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CALIFICACIONES\NUEVAS MATRICES DE NOTAS\"/>
    </mc:Choice>
  </mc:AlternateContent>
  <xr:revisionPtr revIDLastSave="0" documentId="8_{6F6C3F11-57BC-40F4-9B89-738ED8E3E403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ATOS" sheetId="1" r:id="rId1"/>
    <sheet name="ACTA REPORTE 1ER TRI" sheetId="66" r:id="rId2"/>
    <sheet name="SABANA 1ER TRI" sheetId="10" r:id="rId3"/>
    <sheet name="ACTA JUNTA 1ER TRI" sheetId="17" state="hidden" r:id="rId4"/>
    <sheet name="ACTA REPORTE 2DO TRI" sheetId="69" r:id="rId5"/>
    <sheet name="SABANA 2DO TRI" sheetId="70" r:id="rId6"/>
    <sheet name="ACTA JUNTA 2DO TRI" sheetId="68" state="hidden" r:id="rId7"/>
    <sheet name="ACTA REPORTE 3ER TRI" sheetId="65" r:id="rId8"/>
    <sheet name="SABANA 3ER TRI" sheetId="67" r:id="rId9"/>
    <sheet name="ACTA JUNTA 3ER TRI" sheetId="71" state="hidden" r:id="rId10"/>
    <sheet name="LIBRETA INF APREN 3TRI" sheetId="55" r:id="rId11"/>
    <sheet name="CERT PROMO ELEM" sheetId="72" r:id="rId12"/>
    <sheet name="CERT PROMO MEDIA " sheetId="12" r:id="rId13"/>
    <sheet name="PROM FINAL ELEMEN X MATERIA" sheetId="63" r:id="rId14"/>
    <sheet name="PROM FINAL MEDIA X MATERIA" sheetId="62" r:id="rId15"/>
  </sheets>
  <externalReferences>
    <externalReference r:id="rId16"/>
  </externalReferences>
  <definedNames>
    <definedName name="_xlnm.Print_Area" localSheetId="3">'ACTA JUNTA 1ER TRI'!$A$1:$N$53</definedName>
    <definedName name="_xlnm.Print_Area" localSheetId="6">'ACTA JUNTA 2DO TRI'!$A$1:$N$53</definedName>
    <definedName name="_xlnm.Print_Area" localSheetId="9">'ACTA JUNTA 3ER TRI'!$A$1:$N$53</definedName>
    <definedName name="_xlnm.Print_Area" localSheetId="1">'ACTA REPORTE 1ER TRI'!$A$1:$AT$514</definedName>
    <definedName name="_xlnm.Print_Area" localSheetId="4">'ACTA REPORTE 2DO TRI'!$A$1:$AT$514</definedName>
    <definedName name="_xlnm.Print_Area" localSheetId="7">'ACTA REPORTE 3ER TRI'!$A$1:$AT$514</definedName>
    <definedName name="_xlnm.Print_Area" localSheetId="11">'CERT PROMO ELEM'!$A$1:$F$1483</definedName>
    <definedName name="_xlnm.Print_Area" localSheetId="12">'CERT PROMO MEDIA '!$A$1:$F$1483</definedName>
    <definedName name="_xlnm.Print_Area" localSheetId="0">DATOS!$A$1:$F$167</definedName>
    <definedName name="_xlnm.Print_Area" localSheetId="10">'LIBRETA INF APREN 3TRI'!$A$1:$V$1023</definedName>
    <definedName name="_xlnm.Print_Area" localSheetId="13">'PROM FINAL ELEMEN X MATERIA'!$A$1:$BY$49</definedName>
    <definedName name="_xlnm.Print_Area" localSheetId="14">'PROM FINAL MEDIA X MATERIA'!$A$1:$AN$49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Y11" i="63" l="1"/>
  <c r="BV11" i="63"/>
  <c r="BQ11" i="63"/>
  <c r="BP11" i="63"/>
  <c r="BO11" i="63"/>
  <c r="BN11" i="63"/>
  <c r="BI11" i="63"/>
  <c r="BH11" i="63"/>
  <c r="BG11" i="63"/>
  <c r="BA11" i="63"/>
  <c r="AZ11" i="63"/>
  <c r="AY11" i="63"/>
  <c r="AX11" i="63"/>
  <c r="AS11" i="63"/>
  <c r="AR11" i="63"/>
  <c r="AQ11" i="63"/>
  <c r="AP11" i="63"/>
  <c r="AK11" i="63"/>
  <c r="AJ11" i="63"/>
  <c r="AI11" i="63"/>
  <c r="AH11" i="63"/>
  <c r="AC11" i="63"/>
  <c r="AB11" i="63"/>
  <c r="AA11" i="63"/>
  <c r="Z11" i="63"/>
  <c r="U11" i="63"/>
  <c r="T11" i="63"/>
  <c r="S11" i="63"/>
  <c r="M11" i="63"/>
  <c r="L11" i="63"/>
  <c r="E11" i="63"/>
  <c r="D11" i="63"/>
  <c r="BY49" i="63"/>
  <c r="BU49" i="63"/>
  <c r="BT49" i="63"/>
  <c r="BS49" i="63"/>
  <c r="BR49" i="63"/>
  <c r="BQ49" i="63"/>
  <c r="BP49" i="63"/>
  <c r="BO49" i="63"/>
  <c r="BM49" i="63"/>
  <c r="BL49" i="63"/>
  <c r="BK49" i="63"/>
  <c r="BJ49" i="63"/>
  <c r="BI49" i="63"/>
  <c r="BH49" i="63"/>
  <c r="BG49" i="63"/>
  <c r="BE49" i="63"/>
  <c r="BD49" i="63"/>
  <c r="BC49" i="63"/>
  <c r="BB49" i="63"/>
  <c r="BA49" i="63"/>
  <c r="AZ49" i="63"/>
  <c r="AY49" i="63"/>
  <c r="AX49" i="63"/>
  <c r="AW49" i="63"/>
  <c r="AV49" i="63"/>
  <c r="AU49" i="63"/>
  <c r="AT49" i="63"/>
  <c r="AS49" i="63"/>
  <c r="AR49" i="63"/>
  <c r="AQ49" i="63"/>
  <c r="AP49" i="63"/>
  <c r="AO49" i="63"/>
  <c r="AN49" i="63"/>
  <c r="AM49" i="63"/>
  <c r="AL49" i="63"/>
  <c r="AK49" i="63"/>
  <c r="AJ49" i="63"/>
  <c r="AI49" i="63"/>
  <c r="AH49" i="63"/>
  <c r="AG49" i="63"/>
  <c r="AF49" i="63"/>
  <c r="AE49" i="63"/>
  <c r="AD49" i="63"/>
  <c r="AC49" i="63"/>
  <c r="AB49" i="63"/>
  <c r="AA49" i="63"/>
  <c r="Z49" i="63"/>
  <c r="X49" i="63"/>
  <c r="W49" i="63"/>
  <c r="U49" i="63"/>
  <c r="T49" i="63"/>
  <c r="S49" i="63"/>
  <c r="P49" i="63"/>
  <c r="O49" i="63"/>
  <c r="M49" i="63"/>
  <c r="L49" i="63"/>
  <c r="H49" i="63"/>
  <c r="G49" i="63"/>
  <c r="E49" i="63"/>
  <c r="D49" i="63"/>
  <c r="BY48" i="63"/>
  <c r="BT48" i="63"/>
  <c r="BS48" i="63"/>
  <c r="BR48" i="63"/>
  <c r="BU48" i="63" s="1"/>
  <c r="BQ48" i="63"/>
  <c r="BP48" i="63"/>
  <c r="BO48" i="63"/>
  <c r="BL48" i="63"/>
  <c r="BK48" i="63"/>
  <c r="BJ48" i="63"/>
  <c r="BM48" i="63" s="1"/>
  <c r="BI48" i="63"/>
  <c r="BH48" i="63"/>
  <c r="BG48" i="63"/>
  <c r="BD48" i="63"/>
  <c r="BC48" i="63"/>
  <c r="BB48" i="63"/>
  <c r="BE48" i="63" s="1"/>
  <c r="BA48" i="63"/>
  <c r="AZ48" i="63"/>
  <c r="AY48" i="63"/>
  <c r="AX48" i="63"/>
  <c r="AV48" i="63"/>
  <c r="AU48" i="63"/>
  <c r="AT48" i="63"/>
  <c r="AW48" i="63" s="1"/>
  <c r="AS48" i="63"/>
  <c r="AR48" i="63"/>
  <c r="AQ48" i="63"/>
  <c r="AP48" i="63"/>
  <c r="AN48" i="63"/>
  <c r="AM48" i="63"/>
  <c r="AL48" i="63"/>
  <c r="AO48" i="63" s="1"/>
  <c r="AK48" i="63"/>
  <c r="AJ48" i="63"/>
  <c r="AI48" i="63"/>
  <c r="AH48" i="63"/>
  <c r="AF48" i="63"/>
  <c r="AE48" i="63"/>
  <c r="AD48" i="63"/>
  <c r="AG48" i="63" s="1"/>
  <c r="AC48" i="63"/>
  <c r="AB48" i="63"/>
  <c r="AA48" i="63"/>
  <c r="Z48" i="63"/>
  <c r="X48" i="63"/>
  <c r="W48" i="63"/>
  <c r="U48" i="63"/>
  <c r="T48" i="63"/>
  <c r="S48" i="63"/>
  <c r="P48" i="63"/>
  <c r="O48" i="63"/>
  <c r="M48" i="63"/>
  <c r="L48" i="63"/>
  <c r="H48" i="63"/>
  <c r="G48" i="63"/>
  <c r="E48" i="63"/>
  <c r="D48" i="63"/>
  <c r="BY47" i="63"/>
  <c r="BT47" i="63"/>
  <c r="BS47" i="63"/>
  <c r="BR47" i="63"/>
  <c r="BU47" i="63" s="1"/>
  <c r="BQ47" i="63"/>
  <c r="BP47" i="63"/>
  <c r="BO47" i="63"/>
  <c r="BL47" i="63"/>
  <c r="BK47" i="63"/>
  <c r="BJ47" i="63"/>
  <c r="BM47" i="63" s="1"/>
  <c r="BI47" i="63"/>
  <c r="BH47" i="63"/>
  <c r="BG47" i="63"/>
  <c r="BD47" i="63"/>
  <c r="BC47" i="63"/>
  <c r="BB47" i="63"/>
  <c r="BE47" i="63" s="1"/>
  <c r="BA47" i="63"/>
  <c r="AZ47" i="63"/>
  <c r="AY47" i="63"/>
  <c r="AX47" i="63"/>
  <c r="AV47" i="63"/>
  <c r="AU47" i="63"/>
  <c r="AT47" i="63"/>
  <c r="AW47" i="63" s="1"/>
  <c r="AS47" i="63"/>
  <c r="AR47" i="63"/>
  <c r="AQ47" i="63"/>
  <c r="AP47" i="63"/>
  <c r="AN47" i="63"/>
  <c r="AM47" i="63"/>
  <c r="AL47" i="63"/>
  <c r="AO47" i="63" s="1"/>
  <c r="AK47" i="63"/>
  <c r="AJ47" i="63"/>
  <c r="AI47" i="63"/>
  <c r="AH47" i="63"/>
  <c r="AF47" i="63"/>
  <c r="AE47" i="63"/>
  <c r="AD47" i="63"/>
  <c r="AG47" i="63" s="1"/>
  <c r="AC47" i="63"/>
  <c r="AB47" i="63"/>
  <c r="AA47" i="63"/>
  <c r="Z47" i="63"/>
  <c r="X47" i="63"/>
  <c r="W47" i="63"/>
  <c r="U47" i="63"/>
  <c r="T47" i="63"/>
  <c r="S47" i="63"/>
  <c r="P47" i="63"/>
  <c r="O47" i="63"/>
  <c r="M47" i="63"/>
  <c r="L47" i="63"/>
  <c r="H47" i="63"/>
  <c r="G47" i="63"/>
  <c r="E47" i="63"/>
  <c r="D47" i="63"/>
  <c r="BY46" i="63"/>
  <c r="BU46" i="63"/>
  <c r="BT46" i="63"/>
  <c r="BS46" i="63"/>
  <c r="BR46" i="63"/>
  <c r="BQ46" i="63"/>
  <c r="BP46" i="63"/>
  <c r="BO46" i="63"/>
  <c r="BM46" i="63"/>
  <c r="BL46" i="63"/>
  <c r="BK46" i="63"/>
  <c r="BJ46" i="63"/>
  <c r="BI46" i="63"/>
  <c r="BH46" i="63"/>
  <c r="BG46" i="63"/>
  <c r="BE46" i="63"/>
  <c r="BD46" i="63"/>
  <c r="BC46" i="63"/>
  <c r="BB46" i="63"/>
  <c r="BA46" i="63"/>
  <c r="AZ46" i="63"/>
  <c r="AY46" i="63"/>
  <c r="AX46" i="63"/>
  <c r="AW46" i="63"/>
  <c r="AV46" i="63"/>
  <c r="AU46" i="63"/>
  <c r="AT46" i="63"/>
  <c r="AS46" i="63"/>
  <c r="AR46" i="63"/>
  <c r="AQ46" i="63"/>
  <c r="AP46" i="63"/>
  <c r="AO46" i="63"/>
  <c r="AN46" i="63"/>
  <c r="AM46" i="63"/>
  <c r="AL46" i="63"/>
  <c r="AK46" i="63"/>
  <c r="AJ46" i="63"/>
  <c r="AI46" i="63"/>
  <c r="AH46" i="63"/>
  <c r="AG46" i="63"/>
  <c r="AF46" i="63"/>
  <c r="AE46" i="63"/>
  <c r="AD46" i="63"/>
  <c r="AC46" i="63"/>
  <c r="AB46" i="63"/>
  <c r="AA46" i="63"/>
  <c r="Z46" i="63"/>
  <c r="X46" i="63"/>
  <c r="W46" i="63"/>
  <c r="U46" i="63"/>
  <c r="T46" i="63"/>
  <c r="S46" i="63"/>
  <c r="P46" i="63"/>
  <c r="O46" i="63"/>
  <c r="M46" i="63"/>
  <c r="L46" i="63"/>
  <c r="H46" i="63"/>
  <c r="G46" i="63"/>
  <c r="E46" i="63"/>
  <c r="D46" i="63"/>
  <c r="BY45" i="63"/>
  <c r="BT45" i="63"/>
  <c r="BS45" i="63"/>
  <c r="BR45" i="63"/>
  <c r="BU45" i="63" s="1"/>
  <c r="BQ45" i="63"/>
  <c r="BP45" i="63"/>
  <c r="BO45" i="63"/>
  <c r="BL45" i="63"/>
  <c r="BK45" i="63"/>
  <c r="BJ45" i="63"/>
  <c r="BM45" i="63" s="1"/>
  <c r="BI45" i="63"/>
  <c r="BH45" i="63"/>
  <c r="BG45" i="63"/>
  <c r="BD45" i="63"/>
  <c r="BC45" i="63"/>
  <c r="BB45" i="63"/>
  <c r="BE45" i="63" s="1"/>
  <c r="BA45" i="63"/>
  <c r="AZ45" i="63"/>
  <c r="AY45" i="63"/>
  <c r="AX45" i="63"/>
  <c r="AV45" i="63"/>
  <c r="AU45" i="63"/>
  <c r="AT45" i="63"/>
  <c r="AW45" i="63" s="1"/>
  <c r="AS45" i="63"/>
  <c r="AR45" i="63"/>
  <c r="AQ45" i="63"/>
  <c r="AP45" i="63"/>
  <c r="AN45" i="63"/>
  <c r="AM45" i="63"/>
  <c r="AL45" i="63"/>
  <c r="AO45" i="63" s="1"/>
  <c r="AK45" i="63"/>
  <c r="AJ45" i="63"/>
  <c r="AI45" i="63"/>
  <c r="AH45" i="63"/>
  <c r="AF45" i="63"/>
  <c r="AE45" i="63"/>
  <c r="AD45" i="63"/>
  <c r="AG45" i="63" s="1"/>
  <c r="AC45" i="63"/>
  <c r="AB45" i="63"/>
  <c r="AA45" i="63"/>
  <c r="Z45" i="63"/>
  <c r="X45" i="63"/>
  <c r="W45" i="63"/>
  <c r="U45" i="63"/>
  <c r="T45" i="63"/>
  <c r="S45" i="63"/>
  <c r="P45" i="63"/>
  <c r="O45" i="63"/>
  <c r="M45" i="63"/>
  <c r="L45" i="63"/>
  <c r="H45" i="63"/>
  <c r="G45" i="63"/>
  <c r="E45" i="63"/>
  <c r="D45" i="63"/>
  <c r="BY44" i="63"/>
  <c r="BT44" i="63"/>
  <c r="BS44" i="63"/>
  <c r="BR44" i="63"/>
  <c r="BU44" i="63" s="1"/>
  <c r="BQ44" i="63"/>
  <c r="BP44" i="63"/>
  <c r="BO44" i="63"/>
  <c r="BL44" i="63"/>
  <c r="BK44" i="63"/>
  <c r="BJ44" i="63"/>
  <c r="BM44" i="63" s="1"/>
  <c r="BI44" i="63"/>
  <c r="BH44" i="63"/>
  <c r="BG44" i="63"/>
  <c r="BD44" i="63"/>
  <c r="BC44" i="63"/>
  <c r="BB44" i="63"/>
  <c r="BE44" i="63" s="1"/>
  <c r="BA44" i="63"/>
  <c r="AZ44" i="63"/>
  <c r="AY44" i="63"/>
  <c r="AX44" i="63"/>
  <c r="AV44" i="63"/>
  <c r="AU44" i="63"/>
  <c r="AT44" i="63"/>
  <c r="AW44" i="63" s="1"/>
  <c r="AS44" i="63"/>
  <c r="AR44" i="63"/>
  <c r="AQ44" i="63"/>
  <c r="AP44" i="63"/>
  <c r="AN44" i="63"/>
  <c r="AM44" i="63"/>
  <c r="AL44" i="63"/>
  <c r="AO44" i="63" s="1"/>
  <c r="AK44" i="63"/>
  <c r="AJ44" i="63"/>
  <c r="AI44" i="63"/>
  <c r="AH44" i="63"/>
  <c r="AF44" i="63"/>
  <c r="AE44" i="63"/>
  <c r="AD44" i="63"/>
  <c r="AG44" i="63" s="1"/>
  <c r="AC44" i="63"/>
  <c r="AB44" i="63"/>
  <c r="AA44" i="63"/>
  <c r="Z44" i="63"/>
  <c r="X44" i="63"/>
  <c r="W44" i="63"/>
  <c r="U44" i="63"/>
  <c r="T44" i="63"/>
  <c r="S44" i="63"/>
  <c r="P44" i="63"/>
  <c r="O44" i="63"/>
  <c r="M44" i="63"/>
  <c r="L44" i="63"/>
  <c r="H44" i="63"/>
  <c r="G44" i="63"/>
  <c r="E44" i="63"/>
  <c r="D44" i="63"/>
  <c r="BY43" i="63"/>
  <c r="BT43" i="63"/>
  <c r="BS43" i="63"/>
  <c r="BR43" i="63"/>
  <c r="BU43" i="63" s="1"/>
  <c r="BQ43" i="63"/>
  <c r="BP43" i="63"/>
  <c r="BO43" i="63"/>
  <c r="BL43" i="63"/>
  <c r="BK43" i="63"/>
  <c r="BJ43" i="63"/>
  <c r="BM43" i="63" s="1"/>
  <c r="BI43" i="63"/>
  <c r="BH43" i="63"/>
  <c r="BG43" i="63"/>
  <c r="BD43" i="63"/>
  <c r="BC43" i="63"/>
  <c r="BB43" i="63"/>
  <c r="BE43" i="63" s="1"/>
  <c r="BA43" i="63"/>
  <c r="AZ43" i="63"/>
  <c r="AY43" i="63"/>
  <c r="AX43" i="63"/>
  <c r="AV43" i="63"/>
  <c r="AU43" i="63"/>
  <c r="AT43" i="63"/>
  <c r="AW43" i="63" s="1"/>
  <c r="AS43" i="63"/>
  <c r="AR43" i="63"/>
  <c r="AQ43" i="63"/>
  <c r="AP43" i="63"/>
  <c r="AN43" i="63"/>
  <c r="AM43" i="63"/>
  <c r="AL43" i="63"/>
  <c r="AO43" i="63" s="1"/>
  <c r="AK43" i="63"/>
  <c r="AJ43" i="63"/>
  <c r="AI43" i="63"/>
  <c r="AH43" i="63"/>
  <c r="AF43" i="63"/>
  <c r="AE43" i="63"/>
  <c r="AD43" i="63"/>
  <c r="AG43" i="63" s="1"/>
  <c r="AC43" i="63"/>
  <c r="AB43" i="63"/>
  <c r="AA43" i="63"/>
  <c r="Z43" i="63"/>
  <c r="X43" i="63"/>
  <c r="W43" i="63"/>
  <c r="U43" i="63"/>
  <c r="T43" i="63"/>
  <c r="S43" i="63"/>
  <c r="P43" i="63"/>
  <c r="O43" i="63"/>
  <c r="M43" i="63"/>
  <c r="L43" i="63"/>
  <c r="H43" i="63"/>
  <c r="G43" i="63"/>
  <c r="E43" i="63"/>
  <c r="D43" i="63"/>
  <c r="BY42" i="63"/>
  <c r="BT42" i="63"/>
  <c r="BS42" i="63"/>
  <c r="BR42" i="63"/>
  <c r="BU42" i="63" s="1"/>
  <c r="BQ42" i="63"/>
  <c r="BP42" i="63"/>
  <c r="BO42" i="63"/>
  <c r="BL42" i="63"/>
  <c r="BK42" i="63"/>
  <c r="BJ42" i="63"/>
  <c r="BM42" i="63" s="1"/>
  <c r="BI42" i="63"/>
  <c r="BH42" i="63"/>
  <c r="BG42" i="63"/>
  <c r="BE42" i="63"/>
  <c r="BD42" i="63"/>
  <c r="BC42" i="63"/>
  <c r="BB42" i="63"/>
  <c r="BA42" i="63"/>
  <c r="AZ42" i="63"/>
  <c r="AY42" i="63"/>
  <c r="AX42" i="63"/>
  <c r="AV42" i="63"/>
  <c r="AU42" i="63"/>
  <c r="AT42" i="63"/>
  <c r="AW42" i="63" s="1"/>
  <c r="AS42" i="63"/>
  <c r="AR42" i="63"/>
  <c r="AQ42" i="63"/>
  <c r="AP42" i="63"/>
  <c r="AN42" i="63"/>
  <c r="AM42" i="63"/>
  <c r="AL42" i="63"/>
  <c r="AO42" i="63" s="1"/>
  <c r="AK42" i="63"/>
  <c r="AJ42" i="63"/>
  <c r="AI42" i="63"/>
  <c r="AH42" i="63"/>
  <c r="AF42" i="63"/>
  <c r="AE42" i="63"/>
  <c r="AD42" i="63"/>
  <c r="AG42" i="63" s="1"/>
  <c r="AC42" i="63"/>
  <c r="AB42" i="63"/>
  <c r="AA42" i="63"/>
  <c r="Z42" i="63"/>
  <c r="X42" i="63"/>
  <c r="W42" i="63"/>
  <c r="U42" i="63"/>
  <c r="T42" i="63"/>
  <c r="S42" i="63"/>
  <c r="P42" i="63"/>
  <c r="O42" i="63"/>
  <c r="M42" i="63"/>
  <c r="L42" i="63"/>
  <c r="H42" i="63"/>
  <c r="G42" i="63"/>
  <c r="E42" i="63"/>
  <c r="D42" i="63"/>
  <c r="BY41" i="63"/>
  <c r="BT41" i="63"/>
  <c r="BS41" i="63"/>
  <c r="BR41" i="63"/>
  <c r="BU41" i="63" s="1"/>
  <c r="BQ41" i="63"/>
  <c r="BP41" i="63"/>
  <c r="BO41" i="63"/>
  <c r="BM41" i="63"/>
  <c r="BL41" i="63"/>
  <c r="BK41" i="63"/>
  <c r="BJ41" i="63"/>
  <c r="BI41" i="63"/>
  <c r="BH41" i="63"/>
  <c r="BG41" i="63"/>
  <c r="BD41" i="63"/>
  <c r="BC41" i="63"/>
  <c r="BB41" i="63"/>
  <c r="BE41" i="63" s="1"/>
  <c r="BA41" i="63"/>
  <c r="AZ41" i="63"/>
  <c r="AY41" i="63"/>
  <c r="AX41" i="63"/>
  <c r="AV41" i="63"/>
  <c r="AU41" i="63"/>
  <c r="AT41" i="63"/>
  <c r="AW41" i="63" s="1"/>
  <c r="AS41" i="63"/>
  <c r="AR41" i="63"/>
  <c r="AQ41" i="63"/>
  <c r="AP41" i="63"/>
  <c r="AN41" i="63"/>
  <c r="AM41" i="63"/>
  <c r="AL41" i="63"/>
  <c r="AO41" i="63" s="1"/>
  <c r="AK41" i="63"/>
  <c r="AJ41" i="63"/>
  <c r="AI41" i="63"/>
  <c r="AH41" i="63"/>
  <c r="AF41" i="63"/>
  <c r="AE41" i="63"/>
  <c r="AD41" i="63"/>
  <c r="AG41" i="63" s="1"/>
  <c r="AC41" i="63"/>
  <c r="AB41" i="63"/>
  <c r="AA41" i="63"/>
  <c r="Z41" i="63"/>
  <c r="X41" i="63"/>
  <c r="W41" i="63"/>
  <c r="U41" i="63"/>
  <c r="T41" i="63"/>
  <c r="S41" i="63"/>
  <c r="P41" i="63"/>
  <c r="O41" i="63"/>
  <c r="M41" i="63"/>
  <c r="L41" i="63"/>
  <c r="H41" i="63"/>
  <c r="G41" i="63"/>
  <c r="E41" i="63"/>
  <c r="D41" i="63"/>
  <c r="BY40" i="63"/>
  <c r="BT40" i="63"/>
  <c r="BS40" i="63"/>
  <c r="BR40" i="63"/>
  <c r="BU40" i="63" s="1"/>
  <c r="BQ40" i="63"/>
  <c r="BP40" i="63"/>
  <c r="BO40" i="63"/>
  <c r="BL40" i="63"/>
  <c r="BK40" i="63"/>
  <c r="BJ40" i="63"/>
  <c r="BM40" i="63" s="1"/>
  <c r="BI40" i="63"/>
  <c r="BH40" i="63"/>
  <c r="BG40" i="63"/>
  <c r="BD40" i="63"/>
  <c r="BC40" i="63"/>
  <c r="BB40" i="63"/>
  <c r="BE40" i="63" s="1"/>
  <c r="BA40" i="63"/>
  <c r="AZ40" i="63"/>
  <c r="AY40" i="63"/>
  <c r="AX40" i="63"/>
  <c r="AV40" i="63"/>
  <c r="AU40" i="63"/>
  <c r="AT40" i="63"/>
  <c r="AW40" i="63" s="1"/>
  <c r="AS40" i="63"/>
  <c r="AR40" i="63"/>
  <c r="AQ40" i="63"/>
  <c r="AP40" i="63"/>
  <c r="AN40" i="63"/>
  <c r="AM40" i="63"/>
  <c r="AL40" i="63"/>
  <c r="AO40" i="63" s="1"/>
  <c r="AK40" i="63"/>
  <c r="AJ40" i="63"/>
  <c r="AI40" i="63"/>
  <c r="AH40" i="63"/>
  <c r="AF40" i="63"/>
  <c r="AE40" i="63"/>
  <c r="AD40" i="63"/>
  <c r="AG40" i="63" s="1"/>
  <c r="AC40" i="63"/>
  <c r="AB40" i="63"/>
  <c r="AA40" i="63"/>
  <c r="Z40" i="63"/>
  <c r="X40" i="63"/>
  <c r="W40" i="63"/>
  <c r="U40" i="63"/>
  <c r="T40" i="63"/>
  <c r="S40" i="63"/>
  <c r="P40" i="63"/>
  <c r="O40" i="63"/>
  <c r="M40" i="63"/>
  <c r="L40" i="63"/>
  <c r="H40" i="63"/>
  <c r="G40" i="63"/>
  <c r="E40" i="63"/>
  <c r="D40" i="63"/>
  <c r="BY39" i="63"/>
  <c r="BT39" i="63"/>
  <c r="BS39" i="63"/>
  <c r="BR39" i="63"/>
  <c r="BU39" i="63" s="1"/>
  <c r="BQ39" i="63"/>
  <c r="BP39" i="63"/>
  <c r="BO39" i="63"/>
  <c r="BL39" i="63"/>
  <c r="BK39" i="63"/>
  <c r="BJ39" i="63"/>
  <c r="BM39" i="63" s="1"/>
  <c r="BI39" i="63"/>
  <c r="BH39" i="63"/>
  <c r="BG39" i="63"/>
  <c r="BD39" i="63"/>
  <c r="BC39" i="63"/>
  <c r="BB39" i="63"/>
  <c r="BE39" i="63" s="1"/>
  <c r="BA39" i="63"/>
  <c r="AZ39" i="63"/>
  <c r="AY39" i="63"/>
  <c r="AX39" i="63"/>
  <c r="AV39" i="63"/>
  <c r="AU39" i="63"/>
  <c r="AT39" i="63"/>
  <c r="AW39" i="63" s="1"/>
  <c r="AS39" i="63"/>
  <c r="AR39" i="63"/>
  <c r="AQ39" i="63"/>
  <c r="AP39" i="63"/>
  <c r="AN39" i="63"/>
  <c r="AM39" i="63"/>
  <c r="AL39" i="63"/>
  <c r="AO39" i="63" s="1"/>
  <c r="AK39" i="63"/>
  <c r="AJ39" i="63"/>
  <c r="AI39" i="63"/>
  <c r="AH39" i="63"/>
  <c r="AF39" i="63"/>
  <c r="AE39" i="63"/>
  <c r="AD39" i="63"/>
  <c r="AG39" i="63" s="1"/>
  <c r="AC39" i="63"/>
  <c r="AB39" i="63"/>
  <c r="AA39" i="63"/>
  <c r="Z39" i="63"/>
  <c r="X39" i="63"/>
  <c r="W39" i="63"/>
  <c r="U39" i="63"/>
  <c r="T39" i="63"/>
  <c r="S39" i="63"/>
  <c r="P39" i="63"/>
  <c r="O39" i="63"/>
  <c r="M39" i="63"/>
  <c r="L39" i="63"/>
  <c r="H39" i="63"/>
  <c r="G39" i="63"/>
  <c r="E39" i="63"/>
  <c r="D39" i="63"/>
  <c r="BY38" i="63"/>
  <c r="BT38" i="63"/>
  <c r="BS38" i="63"/>
  <c r="BR38" i="63"/>
  <c r="BU38" i="63" s="1"/>
  <c r="BQ38" i="63"/>
  <c r="BP38" i="63"/>
  <c r="BO38" i="63"/>
  <c r="BL38" i="63"/>
  <c r="BK38" i="63"/>
  <c r="BJ38" i="63"/>
  <c r="BM38" i="63" s="1"/>
  <c r="BI38" i="63"/>
  <c r="BH38" i="63"/>
  <c r="BG38" i="63"/>
  <c r="BD38" i="63"/>
  <c r="BC38" i="63"/>
  <c r="BB38" i="63"/>
  <c r="BE38" i="63" s="1"/>
  <c r="BA38" i="63"/>
  <c r="AZ38" i="63"/>
  <c r="AY38" i="63"/>
  <c r="AX38" i="63"/>
  <c r="AV38" i="63"/>
  <c r="AU38" i="63"/>
  <c r="AT38" i="63"/>
  <c r="AW38" i="63" s="1"/>
  <c r="AS38" i="63"/>
  <c r="AR38" i="63"/>
  <c r="AQ38" i="63"/>
  <c r="AP38" i="63"/>
  <c r="AN38" i="63"/>
  <c r="AM38" i="63"/>
  <c r="AL38" i="63"/>
  <c r="AO38" i="63" s="1"/>
  <c r="AK38" i="63"/>
  <c r="AJ38" i="63"/>
  <c r="AI38" i="63"/>
  <c r="AH38" i="63"/>
  <c r="AF38" i="63"/>
  <c r="AE38" i="63"/>
  <c r="AD38" i="63"/>
  <c r="AG38" i="63" s="1"/>
  <c r="AC38" i="63"/>
  <c r="AB38" i="63"/>
  <c r="AA38" i="63"/>
  <c r="Z38" i="63"/>
  <c r="X38" i="63"/>
  <c r="W38" i="63"/>
  <c r="U38" i="63"/>
  <c r="T38" i="63"/>
  <c r="S38" i="63"/>
  <c r="P38" i="63"/>
  <c r="O38" i="63"/>
  <c r="M38" i="63"/>
  <c r="L38" i="63"/>
  <c r="H38" i="63"/>
  <c r="G38" i="63"/>
  <c r="E38" i="63"/>
  <c r="D38" i="63"/>
  <c r="BY37" i="63"/>
  <c r="BT37" i="63"/>
  <c r="BS37" i="63"/>
  <c r="BR37" i="63"/>
  <c r="BU37" i="63" s="1"/>
  <c r="BQ37" i="63"/>
  <c r="BP37" i="63"/>
  <c r="BO37" i="63"/>
  <c r="BL37" i="63"/>
  <c r="BK37" i="63"/>
  <c r="BJ37" i="63"/>
  <c r="BM37" i="63" s="1"/>
  <c r="BI37" i="63"/>
  <c r="BH37" i="63"/>
  <c r="BG37" i="63"/>
  <c r="BD37" i="63"/>
  <c r="BC37" i="63"/>
  <c r="BB37" i="63"/>
  <c r="BE37" i="63" s="1"/>
  <c r="BA37" i="63"/>
  <c r="AZ37" i="63"/>
  <c r="AY37" i="63"/>
  <c r="AX37" i="63"/>
  <c r="AV37" i="63"/>
  <c r="AU37" i="63"/>
  <c r="AT37" i="63"/>
  <c r="AW37" i="63" s="1"/>
  <c r="AS37" i="63"/>
  <c r="AR37" i="63"/>
  <c r="AQ37" i="63"/>
  <c r="AP37" i="63"/>
  <c r="AN37" i="63"/>
  <c r="AM37" i="63"/>
  <c r="AL37" i="63"/>
  <c r="AO37" i="63" s="1"/>
  <c r="AK37" i="63"/>
  <c r="AJ37" i="63"/>
  <c r="AI37" i="63"/>
  <c r="AH37" i="63"/>
  <c r="AF37" i="63"/>
  <c r="AE37" i="63"/>
  <c r="AD37" i="63"/>
  <c r="AG37" i="63" s="1"/>
  <c r="AC37" i="63"/>
  <c r="AB37" i="63"/>
  <c r="AA37" i="63"/>
  <c r="Z37" i="63"/>
  <c r="X37" i="63"/>
  <c r="W37" i="63"/>
  <c r="U37" i="63"/>
  <c r="T37" i="63"/>
  <c r="S37" i="63"/>
  <c r="P37" i="63"/>
  <c r="O37" i="63"/>
  <c r="M37" i="63"/>
  <c r="L37" i="63"/>
  <c r="H37" i="63"/>
  <c r="G37" i="63"/>
  <c r="E37" i="63"/>
  <c r="D37" i="63"/>
  <c r="BY36" i="63"/>
  <c r="BT36" i="63"/>
  <c r="BS36" i="63"/>
  <c r="BR36" i="63"/>
  <c r="BU36" i="63" s="1"/>
  <c r="BQ36" i="63"/>
  <c r="BP36" i="63"/>
  <c r="BO36" i="63"/>
  <c r="BL36" i="63"/>
  <c r="BK36" i="63"/>
  <c r="BJ36" i="63"/>
  <c r="BM36" i="63" s="1"/>
  <c r="BI36" i="63"/>
  <c r="BH36" i="63"/>
  <c r="BG36" i="63"/>
  <c r="BD36" i="63"/>
  <c r="BC36" i="63"/>
  <c r="BB36" i="63"/>
  <c r="BE36" i="63" s="1"/>
  <c r="BA36" i="63"/>
  <c r="AZ36" i="63"/>
  <c r="AY36" i="63"/>
  <c r="AX36" i="63"/>
  <c r="AV36" i="63"/>
  <c r="AU36" i="63"/>
  <c r="AT36" i="63"/>
  <c r="AW36" i="63" s="1"/>
  <c r="AS36" i="63"/>
  <c r="AR36" i="63"/>
  <c r="AQ36" i="63"/>
  <c r="AP36" i="63"/>
  <c r="AN36" i="63"/>
  <c r="AM36" i="63"/>
  <c r="AL36" i="63"/>
  <c r="AO36" i="63" s="1"/>
  <c r="AK36" i="63"/>
  <c r="AJ36" i="63"/>
  <c r="AI36" i="63"/>
  <c r="AH36" i="63"/>
  <c r="AF36" i="63"/>
  <c r="AE36" i="63"/>
  <c r="AD36" i="63"/>
  <c r="AG36" i="63" s="1"/>
  <c r="AC36" i="63"/>
  <c r="AB36" i="63"/>
  <c r="AA36" i="63"/>
  <c r="Z36" i="63"/>
  <c r="X36" i="63"/>
  <c r="W36" i="63"/>
  <c r="U36" i="63"/>
  <c r="T36" i="63"/>
  <c r="S36" i="63"/>
  <c r="P36" i="63"/>
  <c r="O36" i="63"/>
  <c r="M36" i="63"/>
  <c r="L36" i="63"/>
  <c r="H36" i="63"/>
  <c r="G36" i="63"/>
  <c r="E36" i="63"/>
  <c r="D36" i="63"/>
  <c r="BY35" i="63"/>
  <c r="BT35" i="63"/>
  <c r="BS35" i="63"/>
  <c r="BR35" i="63"/>
  <c r="BU35" i="63" s="1"/>
  <c r="BQ35" i="63"/>
  <c r="BP35" i="63"/>
  <c r="BO35" i="63"/>
  <c r="BL35" i="63"/>
  <c r="BK35" i="63"/>
  <c r="BJ35" i="63"/>
  <c r="BM35" i="63" s="1"/>
  <c r="BI35" i="63"/>
  <c r="BH35" i="63"/>
  <c r="BG35" i="63"/>
  <c r="BD35" i="63"/>
  <c r="BC35" i="63"/>
  <c r="BB35" i="63"/>
  <c r="BE35" i="63" s="1"/>
  <c r="BA35" i="63"/>
  <c r="AZ35" i="63"/>
  <c r="AY35" i="63"/>
  <c r="AX35" i="63"/>
  <c r="AV35" i="63"/>
  <c r="AU35" i="63"/>
  <c r="AT35" i="63"/>
  <c r="AW35" i="63" s="1"/>
  <c r="AS35" i="63"/>
  <c r="AR35" i="63"/>
  <c r="AQ35" i="63"/>
  <c r="AP35" i="63"/>
  <c r="AN35" i="63"/>
  <c r="AM35" i="63"/>
  <c r="AL35" i="63"/>
  <c r="AO35" i="63" s="1"/>
  <c r="AK35" i="63"/>
  <c r="AJ35" i="63"/>
  <c r="AI35" i="63"/>
  <c r="AH35" i="63"/>
  <c r="AF35" i="63"/>
  <c r="AE35" i="63"/>
  <c r="AD35" i="63"/>
  <c r="AG35" i="63" s="1"/>
  <c r="AC35" i="63"/>
  <c r="AB35" i="63"/>
  <c r="AA35" i="63"/>
  <c r="Z35" i="63"/>
  <c r="X35" i="63"/>
  <c r="W35" i="63"/>
  <c r="U35" i="63"/>
  <c r="T35" i="63"/>
  <c r="S35" i="63"/>
  <c r="P35" i="63"/>
  <c r="O35" i="63"/>
  <c r="M35" i="63"/>
  <c r="L35" i="63"/>
  <c r="H35" i="63"/>
  <c r="G35" i="63"/>
  <c r="E35" i="63"/>
  <c r="D35" i="63"/>
  <c r="BY34" i="63"/>
  <c r="BT34" i="63"/>
  <c r="BS34" i="63"/>
  <c r="BR34" i="63"/>
  <c r="BU34" i="63" s="1"/>
  <c r="BQ34" i="63"/>
  <c r="BP34" i="63"/>
  <c r="BO34" i="63"/>
  <c r="BL34" i="63"/>
  <c r="BK34" i="63"/>
  <c r="BJ34" i="63"/>
  <c r="BM34" i="63" s="1"/>
  <c r="BI34" i="63"/>
  <c r="BH34" i="63"/>
  <c r="BG34" i="63"/>
  <c r="BD34" i="63"/>
  <c r="BC34" i="63"/>
  <c r="BB34" i="63"/>
  <c r="BE34" i="63" s="1"/>
  <c r="BA34" i="63"/>
  <c r="AZ34" i="63"/>
  <c r="AY34" i="63"/>
  <c r="AX34" i="63"/>
  <c r="AV34" i="63"/>
  <c r="AU34" i="63"/>
  <c r="AT34" i="63"/>
  <c r="AW34" i="63" s="1"/>
  <c r="AS34" i="63"/>
  <c r="AR34" i="63"/>
  <c r="AQ34" i="63"/>
  <c r="AP34" i="63"/>
  <c r="AN34" i="63"/>
  <c r="AM34" i="63"/>
  <c r="AL34" i="63"/>
  <c r="AO34" i="63" s="1"/>
  <c r="AK34" i="63"/>
  <c r="AJ34" i="63"/>
  <c r="AI34" i="63"/>
  <c r="AH34" i="63"/>
  <c r="AF34" i="63"/>
  <c r="AE34" i="63"/>
  <c r="AD34" i="63"/>
  <c r="AG34" i="63" s="1"/>
  <c r="AC34" i="63"/>
  <c r="AB34" i="63"/>
  <c r="AA34" i="63"/>
  <c r="Z34" i="63"/>
  <c r="X34" i="63"/>
  <c r="W34" i="63"/>
  <c r="U34" i="63"/>
  <c r="T34" i="63"/>
  <c r="S34" i="63"/>
  <c r="P34" i="63"/>
  <c r="O34" i="63"/>
  <c r="M34" i="63"/>
  <c r="L34" i="63"/>
  <c r="H34" i="63"/>
  <c r="G34" i="63"/>
  <c r="E34" i="63"/>
  <c r="D34" i="63"/>
  <c r="BY33" i="63"/>
  <c r="BU33" i="63"/>
  <c r="BT33" i="63"/>
  <c r="BS33" i="63"/>
  <c r="BR33" i="63"/>
  <c r="BQ33" i="63"/>
  <c r="BP33" i="63"/>
  <c r="BO33" i="63"/>
  <c r="BM33" i="63"/>
  <c r="BL33" i="63"/>
  <c r="BK33" i="63"/>
  <c r="BJ33" i="63"/>
  <c r="BI33" i="63"/>
  <c r="BH33" i="63"/>
  <c r="BG33" i="63"/>
  <c r="BE33" i="63"/>
  <c r="BD33" i="63"/>
  <c r="BC33" i="63"/>
  <c r="BB33" i="63"/>
  <c r="BA33" i="63"/>
  <c r="AZ33" i="63"/>
  <c r="AY33" i="63"/>
  <c r="AX33" i="63"/>
  <c r="AW33" i="63"/>
  <c r="AV33" i="63"/>
  <c r="AU33" i="63"/>
  <c r="AT33" i="63"/>
  <c r="AS33" i="63"/>
  <c r="AR33" i="63"/>
  <c r="AQ33" i="63"/>
  <c r="AP33" i="63"/>
  <c r="AO33" i="63"/>
  <c r="AN33" i="63"/>
  <c r="AM33" i="63"/>
  <c r="AL33" i="63"/>
  <c r="AK33" i="63"/>
  <c r="AJ33" i="63"/>
  <c r="AI33" i="63"/>
  <c r="AH33" i="63"/>
  <c r="AG33" i="63"/>
  <c r="AF33" i="63"/>
  <c r="AE33" i="63"/>
  <c r="AD33" i="63"/>
  <c r="AC33" i="63"/>
  <c r="AB33" i="63"/>
  <c r="AA33" i="63"/>
  <c r="Z33" i="63"/>
  <c r="X33" i="63"/>
  <c r="W33" i="63"/>
  <c r="U33" i="63"/>
  <c r="T33" i="63"/>
  <c r="S33" i="63"/>
  <c r="P33" i="63"/>
  <c r="O33" i="63"/>
  <c r="M33" i="63"/>
  <c r="L33" i="63"/>
  <c r="H33" i="63"/>
  <c r="G33" i="63"/>
  <c r="E33" i="63"/>
  <c r="D33" i="63"/>
  <c r="BY32" i="63"/>
  <c r="BT32" i="63"/>
  <c r="BS32" i="63"/>
  <c r="BR32" i="63"/>
  <c r="BU32" i="63" s="1"/>
  <c r="BQ32" i="63"/>
  <c r="BP32" i="63"/>
  <c r="BO32" i="63"/>
  <c r="BL32" i="63"/>
  <c r="BK32" i="63"/>
  <c r="BJ32" i="63"/>
  <c r="BM32" i="63" s="1"/>
  <c r="BI32" i="63"/>
  <c r="BH32" i="63"/>
  <c r="BG32" i="63"/>
  <c r="BD32" i="63"/>
  <c r="BC32" i="63"/>
  <c r="BB32" i="63"/>
  <c r="BE32" i="63" s="1"/>
  <c r="BA32" i="63"/>
  <c r="AZ32" i="63"/>
  <c r="AY32" i="63"/>
  <c r="AX32" i="63"/>
  <c r="AV32" i="63"/>
  <c r="AU32" i="63"/>
  <c r="AT32" i="63"/>
  <c r="AW32" i="63" s="1"/>
  <c r="AS32" i="63"/>
  <c r="AR32" i="63"/>
  <c r="AQ32" i="63"/>
  <c r="AP32" i="63"/>
  <c r="AN32" i="63"/>
  <c r="AM32" i="63"/>
  <c r="AL32" i="63"/>
  <c r="AO32" i="63" s="1"/>
  <c r="AK32" i="63"/>
  <c r="AJ32" i="63"/>
  <c r="AI32" i="63"/>
  <c r="AH32" i="63"/>
  <c r="AF32" i="63"/>
  <c r="AE32" i="63"/>
  <c r="AD32" i="63"/>
  <c r="AG32" i="63" s="1"/>
  <c r="AC32" i="63"/>
  <c r="AB32" i="63"/>
  <c r="AA32" i="63"/>
  <c r="Z32" i="63"/>
  <c r="X32" i="63"/>
  <c r="W32" i="63"/>
  <c r="U32" i="63"/>
  <c r="T32" i="63"/>
  <c r="S32" i="63"/>
  <c r="P32" i="63"/>
  <c r="O32" i="63"/>
  <c r="M32" i="63"/>
  <c r="L32" i="63"/>
  <c r="H32" i="63"/>
  <c r="G32" i="63"/>
  <c r="E32" i="63"/>
  <c r="D32" i="63"/>
  <c r="BY31" i="63"/>
  <c r="BT31" i="63"/>
  <c r="BS31" i="63"/>
  <c r="BR31" i="63"/>
  <c r="BU31" i="63" s="1"/>
  <c r="BQ31" i="63"/>
  <c r="BP31" i="63"/>
  <c r="BO31" i="63"/>
  <c r="BL31" i="63"/>
  <c r="BK31" i="63"/>
  <c r="BJ31" i="63"/>
  <c r="BM31" i="63" s="1"/>
  <c r="BI31" i="63"/>
  <c r="BH31" i="63"/>
  <c r="BG31" i="63"/>
  <c r="BD31" i="63"/>
  <c r="BC31" i="63"/>
  <c r="BB31" i="63"/>
  <c r="BE31" i="63" s="1"/>
  <c r="BA31" i="63"/>
  <c r="AZ31" i="63"/>
  <c r="AY31" i="63"/>
  <c r="AX31" i="63"/>
  <c r="AV31" i="63"/>
  <c r="AU31" i="63"/>
  <c r="AT31" i="63"/>
  <c r="AW31" i="63" s="1"/>
  <c r="AS31" i="63"/>
  <c r="AR31" i="63"/>
  <c r="AQ31" i="63"/>
  <c r="AP31" i="63"/>
  <c r="AN31" i="63"/>
  <c r="AM31" i="63"/>
  <c r="AL31" i="63"/>
  <c r="AO31" i="63" s="1"/>
  <c r="AK31" i="63"/>
  <c r="AJ31" i="63"/>
  <c r="AI31" i="63"/>
  <c r="AH31" i="63"/>
  <c r="AF31" i="63"/>
  <c r="AE31" i="63"/>
  <c r="AD31" i="63"/>
  <c r="AG31" i="63" s="1"/>
  <c r="AC31" i="63"/>
  <c r="AB31" i="63"/>
  <c r="AA31" i="63"/>
  <c r="Z31" i="63"/>
  <c r="X31" i="63"/>
  <c r="W31" i="63"/>
  <c r="U31" i="63"/>
  <c r="T31" i="63"/>
  <c r="S31" i="63"/>
  <c r="P31" i="63"/>
  <c r="O31" i="63"/>
  <c r="M31" i="63"/>
  <c r="L31" i="63"/>
  <c r="H31" i="63"/>
  <c r="G31" i="63"/>
  <c r="E31" i="63"/>
  <c r="D31" i="63"/>
  <c r="BY30" i="63"/>
  <c r="BT30" i="63"/>
  <c r="BS30" i="63"/>
  <c r="BR30" i="63"/>
  <c r="BU30" i="63" s="1"/>
  <c r="BQ30" i="63"/>
  <c r="BP30" i="63"/>
  <c r="BO30" i="63"/>
  <c r="BL30" i="63"/>
  <c r="BK30" i="63"/>
  <c r="BJ30" i="63"/>
  <c r="BM30" i="63" s="1"/>
  <c r="BI30" i="63"/>
  <c r="BH30" i="63"/>
  <c r="BG30" i="63"/>
  <c r="BD30" i="63"/>
  <c r="BC30" i="63"/>
  <c r="BB30" i="63"/>
  <c r="BE30" i="63" s="1"/>
  <c r="BA30" i="63"/>
  <c r="AZ30" i="63"/>
  <c r="AY30" i="63"/>
  <c r="AX30" i="63"/>
  <c r="AV30" i="63"/>
  <c r="AU30" i="63"/>
  <c r="AT30" i="63"/>
  <c r="AW30" i="63" s="1"/>
  <c r="AS30" i="63"/>
  <c r="AR30" i="63"/>
  <c r="AQ30" i="63"/>
  <c r="AP30" i="63"/>
  <c r="AN30" i="63"/>
  <c r="AM30" i="63"/>
  <c r="AL30" i="63"/>
  <c r="AO30" i="63" s="1"/>
  <c r="AK30" i="63"/>
  <c r="AJ30" i="63"/>
  <c r="AI30" i="63"/>
  <c r="AH30" i="63"/>
  <c r="AF30" i="63"/>
  <c r="AE30" i="63"/>
  <c r="AD30" i="63"/>
  <c r="AG30" i="63" s="1"/>
  <c r="AC30" i="63"/>
  <c r="AB30" i="63"/>
  <c r="AA30" i="63"/>
  <c r="Z30" i="63"/>
  <c r="X30" i="63"/>
  <c r="W30" i="63"/>
  <c r="U30" i="63"/>
  <c r="T30" i="63"/>
  <c r="S30" i="63"/>
  <c r="P30" i="63"/>
  <c r="O30" i="63"/>
  <c r="M30" i="63"/>
  <c r="L30" i="63"/>
  <c r="H30" i="63"/>
  <c r="G30" i="63"/>
  <c r="E30" i="63"/>
  <c r="D30" i="63"/>
  <c r="BY29" i="63"/>
  <c r="BT29" i="63"/>
  <c r="BS29" i="63"/>
  <c r="BR29" i="63"/>
  <c r="BU29" i="63" s="1"/>
  <c r="BQ29" i="63"/>
  <c r="BP29" i="63"/>
  <c r="BO29" i="63"/>
  <c r="BL29" i="63"/>
  <c r="BK29" i="63"/>
  <c r="BJ29" i="63"/>
  <c r="BM29" i="63" s="1"/>
  <c r="BI29" i="63"/>
  <c r="BH29" i="63"/>
  <c r="BG29" i="63"/>
  <c r="BD29" i="63"/>
  <c r="BC29" i="63"/>
  <c r="BB29" i="63"/>
  <c r="BE29" i="63" s="1"/>
  <c r="BA29" i="63"/>
  <c r="AZ29" i="63"/>
  <c r="AY29" i="63"/>
  <c r="AX29" i="63"/>
  <c r="AV29" i="63"/>
  <c r="AU29" i="63"/>
  <c r="AT29" i="63"/>
  <c r="AW29" i="63" s="1"/>
  <c r="AS29" i="63"/>
  <c r="AR29" i="63"/>
  <c r="AQ29" i="63"/>
  <c r="AP29" i="63"/>
  <c r="AN29" i="63"/>
  <c r="AM29" i="63"/>
  <c r="AL29" i="63"/>
  <c r="AO29" i="63" s="1"/>
  <c r="AK29" i="63"/>
  <c r="AJ29" i="63"/>
  <c r="AI29" i="63"/>
  <c r="AH29" i="63"/>
  <c r="AF29" i="63"/>
  <c r="AE29" i="63"/>
  <c r="AD29" i="63"/>
  <c r="AG29" i="63" s="1"/>
  <c r="AC29" i="63"/>
  <c r="AB29" i="63"/>
  <c r="AA29" i="63"/>
  <c r="Z29" i="63"/>
  <c r="X29" i="63"/>
  <c r="W29" i="63"/>
  <c r="U29" i="63"/>
  <c r="T29" i="63"/>
  <c r="S29" i="63"/>
  <c r="P29" i="63"/>
  <c r="O29" i="63"/>
  <c r="M29" i="63"/>
  <c r="L29" i="63"/>
  <c r="H29" i="63"/>
  <c r="G29" i="63"/>
  <c r="E29" i="63"/>
  <c r="D29" i="63"/>
  <c r="BY28" i="63"/>
  <c r="BT28" i="63"/>
  <c r="BS28" i="63"/>
  <c r="BR28" i="63"/>
  <c r="BU28" i="63" s="1"/>
  <c r="BQ28" i="63"/>
  <c r="BP28" i="63"/>
  <c r="BO28" i="63"/>
  <c r="BL28" i="63"/>
  <c r="BK28" i="63"/>
  <c r="BJ28" i="63"/>
  <c r="BM28" i="63" s="1"/>
  <c r="BI28" i="63"/>
  <c r="BH28" i="63"/>
  <c r="BG28" i="63"/>
  <c r="BD28" i="63"/>
  <c r="BC28" i="63"/>
  <c r="BB28" i="63"/>
  <c r="BE28" i="63" s="1"/>
  <c r="BA28" i="63"/>
  <c r="AZ28" i="63"/>
  <c r="AY28" i="63"/>
  <c r="AX28" i="63"/>
  <c r="AV28" i="63"/>
  <c r="AU28" i="63"/>
  <c r="AT28" i="63"/>
  <c r="AW28" i="63" s="1"/>
  <c r="AS28" i="63"/>
  <c r="AR28" i="63"/>
  <c r="AQ28" i="63"/>
  <c r="AP28" i="63"/>
  <c r="AN28" i="63"/>
  <c r="AM28" i="63"/>
  <c r="AL28" i="63"/>
  <c r="AO28" i="63" s="1"/>
  <c r="AK28" i="63"/>
  <c r="AJ28" i="63"/>
  <c r="AI28" i="63"/>
  <c r="AH28" i="63"/>
  <c r="AF28" i="63"/>
  <c r="AE28" i="63"/>
  <c r="AD28" i="63"/>
  <c r="AG28" i="63" s="1"/>
  <c r="AC28" i="63"/>
  <c r="AB28" i="63"/>
  <c r="AA28" i="63"/>
  <c r="Z28" i="63"/>
  <c r="X28" i="63"/>
  <c r="W28" i="63"/>
  <c r="U28" i="63"/>
  <c r="T28" i="63"/>
  <c r="S28" i="63"/>
  <c r="P28" i="63"/>
  <c r="O28" i="63"/>
  <c r="M28" i="63"/>
  <c r="L28" i="63"/>
  <c r="H28" i="63"/>
  <c r="G28" i="63"/>
  <c r="E28" i="63"/>
  <c r="D28" i="63"/>
  <c r="BY27" i="63"/>
  <c r="BT27" i="63"/>
  <c r="BS27" i="63"/>
  <c r="BR27" i="63"/>
  <c r="BU27" i="63" s="1"/>
  <c r="BQ27" i="63"/>
  <c r="BP27" i="63"/>
  <c r="BO27" i="63"/>
  <c r="BL27" i="63"/>
  <c r="BK27" i="63"/>
  <c r="BJ27" i="63"/>
  <c r="BM27" i="63" s="1"/>
  <c r="BI27" i="63"/>
  <c r="BH27" i="63"/>
  <c r="BG27" i="63"/>
  <c r="BD27" i="63"/>
  <c r="BC27" i="63"/>
  <c r="BB27" i="63"/>
  <c r="BE27" i="63" s="1"/>
  <c r="BA27" i="63"/>
  <c r="AZ27" i="63"/>
  <c r="AY27" i="63"/>
  <c r="AX27" i="63"/>
  <c r="AV27" i="63"/>
  <c r="AU27" i="63"/>
  <c r="AT27" i="63"/>
  <c r="AW27" i="63" s="1"/>
  <c r="AS27" i="63"/>
  <c r="AR27" i="63"/>
  <c r="AQ27" i="63"/>
  <c r="AP27" i="63"/>
  <c r="AN27" i="63"/>
  <c r="AM27" i="63"/>
  <c r="AL27" i="63"/>
  <c r="AO27" i="63" s="1"/>
  <c r="AK27" i="63"/>
  <c r="AJ27" i="63"/>
  <c r="AI27" i="63"/>
  <c r="AH27" i="63"/>
  <c r="AF27" i="63"/>
  <c r="AE27" i="63"/>
  <c r="AD27" i="63"/>
  <c r="AG27" i="63" s="1"/>
  <c r="AC27" i="63"/>
  <c r="AB27" i="63"/>
  <c r="AA27" i="63"/>
  <c r="Z27" i="63"/>
  <c r="X27" i="63"/>
  <c r="W27" i="63"/>
  <c r="U27" i="63"/>
  <c r="T27" i="63"/>
  <c r="S27" i="63"/>
  <c r="P27" i="63"/>
  <c r="O27" i="63"/>
  <c r="M27" i="63"/>
  <c r="L27" i="63"/>
  <c r="H27" i="63"/>
  <c r="G27" i="63"/>
  <c r="E27" i="63"/>
  <c r="D27" i="63"/>
  <c r="BY26" i="63"/>
  <c r="BT26" i="63"/>
  <c r="BS26" i="63"/>
  <c r="BR26" i="63"/>
  <c r="BU26" i="63" s="1"/>
  <c r="BQ26" i="63"/>
  <c r="BP26" i="63"/>
  <c r="BO26" i="63"/>
  <c r="BL26" i="63"/>
  <c r="BK26" i="63"/>
  <c r="BJ26" i="63"/>
  <c r="BM26" i="63" s="1"/>
  <c r="BI26" i="63"/>
  <c r="BH26" i="63"/>
  <c r="BG26" i="63"/>
  <c r="BD26" i="63"/>
  <c r="BC26" i="63"/>
  <c r="BB26" i="63"/>
  <c r="BE26" i="63" s="1"/>
  <c r="BA26" i="63"/>
  <c r="AZ26" i="63"/>
  <c r="AY26" i="63"/>
  <c r="AX26" i="63"/>
  <c r="AV26" i="63"/>
  <c r="AU26" i="63"/>
  <c r="AT26" i="63"/>
  <c r="AW26" i="63" s="1"/>
  <c r="AS26" i="63"/>
  <c r="AR26" i="63"/>
  <c r="AQ26" i="63"/>
  <c r="AP26" i="63"/>
  <c r="AN26" i="63"/>
  <c r="AM26" i="63"/>
  <c r="AL26" i="63"/>
  <c r="AO26" i="63" s="1"/>
  <c r="AK26" i="63"/>
  <c r="AJ26" i="63"/>
  <c r="AI26" i="63"/>
  <c r="AH26" i="63"/>
  <c r="AF26" i="63"/>
  <c r="AE26" i="63"/>
  <c r="AD26" i="63"/>
  <c r="AG26" i="63" s="1"/>
  <c r="AC26" i="63"/>
  <c r="AB26" i="63"/>
  <c r="AA26" i="63"/>
  <c r="Z26" i="63"/>
  <c r="X26" i="63"/>
  <c r="W26" i="63"/>
  <c r="U26" i="63"/>
  <c r="T26" i="63"/>
  <c r="S26" i="63"/>
  <c r="P26" i="63"/>
  <c r="O26" i="63"/>
  <c r="M26" i="63"/>
  <c r="L26" i="63"/>
  <c r="H26" i="63"/>
  <c r="G26" i="63"/>
  <c r="E26" i="63"/>
  <c r="D26" i="63"/>
  <c r="BY25" i="63"/>
  <c r="BU25" i="63"/>
  <c r="BT25" i="63"/>
  <c r="BS25" i="63"/>
  <c r="BR25" i="63"/>
  <c r="BQ25" i="63"/>
  <c r="BP25" i="63"/>
  <c r="BO25" i="63"/>
  <c r="BM25" i="63"/>
  <c r="BL25" i="63"/>
  <c r="BK25" i="63"/>
  <c r="BJ25" i="63"/>
  <c r="BI25" i="63"/>
  <c r="BH25" i="63"/>
  <c r="BG25" i="63"/>
  <c r="BE25" i="63"/>
  <c r="BD25" i="63"/>
  <c r="BC25" i="63"/>
  <c r="BB25" i="63"/>
  <c r="BA25" i="63"/>
  <c r="AZ25" i="63"/>
  <c r="AY25" i="63"/>
  <c r="AX25" i="63"/>
  <c r="AW25" i="63"/>
  <c r="AV25" i="63"/>
  <c r="AU25" i="63"/>
  <c r="AT25" i="63"/>
  <c r="AS25" i="63"/>
  <c r="AR25" i="63"/>
  <c r="AQ25" i="63"/>
  <c r="AP25" i="63"/>
  <c r="AO25" i="63"/>
  <c r="AN25" i="63"/>
  <c r="AM25" i="63"/>
  <c r="AL25" i="63"/>
  <c r="AK25" i="63"/>
  <c r="AJ25" i="63"/>
  <c r="AI25" i="63"/>
  <c r="AH25" i="63"/>
  <c r="AG25" i="63"/>
  <c r="AF25" i="63"/>
  <c r="AE25" i="63"/>
  <c r="AD25" i="63"/>
  <c r="AC25" i="63"/>
  <c r="AB25" i="63"/>
  <c r="AA25" i="63"/>
  <c r="Z25" i="63"/>
  <c r="X25" i="63"/>
  <c r="W25" i="63"/>
  <c r="U25" i="63"/>
  <c r="T25" i="63"/>
  <c r="S25" i="63"/>
  <c r="P25" i="63"/>
  <c r="O25" i="63"/>
  <c r="M25" i="63"/>
  <c r="L25" i="63"/>
  <c r="H25" i="63"/>
  <c r="G25" i="63"/>
  <c r="E25" i="63"/>
  <c r="D25" i="63"/>
  <c r="BY24" i="63"/>
  <c r="BT24" i="63"/>
  <c r="BS24" i="63"/>
  <c r="BR24" i="63"/>
  <c r="BU24" i="63" s="1"/>
  <c r="BQ24" i="63"/>
  <c r="BP24" i="63"/>
  <c r="BO24" i="63"/>
  <c r="BL24" i="63"/>
  <c r="BK24" i="63"/>
  <c r="BJ24" i="63"/>
  <c r="BM24" i="63" s="1"/>
  <c r="BI24" i="63"/>
  <c r="BH24" i="63"/>
  <c r="BG24" i="63"/>
  <c r="BD24" i="63"/>
  <c r="BC24" i="63"/>
  <c r="BB24" i="63"/>
  <c r="BE24" i="63" s="1"/>
  <c r="BA24" i="63"/>
  <c r="AZ24" i="63"/>
  <c r="AY24" i="63"/>
  <c r="AX24" i="63"/>
  <c r="AV24" i="63"/>
  <c r="AU24" i="63"/>
  <c r="AT24" i="63"/>
  <c r="AW24" i="63" s="1"/>
  <c r="AS24" i="63"/>
  <c r="AR24" i="63"/>
  <c r="AQ24" i="63"/>
  <c r="AP24" i="63"/>
  <c r="AN24" i="63"/>
  <c r="AM24" i="63"/>
  <c r="AL24" i="63"/>
  <c r="AO24" i="63" s="1"/>
  <c r="AK24" i="63"/>
  <c r="AJ24" i="63"/>
  <c r="AI24" i="63"/>
  <c r="AH24" i="63"/>
  <c r="AF24" i="63"/>
  <c r="AE24" i="63"/>
  <c r="AD24" i="63"/>
  <c r="AG24" i="63" s="1"/>
  <c r="AC24" i="63"/>
  <c r="AB24" i="63"/>
  <c r="AA24" i="63"/>
  <c r="Z24" i="63"/>
  <c r="X24" i="63"/>
  <c r="W24" i="63"/>
  <c r="U24" i="63"/>
  <c r="T24" i="63"/>
  <c r="S24" i="63"/>
  <c r="P24" i="63"/>
  <c r="O24" i="63"/>
  <c r="M24" i="63"/>
  <c r="L24" i="63"/>
  <c r="H24" i="63"/>
  <c r="G24" i="63"/>
  <c r="E24" i="63"/>
  <c r="D24" i="63"/>
  <c r="BY23" i="63"/>
  <c r="BT23" i="63"/>
  <c r="BS23" i="63"/>
  <c r="BR23" i="63"/>
  <c r="BU23" i="63" s="1"/>
  <c r="BQ23" i="63"/>
  <c r="BP23" i="63"/>
  <c r="BO23" i="63"/>
  <c r="BL23" i="63"/>
  <c r="BK23" i="63"/>
  <c r="BJ23" i="63"/>
  <c r="BM23" i="63" s="1"/>
  <c r="BI23" i="63"/>
  <c r="BH23" i="63"/>
  <c r="BG23" i="63"/>
  <c r="BD23" i="63"/>
  <c r="BC23" i="63"/>
  <c r="BB23" i="63"/>
  <c r="BE23" i="63" s="1"/>
  <c r="BA23" i="63"/>
  <c r="AZ23" i="63"/>
  <c r="AY23" i="63"/>
  <c r="AX23" i="63"/>
  <c r="AV23" i="63"/>
  <c r="AU23" i="63"/>
  <c r="AT23" i="63"/>
  <c r="AW23" i="63" s="1"/>
  <c r="AS23" i="63"/>
  <c r="AR23" i="63"/>
  <c r="AQ23" i="63"/>
  <c r="AP23" i="63"/>
  <c r="AN23" i="63"/>
  <c r="AM23" i="63"/>
  <c r="AL23" i="63"/>
  <c r="AO23" i="63" s="1"/>
  <c r="AK23" i="63"/>
  <c r="AJ23" i="63"/>
  <c r="AI23" i="63"/>
  <c r="AH23" i="63"/>
  <c r="AF23" i="63"/>
  <c r="AE23" i="63"/>
  <c r="AD23" i="63"/>
  <c r="AG23" i="63" s="1"/>
  <c r="AC23" i="63"/>
  <c r="AB23" i="63"/>
  <c r="AA23" i="63"/>
  <c r="Z23" i="63"/>
  <c r="X23" i="63"/>
  <c r="W23" i="63"/>
  <c r="U23" i="63"/>
  <c r="T23" i="63"/>
  <c r="S23" i="63"/>
  <c r="P23" i="63"/>
  <c r="O23" i="63"/>
  <c r="M23" i="63"/>
  <c r="L23" i="63"/>
  <c r="H23" i="63"/>
  <c r="G23" i="63"/>
  <c r="E23" i="63"/>
  <c r="D23" i="63"/>
  <c r="BY22" i="63"/>
  <c r="BU22" i="63"/>
  <c r="BT22" i="63"/>
  <c r="BS22" i="63"/>
  <c r="BR22" i="63"/>
  <c r="BQ22" i="63"/>
  <c r="BP22" i="63"/>
  <c r="BO22" i="63"/>
  <c r="BM22" i="63"/>
  <c r="BL22" i="63"/>
  <c r="BK22" i="63"/>
  <c r="BJ22" i="63"/>
  <c r="BI22" i="63"/>
  <c r="BH22" i="63"/>
  <c r="BG22" i="63"/>
  <c r="BE22" i="63"/>
  <c r="BD22" i="63"/>
  <c r="BC22" i="63"/>
  <c r="BB22" i="63"/>
  <c r="BA22" i="63"/>
  <c r="AZ22" i="63"/>
  <c r="AY22" i="63"/>
  <c r="AX22" i="63"/>
  <c r="AW22" i="63"/>
  <c r="AV22" i="63"/>
  <c r="AU22" i="63"/>
  <c r="AT22" i="63"/>
  <c r="AS22" i="63"/>
  <c r="AR22" i="63"/>
  <c r="AQ22" i="63"/>
  <c r="AP22" i="63"/>
  <c r="AO22" i="63"/>
  <c r="AN22" i="63"/>
  <c r="AM22" i="63"/>
  <c r="AL22" i="63"/>
  <c r="AK22" i="63"/>
  <c r="AJ22" i="63"/>
  <c r="AI22" i="63"/>
  <c r="AH22" i="63"/>
  <c r="AG22" i="63"/>
  <c r="AF22" i="63"/>
  <c r="AE22" i="63"/>
  <c r="AD22" i="63"/>
  <c r="AC22" i="63"/>
  <c r="AB22" i="63"/>
  <c r="AA22" i="63"/>
  <c r="Z22" i="63"/>
  <c r="X22" i="63"/>
  <c r="W22" i="63"/>
  <c r="U22" i="63"/>
  <c r="T22" i="63"/>
  <c r="S22" i="63"/>
  <c r="P22" i="63"/>
  <c r="O22" i="63"/>
  <c r="M22" i="63"/>
  <c r="L22" i="63"/>
  <c r="H22" i="63"/>
  <c r="G22" i="63"/>
  <c r="E22" i="63"/>
  <c r="D22" i="63"/>
  <c r="BY21" i="63"/>
  <c r="BT21" i="63"/>
  <c r="BS21" i="63"/>
  <c r="BR21" i="63"/>
  <c r="BU21" i="63" s="1"/>
  <c r="BQ21" i="63"/>
  <c r="BP21" i="63"/>
  <c r="BO21" i="63"/>
  <c r="BL21" i="63"/>
  <c r="BK21" i="63"/>
  <c r="BJ21" i="63"/>
  <c r="BM21" i="63" s="1"/>
  <c r="BI21" i="63"/>
  <c r="BH21" i="63"/>
  <c r="BG21" i="63"/>
  <c r="BD21" i="63"/>
  <c r="BC21" i="63"/>
  <c r="BB21" i="63"/>
  <c r="BE21" i="63" s="1"/>
  <c r="BA21" i="63"/>
  <c r="AZ21" i="63"/>
  <c r="AY21" i="63"/>
  <c r="AX21" i="63"/>
  <c r="AV21" i="63"/>
  <c r="AU21" i="63"/>
  <c r="AT21" i="63"/>
  <c r="AW21" i="63" s="1"/>
  <c r="AS21" i="63"/>
  <c r="AR21" i="63"/>
  <c r="AQ21" i="63"/>
  <c r="AP21" i="63"/>
  <c r="AN21" i="63"/>
  <c r="AM21" i="63"/>
  <c r="AL21" i="63"/>
  <c r="AO21" i="63" s="1"/>
  <c r="AK21" i="63"/>
  <c r="AJ21" i="63"/>
  <c r="AI21" i="63"/>
  <c r="AH21" i="63"/>
  <c r="AF21" i="63"/>
  <c r="AE21" i="63"/>
  <c r="AD21" i="63"/>
  <c r="AG21" i="63" s="1"/>
  <c r="AC21" i="63"/>
  <c r="AB21" i="63"/>
  <c r="AA21" i="63"/>
  <c r="Z21" i="63"/>
  <c r="X21" i="63"/>
  <c r="W21" i="63"/>
  <c r="U21" i="63"/>
  <c r="T21" i="63"/>
  <c r="S21" i="63"/>
  <c r="P21" i="63"/>
  <c r="O21" i="63"/>
  <c r="M21" i="63"/>
  <c r="L21" i="63"/>
  <c r="H21" i="63"/>
  <c r="G21" i="63"/>
  <c r="E21" i="63"/>
  <c r="D21" i="63"/>
  <c r="BY20" i="63"/>
  <c r="BT20" i="63"/>
  <c r="BS20" i="63"/>
  <c r="BR20" i="63"/>
  <c r="BU20" i="63" s="1"/>
  <c r="BQ20" i="63"/>
  <c r="BP20" i="63"/>
  <c r="BO20" i="63"/>
  <c r="BL20" i="63"/>
  <c r="BK20" i="63"/>
  <c r="BJ20" i="63"/>
  <c r="BM20" i="63" s="1"/>
  <c r="BI20" i="63"/>
  <c r="BH20" i="63"/>
  <c r="BG20" i="63"/>
  <c r="BD20" i="63"/>
  <c r="BC20" i="63"/>
  <c r="BB20" i="63"/>
  <c r="BE20" i="63" s="1"/>
  <c r="BA20" i="63"/>
  <c r="AZ20" i="63"/>
  <c r="AY20" i="63"/>
  <c r="AX20" i="63"/>
  <c r="AV20" i="63"/>
  <c r="AU20" i="63"/>
  <c r="AT20" i="63"/>
  <c r="AW20" i="63" s="1"/>
  <c r="AS20" i="63"/>
  <c r="AR20" i="63"/>
  <c r="AQ20" i="63"/>
  <c r="AP20" i="63"/>
  <c r="AN20" i="63"/>
  <c r="AM20" i="63"/>
  <c r="AL20" i="63"/>
  <c r="AO20" i="63" s="1"/>
  <c r="AK20" i="63"/>
  <c r="AJ20" i="63"/>
  <c r="AI20" i="63"/>
  <c r="AH20" i="63"/>
  <c r="AF20" i="63"/>
  <c r="AE20" i="63"/>
  <c r="AD20" i="63"/>
  <c r="AG20" i="63" s="1"/>
  <c r="AC20" i="63"/>
  <c r="AB20" i="63"/>
  <c r="AA20" i="63"/>
  <c r="Z20" i="63"/>
  <c r="X20" i="63"/>
  <c r="W20" i="63"/>
  <c r="U20" i="63"/>
  <c r="T20" i="63"/>
  <c r="S20" i="63"/>
  <c r="P20" i="63"/>
  <c r="O20" i="63"/>
  <c r="M20" i="63"/>
  <c r="L20" i="63"/>
  <c r="H20" i="63"/>
  <c r="G20" i="63"/>
  <c r="E20" i="63"/>
  <c r="D20" i="63"/>
  <c r="BY19" i="63"/>
  <c r="BT19" i="63"/>
  <c r="BS19" i="63"/>
  <c r="BR19" i="63"/>
  <c r="BU19" i="63" s="1"/>
  <c r="BQ19" i="63"/>
  <c r="BP19" i="63"/>
  <c r="BO19" i="63"/>
  <c r="BL19" i="63"/>
  <c r="BK19" i="63"/>
  <c r="BJ19" i="63"/>
  <c r="BM19" i="63" s="1"/>
  <c r="BI19" i="63"/>
  <c r="BH19" i="63"/>
  <c r="BG19" i="63"/>
  <c r="BD19" i="63"/>
  <c r="BC19" i="63"/>
  <c r="BB19" i="63"/>
  <c r="BE19" i="63" s="1"/>
  <c r="BA19" i="63"/>
  <c r="AZ19" i="63"/>
  <c r="AY19" i="63"/>
  <c r="AX19" i="63"/>
  <c r="AV19" i="63"/>
  <c r="AU19" i="63"/>
  <c r="AT19" i="63"/>
  <c r="AW19" i="63" s="1"/>
  <c r="AS19" i="63"/>
  <c r="AR19" i="63"/>
  <c r="AQ19" i="63"/>
  <c r="AP19" i="63"/>
  <c r="AN19" i="63"/>
  <c r="AM19" i="63"/>
  <c r="AL19" i="63"/>
  <c r="AO19" i="63" s="1"/>
  <c r="AK19" i="63"/>
  <c r="AJ19" i="63"/>
  <c r="AI19" i="63"/>
  <c r="AH19" i="63"/>
  <c r="AF19" i="63"/>
  <c r="AE19" i="63"/>
  <c r="AD19" i="63"/>
  <c r="AG19" i="63" s="1"/>
  <c r="AC19" i="63"/>
  <c r="AB19" i="63"/>
  <c r="AA19" i="63"/>
  <c r="Z19" i="63"/>
  <c r="X19" i="63"/>
  <c r="W19" i="63"/>
  <c r="U19" i="63"/>
  <c r="T19" i="63"/>
  <c r="S19" i="63"/>
  <c r="P19" i="63"/>
  <c r="O19" i="63"/>
  <c r="M19" i="63"/>
  <c r="L19" i="63"/>
  <c r="H19" i="63"/>
  <c r="G19" i="63"/>
  <c r="E19" i="63"/>
  <c r="D19" i="63"/>
  <c r="BY18" i="63"/>
  <c r="BT18" i="63"/>
  <c r="BS18" i="63"/>
  <c r="BR18" i="63"/>
  <c r="BU18" i="63" s="1"/>
  <c r="BQ18" i="63"/>
  <c r="BP18" i="63"/>
  <c r="BO18" i="63"/>
  <c r="BL18" i="63"/>
  <c r="BK18" i="63"/>
  <c r="BJ18" i="63"/>
  <c r="BM18" i="63" s="1"/>
  <c r="BI18" i="63"/>
  <c r="BH18" i="63"/>
  <c r="BG18" i="63"/>
  <c r="BD18" i="63"/>
  <c r="BC18" i="63"/>
  <c r="BB18" i="63"/>
  <c r="BE18" i="63" s="1"/>
  <c r="BA18" i="63"/>
  <c r="AZ18" i="63"/>
  <c r="AY18" i="63"/>
  <c r="AX18" i="63"/>
  <c r="AV18" i="63"/>
  <c r="AU18" i="63"/>
  <c r="AT18" i="63"/>
  <c r="AW18" i="63" s="1"/>
  <c r="AS18" i="63"/>
  <c r="AR18" i="63"/>
  <c r="AQ18" i="63"/>
  <c r="AP18" i="63"/>
  <c r="AN18" i="63"/>
  <c r="AM18" i="63"/>
  <c r="AL18" i="63"/>
  <c r="AO18" i="63" s="1"/>
  <c r="AK18" i="63"/>
  <c r="AJ18" i="63"/>
  <c r="AI18" i="63"/>
  <c r="AH18" i="63"/>
  <c r="AF18" i="63"/>
  <c r="AE18" i="63"/>
  <c r="AD18" i="63"/>
  <c r="AG18" i="63" s="1"/>
  <c r="AC18" i="63"/>
  <c r="AB18" i="63"/>
  <c r="AA18" i="63"/>
  <c r="Z18" i="63"/>
  <c r="X18" i="63"/>
  <c r="W18" i="63"/>
  <c r="U18" i="63"/>
  <c r="T18" i="63"/>
  <c r="S18" i="63"/>
  <c r="P18" i="63"/>
  <c r="O18" i="63"/>
  <c r="M18" i="63"/>
  <c r="L18" i="63"/>
  <c r="H18" i="63"/>
  <c r="G18" i="63"/>
  <c r="E18" i="63"/>
  <c r="D18" i="63"/>
  <c r="BY17" i="63"/>
  <c r="BT17" i="63"/>
  <c r="BS17" i="63"/>
  <c r="BR17" i="63"/>
  <c r="BU17" i="63" s="1"/>
  <c r="BQ17" i="63"/>
  <c r="BP17" i="63"/>
  <c r="BO17" i="63"/>
  <c r="BL17" i="63"/>
  <c r="BK17" i="63"/>
  <c r="BJ17" i="63"/>
  <c r="BM17" i="63" s="1"/>
  <c r="BI17" i="63"/>
  <c r="BH17" i="63"/>
  <c r="BG17" i="63"/>
  <c r="BD17" i="63"/>
  <c r="BC17" i="63"/>
  <c r="BB17" i="63"/>
  <c r="BE17" i="63" s="1"/>
  <c r="BA17" i="63"/>
  <c r="AZ17" i="63"/>
  <c r="AY17" i="63"/>
  <c r="AX17" i="63"/>
  <c r="AV17" i="63"/>
  <c r="AU17" i="63"/>
  <c r="AT17" i="63"/>
  <c r="AW17" i="63" s="1"/>
  <c r="AS17" i="63"/>
  <c r="AR17" i="63"/>
  <c r="AQ17" i="63"/>
  <c r="AP17" i="63"/>
  <c r="AN17" i="63"/>
  <c r="AM17" i="63"/>
  <c r="AL17" i="63"/>
  <c r="AO17" i="63" s="1"/>
  <c r="AK17" i="63"/>
  <c r="AJ17" i="63"/>
  <c r="AI17" i="63"/>
  <c r="AH17" i="63"/>
  <c r="AF17" i="63"/>
  <c r="AE17" i="63"/>
  <c r="AD17" i="63"/>
  <c r="AG17" i="63" s="1"/>
  <c r="AC17" i="63"/>
  <c r="AB17" i="63"/>
  <c r="AA17" i="63"/>
  <c r="Z17" i="63"/>
  <c r="X17" i="63"/>
  <c r="W17" i="63"/>
  <c r="U17" i="63"/>
  <c r="T17" i="63"/>
  <c r="S17" i="63"/>
  <c r="P17" i="63"/>
  <c r="O17" i="63"/>
  <c r="M17" i="63"/>
  <c r="L17" i="63"/>
  <c r="H17" i="63"/>
  <c r="G17" i="63"/>
  <c r="E17" i="63"/>
  <c r="D17" i="63"/>
  <c r="BY16" i="63"/>
  <c r="BT16" i="63"/>
  <c r="BS16" i="63"/>
  <c r="BR16" i="63"/>
  <c r="BU16" i="63" s="1"/>
  <c r="BQ16" i="63"/>
  <c r="BP16" i="63"/>
  <c r="BO16" i="63"/>
  <c r="BL16" i="63"/>
  <c r="BK16" i="63"/>
  <c r="BJ16" i="63"/>
  <c r="BM16" i="63" s="1"/>
  <c r="BI16" i="63"/>
  <c r="BH16" i="63"/>
  <c r="BG16" i="63"/>
  <c r="BD16" i="63"/>
  <c r="BC16" i="63"/>
  <c r="BB16" i="63"/>
  <c r="BE16" i="63" s="1"/>
  <c r="BA16" i="63"/>
  <c r="AZ16" i="63"/>
  <c r="AY16" i="63"/>
  <c r="AX16" i="63"/>
  <c r="AV16" i="63"/>
  <c r="AU16" i="63"/>
  <c r="AT16" i="63"/>
  <c r="AW16" i="63" s="1"/>
  <c r="AS16" i="63"/>
  <c r="AR16" i="63"/>
  <c r="AQ16" i="63"/>
  <c r="AP16" i="63"/>
  <c r="AN16" i="63"/>
  <c r="AM16" i="63"/>
  <c r="AL16" i="63"/>
  <c r="AO16" i="63" s="1"/>
  <c r="AK16" i="63"/>
  <c r="AJ16" i="63"/>
  <c r="AI16" i="63"/>
  <c r="AH16" i="63"/>
  <c r="AF16" i="63"/>
  <c r="AE16" i="63"/>
  <c r="AD16" i="63"/>
  <c r="AG16" i="63" s="1"/>
  <c r="AC16" i="63"/>
  <c r="AB16" i="63"/>
  <c r="AA16" i="63"/>
  <c r="Z16" i="63"/>
  <c r="X16" i="63"/>
  <c r="W16" i="63"/>
  <c r="U16" i="63"/>
  <c r="T16" i="63"/>
  <c r="S16" i="63"/>
  <c r="P16" i="63"/>
  <c r="O16" i="63"/>
  <c r="M16" i="63"/>
  <c r="L16" i="63"/>
  <c r="H16" i="63"/>
  <c r="G16" i="63"/>
  <c r="E16" i="63"/>
  <c r="D16" i="63"/>
  <c r="BY15" i="63"/>
  <c r="BT15" i="63"/>
  <c r="BS15" i="63"/>
  <c r="BR15" i="63"/>
  <c r="BU15" i="63" s="1"/>
  <c r="BQ15" i="63"/>
  <c r="BP15" i="63"/>
  <c r="BO15" i="63"/>
  <c r="BL15" i="63"/>
  <c r="BK15" i="63"/>
  <c r="BJ15" i="63"/>
  <c r="BM15" i="63" s="1"/>
  <c r="BI15" i="63"/>
  <c r="BH15" i="63"/>
  <c r="BG15" i="63"/>
  <c r="BD15" i="63"/>
  <c r="BC15" i="63"/>
  <c r="BB15" i="63"/>
  <c r="BE15" i="63" s="1"/>
  <c r="BA15" i="63"/>
  <c r="AZ15" i="63"/>
  <c r="AY15" i="63"/>
  <c r="AX15" i="63"/>
  <c r="AV15" i="63"/>
  <c r="AU15" i="63"/>
  <c r="AT15" i="63"/>
  <c r="AW15" i="63" s="1"/>
  <c r="AS15" i="63"/>
  <c r="AR15" i="63"/>
  <c r="AQ15" i="63"/>
  <c r="AP15" i="63"/>
  <c r="AN15" i="63"/>
  <c r="AM15" i="63"/>
  <c r="AL15" i="63"/>
  <c r="AO15" i="63" s="1"/>
  <c r="AK15" i="63"/>
  <c r="AJ15" i="63"/>
  <c r="AI15" i="63"/>
  <c r="AH15" i="63"/>
  <c r="AF15" i="63"/>
  <c r="AE15" i="63"/>
  <c r="AD15" i="63"/>
  <c r="AG15" i="63" s="1"/>
  <c r="AC15" i="63"/>
  <c r="AB15" i="63"/>
  <c r="AA15" i="63"/>
  <c r="Z15" i="63"/>
  <c r="X15" i="63"/>
  <c r="W15" i="63"/>
  <c r="U15" i="63"/>
  <c r="T15" i="63"/>
  <c r="S15" i="63"/>
  <c r="P15" i="63"/>
  <c r="O15" i="63"/>
  <c r="M15" i="63"/>
  <c r="L15" i="63"/>
  <c r="H15" i="63"/>
  <c r="G15" i="63"/>
  <c r="E15" i="63"/>
  <c r="D15" i="63"/>
  <c r="BY14" i="63"/>
  <c r="BT14" i="63"/>
  <c r="BS14" i="63"/>
  <c r="BR14" i="63"/>
  <c r="BU14" i="63" s="1"/>
  <c r="BQ14" i="63"/>
  <c r="BP14" i="63"/>
  <c r="BO14" i="63"/>
  <c r="BL14" i="63"/>
  <c r="BK14" i="63"/>
  <c r="BJ14" i="63"/>
  <c r="BM14" i="63" s="1"/>
  <c r="BI14" i="63"/>
  <c r="BH14" i="63"/>
  <c r="BG14" i="63"/>
  <c r="BD14" i="63"/>
  <c r="BC14" i="63"/>
  <c r="BB14" i="63"/>
  <c r="BE14" i="63" s="1"/>
  <c r="BA14" i="63"/>
  <c r="AZ14" i="63"/>
  <c r="AY14" i="63"/>
  <c r="AX14" i="63"/>
  <c r="AV14" i="63"/>
  <c r="AU14" i="63"/>
  <c r="AT14" i="63"/>
  <c r="AW14" i="63" s="1"/>
  <c r="AS14" i="63"/>
  <c r="AR14" i="63"/>
  <c r="AQ14" i="63"/>
  <c r="AP14" i="63"/>
  <c r="AN14" i="63"/>
  <c r="AM14" i="63"/>
  <c r="AL14" i="63"/>
  <c r="AO14" i="63" s="1"/>
  <c r="AK14" i="63"/>
  <c r="AJ14" i="63"/>
  <c r="AI14" i="63"/>
  <c r="AH14" i="63"/>
  <c r="AF14" i="63"/>
  <c r="AE14" i="63"/>
  <c r="AD14" i="63"/>
  <c r="AG14" i="63" s="1"/>
  <c r="AC14" i="63"/>
  <c r="AB14" i="63"/>
  <c r="AA14" i="63"/>
  <c r="Z14" i="63"/>
  <c r="X14" i="63"/>
  <c r="W14" i="63"/>
  <c r="U14" i="63"/>
  <c r="T14" i="63"/>
  <c r="S14" i="63"/>
  <c r="P14" i="63"/>
  <c r="O14" i="63"/>
  <c r="M14" i="63"/>
  <c r="L14" i="63"/>
  <c r="H14" i="63"/>
  <c r="G14" i="63"/>
  <c r="E14" i="63"/>
  <c r="D14" i="63"/>
  <c r="BY13" i="63"/>
  <c r="BT13" i="63"/>
  <c r="BS13" i="63"/>
  <c r="BR13" i="63"/>
  <c r="BU13" i="63" s="1"/>
  <c r="BQ13" i="63"/>
  <c r="BP13" i="63"/>
  <c r="BO13" i="63"/>
  <c r="BL13" i="63"/>
  <c r="BK13" i="63"/>
  <c r="BJ13" i="63"/>
  <c r="BM13" i="63" s="1"/>
  <c r="BI13" i="63"/>
  <c r="BH13" i="63"/>
  <c r="BG13" i="63"/>
  <c r="BD13" i="63"/>
  <c r="BC13" i="63"/>
  <c r="BB13" i="63"/>
  <c r="BE13" i="63" s="1"/>
  <c r="BA13" i="63"/>
  <c r="AZ13" i="63"/>
  <c r="AY13" i="63"/>
  <c r="AX13" i="63"/>
  <c r="AV13" i="63"/>
  <c r="AU13" i="63"/>
  <c r="AT13" i="63"/>
  <c r="AW13" i="63" s="1"/>
  <c r="AS13" i="63"/>
  <c r="AR13" i="63"/>
  <c r="AQ13" i="63"/>
  <c r="AP13" i="63"/>
  <c r="AN13" i="63"/>
  <c r="AM13" i="63"/>
  <c r="AL13" i="63"/>
  <c r="AO13" i="63" s="1"/>
  <c r="AK13" i="63"/>
  <c r="AJ13" i="63"/>
  <c r="AI13" i="63"/>
  <c r="AH13" i="63"/>
  <c r="AF13" i="63"/>
  <c r="AE13" i="63"/>
  <c r="AD13" i="63"/>
  <c r="AG13" i="63" s="1"/>
  <c r="AC13" i="63"/>
  <c r="AB13" i="63"/>
  <c r="AA13" i="63"/>
  <c r="Z13" i="63"/>
  <c r="X13" i="63"/>
  <c r="W13" i="63"/>
  <c r="U13" i="63"/>
  <c r="T13" i="63"/>
  <c r="S13" i="63"/>
  <c r="P13" i="63"/>
  <c r="O13" i="63"/>
  <c r="M13" i="63"/>
  <c r="L13" i="63"/>
  <c r="H13" i="63"/>
  <c r="G13" i="63"/>
  <c r="E13" i="63"/>
  <c r="D13" i="63"/>
  <c r="BY12" i="63"/>
  <c r="BT12" i="63"/>
  <c r="BS12" i="63"/>
  <c r="BR12" i="63"/>
  <c r="BU12" i="63" s="1"/>
  <c r="BQ12" i="63"/>
  <c r="BP12" i="63"/>
  <c r="BO12" i="63"/>
  <c r="BL12" i="63"/>
  <c r="BK12" i="63"/>
  <c r="BJ12" i="63"/>
  <c r="BM12" i="63" s="1"/>
  <c r="BI12" i="63"/>
  <c r="BH12" i="63"/>
  <c r="BG12" i="63"/>
  <c r="BD12" i="63"/>
  <c r="BC12" i="63"/>
  <c r="BB12" i="63"/>
  <c r="BE12" i="63" s="1"/>
  <c r="BA12" i="63"/>
  <c r="AZ12" i="63"/>
  <c r="AY12" i="63"/>
  <c r="AX12" i="63"/>
  <c r="AV12" i="63"/>
  <c r="AU12" i="63"/>
  <c r="AT12" i="63"/>
  <c r="AW12" i="63" s="1"/>
  <c r="AS12" i="63"/>
  <c r="AR12" i="63"/>
  <c r="AQ12" i="63"/>
  <c r="AP12" i="63"/>
  <c r="AN12" i="63"/>
  <c r="AM12" i="63"/>
  <c r="AL12" i="63"/>
  <c r="AO12" i="63" s="1"/>
  <c r="AK12" i="63"/>
  <c r="AJ12" i="63"/>
  <c r="AI12" i="63"/>
  <c r="AH12" i="63"/>
  <c r="AF12" i="63"/>
  <c r="AE12" i="63"/>
  <c r="AD12" i="63"/>
  <c r="AG12" i="63" s="1"/>
  <c r="AC12" i="63"/>
  <c r="AB12" i="63"/>
  <c r="AA12" i="63"/>
  <c r="Z12" i="63"/>
  <c r="X12" i="63"/>
  <c r="W12" i="63"/>
  <c r="U12" i="63"/>
  <c r="T12" i="63"/>
  <c r="S12" i="63"/>
  <c r="P12" i="63"/>
  <c r="O12" i="63"/>
  <c r="M12" i="63"/>
  <c r="L12" i="63"/>
  <c r="H12" i="63"/>
  <c r="G12" i="63"/>
  <c r="E12" i="63"/>
  <c r="D12" i="63"/>
  <c r="BT11" i="63"/>
  <c r="BS11" i="63"/>
  <c r="BR11" i="63"/>
  <c r="BU11" i="63" s="1"/>
  <c r="BL11" i="63"/>
  <c r="BK11" i="63"/>
  <c r="BJ11" i="63"/>
  <c r="BM11" i="63" s="1"/>
  <c r="BD11" i="63"/>
  <c r="BC11" i="63"/>
  <c r="BB11" i="63"/>
  <c r="BE11" i="63" s="1"/>
  <c r="AV11" i="63"/>
  <c r="AU11" i="63"/>
  <c r="AT11" i="63"/>
  <c r="AW11" i="63" s="1"/>
  <c r="AN11" i="63"/>
  <c r="AM11" i="63"/>
  <c r="AL11" i="63"/>
  <c r="AO11" i="63" s="1"/>
  <c r="AF11" i="63"/>
  <c r="AE11" i="63"/>
  <c r="AD11" i="63"/>
  <c r="AG11" i="63" s="1"/>
  <c r="X11" i="63"/>
  <c r="W11" i="63"/>
  <c r="P11" i="63"/>
  <c r="O11" i="63"/>
  <c r="H11" i="63"/>
  <c r="G11" i="63"/>
  <c r="BY10" i="63"/>
  <c r="BQ10" i="63"/>
  <c r="BP10" i="63"/>
  <c r="BO10" i="63"/>
  <c r="BI10" i="63"/>
  <c r="BH10" i="63"/>
  <c r="BG10" i="63"/>
  <c r="BA10" i="63"/>
  <c r="AZ10" i="63"/>
  <c r="AY10" i="63"/>
  <c r="AX10" i="63"/>
  <c r="AS10" i="63"/>
  <c r="AR10" i="63"/>
  <c r="AQ10" i="63"/>
  <c r="AP10" i="63"/>
  <c r="AK10" i="63"/>
  <c r="AJ10" i="63"/>
  <c r="AI10" i="63"/>
  <c r="AH10" i="63"/>
  <c r="AC10" i="63"/>
  <c r="AB10" i="63"/>
  <c r="AA10" i="63"/>
  <c r="Z10" i="63"/>
  <c r="U10" i="63"/>
  <c r="T10" i="63"/>
  <c r="S10" i="63"/>
  <c r="M10" i="63"/>
  <c r="L10" i="63"/>
  <c r="BT10" i="63"/>
  <c r="BS10" i="63"/>
  <c r="BR10" i="63"/>
  <c r="BU10" i="63" s="1"/>
  <c r="BL10" i="63"/>
  <c r="BK10" i="63"/>
  <c r="BJ10" i="63"/>
  <c r="BM10" i="63" s="1"/>
  <c r="BE10" i="63"/>
  <c r="BD10" i="63"/>
  <c r="BC10" i="63"/>
  <c r="BB10" i="63"/>
  <c r="AW10" i="63"/>
  <c r="AV10" i="63"/>
  <c r="AU10" i="63"/>
  <c r="AT10" i="63"/>
  <c r="AN10" i="63"/>
  <c r="AM10" i="63"/>
  <c r="AL10" i="63"/>
  <c r="AO10" i="63" s="1"/>
  <c r="AG10" i="63"/>
  <c r="AF10" i="63"/>
  <c r="AE10" i="63"/>
  <c r="AD10" i="63"/>
  <c r="X10" i="63"/>
  <c r="W10" i="63"/>
  <c r="P10" i="63"/>
  <c r="O10" i="63"/>
  <c r="E10" i="63"/>
  <c r="D10" i="63"/>
  <c r="D1465" i="12"/>
  <c r="D1463" i="12"/>
  <c r="E1463" i="12" s="1"/>
  <c r="D1462" i="12"/>
  <c r="D1461" i="12"/>
  <c r="E1461" i="12" s="1"/>
  <c r="D1460" i="12"/>
  <c r="D1459" i="12"/>
  <c r="D1458" i="12"/>
  <c r="D1457" i="12"/>
  <c r="D1420" i="12"/>
  <c r="D1418" i="12"/>
  <c r="D1417" i="12"/>
  <c r="E1417" i="12" s="1"/>
  <c r="D1416" i="12"/>
  <c r="D1415" i="12"/>
  <c r="D1414" i="12"/>
  <c r="D1413" i="12"/>
  <c r="D1412" i="12"/>
  <c r="D1375" i="12"/>
  <c r="E1375" i="12" s="1"/>
  <c r="D1373" i="12"/>
  <c r="D1372" i="12"/>
  <c r="D1371" i="12"/>
  <c r="D1370" i="12"/>
  <c r="E1370" i="12" s="1"/>
  <c r="D1369" i="12"/>
  <c r="D1368" i="12"/>
  <c r="D1367" i="12"/>
  <c r="D1330" i="12"/>
  <c r="E1330" i="12" s="1"/>
  <c r="D1328" i="12"/>
  <c r="D1327" i="12"/>
  <c r="D1326" i="12"/>
  <c r="D1325" i="12"/>
  <c r="D1324" i="12"/>
  <c r="D1323" i="12"/>
  <c r="D1322" i="12"/>
  <c r="D1285" i="12"/>
  <c r="D1283" i="12"/>
  <c r="E1283" i="12" s="1"/>
  <c r="D1282" i="12"/>
  <c r="E1282" i="12" s="1"/>
  <c r="D1281" i="12"/>
  <c r="E1281" i="12" s="1"/>
  <c r="D1280" i="12"/>
  <c r="D1279" i="12"/>
  <c r="E1279" i="12" s="1"/>
  <c r="D1278" i="12"/>
  <c r="E1278" i="12" s="1"/>
  <c r="D1277" i="12"/>
  <c r="D1240" i="12"/>
  <c r="E1240" i="12" s="1"/>
  <c r="D1238" i="12"/>
  <c r="D1237" i="12"/>
  <c r="D1236" i="12"/>
  <c r="D1235" i="12"/>
  <c r="D1234" i="12"/>
  <c r="D1233" i="12"/>
  <c r="D1232" i="12"/>
  <c r="E1232" i="12" s="1"/>
  <c r="D1195" i="12"/>
  <c r="D1193" i="12"/>
  <c r="D1192" i="12"/>
  <c r="E1192" i="12" s="1"/>
  <c r="D1191" i="12"/>
  <c r="D1190" i="12"/>
  <c r="D1189" i="12"/>
  <c r="E1189" i="12" s="1"/>
  <c r="D1188" i="12"/>
  <c r="E1188" i="12" s="1"/>
  <c r="D1187" i="12"/>
  <c r="E1187" i="12" s="1"/>
  <c r="D1150" i="12"/>
  <c r="D1148" i="12"/>
  <c r="D1147" i="12"/>
  <c r="D1146" i="12"/>
  <c r="D1145" i="12"/>
  <c r="D1144" i="12"/>
  <c r="D1143" i="12"/>
  <c r="D1142" i="12"/>
  <c r="D1105" i="12"/>
  <c r="E1105" i="12" s="1"/>
  <c r="D1103" i="12"/>
  <c r="D1102" i="12"/>
  <c r="D1101" i="12"/>
  <c r="D1100" i="12"/>
  <c r="D1099" i="12"/>
  <c r="E1099" i="12" s="1"/>
  <c r="D1098" i="12"/>
  <c r="E1098" i="12" s="1"/>
  <c r="D1097" i="12"/>
  <c r="E1097" i="12" s="1"/>
  <c r="D1061" i="12"/>
  <c r="D1059" i="12"/>
  <c r="D1058" i="12"/>
  <c r="E1058" i="12" s="1"/>
  <c r="D1057" i="12"/>
  <c r="E1057" i="12" s="1"/>
  <c r="D1056" i="12"/>
  <c r="E1056" i="12" s="1"/>
  <c r="D1055" i="12"/>
  <c r="E1055" i="12" s="1"/>
  <c r="D1054" i="12"/>
  <c r="D1053" i="12"/>
  <c r="E1053" i="12" s="1"/>
  <c r="D1016" i="12"/>
  <c r="D1014" i="12"/>
  <c r="E1014" i="12" s="1"/>
  <c r="D1013" i="12"/>
  <c r="D1011" i="12"/>
  <c r="D1010" i="12"/>
  <c r="E1010" i="12" s="1"/>
  <c r="D1009" i="12"/>
  <c r="D1008" i="12"/>
  <c r="E1008" i="12" s="1"/>
  <c r="D971" i="12"/>
  <c r="D969" i="12"/>
  <c r="E969" i="12" s="1"/>
  <c r="D968" i="12"/>
  <c r="D967" i="12"/>
  <c r="E967" i="12" s="1"/>
  <c r="D966" i="12"/>
  <c r="E966" i="12" s="1"/>
  <c r="D965" i="12"/>
  <c r="D964" i="12"/>
  <c r="D963" i="12"/>
  <c r="D926" i="12"/>
  <c r="D924" i="12"/>
  <c r="E924" i="12" s="1"/>
  <c r="D923" i="12"/>
  <c r="D922" i="12"/>
  <c r="E922" i="12" s="1"/>
  <c r="D921" i="12"/>
  <c r="D920" i="12"/>
  <c r="D919" i="12"/>
  <c r="D918" i="12"/>
  <c r="D881" i="12"/>
  <c r="E881" i="12" s="1"/>
  <c r="D879" i="12"/>
  <c r="D878" i="12"/>
  <c r="E878" i="12" s="1"/>
  <c r="D877" i="12"/>
  <c r="E877" i="12" s="1"/>
  <c r="D876" i="12"/>
  <c r="D875" i="12"/>
  <c r="E875" i="12" s="1"/>
  <c r="D874" i="12"/>
  <c r="E874" i="12" s="1"/>
  <c r="D873" i="12"/>
  <c r="E873" i="12" s="1"/>
  <c r="D836" i="12"/>
  <c r="D834" i="12"/>
  <c r="E834" i="12" s="1"/>
  <c r="D833" i="12"/>
  <c r="E833" i="12" s="1"/>
  <c r="D832" i="12"/>
  <c r="D831" i="12"/>
  <c r="D830" i="12"/>
  <c r="D829" i="12"/>
  <c r="E829" i="12" s="1"/>
  <c r="D828" i="12"/>
  <c r="D791" i="12"/>
  <c r="D789" i="12"/>
  <c r="D788" i="12"/>
  <c r="D787" i="12"/>
  <c r="E787" i="12" s="1"/>
  <c r="D786" i="12"/>
  <c r="D785" i="12"/>
  <c r="D784" i="12"/>
  <c r="D783" i="12"/>
  <c r="D746" i="12"/>
  <c r="D744" i="12"/>
  <c r="E744" i="12" s="1"/>
  <c r="D743" i="12"/>
  <c r="E743" i="12" s="1"/>
  <c r="D742" i="12"/>
  <c r="E742" i="12" s="1"/>
  <c r="D741" i="12"/>
  <c r="E741" i="12" s="1"/>
  <c r="D740" i="12"/>
  <c r="D739" i="12"/>
  <c r="D738" i="12"/>
  <c r="D701" i="12"/>
  <c r="E701" i="12" s="1"/>
  <c r="D699" i="12"/>
  <c r="E699" i="12" s="1"/>
  <c r="D698" i="12"/>
  <c r="D697" i="12"/>
  <c r="E697" i="12" s="1"/>
  <c r="D696" i="12"/>
  <c r="E696" i="12" s="1"/>
  <c r="D695" i="12"/>
  <c r="D694" i="12"/>
  <c r="D693" i="12"/>
  <c r="D656" i="12"/>
  <c r="D654" i="12"/>
  <c r="E654" i="12" s="1"/>
  <c r="D653" i="12"/>
  <c r="D652" i="12"/>
  <c r="D651" i="12"/>
  <c r="E651" i="12" s="1"/>
  <c r="D650" i="12"/>
  <c r="D649" i="12"/>
  <c r="D648" i="12"/>
  <c r="D611" i="12"/>
  <c r="E611" i="12" s="1"/>
  <c r="D609" i="12"/>
  <c r="D608" i="12"/>
  <c r="D607" i="12"/>
  <c r="E607" i="12" s="1"/>
  <c r="D606" i="12"/>
  <c r="D605" i="12"/>
  <c r="D604" i="12"/>
  <c r="D603" i="12"/>
  <c r="E603" i="12" s="1"/>
  <c r="D566" i="12"/>
  <c r="D564" i="12"/>
  <c r="E564" i="12" s="1"/>
  <c r="D563" i="12"/>
  <c r="E563" i="12" s="1"/>
  <c r="D562" i="12"/>
  <c r="D561" i="12"/>
  <c r="D560" i="12"/>
  <c r="E560" i="12" s="1"/>
  <c r="D559" i="12"/>
  <c r="D558" i="12"/>
  <c r="D521" i="12"/>
  <c r="E521" i="12" s="1"/>
  <c r="D519" i="12"/>
  <c r="D518" i="12"/>
  <c r="D517" i="12"/>
  <c r="D516" i="12"/>
  <c r="D515" i="12"/>
  <c r="D514" i="12"/>
  <c r="D513" i="12"/>
  <c r="E513" i="12" s="1"/>
  <c r="D476" i="12"/>
  <c r="E476" i="12" s="1"/>
  <c r="D474" i="12"/>
  <c r="D473" i="12"/>
  <c r="D472" i="12"/>
  <c r="E472" i="12" s="1"/>
  <c r="D471" i="12"/>
  <c r="D470" i="12"/>
  <c r="D469" i="12"/>
  <c r="E469" i="12" s="1"/>
  <c r="D468" i="12"/>
  <c r="E468" i="12" s="1"/>
  <c r="D431" i="12"/>
  <c r="E431" i="12" s="1"/>
  <c r="D429" i="12"/>
  <c r="D428" i="12"/>
  <c r="E428" i="12" s="1"/>
  <c r="D427" i="12"/>
  <c r="E427" i="12" s="1"/>
  <c r="D426" i="12"/>
  <c r="D425" i="12"/>
  <c r="E425" i="12" s="1"/>
  <c r="D424" i="12"/>
  <c r="E424" i="12" s="1"/>
  <c r="D423" i="12"/>
  <c r="D386" i="12"/>
  <c r="E386" i="12" s="1"/>
  <c r="D384" i="12"/>
  <c r="E384" i="12" s="1"/>
  <c r="D383" i="12"/>
  <c r="D382" i="12"/>
  <c r="D381" i="12"/>
  <c r="D380" i="12"/>
  <c r="D379" i="12"/>
  <c r="D378" i="12"/>
  <c r="D341" i="12"/>
  <c r="E341" i="12" s="1"/>
  <c r="D339" i="12"/>
  <c r="E339" i="12" s="1"/>
  <c r="D338" i="12"/>
  <c r="E338" i="12" s="1"/>
  <c r="D337" i="12"/>
  <c r="D336" i="12"/>
  <c r="E336" i="12" s="1"/>
  <c r="D335" i="12"/>
  <c r="D334" i="12"/>
  <c r="D333" i="12"/>
  <c r="D296" i="12"/>
  <c r="D294" i="12"/>
  <c r="D293" i="12"/>
  <c r="E293" i="12" s="1"/>
  <c r="D292" i="12"/>
  <c r="D291" i="12"/>
  <c r="D290" i="12"/>
  <c r="D289" i="12"/>
  <c r="D288" i="12"/>
  <c r="E288" i="12" s="1"/>
  <c r="D251" i="12"/>
  <c r="D249" i="12"/>
  <c r="D248" i="12"/>
  <c r="D247" i="12"/>
  <c r="D246" i="12"/>
  <c r="D245" i="12"/>
  <c r="D244" i="12"/>
  <c r="D243" i="12"/>
  <c r="E243" i="12" s="1"/>
  <c r="D206" i="12"/>
  <c r="D204" i="12"/>
  <c r="D203" i="12"/>
  <c r="D202" i="12"/>
  <c r="D201" i="12"/>
  <c r="D200" i="12"/>
  <c r="D199" i="12"/>
  <c r="D198" i="12"/>
  <c r="D161" i="12"/>
  <c r="D159" i="12"/>
  <c r="D158" i="12"/>
  <c r="D157" i="12"/>
  <c r="D156" i="12"/>
  <c r="D155" i="12"/>
  <c r="D154" i="12"/>
  <c r="E154" i="12" s="1"/>
  <c r="D153" i="12"/>
  <c r="D116" i="12"/>
  <c r="D114" i="12"/>
  <c r="E114" i="12" s="1"/>
  <c r="D113" i="12"/>
  <c r="E113" i="12" s="1"/>
  <c r="D112" i="12"/>
  <c r="D111" i="12"/>
  <c r="E111" i="12" s="1"/>
  <c r="D110" i="12"/>
  <c r="D109" i="12"/>
  <c r="E109" i="12" s="1"/>
  <c r="D108" i="12"/>
  <c r="D72" i="12"/>
  <c r="E72" i="12" s="1"/>
  <c r="D70" i="12"/>
  <c r="D69" i="12"/>
  <c r="E69" i="12" s="1"/>
  <c r="D68" i="12"/>
  <c r="D67" i="12"/>
  <c r="E67" i="12" s="1"/>
  <c r="D66" i="12"/>
  <c r="D65" i="12"/>
  <c r="D64" i="12"/>
  <c r="E1465" i="12"/>
  <c r="E1462" i="12"/>
  <c r="E1460" i="12"/>
  <c r="E1459" i="12"/>
  <c r="E1458" i="12"/>
  <c r="E1457" i="12"/>
  <c r="E1420" i="12"/>
  <c r="E1418" i="12"/>
  <c r="E1416" i="12"/>
  <c r="E1415" i="12"/>
  <c r="E1414" i="12"/>
  <c r="E1413" i="12"/>
  <c r="E1412" i="12"/>
  <c r="E1373" i="12"/>
  <c r="E1372" i="12"/>
  <c r="E1371" i="12"/>
  <c r="E1369" i="12"/>
  <c r="E1368" i="12"/>
  <c r="E1367" i="12"/>
  <c r="E1328" i="12"/>
  <c r="E1327" i="12"/>
  <c r="E1326" i="12"/>
  <c r="E1325" i="12"/>
  <c r="E1324" i="12"/>
  <c r="E1323" i="12"/>
  <c r="E1322" i="12"/>
  <c r="E1285" i="12"/>
  <c r="E1280" i="12"/>
  <c r="E1277" i="12"/>
  <c r="E1238" i="12"/>
  <c r="E1237" i="12"/>
  <c r="E1236" i="12"/>
  <c r="E1235" i="12"/>
  <c r="E1234" i="12"/>
  <c r="E1233" i="12"/>
  <c r="E1195" i="12"/>
  <c r="E1193" i="12"/>
  <c r="E1191" i="12"/>
  <c r="E1190" i="12"/>
  <c r="E1150" i="12"/>
  <c r="E1148" i="12"/>
  <c r="E1147" i="12"/>
  <c r="E1146" i="12"/>
  <c r="E1145" i="12"/>
  <c r="E1144" i="12"/>
  <c r="E1143" i="12"/>
  <c r="E1142" i="12"/>
  <c r="E1103" i="12"/>
  <c r="E1102" i="12"/>
  <c r="E1101" i="12"/>
  <c r="E1100" i="12"/>
  <c r="E1061" i="12"/>
  <c r="E1059" i="12"/>
  <c r="E1054" i="12"/>
  <c r="E1016" i="12"/>
  <c r="E1013" i="12"/>
  <c r="E1011" i="12"/>
  <c r="E1009" i="12"/>
  <c r="E971" i="12"/>
  <c r="E968" i="12"/>
  <c r="E965" i="12"/>
  <c r="E964" i="12"/>
  <c r="E963" i="12"/>
  <c r="E926" i="12"/>
  <c r="E923" i="12"/>
  <c r="E921" i="12"/>
  <c r="E920" i="12"/>
  <c r="E919" i="12"/>
  <c r="E918" i="12"/>
  <c r="E879" i="12"/>
  <c r="E876" i="12"/>
  <c r="E836" i="12"/>
  <c r="E832" i="12"/>
  <c r="E831" i="12"/>
  <c r="E830" i="12"/>
  <c r="E828" i="12"/>
  <c r="E791" i="12"/>
  <c r="E789" i="12"/>
  <c r="E788" i="12"/>
  <c r="E786" i="12"/>
  <c r="E785" i="12"/>
  <c r="E784" i="12"/>
  <c r="E783" i="12"/>
  <c r="E746" i="12"/>
  <c r="E740" i="12"/>
  <c r="E739" i="12"/>
  <c r="E738" i="12"/>
  <c r="E698" i="12"/>
  <c r="E695" i="12"/>
  <c r="E694" i="12"/>
  <c r="E693" i="12"/>
  <c r="E656" i="12"/>
  <c r="E653" i="12"/>
  <c r="E652" i="12"/>
  <c r="E650" i="12"/>
  <c r="E649" i="12"/>
  <c r="E648" i="12"/>
  <c r="E609" i="12"/>
  <c r="E608" i="12"/>
  <c r="E606" i="12"/>
  <c r="E605" i="12"/>
  <c r="E604" i="12"/>
  <c r="E566" i="12"/>
  <c r="E562" i="12"/>
  <c r="E561" i="12"/>
  <c r="E559" i="12"/>
  <c r="E558" i="12"/>
  <c r="E519" i="12"/>
  <c r="E518" i="12"/>
  <c r="E517" i="12"/>
  <c r="E516" i="12"/>
  <c r="E515" i="12"/>
  <c r="E514" i="12"/>
  <c r="E474" i="12"/>
  <c r="E473" i="12"/>
  <c r="E471" i="12"/>
  <c r="E470" i="12"/>
  <c r="E429" i="12"/>
  <c r="E426" i="12"/>
  <c r="E423" i="12"/>
  <c r="E383" i="12"/>
  <c r="E382" i="12"/>
  <c r="E381" i="12"/>
  <c r="E380" i="12"/>
  <c r="E379" i="12"/>
  <c r="E378" i="12"/>
  <c r="E337" i="12"/>
  <c r="E335" i="12"/>
  <c r="E334" i="12"/>
  <c r="E333" i="12"/>
  <c r="E296" i="12"/>
  <c r="E294" i="12"/>
  <c r="E292" i="12"/>
  <c r="E291" i="12"/>
  <c r="E290" i="12"/>
  <c r="E289" i="12"/>
  <c r="E251" i="12"/>
  <c r="E249" i="12"/>
  <c r="E248" i="12"/>
  <c r="E247" i="12"/>
  <c r="E246" i="12"/>
  <c r="E245" i="12"/>
  <c r="E244" i="12"/>
  <c r="E206" i="12"/>
  <c r="E204" i="12"/>
  <c r="E203" i="12"/>
  <c r="E202" i="12"/>
  <c r="E201" i="12"/>
  <c r="E200" i="12"/>
  <c r="E199" i="12"/>
  <c r="E198" i="12"/>
  <c r="E161" i="12"/>
  <c r="E159" i="12"/>
  <c r="E158" i="12"/>
  <c r="E157" i="12"/>
  <c r="E156" i="12"/>
  <c r="E155" i="12"/>
  <c r="E153" i="12"/>
  <c r="E116" i="12"/>
  <c r="E112" i="12"/>
  <c r="E110" i="12"/>
  <c r="E108" i="12"/>
  <c r="E70" i="12"/>
  <c r="E68" i="12"/>
  <c r="E66" i="12"/>
  <c r="E65" i="12"/>
  <c r="E64" i="12"/>
  <c r="D27" i="12"/>
  <c r="E27" i="12" s="1"/>
  <c r="D23" i="12"/>
  <c r="E23" i="12" s="1"/>
  <c r="D22" i="12"/>
  <c r="E22" i="12" s="1"/>
  <c r="D21" i="12"/>
  <c r="E21" i="12" s="1"/>
  <c r="D20" i="12"/>
  <c r="E20" i="12" s="1"/>
  <c r="D19" i="12"/>
  <c r="E19" i="12" s="1"/>
  <c r="S1012" i="55"/>
  <c r="R1012" i="55"/>
  <c r="S981" i="55"/>
  <c r="R981" i="55"/>
  <c r="S950" i="55"/>
  <c r="R950" i="55"/>
  <c r="S919" i="55"/>
  <c r="R919" i="55"/>
  <c r="S888" i="55"/>
  <c r="R888" i="55"/>
  <c r="S857" i="55"/>
  <c r="R857" i="55"/>
  <c r="S826" i="55"/>
  <c r="R826" i="55"/>
  <c r="S795" i="55"/>
  <c r="R795" i="55"/>
  <c r="S764" i="55"/>
  <c r="R764" i="55"/>
  <c r="S733" i="55"/>
  <c r="R733" i="55"/>
  <c r="S702" i="55"/>
  <c r="R702" i="55"/>
  <c r="S671" i="55"/>
  <c r="R671" i="55"/>
  <c r="S640" i="55"/>
  <c r="R640" i="55"/>
  <c r="S609" i="55"/>
  <c r="R609" i="55"/>
  <c r="S578" i="55"/>
  <c r="R578" i="55"/>
  <c r="S547" i="55"/>
  <c r="R547" i="55"/>
  <c r="S516" i="55"/>
  <c r="R516" i="55"/>
  <c r="S485" i="55"/>
  <c r="R485" i="55"/>
  <c r="S454" i="55"/>
  <c r="R454" i="55"/>
  <c r="S423" i="55"/>
  <c r="R423" i="55"/>
  <c r="S392" i="55"/>
  <c r="R392" i="55"/>
  <c r="S361" i="55"/>
  <c r="R361" i="55"/>
  <c r="S330" i="55"/>
  <c r="R330" i="55"/>
  <c r="S299" i="55"/>
  <c r="R299" i="55"/>
  <c r="S268" i="55"/>
  <c r="R268" i="55"/>
  <c r="S237" i="55"/>
  <c r="R237" i="55"/>
  <c r="S206" i="55"/>
  <c r="R206" i="55"/>
  <c r="S175" i="55"/>
  <c r="R175" i="55"/>
  <c r="S144" i="55"/>
  <c r="R144" i="55"/>
  <c r="S113" i="55"/>
  <c r="R113" i="55"/>
  <c r="S82" i="55"/>
  <c r="R82" i="55"/>
  <c r="S51" i="55"/>
  <c r="R51" i="55"/>
  <c r="D1465" i="72"/>
  <c r="E1465" i="72" s="1"/>
  <c r="D1463" i="72"/>
  <c r="E1463" i="72" s="1"/>
  <c r="D1462" i="72"/>
  <c r="E1462" i="72" s="1"/>
  <c r="D1460" i="72"/>
  <c r="E1460" i="72" s="1"/>
  <c r="D1459" i="72"/>
  <c r="E1459" i="72" s="1"/>
  <c r="D1458" i="72"/>
  <c r="E1458" i="72" s="1"/>
  <c r="D1457" i="72"/>
  <c r="E1457" i="72" s="1"/>
  <c r="B1449" i="72"/>
  <c r="E1420" i="72"/>
  <c r="D1420" i="72"/>
  <c r="D1418" i="72"/>
  <c r="E1418" i="72" s="1"/>
  <c r="E1417" i="72"/>
  <c r="D1417" i="72"/>
  <c r="E1415" i="72"/>
  <c r="D1415" i="72"/>
  <c r="D1414" i="72"/>
  <c r="E1414" i="72" s="1"/>
  <c r="D1413" i="72"/>
  <c r="E1413" i="72" s="1"/>
  <c r="D1412" i="72"/>
  <c r="E1412" i="72" s="1"/>
  <c r="B1404" i="72"/>
  <c r="D1375" i="72"/>
  <c r="E1375" i="72" s="1"/>
  <c r="D1373" i="72"/>
  <c r="E1373" i="72" s="1"/>
  <c r="D1372" i="72"/>
  <c r="E1372" i="72" s="1"/>
  <c r="D1370" i="72"/>
  <c r="E1370" i="72" s="1"/>
  <c r="D1369" i="72"/>
  <c r="E1369" i="72" s="1"/>
  <c r="D1368" i="72"/>
  <c r="E1368" i="72" s="1"/>
  <c r="D1367" i="72"/>
  <c r="E1367" i="72" s="1"/>
  <c r="B1359" i="72"/>
  <c r="D1330" i="72"/>
  <c r="E1330" i="72" s="1"/>
  <c r="D1328" i="72"/>
  <c r="E1328" i="72" s="1"/>
  <c r="D1327" i="72"/>
  <c r="E1327" i="72" s="1"/>
  <c r="D1325" i="72"/>
  <c r="E1325" i="72" s="1"/>
  <c r="D1324" i="72"/>
  <c r="E1324" i="72" s="1"/>
  <c r="D1323" i="72"/>
  <c r="E1323" i="72" s="1"/>
  <c r="D1322" i="72"/>
  <c r="E1322" i="72" s="1"/>
  <c r="B1314" i="72"/>
  <c r="D1285" i="72"/>
  <c r="E1285" i="72" s="1"/>
  <c r="D1283" i="72"/>
  <c r="E1283" i="72" s="1"/>
  <c r="D1282" i="72"/>
  <c r="E1282" i="72" s="1"/>
  <c r="D1280" i="72"/>
  <c r="E1280" i="72" s="1"/>
  <c r="D1279" i="72"/>
  <c r="E1279" i="72" s="1"/>
  <c r="D1278" i="72"/>
  <c r="E1278" i="72" s="1"/>
  <c r="D1277" i="72"/>
  <c r="E1277" i="72" s="1"/>
  <c r="B1269" i="72"/>
  <c r="D1240" i="72"/>
  <c r="E1240" i="72" s="1"/>
  <c r="D1238" i="72"/>
  <c r="E1238" i="72" s="1"/>
  <c r="D1237" i="72"/>
  <c r="E1237" i="72" s="1"/>
  <c r="E1235" i="72"/>
  <c r="D1235" i="72"/>
  <c r="E1234" i="72"/>
  <c r="D1234" i="72"/>
  <c r="E1233" i="72"/>
  <c r="D1233" i="72"/>
  <c r="D1232" i="72"/>
  <c r="E1232" i="72" s="1"/>
  <c r="B1224" i="72"/>
  <c r="D1195" i="72"/>
  <c r="E1195" i="72" s="1"/>
  <c r="D1193" i="72"/>
  <c r="E1193" i="72" s="1"/>
  <c r="D1192" i="72"/>
  <c r="E1192" i="72" s="1"/>
  <c r="D1190" i="72"/>
  <c r="E1190" i="72" s="1"/>
  <c r="D1189" i="72"/>
  <c r="E1189" i="72" s="1"/>
  <c r="D1188" i="72"/>
  <c r="E1188" i="72" s="1"/>
  <c r="D1187" i="72"/>
  <c r="E1187" i="72" s="1"/>
  <c r="B1179" i="72"/>
  <c r="D1150" i="72"/>
  <c r="E1150" i="72" s="1"/>
  <c r="D1148" i="72"/>
  <c r="E1148" i="72" s="1"/>
  <c r="D1147" i="72"/>
  <c r="E1147" i="72" s="1"/>
  <c r="D1145" i="72"/>
  <c r="E1145" i="72" s="1"/>
  <c r="D1144" i="72"/>
  <c r="E1144" i="72" s="1"/>
  <c r="D1143" i="72"/>
  <c r="E1143" i="72" s="1"/>
  <c r="D1142" i="72"/>
  <c r="E1142" i="72" s="1"/>
  <c r="B1134" i="72"/>
  <c r="D1105" i="72"/>
  <c r="E1105" i="72" s="1"/>
  <c r="D1103" i="72"/>
  <c r="E1103" i="72" s="1"/>
  <c r="D1102" i="72"/>
  <c r="E1102" i="72" s="1"/>
  <c r="D1100" i="72"/>
  <c r="E1100" i="72" s="1"/>
  <c r="D1099" i="72"/>
  <c r="E1099" i="72" s="1"/>
  <c r="D1098" i="72"/>
  <c r="E1098" i="72" s="1"/>
  <c r="D1097" i="72"/>
  <c r="E1097" i="72" s="1"/>
  <c r="B1089" i="72"/>
  <c r="E1061" i="72"/>
  <c r="D1061" i="72"/>
  <c r="D1059" i="72"/>
  <c r="E1059" i="72" s="1"/>
  <c r="D1058" i="72"/>
  <c r="E1058" i="72" s="1"/>
  <c r="D1056" i="72"/>
  <c r="E1056" i="72" s="1"/>
  <c r="D1055" i="72"/>
  <c r="E1055" i="72" s="1"/>
  <c r="E1054" i="72"/>
  <c r="D1054" i="72"/>
  <c r="E1053" i="72"/>
  <c r="D1053" i="72"/>
  <c r="B1045" i="72"/>
  <c r="D1016" i="72"/>
  <c r="E1016" i="72" s="1"/>
  <c r="D1014" i="72"/>
  <c r="E1014" i="72" s="1"/>
  <c r="D1013" i="72"/>
  <c r="E1013" i="72" s="1"/>
  <c r="D1010" i="72"/>
  <c r="E1010" i="72" s="1"/>
  <c r="D1009" i="72"/>
  <c r="E1009" i="72" s="1"/>
  <c r="D1008" i="72"/>
  <c r="E1008" i="72" s="1"/>
  <c r="B1000" i="72"/>
  <c r="E971" i="72"/>
  <c r="D971" i="72"/>
  <c r="E969" i="72"/>
  <c r="D969" i="72"/>
  <c r="D968" i="72"/>
  <c r="E968" i="72" s="1"/>
  <c r="D966" i="72"/>
  <c r="E966" i="72" s="1"/>
  <c r="D965" i="72"/>
  <c r="E965" i="72" s="1"/>
  <c r="D964" i="72"/>
  <c r="E964" i="72" s="1"/>
  <c r="E963" i="72"/>
  <c r="D963" i="72"/>
  <c r="B955" i="72"/>
  <c r="D926" i="72"/>
  <c r="E926" i="72" s="1"/>
  <c r="D924" i="72"/>
  <c r="E924" i="72" s="1"/>
  <c r="D923" i="72"/>
  <c r="E923" i="72" s="1"/>
  <c r="D921" i="72"/>
  <c r="E921" i="72" s="1"/>
  <c r="D920" i="72"/>
  <c r="E920" i="72" s="1"/>
  <c r="D919" i="72"/>
  <c r="E919" i="72" s="1"/>
  <c r="D918" i="72"/>
  <c r="E918" i="72" s="1"/>
  <c r="B910" i="72"/>
  <c r="D881" i="72"/>
  <c r="E881" i="72" s="1"/>
  <c r="E879" i="72"/>
  <c r="D879" i="72"/>
  <c r="E878" i="72"/>
  <c r="D878" i="72"/>
  <c r="D876" i="72"/>
  <c r="E876" i="72" s="1"/>
  <c r="D875" i="72"/>
  <c r="E875" i="72" s="1"/>
  <c r="D874" i="72"/>
  <c r="E874" i="72" s="1"/>
  <c r="D873" i="72"/>
  <c r="E873" i="72" s="1"/>
  <c r="B865" i="72"/>
  <c r="D836" i="72"/>
  <c r="E836" i="72" s="1"/>
  <c r="D834" i="72"/>
  <c r="E834" i="72" s="1"/>
  <c r="D833" i="72"/>
  <c r="E833" i="72" s="1"/>
  <c r="D831" i="72"/>
  <c r="E831" i="72" s="1"/>
  <c r="D830" i="72"/>
  <c r="E830" i="72" s="1"/>
  <c r="D829" i="72"/>
  <c r="E829" i="72" s="1"/>
  <c r="D828" i="72"/>
  <c r="E828" i="72" s="1"/>
  <c r="B820" i="72"/>
  <c r="D791" i="72"/>
  <c r="E791" i="72" s="1"/>
  <c r="E789" i="72"/>
  <c r="D789" i="72"/>
  <c r="D788" i="72"/>
  <c r="E788" i="72" s="1"/>
  <c r="D786" i="72"/>
  <c r="E786" i="72" s="1"/>
  <c r="D785" i="72"/>
  <c r="E785" i="72" s="1"/>
  <c r="D784" i="72"/>
  <c r="E784" i="72" s="1"/>
  <c r="D783" i="72"/>
  <c r="E783" i="72" s="1"/>
  <c r="B775" i="72"/>
  <c r="D746" i="72"/>
  <c r="E746" i="72" s="1"/>
  <c r="D744" i="72"/>
  <c r="E744" i="72" s="1"/>
  <c r="D743" i="72"/>
  <c r="E743" i="72" s="1"/>
  <c r="D741" i="72"/>
  <c r="E741" i="72" s="1"/>
  <c r="D740" i="72"/>
  <c r="E740" i="72" s="1"/>
  <c r="D739" i="72"/>
  <c r="E739" i="72" s="1"/>
  <c r="D738" i="72"/>
  <c r="E738" i="72" s="1"/>
  <c r="B730" i="72"/>
  <c r="D701" i="72"/>
  <c r="E701" i="72" s="1"/>
  <c r="D699" i="72"/>
  <c r="E699" i="72" s="1"/>
  <c r="E698" i="72"/>
  <c r="D698" i="72"/>
  <c r="D696" i="72"/>
  <c r="E696" i="72" s="1"/>
  <c r="D695" i="72"/>
  <c r="E695" i="72" s="1"/>
  <c r="D694" i="72"/>
  <c r="E694" i="72" s="1"/>
  <c r="E693" i="72"/>
  <c r="D693" i="72"/>
  <c r="B685" i="72"/>
  <c r="D656" i="72"/>
  <c r="E656" i="72" s="1"/>
  <c r="D654" i="72"/>
  <c r="E654" i="72" s="1"/>
  <c r="D653" i="72"/>
  <c r="E653" i="72" s="1"/>
  <c r="D651" i="72"/>
  <c r="E651" i="72" s="1"/>
  <c r="D650" i="72"/>
  <c r="E650" i="72" s="1"/>
  <c r="D649" i="72"/>
  <c r="E649" i="72" s="1"/>
  <c r="D648" i="72"/>
  <c r="E648" i="72" s="1"/>
  <c r="B640" i="72"/>
  <c r="D611" i="72"/>
  <c r="E611" i="72" s="1"/>
  <c r="D609" i="72"/>
  <c r="E609" i="72" s="1"/>
  <c r="D608" i="72"/>
  <c r="E608" i="72" s="1"/>
  <c r="D606" i="72"/>
  <c r="E606" i="72" s="1"/>
  <c r="D605" i="72"/>
  <c r="E605" i="72" s="1"/>
  <c r="D604" i="72"/>
  <c r="E604" i="72" s="1"/>
  <c r="D603" i="72"/>
  <c r="E603" i="72" s="1"/>
  <c r="B595" i="72"/>
  <c r="D566" i="72"/>
  <c r="E566" i="72" s="1"/>
  <c r="D564" i="72"/>
  <c r="E564" i="72" s="1"/>
  <c r="D563" i="72"/>
  <c r="E563" i="72" s="1"/>
  <c r="D561" i="72"/>
  <c r="E561" i="72" s="1"/>
  <c r="D560" i="72"/>
  <c r="E560" i="72" s="1"/>
  <c r="D559" i="72"/>
  <c r="E559" i="72" s="1"/>
  <c r="D558" i="72"/>
  <c r="E558" i="72" s="1"/>
  <c r="B550" i="72"/>
  <c r="D521" i="72"/>
  <c r="E521" i="72" s="1"/>
  <c r="D519" i="72"/>
  <c r="E519" i="72" s="1"/>
  <c r="E518" i="72"/>
  <c r="D518" i="72"/>
  <c r="D516" i="72"/>
  <c r="E516" i="72" s="1"/>
  <c r="D515" i="72"/>
  <c r="E515" i="72" s="1"/>
  <c r="D514" i="72"/>
  <c r="E514" i="72" s="1"/>
  <c r="D513" i="72"/>
  <c r="E513" i="72" s="1"/>
  <c r="B505" i="72"/>
  <c r="D476" i="72"/>
  <c r="E476" i="72" s="1"/>
  <c r="D474" i="72"/>
  <c r="E474" i="72" s="1"/>
  <c r="D473" i="72"/>
  <c r="E473" i="72" s="1"/>
  <c r="D471" i="72"/>
  <c r="E471" i="72" s="1"/>
  <c r="D470" i="72"/>
  <c r="E470" i="72" s="1"/>
  <c r="D469" i="72"/>
  <c r="E469" i="72" s="1"/>
  <c r="D468" i="72"/>
  <c r="E468" i="72" s="1"/>
  <c r="B460" i="72"/>
  <c r="D431" i="72"/>
  <c r="E431" i="72" s="1"/>
  <c r="D429" i="72"/>
  <c r="E429" i="72" s="1"/>
  <c r="D428" i="72"/>
  <c r="E428" i="72" s="1"/>
  <c r="D426" i="72"/>
  <c r="E426" i="72" s="1"/>
  <c r="D425" i="72"/>
  <c r="E425" i="72" s="1"/>
  <c r="E424" i="72"/>
  <c r="D424" i="72"/>
  <c r="D423" i="72"/>
  <c r="E423" i="72" s="1"/>
  <c r="B415" i="72"/>
  <c r="D386" i="72"/>
  <c r="E386" i="72" s="1"/>
  <c r="D384" i="72"/>
  <c r="E384" i="72" s="1"/>
  <c r="D383" i="72"/>
  <c r="E383" i="72" s="1"/>
  <c r="D381" i="72"/>
  <c r="E381" i="72" s="1"/>
  <c r="D380" i="72"/>
  <c r="E380" i="72" s="1"/>
  <c r="D379" i="72"/>
  <c r="E379" i="72" s="1"/>
  <c r="D378" i="72"/>
  <c r="E378" i="72" s="1"/>
  <c r="B370" i="72"/>
  <c r="E341" i="72"/>
  <c r="D341" i="72"/>
  <c r="D339" i="72"/>
  <c r="E339" i="72" s="1"/>
  <c r="E338" i="72"/>
  <c r="D338" i="72"/>
  <c r="D336" i="72"/>
  <c r="E336" i="72" s="1"/>
  <c r="D335" i="72"/>
  <c r="E335" i="72" s="1"/>
  <c r="E334" i="72"/>
  <c r="D334" i="72"/>
  <c r="E333" i="72"/>
  <c r="D333" i="72"/>
  <c r="B325" i="72"/>
  <c r="D296" i="72"/>
  <c r="E296" i="72" s="1"/>
  <c r="D294" i="72"/>
  <c r="E294" i="72" s="1"/>
  <c r="D293" i="72"/>
  <c r="E293" i="72" s="1"/>
  <c r="D291" i="72"/>
  <c r="E291" i="72" s="1"/>
  <c r="D290" i="72"/>
  <c r="E290" i="72" s="1"/>
  <c r="D289" i="72"/>
  <c r="E289" i="72" s="1"/>
  <c r="D288" i="72"/>
  <c r="E288" i="72" s="1"/>
  <c r="B280" i="72"/>
  <c r="D251" i="72"/>
  <c r="E251" i="72" s="1"/>
  <c r="E249" i="72"/>
  <c r="D249" i="72"/>
  <c r="D248" i="72"/>
  <c r="E248" i="72" s="1"/>
  <c r="D246" i="72"/>
  <c r="E246" i="72" s="1"/>
  <c r="D245" i="72"/>
  <c r="E245" i="72" s="1"/>
  <c r="D244" i="72"/>
  <c r="E244" i="72" s="1"/>
  <c r="D243" i="72"/>
  <c r="E243" i="72" s="1"/>
  <c r="B235" i="72"/>
  <c r="D206" i="72"/>
  <c r="E206" i="72" s="1"/>
  <c r="D204" i="72"/>
  <c r="E204" i="72" s="1"/>
  <c r="D203" i="72"/>
  <c r="E203" i="72" s="1"/>
  <c r="D201" i="72"/>
  <c r="E201" i="72" s="1"/>
  <c r="D200" i="72"/>
  <c r="E200" i="72" s="1"/>
  <c r="D199" i="72"/>
  <c r="E199" i="72" s="1"/>
  <c r="D198" i="72"/>
  <c r="E198" i="72" s="1"/>
  <c r="B190" i="72"/>
  <c r="D161" i="72"/>
  <c r="E161" i="72" s="1"/>
  <c r="D159" i="72"/>
  <c r="E159" i="72" s="1"/>
  <c r="D158" i="72"/>
  <c r="E158" i="72" s="1"/>
  <c r="D156" i="72"/>
  <c r="E156" i="72" s="1"/>
  <c r="D155" i="72"/>
  <c r="E155" i="72" s="1"/>
  <c r="D154" i="72"/>
  <c r="E154" i="72" s="1"/>
  <c r="D153" i="72"/>
  <c r="E153" i="72" s="1"/>
  <c r="B145" i="72"/>
  <c r="D116" i="72"/>
  <c r="E116" i="72" s="1"/>
  <c r="D114" i="72"/>
  <c r="E114" i="72" s="1"/>
  <c r="D113" i="72"/>
  <c r="E113" i="72" s="1"/>
  <c r="D111" i="72"/>
  <c r="E111" i="72" s="1"/>
  <c r="D110" i="72"/>
  <c r="E110" i="72" s="1"/>
  <c r="D109" i="72"/>
  <c r="E109" i="72" s="1"/>
  <c r="D108" i="72"/>
  <c r="E108" i="72" s="1"/>
  <c r="B100" i="72"/>
  <c r="D72" i="72"/>
  <c r="E72" i="72" s="1"/>
  <c r="D70" i="72"/>
  <c r="E70" i="72" s="1"/>
  <c r="E69" i="72"/>
  <c r="D69" i="72"/>
  <c r="D67" i="72"/>
  <c r="E67" i="72" s="1"/>
  <c r="D66" i="72"/>
  <c r="E66" i="72" s="1"/>
  <c r="D65" i="72"/>
  <c r="E65" i="72" s="1"/>
  <c r="D64" i="72"/>
  <c r="E64" i="72" s="1"/>
  <c r="B56" i="72"/>
  <c r="D27" i="72"/>
  <c r="E27" i="72" s="1"/>
  <c r="D22" i="72"/>
  <c r="E22" i="72" s="1"/>
  <c r="D21" i="72"/>
  <c r="E21" i="72" s="1"/>
  <c r="D20" i="72"/>
  <c r="E20" i="72" s="1"/>
  <c r="D19" i="72"/>
  <c r="E19" i="72" s="1"/>
  <c r="B11" i="72"/>
  <c r="B1449" i="12" l="1"/>
  <c r="B88" i="55" l="1"/>
  <c r="B26" i="55"/>
  <c r="L398" i="69"/>
  <c r="L512" i="69"/>
  <c r="AS508" i="69"/>
  <c r="AR508" i="69"/>
  <c r="AQ508" i="69"/>
  <c r="AP508" i="69"/>
  <c r="AI508" i="69"/>
  <c r="AS507" i="69"/>
  <c r="AR507" i="69"/>
  <c r="AQ507" i="69"/>
  <c r="AP507" i="69"/>
  <c r="AI507" i="69"/>
  <c r="AS506" i="69"/>
  <c r="AR506" i="69"/>
  <c r="AQ506" i="69"/>
  <c r="AP506" i="69"/>
  <c r="AI506" i="69"/>
  <c r="AS505" i="69"/>
  <c r="AR505" i="69"/>
  <c r="AQ505" i="69"/>
  <c r="AP505" i="69"/>
  <c r="AI505" i="69"/>
  <c r="AS504" i="69"/>
  <c r="AR504" i="69"/>
  <c r="AQ504" i="69"/>
  <c r="AP504" i="69"/>
  <c r="AI504" i="69"/>
  <c r="AS503" i="69"/>
  <c r="AR503" i="69"/>
  <c r="AQ503" i="69"/>
  <c r="AP503" i="69"/>
  <c r="AI503" i="69"/>
  <c r="AS502" i="69"/>
  <c r="AR502" i="69"/>
  <c r="AQ502" i="69"/>
  <c r="AP502" i="69"/>
  <c r="AI502" i="69"/>
  <c r="AS501" i="69"/>
  <c r="AR501" i="69"/>
  <c r="AQ501" i="69"/>
  <c r="AP501" i="69"/>
  <c r="AI501" i="69"/>
  <c r="AS500" i="69"/>
  <c r="AR500" i="69"/>
  <c r="AQ500" i="69"/>
  <c r="AP500" i="69"/>
  <c r="AI500" i="69"/>
  <c r="AS499" i="69"/>
  <c r="AR499" i="69"/>
  <c r="AQ499" i="69"/>
  <c r="AP499" i="69"/>
  <c r="AI499" i="69"/>
  <c r="AS498" i="69"/>
  <c r="AR498" i="69"/>
  <c r="AQ498" i="69"/>
  <c r="AP498" i="69"/>
  <c r="AI498" i="69"/>
  <c r="AS497" i="69"/>
  <c r="AR497" i="69"/>
  <c r="AQ497" i="69"/>
  <c r="AP497" i="69"/>
  <c r="AI497" i="69"/>
  <c r="AS496" i="69"/>
  <c r="AR496" i="69"/>
  <c r="AQ496" i="69"/>
  <c r="AP496" i="69"/>
  <c r="AI496" i="69"/>
  <c r="AS495" i="69"/>
  <c r="AR495" i="69"/>
  <c r="AQ495" i="69"/>
  <c r="AP495" i="69"/>
  <c r="AI495" i="69"/>
  <c r="AS494" i="69"/>
  <c r="AR494" i="69"/>
  <c r="AQ494" i="69"/>
  <c r="AP494" i="69"/>
  <c r="AI494" i="69"/>
  <c r="AS493" i="69"/>
  <c r="AR493" i="69"/>
  <c r="AQ493" i="69"/>
  <c r="AP493" i="69"/>
  <c r="AI493" i="69"/>
  <c r="AS492" i="69"/>
  <c r="AR492" i="69"/>
  <c r="AQ492" i="69"/>
  <c r="AP492" i="69"/>
  <c r="AI492" i="69"/>
  <c r="AS491" i="69"/>
  <c r="AR491" i="69"/>
  <c r="AQ491" i="69"/>
  <c r="AP491" i="69"/>
  <c r="AI491" i="69"/>
  <c r="AS490" i="69"/>
  <c r="AR490" i="69"/>
  <c r="AQ490" i="69"/>
  <c r="AP490" i="69"/>
  <c r="AI490" i="69"/>
  <c r="AS489" i="69"/>
  <c r="AR489" i="69"/>
  <c r="AQ489" i="69"/>
  <c r="AP489" i="69"/>
  <c r="AI489" i="69"/>
  <c r="AS488" i="69"/>
  <c r="AR488" i="69"/>
  <c r="AQ488" i="69"/>
  <c r="AP488" i="69"/>
  <c r="AI488" i="69"/>
  <c r="AS487" i="69"/>
  <c r="AR487" i="69"/>
  <c r="AQ487" i="69"/>
  <c r="AP487" i="69"/>
  <c r="AI487" i="69"/>
  <c r="AS486" i="69"/>
  <c r="AR486" i="69"/>
  <c r="AQ486" i="69"/>
  <c r="AP486" i="69"/>
  <c r="AI486" i="69"/>
  <c r="AS485" i="69"/>
  <c r="AR485" i="69"/>
  <c r="AQ485" i="69"/>
  <c r="AP485" i="69"/>
  <c r="AI485" i="69"/>
  <c r="AS484" i="69"/>
  <c r="AR484" i="69"/>
  <c r="AQ484" i="69"/>
  <c r="AP484" i="69"/>
  <c r="AI484" i="69"/>
  <c r="AS483" i="69"/>
  <c r="AR483" i="69"/>
  <c r="AQ483" i="69"/>
  <c r="AP483" i="69"/>
  <c r="AI483" i="69"/>
  <c r="AS482" i="69"/>
  <c r="AR482" i="69"/>
  <c r="AQ482" i="69"/>
  <c r="AP482" i="69"/>
  <c r="AI482" i="69"/>
  <c r="AS481" i="69"/>
  <c r="AR481" i="69"/>
  <c r="AQ481" i="69"/>
  <c r="AP481" i="69"/>
  <c r="AI481" i="69"/>
  <c r="AS480" i="69"/>
  <c r="AR480" i="69"/>
  <c r="AQ480" i="69"/>
  <c r="AP480" i="69"/>
  <c r="AI480" i="69"/>
  <c r="AS479" i="69"/>
  <c r="AR479" i="69"/>
  <c r="AQ479" i="69"/>
  <c r="AP479" i="69"/>
  <c r="AI479" i="69"/>
  <c r="AS478" i="69"/>
  <c r="AR478" i="69"/>
  <c r="AQ478" i="69"/>
  <c r="AP478" i="69"/>
  <c r="AI478" i="69"/>
  <c r="AS477" i="69"/>
  <c r="AR477" i="69"/>
  <c r="AQ477" i="69"/>
  <c r="AP477" i="69"/>
  <c r="AI477" i="69"/>
  <c r="AS476" i="69"/>
  <c r="AR476" i="69"/>
  <c r="AQ476" i="69"/>
  <c r="AP476" i="69"/>
  <c r="AI476" i="69"/>
  <c r="AS475" i="69"/>
  <c r="AR475" i="69"/>
  <c r="AQ475" i="69"/>
  <c r="AP475" i="69"/>
  <c r="AI475" i="69"/>
  <c r="AS474" i="69"/>
  <c r="AR474" i="69"/>
  <c r="AQ474" i="69"/>
  <c r="AP474" i="69"/>
  <c r="AI474" i="69"/>
  <c r="AS473" i="69"/>
  <c r="AR473" i="69"/>
  <c r="AQ473" i="69"/>
  <c r="AP473" i="69"/>
  <c r="AI473" i="69"/>
  <c r="AS472" i="69"/>
  <c r="AR472" i="69"/>
  <c r="AQ472" i="69"/>
  <c r="AP472" i="69"/>
  <c r="AI472" i="69"/>
  <c r="AS471" i="69"/>
  <c r="AR471" i="69"/>
  <c r="AQ471" i="69"/>
  <c r="AP471" i="69"/>
  <c r="AI471" i="69"/>
  <c r="AS470" i="69"/>
  <c r="AR470" i="69"/>
  <c r="AQ470" i="69"/>
  <c r="AP470" i="69"/>
  <c r="AI470" i="69"/>
  <c r="AS469" i="69"/>
  <c r="AR469" i="69"/>
  <c r="AQ469" i="69"/>
  <c r="AP469" i="69"/>
  <c r="AI469" i="69"/>
  <c r="AS451" i="69"/>
  <c r="AR451" i="69"/>
  <c r="AQ451" i="69"/>
  <c r="AP451" i="69"/>
  <c r="AI451" i="69"/>
  <c r="AS450" i="69"/>
  <c r="AR450" i="69"/>
  <c r="AQ450" i="69"/>
  <c r="AP450" i="69"/>
  <c r="AI450" i="69"/>
  <c r="AS449" i="69"/>
  <c r="AR449" i="69"/>
  <c r="AQ449" i="69"/>
  <c r="AP449" i="69"/>
  <c r="AI449" i="69"/>
  <c r="AS448" i="69"/>
  <c r="AR448" i="69"/>
  <c r="AQ448" i="69"/>
  <c r="AP448" i="69"/>
  <c r="AI448" i="69"/>
  <c r="AS447" i="69"/>
  <c r="AR447" i="69"/>
  <c r="AQ447" i="69"/>
  <c r="AP447" i="69"/>
  <c r="AI447" i="69"/>
  <c r="AS446" i="69"/>
  <c r="AR446" i="69"/>
  <c r="AQ446" i="69"/>
  <c r="AP446" i="69"/>
  <c r="AI446" i="69"/>
  <c r="AS445" i="69"/>
  <c r="AR445" i="69"/>
  <c r="AQ445" i="69"/>
  <c r="AP445" i="69"/>
  <c r="AI445" i="69"/>
  <c r="AS444" i="69"/>
  <c r="AR444" i="69"/>
  <c r="AQ444" i="69"/>
  <c r="AP444" i="69"/>
  <c r="AI444" i="69"/>
  <c r="AS443" i="69"/>
  <c r="AR443" i="69"/>
  <c r="AQ443" i="69"/>
  <c r="AP443" i="69"/>
  <c r="AI443" i="69"/>
  <c r="AS442" i="69"/>
  <c r="AR442" i="69"/>
  <c r="AQ442" i="69"/>
  <c r="AP442" i="69"/>
  <c r="AI442" i="69"/>
  <c r="AS441" i="69"/>
  <c r="AR441" i="69"/>
  <c r="AQ441" i="69"/>
  <c r="AP441" i="69"/>
  <c r="AI441" i="69"/>
  <c r="AS440" i="69"/>
  <c r="AR440" i="69"/>
  <c r="AQ440" i="69"/>
  <c r="AP440" i="69"/>
  <c r="AI440" i="69"/>
  <c r="AS439" i="69"/>
  <c r="AR439" i="69"/>
  <c r="AQ439" i="69"/>
  <c r="AP439" i="69"/>
  <c r="AI439" i="69"/>
  <c r="AS438" i="69"/>
  <c r="AR438" i="69"/>
  <c r="AQ438" i="69"/>
  <c r="AP438" i="69"/>
  <c r="AI438" i="69"/>
  <c r="AS437" i="69"/>
  <c r="AR437" i="69"/>
  <c r="AQ437" i="69"/>
  <c r="AP437" i="69"/>
  <c r="AI437" i="69"/>
  <c r="AS436" i="69"/>
  <c r="AR436" i="69"/>
  <c r="AQ436" i="69"/>
  <c r="AP436" i="69"/>
  <c r="AI436" i="69"/>
  <c r="AS435" i="69"/>
  <c r="AR435" i="69"/>
  <c r="AQ435" i="69"/>
  <c r="AP435" i="69"/>
  <c r="AI435" i="69"/>
  <c r="AS434" i="69"/>
  <c r="AR434" i="69"/>
  <c r="AQ434" i="69"/>
  <c r="AP434" i="69"/>
  <c r="AI434" i="69"/>
  <c r="AS433" i="69"/>
  <c r="AR433" i="69"/>
  <c r="AQ433" i="69"/>
  <c r="AP433" i="69"/>
  <c r="AI433" i="69"/>
  <c r="AS432" i="69"/>
  <c r="AR432" i="69"/>
  <c r="AQ432" i="69"/>
  <c r="AP432" i="69"/>
  <c r="AI432" i="69"/>
  <c r="AS431" i="69"/>
  <c r="AR431" i="69"/>
  <c r="AQ431" i="69"/>
  <c r="AP431" i="69"/>
  <c r="AI431" i="69"/>
  <c r="AS430" i="69"/>
  <c r="AR430" i="69"/>
  <c r="AQ430" i="69"/>
  <c r="AP430" i="69"/>
  <c r="AI430" i="69"/>
  <c r="AS429" i="69"/>
  <c r="AR429" i="69"/>
  <c r="AQ429" i="69"/>
  <c r="AP429" i="69"/>
  <c r="AI429" i="69"/>
  <c r="AS428" i="69"/>
  <c r="AR428" i="69"/>
  <c r="AQ428" i="69"/>
  <c r="AP428" i="69"/>
  <c r="AI428" i="69"/>
  <c r="AS427" i="69"/>
  <c r="AR427" i="69"/>
  <c r="AQ427" i="69"/>
  <c r="AP427" i="69"/>
  <c r="AI427" i="69"/>
  <c r="AS426" i="69"/>
  <c r="AR426" i="69"/>
  <c r="AQ426" i="69"/>
  <c r="AP426" i="69"/>
  <c r="AI426" i="69"/>
  <c r="AS425" i="69"/>
  <c r="AR425" i="69"/>
  <c r="AQ425" i="69"/>
  <c r="AP425" i="69"/>
  <c r="AI425" i="69"/>
  <c r="AS424" i="69"/>
  <c r="AR424" i="69"/>
  <c r="AQ424" i="69"/>
  <c r="AP424" i="69"/>
  <c r="AI424" i="69"/>
  <c r="AS423" i="69"/>
  <c r="AR423" i="69"/>
  <c r="AQ423" i="69"/>
  <c r="AP423" i="69"/>
  <c r="AI423" i="69"/>
  <c r="AS422" i="69"/>
  <c r="AR422" i="69"/>
  <c r="AQ422" i="69"/>
  <c r="AP422" i="69"/>
  <c r="AI422" i="69"/>
  <c r="AS421" i="69"/>
  <c r="AR421" i="69"/>
  <c r="AQ421" i="69"/>
  <c r="AP421" i="69"/>
  <c r="AI421" i="69"/>
  <c r="AS420" i="69"/>
  <c r="AR420" i="69"/>
  <c r="AQ420" i="69"/>
  <c r="AP420" i="69"/>
  <c r="AI420" i="69"/>
  <c r="AS419" i="69"/>
  <c r="AR419" i="69"/>
  <c r="AQ419" i="69"/>
  <c r="AP419" i="69"/>
  <c r="AI419" i="69"/>
  <c r="AS418" i="69"/>
  <c r="AR418" i="69"/>
  <c r="AQ418" i="69"/>
  <c r="AP418" i="69"/>
  <c r="AI418" i="69"/>
  <c r="AS417" i="69"/>
  <c r="AR417" i="69"/>
  <c r="AQ417" i="69"/>
  <c r="AP417" i="69"/>
  <c r="AI417" i="69"/>
  <c r="AS416" i="69"/>
  <c r="AR416" i="69"/>
  <c r="AQ416" i="69"/>
  <c r="AP416" i="69"/>
  <c r="AI416" i="69"/>
  <c r="AS415" i="69"/>
  <c r="AR415" i="69"/>
  <c r="AQ415" i="69"/>
  <c r="AP415" i="69"/>
  <c r="AI415" i="69"/>
  <c r="AS414" i="69"/>
  <c r="AR414" i="69"/>
  <c r="AQ414" i="69"/>
  <c r="AP414" i="69"/>
  <c r="AI414" i="69"/>
  <c r="AS413" i="69"/>
  <c r="AR413" i="69"/>
  <c r="AQ413" i="69"/>
  <c r="AP413" i="69"/>
  <c r="AI413" i="69"/>
  <c r="AS412" i="69"/>
  <c r="AR412" i="69"/>
  <c r="AQ412" i="69"/>
  <c r="AP412" i="69"/>
  <c r="AI412" i="69"/>
  <c r="AS394" i="69"/>
  <c r="AR394" i="69"/>
  <c r="AQ394" i="69"/>
  <c r="AP394" i="69"/>
  <c r="AI394" i="69"/>
  <c r="AS393" i="69"/>
  <c r="AR393" i="69"/>
  <c r="AQ393" i="69"/>
  <c r="AP393" i="69"/>
  <c r="AI393" i="69"/>
  <c r="AS392" i="69"/>
  <c r="AR392" i="69"/>
  <c r="AQ392" i="69"/>
  <c r="AP392" i="69"/>
  <c r="AI392" i="69"/>
  <c r="AS391" i="69"/>
  <c r="AR391" i="69"/>
  <c r="AQ391" i="69"/>
  <c r="AP391" i="69"/>
  <c r="AI391" i="69"/>
  <c r="AS390" i="69"/>
  <c r="AR390" i="69"/>
  <c r="AQ390" i="69"/>
  <c r="AP390" i="69"/>
  <c r="AI390" i="69"/>
  <c r="AS389" i="69"/>
  <c r="AR389" i="69"/>
  <c r="AQ389" i="69"/>
  <c r="AP389" i="69"/>
  <c r="AI389" i="69"/>
  <c r="AS388" i="69"/>
  <c r="AR388" i="69"/>
  <c r="AQ388" i="69"/>
  <c r="AP388" i="69"/>
  <c r="AI388" i="69"/>
  <c r="AS387" i="69"/>
  <c r="AR387" i="69"/>
  <c r="AQ387" i="69"/>
  <c r="AP387" i="69"/>
  <c r="AI387" i="69"/>
  <c r="AS386" i="69"/>
  <c r="AR386" i="69"/>
  <c r="AQ386" i="69"/>
  <c r="AP386" i="69"/>
  <c r="AI386" i="69"/>
  <c r="AS385" i="69"/>
  <c r="AR385" i="69"/>
  <c r="AQ385" i="69"/>
  <c r="AP385" i="69"/>
  <c r="AI385" i="69"/>
  <c r="AS384" i="69"/>
  <c r="AR384" i="69"/>
  <c r="AQ384" i="69"/>
  <c r="AP384" i="69"/>
  <c r="AI384" i="69"/>
  <c r="AS383" i="69"/>
  <c r="AR383" i="69"/>
  <c r="AQ383" i="69"/>
  <c r="AP383" i="69"/>
  <c r="AI383" i="69"/>
  <c r="AS382" i="69"/>
  <c r="AR382" i="69"/>
  <c r="AQ382" i="69"/>
  <c r="AP382" i="69"/>
  <c r="AI382" i="69"/>
  <c r="AS381" i="69"/>
  <c r="AR381" i="69"/>
  <c r="AQ381" i="69"/>
  <c r="AP381" i="69"/>
  <c r="AI381" i="69"/>
  <c r="AS380" i="69"/>
  <c r="AR380" i="69"/>
  <c r="AQ380" i="69"/>
  <c r="AP380" i="69"/>
  <c r="AI380" i="69"/>
  <c r="AS379" i="69"/>
  <c r="AR379" i="69"/>
  <c r="AQ379" i="69"/>
  <c r="AP379" i="69"/>
  <c r="AI379" i="69"/>
  <c r="AS378" i="69"/>
  <c r="AR378" i="69"/>
  <c r="AQ378" i="69"/>
  <c r="AP378" i="69"/>
  <c r="AI378" i="69"/>
  <c r="AS377" i="69"/>
  <c r="AR377" i="69"/>
  <c r="AQ377" i="69"/>
  <c r="AP377" i="69"/>
  <c r="AI377" i="69"/>
  <c r="AS376" i="69"/>
  <c r="AR376" i="69"/>
  <c r="AQ376" i="69"/>
  <c r="AP376" i="69"/>
  <c r="AI376" i="69"/>
  <c r="AS375" i="69"/>
  <c r="AR375" i="69"/>
  <c r="AQ375" i="69"/>
  <c r="AP375" i="69"/>
  <c r="AI375" i="69"/>
  <c r="AS374" i="69"/>
  <c r="AR374" i="69"/>
  <c r="AQ374" i="69"/>
  <c r="AP374" i="69"/>
  <c r="AI374" i="69"/>
  <c r="AS373" i="69"/>
  <c r="AR373" i="69"/>
  <c r="AQ373" i="69"/>
  <c r="AP373" i="69"/>
  <c r="AI373" i="69"/>
  <c r="AS372" i="69"/>
  <c r="AR372" i="69"/>
  <c r="AQ372" i="69"/>
  <c r="AP372" i="69"/>
  <c r="AI372" i="69"/>
  <c r="AS371" i="69"/>
  <c r="AR371" i="69"/>
  <c r="AQ371" i="69"/>
  <c r="AP371" i="69"/>
  <c r="AI371" i="69"/>
  <c r="AS370" i="69"/>
  <c r="AR370" i="69"/>
  <c r="AQ370" i="69"/>
  <c r="AP370" i="69"/>
  <c r="AI370" i="69"/>
  <c r="AS369" i="69"/>
  <c r="AR369" i="69"/>
  <c r="AQ369" i="69"/>
  <c r="AP369" i="69"/>
  <c r="AI369" i="69"/>
  <c r="AS368" i="69"/>
  <c r="AR368" i="69"/>
  <c r="AQ368" i="69"/>
  <c r="AP368" i="69"/>
  <c r="AI368" i="69"/>
  <c r="AS367" i="69"/>
  <c r="AR367" i="69"/>
  <c r="AQ367" i="69"/>
  <c r="AP367" i="69"/>
  <c r="AI367" i="69"/>
  <c r="AS366" i="69"/>
  <c r="AR366" i="69"/>
  <c r="AQ366" i="69"/>
  <c r="AP366" i="69"/>
  <c r="AI366" i="69"/>
  <c r="AS365" i="69"/>
  <c r="AR365" i="69"/>
  <c r="AQ365" i="69"/>
  <c r="AP365" i="69"/>
  <c r="AI365" i="69"/>
  <c r="AS364" i="69"/>
  <c r="AR364" i="69"/>
  <c r="AQ364" i="69"/>
  <c r="AP364" i="69"/>
  <c r="AI364" i="69"/>
  <c r="AS363" i="69"/>
  <c r="AR363" i="69"/>
  <c r="AQ363" i="69"/>
  <c r="AP363" i="69"/>
  <c r="AI363" i="69"/>
  <c r="AS362" i="69"/>
  <c r="AR362" i="69"/>
  <c r="AQ362" i="69"/>
  <c r="AP362" i="69"/>
  <c r="AI362" i="69"/>
  <c r="AS361" i="69"/>
  <c r="AR361" i="69"/>
  <c r="AQ361" i="69"/>
  <c r="AP361" i="69"/>
  <c r="AI361" i="69"/>
  <c r="AS360" i="69"/>
  <c r="AR360" i="69"/>
  <c r="AQ360" i="69"/>
  <c r="AP360" i="69"/>
  <c r="AI360" i="69"/>
  <c r="AS359" i="69"/>
  <c r="AR359" i="69"/>
  <c r="AQ359" i="69"/>
  <c r="AP359" i="69"/>
  <c r="AI359" i="69"/>
  <c r="AS358" i="69"/>
  <c r="AR358" i="69"/>
  <c r="AQ358" i="69"/>
  <c r="AP358" i="69"/>
  <c r="AI358" i="69"/>
  <c r="AS357" i="69"/>
  <c r="AR357" i="69"/>
  <c r="AQ357" i="69"/>
  <c r="AP357" i="69"/>
  <c r="AI357" i="69"/>
  <c r="AS356" i="69"/>
  <c r="AR356" i="69"/>
  <c r="AQ356" i="69"/>
  <c r="AP356" i="69"/>
  <c r="AI356" i="69"/>
  <c r="AS355" i="69"/>
  <c r="AR355" i="69"/>
  <c r="AQ355" i="69"/>
  <c r="AP355" i="69"/>
  <c r="AI355" i="69"/>
  <c r="AS337" i="69"/>
  <c r="AR337" i="69"/>
  <c r="AQ337" i="69"/>
  <c r="AP337" i="69"/>
  <c r="AI337" i="69"/>
  <c r="AS336" i="69"/>
  <c r="AR336" i="69"/>
  <c r="AQ336" i="69"/>
  <c r="AP336" i="69"/>
  <c r="AI336" i="69"/>
  <c r="AS335" i="69"/>
  <c r="AR335" i="69"/>
  <c r="AQ335" i="69"/>
  <c r="AP335" i="69"/>
  <c r="AI335" i="69"/>
  <c r="AS334" i="69"/>
  <c r="AR334" i="69"/>
  <c r="AQ334" i="69"/>
  <c r="AP334" i="69"/>
  <c r="AI334" i="69"/>
  <c r="AS333" i="69"/>
  <c r="AR333" i="69"/>
  <c r="AQ333" i="69"/>
  <c r="AP333" i="69"/>
  <c r="AI333" i="69"/>
  <c r="AS332" i="69"/>
  <c r="AR332" i="69"/>
  <c r="AQ332" i="69"/>
  <c r="AP332" i="69"/>
  <c r="AI332" i="69"/>
  <c r="AS331" i="69"/>
  <c r="AR331" i="69"/>
  <c r="AQ331" i="69"/>
  <c r="AP331" i="69"/>
  <c r="AI331" i="69"/>
  <c r="AS330" i="69"/>
  <c r="AR330" i="69"/>
  <c r="AQ330" i="69"/>
  <c r="AP330" i="69"/>
  <c r="AI330" i="69"/>
  <c r="AS329" i="69"/>
  <c r="AR329" i="69"/>
  <c r="AQ329" i="69"/>
  <c r="AP329" i="69"/>
  <c r="AI329" i="69"/>
  <c r="AS328" i="69"/>
  <c r="AR328" i="69"/>
  <c r="AQ328" i="69"/>
  <c r="AP328" i="69"/>
  <c r="AI328" i="69"/>
  <c r="AS327" i="69"/>
  <c r="AR327" i="69"/>
  <c r="AQ327" i="69"/>
  <c r="AP327" i="69"/>
  <c r="AI327" i="69"/>
  <c r="AS326" i="69"/>
  <c r="AR326" i="69"/>
  <c r="AQ326" i="69"/>
  <c r="AP326" i="69"/>
  <c r="AI326" i="69"/>
  <c r="AS325" i="69"/>
  <c r="AR325" i="69"/>
  <c r="AQ325" i="69"/>
  <c r="AP325" i="69"/>
  <c r="AI325" i="69"/>
  <c r="AS324" i="69"/>
  <c r="AR324" i="69"/>
  <c r="AQ324" i="69"/>
  <c r="AP324" i="69"/>
  <c r="AI324" i="69"/>
  <c r="AS323" i="69"/>
  <c r="AR323" i="69"/>
  <c r="AQ323" i="69"/>
  <c r="AP323" i="69"/>
  <c r="AI323" i="69"/>
  <c r="AS322" i="69"/>
  <c r="AR322" i="69"/>
  <c r="AQ322" i="69"/>
  <c r="AP322" i="69"/>
  <c r="AI322" i="69"/>
  <c r="AS321" i="69"/>
  <c r="AR321" i="69"/>
  <c r="AQ321" i="69"/>
  <c r="AP321" i="69"/>
  <c r="AI321" i="69"/>
  <c r="AS320" i="69"/>
  <c r="AR320" i="69"/>
  <c r="AQ320" i="69"/>
  <c r="AP320" i="69"/>
  <c r="AI320" i="69"/>
  <c r="AS319" i="69"/>
  <c r="AR319" i="69"/>
  <c r="AQ319" i="69"/>
  <c r="AP319" i="69"/>
  <c r="AI319" i="69"/>
  <c r="AS318" i="69"/>
  <c r="AR318" i="69"/>
  <c r="AQ318" i="69"/>
  <c r="AP318" i="69"/>
  <c r="AI318" i="69"/>
  <c r="AS317" i="69"/>
  <c r="AR317" i="69"/>
  <c r="AQ317" i="69"/>
  <c r="AP317" i="69"/>
  <c r="AI317" i="69"/>
  <c r="AS316" i="69"/>
  <c r="AR316" i="69"/>
  <c r="AQ316" i="69"/>
  <c r="AP316" i="69"/>
  <c r="AI316" i="69"/>
  <c r="AS315" i="69"/>
  <c r="AR315" i="69"/>
  <c r="AQ315" i="69"/>
  <c r="AP315" i="69"/>
  <c r="AI315" i="69"/>
  <c r="AS314" i="69"/>
  <c r="AR314" i="69"/>
  <c r="AQ314" i="69"/>
  <c r="AP314" i="69"/>
  <c r="AI314" i="69"/>
  <c r="AS313" i="69"/>
  <c r="AR313" i="69"/>
  <c r="AQ313" i="69"/>
  <c r="AP313" i="69"/>
  <c r="AI313" i="69"/>
  <c r="AS312" i="69"/>
  <c r="AR312" i="69"/>
  <c r="AQ312" i="69"/>
  <c r="AP312" i="69"/>
  <c r="AI312" i="69"/>
  <c r="AS311" i="69"/>
  <c r="AR311" i="69"/>
  <c r="AQ311" i="69"/>
  <c r="AP311" i="69"/>
  <c r="AI311" i="69"/>
  <c r="AS310" i="69"/>
  <c r="AR310" i="69"/>
  <c r="AQ310" i="69"/>
  <c r="AP310" i="69"/>
  <c r="AI310" i="69"/>
  <c r="AS309" i="69"/>
  <c r="AR309" i="69"/>
  <c r="AQ309" i="69"/>
  <c r="AP309" i="69"/>
  <c r="AI309" i="69"/>
  <c r="AS308" i="69"/>
  <c r="AR308" i="69"/>
  <c r="AQ308" i="69"/>
  <c r="AP308" i="69"/>
  <c r="AI308" i="69"/>
  <c r="AS307" i="69"/>
  <c r="AR307" i="69"/>
  <c r="AQ307" i="69"/>
  <c r="AP307" i="69"/>
  <c r="AI307" i="69"/>
  <c r="AS306" i="69"/>
  <c r="AR306" i="69"/>
  <c r="AQ306" i="69"/>
  <c r="AP306" i="69"/>
  <c r="AI306" i="69"/>
  <c r="AS305" i="69"/>
  <c r="AR305" i="69"/>
  <c r="AQ305" i="69"/>
  <c r="AP305" i="69"/>
  <c r="AI305" i="69"/>
  <c r="AS304" i="69"/>
  <c r="AR304" i="69"/>
  <c r="AQ304" i="69"/>
  <c r="AP304" i="69"/>
  <c r="AI304" i="69"/>
  <c r="AS303" i="69"/>
  <c r="AR303" i="69"/>
  <c r="AQ303" i="69"/>
  <c r="AP303" i="69"/>
  <c r="AI303" i="69"/>
  <c r="AS302" i="69"/>
  <c r="AR302" i="69"/>
  <c r="AQ302" i="69"/>
  <c r="AP302" i="69"/>
  <c r="AI302" i="69"/>
  <c r="AS301" i="69"/>
  <c r="AR301" i="69"/>
  <c r="AQ301" i="69"/>
  <c r="AP301" i="69"/>
  <c r="AI301" i="69"/>
  <c r="AS300" i="69"/>
  <c r="AR300" i="69"/>
  <c r="AQ300" i="69"/>
  <c r="AP300" i="69"/>
  <c r="AI300" i="69"/>
  <c r="AS299" i="69"/>
  <c r="AR299" i="69"/>
  <c r="AQ299" i="69"/>
  <c r="AP299" i="69"/>
  <c r="AI299" i="69"/>
  <c r="AS298" i="69"/>
  <c r="AR298" i="69"/>
  <c r="AQ298" i="69"/>
  <c r="AP298" i="69"/>
  <c r="AI298" i="69"/>
  <c r="AS280" i="69"/>
  <c r="AR280" i="69"/>
  <c r="AQ280" i="69"/>
  <c r="AP280" i="69"/>
  <c r="AI280" i="69"/>
  <c r="AS279" i="69"/>
  <c r="AR279" i="69"/>
  <c r="AQ279" i="69"/>
  <c r="AP279" i="69"/>
  <c r="AI279" i="69"/>
  <c r="AS278" i="69"/>
  <c r="AR278" i="69"/>
  <c r="AQ278" i="69"/>
  <c r="AP278" i="69"/>
  <c r="AI278" i="69"/>
  <c r="AS277" i="69"/>
  <c r="AR277" i="69"/>
  <c r="AQ277" i="69"/>
  <c r="AP277" i="69"/>
  <c r="AI277" i="69"/>
  <c r="AS276" i="69"/>
  <c r="AR276" i="69"/>
  <c r="AQ276" i="69"/>
  <c r="AP276" i="69"/>
  <c r="AI276" i="69"/>
  <c r="AS275" i="69"/>
  <c r="AR275" i="69"/>
  <c r="AQ275" i="69"/>
  <c r="AP275" i="69"/>
  <c r="AI275" i="69"/>
  <c r="AS274" i="69"/>
  <c r="AR274" i="69"/>
  <c r="AQ274" i="69"/>
  <c r="AP274" i="69"/>
  <c r="AI274" i="69"/>
  <c r="AS273" i="69"/>
  <c r="AR273" i="69"/>
  <c r="AQ273" i="69"/>
  <c r="AP273" i="69"/>
  <c r="AI273" i="69"/>
  <c r="AS272" i="69"/>
  <c r="AR272" i="69"/>
  <c r="AQ272" i="69"/>
  <c r="AP272" i="69"/>
  <c r="AI272" i="69"/>
  <c r="AS271" i="69"/>
  <c r="AR271" i="69"/>
  <c r="AQ271" i="69"/>
  <c r="AP271" i="69"/>
  <c r="AI271" i="69"/>
  <c r="AS270" i="69"/>
  <c r="AR270" i="69"/>
  <c r="AQ270" i="69"/>
  <c r="AP270" i="69"/>
  <c r="AI270" i="69"/>
  <c r="AS269" i="69"/>
  <c r="AR269" i="69"/>
  <c r="AQ269" i="69"/>
  <c r="AP269" i="69"/>
  <c r="AI269" i="69"/>
  <c r="AS268" i="69"/>
  <c r="AR268" i="69"/>
  <c r="AQ268" i="69"/>
  <c r="AP268" i="69"/>
  <c r="AI268" i="69"/>
  <c r="AS267" i="69"/>
  <c r="AR267" i="69"/>
  <c r="AQ267" i="69"/>
  <c r="AP267" i="69"/>
  <c r="AI267" i="69"/>
  <c r="AS266" i="69"/>
  <c r="AR266" i="69"/>
  <c r="AQ266" i="69"/>
  <c r="AP266" i="69"/>
  <c r="AI266" i="69"/>
  <c r="AS265" i="69"/>
  <c r="AR265" i="69"/>
  <c r="AQ265" i="69"/>
  <c r="AP265" i="69"/>
  <c r="AI265" i="69"/>
  <c r="AS264" i="69"/>
  <c r="AR264" i="69"/>
  <c r="AQ264" i="69"/>
  <c r="AP264" i="69"/>
  <c r="AI264" i="69"/>
  <c r="AS263" i="69"/>
  <c r="AR263" i="69"/>
  <c r="AQ263" i="69"/>
  <c r="AP263" i="69"/>
  <c r="AI263" i="69"/>
  <c r="AS262" i="69"/>
  <c r="AR262" i="69"/>
  <c r="AQ262" i="69"/>
  <c r="AP262" i="69"/>
  <c r="AI262" i="69"/>
  <c r="AS261" i="69"/>
  <c r="AR261" i="69"/>
  <c r="AQ261" i="69"/>
  <c r="AP261" i="69"/>
  <c r="AI261" i="69"/>
  <c r="AS260" i="69"/>
  <c r="AR260" i="69"/>
  <c r="AQ260" i="69"/>
  <c r="AP260" i="69"/>
  <c r="AI260" i="69"/>
  <c r="AS259" i="69"/>
  <c r="AR259" i="69"/>
  <c r="AQ259" i="69"/>
  <c r="AP259" i="69"/>
  <c r="AI259" i="69"/>
  <c r="AS258" i="69"/>
  <c r="AR258" i="69"/>
  <c r="AQ258" i="69"/>
  <c r="AP258" i="69"/>
  <c r="AI258" i="69"/>
  <c r="AS257" i="69"/>
  <c r="AR257" i="69"/>
  <c r="AQ257" i="69"/>
  <c r="AP257" i="69"/>
  <c r="AI257" i="69"/>
  <c r="AS256" i="69"/>
  <c r="AR256" i="69"/>
  <c r="AQ256" i="69"/>
  <c r="AP256" i="69"/>
  <c r="AI256" i="69"/>
  <c r="AS255" i="69"/>
  <c r="AR255" i="69"/>
  <c r="AQ255" i="69"/>
  <c r="AP255" i="69"/>
  <c r="AI255" i="69"/>
  <c r="AS254" i="69"/>
  <c r="AR254" i="69"/>
  <c r="AQ254" i="69"/>
  <c r="AP254" i="69"/>
  <c r="AI254" i="69"/>
  <c r="AS253" i="69"/>
  <c r="AR253" i="69"/>
  <c r="AQ253" i="69"/>
  <c r="AP253" i="69"/>
  <c r="AI253" i="69"/>
  <c r="AS252" i="69"/>
  <c r="AR252" i="69"/>
  <c r="AQ252" i="69"/>
  <c r="AP252" i="69"/>
  <c r="AI252" i="69"/>
  <c r="AS251" i="69"/>
  <c r="AR251" i="69"/>
  <c r="AQ251" i="69"/>
  <c r="AP251" i="69"/>
  <c r="AI251" i="69"/>
  <c r="AS250" i="69"/>
  <c r="AR250" i="69"/>
  <c r="AQ250" i="69"/>
  <c r="AP250" i="69"/>
  <c r="AI250" i="69"/>
  <c r="AS249" i="69"/>
  <c r="AR249" i="69"/>
  <c r="AQ249" i="69"/>
  <c r="AP249" i="69"/>
  <c r="AI249" i="69"/>
  <c r="AS248" i="69"/>
  <c r="AR248" i="69"/>
  <c r="AQ248" i="69"/>
  <c r="AP248" i="69"/>
  <c r="AI248" i="69"/>
  <c r="AS247" i="69"/>
  <c r="AR247" i="69"/>
  <c r="AQ247" i="69"/>
  <c r="AP247" i="69"/>
  <c r="AI247" i="69"/>
  <c r="AS246" i="69"/>
  <c r="AR246" i="69"/>
  <c r="AQ246" i="69"/>
  <c r="AP246" i="69"/>
  <c r="AI246" i="69"/>
  <c r="AS245" i="69"/>
  <c r="AR245" i="69"/>
  <c r="AQ245" i="69"/>
  <c r="AP245" i="69"/>
  <c r="AI245" i="69"/>
  <c r="AS244" i="69"/>
  <c r="AR244" i="69"/>
  <c r="AQ244" i="69"/>
  <c r="AP244" i="69"/>
  <c r="AI244" i="69"/>
  <c r="AS243" i="69"/>
  <c r="AR243" i="69"/>
  <c r="AQ243" i="69"/>
  <c r="AP243" i="69"/>
  <c r="AI243" i="69"/>
  <c r="AS242" i="69"/>
  <c r="AR242" i="69"/>
  <c r="AQ242" i="69"/>
  <c r="AP242" i="69"/>
  <c r="AI242" i="69"/>
  <c r="AS241" i="69"/>
  <c r="AR241" i="69"/>
  <c r="AQ241" i="69"/>
  <c r="AP241" i="69"/>
  <c r="AI241" i="69"/>
  <c r="AS223" i="69"/>
  <c r="AR223" i="69"/>
  <c r="AQ223" i="69"/>
  <c r="AP223" i="69"/>
  <c r="AI223" i="69"/>
  <c r="AS222" i="69"/>
  <c r="AR222" i="69"/>
  <c r="AQ222" i="69"/>
  <c r="AP222" i="69"/>
  <c r="AI222" i="69"/>
  <c r="AS221" i="69"/>
  <c r="AR221" i="69"/>
  <c r="AQ221" i="69"/>
  <c r="AP221" i="69"/>
  <c r="AI221" i="69"/>
  <c r="AS220" i="69"/>
  <c r="AR220" i="69"/>
  <c r="AQ220" i="69"/>
  <c r="AP220" i="69"/>
  <c r="AI220" i="69"/>
  <c r="AS219" i="69"/>
  <c r="AR219" i="69"/>
  <c r="AQ219" i="69"/>
  <c r="AP219" i="69"/>
  <c r="AI219" i="69"/>
  <c r="AS218" i="69"/>
  <c r="AR218" i="69"/>
  <c r="AQ218" i="69"/>
  <c r="AP218" i="69"/>
  <c r="AI218" i="69"/>
  <c r="AS217" i="69"/>
  <c r="AR217" i="69"/>
  <c r="AQ217" i="69"/>
  <c r="AP217" i="69"/>
  <c r="AI217" i="69"/>
  <c r="AS216" i="69"/>
  <c r="AR216" i="69"/>
  <c r="AQ216" i="69"/>
  <c r="AP216" i="69"/>
  <c r="AI216" i="69"/>
  <c r="AS215" i="69"/>
  <c r="AR215" i="69"/>
  <c r="AQ215" i="69"/>
  <c r="AP215" i="69"/>
  <c r="AI215" i="69"/>
  <c r="AS214" i="69"/>
  <c r="AR214" i="69"/>
  <c r="AQ214" i="69"/>
  <c r="AP214" i="69"/>
  <c r="AI214" i="69"/>
  <c r="AS213" i="69"/>
  <c r="AR213" i="69"/>
  <c r="AQ213" i="69"/>
  <c r="AP213" i="69"/>
  <c r="AI213" i="69"/>
  <c r="AS212" i="69"/>
  <c r="AR212" i="69"/>
  <c r="AQ212" i="69"/>
  <c r="AP212" i="69"/>
  <c r="AI212" i="69"/>
  <c r="AS211" i="69"/>
  <c r="AR211" i="69"/>
  <c r="AQ211" i="69"/>
  <c r="AP211" i="69"/>
  <c r="AI211" i="69"/>
  <c r="AS210" i="69"/>
  <c r="AR210" i="69"/>
  <c r="AQ210" i="69"/>
  <c r="AP210" i="69"/>
  <c r="AI210" i="69"/>
  <c r="AS209" i="69"/>
  <c r="AR209" i="69"/>
  <c r="AQ209" i="69"/>
  <c r="AP209" i="69"/>
  <c r="AI209" i="69"/>
  <c r="AS208" i="69"/>
  <c r="AR208" i="69"/>
  <c r="AQ208" i="69"/>
  <c r="AP208" i="69"/>
  <c r="AI208" i="69"/>
  <c r="AS207" i="69"/>
  <c r="AR207" i="69"/>
  <c r="AQ207" i="69"/>
  <c r="AP207" i="69"/>
  <c r="AI207" i="69"/>
  <c r="AS206" i="69"/>
  <c r="AR206" i="69"/>
  <c r="AQ206" i="69"/>
  <c r="AP206" i="69"/>
  <c r="AI206" i="69"/>
  <c r="AS205" i="69"/>
  <c r="AR205" i="69"/>
  <c r="AQ205" i="69"/>
  <c r="AP205" i="69"/>
  <c r="AI205" i="69"/>
  <c r="AS204" i="69"/>
  <c r="AR204" i="69"/>
  <c r="AQ204" i="69"/>
  <c r="AP204" i="69"/>
  <c r="AI204" i="69"/>
  <c r="AS203" i="69"/>
  <c r="AR203" i="69"/>
  <c r="AQ203" i="69"/>
  <c r="AP203" i="69"/>
  <c r="AI203" i="69"/>
  <c r="AS202" i="69"/>
  <c r="AR202" i="69"/>
  <c r="AQ202" i="69"/>
  <c r="AP202" i="69"/>
  <c r="AI202" i="69"/>
  <c r="AS201" i="69"/>
  <c r="AR201" i="69"/>
  <c r="AQ201" i="69"/>
  <c r="AP201" i="69"/>
  <c r="AI201" i="69"/>
  <c r="AS200" i="69"/>
  <c r="AR200" i="69"/>
  <c r="AQ200" i="69"/>
  <c r="AP200" i="69"/>
  <c r="AI200" i="69"/>
  <c r="AS199" i="69"/>
  <c r="AR199" i="69"/>
  <c r="AQ199" i="69"/>
  <c r="AP199" i="69"/>
  <c r="AI199" i="69"/>
  <c r="AS198" i="69"/>
  <c r="AR198" i="69"/>
  <c r="AQ198" i="69"/>
  <c r="AP198" i="69"/>
  <c r="AI198" i="69"/>
  <c r="AS197" i="69"/>
  <c r="AR197" i="69"/>
  <c r="AQ197" i="69"/>
  <c r="AP197" i="69"/>
  <c r="AI197" i="69"/>
  <c r="AS196" i="69"/>
  <c r="AR196" i="69"/>
  <c r="AQ196" i="69"/>
  <c r="AP196" i="69"/>
  <c r="AI196" i="69"/>
  <c r="AS195" i="69"/>
  <c r="AR195" i="69"/>
  <c r="AQ195" i="69"/>
  <c r="AP195" i="69"/>
  <c r="AI195" i="69"/>
  <c r="AS194" i="69"/>
  <c r="AR194" i="69"/>
  <c r="AQ194" i="69"/>
  <c r="AP194" i="69"/>
  <c r="AI194" i="69"/>
  <c r="AS193" i="69"/>
  <c r="AR193" i="69"/>
  <c r="AQ193" i="69"/>
  <c r="AP193" i="69"/>
  <c r="AI193" i="69"/>
  <c r="AS192" i="69"/>
  <c r="AR192" i="69"/>
  <c r="AQ192" i="69"/>
  <c r="AP192" i="69"/>
  <c r="AI192" i="69"/>
  <c r="AS191" i="69"/>
  <c r="AR191" i="69"/>
  <c r="AQ191" i="69"/>
  <c r="AP191" i="69"/>
  <c r="AI191" i="69"/>
  <c r="AS190" i="69"/>
  <c r="AR190" i="69"/>
  <c r="AQ190" i="69"/>
  <c r="AP190" i="69"/>
  <c r="AI190" i="69"/>
  <c r="AS189" i="69"/>
  <c r="AR189" i="69"/>
  <c r="AQ189" i="69"/>
  <c r="AP189" i="69"/>
  <c r="AI189" i="69"/>
  <c r="AS188" i="69"/>
  <c r="AR188" i="69"/>
  <c r="AQ188" i="69"/>
  <c r="AP188" i="69"/>
  <c r="AI188" i="69"/>
  <c r="AS187" i="69"/>
  <c r="AR187" i="69"/>
  <c r="AQ187" i="69"/>
  <c r="AP187" i="69"/>
  <c r="AI187" i="69"/>
  <c r="AS186" i="69"/>
  <c r="AR186" i="69"/>
  <c r="AQ186" i="69"/>
  <c r="AP186" i="69"/>
  <c r="AI186" i="69"/>
  <c r="AS185" i="69"/>
  <c r="AR185" i="69"/>
  <c r="AQ185" i="69"/>
  <c r="AP185" i="69"/>
  <c r="AI185" i="69"/>
  <c r="AS184" i="69"/>
  <c r="AR184" i="69"/>
  <c r="AQ184" i="69"/>
  <c r="AP184" i="69"/>
  <c r="AI184" i="69"/>
  <c r="AS166" i="69"/>
  <c r="AR166" i="69"/>
  <c r="AQ166" i="69"/>
  <c r="AP166" i="69"/>
  <c r="AI166" i="69"/>
  <c r="AS165" i="69"/>
  <c r="AR165" i="69"/>
  <c r="AQ165" i="69"/>
  <c r="AP165" i="69"/>
  <c r="AI165" i="69"/>
  <c r="AS164" i="69"/>
  <c r="AR164" i="69"/>
  <c r="AQ164" i="69"/>
  <c r="AP164" i="69"/>
  <c r="AI164" i="69"/>
  <c r="AS163" i="69"/>
  <c r="AR163" i="69"/>
  <c r="AQ163" i="69"/>
  <c r="AP163" i="69"/>
  <c r="AI163" i="69"/>
  <c r="AS162" i="69"/>
  <c r="AR162" i="69"/>
  <c r="AQ162" i="69"/>
  <c r="AP162" i="69"/>
  <c r="AI162" i="69"/>
  <c r="AS161" i="69"/>
  <c r="AR161" i="69"/>
  <c r="AQ161" i="69"/>
  <c r="AP161" i="69"/>
  <c r="AI161" i="69"/>
  <c r="AS160" i="69"/>
  <c r="AR160" i="69"/>
  <c r="AQ160" i="69"/>
  <c r="AP160" i="69"/>
  <c r="AI160" i="69"/>
  <c r="AS159" i="69"/>
  <c r="AR159" i="69"/>
  <c r="AQ159" i="69"/>
  <c r="AP159" i="69"/>
  <c r="AI159" i="69"/>
  <c r="AS158" i="69"/>
  <c r="AR158" i="69"/>
  <c r="AQ158" i="69"/>
  <c r="AP158" i="69"/>
  <c r="AI158" i="69"/>
  <c r="AS157" i="69"/>
  <c r="AR157" i="69"/>
  <c r="AQ157" i="69"/>
  <c r="AP157" i="69"/>
  <c r="AI157" i="69"/>
  <c r="AS156" i="69"/>
  <c r="AR156" i="69"/>
  <c r="AQ156" i="69"/>
  <c r="AP156" i="69"/>
  <c r="AI156" i="69"/>
  <c r="AS155" i="69"/>
  <c r="AR155" i="69"/>
  <c r="AQ155" i="69"/>
  <c r="AP155" i="69"/>
  <c r="AI155" i="69"/>
  <c r="AS154" i="69"/>
  <c r="AR154" i="69"/>
  <c r="AQ154" i="69"/>
  <c r="AP154" i="69"/>
  <c r="AI154" i="69"/>
  <c r="AS153" i="69"/>
  <c r="AR153" i="69"/>
  <c r="AQ153" i="69"/>
  <c r="AP153" i="69"/>
  <c r="AI153" i="69"/>
  <c r="AS152" i="69"/>
  <c r="AR152" i="69"/>
  <c r="AQ152" i="69"/>
  <c r="AP152" i="69"/>
  <c r="AI152" i="69"/>
  <c r="AS151" i="69"/>
  <c r="AR151" i="69"/>
  <c r="AQ151" i="69"/>
  <c r="AP151" i="69"/>
  <c r="AI151" i="69"/>
  <c r="AS150" i="69"/>
  <c r="AR150" i="69"/>
  <c r="AQ150" i="69"/>
  <c r="AP150" i="69"/>
  <c r="AI150" i="69"/>
  <c r="AS149" i="69"/>
  <c r="AR149" i="69"/>
  <c r="AQ149" i="69"/>
  <c r="AP149" i="69"/>
  <c r="AI149" i="69"/>
  <c r="AS148" i="69"/>
  <c r="AR148" i="69"/>
  <c r="AQ148" i="69"/>
  <c r="AP148" i="69"/>
  <c r="AI148" i="69"/>
  <c r="AS147" i="69"/>
  <c r="AR147" i="69"/>
  <c r="AQ147" i="69"/>
  <c r="AP147" i="69"/>
  <c r="AI147" i="69"/>
  <c r="AS146" i="69"/>
  <c r="AR146" i="69"/>
  <c r="AQ146" i="69"/>
  <c r="AP146" i="69"/>
  <c r="AI146" i="69"/>
  <c r="AS145" i="69"/>
  <c r="AR145" i="69"/>
  <c r="AQ145" i="69"/>
  <c r="AP145" i="69"/>
  <c r="AI145" i="69"/>
  <c r="AS144" i="69"/>
  <c r="AR144" i="69"/>
  <c r="AQ144" i="69"/>
  <c r="AP144" i="69"/>
  <c r="AI144" i="69"/>
  <c r="AS143" i="69"/>
  <c r="AR143" i="69"/>
  <c r="AQ143" i="69"/>
  <c r="AP143" i="69"/>
  <c r="AI143" i="69"/>
  <c r="AS142" i="69"/>
  <c r="AR142" i="69"/>
  <c r="AQ142" i="69"/>
  <c r="AP142" i="69"/>
  <c r="AI142" i="69"/>
  <c r="AS141" i="69"/>
  <c r="AR141" i="69"/>
  <c r="AQ141" i="69"/>
  <c r="AP141" i="69"/>
  <c r="AI141" i="69"/>
  <c r="AS140" i="69"/>
  <c r="AR140" i="69"/>
  <c r="AQ140" i="69"/>
  <c r="AP140" i="69"/>
  <c r="AI140" i="69"/>
  <c r="AS139" i="69"/>
  <c r="AR139" i="69"/>
  <c r="AQ139" i="69"/>
  <c r="AP139" i="69"/>
  <c r="AI139" i="69"/>
  <c r="AS138" i="69"/>
  <c r="AR138" i="69"/>
  <c r="AQ138" i="69"/>
  <c r="AP138" i="69"/>
  <c r="AI138" i="69"/>
  <c r="AS137" i="69"/>
  <c r="AR137" i="69"/>
  <c r="AQ137" i="69"/>
  <c r="AP137" i="69"/>
  <c r="AI137" i="69"/>
  <c r="AS136" i="69"/>
  <c r="AR136" i="69"/>
  <c r="AQ136" i="69"/>
  <c r="AP136" i="69"/>
  <c r="AI136" i="69"/>
  <c r="AS135" i="69"/>
  <c r="AR135" i="69"/>
  <c r="AQ135" i="69"/>
  <c r="AP135" i="69"/>
  <c r="AI135" i="69"/>
  <c r="AS134" i="69"/>
  <c r="AR134" i="69"/>
  <c r="AQ134" i="69"/>
  <c r="AP134" i="69"/>
  <c r="AI134" i="69"/>
  <c r="AS133" i="69"/>
  <c r="AR133" i="69"/>
  <c r="AQ133" i="69"/>
  <c r="AP133" i="69"/>
  <c r="AI133" i="69"/>
  <c r="AS132" i="69"/>
  <c r="AR132" i="69"/>
  <c r="AQ132" i="69"/>
  <c r="AP132" i="69"/>
  <c r="AI132" i="69"/>
  <c r="AS131" i="69"/>
  <c r="AR131" i="69"/>
  <c r="AQ131" i="69"/>
  <c r="AP131" i="69"/>
  <c r="AI131" i="69"/>
  <c r="AS130" i="69"/>
  <c r="AR130" i="69"/>
  <c r="AQ130" i="69"/>
  <c r="AP130" i="69"/>
  <c r="AI130" i="69"/>
  <c r="AS129" i="69"/>
  <c r="AR129" i="69"/>
  <c r="AQ129" i="69"/>
  <c r="AP129" i="69"/>
  <c r="AI129" i="69"/>
  <c r="AS128" i="69"/>
  <c r="AR128" i="69"/>
  <c r="AQ128" i="69"/>
  <c r="AP128" i="69"/>
  <c r="AI128" i="69"/>
  <c r="AS127" i="69"/>
  <c r="AR127" i="69"/>
  <c r="AQ127" i="69"/>
  <c r="AP127" i="69"/>
  <c r="AI127" i="69"/>
  <c r="AS109" i="69"/>
  <c r="AR109" i="69"/>
  <c r="AQ109" i="69"/>
  <c r="AP109" i="69"/>
  <c r="AI109" i="69"/>
  <c r="AS108" i="69"/>
  <c r="AR108" i="69"/>
  <c r="AQ108" i="69"/>
  <c r="AP108" i="69"/>
  <c r="AI108" i="69"/>
  <c r="AS107" i="69"/>
  <c r="AR107" i="69"/>
  <c r="AQ107" i="69"/>
  <c r="AP107" i="69"/>
  <c r="AI107" i="69"/>
  <c r="AS106" i="69"/>
  <c r="AR106" i="69"/>
  <c r="AQ106" i="69"/>
  <c r="AP106" i="69"/>
  <c r="AI106" i="69"/>
  <c r="AS105" i="69"/>
  <c r="AR105" i="69"/>
  <c r="AQ105" i="69"/>
  <c r="AP105" i="69"/>
  <c r="AI105" i="69"/>
  <c r="AS104" i="69"/>
  <c r="AR104" i="69"/>
  <c r="AQ104" i="69"/>
  <c r="AP104" i="69"/>
  <c r="AI104" i="69"/>
  <c r="AS103" i="69"/>
  <c r="AR103" i="69"/>
  <c r="AQ103" i="69"/>
  <c r="AP103" i="69"/>
  <c r="AI103" i="69"/>
  <c r="AS102" i="69"/>
  <c r="AR102" i="69"/>
  <c r="AQ102" i="69"/>
  <c r="AP102" i="69"/>
  <c r="AI102" i="69"/>
  <c r="AS101" i="69"/>
  <c r="AR101" i="69"/>
  <c r="AQ101" i="69"/>
  <c r="AP101" i="69"/>
  <c r="AI101" i="69"/>
  <c r="AS100" i="69"/>
  <c r="AR100" i="69"/>
  <c r="AQ100" i="69"/>
  <c r="AP100" i="69"/>
  <c r="AI100" i="69"/>
  <c r="AS99" i="69"/>
  <c r="AR99" i="69"/>
  <c r="AQ99" i="69"/>
  <c r="AP99" i="69"/>
  <c r="AI99" i="69"/>
  <c r="AS98" i="69"/>
  <c r="AR98" i="69"/>
  <c r="AQ98" i="69"/>
  <c r="AP98" i="69"/>
  <c r="AI98" i="69"/>
  <c r="AS97" i="69"/>
  <c r="AR97" i="69"/>
  <c r="AQ97" i="69"/>
  <c r="AP97" i="69"/>
  <c r="AI97" i="69"/>
  <c r="AS96" i="69"/>
  <c r="AR96" i="69"/>
  <c r="AQ96" i="69"/>
  <c r="AP96" i="69"/>
  <c r="AI96" i="69"/>
  <c r="AS95" i="69"/>
  <c r="AR95" i="69"/>
  <c r="AQ95" i="69"/>
  <c r="AP95" i="69"/>
  <c r="AI95" i="69"/>
  <c r="AS94" i="69"/>
  <c r="AR94" i="69"/>
  <c r="AQ94" i="69"/>
  <c r="AP94" i="69"/>
  <c r="AI94" i="69"/>
  <c r="AS93" i="69"/>
  <c r="AR93" i="69"/>
  <c r="AQ93" i="69"/>
  <c r="AP93" i="69"/>
  <c r="AI93" i="69"/>
  <c r="AS92" i="69"/>
  <c r="AR92" i="69"/>
  <c r="AQ92" i="69"/>
  <c r="AP92" i="69"/>
  <c r="AI92" i="69"/>
  <c r="AS91" i="69"/>
  <c r="AR91" i="69"/>
  <c r="AQ91" i="69"/>
  <c r="AP91" i="69"/>
  <c r="AI91" i="69"/>
  <c r="AS90" i="69"/>
  <c r="AR90" i="69"/>
  <c r="AQ90" i="69"/>
  <c r="AP90" i="69"/>
  <c r="AI90" i="69"/>
  <c r="AS89" i="69"/>
  <c r="AR89" i="69"/>
  <c r="AQ89" i="69"/>
  <c r="AP89" i="69"/>
  <c r="AI89" i="69"/>
  <c r="AS88" i="69"/>
  <c r="AR88" i="69"/>
  <c r="AQ88" i="69"/>
  <c r="AP88" i="69"/>
  <c r="AI88" i="69"/>
  <c r="AS87" i="69"/>
  <c r="AR87" i="69"/>
  <c r="AQ87" i="69"/>
  <c r="AP87" i="69"/>
  <c r="AI87" i="69"/>
  <c r="AS86" i="69"/>
  <c r="AR86" i="69"/>
  <c r="AQ86" i="69"/>
  <c r="AP86" i="69"/>
  <c r="AI86" i="69"/>
  <c r="AS85" i="69"/>
  <c r="AR85" i="69"/>
  <c r="AQ85" i="69"/>
  <c r="AP85" i="69"/>
  <c r="AI85" i="69"/>
  <c r="AS84" i="69"/>
  <c r="AR84" i="69"/>
  <c r="AQ84" i="69"/>
  <c r="AP84" i="69"/>
  <c r="AI84" i="69"/>
  <c r="AS83" i="69"/>
  <c r="AR83" i="69"/>
  <c r="AQ83" i="69"/>
  <c r="AP83" i="69"/>
  <c r="AI83" i="69"/>
  <c r="AS82" i="69"/>
  <c r="AR82" i="69"/>
  <c r="AQ82" i="69"/>
  <c r="AP82" i="69"/>
  <c r="AI82" i="69"/>
  <c r="AS81" i="69"/>
  <c r="AR81" i="69"/>
  <c r="AQ81" i="69"/>
  <c r="AP81" i="69"/>
  <c r="AI81" i="69"/>
  <c r="AS80" i="69"/>
  <c r="AR80" i="69"/>
  <c r="AQ80" i="69"/>
  <c r="AP80" i="69"/>
  <c r="AI80" i="69"/>
  <c r="AS79" i="69"/>
  <c r="AR79" i="69"/>
  <c r="AQ79" i="69"/>
  <c r="AP79" i="69"/>
  <c r="AI79" i="69"/>
  <c r="AS78" i="69"/>
  <c r="AR78" i="69"/>
  <c r="AQ78" i="69"/>
  <c r="AP78" i="69"/>
  <c r="AI78" i="69"/>
  <c r="AS77" i="69"/>
  <c r="AR77" i="69"/>
  <c r="AQ77" i="69"/>
  <c r="AP77" i="69"/>
  <c r="AI77" i="69"/>
  <c r="AS76" i="69"/>
  <c r="AR76" i="69"/>
  <c r="AQ76" i="69"/>
  <c r="AP76" i="69"/>
  <c r="AI76" i="69"/>
  <c r="AS75" i="69"/>
  <c r="AR75" i="69"/>
  <c r="AQ75" i="69"/>
  <c r="AP75" i="69"/>
  <c r="AI75" i="69"/>
  <c r="AS74" i="69"/>
  <c r="AR74" i="69"/>
  <c r="AQ74" i="69"/>
  <c r="AP74" i="69"/>
  <c r="AI74" i="69"/>
  <c r="AS73" i="69"/>
  <c r="AR73" i="69"/>
  <c r="AQ73" i="69"/>
  <c r="AP73" i="69"/>
  <c r="AI73" i="69"/>
  <c r="AS72" i="69"/>
  <c r="AR72" i="69"/>
  <c r="AQ72" i="69"/>
  <c r="AP72" i="69"/>
  <c r="AI72" i="69"/>
  <c r="AS71" i="69"/>
  <c r="AR71" i="69"/>
  <c r="AQ71" i="69"/>
  <c r="AP71" i="69"/>
  <c r="AI71" i="69"/>
  <c r="AS70" i="69"/>
  <c r="AR70" i="69"/>
  <c r="AQ70" i="69"/>
  <c r="AP70" i="69"/>
  <c r="AI70" i="69"/>
  <c r="GX11" i="67"/>
  <c r="AS52" i="65"/>
  <c r="AR52" i="65"/>
  <c r="AQ52" i="65"/>
  <c r="AP52" i="65"/>
  <c r="AS51" i="65"/>
  <c r="AR51" i="65"/>
  <c r="AQ51" i="65"/>
  <c r="AP51" i="65"/>
  <c r="AS50" i="65"/>
  <c r="AR50" i="65"/>
  <c r="AQ50" i="65"/>
  <c r="AP50" i="65"/>
  <c r="AS49" i="65"/>
  <c r="AR49" i="65"/>
  <c r="AQ49" i="65"/>
  <c r="AP49" i="65"/>
  <c r="AS48" i="65"/>
  <c r="AR48" i="65"/>
  <c r="AQ48" i="65"/>
  <c r="AP48" i="65"/>
  <c r="AS47" i="65"/>
  <c r="AR47" i="65"/>
  <c r="AQ47" i="65"/>
  <c r="AP47" i="65"/>
  <c r="AS46" i="65"/>
  <c r="AR46" i="65"/>
  <c r="AQ46" i="65"/>
  <c r="AP46" i="65"/>
  <c r="AS45" i="65"/>
  <c r="AR45" i="65"/>
  <c r="AQ45" i="65"/>
  <c r="AP45" i="65"/>
  <c r="AS44" i="65"/>
  <c r="AR44" i="65"/>
  <c r="AQ44" i="65"/>
  <c r="AP44" i="65"/>
  <c r="AS43" i="65"/>
  <c r="AR43" i="65"/>
  <c r="AQ43" i="65"/>
  <c r="AP43" i="65"/>
  <c r="AS42" i="65"/>
  <c r="AR42" i="65"/>
  <c r="AQ42" i="65"/>
  <c r="AP42" i="65"/>
  <c r="AS41" i="65"/>
  <c r="AR41" i="65"/>
  <c r="AQ41" i="65"/>
  <c r="AP41" i="65"/>
  <c r="AS40" i="65"/>
  <c r="AR40" i="65"/>
  <c r="AQ40" i="65"/>
  <c r="AP40" i="65"/>
  <c r="AS39" i="65"/>
  <c r="AR39" i="65"/>
  <c r="AQ39" i="65"/>
  <c r="AP39" i="65"/>
  <c r="AS38" i="65"/>
  <c r="AR38" i="65"/>
  <c r="AQ38" i="65"/>
  <c r="AP38" i="65"/>
  <c r="AS37" i="65"/>
  <c r="AR37" i="65"/>
  <c r="AQ37" i="65"/>
  <c r="AP37" i="65"/>
  <c r="AS36" i="65"/>
  <c r="AR36" i="65"/>
  <c r="AQ36" i="65"/>
  <c r="AP36" i="65"/>
  <c r="AS35" i="65"/>
  <c r="AR35" i="65"/>
  <c r="AQ35" i="65"/>
  <c r="AP35" i="65"/>
  <c r="AS34" i="65"/>
  <c r="AR34" i="65"/>
  <c r="AQ34" i="65"/>
  <c r="AP34" i="65"/>
  <c r="AS33" i="65"/>
  <c r="AR33" i="65"/>
  <c r="AQ33" i="65"/>
  <c r="AP33" i="65"/>
  <c r="AS32" i="65"/>
  <c r="AR32" i="65"/>
  <c r="AQ32" i="65"/>
  <c r="AP32" i="65"/>
  <c r="AS31" i="65"/>
  <c r="AR31" i="65"/>
  <c r="AQ31" i="65"/>
  <c r="AP31" i="65"/>
  <c r="AS30" i="65"/>
  <c r="AR30" i="65"/>
  <c r="AQ30" i="65"/>
  <c r="AP30" i="65"/>
  <c r="AS29" i="65"/>
  <c r="AR29" i="65"/>
  <c r="AQ29" i="65"/>
  <c r="AP29" i="65"/>
  <c r="AS28" i="65"/>
  <c r="AR28" i="65"/>
  <c r="AQ28" i="65"/>
  <c r="AP28" i="65"/>
  <c r="AS27" i="65"/>
  <c r="AR27" i="65"/>
  <c r="AQ27" i="65"/>
  <c r="AP27" i="65"/>
  <c r="AS26" i="65"/>
  <c r="AR26" i="65"/>
  <c r="AQ26" i="65"/>
  <c r="AP26" i="65"/>
  <c r="AS25" i="65"/>
  <c r="AR25" i="65"/>
  <c r="AQ25" i="65"/>
  <c r="AP25" i="65"/>
  <c r="AS24" i="65"/>
  <c r="AR24" i="65"/>
  <c r="AQ24" i="65"/>
  <c r="AP24" i="65"/>
  <c r="AS23" i="65"/>
  <c r="AR23" i="65"/>
  <c r="AQ23" i="65"/>
  <c r="AP23" i="65"/>
  <c r="AS22" i="65"/>
  <c r="AR22" i="65"/>
  <c r="AQ22" i="65"/>
  <c r="AP22" i="65"/>
  <c r="AS21" i="65"/>
  <c r="AR21" i="65"/>
  <c r="AQ21" i="65"/>
  <c r="AP21" i="65"/>
  <c r="AS20" i="65"/>
  <c r="AR20" i="65"/>
  <c r="AQ20" i="65"/>
  <c r="AP20" i="65"/>
  <c r="AS19" i="65"/>
  <c r="AR19" i="65"/>
  <c r="AQ19" i="65"/>
  <c r="AP19" i="65"/>
  <c r="AS18" i="65"/>
  <c r="AR18" i="65"/>
  <c r="AQ18" i="65"/>
  <c r="AP18" i="65"/>
  <c r="AS17" i="65"/>
  <c r="AR17" i="65"/>
  <c r="AQ17" i="65"/>
  <c r="AP17" i="65"/>
  <c r="AS16" i="65"/>
  <c r="O122" i="55" s="1"/>
  <c r="AR16" i="65"/>
  <c r="O121" i="55" s="1"/>
  <c r="AQ16" i="65"/>
  <c r="O120" i="55" s="1"/>
  <c r="AP16" i="65"/>
  <c r="O119" i="55" s="1"/>
  <c r="AS15" i="65"/>
  <c r="O91" i="55" s="1"/>
  <c r="AR15" i="65"/>
  <c r="AQ15" i="65"/>
  <c r="O89" i="55" s="1"/>
  <c r="AP15" i="65"/>
  <c r="O88" i="55" s="1"/>
  <c r="AS14" i="65"/>
  <c r="O60" i="55" s="1"/>
  <c r="AR14" i="65"/>
  <c r="O59" i="55" s="1"/>
  <c r="AQ14" i="65"/>
  <c r="O58" i="55" s="1"/>
  <c r="AP14" i="65"/>
  <c r="O57" i="55" s="1"/>
  <c r="AS13" i="65"/>
  <c r="O29" i="55" s="1"/>
  <c r="AR13" i="65"/>
  <c r="AQ13" i="65"/>
  <c r="O27" i="55" s="1"/>
  <c r="AP13" i="65"/>
  <c r="O26" i="55" s="1"/>
  <c r="AI52" i="65"/>
  <c r="AI51" i="65"/>
  <c r="AI50" i="65"/>
  <c r="AI49" i="65"/>
  <c r="AI48" i="65"/>
  <c r="AI47" i="65"/>
  <c r="AI46" i="65"/>
  <c r="AI45" i="65"/>
  <c r="AI44" i="65"/>
  <c r="AI43" i="65"/>
  <c r="AI42" i="65"/>
  <c r="AI41" i="65"/>
  <c r="AI40" i="65"/>
  <c r="AI39" i="65"/>
  <c r="AI38" i="65"/>
  <c r="AI37" i="65"/>
  <c r="AI36" i="65"/>
  <c r="AI35" i="65"/>
  <c r="AI34" i="65"/>
  <c r="AI33" i="65"/>
  <c r="AI32" i="65"/>
  <c r="AI31" i="65"/>
  <c r="AI30" i="65"/>
  <c r="AI29" i="65"/>
  <c r="AI28" i="65"/>
  <c r="AI27" i="65"/>
  <c r="AI26" i="65"/>
  <c r="AI25" i="65"/>
  <c r="AI24" i="65"/>
  <c r="AI23" i="65"/>
  <c r="AI22" i="65"/>
  <c r="AI21" i="65"/>
  <c r="AI20" i="65"/>
  <c r="AI19" i="65"/>
  <c r="AI18" i="65"/>
  <c r="AI17" i="65"/>
  <c r="AI16" i="65"/>
  <c r="V119" i="55" s="1"/>
  <c r="AI15" i="65"/>
  <c r="AI14" i="65"/>
  <c r="V57" i="55" s="1"/>
  <c r="AI13" i="65"/>
  <c r="I26" i="55" s="1"/>
  <c r="AS52" i="69"/>
  <c r="AR52" i="69"/>
  <c r="AQ52" i="69"/>
  <c r="AP52" i="69"/>
  <c r="AS51" i="69"/>
  <c r="AR51" i="69"/>
  <c r="AQ51" i="69"/>
  <c r="AP51" i="69"/>
  <c r="AS50" i="69"/>
  <c r="AR50" i="69"/>
  <c r="AQ50" i="69"/>
  <c r="AP50" i="69"/>
  <c r="AS49" i="69"/>
  <c r="AR49" i="69"/>
  <c r="AQ49" i="69"/>
  <c r="AP49" i="69"/>
  <c r="AS48" i="69"/>
  <c r="AR48" i="69"/>
  <c r="AQ48" i="69"/>
  <c r="AP48" i="69"/>
  <c r="AS47" i="69"/>
  <c r="AR47" i="69"/>
  <c r="AQ47" i="69"/>
  <c r="AP47" i="69"/>
  <c r="AS46" i="69"/>
  <c r="AR46" i="69"/>
  <c r="AQ46" i="69"/>
  <c r="AP46" i="69"/>
  <c r="AS45" i="69"/>
  <c r="AR45" i="69"/>
  <c r="AQ45" i="69"/>
  <c r="AP45" i="69"/>
  <c r="AS44" i="69"/>
  <c r="AR44" i="69"/>
  <c r="AQ44" i="69"/>
  <c r="AP44" i="69"/>
  <c r="AS43" i="69"/>
  <c r="AR43" i="69"/>
  <c r="AQ43" i="69"/>
  <c r="AP43" i="69"/>
  <c r="AS42" i="69"/>
  <c r="AR42" i="69"/>
  <c r="AQ42" i="69"/>
  <c r="AP42" i="69"/>
  <c r="AS41" i="69"/>
  <c r="AR41" i="69"/>
  <c r="AQ41" i="69"/>
  <c r="AP41" i="69"/>
  <c r="AS40" i="69"/>
  <c r="AR40" i="69"/>
  <c r="AQ40" i="69"/>
  <c r="AP40" i="69"/>
  <c r="AS39" i="69"/>
  <c r="AR39" i="69"/>
  <c r="AQ39" i="69"/>
  <c r="AP39" i="69"/>
  <c r="AS38" i="69"/>
  <c r="AR38" i="69"/>
  <c r="AQ38" i="69"/>
  <c r="AP38" i="69"/>
  <c r="AS37" i="69"/>
  <c r="AR37" i="69"/>
  <c r="AQ37" i="69"/>
  <c r="AP37" i="69"/>
  <c r="AS36" i="69"/>
  <c r="AR36" i="69"/>
  <c r="AQ36" i="69"/>
  <c r="AP36" i="69"/>
  <c r="AS35" i="69"/>
  <c r="AR35" i="69"/>
  <c r="AQ35" i="69"/>
  <c r="AP35" i="69"/>
  <c r="AS34" i="69"/>
  <c r="AR34" i="69"/>
  <c r="AQ34" i="69"/>
  <c r="AP34" i="69"/>
  <c r="AS33" i="69"/>
  <c r="AR33" i="69"/>
  <c r="AQ33" i="69"/>
  <c r="AP33" i="69"/>
  <c r="AS32" i="69"/>
  <c r="AR32" i="69"/>
  <c r="AQ32" i="69"/>
  <c r="AP32" i="69"/>
  <c r="AS31" i="69"/>
  <c r="AR31" i="69"/>
  <c r="AQ31" i="69"/>
  <c r="AP31" i="69"/>
  <c r="AS30" i="69"/>
  <c r="AR30" i="69"/>
  <c r="AQ30" i="69"/>
  <c r="AP30" i="69"/>
  <c r="AS29" i="69"/>
  <c r="AR29" i="69"/>
  <c r="AQ29" i="69"/>
  <c r="AP29" i="69"/>
  <c r="AS28" i="69"/>
  <c r="AR28" i="69"/>
  <c r="AQ28" i="69"/>
  <c r="AP28" i="69"/>
  <c r="AS27" i="69"/>
  <c r="AR27" i="69"/>
  <c r="AQ27" i="69"/>
  <c r="AP27" i="69"/>
  <c r="AS26" i="69"/>
  <c r="AR26" i="69"/>
  <c r="AQ26" i="69"/>
  <c r="AP26" i="69"/>
  <c r="AS25" i="69"/>
  <c r="AR25" i="69"/>
  <c r="AQ25" i="69"/>
  <c r="AP25" i="69"/>
  <c r="AS24" i="69"/>
  <c r="AR24" i="69"/>
  <c r="AQ24" i="69"/>
  <c r="AP24" i="69"/>
  <c r="AS23" i="69"/>
  <c r="AR23" i="69"/>
  <c r="AQ23" i="69"/>
  <c r="AP23" i="69"/>
  <c r="AS22" i="69"/>
  <c r="AR22" i="69"/>
  <c r="AQ22" i="69"/>
  <c r="AP22" i="69"/>
  <c r="AS21" i="69"/>
  <c r="AR21" i="69"/>
  <c r="AQ21" i="69"/>
  <c r="AP21" i="69"/>
  <c r="AS20" i="69"/>
  <c r="AR20" i="69"/>
  <c r="AQ20" i="69"/>
  <c r="AP20" i="69"/>
  <c r="AS19" i="69"/>
  <c r="AR19" i="69"/>
  <c r="AQ19" i="69"/>
  <c r="AP19" i="69"/>
  <c r="AS18" i="69"/>
  <c r="AR18" i="69"/>
  <c r="AQ18" i="69"/>
  <c r="AP18" i="69"/>
  <c r="AS17" i="69"/>
  <c r="AR17" i="69"/>
  <c r="AQ17" i="69"/>
  <c r="AP17" i="69"/>
  <c r="AS16" i="69"/>
  <c r="AR16" i="69"/>
  <c r="AQ16" i="69"/>
  <c r="AP16" i="69"/>
  <c r="AS15" i="69"/>
  <c r="AR15" i="69"/>
  <c r="AQ15" i="69"/>
  <c r="AP15" i="69"/>
  <c r="AS14" i="69"/>
  <c r="AR14" i="69"/>
  <c r="AQ14" i="69"/>
  <c r="AP14" i="69"/>
  <c r="AS13" i="69"/>
  <c r="AR13" i="69"/>
  <c r="AQ13" i="69"/>
  <c r="AP13" i="69"/>
  <c r="AI52" i="69"/>
  <c r="AI51" i="69"/>
  <c r="AI50" i="69"/>
  <c r="AI49" i="69"/>
  <c r="AI48" i="69"/>
  <c r="AI47" i="69"/>
  <c r="AI46" i="69"/>
  <c r="AI45" i="69"/>
  <c r="AI44" i="69"/>
  <c r="AI43" i="69"/>
  <c r="AI42" i="69"/>
  <c r="AI41" i="69"/>
  <c r="AI40" i="69"/>
  <c r="AI39" i="69"/>
  <c r="AI38" i="69"/>
  <c r="AI37" i="69"/>
  <c r="AI36" i="69"/>
  <c r="AI35" i="69"/>
  <c r="AI34" i="69"/>
  <c r="AI33" i="69"/>
  <c r="AI32" i="69"/>
  <c r="AI31" i="69"/>
  <c r="AI30" i="69"/>
  <c r="AI29" i="69"/>
  <c r="AI28" i="69"/>
  <c r="AI27" i="69"/>
  <c r="AI26" i="69"/>
  <c r="AI25" i="69"/>
  <c r="AI24" i="69"/>
  <c r="AI23" i="69"/>
  <c r="AI22" i="69"/>
  <c r="AI21" i="69"/>
  <c r="AI20" i="69"/>
  <c r="AI19" i="69"/>
  <c r="AI18" i="69"/>
  <c r="AI17" i="69"/>
  <c r="AI16" i="69"/>
  <c r="U119" i="55" s="1"/>
  <c r="AI15" i="69"/>
  <c r="AI14" i="69"/>
  <c r="U57" i="55" s="1"/>
  <c r="AI13" i="69"/>
  <c r="U26" i="55" s="1"/>
  <c r="AA508" i="66"/>
  <c r="AA507" i="66"/>
  <c r="AA506" i="66"/>
  <c r="AA505" i="66"/>
  <c r="AA504" i="66"/>
  <c r="AA503" i="66"/>
  <c r="AA502" i="66"/>
  <c r="AA501" i="66"/>
  <c r="AA500" i="66"/>
  <c r="AA499" i="66"/>
  <c r="AA498" i="66"/>
  <c r="AA497" i="66"/>
  <c r="AA496" i="66"/>
  <c r="AA495" i="66"/>
  <c r="AA494" i="66"/>
  <c r="AA493" i="66"/>
  <c r="AA492" i="66"/>
  <c r="AA491" i="66"/>
  <c r="AA490" i="66"/>
  <c r="AA489" i="66"/>
  <c r="AA488" i="66"/>
  <c r="AA487" i="66"/>
  <c r="AA486" i="66"/>
  <c r="AA485" i="66"/>
  <c r="AA484" i="66"/>
  <c r="AA483" i="66"/>
  <c r="AA482" i="66"/>
  <c r="AA481" i="66"/>
  <c r="AA480" i="66"/>
  <c r="AA479" i="66"/>
  <c r="AA478" i="66"/>
  <c r="AA477" i="66"/>
  <c r="AA476" i="66"/>
  <c r="AA475" i="66"/>
  <c r="AA474" i="66"/>
  <c r="AA473" i="66"/>
  <c r="AA472" i="66"/>
  <c r="AA471" i="66"/>
  <c r="AA470" i="66"/>
  <c r="AA469" i="66"/>
  <c r="AA451" i="66"/>
  <c r="AA450" i="66"/>
  <c r="AA449" i="66"/>
  <c r="AA448" i="66"/>
  <c r="AA447" i="66"/>
  <c r="AA446" i="66"/>
  <c r="AA445" i="66"/>
  <c r="AA444" i="66"/>
  <c r="AA443" i="66"/>
  <c r="AA442" i="66"/>
  <c r="AA441" i="66"/>
  <c r="AA440" i="66"/>
  <c r="AA439" i="66"/>
  <c r="AA438" i="66"/>
  <c r="AA437" i="66"/>
  <c r="AA436" i="66"/>
  <c r="AA435" i="66"/>
  <c r="AA434" i="66"/>
  <c r="AA433" i="66"/>
  <c r="AA432" i="66"/>
  <c r="AA431" i="66"/>
  <c r="AA430" i="66"/>
  <c r="AA429" i="66"/>
  <c r="AA428" i="66"/>
  <c r="AA427" i="66"/>
  <c r="AA426" i="66"/>
  <c r="AA425" i="66"/>
  <c r="AA424" i="66"/>
  <c r="AA423" i="66"/>
  <c r="AA422" i="66"/>
  <c r="AA421" i="66"/>
  <c r="AA420" i="66"/>
  <c r="AA419" i="66"/>
  <c r="AA418" i="66"/>
  <c r="AA417" i="66"/>
  <c r="AA416" i="66"/>
  <c r="AA415" i="66"/>
  <c r="AA414" i="66"/>
  <c r="AA413" i="66"/>
  <c r="AA412" i="66"/>
  <c r="AA394" i="66"/>
  <c r="AA393" i="66"/>
  <c r="AA392" i="66"/>
  <c r="AA391" i="66"/>
  <c r="AA390" i="66"/>
  <c r="AA389" i="66"/>
  <c r="AA388" i="66"/>
  <c r="AA387" i="66"/>
  <c r="AA386" i="66"/>
  <c r="AA385" i="66"/>
  <c r="AA384" i="66"/>
  <c r="AA383" i="66"/>
  <c r="AA382" i="66"/>
  <c r="AA381" i="66"/>
  <c r="AA380" i="66"/>
  <c r="AA379" i="66"/>
  <c r="AA378" i="66"/>
  <c r="AA377" i="66"/>
  <c r="AA376" i="66"/>
  <c r="AA375" i="66"/>
  <c r="AA374" i="66"/>
  <c r="AA373" i="66"/>
  <c r="AA372" i="66"/>
  <c r="AA371" i="66"/>
  <c r="AA370" i="66"/>
  <c r="AA369" i="66"/>
  <c r="AA368" i="66"/>
  <c r="AA367" i="66"/>
  <c r="AA366" i="66"/>
  <c r="AA365" i="66"/>
  <c r="AA364" i="66"/>
  <c r="AA363" i="66"/>
  <c r="AA362" i="66"/>
  <c r="AA361" i="66"/>
  <c r="AA360" i="66"/>
  <c r="AA359" i="66"/>
  <c r="AA358" i="66"/>
  <c r="AA357" i="66"/>
  <c r="AA356" i="66"/>
  <c r="AA355" i="66"/>
  <c r="AA337" i="66"/>
  <c r="AA336" i="66"/>
  <c r="AA335" i="66"/>
  <c r="AA334" i="66"/>
  <c r="AA333" i="66"/>
  <c r="AA332" i="66"/>
  <c r="AA331" i="66"/>
  <c r="AA330" i="66"/>
  <c r="AA329" i="66"/>
  <c r="AA328" i="66"/>
  <c r="AA327" i="66"/>
  <c r="AA326" i="66"/>
  <c r="AA325" i="66"/>
  <c r="AA324" i="66"/>
  <c r="AA323" i="66"/>
  <c r="AA322" i="66"/>
  <c r="AA321" i="66"/>
  <c r="AA320" i="66"/>
  <c r="AA319" i="66"/>
  <c r="AA318" i="66"/>
  <c r="AA317" i="66"/>
  <c r="AA316" i="66"/>
  <c r="AA315" i="66"/>
  <c r="AA314" i="66"/>
  <c r="AA313" i="66"/>
  <c r="AA312" i="66"/>
  <c r="AA311" i="66"/>
  <c r="AA310" i="66"/>
  <c r="AA309" i="66"/>
  <c r="AA308" i="66"/>
  <c r="AA307" i="66"/>
  <c r="AA306" i="66"/>
  <c r="AA305" i="66"/>
  <c r="AA304" i="66"/>
  <c r="AA303" i="66"/>
  <c r="AA302" i="66"/>
  <c r="AA301" i="66"/>
  <c r="AA300" i="66"/>
  <c r="AA299" i="66"/>
  <c r="AA298" i="66"/>
  <c r="AA280" i="66"/>
  <c r="AA279" i="66"/>
  <c r="AA278" i="66"/>
  <c r="AA277" i="66"/>
  <c r="AA276" i="66"/>
  <c r="AA275" i="66"/>
  <c r="AA274" i="66"/>
  <c r="AA273" i="66"/>
  <c r="AA272" i="66"/>
  <c r="AA271" i="66"/>
  <c r="AA270" i="66"/>
  <c r="AA269" i="66"/>
  <c r="AA268" i="66"/>
  <c r="AA267" i="66"/>
  <c r="AA266" i="66"/>
  <c r="AA265" i="66"/>
  <c r="AA264" i="66"/>
  <c r="AA263" i="66"/>
  <c r="AA262" i="66"/>
  <c r="AA261" i="66"/>
  <c r="AA260" i="66"/>
  <c r="AA259" i="66"/>
  <c r="AA258" i="66"/>
  <c r="AA257" i="66"/>
  <c r="AA256" i="66"/>
  <c r="AA255" i="66"/>
  <c r="AA254" i="66"/>
  <c r="AA253" i="66"/>
  <c r="AA252" i="66"/>
  <c r="AA251" i="66"/>
  <c r="AA250" i="66"/>
  <c r="AA249" i="66"/>
  <c r="AA248" i="66"/>
  <c r="AA247" i="66"/>
  <c r="AA246" i="66"/>
  <c r="AA245" i="66"/>
  <c r="AA244" i="66"/>
  <c r="AA243" i="66"/>
  <c r="AA242" i="66"/>
  <c r="AA241" i="66"/>
  <c r="AA223" i="66"/>
  <c r="AA222" i="66"/>
  <c r="AA221" i="66"/>
  <c r="AA220" i="66"/>
  <c r="AA219" i="66"/>
  <c r="AA218" i="66"/>
  <c r="AA217" i="66"/>
  <c r="AA216" i="66"/>
  <c r="AA215" i="66"/>
  <c r="AA214" i="66"/>
  <c r="AA213" i="66"/>
  <c r="AA212" i="66"/>
  <c r="AA211" i="66"/>
  <c r="AA210" i="66"/>
  <c r="AA209" i="66"/>
  <c r="AA208" i="66"/>
  <c r="AA207" i="66"/>
  <c r="AA206" i="66"/>
  <c r="AA205" i="66"/>
  <c r="AA204" i="66"/>
  <c r="AA203" i="66"/>
  <c r="AA202" i="66"/>
  <c r="AA201" i="66"/>
  <c r="AA200" i="66"/>
  <c r="AA199" i="66"/>
  <c r="AA198" i="66"/>
  <c r="AA197" i="66"/>
  <c r="AA196" i="66"/>
  <c r="AA195" i="66"/>
  <c r="AA194" i="66"/>
  <c r="AA193" i="66"/>
  <c r="AA192" i="66"/>
  <c r="AA191" i="66"/>
  <c r="AA190" i="66"/>
  <c r="AA189" i="66"/>
  <c r="AA188" i="66"/>
  <c r="AA187" i="66"/>
  <c r="AA186" i="66"/>
  <c r="AA185" i="66"/>
  <c r="AA184" i="66"/>
  <c r="AA166" i="66"/>
  <c r="AA165" i="66"/>
  <c r="AA164" i="66"/>
  <c r="AA163" i="66"/>
  <c r="AA162" i="66"/>
  <c r="AA161" i="66"/>
  <c r="AA160" i="66"/>
  <c r="AA159" i="66"/>
  <c r="AA158" i="66"/>
  <c r="AA157" i="66"/>
  <c r="AA156" i="66"/>
  <c r="AA155" i="66"/>
  <c r="AA154" i="66"/>
  <c r="AA153" i="66"/>
  <c r="AA152" i="66"/>
  <c r="AA151" i="66"/>
  <c r="AA150" i="66"/>
  <c r="AA149" i="66"/>
  <c r="AA148" i="66"/>
  <c r="AA147" i="66"/>
  <c r="AA146" i="66"/>
  <c r="AA145" i="66"/>
  <c r="AA144" i="66"/>
  <c r="AA143" i="66"/>
  <c r="AA142" i="66"/>
  <c r="AA141" i="66"/>
  <c r="AA140" i="66"/>
  <c r="AA139" i="66"/>
  <c r="AA138" i="66"/>
  <c r="AA137" i="66"/>
  <c r="AA136" i="66"/>
  <c r="AA135" i="66"/>
  <c r="AA134" i="66"/>
  <c r="AA133" i="66"/>
  <c r="AA132" i="66"/>
  <c r="AA131" i="66"/>
  <c r="AA130" i="66"/>
  <c r="AA129" i="66"/>
  <c r="AA128" i="66"/>
  <c r="AA127" i="66"/>
  <c r="AA109" i="66"/>
  <c r="AA108" i="66"/>
  <c r="AA107" i="66"/>
  <c r="AA106" i="66"/>
  <c r="AA105" i="66"/>
  <c r="AA104" i="66"/>
  <c r="AA103" i="66"/>
  <c r="AA102" i="66"/>
  <c r="AA101" i="66"/>
  <c r="AA100" i="66"/>
  <c r="AA99" i="66"/>
  <c r="AA98" i="66"/>
  <c r="AA97" i="66"/>
  <c r="AA96" i="66"/>
  <c r="AA95" i="66"/>
  <c r="AA94" i="66"/>
  <c r="AA93" i="66"/>
  <c r="AA92" i="66"/>
  <c r="AA91" i="66"/>
  <c r="AA90" i="66"/>
  <c r="AA89" i="66"/>
  <c r="AA88" i="66"/>
  <c r="AA87" i="66"/>
  <c r="AA86" i="66"/>
  <c r="AA85" i="66"/>
  <c r="AA84" i="66"/>
  <c r="AA83" i="66"/>
  <c r="AA82" i="66"/>
  <c r="AA81" i="66"/>
  <c r="AA80" i="66"/>
  <c r="AA79" i="66"/>
  <c r="AA78" i="66"/>
  <c r="AA77" i="66"/>
  <c r="AA76" i="66"/>
  <c r="AA75" i="66"/>
  <c r="AA74" i="66"/>
  <c r="AA73" i="66"/>
  <c r="AA72" i="66"/>
  <c r="AA71" i="66"/>
  <c r="AA70" i="66"/>
  <c r="AA13" i="66"/>
  <c r="AA52" i="66"/>
  <c r="AA51" i="66"/>
  <c r="AA50" i="66"/>
  <c r="AA49" i="66"/>
  <c r="AA48" i="66"/>
  <c r="AA47" i="66"/>
  <c r="AA46" i="66"/>
  <c r="AA45" i="66"/>
  <c r="AA44" i="66"/>
  <c r="AA43" i="66"/>
  <c r="AA42" i="66"/>
  <c r="AA41" i="66"/>
  <c r="AA40" i="66"/>
  <c r="AA39" i="66"/>
  <c r="AA38" i="66"/>
  <c r="AA37" i="66"/>
  <c r="AA36" i="66"/>
  <c r="AA35" i="66"/>
  <c r="AA34" i="66"/>
  <c r="AA33" i="66"/>
  <c r="AA32" i="66"/>
  <c r="AA31" i="66"/>
  <c r="AA30" i="66"/>
  <c r="AA29" i="66"/>
  <c r="AA28" i="66"/>
  <c r="AA27" i="66"/>
  <c r="AA26" i="66"/>
  <c r="AA25" i="66"/>
  <c r="AA24" i="66"/>
  <c r="AA23" i="66"/>
  <c r="AA22" i="66"/>
  <c r="AA21" i="66"/>
  <c r="AA20" i="66"/>
  <c r="AA19" i="66"/>
  <c r="AA18" i="66"/>
  <c r="AA17" i="66"/>
  <c r="AA16" i="66"/>
  <c r="AA15" i="66"/>
  <c r="AA14" i="66"/>
  <c r="AR508" i="66"/>
  <c r="AQ508" i="66"/>
  <c r="AP508" i="66"/>
  <c r="AI508" i="66"/>
  <c r="AR507" i="66"/>
  <c r="AQ507" i="66"/>
  <c r="AP507" i="66"/>
  <c r="AI507" i="66"/>
  <c r="AR506" i="66"/>
  <c r="AQ506" i="66"/>
  <c r="AP506" i="66"/>
  <c r="AI506" i="66"/>
  <c r="AR505" i="66"/>
  <c r="AQ505" i="66"/>
  <c r="AP505" i="66"/>
  <c r="AS505" i="66" s="1"/>
  <c r="AI505" i="66"/>
  <c r="AR504" i="66"/>
  <c r="AQ504" i="66"/>
  <c r="AP504" i="66"/>
  <c r="AI504" i="66"/>
  <c r="AR503" i="66"/>
  <c r="AQ503" i="66"/>
  <c r="AP503" i="66"/>
  <c r="AS503" i="66" s="1"/>
  <c r="AI503" i="66"/>
  <c r="AR502" i="66"/>
  <c r="AQ502" i="66"/>
  <c r="AP502" i="66"/>
  <c r="AI502" i="66"/>
  <c r="AR501" i="66"/>
  <c r="AQ501" i="66"/>
  <c r="AP501" i="66"/>
  <c r="AI501" i="66"/>
  <c r="AR500" i="66"/>
  <c r="AQ500" i="66"/>
  <c r="AP500" i="66"/>
  <c r="AI500" i="66"/>
  <c r="AR499" i="66"/>
  <c r="AQ499" i="66"/>
  <c r="AP499" i="66"/>
  <c r="AI499" i="66"/>
  <c r="AR498" i="66"/>
  <c r="AQ498" i="66"/>
  <c r="AP498" i="66"/>
  <c r="AI498" i="66"/>
  <c r="AR497" i="66"/>
  <c r="AQ497" i="66"/>
  <c r="AP497" i="66"/>
  <c r="AS497" i="66" s="1"/>
  <c r="AI497" i="66"/>
  <c r="AR496" i="66"/>
  <c r="AQ496" i="66"/>
  <c r="AP496" i="66"/>
  <c r="AI496" i="66"/>
  <c r="AR495" i="66"/>
  <c r="AQ495" i="66"/>
  <c r="AP495" i="66"/>
  <c r="AS495" i="66" s="1"/>
  <c r="AI495" i="66"/>
  <c r="AR494" i="66"/>
  <c r="AQ494" i="66"/>
  <c r="AP494" i="66"/>
  <c r="AI494" i="66"/>
  <c r="AR493" i="66"/>
  <c r="AQ493" i="66"/>
  <c r="AP493" i="66"/>
  <c r="AI493" i="66"/>
  <c r="AR492" i="66"/>
  <c r="AQ492" i="66"/>
  <c r="AP492" i="66"/>
  <c r="AI492" i="66"/>
  <c r="AR491" i="66"/>
  <c r="AQ491" i="66"/>
  <c r="AS491" i="66" s="1"/>
  <c r="AP491" i="66"/>
  <c r="AI491" i="66"/>
  <c r="AR490" i="66"/>
  <c r="AQ490" i="66"/>
  <c r="AP490" i="66"/>
  <c r="AI490" i="66"/>
  <c r="AR489" i="66"/>
  <c r="AQ489" i="66"/>
  <c r="AP489" i="66"/>
  <c r="AI489" i="66"/>
  <c r="AR488" i="66"/>
  <c r="AQ488" i="66"/>
  <c r="AP488" i="66"/>
  <c r="AI488" i="66"/>
  <c r="AR487" i="66"/>
  <c r="AQ487" i="66"/>
  <c r="AS487" i="66" s="1"/>
  <c r="AP487" i="66"/>
  <c r="AI487" i="66"/>
  <c r="AR486" i="66"/>
  <c r="AQ486" i="66"/>
  <c r="AP486" i="66"/>
  <c r="AI486" i="66"/>
  <c r="AR485" i="66"/>
  <c r="AQ485" i="66"/>
  <c r="AP485" i="66"/>
  <c r="AI485" i="66"/>
  <c r="AR484" i="66"/>
  <c r="AQ484" i="66"/>
  <c r="AP484" i="66"/>
  <c r="AI484" i="66"/>
  <c r="AR483" i="66"/>
  <c r="AQ483" i="66"/>
  <c r="AP483" i="66"/>
  <c r="AI483" i="66"/>
  <c r="AR482" i="66"/>
  <c r="AQ482" i="66"/>
  <c r="AP482" i="66"/>
  <c r="AI482" i="66"/>
  <c r="AS481" i="66"/>
  <c r="AR481" i="66"/>
  <c r="AQ481" i="66"/>
  <c r="AP481" i="66"/>
  <c r="AI481" i="66"/>
  <c r="AR480" i="66"/>
  <c r="AQ480" i="66"/>
  <c r="AP480" i="66"/>
  <c r="AS480" i="66" s="1"/>
  <c r="AI480" i="66"/>
  <c r="AR479" i="66"/>
  <c r="AQ479" i="66"/>
  <c r="AP479" i="66"/>
  <c r="AI479" i="66"/>
  <c r="AR478" i="66"/>
  <c r="AQ478" i="66"/>
  <c r="AP478" i="66"/>
  <c r="AI478" i="66"/>
  <c r="AR477" i="66"/>
  <c r="AQ477" i="66"/>
  <c r="AP477" i="66"/>
  <c r="AI477" i="66"/>
  <c r="AR476" i="66"/>
  <c r="AQ476" i="66"/>
  <c r="AP476" i="66"/>
  <c r="AI476" i="66"/>
  <c r="AR475" i="66"/>
  <c r="AQ475" i="66"/>
  <c r="AP475" i="66"/>
  <c r="AI475" i="66"/>
  <c r="AR474" i="66"/>
  <c r="AQ474" i="66"/>
  <c r="AP474" i="66"/>
  <c r="AI474" i="66"/>
  <c r="AR473" i="66"/>
  <c r="AQ473" i="66"/>
  <c r="AP473" i="66"/>
  <c r="AS473" i="66" s="1"/>
  <c r="AI473" i="66"/>
  <c r="AR472" i="66"/>
  <c r="AQ472" i="66"/>
  <c r="AP472" i="66"/>
  <c r="AI472" i="66"/>
  <c r="AR471" i="66"/>
  <c r="AQ471" i="66"/>
  <c r="AP471" i="66"/>
  <c r="AI471" i="66"/>
  <c r="AR470" i="66"/>
  <c r="AQ470" i="66"/>
  <c r="AP470" i="66"/>
  <c r="AI470" i="66"/>
  <c r="AR469" i="66"/>
  <c r="AQ469" i="66"/>
  <c r="AP469" i="66"/>
  <c r="AI469" i="66"/>
  <c r="AR451" i="66"/>
  <c r="AQ451" i="66"/>
  <c r="AP451" i="66"/>
  <c r="AS451" i="66" s="1"/>
  <c r="AI451" i="66"/>
  <c r="AR450" i="66"/>
  <c r="AQ450" i="66"/>
  <c r="AP450" i="66"/>
  <c r="AS450" i="66" s="1"/>
  <c r="AI450" i="66"/>
  <c r="AR449" i="66"/>
  <c r="AQ449" i="66"/>
  <c r="AP449" i="66"/>
  <c r="AI449" i="66"/>
  <c r="AR448" i="66"/>
  <c r="AQ448" i="66"/>
  <c r="AP448" i="66"/>
  <c r="AI448" i="66"/>
  <c r="AR447" i="66"/>
  <c r="AQ447" i="66"/>
  <c r="AP447" i="66"/>
  <c r="AI447" i="66"/>
  <c r="AR446" i="66"/>
  <c r="AQ446" i="66"/>
  <c r="AP446" i="66"/>
  <c r="AI446" i="66"/>
  <c r="AR445" i="66"/>
  <c r="AQ445" i="66"/>
  <c r="AP445" i="66"/>
  <c r="AI445" i="66"/>
  <c r="AR444" i="66"/>
  <c r="AQ444" i="66"/>
  <c r="AP444" i="66"/>
  <c r="AI444" i="66"/>
  <c r="AR443" i="66"/>
  <c r="AQ443" i="66"/>
  <c r="AP443" i="66"/>
  <c r="AI443" i="66"/>
  <c r="AS442" i="66"/>
  <c r="AR442" i="66"/>
  <c r="AQ442" i="66"/>
  <c r="AP442" i="66"/>
  <c r="AI442" i="66"/>
  <c r="AR441" i="66"/>
  <c r="AQ441" i="66"/>
  <c r="AP441" i="66"/>
  <c r="AI441" i="66"/>
  <c r="AR440" i="66"/>
  <c r="AQ440" i="66"/>
  <c r="AP440" i="66"/>
  <c r="AI440" i="66"/>
  <c r="AR439" i="66"/>
  <c r="AQ439" i="66"/>
  <c r="AP439" i="66"/>
  <c r="AS439" i="66" s="1"/>
  <c r="AI439" i="66"/>
  <c r="AR438" i="66"/>
  <c r="AQ438" i="66"/>
  <c r="AP438" i="66"/>
  <c r="AI438" i="66"/>
  <c r="AR437" i="66"/>
  <c r="AQ437" i="66"/>
  <c r="AP437" i="66"/>
  <c r="AI437" i="66"/>
  <c r="AR436" i="66"/>
  <c r="AQ436" i="66"/>
  <c r="AP436" i="66"/>
  <c r="AI436" i="66"/>
  <c r="AR435" i="66"/>
  <c r="AQ435" i="66"/>
  <c r="AP435" i="66"/>
  <c r="AS435" i="66" s="1"/>
  <c r="AI435" i="66"/>
  <c r="AR434" i="66"/>
  <c r="AQ434" i="66"/>
  <c r="AP434" i="66"/>
  <c r="AS434" i="66" s="1"/>
  <c r="AI434" i="66"/>
  <c r="AR433" i="66"/>
  <c r="AQ433" i="66"/>
  <c r="AP433" i="66"/>
  <c r="AI433" i="66"/>
  <c r="AR432" i="66"/>
  <c r="AQ432" i="66"/>
  <c r="AP432" i="66"/>
  <c r="AI432" i="66"/>
  <c r="AR431" i="66"/>
  <c r="AQ431" i="66"/>
  <c r="AP431" i="66"/>
  <c r="AS431" i="66" s="1"/>
  <c r="AI431" i="66"/>
  <c r="AR430" i="66"/>
  <c r="AQ430" i="66"/>
  <c r="AP430" i="66"/>
  <c r="AS430" i="66" s="1"/>
  <c r="AI430" i="66"/>
  <c r="AR429" i="66"/>
  <c r="AQ429" i="66"/>
  <c r="AP429" i="66"/>
  <c r="AI429" i="66"/>
  <c r="AR428" i="66"/>
  <c r="AQ428" i="66"/>
  <c r="AP428" i="66"/>
  <c r="AI428" i="66"/>
  <c r="AR427" i="66"/>
  <c r="AQ427" i="66"/>
  <c r="AP427" i="66"/>
  <c r="AS427" i="66" s="1"/>
  <c r="AI427" i="66"/>
  <c r="AR426" i="66"/>
  <c r="AQ426" i="66"/>
  <c r="AP426" i="66"/>
  <c r="AI426" i="66"/>
  <c r="AR425" i="66"/>
  <c r="AQ425" i="66"/>
  <c r="AP425" i="66"/>
  <c r="AI425" i="66"/>
  <c r="AR424" i="66"/>
  <c r="AQ424" i="66"/>
  <c r="AS424" i="66" s="1"/>
  <c r="AP424" i="66"/>
  <c r="AI424" i="66"/>
  <c r="AR423" i="66"/>
  <c r="AQ423" i="66"/>
  <c r="AP423" i="66"/>
  <c r="AI423" i="66"/>
  <c r="AR422" i="66"/>
  <c r="AQ422" i="66"/>
  <c r="AP422" i="66"/>
  <c r="AI422" i="66"/>
  <c r="AR421" i="66"/>
  <c r="AQ421" i="66"/>
  <c r="AP421" i="66"/>
  <c r="AI421" i="66"/>
  <c r="AR420" i="66"/>
  <c r="AQ420" i="66"/>
  <c r="AP420" i="66"/>
  <c r="AI420" i="66"/>
  <c r="AR419" i="66"/>
  <c r="AQ419" i="66"/>
  <c r="AP419" i="66"/>
  <c r="AI419" i="66"/>
  <c r="AR418" i="66"/>
  <c r="AQ418" i="66"/>
  <c r="AS418" i="66" s="1"/>
  <c r="AP418" i="66"/>
  <c r="AI418" i="66"/>
  <c r="AR417" i="66"/>
  <c r="AQ417" i="66"/>
  <c r="AP417" i="66"/>
  <c r="AI417" i="66"/>
  <c r="AR416" i="66"/>
  <c r="AQ416" i="66"/>
  <c r="AS416" i="66" s="1"/>
  <c r="AP416" i="66"/>
  <c r="AI416" i="66"/>
  <c r="AR415" i="66"/>
  <c r="AQ415" i="66"/>
  <c r="AP415" i="66"/>
  <c r="AI415" i="66"/>
  <c r="AR414" i="66"/>
  <c r="AQ414" i="66"/>
  <c r="AP414" i="66"/>
  <c r="AI414" i="66"/>
  <c r="AR413" i="66"/>
  <c r="AQ413" i="66"/>
  <c r="AP413" i="66"/>
  <c r="AI413" i="66"/>
  <c r="AR412" i="66"/>
  <c r="AQ412" i="66"/>
  <c r="AP412" i="66"/>
  <c r="AI412" i="66"/>
  <c r="AR394" i="66"/>
  <c r="AQ394" i="66"/>
  <c r="AP394" i="66"/>
  <c r="AI394" i="66"/>
  <c r="AR393" i="66"/>
  <c r="AQ393" i="66"/>
  <c r="AP393" i="66"/>
  <c r="AI393" i="66"/>
  <c r="AR392" i="66"/>
  <c r="AQ392" i="66"/>
  <c r="AP392" i="66"/>
  <c r="AI392" i="66"/>
  <c r="AR391" i="66"/>
  <c r="AQ391" i="66"/>
  <c r="AP391" i="66"/>
  <c r="AI391" i="66"/>
  <c r="AR390" i="66"/>
  <c r="AQ390" i="66"/>
  <c r="AP390" i="66"/>
  <c r="AI390" i="66"/>
  <c r="AR389" i="66"/>
  <c r="AQ389" i="66"/>
  <c r="AS389" i="66" s="1"/>
  <c r="AP389" i="66"/>
  <c r="AI389" i="66"/>
  <c r="AR388" i="66"/>
  <c r="AQ388" i="66"/>
  <c r="AP388" i="66"/>
  <c r="AI388" i="66"/>
  <c r="AR387" i="66"/>
  <c r="AQ387" i="66"/>
  <c r="AP387" i="66"/>
  <c r="AI387" i="66"/>
  <c r="AR386" i="66"/>
  <c r="AQ386" i="66"/>
  <c r="AP386" i="66"/>
  <c r="AI386" i="66"/>
  <c r="AR385" i="66"/>
  <c r="AQ385" i="66"/>
  <c r="AP385" i="66"/>
  <c r="AI385" i="66"/>
  <c r="AR384" i="66"/>
  <c r="AQ384" i="66"/>
  <c r="AP384" i="66"/>
  <c r="AI384" i="66"/>
  <c r="AR383" i="66"/>
  <c r="AQ383" i="66"/>
  <c r="AP383" i="66"/>
  <c r="AS383" i="66" s="1"/>
  <c r="AI383" i="66"/>
  <c r="AR382" i="66"/>
  <c r="AQ382" i="66"/>
  <c r="AP382" i="66"/>
  <c r="AI382" i="66"/>
  <c r="AR381" i="66"/>
  <c r="AQ381" i="66"/>
  <c r="AS381" i="66" s="1"/>
  <c r="AP381" i="66"/>
  <c r="AI381" i="66"/>
  <c r="AR380" i="66"/>
  <c r="AQ380" i="66"/>
  <c r="AP380" i="66"/>
  <c r="AI380" i="66"/>
  <c r="AR379" i="66"/>
  <c r="AQ379" i="66"/>
  <c r="AP379" i="66"/>
  <c r="AI379" i="66"/>
  <c r="AR378" i="66"/>
  <c r="AQ378" i="66"/>
  <c r="AP378" i="66"/>
  <c r="AI378" i="66"/>
  <c r="AR377" i="66"/>
  <c r="AQ377" i="66"/>
  <c r="AP377" i="66"/>
  <c r="AI377" i="66"/>
  <c r="AR376" i="66"/>
  <c r="AQ376" i="66"/>
  <c r="AP376" i="66"/>
  <c r="AI376" i="66"/>
  <c r="AR375" i="66"/>
  <c r="AQ375" i="66"/>
  <c r="AP375" i="66"/>
  <c r="AS375" i="66" s="1"/>
  <c r="AI375" i="66"/>
  <c r="AR374" i="66"/>
  <c r="AQ374" i="66"/>
  <c r="AP374" i="66"/>
  <c r="AI374" i="66"/>
  <c r="AR373" i="66"/>
  <c r="AQ373" i="66"/>
  <c r="AP373" i="66"/>
  <c r="AI373" i="66"/>
  <c r="AR372" i="66"/>
  <c r="AQ372" i="66"/>
  <c r="AP372" i="66"/>
  <c r="AI372" i="66"/>
  <c r="AR371" i="66"/>
  <c r="AQ371" i="66"/>
  <c r="AP371" i="66"/>
  <c r="AS371" i="66" s="1"/>
  <c r="AI371" i="66"/>
  <c r="AR370" i="66"/>
  <c r="AQ370" i="66"/>
  <c r="AP370" i="66"/>
  <c r="AS370" i="66" s="1"/>
  <c r="AI370" i="66"/>
  <c r="AR369" i="66"/>
  <c r="AQ369" i="66"/>
  <c r="AP369" i="66"/>
  <c r="AI369" i="66"/>
  <c r="AR368" i="66"/>
  <c r="AQ368" i="66"/>
  <c r="AP368" i="66"/>
  <c r="AS368" i="66" s="1"/>
  <c r="AI368" i="66"/>
  <c r="AR367" i="66"/>
  <c r="AQ367" i="66"/>
  <c r="AP367" i="66"/>
  <c r="AI367" i="66"/>
  <c r="AR366" i="66"/>
  <c r="AQ366" i="66"/>
  <c r="AP366" i="66"/>
  <c r="AI366" i="66"/>
  <c r="AR365" i="66"/>
  <c r="AQ365" i="66"/>
  <c r="AS365" i="66" s="1"/>
  <c r="AP365" i="66"/>
  <c r="AI365" i="66"/>
  <c r="AR364" i="66"/>
  <c r="AQ364" i="66"/>
  <c r="AP364" i="66"/>
  <c r="AI364" i="66"/>
  <c r="AR363" i="66"/>
  <c r="AQ363" i="66"/>
  <c r="AP363" i="66"/>
  <c r="AI363" i="66"/>
  <c r="AR362" i="66"/>
  <c r="AQ362" i="66"/>
  <c r="AP362" i="66"/>
  <c r="AI362" i="66"/>
  <c r="AR361" i="66"/>
  <c r="AQ361" i="66"/>
  <c r="AP361" i="66"/>
  <c r="AI361" i="66"/>
  <c r="AR360" i="66"/>
  <c r="AQ360" i="66"/>
  <c r="AP360" i="66"/>
  <c r="AI360" i="66"/>
  <c r="AR359" i="66"/>
  <c r="AQ359" i="66"/>
  <c r="AP359" i="66"/>
  <c r="AI359" i="66"/>
  <c r="AR358" i="66"/>
  <c r="AQ358" i="66"/>
  <c r="AP358" i="66"/>
  <c r="AS358" i="66" s="1"/>
  <c r="AI358" i="66"/>
  <c r="AR357" i="66"/>
  <c r="AQ357" i="66"/>
  <c r="AS357" i="66" s="1"/>
  <c r="AP357" i="66"/>
  <c r="AI357" i="66"/>
  <c r="AR356" i="66"/>
  <c r="AQ356" i="66"/>
  <c r="AP356" i="66"/>
  <c r="AS356" i="66" s="1"/>
  <c r="AI356" i="66"/>
  <c r="AR355" i="66"/>
  <c r="AQ355" i="66"/>
  <c r="AP355" i="66"/>
  <c r="AI355" i="66"/>
  <c r="AR337" i="66"/>
  <c r="AQ337" i="66"/>
  <c r="AP337" i="66"/>
  <c r="AS337" i="66" s="1"/>
  <c r="AI337" i="66"/>
  <c r="AR336" i="66"/>
  <c r="AQ336" i="66"/>
  <c r="AP336" i="66"/>
  <c r="AI336" i="66"/>
  <c r="AR335" i="66"/>
  <c r="AQ335" i="66"/>
  <c r="AP335" i="66"/>
  <c r="AS335" i="66" s="1"/>
  <c r="AI335" i="66"/>
  <c r="AR334" i="66"/>
  <c r="AQ334" i="66"/>
  <c r="AP334" i="66"/>
  <c r="AS334" i="66" s="1"/>
  <c r="AI334" i="66"/>
  <c r="AR333" i="66"/>
  <c r="AQ333" i="66"/>
  <c r="AP333" i="66"/>
  <c r="AI333" i="66"/>
  <c r="AR332" i="66"/>
  <c r="AQ332" i="66"/>
  <c r="AS332" i="66" s="1"/>
  <c r="AP332" i="66"/>
  <c r="AI332" i="66"/>
  <c r="AR331" i="66"/>
  <c r="AQ331" i="66"/>
  <c r="AP331" i="66"/>
  <c r="AI331" i="66"/>
  <c r="AR330" i="66"/>
  <c r="AQ330" i="66"/>
  <c r="AP330" i="66"/>
  <c r="AI330" i="66"/>
  <c r="AR329" i="66"/>
  <c r="AQ329" i="66"/>
  <c r="AP329" i="66"/>
  <c r="AI329" i="66"/>
  <c r="AR328" i="66"/>
  <c r="AQ328" i="66"/>
  <c r="AP328" i="66"/>
  <c r="AI328" i="66"/>
  <c r="AR327" i="66"/>
  <c r="AQ327" i="66"/>
  <c r="AP327" i="66"/>
  <c r="AI327" i="66"/>
  <c r="AS326" i="66"/>
  <c r="AR326" i="66"/>
  <c r="AQ326" i="66"/>
  <c r="AP326" i="66"/>
  <c r="AI326" i="66"/>
  <c r="AR325" i="66"/>
  <c r="AQ325" i="66"/>
  <c r="AP325" i="66"/>
  <c r="AI325" i="66"/>
  <c r="AS324" i="66"/>
  <c r="AR324" i="66"/>
  <c r="AQ324" i="66"/>
  <c r="AP324" i="66"/>
  <c r="AI324" i="66"/>
  <c r="AR323" i="66"/>
  <c r="AQ323" i="66"/>
  <c r="AP323" i="66"/>
  <c r="AS323" i="66" s="1"/>
  <c r="AI323" i="66"/>
  <c r="AR322" i="66"/>
  <c r="AQ322" i="66"/>
  <c r="AP322" i="66"/>
  <c r="AI322" i="66"/>
  <c r="AR321" i="66"/>
  <c r="AQ321" i="66"/>
  <c r="AP321" i="66"/>
  <c r="AS321" i="66" s="1"/>
  <c r="AI321" i="66"/>
  <c r="AR320" i="66"/>
  <c r="AQ320" i="66"/>
  <c r="AP320" i="66"/>
  <c r="AI320" i="66"/>
  <c r="AR319" i="66"/>
  <c r="AQ319" i="66"/>
  <c r="AP319" i="66"/>
  <c r="AS319" i="66" s="1"/>
  <c r="AI319" i="66"/>
  <c r="AR318" i="66"/>
  <c r="AQ318" i="66"/>
  <c r="AP318" i="66"/>
  <c r="AI318" i="66"/>
  <c r="AR317" i="66"/>
  <c r="AQ317" i="66"/>
  <c r="AP317" i="66"/>
  <c r="AI317" i="66"/>
  <c r="AR316" i="66"/>
  <c r="AQ316" i="66"/>
  <c r="AP316" i="66"/>
  <c r="AI316" i="66"/>
  <c r="AR315" i="66"/>
  <c r="AQ315" i="66"/>
  <c r="AP315" i="66"/>
  <c r="AI315" i="66"/>
  <c r="AR314" i="66"/>
  <c r="AQ314" i="66"/>
  <c r="AP314" i="66"/>
  <c r="AI314" i="66"/>
  <c r="AR313" i="66"/>
  <c r="AQ313" i="66"/>
  <c r="AP313" i="66"/>
  <c r="AI313" i="66"/>
  <c r="AR312" i="66"/>
  <c r="AQ312" i="66"/>
  <c r="AP312" i="66"/>
  <c r="AI312" i="66"/>
  <c r="AR311" i="66"/>
  <c r="AQ311" i="66"/>
  <c r="AP311" i="66"/>
  <c r="AI311" i="66"/>
  <c r="AR310" i="66"/>
  <c r="AQ310" i="66"/>
  <c r="AP310" i="66"/>
  <c r="AI310" i="66"/>
  <c r="AR309" i="66"/>
  <c r="AQ309" i="66"/>
  <c r="AP309" i="66"/>
  <c r="AS309" i="66" s="1"/>
  <c r="AI309" i="66"/>
  <c r="AR308" i="66"/>
  <c r="AQ308" i="66"/>
  <c r="AP308" i="66"/>
  <c r="AI308" i="66"/>
  <c r="AR307" i="66"/>
  <c r="AQ307" i="66"/>
  <c r="AP307" i="66"/>
  <c r="AI307" i="66"/>
  <c r="AR306" i="66"/>
  <c r="AQ306" i="66"/>
  <c r="AP306" i="66"/>
  <c r="AI306" i="66"/>
  <c r="AR305" i="66"/>
  <c r="AQ305" i="66"/>
  <c r="AP305" i="66"/>
  <c r="AI305" i="66"/>
  <c r="AR304" i="66"/>
  <c r="AQ304" i="66"/>
  <c r="AP304" i="66"/>
  <c r="AI304" i="66"/>
  <c r="AR303" i="66"/>
  <c r="AQ303" i="66"/>
  <c r="AP303" i="66"/>
  <c r="AI303" i="66"/>
  <c r="AR302" i="66"/>
  <c r="AQ302" i="66"/>
  <c r="AP302" i="66"/>
  <c r="AS302" i="66" s="1"/>
  <c r="AI302" i="66"/>
  <c r="AR301" i="66"/>
  <c r="AQ301" i="66"/>
  <c r="AP301" i="66"/>
  <c r="AS301" i="66" s="1"/>
  <c r="AI301" i="66"/>
  <c r="AR300" i="66"/>
  <c r="AQ300" i="66"/>
  <c r="AP300" i="66"/>
  <c r="AI300" i="66"/>
  <c r="AR299" i="66"/>
  <c r="AQ299" i="66"/>
  <c r="AP299" i="66"/>
  <c r="AS299" i="66" s="1"/>
  <c r="AI299" i="66"/>
  <c r="AR298" i="66"/>
  <c r="AQ298" i="66"/>
  <c r="AP298" i="66"/>
  <c r="AI298" i="66"/>
  <c r="AR280" i="66"/>
  <c r="AQ280" i="66"/>
  <c r="AP280" i="66"/>
  <c r="AS280" i="66" s="1"/>
  <c r="AI280" i="66"/>
  <c r="AR279" i="66"/>
  <c r="AQ279" i="66"/>
  <c r="AP279" i="66"/>
  <c r="AI279" i="66"/>
  <c r="AR278" i="66"/>
  <c r="AQ278" i="66"/>
  <c r="AP278" i="66"/>
  <c r="AS278" i="66" s="1"/>
  <c r="AI278" i="66"/>
  <c r="AR277" i="66"/>
  <c r="AQ277" i="66"/>
  <c r="AP277" i="66"/>
  <c r="AS277" i="66" s="1"/>
  <c r="AI277" i="66"/>
  <c r="AR276" i="66"/>
  <c r="AQ276" i="66"/>
  <c r="AP276" i="66"/>
  <c r="AI276" i="66"/>
  <c r="AR275" i="66"/>
  <c r="AQ275" i="66"/>
  <c r="AP275" i="66"/>
  <c r="AI275" i="66"/>
  <c r="AS274" i="66"/>
  <c r="AR274" i="66"/>
  <c r="AQ274" i="66"/>
  <c r="AP274" i="66"/>
  <c r="AI274" i="66"/>
  <c r="AR273" i="66"/>
  <c r="AQ273" i="66"/>
  <c r="AP273" i="66"/>
  <c r="AI273" i="66"/>
  <c r="AR272" i="66"/>
  <c r="AQ272" i="66"/>
  <c r="AP272" i="66"/>
  <c r="AI272" i="66"/>
  <c r="AR271" i="66"/>
  <c r="AQ271" i="66"/>
  <c r="AP271" i="66"/>
  <c r="AI271" i="66"/>
  <c r="AR270" i="66"/>
  <c r="AQ270" i="66"/>
  <c r="AS270" i="66" s="1"/>
  <c r="AP270" i="66"/>
  <c r="AI270" i="66"/>
  <c r="AR269" i="66"/>
  <c r="AQ269" i="66"/>
  <c r="AP269" i="66"/>
  <c r="AI269" i="66"/>
  <c r="AR268" i="66"/>
  <c r="AQ268" i="66"/>
  <c r="AP268" i="66"/>
  <c r="AI268" i="66"/>
  <c r="AR267" i="66"/>
  <c r="AQ267" i="66"/>
  <c r="AP267" i="66"/>
  <c r="AI267" i="66"/>
  <c r="AS266" i="66"/>
  <c r="AR266" i="66"/>
  <c r="AQ266" i="66"/>
  <c r="AP266" i="66"/>
  <c r="AI266" i="66"/>
  <c r="AR265" i="66"/>
  <c r="AQ265" i="66"/>
  <c r="AP265" i="66"/>
  <c r="AS265" i="66" s="1"/>
  <c r="AI265" i="66"/>
  <c r="AR264" i="66"/>
  <c r="AQ264" i="66"/>
  <c r="AP264" i="66"/>
  <c r="AI264" i="66"/>
  <c r="AR263" i="66"/>
  <c r="AQ263" i="66"/>
  <c r="AP263" i="66"/>
  <c r="AS263" i="66" s="1"/>
  <c r="AI263" i="66"/>
  <c r="AR262" i="66"/>
  <c r="AQ262" i="66"/>
  <c r="AP262" i="66"/>
  <c r="AI262" i="66"/>
  <c r="AR261" i="66"/>
  <c r="AQ261" i="66"/>
  <c r="AP261" i="66"/>
  <c r="AI261" i="66"/>
  <c r="AR260" i="66"/>
  <c r="AQ260" i="66"/>
  <c r="AP260" i="66"/>
  <c r="AI260" i="66"/>
  <c r="AR259" i="66"/>
  <c r="AQ259" i="66"/>
  <c r="AP259" i="66"/>
  <c r="AI259" i="66"/>
  <c r="AR258" i="66"/>
  <c r="AQ258" i="66"/>
  <c r="AP258" i="66"/>
  <c r="AI258" i="66"/>
  <c r="AR257" i="66"/>
  <c r="AQ257" i="66"/>
  <c r="AP257" i="66"/>
  <c r="AS257" i="66" s="1"/>
  <c r="AI257" i="66"/>
  <c r="AR256" i="66"/>
  <c r="AQ256" i="66"/>
  <c r="AP256" i="66"/>
  <c r="AI256" i="66"/>
  <c r="AR255" i="66"/>
  <c r="AQ255" i="66"/>
  <c r="AP255" i="66"/>
  <c r="AS255" i="66" s="1"/>
  <c r="AI255" i="66"/>
  <c r="AR254" i="66"/>
  <c r="AQ254" i="66"/>
  <c r="AP254" i="66"/>
  <c r="AI254" i="66"/>
  <c r="AR253" i="66"/>
  <c r="AQ253" i="66"/>
  <c r="AP253" i="66"/>
  <c r="AS253" i="66" s="1"/>
  <c r="AI253" i="66"/>
  <c r="AR252" i="66"/>
  <c r="AQ252" i="66"/>
  <c r="AP252" i="66"/>
  <c r="AI252" i="66"/>
  <c r="AR251" i="66"/>
  <c r="AQ251" i="66"/>
  <c r="AP251" i="66"/>
  <c r="AI251" i="66"/>
  <c r="AR250" i="66"/>
  <c r="AQ250" i="66"/>
  <c r="AS250" i="66" s="1"/>
  <c r="AP250" i="66"/>
  <c r="AI250" i="66"/>
  <c r="AR249" i="66"/>
  <c r="AQ249" i="66"/>
  <c r="AP249" i="66"/>
  <c r="AS249" i="66" s="1"/>
  <c r="AI249" i="66"/>
  <c r="AR248" i="66"/>
  <c r="AQ248" i="66"/>
  <c r="AP248" i="66"/>
  <c r="AI248" i="66"/>
  <c r="AR247" i="66"/>
  <c r="AQ247" i="66"/>
  <c r="AP247" i="66"/>
  <c r="AS247" i="66" s="1"/>
  <c r="AI247" i="66"/>
  <c r="AR246" i="66"/>
  <c r="AQ246" i="66"/>
  <c r="AP246" i="66"/>
  <c r="AS246" i="66" s="1"/>
  <c r="AI246" i="66"/>
  <c r="AR245" i="66"/>
  <c r="AQ245" i="66"/>
  <c r="AP245" i="66"/>
  <c r="AS245" i="66" s="1"/>
  <c r="AI245" i="66"/>
  <c r="AR244" i="66"/>
  <c r="AQ244" i="66"/>
  <c r="AP244" i="66"/>
  <c r="AI244" i="66"/>
  <c r="AR243" i="66"/>
  <c r="AQ243" i="66"/>
  <c r="AP243" i="66"/>
  <c r="AS243" i="66" s="1"/>
  <c r="AI243" i="66"/>
  <c r="AR242" i="66"/>
  <c r="AQ242" i="66"/>
  <c r="AP242" i="66"/>
  <c r="AS242" i="66" s="1"/>
  <c r="AI242" i="66"/>
  <c r="AR241" i="66"/>
  <c r="AQ241" i="66"/>
  <c r="AP241" i="66"/>
  <c r="AI241" i="66"/>
  <c r="AR223" i="66"/>
  <c r="AQ223" i="66"/>
  <c r="AP223" i="66"/>
  <c r="AI223" i="66"/>
  <c r="AR222" i="66"/>
  <c r="AQ222" i="66"/>
  <c r="AP222" i="66"/>
  <c r="AI222" i="66"/>
  <c r="AR221" i="66"/>
  <c r="AQ221" i="66"/>
  <c r="AP221" i="66"/>
  <c r="AS221" i="66" s="1"/>
  <c r="AI221" i="66"/>
  <c r="AR220" i="66"/>
  <c r="AQ220" i="66"/>
  <c r="AP220" i="66"/>
  <c r="AI220" i="66"/>
  <c r="AR219" i="66"/>
  <c r="AQ219" i="66"/>
  <c r="AP219" i="66"/>
  <c r="AS219" i="66" s="1"/>
  <c r="AI219" i="66"/>
  <c r="AR218" i="66"/>
  <c r="AQ218" i="66"/>
  <c r="AP218" i="66"/>
  <c r="AI218" i="66"/>
  <c r="AR217" i="66"/>
  <c r="AQ217" i="66"/>
  <c r="AP217" i="66"/>
  <c r="AS217" i="66" s="1"/>
  <c r="AI217" i="66"/>
  <c r="AR216" i="66"/>
  <c r="AQ216" i="66"/>
  <c r="AP216" i="66"/>
  <c r="AS216" i="66" s="1"/>
  <c r="AI216" i="66"/>
  <c r="AR215" i="66"/>
  <c r="AQ215" i="66"/>
  <c r="AP215" i="66"/>
  <c r="AI215" i="66"/>
  <c r="AR214" i="66"/>
  <c r="AQ214" i="66"/>
  <c r="AP214" i="66"/>
  <c r="AI214" i="66"/>
  <c r="AR213" i="66"/>
  <c r="AQ213" i="66"/>
  <c r="AP213" i="66"/>
  <c r="AI213" i="66"/>
  <c r="AR212" i="66"/>
  <c r="AQ212" i="66"/>
  <c r="AP212" i="66"/>
  <c r="AS212" i="66" s="1"/>
  <c r="AI212" i="66"/>
  <c r="AR211" i="66"/>
  <c r="AQ211" i="66"/>
  <c r="AP211" i="66"/>
  <c r="AI211" i="66"/>
  <c r="AR210" i="66"/>
  <c r="AQ210" i="66"/>
  <c r="AP210" i="66"/>
  <c r="AI210" i="66"/>
  <c r="AR209" i="66"/>
  <c r="AQ209" i="66"/>
  <c r="AP209" i="66"/>
  <c r="AI209" i="66"/>
  <c r="AR208" i="66"/>
  <c r="AQ208" i="66"/>
  <c r="AP208" i="66"/>
  <c r="AI208" i="66"/>
  <c r="AR207" i="66"/>
  <c r="AQ207" i="66"/>
  <c r="AP207" i="66"/>
  <c r="AI207" i="66"/>
  <c r="AR206" i="66"/>
  <c r="AQ206" i="66"/>
  <c r="AP206" i="66"/>
  <c r="AI206" i="66"/>
  <c r="AR205" i="66"/>
  <c r="AQ205" i="66"/>
  <c r="AP205" i="66"/>
  <c r="AI205" i="66"/>
  <c r="AR204" i="66"/>
  <c r="AQ204" i="66"/>
  <c r="AP204" i="66"/>
  <c r="AI204" i="66"/>
  <c r="AR203" i="66"/>
  <c r="AQ203" i="66"/>
  <c r="AP203" i="66"/>
  <c r="AI203" i="66"/>
  <c r="AR202" i="66"/>
  <c r="AQ202" i="66"/>
  <c r="AP202" i="66"/>
  <c r="AI202" i="66"/>
  <c r="AS201" i="66"/>
  <c r="AR201" i="66"/>
  <c r="AQ201" i="66"/>
  <c r="AP201" i="66"/>
  <c r="AI201" i="66"/>
  <c r="AR200" i="66"/>
  <c r="AQ200" i="66"/>
  <c r="AP200" i="66"/>
  <c r="AI200" i="66"/>
  <c r="AR199" i="66"/>
  <c r="AQ199" i="66"/>
  <c r="AP199" i="66"/>
  <c r="AS199" i="66" s="1"/>
  <c r="AI199" i="66"/>
  <c r="AR198" i="66"/>
  <c r="AQ198" i="66"/>
  <c r="AP198" i="66"/>
  <c r="AI198" i="66"/>
  <c r="AR197" i="66"/>
  <c r="AQ197" i="66"/>
  <c r="AP197" i="66"/>
  <c r="AS197" i="66" s="1"/>
  <c r="AI197" i="66"/>
  <c r="AR196" i="66"/>
  <c r="AQ196" i="66"/>
  <c r="AP196" i="66"/>
  <c r="AS196" i="66" s="1"/>
  <c r="AI196" i="66"/>
  <c r="AR195" i="66"/>
  <c r="AQ195" i="66"/>
  <c r="AP195" i="66"/>
  <c r="AS195" i="66" s="1"/>
  <c r="AI195" i="66"/>
  <c r="AR194" i="66"/>
  <c r="AQ194" i="66"/>
  <c r="AP194" i="66"/>
  <c r="AI194" i="66"/>
  <c r="AR193" i="66"/>
  <c r="AQ193" i="66"/>
  <c r="AP193" i="66"/>
  <c r="AS193" i="66" s="1"/>
  <c r="AI193" i="66"/>
  <c r="AR192" i="66"/>
  <c r="AQ192" i="66"/>
  <c r="AP192" i="66"/>
  <c r="AI192" i="66"/>
  <c r="AR191" i="66"/>
  <c r="AQ191" i="66"/>
  <c r="AP191" i="66"/>
  <c r="AI191" i="66"/>
  <c r="AR190" i="66"/>
  <c r="AQ190" i="66"/>
  <c r="AP190" i="66"/>
  <c r="AI190" i="66"/>
  <c r="AR189" i="66"/>
  <c r="AQ189" i="66"/>
  <c r="AP189" i="66"/>
  <c r="AI189" i="66"/>
  <c r="AR188" i="66"/>
  <c r="AQ188" i="66"/>
  <c r="AP188" i="66"/>
  <c r="AS188" i="66" s="1"/>
  <c r="AI188" i="66"/>
  <c r="AR187" i="66"/>
  <c r="AQ187" i="66"/>
  <c r="AP187" i="66"/>
  <c r="AS187" i="66" s="1"/>
  <c r="AI187" i="66"/>
  <c r="AR186" i="66"/>
  <c r="AQ186" i="66"/>
  <c r="AS186" i="66" s="1"/>
  <c r="AP186" i="66"/>
  <c r="AI186" i="66"/>
  <c r="AR185" i="66"/>
  <c r="AQ185" i="66"/>
  <c r="AP185" i="66"/>
  <c r="AS185" i="66" s="1"/>
  <c r="AI185" i="66"/>
  <c r="AR184" i="66"/>
  <c r="AQ184" i="66"/>
  <c r="AP184" i="66"/>
  <c r="AI184" i="66"/>
  <c r="AR166" i="66"/>
  <c r="AQ166" i="66"/>
  <c r="AP166" i="66"/>
  <c r="AI166" i="66"/>
  <c r="AR165" i="66"/>
  <c r="AQ165" i="66"/>
  <c r="AP165" i="66"/>
  <c r="AI165" i="66"/>
  <c r="AR164" i="66"/>
  <c r="AQ164" i="66"/>
  <c r="AP164" i="66"/>
  <c r="AI164" i="66"/>
  <c r="AR163" i="66"/>
  <c r="AQ163" i="66"/>
  <c r="AP163" i="66"/>
  <c r="AS163" i="66" s="1"/>
  <c r="AI163" i="66"/>
  <c r="AR162" i="66"/>
  <c r="AQ162" i="66"/>
  <c r="AP162" i="66"/>
  <c r="AS162" i="66" s="1"/>
  <c r="AI162" i="66"/>
  <c r="AR161" i="66"/>
  <c r="AQ161" i="66"/>
  <c r="AP161" i="66"/>
  <c r="AS161" i="66" s="1"/>
  <c r="AI161" i="66"/>
  <c r="AR160" i="66"/>
  <c r="AQ160" i="66"/>
  <c r="AP160" i="66"/>
  <c r="AI160" i="66"/>
  <c r="AR159" i="66"/>
  <c r="AQ159" i="66"/>
  <c r="AP159" i="66"/>
  <c r="AI159" i="66"/>
  <c r="AR158" i="66"/>
  <c r="AQ158" i="66"/>
  <c r="AP158" i="66"/>
  <c r="AI158" i="66"/>
  <c r="AR157" i="66"/>
  <c r="AQ157" i="66"/>
  <c r="AP157" i="66"/>
  <c r="AI157" i="66"/>
  <c r="AR156" i="66"/>
  <c r="AQ156" i="66"/>
  <c r="AP156" i="66"/>
  <c r="AI156" i="66"/>
  <c r="AR155" i="66"/>
  <c r="AQ155" i="66"/>
  <c r="AP155" i="66"/>
  <c r="AS155" i="66" s="1"/>
  <c r="AI155" i="66"/>
  <c r="AR154" i="66"/>
  <c r="AQ154" i="66"/>
  <c r="AP154" i="66"/>
  <c r="AS154" i="66" s="1"/>
  <c r="AI154" i="66"/>
  <c r="AR153" i="66"/>
  <c r="AQ153" i="66"/>
  <c r="AP153" i="66"/>
  <c r="AS153" i="66" s="1"/>
  <c r="AI153" i="66"/>
  <c r="AR152" i="66"/>
  <c r="AQ152" i="66"/>
  <c r="AP152" i="66"/>
  <c r="AI152" i="66"/>
  <c r="AR151" i="66"/>
  <c r="AQ151" i="66"/>
  <c r="AP151" i="66"/>
  <c r="AI151" i="66"/>
  <c r="AR150" i="66"/>
  <c r="AQ150" i="66"/>
  <c r="AP150" i="66"/>
  <c r="AS150" i="66" s="1"/>
  <c r="AI150" i="66"/>
  <c r="AR149" i="66"/>
  <c r="AQ149" i="66"/>
  <c r="AP149" i="66"/>
  <c r="AI149" i="66"/>
  <c r="AR148" i="66"/>
  <c r="AQ148" i="66"/>
  <c r="AP148" i="66"/>
  <c r="AS148" i="66" s="1"/>
  <c r="AI148" i="66"/>
  <c r="AR147" i="66"/>
  <c r="AQ147" i="66"/>
  <c r="AP147" i="66"/>
  <c r="AS147" i="66" s="1"/>
  <c r="AI147" i="66"/>
  <c r="AR146" i="66"/>
  <c r="AQ146" i="66"/>
  <c r="AP146" i="66"/>
  <c r="AS146" i="66" s="1"/>
  <c r="AI146" i="66"/>
  <c r="AR145" i="66"/>
  <c r="AQ145" i="66"/>
  <c r="AP145" i="66"/>
  <c r="AS145" i="66" s="1"/>
  <c r="AI145" i="66"/>
  <c r="AR144" i="66"/>
  <c r="AQ144" i="66"/>
  <c r="AP144" i="66"/>
  <c r="AI144" i="66"/>
  <c r="AR143" i="66"/>
  <c r="AQ143" i="66"/>
  <c r="AP143" i="66"/>
  <c r="AI143" i="66"/>
  <c r="AR142" i="66"/>
  <c r="AQ142" i="66"/>
  <c r="AP142" i="66"/>
  <c r="AI142" i="66"/>
  <c r="AR141" i="66"/>
  <c r="AQ141" i="66"/>
  <c r="AP141" i="66"/>
  <c r="AI141" i="66"/>
  <c r="AR140" i="66"/>
  <c r="AQ140" i="66"/>
  <c r="AP140" i="66"/>
  <c r="AI140" i="66"/>
  <c r="AR139" i="66"/>
  <c r="AQ139" i="66"/>
  <c r="AP139" i="66"/>
  <c r="AS139" i="66" s="1"/>
  <c r="AI139" i="66"/>
  <c r="AR138" i="66"/>
  <c r="AQ138" i="66"/>
  <c r="AP138" i="66"/>
  <c r="AS138" i="66" s="1"/>
  <c r="AI138" i="66"/>
  <c r="AR137" i="66"/>
  <c r="AQ137" i="66"/>
  <c r="AP137" i="66"/>
  <c r="AS137" i="66" s="1"/>
  <c r="AI137" i="66"/>
  <c r="AR136" i="66"/>
  <c r="AQ136" i="66"/>
  <c r="AP136" i="66"/>
  <c r="AI136" i="66"/>
  <c r="AR135" i="66"/>
  <c r="AQ135" i="66"/>
  <c r="AP135" i="66"/>
  <c r="AI135" i="66"/>
  <c r="AR134" i="66"/>
  <c r="AQ134" i="66"/>
  <c r="AP134" i="66"/>
  <c r="AI134" i="66"/>
  <c r="AR133" i="66"/>
  <c r="AQ133" i="66"/>
  <c r="AP133" i="66"/>
  <c r="AI133" i="66"/>
  <c r="AR132" i="66"/>
  <c r="AQ132" i="66"/>
  <c r="AP132" i="66"/>
  <c r="AI132" i="66"/>
  <c r="AR131" i="66"/>
  <c r="AQ131" i="66"/>
  <c r="AP131" i="66"/>
  <c r="AS131" i="66" s="1"/>
  <c r="AI131" i="66"/>
  <c r="AR130" i="66"/>
  <c r="AQ130" i="66"/>
  <c r="AP130" i="66"/>
  <c r="AS130" i="66" s="1"/>
  <c r="AI130" i="66"/>
  <c r="AR129" i="66"/>
  <c r="AQ129" i="66"/>
  <c r="AP129" i="66"/>
  <c r="AS129" i="66" s="1"/>
  <c r="AI129" i="66"/>
  <c r="AR128" i="66"/>
  <c r="AQ128" i="66"/>
  <c r="AP128" i="66"/>
  <c r="AI128" i="66"/>
  <c r="AR127" i="66"/>
  <c r="AQ127" i="66"/>
  <c r="AP127" i="66"/>
  <c r="AI127" i="66"/>
  <c r="AR109" i="66"/>
  <c r="AQ109" i="66"/>
  <c r="AP109" i="66"/>
  <c r="AI109" i="66"/>
  <c r="AR108" i="66"/>
  <c r="AQ108" i="66"/>
  <c r="AP108" i="66"/>
  <c r="AI108" i="66"/>
  <c r="AR107" i="66"/>
  <c r="AQ107" i="66"/>
  <c r="AP107" i="66"/>
  <c r="AI107" i="66"/>
  <c r="AR106" i="66"/>
  <c r="AQ106" i="66"/>
  <c r="AP106" i="66"/>
  <c r="AS106" i="66" s="1"/>
  <c r="AI106" i="66"/>
  <c r="AR105" i="66"/>
  <c r="AQ105" i="66"/>
  <c r="AP105" i="66"/>
  <c r="AS105" i="66" s="1"/>
  <c r="AI105" i="66"/>
  <c r="AR104" i="66"/>
  <c r="AQ104" i="66"/>
  <c r="AP104" i="66"/>
  <c r="AS104" i="66" s="1"/>
  <c r="AI104" i="66"/>
  <c r="AR103" i="66"/>
  <c r="AQ103" i="66"/>
  <c r="AP103" i="66"/>
  <c r="AI103" i="66"/>
  <c r="AR102" i="66"/>
  <c r="AQ102" i="66"/>
  <c r="AP102" i="66"/>
  <c r="AI102" i="66"/>
  <c r="AR101" i="66"/>
  <c r="AQ101" i="66"/>
  <c r="AP101" i="66"/>
  <c r="AS101" i="66" s="1"/>
  <c r="AI101" i="66"/>
  <c r="AR100" i="66"/>
  <c r="AQ100" i="66"/>
  <c r="AP100" i="66"/>
  <c r="AS100" i="66" s="1"/>
  <c r="AI100" i="66"/>
  <c r="AR99" i="66"/>
  <c r="AQ99" i="66"/>
  <c r="AP99" i="66"/>
  <c r="AS99" i="66" s="1"/>
  <c r="AI99" i="66"/>
  <c r="AS98" i="66"/>
  <c r="AR98" i="66"/>
  <c r="AQ98" i="66"/>
  <c r="AP98" i="66"/>
  <c r="AI98" i="66"/>
  <c r="AR97" i="66"/>
  <c r="AQ97" i="66"/>
  <c r="AP97" i="66"/>
  <c r="AS97" i="66" s="1"/>
  <c r="AI97" i="66"/>
  <c r="AR96" i="66"/>
  <c r="AQ96" i="66"/>
  <c r="AP96" i="66"/>
  <c r="AI96" i="66"/>
  <c r="AR95" i="66"/>
  <c r="AQ95" i="66"/>
  <c r="AP95" i="66"/>
  <c r="AS95" i="66" s="1"/>
  <c r="AI95" i="66"/>
  <c r="AR94" i="66"/>
  <c r="AQ94" i="66"/>
  <c r="AP94" i="66"/>
  <c r="AI94" i="66"/>
  <c r="AR93" i="66"/>
  <c r="AQ93" i="66"/>
  <c r="AP93" i="66"/>
  <c r="AS93" i="66" s="1"/>
  <c r="AI93" i="66"/>
  <c r="AR92" i="66"/>
  <c r="AQ92" i="66"/>
  <c r="AP92" i="66"/>
  <c r="AI92" i="66"/>
  <c r="AR91" i="66"/>
  <c r="AQ91" i="66"/>
  <c r="AP91" i="66"/>
  <c r="AI91" i="66"/>
  <c r="AR90" i="66"/>
  <c r="AQ90" i="66"/>
  <c r="AP90" i="66"/>
  <c r="AI90" i="66"/>
  <c r="AR89" i="66"/>
  <c r="AQ89" i="66"/>
  <c r="AP89" i="66"/>
  <c r="AS89" i="66" s="1"/>
  <c r="AI89" i="66"/>
  <c r="AR88" i="66"/>
  <c r="AQ88" i="66"/>
  <c r="AP88" i="66"/>
  <c r="AI88" i="66"/>
  <c r="AR87" i="66"/>
  <c r="AQ87" i="66"/>
  <c r="AP87" i="66"/>
  <c r="AI87" i="66"/>
  <c r="AR86" i="66"/>
  <c r="AQ86" i="66"/>
  <c r="AS86" i="66" s="1"/>
  <c r="AP86" i="66"/>
  <c r="AI86" i="66"/>
  <c r="AR85" i="66"/>
  <c r="AQ85" i="66"/>
  <c r="AP85" i="66"/>
  <c r="AS85" i="66" s="1"/>
  <c r="AI85" i="66"/>
  <c r="AR84" i="66"/>
  <c r="AQ84" i="66"/>
  <c r="AP84" i="66"/>
  <c r="AI84" i="66"/>
  <c r="AR83" i="66"/>
  <c r="AQ83" i="66"/>
  <c r="AP83" i="66"/>
  <c r="AI83" i="66"/>
  <c r="AR82" i="66"/>
  <c r="AQ82" i="66"/>
  <c r="AP82" i="66"/>
  <c r="AI82" i="66"/>
  <c r="AR81" i="66"/>
  <c r="AQ81" i="66"/>
  <c r="AP81" i="66"/>
  <c r="AS81" i="66" s="1"/>
  <c r="AI81" i="66"/>
  <c r="AR80" i="66"/>
  <c r="AQ80" i="66"/>
  <c r="AP80" i="66"/>
  <c r="AI80" i="66"/>
  <c r="AR79" i="66"/>
  <c r="AQ79" i="66"/>
  <c r="AP79" i="66"/>
  <c r="AS79" i="66" s="1"/>
  <c r="AI79" i="66"/>
  <c r="AR78" i="66"/>
  <c r="AQ78" i="66"/>
  <c r="AP78" i="66"/>
  <c r="AI78" i="66"/>
  <c r="AR77" i="66"/>
  <c r="AQ77" i="66"/>
  <c r="AP77" i="66"/>
  <c r="AS77" i="66" s="1"/>
  <c r="AI77" i="66"/>
  <c r="AR76" i="66"/>
  <c r="AQ76" i="66"/>
  <c r="AP76" i="66"/>
  <c r="AI76" i="66"/>
  <c r="AR75" i="66"/>
  <c r="AQ75" i="66"/>
  <c r="AP75" i="66"/>
  <c r="AI75" i="66"/>
  <c r="AR74" i="66"/>
  <c r="AQ74" i="66"/>
  <c r="AP74" i="66"/>
  <c r="AI74" i="66"/>
  <c r="AR73" i="66"/>
  <c r="AQ73" i="66"/>
  <c r="AP73" i="66"/>
  <c r="AS73" i="66" s="1"/>
  <c r="AI73" i="66"/>
  <c r="AR72" i="66"/>
  <c r="AQ72" i="66"/>
  <c r="AP72" i="66"/>
  <c r="AS72" i="66" s="1"/>
  <c r="AI72" i="66"/>
  <c r="AR71" i="66"/>
  <c r="AQ71" i="66"/>
  <c r="AP71" i="66"/>
  <c r="AI71" i="66"/>
  <c r="AR70" i="66"/>
  <c r="AQ70" i="66"/>
  <c r="AP70" i="66"/>
  <c r="AI70" i="66"/>
  <c r="AR13" i="66"/>
  <c r="AQ13" i="66"/>
  <c r="AP13" i="66"/>
  <c r="AS13" i="66" s="1"/>
  <c r="AR52" i="66"/>
  <c r="AQ52" i="66"/>
  <c r="AP52" i="66"/>
  <c r="AR51" i="66"/>
  <c r="AQ51" i="66"/>
  <c r="AP51" i="66"/>
  <c r="AR50" i="66"/>
  <c r="AQ50" i="66"/>
  <c r="AP50" i="66"/>
  <c r="AR49" i="66"/>
  <c r="AQ49" i="66"/>
  <c r="AP49" i="66"/>
  <c r="AR48" i="66"/>
  <c r="AQ48" i="66"/>
  <c r="AP48" i="66"/>
  <c r="AR47" i="66"/>
  <c r="AQ47" i="66"/>
  <c r="AP47" i="66"/>
  <c r="AR46" i="66"/>
  <c r="AQ46" i="66"/>
  <c r="AP46" i="66"/>
  <c r="AR45" i="66"/>
  <c r="AQ45" i="66"/>
  <c r="AP45" i="66"/>
  <c r="AR44" i="66"/>
  <c r="AQ44" i="66"/>
  <c r="AP44" i="66"/>
  <c r="AR43" i="66"/>
  <c r="AQ43" i="66"/>
  <c r="AP43" i="66"/>
  <c r="AR42" i="66"/>
  <c r="AQ42" i="66"/>
  <c r="AP42" i="66"/>
  <c r="AR41" i="66"/>
  <c r="AQ41" i="66"/>
  <c r="AP41" i="66"/>
  <c r="AR40" i="66"/>
  <c r="AQ40" i="66"/>
  <c r="AP40" i="66"/>
  <c r="AR39" i="66"/>
  <c r="AQ39" i="66"/>
  <c r="AP39" i="66"/>
  <c r="AR38" i="66"/>
  <c r="AQ38" i="66"/>
  <c r="AP38" i="66"/>
  <c r="AR37" i="66"/>
  <c r="AQ37" i="66"/>
  <c r="AP37" i="66"/>
  <c r="AR36" i="66"/>
  <c r="AQ36" i="66"/>
  <c r="AP36" i="66"/>
  <c r="AR35" i="66"/>
  <c r="AQ35" i="66"/>
  <c r="AP35" i="66"/>
  <c r="AR34" i="66"/>
  <c r="AQ34" i="66"/>
  <c r="AP34" i="66"/>
  <c r="AR33" i="66"/>
  <c r="AQ33" i="66"/>
  <c r="AP33" i="66"/>
  <c r="AR32" i="66"/>
  <c r="AQ32" i="66"/>
  <c r="AP32" i="66"/>
  <c r="AR31" i="66"/>
  <c r="AQ31" i="66"/>
  <c r="AP31" i="66"/>
  <c r="AR30" i="66"/>
  <c r="AQ30" i="66"/>
  <c r="AP30" i="66"/>
  <c r="AR29" i="66"/>
  <c r="AQ29" i="66"/>
  <c r="AP29" i="66"/>
  <c r="AR28" i="66"/>
  <c r="AQ28" i="66"/>
  <c r="AP28" i="66"/>
  <c r="AR27" i="66"/>
  <c r="AQ27" i="66"/>
  <c r="AP27" i="66"/>
  <c r="AR26" i="66"/>
  <c r="AQ26" i="66"/>
  <c r="AP26" i="66"/>
  <c r="AR25" i="66"/>
  <c r="AQ25" i="66"/>
  <c r="AP25" i="66"/>
  <c r="AR24" i="66"/>
  <c r="AQ24" i="66"/>
  <c r="AP24" i="66"/>
  <c r="AR23" i="66"/>
  <c r="AQ23" i="66"/>
  <c r="AP23" i="66"/>
  <c r="AR22" i="66"/>
  <c r="AQ22" i="66"/>
  <c r="AP22" i="66"/>
  <c r="AR21" i="66"/>
  <c r="AQ21" i="66"/>
  <c r="AP21" i="66"/>
  <c r="AR20" i="66"/>
  <c r="AQ20" i="66"/>
  <c r="AP20" i="66"/>
  <c r="AR19" i="66"/>
  <c r="AQ19" i="66"/>
  <c r="AP19" i="66"/>
  <c r="AR18" i="66"/>
  <c r="AQ18" i="66"/>
  <c r="AP18" i="66"/>
  <c r="AR17" i="66"/>
  <c r="AQ17" i="66"/>
  <c r="AP17" i="66"/>
  <c r="AR16" i="66"/>
  <c r="AQ16" i="66"/>
  <c r="AP16" i="66"/>
  <c r="AR15" i="66"/>
  <c r="AQ15" i="66"/>
  <c r="AP15" i="66"/>
  <c r="AR14" i="66"/>
  <c r="AQ14" i="66"/>
  <c r="AP14" i="66"/>
  <c r="AI52" i="66"/>
  <c r="AI51" i="66"/>
  <c r="AI50" i="66"/>
  <c r="AI49" i="66"/>
  <c r="AI48" i="66"/>
  <c r="AI47" i="66"/>
  <c r="AI46" i="66"/>
  <c r="AI45" i="66"/>
  <c r="AI44" i="66"/>
  <c r="AI43" i="66"/>
  <c r="AI42" i="66"/>
  <c r="AI41" i="66"/>
  <c r="AI40" i="66"/>
  <c r="AI39" i="66"/>
  <c r="AI38" i="66"/>
  <c r="AI37" i="66"/>
  <c r="AI36" i="66"/>
  <c r="AI35" i="66"/>
  <c r="AI34" i="66"/>
  <c r="AI33" i="66"/>
  <c r="AI32" i="66"/>
  <c r="AI31" i="66"/>
  <c r="AI30" i="66"/>
  <c r="AI29" i="66"/>
  <c r="AI28" i="66"/>
  <c r="AI27" i="66"/>
  <c r="AI26" i="66"/>
  <c r="AI25" i="66"/>
  <c r="AI24" i="66"/>
  <c r="AI23" i="66"/>
  <c r="AI22" i="66"/>
  <c r="AI21" i="66"/>
  <c r="AI20" i="66"/>
  <c r="AI19" i="66"/>
  <c r="AI18" i="66"/>
  <c r="AI17" i="66"/>
  <c r="AI16" i="66"/>
  <c r="AI15" i="66"/>
  <c r="AI14" i="66"/>
  <c r="AI13" i="66"/>
  <c r="J23" i="55"/>
  <c r="H23" i="55"/>
  <c r="F23" i="55"/>
  <c r="J22" i="55"/>
  <c r="H22" i="55"/>
  <c r="F22" i="55"/>
  <c r="F29" i="71"/>
  <c r="F26" i="71"/>
  <c r="F23" i="71"/>
  <c r="L5" i="71"/>
  <c r="H5" i="71"/>
  <c r="H3" i="71"/>
  <c r="D51" i="71" s="1"/>
  <c r="EB12" i="67"/>
  <c r="EB13" i="67"/>
  <c r="EB14" i="67"/>
  <c r="EB15" i="67"/>
  <c r="EB16" i="67"/>
  <c r="EB17" i="67"/>
  <c r="EB18" i="67"/>
  <c r="EB19" i="67"/>
  <c r="EB20" i="67"/>
  <c r="EB21" i="67"/>
  <c r="EB22" i="67"/>
  <c r="EB23" i="67"/>
  <c r="EB24" i="67"/>
  <c r="EB25" i="67"/>
  <c r="EB26" i="67"/>
  <c r="EB27" i="67"/>
  <c r="EB28" i="67"/>
  <c r="EB29" i="67"/>
  <c r="EB30" i="67"/>
  <c r="EB31" i="67"/>
  <c r="EB32" i="67"/>
  <c r="EB33" i="67"/>
  <c r="EB34" i="67"/>
  <c r="EB35" i="67"/>
  <c r="EB36" i="67"/>
  <c r="EB37" i="67"/>
  <c r="EB38" i="67"/>
  <c r="EB39" i="67"/>
  <c r="EB40" i="67"/>
  <c r="EB41" i="67"/>
  <c r="EB42" i="67"/>
  <c r="EB43" i="67"/>
  <c r="EB44" i="67"/>
  <c r="EB45" i="67"/>
  <c r="EB46" i="67"/>
  <c r="EB47" i="67"/>
  <c r="EB48" i="67"/>
  <c r="EB49" i="67"/>
  <c r="EB50" i="67"/>
  <c r="EB11" i="67"/>
  <c r="DK12" i="67"/>
  <c r="DK13" i="67"/>
  <c r="DK14" i="67"/>
  <c r="DK15" i="67"/>
  <c r="DK16" i="67"/>
  <c r="DK17" i="67"/>
  <c r="DK18" i="67"/>
  <c r="DK19" i="67"/>
  <c r="DK20" i="67"/>
  <c r="DK21" i="67"/>
  <c r="DK22" i="67"/>
  <c r="DK23" i="67"/>
  <c r="DK24" i="67"/>
  <c r="DK25" i="67"/>
  <c r="DK26" i="67"/>
  <c r="DK27" i="67"/>
  <c r="DK28" i="67"/>
  <c r="DK29" i="67"/>
  <c r="DK30" i="67"/>
  <c r="DK31" i="67"/>
  <c r="DK32" i="67"/>
  <c r="DK33" i="67"/>
  <c r="DK34" i="67"/>
  <c r="DK35" i="67"/>
  <c r="DK36" i="67"/>
  <c r="DK37" i="67"/>
  <c r="DK38" i="67"/>
  <c r="DK39" i="67"/>
  <c r="DK40" i="67"/>
  <c r="DK41" i="67"/>
  <c r="DK42" i="67"/>
  <c r="DK43" i="67"/>
  <c r="DK44" i="67"/>
  <c r="DK45" i="67"/>
  <c r="DK46" i="67"/>
  <c r="DK47" i="67"/>
  <c r="DK48" i="67"/>
  <c r="DK49" i="67"/>
  <c r="DK50" i="67"/>
  <c r="DK11" i="67"/>
  <c r="CT12" i="67"/>
  <c r="CT13" i="67"/>
  <c r="CT14" i="67"/>
  <c r="CT15" i="67"/>
  <c r="CT16" i="67"/>
  <c r="CT17" i="67"/>
  <c r="CT18" i="67"/>
  <c r="CT19" i="67"/>
  <c r="CT20" i="67"/>
  <c r="CT21" i="67"/>
  <c r="CT22" i="67"/>
  <c r="CT23" i="67"/>
  <c r="CT24" i="67"/>
  <c r="CT25" i="67"/>
  <c r="CT26" i="67"/>
  <c r="CT27" i="67"/>
  <c r="CT28" i="67"/>
  <c r="CT29" i="67"/>
  <c r="CT30" i="67"/>
  <c r="CT31" i="67"/>
  <c r="CT32" i="67"/>
  <c r="CT33" i="67"/>
  <c r="CT34" i="67"/>
  <c r="CT35" i="67"/>
  <c r="CT36" i="67"/>
  <c r="CT37" i="67"/>
  <c r="CT38" i="67"/>
  <c r="CT39" i="67"/>
  <c r="CT40" i="67"/>
  <c r="CT41" i="67"/>
  <c r="CT42" i="67"/>
  <c r="CT43" i="67"/>
  <c r="CT44" i="67"/>
  <c r="CT45" i="67"/>
  <c r="CT46" i="67"/>
  <c r="CT47" i="67"/>
  <c r="CT48" i="67"/>
  <c r="CT49" i="67"/>
  <c r="CT50" i="67"/>
  <c r="CT11" i="67"/>
  <c r="CC12" i="67"/>
  <c r="CC13" i="67"/>
  <c r="CC14" i="67"/>
  <c r="CC15" i="67"/>
  <c r="CC16" i="67"/>
  <c r="CC17" i="67"/>
  <c r="CC18" i="67"/>
  <c r="CC19" i="67"/>
  <c r="CC20" i="67"/>
  <c r="CC21" i="67"/>
  <c r="CC22" i="67"/>
  <c r="CC23" i="67"/>
  <c r="CC24" i="67"/>
  <c r="CC25" i="67"/>
  <c r="CC26" i="67"/>
  <c r="CC27" i="67"/>
  <c r="CC28" i="67"/>
  <c r="CC29" i="67"/>
  <c r="CC30" i="67"/>
  <c r="CC31" i="67"/>
  <c r="CC32" i="67"/>
  <c r="CC33" i="67"/>
  <c r="CC34" i="67"/>
  <c r="CC35" i="67"/>
  <c r="CC36" i="67"/>
  <c r="CC37" i="67"/>
  <c r="CC38" i="67"/>
  <c r="CC39" i="67"/>
  <c r="CC40" i="67"/>
  <c r="CC41" i="67"/>
  <c r="CC42" i="67"/>
  <c r="CC43" i="67"/>
  <c r="CC44" i="67"/>
  <c r="CC45" i="67"/>
  <c r="CC46" i="67"/>
  <c r="CC47" i="67"/>
  <c r="CC48" i="67"/>
  <c r="CC49" i="67"/>
  <c r="CC50" i="67"/>
  <c r="CC11" i="67"/>
  <c r="BL12" i="67"/>
  <c r="BL13" i="67"/>
  <c r="BL14" i="67"/>
  <c r="BL15" i="67"/>
  <c r="BL16" i="67"/>
  <c r="BL17" i="67"/>
  <c r="BL18" i="67"/>
  <c r="BL19" i="67"/>
  <c r="BL20" i="67"/>
  <c r="BL21" i="67"/>
  <c r="BL22" i="67"/>
  <c r="BL23" i="67"/>
  <c r="BL24" i="67"/>
  <c r="BL25" i="67"/>
  <c r="BL26" i="67"/>
  <c r="BL27" i="67"/>
  <c r="BL28" i="67"/>
  <c r="BL29" i="67"/>
  <c r="BL30" i="67"/>
  <c r="BL31" i="67"/>
  <c r="BL32" i="67"/>
  <c r="BL33" i="67"/>
  <c r="BL34" i="67"/>
  <c r="BL35" i="67"/>
  <c r="BL36" i="67"/>
  <c r="BL37" i="67"/>
  <c r="BL38" i="67"/>
  <c r="BL39" i="67"/>
  <c r="BL40" i="67"/>
  <c r="BL41" i="67"/>
  <c r="BL42" i="67"/>
  <c r="BL43" i="67"/>
  <c r="BL44" i="67"/>
  <c r="BL45" i="67"/>
  <c r="BL46" i="67"/>
  <c r="BL47" i="67"/>
  <c r="BL48" i="67"/>
  <c r="BL49" i="67"/>
  <c r="BL50" i="67"/>
  <c r="BL11" i="67"/>
  <c r="AU12" i="67"/>
  <c r="AU13" i="67"/>
  <c r="AU14" i="67"/>
  <c r="AU15" i="67"/>
  <c r="AU16" i="67"/>
  <c r="AU17" i="67"/>
  <c r="AU18" i="67"/>
  <c r="AU19" i="67"/>
  <c r="AU20" i="67"/>
  <c r="AU21" i="67"/>
  <c r="AU22" i="67"/>
  <c r="AU23" i="67"/>
  <c r="AU24" i="67"/>
  <c r="AU25" i="67"/>
  <c r="AU26" i="67"/>
  <c r="AU27" i="67"/>
  <c r="AU28" i="67"/>
  <c r="AU29" i="67"/>
  <c r="AU30" i="67"/>
  <c r="AU31" i="67"/>
  <c r="AU32" i="67"/>
  <c r="AU33" i="67"/>
  <c r="AU34" i="67"/>
  <c r="AU35" i="67"/>
  <c r="AU36" i="67"/>
  <c r="AU37" i="67"/>
  <c r="AU38" i="67"/>
  <c r="AU39" i="67"/>
  <c r="AU40" i="67"/>
  <c r="AU41" i="67"/>
  <c r="AU42" i="67"/>
  <c r="AU43" i="67"/>
  <c r="AU44" i="67"/>
  <c r="AU45" i="67"/>
  <c r="AU46" i="67"/>
  <c r="AU47" i="67"/>
  <c r="AU48" i="67"/>
  <c r="AU49" i="67"/>
  <c r="AU50" i="67"/>
  <c r="AD12" i="67"/>
  <c r="AD13" i="67"/>
  <c r="AD14" i="67"/>
  <c r="AD15" i="67"/>
  <c r="AD16" i="67"/>
  <c r="AD17" i="67"/>
  <c r="AD18" i="67"/>
  <c r="AD19" i="67"/>
  <c r="AD20" i="67"/>
  <c r="AD21" i="67"/>
  <c r="AD22" i="67"/>
  <c r="AD23" i="67"/>
  <c r="AD24" i="67"/>
  <c r="AD25" i="67"/>
  <c r="AD26" i="67"/>
  <c r="AD27" i="67"/>
  <c r="AD28" i="67"/>
  <c r="AD29" i="67"/>
  <c r="AD30" i="67"/>
  <c r="AD31" i="67"/>
  <c r="AD32" i="67"/>
  <c r="AD33" i="67"/>
  <c r="AD34" i="67"/>
  <c r="AD35" i="67"/>
  <c r="AD36" i="67"/>
  <c r="AD37" i="67"/>
  <c r="AD38" i="67"/>
  <c r="AD39" i="67"/>
  <c r="AD40" i="67"/>
  <c r="AD41" i="67"/>
  <c r="AD42" i="67"/>
  <c r="AD43" i="67"/>
  <c r="AD44" i="67"/>
  <c r="AD45" i="67"/>
  <c r="AD46" i="67"/>
  <c r="AD47" i="67"/>
  <c r="AD48" i="67"/>
  <c r="AD49" i="67"/>
  <c r="AD50" i="67"/>
  <c r="AD11" i="67"/>
  <c r="AU11" i="67"/>
  <c r="ES12" i="67"/>
  <c r="ES13" i="67"/>
  <c r="ES14" i="67"/>
  <c r="ES15" i="67"/>
  <c r="ES16" i="67"/>
  <c r="ES17" i="67"/>
  <c r="ES18" i="67"/>
  <c r="ES19" i="67"/>
  <c r="ES20" i="67"/>
  <c r="ES21" i="67"/>
  <c r="ES22" i="67"/>
  <c r="ES23" i="67"/>
  <c r="ES24" i="67"/>
  <c r="ES25" i="67"/>
  <c r="ES26" i="67"/>
  <c r="ES27" i="67"/>
  <c r="ES28" i="67"/>
  <c r="ES29" i="67"/>
  <c r="ES30" i="67"/>
  <c r="ES31" i="67"/>
  <c r="ES32" i="67"/>
  <c r="ES33" i="67"/>
  <c r="ES34" i="67"/>
  <c r="ES35" i="67"/>
  <c r="ES36" i="67"/>
  <c r="ES37" i="67"/>
  <c r="ES38" i="67"/>
  <c r="ES39" i="67"/>
  <c r="ES40" i="67"/>
  <c r="ES41" i="67"/>
  <c r="ES42" i="67"/>
  <c r="ES43" i="67"/>
  <c r="ES44" i="67"/>
  <c r="ES45" i="67"/>
  <c r="ES46" i="67"/>
  <c r="ES47" i="67"/>
  <c r="ES48" i="67"/>
  <c r="ES49" i="67"/>
  <c r="ES50" i="67"/>
  <c r="ES11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ER50" i="70"/>
  <c r="EX50" i="70" s="1"/>
  <c r="EA50" i="70"/>
  <c r="EG50" i="70" s="1"/>
  <c r="DJ50" i="70"/>
  <c r="DP50" i="70" s="1"/>
  <c r="CS50" i="70"/>
  <c r="CY50" i="70" s="1"/>
  <c r="CB50" i="70"/>
  <c r="CH50" i="70" s="1"/>
  <c r="BK50" i="70"/>
  <c r="BQ50" i="70" s="1"/>
  <c r="AT50" i="70"/>
  <c r="AZ50" i="70" s="1"/>
  <c r="AC50" i="70"/>
  <c r="AI50" i="70" s="1"/>
  <c r="L50" i="70"/>
  <c r="R50" i="70" s="1"/>
  <c r="C50" i="70"/>
  <c r="ER49" i="70"/>
  <c r="EX49" i="70" s="1"/>
  <c r="EA49" i="70"/>
  <c r="EG49" i="70" s="1"/>
  <c r="DJ49" i="70"/>
  <c r="DP49" i="70" s="1"/>
  <c r="CS49" i="70"/>
  <c r="CY49" i="70" s="1"/>
  <c r="CB49" i="70"/>
  <c r="CH49" i="70" s="1"/>
  <c r="BK49" i="70"/>
  <c r="BQ49" i="70" s="1"/>
  <c r="AT49" i="70"/>
  <c r="AZ49" i="70" s="1"/>
  <c r="AC49" i="70"/>
  <c r="AI49" i="70" s="1"/>
  <c r="L49" i="70"/>
  <c r="R49" i="70" s="1"/>
  <c r="C49" i="70"/>
  <c r="ER48" i="70"/>
  <c r="EX48" i="70" s="1"/>
  <c r="EA48" i="70"/>
  <c r="EG48" i="70" s="1"/>
  <c r="DJ48" i="70"/>
  <c r="DP48" i="70" s="1"/>
  <c r="CS48" i="70"/>
  <c r="CY48" i="70" s="1"/>
  <c r="CB48" i="70"/>
  <c r="CH48" i="70" s="1"/>
  <c r="BK48" i="70"/>
  <c r="BQ48" i="70" s="1"/>
  <c r="AT48" i="70"/>
  <c r="AZ48" i="70" s="1"/>
  <c r="AC48" i="70"/>
  <c r="AI48" i="70" s="1"/>
  <c r="L48" i="70"/>
  <c r="R48" i="70" s="1"/>
  <c r="C48" i="70"/>
  <c r="ER47" i="70"/>
  <c r="EX47" i="70" s="1"/>
  <c r="EA47" i="70"/>
  <c r="EG47" i="70" s="1"/>
  <c r="DJ47" i="70"/>
  <c r="DP47" i="70" s="1"/>
  <c r="CS47" i="70"/>
  <c r="CY47" i="70" s="1"/>
  <c r="CB47" i="70"/>
  <c r="CH47" i="70" s="1"/>
  <c r="BK47" i="70"/>
  <c r="BQ47" i="70" s="1"/>
  <c r="AT47" i="70"/>
  <c r="AZ47" i="70" s="1"/>
  <c r="AC47" i="70"/>
  <c r="AI47" i="70" s="1"/>
  <c r="L47" i="70"/>
  <c r="R47" i="70" s="1"/>
  <c r="C47" i="70"/>
  <c r="ER46" i="70"/>
  <c r="EX46" i="70" s="1"/>
  <c r="EA46" i="70"/>
  <c r="EG46" i="70" s="1"/>
  <c r="DJ46" i="70"/>
  <c r="DP46" i="70" s="1"/>
  <c r="CS46" i="70"/>
  <c r="CY46" i="70" s="1"/>
  <c r="CB46" i="70"/>
  <c r="CH46" i="70" s="1"/>
  <c r="BK46" i="70"/>
  <c r="BQ46" i="70" s="1"/>
  <c r="AT46" i="70"/>
  <c r="AZ46" i="70" s="1"/>
  <c r="AC46" i="70"/>
  <c r="AI46" i="70" s="1"/>
  <c r="L46" i="70"/>
  <c r="R46" i="70" s="1"/>
  <c r="C46" i="70"/>
  <c r="ER45" i="70"/>
  <c r="EX45" i="70" s="1"/>
  <c r="EA45" i="70"/>
  <c r="EG45" i="70" s="1"/>
  <c r="DJ45" i="70"/>
  <c r="DP45" i="70" s="1"/>
  <c r="CS45" i="70"/>
  <c r="CY45" i="70" s="1"/>
  <c r="CB45" i="70"/>
  <c r="CH45" i="70" s="1"/>
  <c r="BK45" i="70"/>
  <c r="BQ45" i="70" s="1"/>
  <c r="AT45" i="70"/>
  <c r="AZ45" i="70" s="1"/>
  <c r="AC45" i="70"/>
  <c r="AI45" i="70" s="1"/>
  <c r="L45" i="70"/>
  <c r="R45" i="70" s="1"/>
  <c r="C45" i="70"/>
  <c r="ER44" i="70"/>
  <c r="EX44" i="70" s="1"/>
  <c r="EA44" i="70"/>
  <c r="EG44" i="70" s="1"/>
  <c r="DJ44" i="70"/>
  <c r="DP44" i="70" s="1"/>
  <c r="CS44" i="70"/>
  <c r="CY44" i="70" s="1"/>
  <c r="CB44" i="70"/>
  <c r="CH44" i="70" s="1"/>
  <c r="BK44" i="70"/>
  <c r="BQ44" i="70" s="1"/>
  <c r="AT44" i="70"/>
  <c r="AZ44" i="70" s="1"/>
  <c r="AC44" i="70"/>
  <c r="AI44" i="70" s="1"/>
  <c r="L44" i="70"/>
  <c r="R44" i="70" s="1"/>
  <c r="C44" i="70"/>
  <c r="ER43" i="70"/>
  <c r="EX43" i="70" s="1"/>
  <c r="EA43" i="70"/>
  <c r="EG43" i="70" s="1"/>
  <c r="DJ43" i="70"/>
  <c r="DP43" i="70" s="1"/>
  <c r="CS43" i="70"/>
  <c r="CY43" i="70" s="1"/>
  <c r="CB43" i="70"/>
  <c r="CH43" i="70" s="1"/>
  <c r="BK43" i="70"/>
  <c r="BQ43" i="70" s="1"/>
  <c r="AT43" i="70"/>
  <c r="AZ43" i="70" s="1"/>
  <c r="AC43" i="70"/>
  <c r="AI43" i="70" s="1"/>
  <c r="L43" i="70"/>
  <c r="R43" i="70" s="1"/>
  <c r="C43" i="70"/>
  <c r="ER42" i="70"/>
  <c r="EA42" i="70"/>
  <c r="EG42" i="70" s="1"/>
  <c r="DJ42" i="70"/>
  <c r="DP42" i="70" s="1"/>
  <c r="CS42" i="70"/>
  <c r="CY42" i="70" s="1"/>
  <c r="CB42" i="70"/>
  <c r="CH42" i="70" s="1"/>
  <c r="BK42" i="70"/>
  <c r="BQ42" i="70" s="1"/>
  <c r="AT42" i="70"/>
  <c r="AZ42" i="70" s="1"/>
  <c r="AC42" i="70"/>
  <c r="AI42" i="70" s="1"/>
  <c r="L42" i="70"/>
  <c r="R42" i="70" s="1"/>
  <c r="C42" i="70"/>
  <c r="ER41" i="70"/>
  <c r="EX41" i="70" s="1"/>
  <c r="EA41" i="70"/>
  <c r="EG41" i="70" s="1"/>
  <c r="DJ41" i="70"/>
  <c r="DP41" i="70" s="1"/>
  <c r="CS41" i="70"/>
  <c r="CY41" i="70" s="1"/>
  <c r="CB41" i="70"/>
  <c r="CH41" i="70" s="1"/>
  <c r="BK41" i="70"/>
  <c r="BQ41" i="70" s="1"/>
  <c r="AT41" i="70"/>
  <c r="AZ41" i="70" s="1"/>
  <c r="AC41" i="70"/>
  <c r="AI41" i="70" s="1"/>
  <c r="L41" i="70"/>
  <c r="R41" i="70" s="1"/>
  <c r="C41" i="70"/>
  <c r="ER40" i="70"/>
  <c r="EX40" i="70" s="1"/>
  <c r="EA40" i="70"/>
  <c r="EG40" i="70" s="1"/>
  <c r="DJ40" i="70"/>
  <c r="DP40" i="70" s="1"/>
  <c r="CS40" i="70"/>
  <c r="CY40" i="70" s="1"/>
  <c r="CB40" i="70"/>
  <c r="CH40" i="70" s="1"/>
  <c r="BK40" i="70"/>
  <c r="BQ40" i="70" s="1"/>
  <c r="AT40" i="70"/>
  <c r="AZ40" i="70" s="1"/>
  <c r="AC40" i="70"/>
  <c r="AI40" i="70" s="1"/>
  <c r="L40" i="70"/>
  <c r="R40" i="70" s="1"/>
  <c r="C40" i="70"/>
  <c r="ER39" i="70"/>
  <c r="EX39" i="70" s="1"/>
  <c r="EA39" i="70"/>
  <c r="EG39" i="70" s="1"/>
  <c r="DJ39" i="70"/>
  <c r="DP39" i="70" s="1"/>
  <c r="CS39" i="70"/>
  <c r="CY39" i="70" s="1"/>
  <c r="CB39" i="70"/>
  <c r="CH39" i="70" s="1"/>
  <c r="BK39" i="70"/>
  <c r="BQ39" i="70" s="1"/>
  <c r="AT39" i="70"/>
  <c r="AZ39" i="70" s="1"/>
  <c r="AC39" i="70"/>
  <c r="AI39" i="70" s="1"/>
  <c r="L39" i="70"/>
  <c r="R39" i="70" s="1"/>
  <c r="C39" i="70"/>
  <c r="ER38" i="70"/>
  <c r="EX38" i="70" s="1"/>
  <c r="EA38" i="70"/>
  <c r="EG38" i="70" s="1"/>
  <c r="DJ38" i="70"/>
  <c r="DP38" i="70" s="1"/>
  <c r="CS38" i="70"/>
  <c r="CY38" i="70" s="1"/>
  <c r="CB38" i="70"/>
  <c r="CH38" i="70" s="1"/>
  <c r="BK38" i="70"/>
  <c r="BQ38" i="70" s="1"/>
  <c r="AT38" i="70"/>
  <c r="AZ38" i="70" s="1"/>
  <c r="AC38" i="70"/>
  <c r="AI38" i="70" s="1"/>
  <c r="L38" i="70"/>
  <c r="R38" i="70" s="1"/>
  <c r="C38" i="70"/>
  <c r="ER37" i="70"/>
  <c r="EX37" i="70" s="1"/>
  <c r="EA37" i="70"/>
  <c r="EG37" i="70" s="1"/>
  <c r="DJ37" i="70"/>
  <c r="DP37" i="70" s="1"/>
  <c r="CS37" i="70"/>
  <c r="CY37" i="70" s="1"/>
  <c r="CB37" i="70"/>
  <c r="CH37" i="70" s="1"/>
  <c r="BK37" i="70"/>
  <c r="BQ37" i="70" s="1"/>
  <c r="AT37" i="70"/>
  <c r="AZ37" i="70" s="1"/>
  <c r="AC37" i="70"/>
  <c r="AI37" i="70" s="1"/>
  <c r="L37" i="70"/>
  <c r="R37" i="70" s="1"/>
  <c r="C37" i="70"/>
  <c r="ER36" i="70"/>
  <c r="EX36" i="70" s="1"/>
  <c r="EA36" i="70"/>
  <c r="EG36" i="70" s="1"/>
  <c r="DJ36" i="70"/>
  <c r="DP36" i="70" s="1"/>
  <c r="CS36" i="70"/>
  <c r="CY36" i="70" s="1"/>
  <c r="CB36" i="70"/>
  <c r="CH36" i="70" s="1"/>
  <c r="BK36" i="70"/>
  <c r="BQ36" i="70" s="1"/>
  <c r="AT36" i="70"/>
  <c r="AZ36" i="70" s="1"/>
  <c r="AC36" i="70"/>
  <c r="AI36" i="70" s="1"/>
  <c r="L36" i="70"/>
  <c r="R36" i="70" s="1"/>
  <c r="C36" i="70"/>
  <c r="ER35" i="70"/>
  <c r="EX35" i="70" s="1"/>
  <c r="EA35" i="70"/>
  <c r="EG35" i="70" s="1"/>
  <c r="DJ35" i="70"/>
  <c r="DP35" i="70" s="1"/>
  <c r="CS35" i="70"/>
  <c r="CY35" i="70" s="1"/>
  <c r="CB35" i="70"/>
  <c r="CH35" i="70" s="1"/>
  <c r="BK35" i="70"/>
  <c r="BQ35" i="70" s="1"/>
  <c r="AT35" i="70"/>
  <c r="AZ35" i="70" s="1"/>
  <c r="AC35" i="70"/>
  <c r="AI35" i="70" s="1"/>
  <c r="L35" i="70"/>
  <c r="R35" i="70" s="1"/>
  <c r="C35" i="70"/>
  <c r="ER34" i="70"/>
  <c r="EX34" i="70" s="1"/>
  <c r="EA34" i="70"/>
  <c r="EG34" i="70" s="1"/>
  <c r="DJ34" i="70"/>
  <c r="DP34" i="70" s="1"/>
  <c r="CS34" i="70"/>
  <c r="CY34" i="70" s="1"/>
  <c r="CB34" i="70"/>
  <c r="CH34" i="70" s="1"/>
  <c r="BK34" i="70"/>
  <c r="BQ34" i="70" s="1"/>
  <c r="AT34" i="70"/>
  <c r="AC34" i="70"/>
  <c r="AI34" i="70" s="1"/>
  <c r="L34" i="70"/>
  <c r="R34" i="70" s="1"/>
  <c r="C34" i="70"/>
  <c r="ER33" i="70"/>
  <c r="EX33" i="70" s="1"/>
  <c r="EA33" i="70"/>
  <c r="EG33" i="70" s="1"/>
  <c r="DJ33" i="70"/>
  <c r="DP33" i="70" s="1"/>
  <c r="CS33" i="70"/>
  <c r="CY33" i="70" s="1"/>
  <c r="CB33" i="70"/>
  <c r="CH33" i="70" s="1"/>
  <c r="BK33" i="70"/>
  <c r="BQ33" i="70" s="1"/>
  <c r="AT33" i="70"/>
  <c r="AZ33" i="70" s="1"/>
  <c r="AC33" i="70"/>
  <c r="AI33" i="70" s="1"/>
  <c r="L33" i="70"/>
  <c r="R33" i="70" s="1"/>
  <c r="C33" i="70"/>
  <c r="ER32" i="70"/>
  <c r="EX32" i="70" s="1"/>
  <c r="EA32" i="70"/>
  <c r="EG32" i="70" s="1"/>
  <c r="DJ32" i="70"/>
  <c r="DP32" i="70" s="1"/>
  <c r="CS32" i="70"/>
  <c r="CY32" i="70" s="1"/>
  <c r="CB32" i="70"/>
  <c r="CH32" i="70" s="1"/>
  <c r="BK32" i="70"/>
  <c r="BQ32" i="70" s="1"/>
  <c r="AT32" i="70"/>
  <c r="AZ32" i="70" s="1"/>
  <c r="AC32" i="70"/>
  <c r="AI32" i="70" s="1"/>
  <c r="L32" i="70"/>
  <c r="R32" i="70" s="1"/>
  <c r="C32" i="70"/>
  <c r="ER31" i="70"/>
  <c r="EX31" i="70" s="1"/>
  <c r="EA31" i="70"/>
  <c r="EG31" i="70" s="1"/>
  <c r="DJ31" i="70"/>
  <c r="DP31" i="70" s="1"/>
  <c r="CS31" i="70"/>
  <c r="CY31" i="70" s="1"/>
  <c r="CB31" i="70"/>
  <c r="CH31" i="70" s="1"/>
  <c r="BK31" i="70"/>
  <c r="BQ31" i="70" s="1"/>
  <c r="AT31" i="70"/>
  <c r="AZ31" i="70" s="1"/>
  <c r="AC31" i="70"/>
  <c r="AI31" i="70" s="1"/>
  <c r="L31" i="70"/>
  <c r="C31" i="70"/>
  <c r="ER30" i="70"/>
  <c r="EX30" i="70" s="1"/>
  <c r="EA30" i="70"/>
  <c r="EG30" i="70" s="1"/>
  <c r="DJ30" i="70"/>
  <c r="CS30" i="70"/>
  <c r="CY30" i="70" s="1"/>
  <c r="CB30" i="70"/>
  <c r="CH30" i="70" s="1"/>
  <c r="BK30" i="70"/>
  <c r="BQ30" i="70" s="1"/>
  <c r="AT30" i="70"/>
  <c r="AZ30" i="70" s="1"/>
  <c r="AC30" i="70"/>
  <c r="AI30" i="70" s="1"/>
  <c r="L30" i="70"/>
  <c r="R30" i="70" s="1"/>
  <c r="C30" i="70"/>
  <c r="ER29" i="70"/>
  <c r="EX29" i="70" s="1"/>
  <c r="EA29" i="70"/>
  <c r="EG29" i="70" s="1"/>
  <c r="DJ29" i="70"/>
  <c r="DP29" i="70" s="1"/>
  <c r="CS29" i="70"/>
  <c r="CY29" i="70" s="1"/>
  <c r="CB29" i="70"/>
  <c r="CH29" i="70" s="1"/>
  <c r="BK29" i="70"/>
  <c r="BQ29" i="70" s="1"/>
  <c r="AT29" i="70"/>
  <c r="AZ29" i="70" s="1"/>
  <c r="AC29" i="70"/>
  <c r="AI29" i="70" s="1"/>
  <c r="L29" i="70"/>
  <c r="R29" i="70" s="1"/>
  <c r="C29" i="70"/>
  <c r="ER28" i="70"/>
  <c r="EX28" i="70" s="1"/>
  <c r="EA28" i="70"/>
  <c r="EG28" i="70" s="1"/>
  <c r="DJ28" i="70"/>
  <c r="DP28" i="70" s="1"/>
  <c r="CS28" i="70"/>
  <c r="CY28" i="70" s="1"/>
  <c r="CB28" i="70"/>
  <c r="CH28" i="70" s="1"/>
  <c r="BK28" i="70"/>
  <c r="BQ28" i="70" s="1"/>
  <c r="AT28" i="70"/>
  <c r="AZ28" i="70" s="1"/>
  <c r="AC28" i="70"/>
  <c r="AI28" i="70" s="1"/>
  <c r="L28" i="70"/>
  <c r="R28" i="70" s="1"/>
  <c r="C28" i="70"/>
  <c r="ER27" i="70"/>
  <c r="EX27" i="70" s="1"/>
  <c r="EA27" i="70"/>
  <c r="EG27" i="70" s="1"/>
  <c r="DJ27" i="70"/>
  <c r="DP27" i="70" s="1"/>
  <c r="CS27" i="70"/>
  <c r="CY27" i="70" s="1"/>
  <c r="CB27" i="70"/>
  <c r="CH27" i="70" s="1"/>
  <c r="BK27" i="70"/>
  <c r="BQ27" i="70" s="1"/>
  <c r="AT27" i="70"/>
  <c r="AZ27" i="70" s="1"/>
  <c r="AC27" i="70"/>
  <c r="AI27" i="70" s="1"/>
  <c r="L27" i="70"/>
  <c r="R27" i="70" s="1"/>
  <c r="C27" i="70"/>
  <c r="ER26" i="70"/>
  <c r="EX26" i="70" s="1"/>
  <c r="EA26" i="70"/>
  <c r="EG26" i="70" s="1"/>
  <c r="DJ26" i="70"/>
  <c r="DP26" i="70" s="1"/>
  <c r="CS26" i="70"/>
  <c r="CY26" i="70" s="1"/>
  <c r="CB26" i="70"/>
  <c r="CH26" i="70" s="1"/>
  <c r="BK26" i="70"/>
  <c r="BQ26" i="70" s="1"/>
  <c r="AT26" i="70"/>
  <c r="AZ26" i="70" s="1"/>
  <c r="AC26" i="70"/>
  <c r="L26" i="70"/>
  <c r="R26" i="70" s="1"/>
  <c r="C26" i="70"/>
  <c r="ER25" i="70"/>
  <c r="EX25" i="70" s="1"/>
  <c r="EA25" i="70"/>
  <c r="DJ25" i="70"/>
  <c r="DP25" i="70" s="1"/>
  <c r="CS25" i="70"/>
  <c r="CY25" i="70" s="1"/>
  <c r="CB25" i="70"/>
  <c r="CH25" i="70" s="1"/>
  <c r="BK25" i="70"/>
  <c r="BQ25" i="70" s="1"/>
  <c r="AT25" i="70"/>
  <c r="AZ25" i="70" s="1"/>
  <c r="AC25" i="70"/>
  <c r="AI25" i="70" s="1"/>
  <c r="L25" i="70"/>
  <c r="R25" i="70" s="1"/>
  <c r="C25" i="70"/>
  <c r="ER24" i="70"/>
  <c r="EX24" i="70" s="1"/>
  <c r="EA24" i="70"/>
  <c r="EG24" i="70" s="1"/>
  <c r="DJ24" i="70"/>
  <c r="DP24" i="70" s="1"/>
  <c r="CS24" i="70"/>
  <c r="CY24" i="70" s="1"/>
  <c r="CB24" i="70"/>
  <c r="CH24" i="70" s="1"/>
  <c r="BK24" i="70"/>
  <c r="BQ24" i="70" s="1"/>
  <c r="AT24" i="70"/>
  <c r="AZ24" i="70" s="1"/>
  <c r="AC24" i="70"/>
  <c r="AI24" i="70" s="1"/>
  <c r="L24" i="70"/>
  <c r="R24" i="70" s="1"/>
  <c r="C24" i="70"/>
  <c r="ER23" i="70"/>
  <c r="EX23" i="70" s="1"/>
  <c r="EA23" i="70"/>
  <c r="EG23" i="70" s="1"/>
  <c r="DJ23" i="70"/>
  <c r="DP23" i="70" s="1"/>
  <c r="CS23" i="70"/>
  <c r="CY23" i="70" s="1"/>
  <c r="CB23" i="70"/>
  <c r="CH23" i="70" s="1"/>
  <c r="BK23" i="70"/>
  <c r="BQ23" i="70" s="1"/>
  <c r="AT23" i="70"/>
  <c r="AZ23" i="70" s="1"/>
  <c r="AC23" i="70"/>
  <c r="AI23" i="70" s="1"/>
  <c r="L23" i="70"/>
  <c r="R23" i="70" s="1"/>
  <c r="C23" i="70"/>
  <c r="ER22" i="70"/>
  <c r="EX22" i="70" s="1"/>
  <c r="EA22" i="70"/>
  <c r="EG22" i="70" s="1"/>
  <c r="DJ22" i="70"/>
  <c r="DP22" i="70" s="1"/>
  <c r="CS22" i="70"/>
  <c r="CY22" i="70" s="1"/>
  <c r="CB22" i="70"/>
  <c r="CH22" i="70" s="1"/>
  <c r="BK22" i="70"/>
  <c r="BQ22" i="70" s="1"/>
  <c r="AT22" i="70"/>
  <c r="AZ22" i="70" s="1"/>
  <c r="AC22" i="70"/>
  <c r="AI22" i="70" s="1"/>
  <c r="L22" i="70"/>
  <c r="R22" i="70" s="1"/>
  <c r="C22" i="70"/>
  <c r="ER21" i="70"/>
  <c r="EX21" i="70" s="1"/>
  <c r="EA21" i="70"/>
  <c r="EG21" i="70" s="1"/>
  <c r="DJ21" i="70"/>
  <c r="DP21" i="70" s="1"/>
  <c r="CS21" i="70"/>
  <c r="CY21" i="70" s="1"/>
  <c r="CB21" i="70"/>
  <c r="CH21" i="70" s="1"/>
  <c r="BK21" i="70"/>
  <c r="BQ21" i="70" s="1"/>
  <c r="AT21" i="70"/>
  <c r="AZ21" i="70" s="1"/>
  <c r="AC21" i="70"/>
  <c r="AI21" i="70" s="1"/>
  <c r="L21" i="70"/>
  <c r="R21" i="70" s="1"/>
  <c r="C21" i="70"/>
  <c r="ER20" i="70"/>
  <c r="EX20" i="70" s="1"/>
  <c r="EA20" i="70"/>
  <c r="EG20" i="70" s="1"/>
  <c r="DJ20" i="70"/>
  <c r="DP20" i="70" s="1"/>
  <c r="CS20" i="70"/>
  <c r="CY20" i="70" s="1"/>
  <c r="CB20" i="70"/>
  <c r="CH20" i="70" s="1"/>
  <c r="BK20" i="70"/>
  <c r="BQ20" i="70" s="1"/>
  <c r="AT20" i="70"/>
  <c r="AZ20" i="70" s="1"/>
  <c r="AC20" i="70"/>
  <c r="AI20" i="70" s="1"/>
  <c r="L20" i="70"/>
  <c r="R20" i="70" s="1"/>
  <c r="C20" i="70"/>
  <c r="ER19" i="70"/>
  <c r="EX19" i="70" s="1"/>
  <c r="EA19" i="70"/>
  <c r="EG19" i="70" s="1"/>
  <c r="DJ19" i="70"/>
  <c r="DP19" i="70" s="1"/>
  <c r="CS19" i="70"/>
  <c r="CY19" i="70" s="1"/>
  <c r="CB19" i="70"/>
  <c r="CH19" i="70" s="1"/>
  <c r="BK19" i="70"/>
  <c r="BQ19" i="70" s="1"/>
  <c r="AT19" i="70"/>
  <c r="AZ19" i="70" s="1"/>
  <c r="AC19" i="70"/>
  <c r="AI19" i="70" s="1"/>
  <c r="L19" i="70"/>
  <c r="R19" i="70" s="1"/>
  <c r="C19" i="70"/>
  <c r="ER18" i="70"/>
  <c r="EX18" i="70" s="1"/>
  <c r="EA18" i="70"/>
  <c r="EG18" i="70" s="1"/>
  <c r="DJ18" i="70"/>
  <c r="DP18" i="70" s="1"/>
  <c r="CS18" i="70"/>
  <c r="CY18" i="70" s="1"/>
  <c r="CB18" i="70"/>
  <c r="CH18" i="70" s="1"/>
  <c r="BK18" i="70"/>
  <c r="BQ18" i="70" s="1"/>
  <c r="AT18" i="70"/>
  <c r="AZ18" i="70" s="1"/>
  <c r="AC18" i="70"/>
  <c r="AI18" i="70" s="1"/>
  <c r="L18" i="70"/>
  <c r="R18" i="70" s="1"/>
  <c r="C18" i="70"/>
  <c r="ER17" i="70"/>
  <c r="EX17" i="70" s="1"/>
  <c r="EA17" i="70"/>
  <c r="EG17" i="70" s="1"/>
  <c r="DJ17" i="70"/>
  <c r="DP17" i="70" s="1"/>
  <c r="CS17" i="70"/>
  <c r="CY17" i="70" s="1"/>
  <c r="CB17" i="70"/>
  <c r="CH17" i="70" s="1"/>
  <c r="BK17" i="70"/>
  <c r="BQ17" i="70" s="1"/>
  <c r="AT17" i="70"/>
  <c r="AZ17" i="70" s="1"/>
  <c r="AC17" i="70"/>
  <c r="AI17" i="70" s="1"/>
  <c r="L17" i="70"/>
  <c r="R17" i="70" s="1"/>
  <c r="C17" i="70"/>
  <c r="ER16" i="70"/>
  <c r="EX16" i="70" s="1"/>
  <c r="EA16" i="70"/>
  <c r="EG16" i="70" s="1"/>
  <c r="DJ16" i="70"/>
  <c r="DP16" i="70" s="1"/>
  <c r="CS16" i="70"/>
  <c r="CY16" i="70" s="1"/>
  <c r="CB16" i="70"/>
  <c r="CH16" i="70" s="1"/>
  <c r="BK16" i="70"/>
  <c r="BQ16" i="70" s="1"/>
  <c r="AT16" i="70"/>
  <c r="AZ16" i="70" s="1"/>
  <c r="AC16" i="70"/>
  <c r="AI16" i="70" s="1"/>
  <c r="L16" i="70"/>
  <c r="R16" i="70" s="1"/>
  <c r="C16" i="70"/>
  <c r="ER15" i="70"/>
  <c r="EX15" i="70" s="1"/>
  <c r="EA15" i="70"/>
  <c r="EG15" i="70" s="1"/>
  <c r="DJ15" i="70"/>
  <c r="DP15" i="70" s="1"/>
  <c r="CS15" i="70"/>
  <c r="CY15" i="70" s="1"/>
  <c r="CB15" i="70"/>
  <c r="CH15" i="70" s="1"/>
  <c r="BK15" i="70"/>
  <c r="BQ15" i="70" s="1"/>
  <c r="AT15" i="70"/>
  <c r="AZ15" i="70" s="1"/>
  <c r="AC15" i="70"/>
  <c r="AI15" i="70" s="1"/>
  <c r="L15" i="70"/>
  <c r="R15" i="70" s="1"/>
  <c r="C15" i="70"/>
  <c r="ER14" i="70"/>
  <c r="EX14" i="70" s="1"/>
  <c r="EA14" i="70"/>
  <c r="EG14" i="70" s="1"/>
  <c r="DJ14" i="70"/>
  <c r="DP14" i="70" s="1"/>
  <c r="CS14" i="70"/>
  <c r="CY14" i="70" s="1"/>
  <c r="CB14" i="70"/>
  <c r="CH14" i="70" s="1"/>
  <c r="BK14" i="70"/>
  <c r="BQ14" i="70" s="1"/>
  <c r="AT14" i="70"/>
  <c r="AZ14" i="70" s="1"/>
  <c r="AC14" i="70"/>
  <c r="AI14" i="70" s="1"/>
  <c r="L14" i="70"/>
  <c r="R14" i="70" s="1"/>
  <c r="C14" i="70"/>
  <c r="ER13" i="70"/>
  <c r="EX13" i="70" s="1"/>
  <c r="EA13" i="70"/>
  <c r="EG13" i="70" s="1"/>
  <c r="DJ13" i="70"/>
  <c r="DP13" i="70" s="1"/>
  <c r="CS13" i="70"/>
  <c r="CY13" i="70" s="1"/>
  <c r="CB13" i="70"/>
  <c r="CH13" i="70" s="1"/>
  <c r="BK13" i="70"/>
  <c r="BQ13" i="70" s="1"/>
  <c r="AT13" i="70"/>
  <c r="AZ13" i="70" s="1"/>
  <c r="AC13" i="70"/>
  <c r="AI13" i="70" s="1"/>
  <c r="L13" i="70"/>
  <c r="R13" i="70" s="1"/>
  <c r="C13" i="70"/>
  <c r="ER12" i="70"/>
  <c r="EX12" i="70" s="1"/>
  <c r="EA12" i="70"/>
  <c r="EG12" i="70" s="1"/>
  <c r="DJ12" i="70"/>
  <c r="DP12" i="70" s="1"/>
  <c r="CS12" i="70"/>
  <c r="CY12" i="70" s="1"/>
  <c r="CB12" i="70"/>
  <c r="CH12" i="70" s="1"/>
  <c r="BK12" i="70"/>
  <c r="BQ12" i="70" s="1"/>
  <c r="AT12" i="70"/>
  <c r="AZ12" i="70" s="1"/>
  <c r="AC12" i="70"/>
  <c r="AI12" i="70" s="1"/>
  <c r="L12" i="70"/>
  <c r="R12" i="70" s="1"/>
  <c r="C12" i="70"/>
  <c r="ER11" i="70"/>
  <c r="EX11" i="70" s="1"/>
  <c r="EA11" i="70"/>
  <c r="EG11" i="70" s="1"/>
  <c r="DJ11" i="70"/>
  <c r="DP11" i="70" s="1"/>
  <c r="CS11" i="70"/>
  <c r="CY11" i="70" s="1"/>
  <c r="CB11" i="70"/>
  <c r="CH11" i="70" s="1"/>
  <c r="BK11" i="70"/>
  <c r="BQ11" i="70" s="1"/>
  <c r="AT11" i="70"/>
  <c r="AZ11" i="70" s="1"/>
  <c r="AC11" i="70"/>
  <c r="AI11" i="70" s="1"/>
  <c r="L11" i="70"/>
  <c r="R11" i="70" s="1"/>
  <c r="C11" i="70"/>
  <c r="S6" i="70"/>
  <c r="N6" i="70"/>
  <c r="D2" i="70"/>
  <c r="D1" i="70"/>
  <c r="G513" i="69"/>
  <c r="F512" i="69"/>
  <c r="F511" i="69"/>
  <c r="AE510" i="69"/>
  <c r="F510" i="69"/>
  <c r="Y508" i="69"/>
  <c r="T508" i="69"/>
  <c r="L508" i="69"/>
  <c r="G508" i="69"/>
  <c r="B508" i="69"/>
  <c r="Y507" i="69"/>
  <c r="T507" i="69"/>
  <c r="L507" i="69"/>
  <c r="G507" i="69"/>
  <c r="B507" i="69"/>
  <c r="Y506" i="69"/>
  <c r="T506" i="69"/>
  <c r="L506" i="69"/>
  <c r="G506" i="69"/>
  <c r="B506" i="69"/>
  <c r="Y505" i="69"/>
  <c r="T505" i="69"/>
  <c r="L505" i="69"/>
  <c r="G505" i="69"/>
  <c r="B505" i="69"/>
  <c r="Y504" i="69"/>
  <c r="T504" i="69"/>
  <c r="L504" i="69"/>
  <c r="G504" i="69"/>
  <c r="B504" i="69"/>
  <c r="Y503" i="69"/>
  <c r="T503" i="69"/>
  <c r="L503" i="69"/>
  <c r="G503" i="69"/>
  <c r="B503" i="69"/>
  <c r="Y502" i="69"/>
  <c r="T502" i="69"/>
  <c r="L502" i="69"/>
  <c r="G502" i="69"/>
  <c r="B502" i="69"/>
  <c r="Y501" i="69"/>
  <c r="T501" i="69"/>
  <c r="L501" i="69"/>
  <c r="G501" i="69"/>
  <c r="B501" i="69"/>
  <c r="Y500" i="69"/>
  <c r="T500" i="69"/>
  <c r="L500" i="69"/>
  <c r="G500" i="69"/>
  <c r="B500" i="69"/>
  <c r="Y499" i="69"/>
  <c r="T499" i="69"/>
  <c r="L499" i="69"/>
  <c r="G499" i="69"/>
  <c r="B499" i="69"/>
  <c r="Y498" i="69"/>
  <c r="T498" i="69"/>
  <c r="L498" i="69"/>
  <c r="G498" i="69"/>
  <c r="B498" i="69"/>
  <c r="Y497" i="69"/>
  <c r="T497" i="69"/>
  <c r="L497" i="69"/>
  <c r="G497" i="69"/>
  <c r="B497" i="69"/>
  <c r="Y496" i="69"/>
  <c r="T496" i="69"/>
  <c r="L496" i="69"/>
  <c r="G496" i="69"/>
  <c r="B496" i="69"/>
  <c r="Y495" i="69"/>
  <c r="T495" i="69"/>
  <c r="L495" i="69"/>
  <c r="G495" i="69"/>
  <c r="B495" i="69"/>
  <c r="Y494" i="69"/>
  <c r="T494" i="69"/>
  <c r="L494" i="69"/>
  <c r="G494" i="69"/>
  <c r="B494" i="69"/>
  <c r="Y493" i="69"/>
  <c r="T493" i="69"/>
  <c r="L493" i="69"/>
  <c r="G493" i="69"/>
  <c r="B493" i="69"/>
  <c r="Y492" i="69"/>
  <c r="T492" i="69"/>
  <c r="L492" i="69"/>
  <c r="G492" i="69"/>
  <c r="B492" i="69"/>
  <c r="Y491" i="69"/>
  <c r="T491" i="69"/>
  <c r="L491" i="69"/>
  <c r="G491" i="69"/>
  <c r="B491" i="69"/>
  <c r="Y490" i="69"/>
  <c r="T490" i="69"/>
  <c r="L490" i="69"/>
  <c r="G490" i="69"/>
  <c r="B490" i="69"/>
  <c r="Y489" i="69"/>
  <c r="T489" i="69"/>
  <c r="L489" i="69"/>
  <c r="G489" i="69"/>
  <c r="B489" i="69"/>
  <c r="Y488" i="69"/>
  <c r="T488" i="69"/>
  <c r="L488" i="69"/>
  <c r="G488" i="69"/>
  <c r="B488" i="69"/>
  <c r="Y487" i="69"/>
  <c r="T487" i="69"/>
  <c r="L487" i="69"/>
  <c r="G487" i="69"/>
  <c r="B487" i="69"/>
  <c r="Y486" i="69"/>
  <c r="T486" i="69"/>
  <c r="L486" i="69"/>
  <c r="G486" i="69"/>
  <c r="B486" i="69"/>
  <c r="Y485" i="69"/>
  <c r="T485" i="69"/>
  <c r="L485" i="69"/>
  <c r="G485" i="69"/>
  <c r="B485" i="69"/>
  <c r="Y484" i="69"/>
  <c r="T484" i="69"/>
  <c r="L484" i="69"/>
  <c r="G484" i="69"/>
  <c r="B484" i="69"/>
  <c r="Y483" i="69"/>
  <c r="T483" i="69"/>
  <c r="L483" i="69"/>
  <c r="G483" i="69"/>
  <c r="B483" i="69"/>
  <c r="Y482" i="69"/>
  <c r="T482" i="69"/>
  <c r="L482" i="69"/>
  <c r="G482" i="69"/>
  <c r="B482" i="69"/>
  <c r="Y481" i="69"/>
  <c r="T481" i="69"/>
  <c r="L481" i="69"/>
  <c r="G481" i="69"/>
  <c r="B481" i="69"/>
  <c r="Y480" i="69"/>
  <c r="T480" i="69"/>
  <c r="L480" i="69"/>
  <c r="G480" i="69"/>
  <c r="B480" i="69"/>
  <c r="Y479" i="69"/>
  <c r="T479" i="69"/>
  <c r="L479" i="69"/>
  <c r="G479" i="69"/>
  <c r="B479" i="69"/>
  <c r="Y478" i="69"/>
  <c r="T478" i="69"/>
  <c r="L478" i="69"/>
  <c r="G478" i="69"/>
  <c r="B478" i="69"/>
  <c r="Y477" i="69"/>
  <c r="T477" i="69"/>
  <c r="L477" i="69"/>
  <c r="G477" i="69"/>
  <c r="B477" i="69"/>
  <c r="Y476" i="69"/>
  <c r="T476" i="69"/>
  <c r="L476" i="69"/>
  <c r="G476" i="69"/>
  <c r="B476" i="69"/>
  <c r="Y475" i="69"/>
  <c r="T475" i="69"/>
  <c r="L475" i="69"/>
  <c r="G475" i="69"/>
  <c r="B475" i="69"/>
  <c r="Y474" i="69"/>
  <c r="T474" i="69"/>
  <c r="L474" i="69"/>
  <c r="G474" i="69"/>
  <c r="B474" i="69"/>
  <c r="Y473" i="69"/>
  <c r="T473" i="69"/>
  <c r="L473" i="69"/>
  <c r="G473" i="69"/>
  <c r="B473" i="69"/>
  <c r="Y472" i="69"/>
  <c r="T472" i="69"/>
  <c r="L472" i="69"/>
  <c r="G472" i="69"/>
  <c r="B472" i="69"/>
  <c r="Y471" i="69"/>
  <c r="T471" i="69"/>
  <c r="L471" i="69"/>
  <c r="G471" i="69"/>
  <c r="B471" i="69"/>
  <c r="Y470" i="69"/>
  <c r="T470" i="69"/>
  <c r="L470" i="69"/>
  <c r="G470" i="69"/>
  <c r="B470" i="69"/>
  <c r="Y469" i="69"/>
  <c r="T469" i="69"/>
  <c r="L469" i="69"/>
  <c r="G469" i="69"/>
  <c r="B469" i="69"/>
  <c r="Z464" i="69"/>
  <c r="Z463" i="69"/>
  <c r="M463" i="69"/>
  <c r="Z462" i="69"/>
  <c r="M462" i="69"/>
  <c r="A458" i="69"/>
  <c r="G456" i="69"/>
  <c r="F455" i="69"/>
  <c r="F454" i="69"/>
  <c r="AE453" i="69"/>
  <c r="F453" i="69"/>
  <c r="Y451" i="69"/>
  <c r="T451" i="69"/>
  <c r="L451" i="69"/>
  <c r="G451" i="69"/>
  <c r="B451" i="69"/>
  <c r="Y450" i="69"/>
  <c r="T450" i="69"/>
  <c r="L450" i="69"/>
  <c r="G450" i="69"/>
  <c r="B450" i="69"/>
  <c r="Y449" i="69"/>
  <c r="T449" i="69"/>
  <c r="L449" i="69"/>
  <c r="G449" i="69"/>
  <c r="B449" i="69"/>
  <c r="Y448" i="69"/>
  <c r="T448" i="69"/>
  <c r="L448" i="69"/>
  <c r="G448" i="69"/>
  <c r="B448" i="69"/>
  <c r="Y447" i="69"/>
  <c r="T447" i="69"/>
  <c r="L447" i="69"/>
  <c r="G447" i="69"/>
  <c r="B447" i="69"/>
  <c r="Y446" i="69"/>
  <c r="T446" i="69"/>
  <c r="L446" i="69"/>
  <c r="G446" i="69"/>
  <c r="B446" i="69"/>
  <c r="Y445" i="69"/>
  <c r="T445" i="69"/>
  <c r="L445" i="69"/>
  <c r="G445" i="69"/>
  <c r="B445" i="69"/>
  <c r="Y444" i="69"/>
  <c r="T444" i="69"/>
  <c r="L444" i="69"/>
  <c r="G444" i="69"/>
  <c r="B444" i="69"/>
  <c r="Y443" i="69"/>
  <c r="T443" i="69"/>
  <c r="L443" i="69"/>
  <c r="G443" i="69"/>
  <c r="B443" i="69"/>
  <c r="Y442" i="69"/>
  <c r="T442" i="69"/>
  <c r="L442" i="69"/>
  <c r="G442" i="69"/>
  <c r="B442" i="69"/>
  <c r="Y441" i="69"/>
  <c r="T441" i="69"/>
  <c r="L441" i="69"/>
  <c r="G441" i="69"/>
  <c r="B441" i="69"/>
  <c r="Y440" i="69"/>
  <c r="T440" i="69"/>
  <c r="L440" i="69"/>
  <c r="G440" i="69"/>
  <c r="B440" i="69"/>
  <c r="Y439" i="69"/>
  <c r="T439" i="69"/>
  <c r="L439" i="69"/>
  <c r="G439" i="69"/>
  <c r="B439" i="69"/>
  <c r="Y438" i="69"/>
  <c r="T438" i="69"/>
  <c r="L438" i="69"/>
  <c r="G438" i="69"/>
  <c r="B438" i="69"/>
  <c r="Y437" i="69"/>
  <c r="T437" i="69"/>
  <c r="L437" i="69"/>
  <c r="G437" i="69"/>
  <c r="B437" i="69"/>
  <c r="Y436" i="69"/>
  <c r="T436" i="69"/>
  <c r="L436" i="69"/>
  <c r="G436" i="69"/>
  <c r="B436" i="69"/>
  <c r="Y435" i="69"/>
  <c r="T435" i="69"/>
  <c r="L435" i="69"/>
  <c r="G435" i="69"/>
  <c r="B435" i="69"/>
  <c r="Y434" i="69"/>
  <c r="T434" i="69"/>
  <c r="L434" i="69"/>
  <c r="G434" i="69"/>
  <c r="B434" i="69"/>
  <c r="Y433" i="69"/>
  <c r="T433" i="69"/>
  <c r="L433" i="69"/>
  <c r="G433" i="69"/>
  <c r="B433" i="69"/>
  <c r="Y432" i="69"/>
  <c r="T432" i="69"/>
  <c r="L432" i="69"/>
  <c r="G432" i="69"/>
  <c r="B432" i="69"/>
  <c r="Y431" i="69"/>
  <c r="T431" i="69"/>
  <c r="L431" i="69"/>
  <c r="G431" i="69"/>
  <c r="B431" i="69"/>
  <c r="Y430" i="69"/>
  <c r="T430" i="69"/>
  <c r="L430" i="69"/>
  <c r="G430" i="69"/>
  <c r="B430" i="69"/>
  <c r="Y429" i="69"/>
  <c r="T429" i="69"/>
  <c r="L429" i="69"/>
  <c r="G429" i="69"/>
  <c r="B429" i="69"/>
  <c r="Y428" i="69"/>
  <c r="T428" i="69"/>
  <c r="L428" i="69"/>
  <c r="G428" i="69"/>
  <c r="B428" i="69"/>
  <c r="Y427" i="69"/>
  <c r="T427" i="69"/>
  <c r="L427" i="69"/>
  <c r="G427" i="69"/>
  <c r="B427" i="69"/>
  <c r="Y426" i="69"/>
  <c r="T426" i="69"/>
  <c r="L426" i="69"/>
  <c r="G426" i="69"/>
  <c r="B426" i="69"/>
  <c r="Y425" i="69"/>
  <c r="T425" i="69"/>
  <c r="L425" i="69"/>
  <c r="G425" i="69"/>
  <c r="B425" i="69"/>
  <c r="Y424" i="69"/>
  <c r="T424" i="69"/>
  <c r="L424" i="69"/>
  <c r="G424" i="69"/>
  <c r="B424" i="69"/>
  <c r="Y423" i="69"/>
  <c r="T423" i="69"/>
  <c r="L423" i="69"/>
  <c r="G423" i="69"/>
  <c r="B423" i="69"/>
  <c r="Y422" i="69"/>
  <c r="T422" i="69"/>
  <c r="L422" i="69"/>
  <c r="G422" i="69"/>
  <c r="B422" i="69"/>
  <c r="Y421" i="69"/>
  <c r="T421" i="69"/>
  <c r="L421" i="69"/>
  <c r="G421" i="69"/>
  <c r="B421" i="69"/>
  <c r="Y420" i="69"/>
  <c r="T420" i="69"/>
  <c r="L420" i="69"/>
  <c r="G420" i="69"/>
  <c r="B420" i="69"/>
  <c r="Y419" i="69"/>
  <c r="T419" i="69"/>
  <c r="L419" i="69"/>
  <c r="G419" i="69"/>
  <c r="B419" i="69"/>
  <c r="Y418" i="69"/>
  <c r="T418" i="69"/>
  <c r="L418" i="69"/>
  <c r="G418" i="69"/>
  <c r="B418" i="69"/>
  <c r="Y417" i="69"/>
  <c r="T417" i="69"/>
  <c r="L417" i="69"/>
  <c r="G417" i="69"/>
  <c r="B417" i="69"/>
  <c r="Y416" i="69"/>
  <c r="T416" i="69"/>
  <c r="L416" i="69"/>
  <c r="G416" i="69"/>
  <c r="B416" i="69"/>
  <c r="Y415" i="69"/>
  <c r="T415" i="69"/>
  <c r="L415" i="69"/>
  <c r="G415" i="69"/>
  <c r="B415" i="69"/>
  <c r="Y414" i="69"/>
  <c r="T414" i="69"/>
  <c r="L414" i="69"/>
  <c r="G414" i="69"/>
  <c r="B414" i="69"/>
  <c r="Y413" i="69"/>
  <c r="T413" i="69"/>
  <c r="L413" i="69"/>
  <c r="G413" i="69"/>
  <c r="B413" i="69"/>
  <c r="Y412" i="69"/>
  <c r="T412" i="69"/>
  <c r="L412" i="69"/>
  <c r="G412" i="69"/>
  <c r="B412" i="69"/>
  <c r="Z407" i="69"/>
  <c r="Z406" i="69"/>
  <c r="Z405" i="69"/>
  <c r="N405" i="69"/>
  <c r="A401" i="69"/>
  <c r="G399" i="69"/>
  <c r="F398" i="69"/>
  <c r="F397" i="69"/>
  <c r="AE396" i="69"/>
  <c r="F396" i="69"/>
  <c r="Y394" i="69"/>
  <c r="T394" i="69"/>
  <c r="L394" i="69"/>
  <c r="G394" i="69"/>
  <c r="B394" i="69"/>
  <c r="Y393" i="69"/>
  <c r="T393" i="69"/>
  <c r="L393" i="69"/>
  <c r="G393" i="69"/>
  <c r="B393" i="69"/>
  <c r="Y392" i="69"/>
  <c r="T392" i="69"/>
  <c r="L392" i="69"/>
  <c r="G392" i="69"/>
  <c r="B392" i="69"/>
  <c r="Y391" i="69"/>
  <c r="T391" i="69"/>
  <c r="L391" i="69"/>
  <c r="G391" i="69"/>
  <c r="B391" i="69"/>
  <c r="Y390" i="69"/>
  <c r="T390" i="69"/>
  <c r="L390" i="69"/>
  <c r="G390" i="69"/>
  <c r="B390" i="69"/>
  <c r="Y389" i="69"/>
  <c r="T389" i="69"/>
  <c r="L389" i="69"/>
  <c r="G389" i="69"/>
  <c r="B389" i="69"/>
  <c r="Y388" i="69"/>
  <c r="T388" i="69"/>
  <c r="L388" i="69"/>
  <c r="G388" i="69"/>
  <c r="B388" i="69"/>
  <c r="Y387" i="69"/>
  <c r="T387" i="69"/>
  <c r="L387" i="69"/>
  <c r="G387" i="69"/>
  <c r="B387" i="69"/>
  <c r="Y386" i="69"/>
  <c r="T386" i="69"/>
  <c r="L386" i="69"/>
  <c r="G386" i="69"/>
  <c r="B386" i="69"/>
  <c r="Y385" i="69"/>
  <c r="T385" i="69"/>
  <c r="L385" i="69"/>
  <c r="G385" i="69"/>
  <c r="B385" i="69"/>
  <c r="Y384" i="69"/>
  <c r="T384" i="69"/>
  <c r="L384" i="69"/>
  <c r="G384" i="69"/>
  <c r="B384" i="69"/>
  <c r="Y383" i="69"/>
  <c r="T383" i="69"/>
  <c r="L383" i="69"/>
  <c r="G383" i="69"/>
  <c r="B383" i="69"/>
  <c r="Y382" i="69"/>
  <c r="T382" i="69"/>
  <c r="L382" i="69"/>
  <c r="G382" i="69"/>
  <c r="B382" i="69"/>
  <c r="Y381" i="69"/>
  <c r="T381" i="69"/>
  <c r="L381" i="69"/>
  <c r="G381" i="69"/>
  <c r="B381" i="69"/>
  <c r="Y380" i="69"/>
  <c r="T380" i="69"/>
  <c r="L380" i="69"/>
  <c r="G380" i="69"/>
  <c r="B380" i="69"/>
  <c r="Y379" i="69"/>
  <c r="T379" i="69"/>
  <c r="L379" i="69"/>
  <c r="G379" i="69"/>
  <c r="B379" i="69"/>
  <c r="Y378" i="69"/>
  <c r="T378" i="69"/>
  <c r="L378" i="69"/>
  <c r="G378" i="69"/>
  <c r="B378" i="69"/>
  <c r="Y377" i="69"/>
  <c r="T377" i="69"/>
  <c r="L377" i="69"/>
  <c r="G377" i="69"/>
  <c r="B377" i="69"/>
  <c r="Y376" i="69"/>
  <c r="T376" i="69"/>
  <c r="L376" i="69"/>
  <c r="G376" i="69"/>
  <c r="B376" i="69"/>
  <c r="Y375" i="69"/>
  <c r="T375" i="69"/>
  <c r="L375" i="69"/>
  <c r="G375" i="69"/>
  <c r="B375" i="69"/>
  <c r="Y374" i="69"/>
  <c r="T374" i="69"/>
  <c r="L374" i="69"/>
  <c r="G374" i="69"/>
  <c r="B374" i="69"/>
  <c r="Y373" i="69"/>
  <c r="T373" i="69"/>
  <c r="L373" i="69"/>
  <c r="G373" i="69"/>
  <c r="B373" i="69"/>
  <c r="Y372" i="69"/>
  <c r="T372" i="69"/>
  <c r="L372" i="69"/>
  <c r="G372" i="69"/>
  <c r="B372" i="69"/>
  <c r="Y371" i="69"/>
  <c r="T371" i="69"/>
  <c r="L371" i="69"/>
  <c r="G371" i="69"/>
  <c r="B371" i="69"/>
  <c r="Y370" i="69"/>
  <c r="T370" i="69"/>
  <c r="L370" i="69"/>
  <c r="G370" i="69"/>
  <c r="B370" i="69"/>
  <c r="Y369" i="69"/>
  <c r="T369" i="69"/>
  <c r="L369" i="69"/>
  <c r="G369" i="69"/>
  <c r="B369" i="69"/>
  <c r="Y368" i="69"/>
  <c r="T368" i="69"/>
  <c r="L368" i="69"/>
  <c r="G368" i="69"/>
  <c r="B368" i="69"/>
  <c r="Y367" i="69"/>
  <c r="T367" i="69"/>
  <c r="L367" i="69"/>
  <c r="G367" i="69"/>
  <c r="B367" i="69"/>
  <c r="Y366" i="69"/>
  <c r="T366" i="69"/>
  <c r="L366" i="69"/>
  <c r="G366" i="69"/>
  <c r="B366" i="69"/>
  <c r="Y365" i="69"/>
  <c r="T365" i="69"/>
  <c r="L365" i="69"/>
  <c r="G365" i="69"/>
  <c r="B365" i="69"/>
  <c r="Y364" i="69"/>
  <c r="T364" i="69"/>
  <c r="L364" i="69"/>
  <c r="G364" i="69"/>
  <c r="B364" i="69"/>
  <c r="Y363" i="69"/>
  <c r="T363" i="69"/>
  <c r="L363" i="69"/>
  <c r="G363" i="69"/>
  <c r="B363" i="69"/>
  <c r="Y362" i="69"/>
  <c r="T362" i="69"/>
  <c r="L362" i="69"/>
  <c r="G362" i="69"/>
  <c r="B362" i="69"/>
  <c r="Y361" i="69"/>
  <c r="T361" i="69"/>
  <c r="L361" i="69"/>
  <c r="G361" i="69"/>
  <c r="B361" i="69"/>
  <c r="Y360" i="69"/>
  <c r="T360" i="69"/>
  <c r="L360" i="69"/>
  <c r="G360" i="69"/>
  <c r="B360" i="69"/>
  <c r="Y359" i="69"/>
  <c r="T359" i="69"/>
  <c r="L359" i="69"/>
  <c r="G359" i="69"/>
  <c r="B359" i="69"/>
  <c r="Y358" i="69"/>
  <c r="T358" i="69"/>
  <c r="L358" i="69"/>
  <c r="G358" i="69"/>
  <c r="B358" i="69"/>
  <c r="Y357" i="69"/>
  <c r="T357" i="69"/>
  <c r="L357" i="69"/>
  <c r="G357" i="69"/>
  <c r="B357" i="69"/>
  <c r="Y356" i="69"/>
  <c r="T356" i="69"/>
  <c r="L356" i="69"/>
  <c r="G356" i="69"/>
  <c r="B356" i="69"/>
  <c r="Y355" i="69"/>
  <c r="T355" i="69"/>
  <c r="L355" i="69"/>
  <c r="G355" i="69"/>
  <c r="B355" i="69"/>
  <c r="Z350" i="69"/>
  <c r="Z349" i="69"/>
  <c r="M349" i="69"/>
  <c r="Z348" i="69"/>
  <c r="M348" i="69"/>
  <c r="A344" i="69"/>
  <c r="G342" i="69"/>
  <c r="F341" i="69"/>
  <c r="F340" i="69"/>
  <c r="AE339" i="69"/>
  <c r="F339" i="69"/>
  <c r="Y337" i="69"/>
  <c r="T337" i="69"/>
  <c r="L337" i="69"/>
  <c r="G337" i="69"/>
  <c r="B337" i="69"/>
  <c r="Y336" i="69"/>
  <c r="T336" i="69"/>
  <c r="L336" i="69"/>
  <c r="G336" i="69"/>
  <c r="B336" i="69"/>
  <c r="Y335" i="69"/>
  <c r="T335" i="69"/>
  <c r="L335" i="69"/>
  <c r="G335" i="69"/>
  <c r="B335" i="69"/>
  <c r="Y334" i="69"/>
  <c r="T334" i="69"/>
  <c r="L334" i="69"/>
  <c r="G334" i="69"/>
  <c r="B334" i="69"/>
  <c r="Y333" i="69"/>
  <c r="T333" i="69"/>
  <c r="L333" i="69"/>
  <c r="G333" i="69"/>
  <c r="B333" i="69"/>
  <c r="Y332" i="69"/>
  <c r="T332" i="69"/>
  <c r="L332" i="69"/>
  <c r="G332" i="69"/>
  <c r="B332" i="69"/>
  <c r="Y331" i="69"/>
  <c r="T331" i="69"/>
  <c r="L331" i="69"/>
  <c r="G331" i="69"/>
  <c r="B331" i="69"/>
  <c r="Y330" i="69"/>
  <c r="T330" i="69"/>
  <c r="L330" i="69"/>
  <c r="G330" i="69"/>
  <c r="B330" i="69"/>
  <c r="Y329" i="69"/>
  <c r="T329" i="69"/>
  <c r="L329" i="69"/>
  <c r="G329" i="69"/>
  <c r="B329" i="69"/>
  <c r="Y328" i="69"/>
  <c r="T328" i="69"/>
  <c r="L328" i="69"/>
  <c r="G328" i="69"/>
  <c r="B328" i="69"/>
  <c r="Y327" i="69"/>
  <c r="T327" i="69"/>
  <c r="L327" i="69"/>
  <c r="G327" i="69"/>
  <c r="B327" i="69"/>
  <c r="Y326" i="69"/>
  <c r="T326" i="69"/>
  <c r="L326" i="69"/>
  <c r="G326" i="69"/>
  <c r="B326" i="69"/>
  <c r="Y325" i="69"/>
  <c r="T325" i="69"/>
  <c r="L325" i="69"/>
  <c r="G325" i="69"/>
  <c r="B325" i="69"/>
  <c r="Y324" i="69"/>
  <c r="T324" i="69"/>
  <c r="L324" i="69"/>
  <c r="G324" i="69"/>
  <c r="B324" i="69"/>
  <c r="Y323" i="69"/>
  <c r="T323" i="69"/>
  <c r="L323" i="69"/>
  <c r="G323" i="69"/>
  <c r="B323" i="69"/>
  <c r="Y322" i="69"/>
  <c r="T322" i="69"/>
  <c r="L322" i="69"/>
  <c r="G322" i="69"/>
  <c r="B322" i="69"/>
  <c r="Y321" i="69"/>
  <c r="T321" i="69"/>
  <c r="L321" i="69"/>
  <c r="G321" i="69"/>
  <c r="B321" i="69"/>
  <c r="Y320" i="69"/>
  <c r="T320" i="69"/>
  <c r="L320" i="69"/>
  <c r="G320" i="69"/>
  <c r="B320" i="69"/>
  <c r="Y319" i="69"/>
  <c r="T319" i="69"/>
  <c r="L319" i="69"/>
  <c r="G319" i="69"/>
  <c r="B319" i="69"/>
  <c r="Y318" i="69"/>
  <c r="T318" i="69"/>
  <c r="L318" i="69"/>
  <c r="G318" i="69"/>
  <c r="B318" i="69"/>
  <c r="Y317" i="69"/>
  <c r="T317" i="69"/>
  <c r="L317" i="69"/>
  <c r="G317" i="69"/>
  <c r="B317" i="69"/>
  <c r="Y316" i="69"/>
  <c r="T316" i="69"/>
  <c r="L316" i="69"/>
  <c r="G316" i="69"/>
  <c r="B316" i="69"/>
  <c r="Y315" i="69"/>
  <c r="T315" i="69"/>
  <c r="L315" i="69"/>
  <c r="G315" i="69"/>
  <c r="B315" i="69"/>
  <c r="Y314" i="69"/>
  <c r="T314" i="69"/>
  <c r="L314" i="69"/>
  <c r="G314" i="69"/>
  <c r="B314" i="69"/>
  <c r="Y313" i="69"/>
  <c r="T313" i="69"/>
  <c r="L313" i="69"/>
  <c r="G313" i="69"/>
  <c r="B313" i="69"/>
  <c r="Y312" i="69"/>
  <c r="T312" i="69"/>
  <c r="L312" i="69"/>
  <c r="G312" i="69"/>
  <c r="B312" i="69"/>
  <c r="Y311" i="69"/>
  <c r="T311" i="69"/>
  <c r="L311" i="69"/>
  <c r="G311" i="69"/>
  <c r="B311" i="69"/>
  <c r="Y310" i="69"/>
  <c r="T310" i="69"/>
  <c r="L310" i="69"/>
  <c r="G310" i="69"/>
  <c r="B310" i="69"/>
  <c r="Y309" i="69"/>
  <c r="T309" i="69"/>
  <c r="L309" i="69"/>
  <c r="G309" i="69"/>
  <c r="B309" i="69"/>
  <c r="Y308" i="69"/>
  <c r="T308" i="69"/>
  <c r="L308" i="69"/>
  <c r="G308" i="69"/>
  <c r="B308" i="69"/>
  <c r="Y307" i="69"/>
  <c r="T307" i="69"/>
  <c r="L307" i="69"/>
  <c r="G307" i="69"/>
  <c r="B307" i="69"/>
  <c r="Y306" i="69"/>
  <c r="T306" i="69"/>
  <c r="L306" i="69"/>
  <c r="G306" i="69"/>
  <c r="B306" i="69"/>
  <c r="Y305" i="69"/>
  <c r="T305" i="69"/>
  <c r="L305" i="69"/>
  <c r="G305" i="69"/>
  <c r="B305" i="69"/>
  <c r="Y304" i="69"/>
  <c r="T304" i="69"/>
  <c r="L304" i="69"/>
  <c r="G304" i="69"/>
  <c r="B304" i="69"/>
  <c r="Y303" i="69"/>
  <c r="T303" i="69"/>
  <c r="L303" i="69"/>
  <c r="G303" i="69"/>
  <c r="B303" i="69"/>
  <c r="Y302" i="69"/>
  <c r="T302" i="69"/>
  <c r="L302" i="69"/>
  <c r="G302" i="69"/>
  <c r="B302" i="69"/>
  <c r="Y301" i="69"/>
  <c r="T301" i="69"/>
  <c r="L301" i="69"/>
  <c r="G301" i="69"/>
  <c r="B301" i="69"/>
  <c r="Y300" i="69"/>
  <c r="T300" i="69"/>
  <c r="L300" i="69"/>
  <c r="G300" i="69"/>
  <c r="B300" i="69"/>
  <c r="Y299" i="69"/>
  <c r="T299" i="69"/>
  <c r="L299" i="69"/>
  <c r="G299" i="69"/>
  <c r="B299" i="69"/>
  <c r="Y298" i="69"/>
  <c r="T298" i="69"/>
  <c r="L298" i="69"/>
  <c r="G298" i="69"/>
  <c r="B298" i="69"/>
  <c r="Z293" i="69"/>
  <c r="Z292" i="69"/>
  <c r="Z291" i="69"/>
  <c r="M291" i="69"/>
  <c r="A287" i="69"/>
  <c r="G285" i="69"/>
  <c r="F284" i="69"/>
  <c r="F283" i="69"/>
  <c r="AE282" i="69"/>
  <c r="F282" i="69"/>
  <c r="Y280" i="69"/>
  <c r="T280" i="69"/>
  <c r="L280" i="69"/>
  <c r="G280" i="69"/>
  <c r="B280" i="69"/>
  <c r="Y279" i="69"/>
  <c r="T279" i="69"/>
  <c r="L279" i="69"/>
  <c r="G279" i="69"/>
  <c r="B279" i="69"/>
  <c r="Y278" i="69"/>
  <c r="T278" i="69"/>
  <c r="L278" i="69"/>
  <c r="G278" i="69"/>
  <c r="B278" i="69"/>
  <c r="Y277" i="69"/>
  <c r="T277" i="69"/>
  <c r="L277" i="69"/>
  <c r="G277" i="69"/>
  <c r="B277" i="69"/>
  <c r="Y276" i="69"/>
  <c r="T276" i="69"/>
  <c r="L276" i="69"/>
  <c r="G276" i="69"/>
  <c r="B276" i="69"/>
  <c r="Y275" i="69"/>
  <c r="T275" i="69"/>
  <c r="L275" i="69"/>
  <c r="G275" i="69"/>
  <c r="B275" i="69"/>
  <c r="Y274" i="69"/>
  <c r="T274" i="69"/>
  <c r="L274" i="69"/>
  <c r="G274" i="69"/>
  <c r="B274" i="69"/>
  <c r="Y273" i="69"/>
  <c r="T273" i="69"/>
  <c r="L273" i="69"/>
  <c r="G273" i="69"/>
  <c r="B273" i="69"/>
  <c r="Y272" i="69"/>
  <c r="T272" i="69"/>
  <c r="L272" i="69"/>
  <c r="G272" i="69"/>
  <c r="B272" i="69"/>
  <c r="Y271" i="69"/>
  <c r="T271" i="69"/>
  <c r="L271" i="69"/>
  <c r="G271" i="69"/>
  <c r="B271" i="69"/>
  <c r="Y270" i="69"/>
  <c r="T270" i="69"/>
  <c r="L270" i="69"/>
  <c r="G270" i="69"/>
  <c r="B270" i="69"/>
  <c r="Y269" i="69"/>
  <c r="T269" i="69"/>
  <c r="L269" i="69"/>
  <c r="G269" i="69"/>
  <c r="B269" i="69"/>
  <c r="Y268" i="69"/>
  <c r="T268" i="69"/>
  <c r="L268" i="69"/>
  <c r="G268" i="69"/>
  <c r="B268" i="69"/>
  <c r="Y267" i="69"/>
  <c r="T267" i="69"/>
  <c r="L267" i="69"/>
  <c r="G267" i="69"/>
  <c r="B267" i="69"/>
  <c r="Y266" i="69"/>
  <c r="T266" i="69"/>
  <c r="L266" i="69"/>
  <c r="G266" i="69"/>
  <c r="B266" i="69"/>
  <c r="Y265" i="69"/>
  <c r="T265" i="69"/>
  <c r="L265" i="69"/>
  <c r="G265" i="69"/>
  <c r="B265" i="69"/>
  <c r="Y264" i="69"/>
  <c r="T264" i="69"/>
  <c r="L264" i="69"/>
  <c r="G264" i="69"/>
  <c r="B264" i="69"/>
  <c r="Y263" i="69"/>
  <c r="T263" i="69"/>
  <c r="L263" i="69"/>
  <c r="G263" i="69"/>
  <c r="B263" i="69"/>
  <c r="Y262" i="69"/>
  <c r="T262" i="69"/>
  <c r="L262" i="69"/>
  <c r="G262" i="69"/>
  <c r="B262" i="69"/>
  <c r="Y261" i="69"/>
  <c r="T261" i="69"/>
  <c r="L261" i="69"/>
  <c r="G261" i="69"/>
  <c r="B261" i="69"/>
  <c r="Y260" i="69"/>
  <c r="T260" i="69"/>
  <c r="L260" i="69"/>
  <c r="G260" i="69"/>
  <c r="B260" i="69"/>
  <c r="Y259" i="69"/>
  <c r="T259" i="69"/>
  <c r="L259" i="69"/>
  <c r="G259" i="69"/>
  <c r="B259" i="69"/>
  <c r="Y258" i="69"/>
  <c r="T258" i="69"/>
  <c r="L258" i="69"/>
  <c r="G258" i="69"/>
  <c r="B258" i="69"/>
  <c r="Y257" i="69"/>
  <c r="T257" i="69"/>
  <c r="L257" i="69"/>
  <c r="G257" i="69"/>
  <c r="B257" i="69"/>
  <c r="Y256" i="69"/>
  <c r="T256" i="69"/>
  <c r="L256" i="69"/>
  <c r="G256" i="69"/>
  <c r="B256" i="69"/>
  <c r="Y255" i="69"/>
  <c r="T255" i="69"/>
  <c r="L255" i="69"/>
  <c r="G255" i="69"/>
  <c r="B255" i="69"/>
  <c r="Y254" i="69"/>
  <c r="T254" i="69"/>
  <c r="L254" i="69"/>
  <c r="G254" i="69"/>
  <c r="B254" i="69"/>
  <c r="Y253" i="69"/>
  <c r="T253" i="69"/>
  <c r="L253" i="69"/>
  <c r="G253" i="69"/>
  <c r="B253" i="69"/>
  <c r="Y252" i="69"/>
  <c r="T252" i="69"/>
  <c r="L252" i="69"/>
  <c r="G252" i="69"/>
  <c r="B252" i="69"/>
  <c r="Y251" i="69"/>
  <c r="T251" i="69"/>
  <c r="L251" i="69"/>
  <c r="G251" i="69"/>
  <c r="B251" i="69"/>
  <c r="Y250" i="69"/>
  <c r="T250" i="69"/>
  <c r="L250" i="69"/>
  <c r="G250" i="69"/>
  <c r="B250" i="69"/>
  <c r="Y249" i="69"/>
  <c r="T249" i="69"/>
  <c r="L249" i="69"/>
  <c r="G249" i="69"/>
  <c r="B249" i="69"/>
  <c r="Y248" i="69"/>
  <c r="T248" i="69"/>
  <c r="L248" i="69"/>
  <c r="G248" i="69"/>
  <c r="B248" i="69"/>
  <c r="Y247" i="69"/>
  <c r="T247" i="69"/>
  <c r="L247" i="69"/>
  <c r="G247" i="69"/>
  <c r="B247" i="69"/>
  <c r="Y246" i="69"/>
  <c r="T246" i="69"/>
  <c r="L246" i="69"/>
  <c r="G246" i="69"/>
  <c r="B246" i="69"/>
  <c r="Y245" i="69"/>
  <c r="T245" i="69"/>
  <c r="L245" i="69"/>
  <c r="G245" i="69"/>
  <c r="B245" i="69"/>
  <c r="Y244" i="69"/>
  <c r="T244" i="69"/>
  <c r="L244" i="69"/>
  <c r="G244" i="69"/>
  <c r="B244" i="69"/>
  <c r="Y243" i="69"/>
  <c r="T243" i="69"/>
  <c r="L243" i="69"/>
  <c r="G243" i="69"/>
  <c r="B243" i="69"/>
  <c r="Y242" i="69"/>
  <c r="T242" i="69"/>
  <c r="L242" i="69"/>
  <c r="G242" i="69"/>
  <c r="B242" i="69"/>
  <c r="Y241" i="69"/>
  <c r="T241" i="69"/>
  <c r="L241" i="69"/>
  <c r="G241" i="69"/>
  <c r="B241" i="69"/>
  <c r="Z236" i="69"/>
  <c r="Z235" i="69"/>
  <c r="Z234" i="69"/>
  <c r="M234" i="69"/>
  <c r="A230" i="69"/>
  <c r="G228" i="69"/>
  <c r="F227" i="69"/>
  <c r="F226" i="69"/>
  <c r="AE225" i="69"/>
  <c r="F225" i="69"/>
  <c r="Y223" i="69"/>
  <c r="T223" i="69"/>
  <c r="L223" i="69"/>
  <c r="G223" i="69"/>
  <c r="B223" i="69"/>
  <c r="Y222" i="69"/>
  <c r="T222" i="69"/>
  <c r="L222" i="69"/>
  <c r="G222" i="69"/>
  <c r="B222" i="69"/>
  <c r="Y221" i="69"/>
  <c r="T221" i="69"/>
  <c r="L221" i="69"/>
  <c r="G221" i="69"/>
  <c r="B221" i="69"/>
  <c r="Y220" i="69"/>
  <c r="T220" i="69"/>
  <c r="L220" i="69"/>
  <c r="G220" i="69"/>
  <c r="B220" i="69"/>
  <c r="Y219" i="69"/>
  <c r="T219" i="69"/>
  <c r="L219" i="69"/>
  <c r="G219" i="69"/>
  <c r="B219" i="69"/>
  <c r="Y218" i="69"/>
  <c r="T218" i="69"/>
  <c r="L218" i="69"/>
  <c r="G218" i="69"/>
  <c r="B218" i="69"/>
  <c r="Y217" i="69"/>
  <c r="T217" i="69"/>
  <c r="L217" i="69"/>
  <c r="G217" i="69"/>
  <c r="B217" i="69"/>
  <c r="Y216" i="69"/>
  <c r="T216" i="69"/>
  <c r="L216" i="69"/>
  <c r="G216" i="69"/>
  <c r="B216" i="69"/>
  <c r="Y215" i="69"/>
  <c r="T215" i="69"/>
  <c r="L215" i="69"/>
  <c r="G215" i="69"/>
  <c r="B215" i="69"/>
  <c r="Y214" i="69"/>
  <c r="T214" i="69"/>
  <c r="L214" i="69"/>
  <c r="G214" i="69"/>
  <c r="B214" i="69"/>
  <c r="Y213" i="69"/>
  <c r="T213" i="69"/>
  <c r="L213" i="69"/>
  <c r="G213" i="69"/>
  <c r="B213" i="69"/>
  <c r="Y212" i="69"/>
  <c r="T212" i="69"/>
  <c r="L212" i="69"/>
  <c r="G212" i="69"/>
  <c r="B212" i="69"/>
  <c r="Y211" i="69"/>
  <c r="T211" i="69"/>
  <c r="L211" i="69"/>
  <c r="G211" i="69"/>
  <c r="B211" i="69"/>
  <c r="Y210" i="69"/>
  <c r="T210" i="69"/>
  <c r="L210" i="69"/>
  <c r="G210" i="69"/>
  <c r="B210" i="69"/>
  <c r="Y209" i="69"/>
  <c r="T209" i="69"/>
  <c r="L209" i="69"/>
  <c r="G209" i="69"/>
  <c r="B209" i="69"/>
  <c r="Y208" i="69"/>
  <c r="T208" i="69"/>
  <c r="L208" i="69"/>
  <c r="G208" i="69"/>
  <c r="B208" i="69"/>
  <c r="Y207" i="69"/>
  <c r="T207" i="69"/>
  <c r="L207" i="69"/>
  <c r="G207" i="69"/>
  <c r="B207" i="69"/>
  <c r="Y206" i="69"/>
  <c r="T206" i="69"/>
  <c r="L206" i="69"/>
  <c r="G206" i="69"/>
  <c r="B206" i="69"/>
  <c r="Y205" i="69"/>
  <c r="T205" i="69"/>
  <c r="L205" i="69"/>
  <c r="G205" i="69"/>
  <c r="B205" i="69"/>
  <c r="Y204" i="69"/>
  <c r="T204" i="69"/>
  <c r="L204" i="69"/>
  <c r="G204" i="69"/>
  <c r="B204" i="69"/>
  <c r="Y203" i="69"/>
  <c r="T203" i="69"/>
  <c r="L203" i="69"/>
  <c r="G203" i="69"/>
  <c r="B203" i="69"/>
  <c r="Y202" i="69"/>
  <c r="T202" i="69"/>
  <c r="L202" i="69"/>
  <c r="G202" i="69"/>
  <c r="B202" i="69"/>
  <c r="Y201" i="69"/>
  <c r="T201" i="69"/>
  <c r="L201" i="69"/>
  <c r="G201" i="69"/>
  <c r="B201" i="69"/>
  <c r="Y200" i="69"/>
  <c r="T200" i="69"/>
  <c r="L200" i="69"/>
  <c r="G200" i="69"/>
  <c r="B200" i="69"/>
  <c r="Y199" i="69"/>
  <c r="T199" i="69"/>
  <c r="L199" i="69"/>
  <c r="G199" i="69"/>
  <c r="B199" i="69"/>
  <c r="Y198" i="69"/>
  <c r="T198" i="69"/>
  <c r="L198" i="69"/>
  <c r="G198" i="69"/>
  <c r="B198" i="69"/>
  <c r="Y197" i="69"/>
  <c r="T197" i="69"/>
  <c r="L197" i="69"/>
  <c r="G197" i="69"/>
  <c r="B197" i="69"/>
  <c r="Y196" i="69"/>
  <c r="T196" i="69"/>
  <c r="L196" i="69"/>
  <c r="G196" i="69"/>
  <c r="B196" i="69"/>
  <c r="Y195" i="69"/>
  <c r="T195" i="69"/>
  <c r="L195" i="69"/>
  <c r="G195" i="69"/>
  <c r="B195" i="69"/>
  <c r="Y194" i="69"/>
  <c r="T194" i="69"/>
  <c r="L194" i="69"/>
  <c r="G194" i="69"/>
  <c r="B194" i="69"/>
  <c r="Y193" i="69"/>
  <c r="T193" i="69"/>
  <c r="L193" i="69"/>
  <c r="G193" i="69"/>
  <c r="B193" i="69"/>
  <c r="Y192" i="69"/>
  <c r="T192" i="69"/>
  <c r="L192" i="69"/>
  <c r="G192" i="69"/>
  <c r="B192" i="69"/>
  <c r="Y191" i="69"/>
  <c r="T191" i="69"/>
  <c r="L191" i="69"/>
  <c r="G191" i="69"/>
  <c r="B191" i="69"/>
  <c r="Y190" i="69"/>
  <c r="T190" i="69"/>
  <c r="L190" i="69"/>
  <c r="G190" i="69"/>
  <c r="B190" i="69"/>
  <c r="Y189" i="69"/>
  <c r="T189" i="69"/>
  <c r="L189" i="69"/>
  <c r="G189" i="69"/>
  <c r="B189" i="69"/>
  <c r="Y188" i="69"/>
  <c r="T188" i="69"/>
  <c r="L188" i="69"/>
  <c r="G188" i="69"/>
  <c r="B188" i="69"/>
  <c r="Y187" i="69"/>
  <c r="T187" i="69"/>
  <c r="L187" i="69"/>
  <c r="G187" i="69"/>
  <c r="B187" i="69"/>
  <c r="Y186" i="69"/>
  <c r="T186" i="69"/>
  <c r="L186" i="69"/>
  <c r="G186" i="69"/>
  <c r="B186" i="69"/>
  <c r="Y185" i="69"/>
  <c r="T185" i="69"/>
  <c r="L185" i="69"/>
  <c r="G185" i="69"/>
  <c r="B185" i="69"/>
  <c r="Y184" i="69"/>
  <c r="T184" i="69"/>
  <c r="L184" i="69"/>
  <c r="G184" i="69"/>
  <c r="B184" i="69"/>
  <c r="Z179" i="69"/>
  <c r="Z178" i="69"/>
  <c r="Z177" i="69"/>
  <c r="M177" i="69"/>
  <c r="A173" i="69"/>
  <c r="G171" i="69"/>
  <c r="F170" i="69"/>
  <c r="F169" i="69"/>
  <c r="AE168" i="69"/>
  <c r="F168" i="69"/>
  <c r="Y166" i="69"/>
  <c r="T166" i="69"/>
  <c r="L166" i="69"/>
  <c r="G166" i="69"/>
  <c r="B166" i="69"/>
  <c r="Y165" i="69"/>
  <c r="T165" i="69"/>
  <c r="L165" i="69"/>
  <c r="G165" i="69"/>
  <c r="B165" i="69"/>
  <c r="Y164" i="69"/>
  <c r="T164" i="69"/>
  <c r="L164" i="69"/>
  <c r="G164" i="69"/>
  <c r="B164" i="69"/>
  <c r="Y163" i="69"/>
  <c r="T163" i="69"/>
  <c r="L163" i="69"/>
  <c r="G163" i="69"/>
  <c r="B163" i="69"/>
  <c r="Y162" i="69"/>
  <c r="T162" i="69"/>
  <c r="L162" i="69"/>
  <c r="G162" i="69"/>
  <c r="B162" i="69"/>
  <c r="Y161" i="69"/>
  <c r="T161" i="69"/>
  <c r="L161" i="69"/>
  <c r="G161" i="69"/>
  <c r="B161" i="69"/>
  <c r="Y160" i="69"/>
  <c r="T160" i="69"/>
  <c r="L160" i="69"/>
  <c r="G160" i="69"/>
  <c r="B160" i="69"/>
  <c r="Y159" i="69"/>
  <c r="T159" i="69"/>
  <c r="L159" i="69"/>
  <c r="G159" i="69"/>
  <c r="B159" i="69"/>
  <c r="Y158" i="69"/>
  <c r="T158" i="69"/>
  <c r="L158" i="69"/>
  <c r="G158" i="69"/>
  <c r="B158" i="69"/>
  <c r="Y157" i="69"/>
  <c r="T157" i="69"/>
  <c r="L157" i="69"/>
  <c r="G157" i="69"/>
  <c r="B157" i="69"/>
  <c r="Y156" i="69"/>
  <c r="T156" i="69"/>
  <c r="L156" i="69"/>
  <c r="G156" i="69"/>
  <c r="B156" i="69"/>
  <c r="Y155" i="69"/>
  <c r="T155" i="69"/>
  <c r="L155" i="69"/>
  <c r="G155" i="69"/>
  <c r="B155" i="69"/>
  <c r="Y154" i="69"/>
  <c r="T154" i="69"/>
  <c r="L154" i="69"/>
  <c r="G154" i="69"/>
  <c r="B154" i="69"/>
  <c r="Y153" i="69"/>
  <c r="T153" i="69"/>
  <c r="L153" i="69"/>
  <c r="G153" i="69"/>
  <c r="B153" i="69"/>
  <c r="Y152" i="69"/>
  <c r="T152" i="69"/>
  <c r="L152" i="69"/>
  <c r="G152" i="69"/>
  <c r="B152" i="69"/>
  <c r="Y151" i="69"/>
  <c r="T151" i="69"/>
  <c r="L151" i="69"/>
  <c r="G151" i="69"/>
  <c r="B151" i="69"/>
  <c r="Y150" i="69"/>
  <c r="T150" i="69"/>
  <c r="L150" i="69"/>
  <c r="G150" i="69"/>
  <c r="B150" i="69"/>
  <c r="Y149" i="69"/>
  <c r="T149" i="69"/>
  <c r="L149" i="69"/>
  <c r="G149" i="69"/>
  <c r="B149" i="69"/>
  <c r="Y148" i="69"/>
  <c r="T148" i="69"/>
  <c r="L148" i="69"/>
  <c r="G148" i="69"/>
  <c r="B148" i="69"/>
  <c r="Y147" i="69"/>
  <c r="T147" i="69"/>
  <c r="L147" i="69"/>
  <c r="G147" i="69"/>
  <c r="B147" i="69"/>
  <c r="Y146" i="69"/>
  <c r="T146" i="69"/>
  <c r="L146" i="69"/>
  <c r="G146" i="69"/>
  <c r="B146" i="69"/>
  <c r="Y145" i="69"/>
  <c r="T145" i="69"/>
  <c r="L145" i="69"/>
  <c r="G145" i="69"/>
  <c r="B145" i="69"/>
  <c r="Y144" i="69"/>
  <c r="T144" i="69"/>
  <c r="L144" i="69"/>
  <c r="G144" i="69"/>
  <c r="B144" i="69"/>
  <c r="Y143" i="69"/>
  <c r="T143" i="69"/>
  <c r="L143" i="69"/>
  <c r="G143" i="69"/>
  <c r="B143" i="69"/>
  <c r="Y142" i="69"/>
  <c r="T142" i="69"/>
  <c r="L142" i="69"/>
  <c r="G142" i="69"/>
  <c r="B142" i="69"/>
  <c r="Y141" i="69"/>
  <c r="T141" i="69"/>
  <c r="L141" i="69"/>
  <c r="G141" i="69"/>
  <c r="B141" i="69"/>
  <c r="Y140" i="69"/>
  <c r="T140" i="69"/>
  <c r="L140" i="69"/>
  <c r="G140" i="69"/>
  <c r="B140" i="69"/>
  <c r="Y139" i="69"/>
  <c r="T139" i="69"/>
  <c r="L139" i="69"/>
  <c r="G139" i="69"/>
  <c r="B139" i="69"/>
  <c r="Y138" i="69"/>
  <c r="T138" i="69"/>
  <c r="L138" i="69"/>
  <c r="G138" i="69"/>
  <c r="B138" i="69"/>
  <c r="Y137" i="69"/>
  <c r="T137" i="69"/>
  <c r="L137" i="69"/>
  <c r="G137" i="69"/>
  <c r="B137" i="69"/>
  <c r="Y136" i="69"/>
  <c r="T136" i="69"/>
  <c r="L136" i="69"/>
  <c r="G136" i="69"/>
  <c r="B136" i="69"/>
  <c r="Y135" i="69"/>
  <c r="T135" i="69"/>
  <c r="L135" i="69"/>
  <c r="G135" i="69"/>
  <c r="B135" i="69"/>
  <c r="Y134" i="69"/>
  <c r="T134" i="69"/>
  <c r="L134" i="69"/>
  <c r="G134" i="69"/>
  <c r="B134" i="69"/>
  <c r="Y133" i="69"/>
  <c r="T133" i="69"/>
  <c r="L133" i="69"/>
  <c r="G133" i="69"/>
  <c r="B133" i="69"/>
  <c r="Y132" i="69"/>
  <c r="T132" i="69"/>
  <c r="L132" i="69"/>
  <c r="G132" i="69"/>
  <c r="B132" i="69"/>
  <c r="Y131" i="69"/>
  <c r="T131" i="69"/>
  <c r="L131" i="69"/>
  <c r="G131" i="69"/>
  <c r="B131" i="69"/>
  <c r="Y130" i="69"/>
  <c r="T130" i="69"/>
  <c r="L130" i="69"/>
  <c r="G130" i="69"/>
  <c r="B130" i="69"/>
  <c r="Y129" i="69"/>
  <c r="T129" i="69"/>
  <c r="L129" i="69"/>
  <c r="G129" i="69"/>
  <c r="B129" i="69"/>
  <c r="Y128" i="69"/>
  <c r="T128" i="69"/>
  <c r="L128" i="69"/>
  <c r="G128" i="69"/>
  <c r="B128" i="69"/>
  <c r="Y127" i="69"/>
  <c r="T127" i="69"/>
  <c r="L127" i="69"/>
  <c r="G127" i="69"/>
  <c r="B127" i="69"/>
  <c r="Z122" i="69"/>
  <c r="Z121" i="69"/>
  <c r="Z120" i="69"/>
  <c r="M120" i="69"/>
  <c r="A116" i="69"/>
  <c r="G114" i="69"/>
  <c r="F113" i="69"/>
  <c r="F112" i="69"/>
  <c r="AE111" i="69"/>
  <c r="F111" i="69"/>
  <c r="Y109" i="69"/>
  <c r="T109" i="69"/>
  <c r="L109" i="69"/>
  <c r="G109" i="69"/>
  <c r="B109" i="69"/>
  <c r="Y108" i="69"/>
  <c r="T108" i="69"/>
  <c r="L108" i="69"/>
  <c r="G108" i="69"/>
  <c r="B108" i="69"/>
  <c r="Y107" i="69"/>
  <c r="T107" i="69"/>
  <c r="L107" i="69"/>
  <c r="G107" i="69"/>
  <c r="B107" i="69"/>
  <c r="Y106" i="69"/>
  <c r="T106" i="69"/>
  <c r="L106" i="69"/>
  <c r="G106" i="69"/>
  <c r="B106" i="69"/>
  <c r="Y105" i="69"/>
  <c r="T105" i="69"/>
  <c r="L105" i="69"/>
  <c r="G105" i="69"/>
  <c r="B105" i="69"/>
  <c r="Y104" i="69"/>
  <c r="T104" i="69"/>
  <c r="L104" i="69"/>
  <c r="G104" i="69"/>
  <c r="B104" i="69"/>
  <c r="Y103" i="69"/>
  <c r="T103" i="69"/>
  <c r="L103" i="69"/>
  <c r="G103" i="69"/>
  <c r="B103" i="69"/>
  <c r="Y102" i="69"/>
  <c r="T102" i="69"/>
  <c r="L102" i="69"/>
  <c r="G102" i="69"/>
  <c r="B102" i="69"/>
  <c r="Y101" i="69"/>
  <c r="T101" i="69"/>
  <c r="L101" i="69"/>
  <c r="G101" i="69"/>
  <c r="B101" i="69"/>
  <c r="Y100" i="69"/>
  <c r="T100" i="69"/>
  <c r="L100" i="69"/>
  <c r="G100" i="69"/>
  <c r="B100" i="69"/>
  <c r="Y99" i="69"/>
  <c r="T99" i="69"/>
  <c r="L99" i="69"/>
  <c r="G99" i="69"/>
  <c r="B99" i="69"/>
  <c r="Y98" i="69"/>
  <c r="T98" i="69"/>
  <c r="L98" i="69"/>
  <c r="G98" i="69"/>
  <c r="B98" i="69"/>
  <c r="Y97" i="69"/>
  <c r="T97" i="69"/>
  <c r="L97" i="69"/>
  <c r="G97" i="69"/>
  <c r="B97" i="69"/>
  <c r="Y96" i="69"/>
  <c r="T96" i="69"/>
  <c r="L96" i="69"/>
  <c r="G96" i="69"/>
  <c r="B96" i="69"/>
  <c r="Y95" i="69"/>
  <c r="T95" i="69"/>
  <c r="L95" i="69"/>
  <c r="G95" i="69"/>
  <c r="B95" i="69"/>
  <c r="Y94" i="69"/>
  <c r="T94" i="69"/>
  <c r="L94" i="69"/>
  <c r="G94" i="69"/>
  <c r="B94" i="69"/>
  <c r="Y93" i="69"/>
  <c r="T93" i="69"/>
  <c r="L93" i="69"/>
  <c r="G93" i="69"/>
  <c r="B93" i="69"/>
  <c r="Y92" i="69"/>
  <c r="T92" i="69"/>
  <c r="L92" i="69"/>
  <c r="G92" i="69"/>
  <c r="B92" i="69"/>
  <c r="Y91" i="69"/>
  <c r="T91" i="69"/>
  <c r="L91" i="69"/>
  <c r="G91" i="69"/>
  <c r="B91" i="69"/>
  <c r="Y90" i="69"/>
  <c r="T90" i="69"/>
  <c r="L90" i="69"/>
  <c r="G90" i="69"/>
  <c r="B90" i="69"/>
  <c r="Y89" i="69"/>
  <c r="T89" i="69"/>
  <c r="L89" i="69"/>
  <c r="G89" i="69"/>
  <c r="B89" i="69"/>
  <c r="Y88" i="69"/>
  <c r="T88" i="69"/>
  <c r="L88" i="69"/>
  <c r="G88" i="69"/>
  <c r="B88" i="69"/>
  <c r="Y87" i="69"/>
  <c r="T87" i="69"/>
  <c r="L87" i="69"/>
  <c r="G87" i="69"/>
  <c r="B87" i="69"/>
  <c r="Y86" i="69"/>
  <c r="T86" i="69"/>
  <c r="L86" i="69"/>
  <c r="G86" i="69"/>
  <c r="B86" i="69"/>
  <c r="Y85" i="69"/>
  <c r="T85" i="69"/>
  <c r="L85" i="69"/>
  <c r="G85" i="69"/>
  <c r="B85" i="69"/>
  <c r="Y84" i="69"/>
  <c r="T84" i="69"/>
  <c r="L84" i="69"/>
  <c r="G84" i="69"/>
  <c r="B84" i="69"/>
  <c r="Y83" i="69"/>
  <c r="T83" i="69"/>
  <c r="L83" i="69"/>
  <c r="G83" i="69"/>
  <c r="B83" i="69"/>
  <c r="Y82" i="69"/>
  <c r="T82" i="69"/>
  <c r="L82" i="69"/>
  <c r="G82" i="69"/>
  <c r="B82" i="69"/>
  <c r="Y81" i="69"/>
  <c r="T81" i="69"/>
  <c r="L81" i="69"/>
  <c r="G81" i="69"/>
  <c r="B81" i="69"/>
  <c r="Y80" i="69"/>
  <c r="T80" i="69"/>
  <c r="L80" i="69"/>
  <c r="G80" i="69"/>
  <c r="B80" i="69"/>
  <c r="Y79" i="69"/>
  <c r="T79" i="69"/>
  <c r="L79" i="69"/>
  <c r="G79" i="69"/>
  <c r="B79" i="69"/>
  <c r="Y78" i="69"/>
  <c r="T78" i="69"/>
  <c r="L78" i="69"/>
  <c r="G78" i="69"/>
  <c r="B78" i="69"/>
  <c r="Y77" i="69"/>
  <c r="T77" i="69"/>
  <c r="L77" i="69"/>
  <c r="G77" i="69"/>
  <c r="B77" i="69"/>
  <c r="Y76" i="69"/>
  <c r="T76" i="69"/>
  <c r="L76" i="69"/>
  <c r="G76" i="69"/>
  <c r="B76" i="69"/>
  <c r="Y75" i="69"/>
  <c r="T75" i="69"/>
  <c r="L75" i="69"/>
  <c r="G75" i="69"/>
  <c r="B75" i="69"/>
  <c r="Y74" i="69"/>
  <c r="T74" i="69"/>
  <c r="L74" i="69"/>
  <c r="G74" i="69"/>
  <c r="B74" i="69"/>
  <c r="Y73" i="69"/>
  <c r="T73" i="69"/>
  <c r="L73" i="69"/>
  <c r="G73" i="69"/>
  <c r="B73" i="69"/>
  <c r="Y72" i="69"/>
  <c r="T72" i="69"/>
  <c r="L72" i="69"/>
  <c r="G72" i="69"/>
  <c r="B72" i="69"/>
  <c r="Y71" i="69"/>
  <c r="T71" i="69"/>
  <c r="L71" i="69"/>
  <c r="G71" i="69"/>
  <c r="B71" i="69"/>
  <c r="Y70" i="69"/>
  <c r="T70" i="69"/>
  <c r="L70" i="69"/>
  <c r="G70" i="69"/>
  <c r="B70" i="69"/>
  <c r="Z65" i="69"/>
  <c r="Z64" i="69"/>
  <c r="Z63" i="69"/>
  <c r="M63" i="69"/>
  <c r="A59" i="69"/>
  <c r="F56" i="69"/>
  <c r="F55" i="69"/>
  <c r="F54" i="69"/>
  <c r="Y52" i="69"/>
  <c r="T52" i="69"/>
  <c r="L52" i="69"/>
  <c r="G52" i="69"/>
  <c r="B52" i="69"/>
  <c r="Y51" i="69"/>
  <c r="T51" i="69"/>
  <c r="L51" i="69"/>
  <c r="G51" i="69"/>
  <c r="B51" i="69"/>
  <c r="Y50" i="69"/>
  <c r="T50" i="69"/>
  <c r="L50" i="69"/>
  <c r="G50" i="69"/>
  <c r="B50" i="69"/>
  <c r="Y49" i="69"/>
  <c r="T49" i="69"/>
  <c r="L49" i="69"/>
  <c r="G49" i="69"/>
  <c r="B49" i="69"/>
  <c r="Y48" i="69"/>
  <c r="T48" i="69"/>
  <c r="L48" i="69"/>
  <c r="G48" i="69"/>
  <c r="B48" i="69"/>
  <c r="Y47" i="69"/>
  <c r="T47" i="69"/>
  <c r="L47" i="69"/>
  <c r="G47" i="69"/>
  <c r="B47" i="69"/>
  <c r="Y46" i="69"/>
  <c r="T46" i="69"/>
  <c r="L46" i="69"/>
  <c r="G46" i="69"/>
  <c r="B46" i="69"/>
  <c r="Y45" i="69"/>
  <c r="T45" i="69"/>
  <c r="L45" i="69"/>
  <c r="G45" i="69"/>
  <c r="B45" i="69"/>
  <c r="Y44" i="69"/>
  <c r="T44" i="69"/>
  <c r="L44" i="69"/>
  <c r="G44" i="69"/>
  <c r="B44" i="69"/>
  <c r="Y43" i="69"/>
  <c r="T43" i="69"/>
  <c r="L43" i="69"/>
  <c r="G43" i="69"/>
  <c r="B43" i="69"/>
  <c r="Y42" i="69"/>
  <c r="T42" i="69"/>
  <c r="L42" i="69"/>
  <c r="G42" i="69"/>
  <c r="B42" i="69"/>
  <c r="Y41" i="69"/>
  <c r="T41" i="69"/>
  <c r="L41" i="69"/>
  <c r="G41" i="69"/>
  <c r="B41" i="69"/>
  <c r="Y40" i="69"/>
  <c r="T40" i="69"/>
  <c r="L40" i="69"/>
  <c r="G40" i="69"/>
  <c r="B40" i="69"/>
  <c r="Y39" i="69"/>
  <c r="T39" i="69"/>
  <c r="L39" i="69"/>
  <c r="G39" i="69"/>
  <c r="B39" i="69"/>
  <c r="Y38" i="69"/>
  <c r="T38" i="69"/>
  <c r="L38" i="69"/>
  <c r="G38" i="69"/>
  <c r="B38" i="69"/>
  <c r="Y37" i="69"/>
  <c r="T37" i="69"/>
  <c r="L37" i="69"/>
  <c r="G37" i="69"/>
  <c r="B37" i="69"/>
  <c r="Y36" i="69"/>
  <c r="T36" i="69"/>
  <c r="L36" i="69"/>
  <c r="G36" i="69"/>
  <c r="B36" i="69"/>
  <c r="Y35" i="69"/>
  <c r="T35" i="69"/>
  <c r="L35" i="69"/>
  <c r="G35" i="69"/>
  <c r="B35" i="69"/>
  <c r="Y34" i="69"/>
  <c r="T34" i="69"/>
  <c r="L34" i="69"/>
  <c r="G34" i="69"/>
  <c r="B34" i="69"/>
  <c r="Y33" i="69"/>
  <c r="T33" i="69"/>
  <c r="L33" i="69"/>
  <c r="G33" i="69"/>
  <c r="B33" i="69"/>
  <c r="Y32" i="69"/>
  <c r="T32" i="69"/>
  <c r="L32" i="69"/>
  <c r="G32" i="69"/>
  <c r="B32" i="69"/>
  <c r="Y31" i="69"/>
  <c r="T31" i="69"/>
  <c r="L31" i="69"/>
  <c r="G31" i="69"/>
  <c r="B31" i="69"/>
  <c r="Y30" i="69"/>
  <c r="T30" i="69"/>
  <c r="L30" i="69"/>
  <c r="G30" i="69"/>
  <c r="B30" i="69"/>
  <c r="Y29" i="69"/>
  <c r="T29" i="69"/>
  <c r="L29" i="69"/>
  <c r="G29" i="69"/>
  <c r="B29" i="69"/>
  <c r="Y28" i="69"/>
  <c r="T28" i="69"/>
  <c r="L28" i="69"/>
  <c r="G28" i="69"/>
  <c r="B28" i="69"/>
  <c r="Y27" i="69"/>
  <c r="T27" i="69"/>
  <c r="L27" i="69"/>
  <c r="G27" i="69"/>
  <c r="B27" i="69"/>
  <c r="Y26" i="69"/>
  <c r="T26" i="69"/>
  <c r="L26" i="69"/>
  <c r="G26" i="69"/>
  <c r="B26" i="69"/>
  <c r="Y25" i="69"/>
  <c r="T25" i="69"/>
  <c r="L25" i="69"/>
  <c r="G25" i="69"/>
  <c r="B25" i="69"/>
  <c r="Y24" i="69"/>
  <c r="T24" i="69"/>
  <c r="L24" i="69"/>
  <c r="G24" i="69"/>
  <c r="B24" i="69"/>
  <c r="Y23" i="69"/>
  <c r="T23" i="69"/>
  <c r="L23" i="69"/>
  <c r="G23" i="69"/>
  <c r="B23" i="69"/>
  <c r="Y22" i="69"/>
  <c r="T22" i="69"/>
  <c r="L22" i="69"/>
  <c r="G22" i="69"/>
  <c r="B22" i="69"/>
  <c r="Y21" i="69"/>
  <c r="T21" i="69"/>
  <c r="L21" i="69"/>
  <c r="G21" i="69"/>
  <c r="B21" i="69"/>
  <c r="Y20" i="69"/>
  <c r="T20" i="69"/>
  <c r="L20" i="69"/>
  <c r="G20" i="69"/>
  <c r="B20" i="69"/>
  <c r="Y19" i="69"/>
  <c r="T19" i="69"/>
  <c r="L19" i="69"/>
  <c r="G19" i="69"/>
  <c r="B19" i="69"/>
  <c r="Y18" i="69"/>
  <c r="T18" i="69"/>
  <c r="L18" i="69"/>
  <c r="G18" i="69"/>
  <c r="B18" i="69"/>
  <c r="Y17" i="69"/>
  <c r="T17" i="69"/>
  <c r="L17" i="69"/>
  <c r="G17" i="69"/>
  <c r="B17" i="69"/>
  <c r="Y16" i="69"/>
  <c r="T16" i="69"/>
  <c r="L16" i="69"/>
  <c r="G16" i="69"/>
  <c r="B16" i="69"/>
  <c r="Y15" i="69"/>
  <c r="T15" i="69"/>
  <c r="L15" i="69"/>
  <c r="G15" i="69"/>
  <c r="B15" i="69"/>
  <c r="Y14" i="69"/>
  <c r="T14" i="69"/>
  <c r="L14" i="69"/>
  <c r="G14" i="69"/>
  <c r="B14" i="69"/>
  <c r="Y13" i="69"/>
  <c r="T13" i="69"/>
  <c r="L13" i="69"/>
  <c r="G13" i="69"/>
  <c r="D11" i="70" s="1"/>
  <c r="B13" i="69"/>
  <c r="Z8" i="69"/>
  <c r="Z7" i="69"/>
  <c r="Z6" i="69"/>
  <c r="M6" i="69"/>
  <c r="A2" i="69"/>
  <c r="F29" i="68"/>
  <c r="F26" i="68"/>
  <c r="F22" i="68"/>
  <c r="F21" i="68"/>
  <c r="L5" i="68"/>
  <c r="H5" i="68"/>
  <c r="H3" i="68"/>
  <c r="F28" i="68" s="1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AC12" i="10"/>
  <c r="AI12" i="10" s="1"/>
  <c r="AC13" i="10"/>
  <c r="AI13" i="10" s="1"/>
  <c r="AC14" i="10"/>
  <c r="AI14" i="10" s="1"/>
  <c r="AC15" i="10"/>
  <c r="AI15" i="10" s="1"/>
  <c r="AC16" i="10"/>
  <c r="AI16" i="10" s="1"/>
  <c r="AC17" i="10"/>
  <c r="AI17" i="10" s="1"/>
  <c r="AC18" i="10"/>
  <c r="AI18" i="10" s="1"/>
  <c r="AC19" i="10"/>
  <c r="AI19" i="10" s="1"/>
  <c r="AC20" i="10"/>
  <c r="AI20" i="10" s="1"/>
  <c r="AC21" i="10"/>
  <c r="AI21" i="10" s="1"/>
  <c r="AC22" i="10"/>
  <c r="AI22" i="10" s="1"/>
  <c r="AC23" i="10"/>
  <c r="AI23" i="10" s="1"/>
  <c r="AC24" i="10"/>
  <c r="AI24" i="10" s="1"/>
  <c r="AC25" i="10"/>
  <c r="AI25" i="10" s="1"/>
  <c r="AC26" i="10"/>
  <c r="AI26" i="10" s="1"/>
  <c r="AC27" i="10"/>
  <c r="AI27" i="10" s="1"/>
  <c r="AC28" i="10"/>
  <c r="AI28" i="10" s="1"/>
  <c r="AC29" i="10"/>
  <c r="AI29" i="10" s="1"/>
  <c r="AC30" i="10"/>
  <c r="AI30" i="10" s="1"/>
  <c r="AC31" i="10"/>
  <c r="AI31" i="10" s="1"/>
  <c r="AC32" i="10"/>
  <c r="AI32" i="10" s="1"/>
  <c r="AC33" i="10"/>
  <c r="AI33" i="10" s="1"/>
  <c r="AC34" i="10"/>
  <c r="AI34" i="10" s="1"/>
  <c r="AC35" i="10"/>
  <c r="AI35" i="10" s="1"/>
  <c r="AC36" i="10"/>
  <c r="AI36" i="10" s="1"/>
  <c r="AC37" i="10"/>
  <c r="AI37" i="10" s="1"/>
  <c r="AC38" i="10"/>
  <c r="AI38" i="10" s="1"/>
  <c r="AC39" i="10"/>
  <c r="AI39" i="10" s="1"/>
  <c r="AC40" i="10"/>
  <c r="AI40" i="10" s="1"/>
  <c r="AC41" i="10"/>
  <c r="AI41" i="10" s="1"/>
  <c r="AC42" i="10"/>
  <c r="AI42" i="10" s="1"/>
  <c r="AC43" i="10"/>
  <c r="AI43" i="10" s="1"/>
  <c r="AC44" i="10"/>
  <c r="AI44" i="10" s="1"/>
  <c r="AC45" i="10"/>
  <c r="AI45" i="10" s="1"/>
  <c r="AC46" i="10"/>
  <c r="AI46" i="10" s="1"/>
  <c r="AC47" i="10"/>
  <c r="AI47" i="10" s="1"/>
  <c r="AC48" i="10"/>
  <c r="AI48" i="10" s="1"/>
  <c r="AC49" i="10"/>
  <c r="AI49" i="10" s="1"/>
  <c r="AC50" i="10"/>
  <c r="AI50" i="10" s="1"/>
  <c r="AT12" i="10"/>
  <c r="AZ12" i="10" s="1"/>
  <c r="AT13" i="10"/>
  <c r="AZ13" i="10" s="1"/>
  <c r="AT14" i="10"/>
  <c r="AZ14" i="10" s="1"/>
  <c r="AT15" i="10"/>
  <c r="AZ15" i="10" s="1"/>
  <c r="AT16" i="10"/>
  <c r="AZ16" i="10" s="1"/>
  <c r="AT17" i="10"/>
  <c r="AZ17" i="10" s="1"/>
  <c r="AT18" i="10"/>
  <c r="AZ18" i="10" s="1"/>
  <c r="AT19" i="10"/>
  <c r="AZ19" i="10" s="1"/>
  <c r="AT20" i="10"/>
  <c r="AZ20" i="10" s="1"/>
  <c r="AT21" i="10"/>
  <c r="AZ21" i="10" s="1"/>
  <c r="AT22" i="10"/>
  <c r="AZ22" i="10" s="1"/>
  <c r="AT23" i="10"/>
  <c r="AZ23" i="10" s="1"/>
  <c r="AT24" i="10"/>
  <c r="AZ24" i="10" s="1"/>
  <c r="AT25" i="10"/>
  <c r="AZ25" i="10" s="1"/>
  <c r="AT26" i="10"/>
  <c r="AZ26" i="10" s="1"/>
  <c r="AT27" i="10"/>
  <c r="AZ27" i="10" s="1"/>
  <c r="AT28" i="10"/>
  <c r="AZ28" i="10" s="1"/>
  <c r="AT29" i="10"/>
  <c r="AZ29" i="10" s="1"/>
  <c r="AT30" i="10"/>
  <c r="AZ30" i="10" s="1"/>
  <c r="AT31" i="10"/>
  <c r="AZ31" i="10" s="1"/>
  <c r="AT32" i="10"/>
  <c r="AZ32" i="10" s="1"/>
  <c r="AT33" i="10"/>
  <c r="AZ33" i="10" s="1"/>
  <c r="AT34" i="10"/>
  <c r="AZ34" i="10" s="1"/>
  <c r="AT35" i="10"/>
  <c r="AZ35" i="10" s="1"/>
  <c r="AT36" i="10"/>
  <c r="AZ36" i="10" s="1"/>
  <c r="AT37" i="10"/>
  <c r="AZ37" i="10" s="1"/>
  <c r="AT38" i="10"/>
  <c r="AZ38" i="10" s="1"/>
  <c r="AT39" i="10"/>
  <c r="AZ39" i="10" s="1"/>
  <c r="AT40" i="10"/>
  <c r="AZ40" i="10" s="1"/>
  <c r="AT41" i="10"/>
  <c r="AZ41" i="10" s="1"/>
  <c r="AT42" i="10"/>
  <c r="AZ42" i="10" s="1"/>
  <c r="AT43" i="10"/>
  <c r="AZ43" i="10" s="1"/>
  <c r="AT44" i="10"/>
  <c r="AZ44" i="10" s="1"/>
  <c r="AT45" i="10"/>
  <c r="AZ45" i="10" s="1"/>
  <c r="AT46" i="10"/>
  <c r="AZ46" i="10" s="1"/>
  <c r="AT47" i="10"/>
  <c r="AZ47" i="10" s="1"/>
  <c r="AT48" i="10"/>
  <c r="AZ48" i="10" s="1"/>
  <c r="AT49" i="10"/>
  <c r="AZ49" i="10" s="1"/>
  <c r="AT50" i="10"/>
  <c r="AZ50" i="10" s="1"/>
  <c r="BK12" i="10"/>
  <c r="BQ12" i="10" s="1"/>
  <c r="BK13" i="10"/>
  <c r="BQ13" i="10" s="1"/>
  <c r="BK14" i="10"/>
  <c r="BQ14" i="10" s="1"/>
  <c r="BK15" i="10"/>
  <c r="BQ15" i="10" s="1"/>
  <c r="BK16" i="10"/>
  <c r="BQ16" i="10" s="1"/>
  <c r="BK17" i="10"/>
  <c r="BQ17" i="10" s="1"/>
  <c r="BK18" i="10"/>
  <c r="BQ18" i="10" s="1"/>
  <c r="BK19" i="10"/>
  <c r="BQ19" i="10" s="1"/>
  <c r="BK20" i="10"/>
  <c r="BQ20" i="10" s="1"/>
  <c r="BK21" i="10"/>
  <c r="BQ21" i="10" s="1"/>
  <c r="BK22" i="10"/>
  <c r="BQ22" i="10" s="1"/>
  <c r="BK23" i="10"/>
  <c r="BQ23" i="10" s="1"/>
  <c r="BK24" i="10"/>
  <c r="BQ24" i="10" s="1"/>
  <c r="BK25" i="10"/>
  <c r="BQ25" i="10" s="1"/>
  <c r="BK26" i="10"/>
  <c r="BQ26" i="10" s="1"/>
  <c r="BK27" i="10"/>
  <c r="BQ27" i="10" s="1"/>
  <c r="BK28" i="10"/>
  <c r="BK29" i="10"/>
  <c r="BQ29" i="10" s="1"/>
  <c r="BK30" i="10"/>
  <c r="BQ30" i="10" s="1"/>
  <c r="BK31" i="10"/>
  <c r="BQ31" i="10" s="1"/>
  <c r="BK32" i="10"/>
  <c r="BQ32" i="10" s="1"/>
  <c r="BK33" i="10"/>
  <c r="BQ33" i="10" s="1"/>
  <c r="BK34" i="10"/>
  <c r="BQ34" i="10" s="1"/>
  <c r="BK35" i="10"/>
  <c r="BQ35" i="10" s="1"/>
  <c r="BK36" i="10"/>
  <c r="BQ36" i="10" s="1"/>
  <c r="BK37" i="10"/>
  <c r="BQ37" i="10" s="1"/>
  <c r="BK38" i="10"/>
  <c r="BQ38" i="10" s="1"/>
  <c r="BK39" i="10"/>
  <c r="BQ39" i="10" s="1"/>
  <c r="BK40" i="10"/>
  <c r="BQ40" i="10" s="1"/>
  <c r="BK41" i="10"/>
  <c r="BQ41" i="10" s="1"/>
  <c r="BK42" i="10"/>
  <c r="BQ42" i="10" s="1"/>
  <c r="BK43" i="10"/>
  <c r="BQ43" i="10" s="1"/>
  <c r="BK44" i="10"/>
  <c r="BQ44" i="10" s="1"/>
  <c r="BK45" i="10"/>
  <c r="BQ45" i="10" s="1"/>
  <c r="BK46" i="10"/>
  <c r="BQ46" i="10" s="1"/>
  <c r="BK47" i="10"/>
  <c r="BQ47" i="10" s="1"/>
  <c r="BK48" i="10"/>
  <c r="BQ48" i="10" s="1"/>
  <c r="BK49" i="10"/>
  <c r="BQ49" i="10" s="1"/>
  <c r="BK50" i="10"/>
  <c r="BQ50" i="10" s="1"/>
  <c r="CB12" i="10"/>
  <c r="CH12" i="10" s="1"/>
  <c r="CB13" i="10"/>
  <c r="CH13" i="10" s="1"/>
  <c r="CB14" i="10"/>
  <c r="CH14" i="10" s="1"/>
  <c r="CB15" i="10"/>
  <c r="CH15" i="10" s="1"/>
  <c r="CB16" i="10"/>
  <c r="CH16" i="10" s="1"/>
  <c r="CB17" i="10"/>
  <c r="CH17" i="10" s="1"/>
  <c r="CB18" i="10"/>
  <c r="CH18" i="10" s="1"/>
  <c r="CB19" i="10"/>
  <c r="CH19" i="10" s="1"/>
  <c r="CB20" i="10"/>
  <c r="CH20" i="10" s="1"/>
  <c r="CB21" i="10"/>
  <c r="CB22" i="10"/>
  <c r="CH22" i="10" s="1"/>
  <c r="CB23" i="10"/>
  <c r="CH23" i="10" s="1"/>
  <c r="CB24" i="10"/>
  <c r="CH24" i="10" s="1"/>
  <c r="CB25" i="10"/>
  <c r="CH25" i="10" s="1"/>
  <c r="CB26" i="10"/>
  <c r="CH26" i="10" s="1"/>
  <c r="CB27" i="10"/>
  <c r="CH27" i="10" s="1"/>
  <c r="CB28" i="10"/>
  <c r="CH28" i="10" s="1"/>
  <c r="CB29" i="10"/>
  <c r="CH29" i="10" s="1"/>
  <c r="CB30" i="10"/>
  <c r="CH30" i="10" s="1"/>
  <c r="CB31" i="10"/>
  <c r="CH31" i="10" s="1"/>
  <c r="CB32" i="10"/>
  <c r="CH32" i="10" s="1"/>
  <c r="CB33" i="10"/>
  <c r="CH33" i="10" s="1"/>
  <c r="CB34" i="10"/>
  <c r="CH34" i="10" s="1"/>
  <c r="CB35" i="10"/>
  <c r="CH35" i="10" s="1"/>
  <c r="CB36" i="10"/>
  <c r="CH36" i="10" s="1"/>
  <c r="CB37" i="10"/>
  <c r="CH37" i="10" s="1"/>
  <c r="CB38" i="10"/>
  <c r="CH38" i="10" s="1"/>
  <c r="CB39" i="10"/>
  <c r="CH39" i="10" s="1"/>
  <c r="CB40" i="10"/>
  <c r="CH40" i="10" s="1"/>
  <c r="CB41" i="10"/>
  <c r="CH41" i="10" s="1"/>
  <c r="CB42" i="10"/>
  <c r="CH42" i="10" s="1"/>
  <c r="CB43" i="10"/>
  <c r="CH43" i="10" s="1"/>
  <c r="CB44" i="10"/>
  <c r="CH44" i="10" s="1"/>
  <c r="CB45" i="10"/>
  <c r="CH45" i="10" s="1"/>
  <c r="CB46" i="10"/>
  <c r="CH46" i="10" s="1"/>
  <c r="CB47" i="10"/>
  <c r="CH47" i="10" s="1"/>
  <c r="CB48" i="10"/>
  <c r="CH48" i="10" s="1"/>
  <c r="CB49" i="10"/>
  <c r="CH49" i="10" s="1"/>
  <c r="CB50" i="10"/>
  <c r="CH50" i="10" s="1"/>
  <c r="CS12" i="10"/>
  <c r="CY12" i="10" s="1"/>
  <c r="CS13" i="10"/>
  <c r="CY13" i="10" s="1"/>
  <c r="CS14" i="10"/>
  <c r="CY14" i="10" s="1"/>
  <c r="CS15" i="10"/>
  <c r="CY15" i="10" s="1"/>
  <c r="CS16" i="10"/>
  <c r="CY16" i="10" s="1"/>
  <c r="CS17" i="10"/>
  <c r="CY17" i="10" s="1"/>
  <c r="CS18" i="10"/>
  <c r="CY18" i="10" s="1"/>
  <c r="CS19" i="10"/>
  <c r="CY19" i="10" s="1"/>
  <c r="CS20" i="10"/>
  <c r="CY20" i="10" s="1"/>
  <c r="CS21" i="10"/>
  <c r="CY21" i="10" s="1"/>
  <c r="CS22" i="10"/>
  <c r="CS23" i="10"/>
  <c r="CY23" i="10" s="1"/>
  <c r="CS24" i="10"/>
  <c r="CY24" i="10" s="1"/>
  <c r="CS25" i="10"/>
  <c r="CY25" i="10" s="1"/>
  <c r="CS26" i="10"/>
  <c r="CY26" i="10" s="1"/>
  <c r="CS27" i="10"/>
  <c r="CY27" i="10" s="1"/>
  <c r="CS28" i="10"/>
  <c r="CY28" i="10" s="1"/>
  <c r="CS29" i="10"/>
  <c r="CY29" i="10" s="1"/>
  <c r="CS30" i="10"/>
  <c r="CY30" i="10" s="1"/>
  <c r="CS31" i="10"/>
  <c r="CY31" i="10" s="1"/>
  <c r="CS32" i="10"/>
  <c r="CY32" i="10" s="1"/>
  <c r="CS33" i="10"/>
  <c r="CY33" i="10" s="1"/>
  <c r="CS34" i="10"/>
  <c r="CY34" i="10" s="1"/>
  <c r="CS35" i="10"/>
  <c r="CY35" i="10" s="1"/>
  <c r="CS36" i="10"/>
  <c r="CY36" i="10" s="1"/>
  <c r="CS37" i="10"/>
  <c r="CY37" i="10" s="1"/>
  <c r="CS38" i="10"/>
  <c r="CY38" i="10" s="1"/>
  <c r="CS39" i="10"/>
  <c r="CY39" i="10" s="1"/>
  <c r="CS40" i="10"/>
  <c r="CY40" i="10" s="1"/>
  <c r="CS41" i="10"/>
  <c r="CY41" i="10" s="1"/>
  <c r="CS42" i="10"/>
  <c r="CY42" i="10" s="1"/>
  <c r="CS43" i="10"/>
  <c r="CY43" i="10" s="1"/>
  <c r="CS44" i="10"/>
  <c r="CY44" i="10" s="1"/>
  <c r="CS45" i="10"/>
  <c r="CY45" i="10" s="1"/>
  <c r="CS46" i="10"/>
  <c r="CY46" i="10" s="1"/>
  <c r="CS47" i="10"/>
  <c r="CY47" i="10" s="1"/>
  <c r="CS48" i="10"/>
  <c r="CY48" i="10" s="1"/>
  <c r="CS49" i="10"/>
  <c r="CY49" i="10" s="1"/>
  <c r="CS50" i="10"/>
  <c r="CY50" i="10" s="1"/>
  <c r="DJ12" i="10"/>
  <c r="DP12" i="10" s="1"/>
  <c r="DJ13" i="10"/>
  <c r="DP13" i="10" s="1"/>
  <c r="DJ14" i="10"/>
  <c r="DP14" i="10" s="1"/>
  <c r="DJ15" i="10"/>
  <c r="DJ16" i="10"/>
  <c r="DP16" i="10" s="1"/>
  <c r="DJ17" i="10"/>
  <c r="DP17" i="10" s="1"/>
  <c r="DJ18" i="10"/>
  <c r="DP18" i="10" s="1"/>
  <c r="DJ19" i="10"/>
  <c r="DP19" i="10" s="1"/>
  <c r="DJ20" i="10"/>
  <c r="DP20" i="10" s="1"/>
  <c r="DJ21" i="10"/>
  <c r="DP21" i="10" s="1"/>
  <c r="DJ22" i="10"/>
  <c r="DP22" i="10" s="1"/>
  <c r="DJ23" i="10"/>
  <c r="DP23" i="10" s="1"/>
  <c r="DJ24" i="10"/>
  <c r="DP24" i="10" s="1"/>
  <c r="DJ25" i="10"/>
  <c r="DP25" i="10" s="1"/>
  <c r="DJ26" i="10"/>
  <c r="DP26" i="10" s="1"/>
  <c r="DJ27" i="10"/>
  <c r="DP27" i="10" s="1"/>
  <c r="DJ28" i="10"/>
  <c r="DP28" i="10" s="1"/>
  <c r="DJ29" i="10"/>
  <c r="DP29" i="10" s="1"/>
  <c r="DJ30" i="10"/>
  <c r="DP30" i="10" s="1"/>
  <c r="DJ31" i="10"/>
  <c r="DP31" i="10" s="1"/>
  <c r="DJ32" i="10"/>
  <c r="DP32" i="10" s="1"/>
  <c r="DJ33" i="10"/>
  <c r="DP33" i="10" s="1"/>
  <c r="DJ34" i="10"/>
  <c r="DP34" i="10" s="1"/>
  <c r="DJ35" i="10"/>
  <c r="DJ36" i="10"/>
  <c r="DP36" i="10" s="1"/>
  <c r="DJ37" i="10"/>
  <c r="DP37" i="10" s="1"/>
  <c r="DJ38" i="10"/>
  <c r="DP38" i="10" s="1"/>
  <c r="DJ39" i="10"/>
  <c r="DP39" i="10" s="1"/>
  <c r="DJ40" i="10"/>
  <c r="DP40" i="10" s="1"/>
  <c r="DJ41" i="10"/>
  <c r="DP41" i="10" s="1"/>
  <c r="DJ42" i="10"/>
  <c r="DP42" i="10" s="1"/>
  <c r="DJ43" i="10"/>
  <c r="DP43" i="10" s="1"/>
  <c r="DJ44" i="10"/>
  <c r="DP44" i="10" s="1"/>
  <c r="DJ45" i="10"/>
  <c r="DP45" i="10" s="1"/>
  <c r="DJ46" i="10"/>
  <c r="DP46" i="10" s="1"/>
  <c r="DJ47" i="10"/>
  <c r="DP47" i="10" s="1"/>
  <c r="DJ48" i="10"/>
  <c r="DP48" i="10" s="1"/>
  <c r="DJ49" i="10"/>
  <c r="DP49" i="10" s="1"/>
  <c r="DJ50" i="10"/>
  <c r="DP50" i="10" s="1"/>
  <c r="EA12" i="10"/>
  <c r="EG12" i="10" s="1"/>
  <c r="EA13" i="10"/>
  <c r="EG13" i="10" s="1"/>
  <c r="EA14" i="10"/>
  <c r="EG14" i="10" s="1"/>
  <c r="EA15" i="10"/>
  <c r="EG15" i="10" s="1"/>
  <c r="EA16" i="10"/>
  <c r="EA17" i="10"/>
  <c r="EG17" i="10" s="1"/>
  <c r="EA18" i="10"/>
  <c r="EG18" i="10" s="1"/>
  <c r="EA19" i="10"/>
  <c r="EG19" i="10" s="1"/>
  <c r="EA20" i="10"/>
  <c r="EG20" i="10" s="1"/>
  <c r="EA21" i="10"/>
  <c r="EG21" i="10" s="1"/>
  <c r="EA22" i="10"/>
  <c r="EG22" i="10" s="1"/>
  <c r="EA23" i="10"/>
  <c r="EG23" i="10" s="1"/>
  <c r="EA24" i="10"/>
  <c r="EG24" i="10" s="1"/>
  <c r="EA25" i="10"/>
  <c r="EG25" i="10" s="1"/>
  <c r="EA26" i="10"/>
  <c r="EG26" i="10" s="1"/>
  <c r="EA27" i="10"/>
  <c r="EG27" i="10" s="1"/>
  <c r="EA28" i="10"/>
  <c r="EG28" i="10" s="1"/>
  <c r="EA29" i="10"/>
  <c r="EG29" i="10" s="1"/>
  <c r="EA30" i="10"/>
  <c r="EG30" i="10" s="1"/>
  <c r="EA31" i="10"/>
  <c r="EG31" i="10" s="1"/>
  <c r="EA32" i="10"/>
  <c r="EG32" i="10" s="1"/>
  <c r="EA33" i="10"/>
  <c r="EG33" i="10" s="1"/>
  <c r="EA34" i="10"/>
  <c r="EG34" i="10" s="1"/>
  <c r="EA35" i="10"/>
  <c r="EG35" i="10" s="1"/>
  <c r="EA36" i="10"/>
  <c r="EG36" i="10" s="1"/>
  <c r="EA37" i="10"/>
  <c r="EG37" i="10" s="1"/>
  <c r="EA38" i="10"/>
  <c r="EG38" i="10" s="1"/>
  <c r="EA39" i="10"/>
  <c r="EG39" i="10" s="1"/>
  <c r="EA40" i="10"/>
  <c r="EG40" i="10" s="1"/>
  <c r="EA41" i="10"/>
  <c r="EG41" i="10" s="1"/>
  <c r="EA42" i="10"/>
  <c r="EG42" i="10" s="1"/>
  <c r="EA43" i="10"/>
  <c r="EG43" i="10" s="1"/>
  <c r="EA44" i="10"/>
  <c r="EG44" i="10" s="1"/>
  <c r="EA45" i="10"/>
  <c r="EG45" i="10" s="1"/>
  <c r="EA46" i="10"/>
  <c r="EG46" i="10" s="1"/>
  <c r="EA47" i="10"/>
  <c r="EG47" i="10" s="1"/>
  <c r="EA48" i="10"/>
  <c r="EA49" i="10"/>
  <c r="EG49" i="10" s="1"/>
  <c r="EA50" i="10"/>
  <c r="EG50" i="10" s="1"/>
  <c r="ER12" i="10"/>
  <c r="EX12" i="10" s="1"/>
  <c r="ER13" i="10"/>
  <c r="EX13" i="10" s="1"/>
  <c r="ER14" i="10"/>
  <c r="EX14" i="10" s="1"/>
  <c r="ER15" i="10"/>
  <c r="EX15" i="10" s="1"/>
  <c r="ER16" i="10"/>
  <c r="EX16" i="10" s="1"/>
  <c r="ER17" i="10"/>
  <c r="EX17" i="10" s="1"/>
  <c r="ER18" i="10"/>
  <c r="EX18" i="10" s="1"/>
  <c r="ER19" i="10"/>
  <c r="EX19" i="10" s="1"/>
  <c r="ER20" i="10"/>
  <c r="EX20" i="10" s="1"/>
  <c r="ER21" i="10"/>
  <c r="EX21" i="10" s="1"/>
  <c r="ER22" i="10"/>
  <c r="EX22" i="10" s="1"/>
  <c r="ER23" i="10"/>
  <c r="EX23" i="10" s="1"/>
  <c r="ER24" i="10"/>
  <c r="EX24" i="10" s="1"/>
  <c r="ER25" i="10"/>
  <c r="EX25" i="10" s="1"/>
  <c r="ER26" i="10"/>
  <c r="EX26" i="10" s="1"/>
  <c r="ER27" i="10"/>
  <c r="EX27" i="10" s="1"/>
  <c r="ER28" i="10"/>
  <c r="EX28" i="10" s="1"/>
  <c r="ER29" i="10"/>
  <c r="EX29" i="10" s="1"/>
  <c r="ER30" i="10"/>
  <c r="ER31" i="10"/>
  <c r="EX31" i="10" s="1"/>
  <c r="ER32" i="10"/>
  <c r="EX32" i="10" s="1"/>
  <c r="ER33" i="10"/>
  <c r="EX33" i="10" s="1"/>
  <c r="ER34" i="10"/>
  <c r="EX34" i="10" s="1"/>
  <c r="ER35" i="10"/>
  <c r="EX35" i="10" s="1"/>
  <c r="ER36" i="10"/>
  <c r="EX36" i="10" s="1"/>
  <c r="ER37" i="10"/>
  <c r="EX37" i="10" s="1"/>
  <c r="ER38" i="10"/>
  <c r="ER39" i="10"/>
  <c r="EX39" i="10" s="1"/>
  <c r="ER40" i="10"/>
  <c r="EX40" i="10" s="1"/>
  <c r="ER41" i="10"/>
  <c r="EX41" i="10" s="1"/>
  <c r="ER42" i="10"/>
  <c r="EX42" i="10" s="1"/>
  <c r="ER43" i="10"/>
  <c r="EX43" i="10" s="1"/>
  <c r="ER44" i="10"/>
  <c r="EX44" i="10" s="1"/>
  <c r="ER45" i="10"/>
  <c r="EX45" i="10" s="1"/>
  <c r="ER46" i="10"/>
  <c r="EX46" i="10" s="1"/>
  <c r="ER47" i="10"/>
  <c r="EX47" i="10" s="1"/>
  <c r="ER48" i="10"/>
  <c r="EX48" i="10" s="1"/>
  <c r="ER49" i="10"/>
  <c r="EX49" i="10" s="1"/>
  <c r="ER50" i="10"/>
  <c r="EX50" i="10" s="1"/>
  <c r="ER11" i="10"/>
  <c r="EX11" i="10" s="1"/>
  <c r="EA11" i="10"/>
  <c r="EG11" i="10" s="1"/>
  <c r="DJ11" i="10"/>
  <c r="CS11" i="10"/>
  <c r="CY11" i="10" s="1"/>
  <c r="CB11" i="10"/>
  <c r="CH11" i="10" s="1"/>
  <c r="BK11" i="10"/>
  <c r="BQ11" i="10" s="1"/>
  <c r="AT11" i="10"/>
  <c r="AZ11" i="10" s="1"/>
  <c r="AC11" i="10"/>
  <c r="AI11" i="10" s="1"/>
  <c r="L11" i="10"/>
  <c r="R11" i="10" s="1"/>
  <c r="GX50" i="67"/>
  <c r="GT50" i="67"/>
  <c r="GS50" i="67"/>
  <c r="GR50" i="67"/>
  <c r="GQ50" i="67"/>
  <c r="GI50" i="67"/>
  <c r="GH50" i="67"/>
  <c r="GG50" i="67"/>
  <c r="GF50" i="67"/>
  <c r="FW50" i="67"/>
  <c r="FV50" i="67"/>
  <c r="FU50" i="67"/>
  <c r="FX50" i="67" s="1"/>
  <c r="FM50" i="67"/>
  <c r="FJ50" i="67"/>
  <c r="FG50" i="67"/>
  <c r="FN50" i="67" s="1"/>
  <c r="ER50" i="67"/>
  <c r="EA50" i="67"/>
  <c r="EG50" i="67" s="1"/>
  <c r="DJ50" i="67"/>
  <c r="DP50" i="67" s="1"/>
  <c r="CS50" i="67"/>
  <c r="CB50" i="67"/>
  <c r="BK50" i="67"/>
  <c r="AT50" i="67"/>
  <c r="AC50" i="67"/>
  <c r="L50" i="67"/>
  <c r="R50" i="67" s="1"/>
  <c r="C50" i="67"/>
  <c r="GX49" i="67"/>
  <c r="GT49" i="67"/>
  <c r="GS49" i="67"/>
  <c r="GR49" i="67"/>
  <c r="GQ49" i="67"/>
  <c r="GI49" i="67"/>
  <c r="GH49" i="67"/>
  <c r="GG49" i="67"/>
  <c r="GF49" i="67"/>
  <c r="FW49" i="67"/>
  <c r="FV49" i="67"/>
  <c r="FU49" i="67"/>
  <c r="FX49" i="67" s="1"/>
  <c r="FM49" i="67"/>
  <c r="FJ49" i="67"/>
  <c r="FG49" i="67"/>
  <c r="FN49" i="67" s="1"/>
  <c r="ER49" i="67"/>
  <c r="EA49" i="67"/>
  <c r="DJ49" i="67"/>
  <c r="CS49" i="67"/>
  <c r="CB49" i="67"/>
  <c r="BK49" i="67"/>
  <c r="AT49" i="67"/>
  <c r="AC49" i="67"/>
  <c r="AI49" i="67" s="1"/>
  <c r="L49" i="67"/>
  <c r="R49" i="67" s="1"/>
  <c r="C49" i="67"/>
  <c r="GX48" i="67"/>
  <c r="GT48" i="67"/>
  <c r="GS48" i="67"/>
  <c r="GR48" i="67"/>
  <c r="GQ48" i="67"/>
  <c r="GI48" i="67"/>
  <c r="GH48" i="67"/>
  <c r="GG48" i="67"/>
  <c r="GF48" i="67"/>
  <c r="FW48" i="67"/>
  <c r="FV48" i="67"/>
  <c r="FU48" i="67"/>
  <c r="FM48" i="67"/>
  <c r="FJ48" i="67"/>
  <c r="FG48" i="67"/>
  <c r="ER48" i="67"/>
  <c r="EX48" i="67" s="1"/>
  <c r="EA48" i="67"/>
  <c r="EG48" i="67" s="1"/>
  <c r="DJ48" i="67"/>
  <c r="DP48" i="67" s="1"/>
  <c r="CS48" i="67"/>
  <c r="CY48" i="67" s="1"/>
  <c r="CB48" i="67"/>
  <c r="CH48" i="67" s="1"/>
  <c r="BK48" i="67"/>
  <c r="BQ48" i="67" s="1"/>
  <c r="AT48" i="67"/>
  <c r="AZ48" i="67" s="1"/>
  <c r="AC48" i="67"/>
  <c r="AI48" i="67" s="1"/>
  <c r="L48" i="67"/>
  <c r="C48" i="67"/>
  <c r="GX47" i="67"/>
  <c r="GT47" i="67"/>
  <c r="GS47" i="67"/>
  <c r="GR47" i="67"/>
  <c r="GQ47" i="67"/>
  <c r="GI47" i="67"/>
  <c r="GH47" i="67"/>
  <c r="GG47" i="67"/>
  <c r="GF47" i="67"/>
  <c r="FW47" i="67"/>
  <c r="FV47" i="67"/>
  <c r="FU47" i="67"/>
  <c r="FM47" i="67"/>
  <c r="FJ47" i="67"/>
  <c r="FG47" i="67"/>
  <c r="FN47" i="67" s="1"/>
  <c r="ER47" i="67"/>
  <c r="EX47" i="67" s="1"/>
  <c r="EA47" i="67"/>
  <c r="EG47" i="67" s="1"/>
  <c r="DJ47" i="67"/>
  <c r="DP47" i="67" s="1"/>
  <c r="CS47" i="67"/>
  <c r="CY47" i="67" s="1"/>
  <c r="CB47" i="67"/>
  <c r="CH47" i="67" s="1"/>
  <c r="BK47" i="67"/>
  <c r="BQ47" i="67" s="1"/>
  <c r="AT47" i="67"/>
  <c r="AZ47" i="67" s="1"/>
  <c r="AC47" i="67"/>
  <c r="AI47" i="67" s="1"/>
  <c r="L47" i="67"/>
  <c r="R47" i="67" s="1"/>
  <c r="C47" i="67"/>
  <c r="GX46" i="67"/>
  <c r="GT46" i="67"/>
  <c r="GS46" i="67"/>
  <c r="GR46" i="67"/>
  <c r="GQ46" i="67"/>
  <c r="GI46" i="67"/>
  <c r="GH46" i="67"/>
  <c r="GG46" i="67"/>
  <c r="GF46" i="67"/>
  <c r="FW46" i="67"/>
  <c r="FV46" i="67"/>
  <c r="FU46" i="67"/>
  <c r="FX46" i="67" s="1"/>
  <c r="GV46" i="67" s="1"/>
  <c r="GW46" i="67" s="1"/>
  <c r="FM46" i="67"/>
  <c r="FJ46" i="67"/>
  <c r="FG46" i="67"/>
  <c r="ER46" i="67"/>
  <c r="EX46" i="67" s="1"/>
  <c r="EA46" i="67"/>
  <c r="EG46" i="67" s="1"/>
  <c r="DJ46" i="67"/>
  <c r="DP46" i="67" s="1"/>
  <c r="CS46" i="67"/>
  <c r="CY46" i="67" s="1"/>
  <c r="CB46" i="67"/>
  <c r="CH46" i="67" s="1"/>
  <c r="BK46" i="67"/>
  <c r="BQ46" i="67" s="1"/>
  <c r="AT46" i="67"/>
  <c r="AZ46" i="67" s="1"/>
  <c r="AC46" i="67"/>
  <c r="AI46" i="67" s="1"/>
  <c r="L46" i="67"/>
  <c r="R46" i="67" s="1"/>
  <c r="C46" i="67"/>
  <c r="GX45" i="67"/>
  <c r="GT45" i="67"/>
  <c r="GS45" i="67"/>
  <c r="GR45" i="67"/>
  <c r="GQ45" i="67"/>
  <c r="GI45" i="67"/>
  <c r="GH45" i="67"/>
  <c r="GG45" i="67"/>
  <c r="GF45" i="67"/>
  <c r="FW45" i="67"/>
  <c r="FV45" i="67"/>
  <c r="FU45" i="67"/>
  <c r="FX45" i="67" s="1"/>
  <c r="FM45" i="67"/>
  <c r="FJ45" i="67"/>
  <c r="FG45" i="67"/>
  <c r="ER45" i="67"/>
  <c r="EX45" i="67" s="1"/>
  <c r="EA45" i="67"/>
  <c r="EG45" i="67" s="1"/>
  <c r="DJ45" i="67"/>
  <c r="DP45" i="67" s="1"/>
  <c r="CS45" i="67"/>
  <c r="CY45" i="67" s="1"/>
  <c r="CB45" i="67"/>
  <c r="CH45" i="67" s="1"/>
  <c r="BK45" i="67"/>
  <c r="BQ45" i="67" s="1"/>
  <c r="AT45" i="67"/>
  <c r="AZ45" i="67" s="1"/>
  <c r="AC45" i="67"/>
  <c r="AI45" i="67" s="1"/>
  <c r="L45" i="67"/>
  <c r="R45" i="67" s="1"/>
  <c r="C45" i="67"/>
  <c r="GX44" i="67"/>
  <c r="GT44" i="67"/>
  <c r="GS44" i="67"/>
  <c r="GR44" i="67"/>
  <c r="GQ44" i="67"/>
  <c r="GI44" i="67"/>
  <c r="GH44" i="67"/>
  <c r="GG44" i="67"/>
  <c r="GF44" i="67"/>
  <c r="FW44" i="67"/>
  <c r="FV44" i="67"/>
  <c r="FU44" i="67"/>
  <c r="FX44" i="67" s="1"/>
  <c r="FM44" i="67"/>
  <c r="FJ44" i="67"/>
  <c r="FG44" i="67"/>
  <c r="FN44" i="67" s="1"/>
  <c r="ER44" i="67"/>
  <c r="EX44" i="67" s="1"/>
  <c r="EA44" i="67"/>
  <c r="EG44" i="67" s="1"/>
  <c r="DJ44" i="67"/>
  <c r="DP44" i="67" s="1"/>
  <c r="CS44" i="67"/>
  <c r="CY44" i="67" s="1"/>
  <c r="CB44" i="67"/>
  <c r="CH44" i="67" s="1"/>
  <c r="BK44" i="67"/>
  <c r="BQ44" i="67" s="1"/>
  <c r="AT44" i="67"/>
  <c r="AZ44" i="67" s="1"/>
  <c r="AC44" i="67"/>
  <c r="AI44" i="67" s="1"/>
  <c r="L44" i="67"/>
  <c r="R44" i="67" s="1"/>
  <c r="C44" i="67"/>
  <c r="GX43" i="67"/>
  <c r="GT43" i="67"/>
  <c r="GS43" i="67"/>
  <c r="GR43" i="67"/>
  <c r="GQ43" i="67"/>
  <c r="GI43" i="67"/>
  <c r="GH43" i="67"/>
  <c r="GG43" i="67"/>
  <c r="GF43" i="67"/>
  <c r="FW43" i="67"/>
  <c r="FV43" i="67"/>
  <c r="FU43" i="67"/>
  <c r="FX43" i="67" s="1"/>
  <c r="FM43" i="67"/>
  <c r="FN43" i="67" s="1"/>
  <c r="FJ43" i="67"/>
  <c r="FG43" i="67"/>
  <c r="ER43" i="67"/>
  <c r="EX43" i="67" s="1"/>
  <c r="EA43" i="67"/>
  <c r="EG43" i="67" s="1"/>
  <c r="DJ43" i="67"/>
  <c r="DP43" i="67" s="1"/>
  <c r="CS43" i="67"/>
  <c r="CY43" i="67" s="1"/>
  <c r="CB43" i="67"/>
  <c r="CH43" i="67" s="1"/>
  <c r="BK43" i="67"/>
  <c r="BQ43" i="67" s="1"/>
  <c r="AT43" i="67"/>
  <c r="AZ43" i="67" s="1"/>
  <c r="AC43" i="67"/>
  <c r="AI43" i="67" s="1"/>
  <c r="L43" i="67"/>
  <c r="R43" i="67" s="1"/>
  <c r="C43" i="67"/>
  <c r="GX42" i="67"/>
  <c r="GT42" i="67"/>
  <c r="GS42" i="67"/>
  <c r="GR42" i="67"/>
  <c r="GQ42" i="67"/>
  <c r="GI42" i="67"/>
  <c r="GH42" i="67"/>
  <c r="GG42" i="67"/>
  <c r="GF42" i="67"/>
  <c r="FW42" i="67"/>
  <c r="FV42" i="67"/>
  <c r="FU42" i="67"/>
  <c r="FX42" i="67" s="1"/>
  <c r="FM42" i="67"/>
  <c r="FJ42" i="67"/>
  <c r="FG42" i="67"/>
  <c r="FN42" i="67" s="1"/>
  <c r="ER42" i="67"/>
  <c r="EA42" i="67"/>
  <c r="DJ42" i="67"/>
  <c r="CS42" i="67"/>
  <c r="CB42" i="67"/>
  <c r="CH42" i="67" s="1"/>
  <c r="BK42" i="67"/>
  <c r="BQ42" i="67" s="1"/>
  <c r="AT42" i="67"/>
  <c r="AC42" i="67"/>
  <c r="L42" i="67"/>
  <c r="C42" i="67"/>
  <c r="GX41" i="67"/>
  <c r="GT41" i="67"/>
  <c r="GS41" i="67"/>
  <c r="GR41" i="67"/>
  <c r="GQ41" i="67"/>
  <c r="GI41" i="67"/>
  <c r="GH41" i="67"/>
  <c r="GG41" i="67"/>
  <c r="GF41" i="67"/>
  <c r="FX41" i="67"/>
  <c r="GV41" i="67" s="1"/>
  <c r="FW41" i="67"/>
  <c r="FV41" i="67"/>
  <c r="FU41" i="67"/>
  <c r="FM41" i="67"/>
  <c r="FJ41" i="67"/>
  <c r="FG41" i="67"/>
  <c r="FN41" i="67" s="1"/>
  <c r="ER41" i="67"/>
  <c r="EA41" i="67"/>
  <c r="EG41" i="67" s="1"/>
  <c r="DJ41" i="67"/>
  <c r="CS41" i="67"/>
  <c r="CB41" i="67"/>
  <c r="BK41" i="67"/>
  <c r="AT41" i="67"/>
  <c r="AC41" i="67"/>
  <c r="AI41" i="67" s="1"/>
  <c r="L41" i="67"/>
  <c r="C41" i="67"/>
  <c r="GX40" i="67"/>
  <c r="GT40" i="67"/>
  <c r="GS40" i="67"/>
  <c r="GR40" i="67"/>
  <c r="GQ40" i="67"/>
  <c r="GI40" i="67"/>
  <c r="GH40" i="67"/>
  <c r="GG40" i="67"/>
  <c r="GF40" i="67"/>
  <c r="FW40" i="67"/>
  <c r="FV40" i="67"/>
  <c r="FU40" i="67"/>
  <c r="FX40" i="67" s="1"/>
  <c r="FM40" i="67"/>
  <c r="FJ40" i="67"/>
  <c r="FG40" i="67"/>
  <c r="ER40" i="67"/>
  <c r="EX40" i="67" s="1"/>
  <c r="EA40" i="67"/>
  <c r="EG40" i="67" s="1"/>
  <c r="DJ40" i="67"/>
  <c r="DP40" i="67" s="1"/>
  <c r="CS40" i="67"/>
  <c r="CB40" i="67"/>
  <c r="CH40" i="67" s="1"/>
  <c r="BK40" i="67"/>
  <c r="BQ40" i="67" s="1"/>
  <c r="AT40" i="67"/>
  <c r="AZ40" i="67" s="1"/>
  <c r="AC40" i="67"/>
  <c r="AI40" i="67" s="1"/>
  <c r="L40" i="67"/>
  <c r="R40" i="67" s="1"/>
  <c r="C40" i="67"/>
  <c r="GX39" i="67"/>
  <c r="GT39" i="67"/>
  <c r="GS39" i="67"/>
  <c r="GR39" i="67"/>
  <c r="GQ39" i="67"/>
  <c r="GI39" i="67"/>
  <c r="GH39" i="67"/>
  <c r="GG39" i="67"/>
  <c r="GF39" i="67"/>
  <c r="FW39" i="67"/>
  <c r="FV39" i="67"/>
  <c r="FU39" i="67"/>
  <c r="FM39" i="67"/>
  <c r="FJ39" i="67"/>
  <c r="FG39" i="67"/>
  <c r="ER39" i="67"/>
  <c r="EX39" i="67" s="1"/>
  <c r="EA39" i="67"/>
  <c r="EG39" i="67" s="1"/>
  <c r="DJ39" i="67"/>
  <c r="DP39" i="67" s="1"/>
  <c r="CS39" i="67"/>
  <c r="CY39" i="67" s="1"/>
  <c r="CB39" i="67"/>
  <c r="CH39" i="67" s="1"/>
  <c r="BK39" i="67"/>
  <c r="BQ39" i="67" s="1"/>
  <c r="AT39" i="67"/>
  <c r="AZ39" i="67" s="1"/>
  <c r="AC39" i="67"/>
  <c r="AI39" i="67" s="1"/>
  <c r="L39" i="67"/>
  <c r="R39" i="67" s="1"/>
  <c r="C39" i="67"/>
  <c r="GX38" i="67"/>
  <c r="GT38" i="67"/>
  <c r="GS38" i="67"/>
  <c r="GR38" i="67"/>
  <c r="GQ38" i="67"/>
  <c r="GI38" i="67"/>
  <c r="GH38" i="67"/>
  <c r="GG38" i="67"/>
  <c r="GF38" i="67"/>
  <c r="FW38" i="67"/>
  <c r="FV38" i="67"/>
  <c r="FU38" i="67"/>
  <c r="FX38" i="67" s="1"/>
  <c r="FM38" i="67"/>
  <c r="FJ38" i="67"/>
  <c r="FG38" i="67"/>
  <c r="ER38" i="67"/>
  <c r="EX38" i="67" s="1"/>
  <c r="EA38" i="67"/>
  <c r="EG38" i="67" s="1"/>
  <c r="DJ38" i="67"/>
  <c r="DP38" i="67" s="1"/>
  <c r="CS38" i="67"/>
  <c r="CY38" i="67" s="1"/>
  <c r="CB38" i="67"/>
  <c r="CH38" i="67" s="1"/>
  <c r="BK38" i="67"/>
  <c r="BQ38" i="67" s="1"/>
  <c r="AT38" i="67"/>
  <c r="AZ38" i="67" s="1"/>
  <c r="AC38" i="67"/>
  <c r="AI38" i="67" s="1"/>
  <c r="L38" i="67"/>
  <c r="R38" i="67" s="1"/>
  <c r="C38" i="67"/>
  <c r="GX37" i="67"/>
  <c r="GT37" i="67"/>
  <c r="GS37" i="67"/>
  <c r="GR37" i="67"/>
  <c r="GQ37" i="67"/>
  <c r="GI37" i="67"/>
  <c r="GH37" i="67"/>
  <c r="GG37" i="67"/>
  <c r="GF37" i="67"/>
  <c r="FW37" i="67"/>
  <c r="FV37" i="67"/>
  <c r="FU37" i="67"/>
  <c r="FX37" i="67" s="1"/>
  <c r="FN37" i="67"/>
  <c r="FM37" i="67"/>
  <c r="FJ37" i="67"/>
  <c r="FG37" i="67"/>
  <c r="ER37" i="67"/>
  <c r="EX37" i="67" s="1"/>
  <c r="EA37" i="67"/>
  <c r="EG37" i="67" s="1"/>
  <c r="DJ37" i="67"/>
  <c r="DP37" i="67" s="1"/>
  <c r="CS37" i="67"/>
  <c r="CY37" i="67" s="1"/>
  <c r="CB37" i="67"/>
  <c r="BK37" i="67"/>
  <c r="BQ37" i="67" s="1"/>
  <c r="AT37" i="67"/>
  <c r="AZ37" i="67" s="1"/>
  <c r="AC37" i="67"/>
  <c r="AI37" i="67" s="1"/>
  <c r="L37" i="67"/>
  <c r="R37" i="67" s="1"/>
  <c r="C37" i="67"/>
  <c r="GX36" i="67"/>
  <c r="GT36" i="67"/>
  <c r="GS36" i="67"/>
  <c r="GR36" i="67"/>
  <c r="GQ36" i="67"/>
  <c r="GI36" i="67"/>
  <c r="GH36" i="67"/>
  <c r="GG36" i="67"/>
  <c r="GF36" i="67"/>
  <c r="FW36" i="67"/>
  <c r="FV36" i="67"/>
  <c r="FU36" i="67"/>
  <c r="FM36" i="67"/>
  <c r="FJ36" i="67"/>
  <c r="FG36" i="67"/>
  <c r="ER36" i="67"/>
  <c r="EA36" i="67"/>
  <c r="EG36" i="67" s="1"/>
  <c r="DJ36" i="67"/>
  <c r="DP36" i="67" s="1"/>
  <c r="CS36" i="67"/>
  <c r="CY36" i="67" s="1"/>
  <c r="CB36" i="67"/>
  <c r="CH36" i="67" s="1"/>
  <c r="BK36" i="67"/>
  <c r="BQ36" i="67" s="1"/>
  <c r="AT36" i="67"/>
  <c r="AZ36" i="67" s="1"/>
  <c r="AC36" i="67"/>
  <c r="AI36" i="67" s="1"/>
  <c r="L36" i="67"/>
  <c r="R36" i="67" s="1"/>
  <c r="C36" i="67"/>
  <c r="GX35" i="67"/>
  <c r="GT35" i="67"/>
  <c r="GS35" i="67"/>
  <c r="GR35" i="67"/>
  <c r="GQ35" i="67"/>
  <c r="GI35" i="67"/>
  <c r="GH35" i="67"/>
  <c r="GG35" i="67"/>
  <c r="GF35" i="67"/>
  <c r="FW35" i="67"/>
  <c r="FV35" i="67"/>
  <c r="FU35" i="67"/>
  <c r="FX35" i="67" s="1"/>
  <c r="FM35" i="67"/>
  <c r="FJ35" i="67"/>
  <c r="FG35" i="67"/>
  <c r="ER35" i="67"/>
  <c r="EX35" i="67" s="1"/>
  <c r="EA35" i="67"/>
  <c r="EG35" i="67" s="1"/>
  <c r="DJ35" i="67"/>
  <c r="DP35" i="67" s="1"/>
  <c r="CS35" i="67"/>
  <c r="CY35" i="67" s="1"/>
  <c r="CB35" i="67"/>
  <c r="CH35" i="67" s="1"/>
  <c r="BK35" i="67"/>
  <c r="BQ35" i="67" s="1"/>
  <c r="AT35" i="67"/>
  <c r="AZ35" i="67" s="1"/>
  <c r="AC35" i="67"/>
  <c r="AI35" i="67" s="1"/>
  <c r="L35" i="67"/>
  <c r="R35" i="67" s="1"/>
  <c r="C35" i="67"/>
  <c r="GX34" i="67"/>
  <c r="GT34" i="67"/>
  <c r="GS34" i="67"/>
  <c r="GR34" i="67"/>
  <c r="GQ34" i="67"/>
  <c r="GI34" i="67"/>
  <c r="GH34" i="67"/>
  <c r="GG34" i="67"/>
  <c r="GF34" i="67"/>
  <c r="FW34" i="67"/>
  <c r="FV34" i="67"/>
  <c r="FU34" i="67"/>
  <c r="FX34" i="67" s="1"/>
  <c r="FM34" i="67"/>
  <c r="FJ34" i="67"/>
  <c r="FG34" i="67"/>
  <c r="FN34" i="67" s="1"/>
  <c r="ER34" i="67"/>
  <c r="EA34" i="67"/>
  <c r="DJ34" i="67"/>
  <c r="CS34" i="67"/>
  <c r="CB34" i="67"/>
  <c r="BK34" i="67"/>
  <c r="BQ34" i="67" s="1"/>
  <c r="AT34" i="67"/>
  <c r="AZ34" i="67" s="1"/>
  <c r="AC34" i="67"/>
  <c r="L34" i="67"/>
  <c r="R34" i="67" s="1"/>
  <c r="C34" i="67"/>
  <c r="GX33" i="67"/>
  <c r="GT33" i="67"/>
  <c r="GS33" i="67"/>
  <c r="GR33" i="67"/>
  <c r="GQ33" i="67"/>
  <c r="GI33" i="67"/>
  <c r="GH33" i="67"/>
  <c r="GG33" i="67"/>
  <c r="GF33" i="67"/>
  <c r="FW33" i="67"/>
  <c r="FV33" i="67"/>
  <c r="FX33" i="67" s="1"/>
  <c r="FU33" i="67"/>
  <c r="FM33" i="67"/>
  <c r="FJ33" i="67"/>
  <c r="FG33" i="67"/>
  <c r="FN33" i="67" s="1"/>
  <c r="ER33" i="67"/>
  <c r="EA33" i="67"/>
  <c r="DJ33" i="67"/>
  <c r="CS33" i="67"/>
  <c r="CY33" i="67" s="1"/>
  <c r="CB33" i="67"/>
  <c r="BK33" i="67"/>
  <c r="AT33" i="67"/>
  <c r="AC33" i="67"/>
  <c r="AI33" i="67" s="1"/>
  <c r="L33" i="67"/>
  <c r="C33" i="67"/>
  <c r="GX32" i="67"/>
  <c r="GT32" i="67"/>
  <c r="GS32" i="67"/>
  <c r="GR32" i="67"/>
  <c r="GQ32" i="67"/>
  <c r="GI32" i="67"/>
  <c r="GH32" i="67"/>
  <c r="GG32" i="67"/>
  <c r="GF32" i="67"/>
  <c r="FW32" i="67"/>
  <c r="FV32" i="67"/>
  <c r="FU32" i="67"/>
  <c r="FM32" i="67"/>
  <c r="FJ32" i="67"/>
  <c r="FG32" i="67"/>
  <c r="ER32" i="67"/>
  <c r="EX32" i="67" s="1"/>
  <c r="EA32" i="67"/>
  <c r="EG32" i="67" s="1"/>
  <c r="DJ32" i="67"/>
  <c r="DP32" i="67" s="1"/>
  <c r="CS32" i="67"/>
  <c r="CY32" i="67" s="1"/>
  <c r="CB32" i="67"/>
  <c r="CH32" i="67" s="1"/>
  <c r="BK32" i="67"/>
  <c r="BQ32" i="67" s="1"/>
  <c r="AT32" i="67"/>
  <c r="AZ32" i="67" s="1"/>
  <c r="AC32" i="67"/>
  <c r="AI32" i="67" s="1"/>
  <c r="L32" i="67"/>
  <c r="C32" i="67"/>
  <c r="GX31" i="67"/>
  <c r="GT31" i="67"/>
  <c r="GS31" i="67"/>
  <c r="GR31" i="67"/>
  <c r="GQ31" i="67"/>
  <c r="GI31" i="67"/>
  <c r="GH31" i="67"/>
  <c r="GG31" i="67"/>
  <c r="GF31" i="67"/>
  <c r="FW31" i="67"/>
  <c r="FV31" i="67"/>
  <c r="FU31" i="67"/>
  <c r="FM31" i="67"/>
  <c r="FJ31" i="67"/>
  <c r="FG31" i="67"/>
  <c r="ER31" i="67"/>
  <c r="EX31" i="67" s="1"/>
  <c r="EA31" i="67"/>
  <c r="EG31" i="67" s="1"/>
  <c r="DJ31" i="67"/>
  <c r="DP31" i="67" s="1"/>
  <c r="CS31" i="67"/>
  <c r="CY31" i="67" s="1"/>
  <c r="CB31" i="67"/>
  <c r="CH31" i="67" s="1"/>
  <c r="BK31" i="67"/>
  <c r="BQ31" i="67" s="1"/>
  <c r="AT31" i="67"/>
  <c r="AZ31" i="67" s="1"/>
  <c r="AC31" i="67"/>
  <c r="AI31" i="67" s="1"/>
  <c r="L31" i="67"/>
  <c r="R31" i="67" s="1"/>
  <c r="C31" i="67"/>
  <c r="GX30" i="67"/>
  <c r="GT30" i="67"/>
  <c r="GS30" i="67"/>
  <c r="GR30" i="67"/>
  <c r="GQ30" i="67"/>
  <c r="GI30" i="67"/>
  <c r="GH30" i="67"/>
  <c r="GG30" i="67"/>
  <c r="GF30" i="67"/>
  <c r="FW30" i="67"/>
  <c r="FV30" i="67"/>
  <c r="FU30" i="67"/>
  <c r="FX30" i="67" s="1"/>
  <c r="FM30" i="67"/>
  <c r="FJ30" i="67"/>
  <c r="FG30" i="67"/>
  <c r="ER30" i="67"/>
  <c r="EX30" i="67" s="1"/>
  <c r="EA30" i="67"/>
  <c r="EG30" i="67" s="1"/>
  <c r="DJ30" i="67"/>
  <c r="DP30" i="67" s="1"/>
  <c r="CS30" i="67"/>
  <c r="CY30" i="67" s="1"/>
  <c r="CB30" i="67"/>
  <c r="CH30" i="67" s="1"/>
  <c r="BK30" i="67"/>
  <c r="BQ30" i="67" s="1"/>
  <c r="AT30" i="67"/>
  <c r="AZ30" i="67" s="1"/>
  <c r="AC30" i="67"/>
  <c r="AI30" i="67" s="1"/>
  <c r="L30" i="67"/>
  <c r="R30" i="67" s="1"/>
  <c r="C30" i="67"/>
  <c r="GX29" i="67"/>
  <c r="GT29" i="67"/>
  <c r="GS29" i="67"/>
  <c r="GR29" i="67"/>
  <c r="GQ29" i="67"/>
  <c r="GI29" i="67"/>
  <c r="GH29" i="67"/>
  <c r="GG29" i="67"/>
  <c r="GF29" i="67"/>
  <c r="FW29" i="67"/>
  <c r="FV29" i="67"/>
  <c r="FU29" i="67"/>
  <c r="FX29" i="67" s="1"/>
  <c r="FM29" i="67"/>
  <c r="FJ29" i="67"/>
  <c r="FG29" i="67"/>
  <c r="FN29" i="67" s="1"/>
  <c r="ER29" i="67"/>
  <c r="EX29" i="67" s="1"/>
  <c r="EA29" i="67"/>
  <c r="EG29" i="67" s="1"/>
  <c r="DJ29" i="67"/>
  <c r="DP29" i="67" s="1"/>
  <c r="CS29" i="67"/>
  <c r="CY29" i="67" s="1"/>
  <c r="CB29" i="67"/>
  <c r="CH29" i="67" s="1"/>
  <c r="BK29" i="67"/>
  <c r="BQ29" i="67" s="1"/>
  <c r="AT29" i="67"/>
  <c r="AZ29" i="67" s="1"/>
  <c r="AC29" i="67"/>
  <c r="AI29" i="67" s="1"/>
  <c r="L29" i="67"/>
  <c r="R29" i="67" s="1"/>
  <c r="C29" i="67"/>
  <c r="GX28" i="67"/>
  <c r="GT28" i="67"/>
  <c r="GS28" i="67"/>
  <c r="GR28" i="67"/>
  <c r="GQ28" i="67"/>
  <c r="GI28" i="67"/>
  <c r="GH28" i="67"/>
  <c r="GG28" i="67"/>
  <c r="GF28" i="67"/>
  <c r="FX28" i="67"/>
  <c r="FW28" i="67"/>
  <c r="FV28" i="67"/>
  <c r="FU28" i="67"/>
  <c r="FM28" i="67"/>
  <c r="FJ28" i="67"/>
  <c r="FG28" i="67"/>
  <c r="ER28" i="67"/>
  <c r="EX28" i="67" s="1"/>
  <c r="EA28" i="67"/>
  <c r="EG28" i="67" s="1"/>
  <c r="DJ28" i="67"/>
  <c r="DP28" i="67" s="1"/>
  <c r="CS28" i="67"/>
  <c r="CY28" i="67" s="1"/>
  <c r="CB28" i="67"/>
  <c r="CH28" i="67" s="1"/>
  <c r="BK28" i="67"/>
  <c r="BQ28" i="67" s="1"/>
  <c r="AT28" i="67"/>
  <c r="AZ28" i="67" s="1"/>
  <c r="AC28" i="67"/>
  <c r="AI28" i="67" s="1"/>
  <c r="L28" i="67"/>
  <c r="R28" i="67" s="1"/>
  <c r="C28" i="67"/>
  <c r="GX27" i="67"/>
  <c r="GT27" i="67"/>
  <c r="GS27" i="67"/>
  <c r="GR27" i="67"/>
  <c r="GQ27" i="67"/>
  <c r="GI27" i="67"/>
  <c r="GH27" i="67"/>
  <c r="GG27" i="67"/>
  <c r="GF27" i="67"/>
  <c r="FW27" i="67"/>
  <c r="FV27" i="67"/>
  <c r="FU27" i="67"/>
  <c r="FX27" i="67" s="1"/>
  <c r="GV27" i="67" s="1"/>
  <c r="GW27" i="67" s="1"/>
  <c r="FM27" i="67"/>
  <c r="FJ27" i="67"/>
  <c r="FG27" i="67"/>
  <c r="FN27" i="67" s="1"/>
  <c r="ER27" i="67"/>
  <c r="EX27" i="67" s="1"/>
  <c r="EA27" i="67"/>
  <c r="EG27" i="67" s="1"/>
  <c r="DJ27" i="67"/>
  <c r="DP27" i="67" s="1"/>
  <c r="CS27" i="67"/>
  <c r="CY27" i="67" s="1"/>
  <c r="CB27" i="67"/>
  <c r="CH27" i="67" s="1"/>
  <c r="BK27" i="67"/>
  <c r="BQ27" i="67" s="1"/>
  <c r="BH27" i="67"/>
  <c r="AT27" i="67"/>
  <c r="AZ27" i="67" s="1"/>
  <c r="AC27" i="67"/>
  <c r="AI27" i="67" s="1"/>
  <c r="L27" i="67"/>
  <c r="R27" i="67" s="1"/>
  <c r="C27" i="67"/>
  <c r="GX26" i="67"/>
  <c r="GT26" i="67"/>
  <c r="GS26" i="67"/>
  <c r="GR26" i="67"/>
  <c r="GQ26" i="67"/>
  <c r="GI26" i="67"/>
  <c r="GH26" i="67"/>
  <c r="GG26" i="67"/>
  <c r="GF26" i="67"/>
  <c r="FW26" i="67"/>
  <c r="FV26" i="67"/>
  <c r="FU26" i="67"/>
  <c r="FX26" i="67" s="1"/>
  <c r="GV26" i="67" s="1"/>
  <c r="GW26" i="67" s="1"/>
  <c r="FM26" i="67"/>
  <c r="FJ26" i="67"/>
  <c r="FG26" i="67"/>
  <c r="FN26" i="67" s="1"/>
  <c r="ER26" i="67"/>
  <c r="EA26" i="67"/>
  <c r="DJ26" i="67"/>
  <c r="CS26" i="67"/>
  <c r="CB26" i="67"/>
  <c r="BK26" i="67"/>
  <c r="BQ26" i="67" s="1"/>
  <c r="AT26" i="67"/>
  <c r="AZ26" i="67" s="1"/>
  <c r="AC26" i="67"/>
  <c r="L26" i="67"/>
  <c r="R26" i="67" s="1"/>
  <c r="C26" i="67"/>
  <c r="GX25" i="67"/>
  <c r="GT25" i="67"/>
  <c r="GS25" i="67"/>
  <c r="GR25" i="67"/>
  <c r="GQ25" i="67"/>
  <c r="GI25" i="67"/>
  <c r="GH25" i="67"/>
  <c r="GG25" i="67"/>
  <c r="GF25" i="67"/>
  <c r="FW25" i="67"/>
  <c r="FV25" i="67"/>
  <c r="FU25" i="67"/>
  <c r="FX25" i="67" s="1"/>
  <c r="FN25" i="67"/>
  <c r="FM25" i="67"/>
  <c r="FJ25" i="67"/>
  <c r="FG25" i="67"/>
  <c r="ER25" i="67"/>
  <c r="EA25" i="67"/>
  <c r="DJ25" i="67"/>
  <c r="CS25" i="67"/>
  <c r="CB25" i="67"/>
  <c r="BK25" i="67"/>
  <c r="AT25" i="67"/>
  <c r="AC25" i="67"/>
  <c r="AI25" i="67" s="1"/>
  <c r="L25" i="67"/>
  <c r="C25" i="67"/>
  <c r="GX24" i="67"/>
  <c r="GT24" i="67"/>
  <c r="GS24" i="67"/>
  <c r="GR24" i="67"/>
  <c r="GQ24" i="67"/>
  <c r="GI24" i="67"/>
  <c r="GH24" i="67"/>
  <c r="GG24" i="67"/>
  <c r="GF24" i="67"/>
  <c r="FW24" i="67"/>
  <c r="FV24" i="67"/>
  <c r="FU24" i="67"/>
  <c r="FM24" i="67"/>
  <c r="FJ24" i="67"/>
  <c r="FG24" i="67"/>
  <c r="ER24" i="67"/>
  <c r="EX24" i="67" s="1"/>
  <c r="EA24" i="67"/>
  <c r="EG24" i="67" s="1"/>
  <c r="DJ24" i="67"/>
  <c r="DP24" i="67" s="1"/>
  <c r="CS24" i="67"/>
  <c r="CY24" i="67" s="1"/>
  <c r="CB24" i="67"/>
  <c r="CH24" i="67" s="1"/>
  <c r="BK24" i="67"/>
  <c r="BQ24" i="67" s="1"/>
  <c r="AT24" i="67"/>
  <c r="AZ24" i="67" s="1"/>
  <c r="AC24" i="67"/>
  <c r="AI24" i="67" s="1"/>
  <c r="L24" i="67"/>
  <c r="C24" i="67"/>
  <c r="GX23" i="67"/>
  <c r="GT23" i="67"/>
  <c r="GS23" i="67"/>
  <c r="GR23" i="67"/>
  <c r="GQ23" i="67"/>
  <c r="GI23" i="67"/>
  <c r="GH23" i="67"/>
  <c r="GG23" i="67"/>
  <c r="GF23" i="67"/>
  <c r="FW23" i="67"/>
  <c r="FV23" i="67"/>
  <c r="FU23" i="67"/>
  <c r="FM23" i="67"/>
  <c r="FJ23" i="67"/>
  <c r="FN23" i="67" s="1"/>
  <c r="FG23" i="67"/>
  <c r="ER23" i="67"/>
  <c r="EX23" i="67" s="1"/>
  <c r="EA23" i="67"/>
  <c r="EG23" i="67" s="1"/>
  <c r="DJ23" i="67"/>
  <c r="DP23" i="67" s="1"/>
  <c r="CS23" i="67"/>
  <c r="CY23" i="67" s="1"/>
  <c r="CB23" i="67"/>
  <c r="CH23" i="67" s="1"/>
  <c r="BK23" i="67"/>
  <c r="BQ23" i="67" s="1"/>
  <c r="AT23" i="67"/>
  <c r="AZ23" i="67" s="1"/>
  <c r="AC23" i="67"/>
  <c r="AI23" i="67" s="1"/>
  <c r="L23" i="67"/>
  <c r="R23" i="67" s="1"/>
  <c r="C23" i="67"/>
  <c r="GX22" i="67"/>
  <c r="GT22" i="67"/>
  <c r="GS22" i="67"/>
  <c r="GR22" i="67"/>
  <c r="GQ22" i="67"/>
  <c r="GI22" i="67"/>
  <c r="GH22" i="67"/>
  <c r="GG22" i="67"/>
  <c r="GF22" i="67"/>
  <c r="FW22" i="67"/>
  <c r="FV22" i="67"/>
  <c r="FU22" i="67"/>
  <c r="FX22" i="67" s="1"/>
  <c r="FM22" i="67"/>
  <c r="FJ22" i="67"/>
  <c r="FG22" i="67"/>
  <c r="ER22" i="67"/>
  <c r="EX22" i="67" s="1"/>
  <c r="EA22" i="67"/>
  <c r="EG22" i="67" s="1"/>
  <c r="DJ22" i="67"/>
  <c r="DP22" i="67" s="1"/>
  <c r="CS22" i="67"/>
  <c r="CY22" i="67" s="1"/>
  <c r="CB22" i="67"/>
  <c r="CH22" i="67" s="1"/>
  <c r="BK22" i="67"/>
  <c r="BQ22" i="67" s="1"/>
  <c r="AT22" i="67"/>
  <c r="AZ22" i="67" s="1"/>
  <c r="AC22" i="67"/>
  <c r="AI22" i="67" s="1"/>
  <c r="L22" i="67"/>
  <c r="R22" i="67" s="1"/>
  <c r="C22" i="67"/>
  <c r="GX21" i="67"/>
  <c r="GT21" i="67"/>
  <c r="GS21" i="67"/>
  <c r="GR21" i="67"/>
  <c r="GQ21" i="67"/>
  <c r="GI21" i="67"/>
  <c r="GH21" i="67"/>
  <c r="GG21" i="67"/>
  <c r="GF21" i="67"/>
  <c r="FW21" i="67"/>
  <c r="FV21" i="67"/>
  <c r="FU21" i="67"/>
  <c r="FX21" i="67" s="1"/>
  <c r="FM21" i="67"/>
  <c r="FJ21" i="67"/>
  <c r="FG21" i="67"/>
  <c r="FN21" i="67" s="1"/>
  <c r="ER21" i="67"/>
  <c r="EX21" i="67" s="1"/>
  <c r="EA21" i="67"/>
  <c r="EG21" i="67" s="1"/>
  <c r="DJ21" i="67"/>
  <c r="DP21" i="67" s="1"/>
  <c r="CS21" i="67"/>
  <c r="CY21" i="67" s="1"/>
  <c r="CB21" i="67"/>
  <c r="CH21" i="67" s="1"/>
  <c r="BK21" i="67"/>
  <c r="BQ21" i="67" s="1"/>
  <c r="AT21" i="67"/>
  <c r="AZ21" i="67" s="1"/>
  <c r="AC21" i="67"/>
  <c r="AI21" i="67" s="1"/>
  <c r="L21" i="67"/>
  <c r="R21" i="67" s="1"/>
  <c r="C21" i="67"/>
  <c r="GX20" i="67"/>
  <c r="GT20" i="67"/>
  <c r="GS20" i="67"/>
  <c r="GR20" i="67"/>
  <c r="GQ20" i="67"/>
  <c r="GI20" i="67"/>
  <c r="GH20" i="67"/>
  <c r="GG20" i="67"/>
  <c r="GF20" i="67"/>
  <c r="FW20" i="67"/>
  <c r="FV20" i="67"/>
  <c r="FU20" i="67"/>
  <c r="FX20" i="67" s="1"/>
  <c r="FM20" i="67"/>
  <c r="FJ20" i="67"/>
  <c r="FG20" i="67"/>
  <c r="ER20" i="67"/>
  <c r="EX20" i="67" s="1"/>
  <c r="EA20" i="67"/>
  <c r="EG20" i="67" s="1"/>
  <c r="DJ20" i="67"/>
  <c r="DP20" i="67" s="1"/>
  <c r="CS20" i="67"/>
  <c r="CY20" i="67" s="1"/>
  <c r="CB20" i="67"/>
  <c r="CH20" i="67" s="1"/>
  <c r="BK20" i="67"/>
  <c r="BQ20" i="67" s="1"/>
  <c r="AT20" i="67"/>
  <c r="AZ20" i="67" s="1"/>
  <c r="AC20" i="67"/>
  <c r="AI20" i="67" s="1"/>
  <c r="L20" i="67"/>
  <c r="R20" i="67" s="1"/>
  <c r="C20" i="67"/>
  <c r="GX19" i="67"/>
  <c r="GT19" i="67"/>
  <c r="GS19" i="67"/>
  <c r="GR19" i="67"/>
  <c r="GQ19" i="67"/>
  <c r="GI19" i="67"/>
  <c r="GH19" i="67"/>
  <c r="GG19" i="67"/>
  <c r="GF19" i="67"/>
  <c r="FW19" i="67"/>
  <c r="FV19" i="67"/>
  <c r="FX19" i="67" s="1"/>
  <c r="GV19" i="67" s="1"/>
  <c r="GW19" i="67" s="1"/>
  <c r="FU19" i="67"/>
  <c r="FM19" i="67"/>
  <c r="FJ19" i="67"/>
  <c r="FG19" i="67"/>
  <c r="FN19" i="67" s="1"/>
  <c r="ER19" i="67"/>
  <c r="EX19" i="67" s="1"/>
  <c r="EA19" i="67"/>
  <c r="EG19" i="67" s="1"/>
  <c r="DJ19" i="67"/>
  <c r="DP19" i="67" s="1"/>
  <c r="CS19" i="67"/>
  <c r="CY19" i="67" s="1"/>
  <c r="CB19" i="67"/>
  <c r="CH19" i="67" s="1"/>
  <c r="BK19" i="67"/>
  <c r="BQ19" i="67" s="1"/>
  <c r="AT19" i="67"/>
  <c r="AZ19" i="67" s="1"/>
  <c r="AC19" i="67"/>
  <c r="L19" i="67"/>
  <c r="R19" i="67" s="1"/>
  <c r="C19" i="67"/>
  <c r="GX18" i="67"/>
  <c r="GT18" i="67"/>
  <c r="GS18" i="67"/>
  <c r="GR18" i="67"/>
  <c r="GQ18" i="67"/>
  <c r="GI18" i="67"/>
  <c r="GV18" i="67" s="1"/>
  <c r="GW18" i="67" s="1"/>
  <c r="GH18" i="67"/>
  <c r="GG18" i="67"/>
  <c r="GF18" i="67"/>
  <c r="FW18" i="67"/>
  <c r="FV18" i="67"/>
  <c r="FU18" i="67"/>
  <c r="FX18" i="67" s="1"/>
  <c r="FM18" i="67"/>
  <c r="FJ18" i="67"/>
  <c r="FG18" i="67"/>
  <c r="ER18" i="67"/>
  <c r="EX18" i="67" s="1"/>
  <c r="EA18" i="67"/>
  <c r="DJ18" i="67"/>
  <c r="CS18" i="67"/>
  <c r="CB18" i="67"/>
  <c r="BK18" i="67"/>
  <c r="AT18" i="67"/>
  <c r="AC18" i="67"/>
  <c r="AI18" i="67" s="1"/>
  <c r="L18" i="67"/>
  <c r="R18" i="67" s="1"/>
  <c r="C18" i="67"/>
  <c r="GX17" i="67"/>
  <c r="GT17" i="67"/>
  <c r="GS17" i="67"/>
  <c r="GR17" i="67"/>
  <c r="GQ17" i="67"/>
  <c r="GI17" i="67"/>
  <c r="GH17" i="67"/>
  <c r="GG17" i="67"/>
  <c r="GF17" i="67"/>
  <c r="FW17" i="67"/>
  <c r="FV17" i="67"/>
  <c r="FU17" i="67"/>
  <c r="FX17" i="67" s="1"/>
  <c r="FM17" i="67"/>
  <c r="FJ17" i="67"/>
  <c r="FG17" i="67"/>
  <c r="ER17" i="67"/>
  <c r="EA17" i="67"/>
  <c r="DJ17" i="67"/>
  <c r="CS17" i="67"/>
  <c r="CB17" i="67"/>
  <c r="BK17" i="67"/>
  <c r="AT17" i="67"/>
  <c r="AC17" i="67"/>
  <c r="AI17" i="67" s="1"/>
  <c r="L17" i="67"/>
  <c r="C17" i="67"/>
  <c r="GX16" i="67"/>
  <c r="GT16" i="67"/>
  <c r="GS16" i="67"/>
  <c r="GR16" i="67"/>
  <c r="GQ16" i="67"/>
  <c r="GI16" i="67"/>
  <c r="GH16" i="67"/>
  <c r="GG16" i="67"/>
  <c r="GF16" i="67"/>
  <c r="FW16" i="67"/>
  <c r="FV16" i="67"/>
  <c r="FU16" i="67"/>
  <c r="FM16" i="67"/>
  <c r="FJ16" i="67"/>
  <c r="FG16" i="67"/>
  <c r="FN16" i="67" s="1"/>
  <c r="ER16" i="67"/>
  <c r="EA16" i="67"/>
  <c r="EG16" i="67" s="1"/>
  <c r="DJ16" i="67"/>
  <c r="DP16" i="67" s="1"/>
  <c r="CS16" i="67"/>
  <c r="CY16" i="67" s="1"/>
  <c r="CB16" i="67"/>
  <c r="CH16" i="67" s="1"/>
  <c r="BK16" i="67"/>
  <c r="BQ16" i="67" s="1"/>
  <c r="AT16" i="67"/>
  <c r="AZ16" i="67" s="1"/>
  <c r="AC16" i="67"/>
  <c r="AI16" i="67" s="1"/>
  <c r="L16" i="67"/>
  <c r="C16" i="67"/>
  <c r="GX15" i="67"/>
  <c r="GW15" i="67" s="1"/>
  <c r="GT15" i="67"/>
  <c r="GS15" i="67"/>
  <c r="GR15" i="67"/>
  <c r="GQ15" i="67"/>
  <c r="GI15" i="67"/>
  <c r="GH15" i="67"/>
  <c r="GG15" i="67"/>
  <c r="GF15" i="67"/>
  <c r="FW15" i="67"/>
  <c r="FV15" i="67"/>
  <c r="FU15" i="67"/>
  <c r="FX15" i="67" s="1"/>
  <c r="GV15" i="67" s="1"/>
  <c r="FM15" i="67"/>
  <c r="FJ15" i="67"/>
  <c r="FG15" i="67"/>
  <c r="ER15" i="67"/>
  <c r="EX15" i="67" s="1"/>
  <c r="EA15" i="67"/>
  <c r="EG15" i="67" s="1"/>
  <c r="DJ15" i="67"/>
  <c r="DP15" i="67" s="1"/>
  <c r="CS15" i="67"/>
  <c r="CY15" i="67" s="1"/>
  <c r="CB15" i="67"/>
  <c r="CH15" i="67" s="1"/>
  <c r="BK15" i="67"/>
  <c r="BQ15" i="67" s="1"/>
  <c r="AT15" i="67"/>
  <c r="AZ15" i="67" s="1"/>
  <c r="AC15" i="67"/>
  <c r="AI15" i="67" s="1"/>
  <c r="L15" i="67"/>
  <c r="R15" i="67" s="1"/>
  <c r="C15" i="67"/>
  <c r="GX14" i="67"/>
  <c r="GT14" i="67"/>
  <c r="GS14" i="67"/>
  <c r="GR14" i="67"/>
  <c r="GQ14" i="67"/>
  <c r="GI14" i="67"/>
  <c r="GH14" i="67"/>
  <c r="GG14" i="67"/>
  <c r="GF14" i="67"/>
  <c r="FW14" i="67"/>
  <c r="FV14" i="67"/>
  <c r="FU14" i="67"/>
  <c r="FX14" i="67" s="1"/>
  <c r="GV14" i="67" s="1"/>
  <c r="GW14" i="67" s="1"/>
  <c r="FM14" i="67"/>
  <c r="FJ14" i="67"/>
  <c r="FG14" i="67"/>
  <c r="ER14" i="67"/>
  <c r="EX14" i="67" s="1"/>
  <c r="EA14" i="67"/>
  <c r="EG14" i="67" s="1"/>
  <c r="DJ14" i="67"/>
  <c r="DP14" i="67" s="1"/>
  <c r="CS14" i="67"/>
  <c r="CY14" i="67" s="1"/>
  <c r="CB14" i="67"/>
  <c r="CH14" i="67" s="1"/>
  <c r="BK14" i="67"/>
  <c r="BQ14" i="67" s="1"/>
  <c r="AT14" i="67"/>
  <c r="AZ14" i="67" s="1"/>
  <c r="AC14" i="67"/>
  <c r="AI14" i="67" s="1"/>
  <c r="L14" i="67"/>
  <c r="R14" i="67" s="1"/>
  <c r="C14" i="67"/>
  <c r="GX13" i="67"/>
  <c r="GT13" i="67"/>
  <c r="GS13" i="67"/>
  <c r="GR13" i="67"/>
  <c r="GQ13" i="67"/>
  <c r="GI13" i="67"/>
  <c r="GH13" i="67"/>
  <c r="GG13" i="67"/>
  <c r="GF13" i="67"/>
  <c r="FW13" i="67"/>
  <c r="FV13" i="67"/>
  <c r="FU13" i="67"/>
  <c r="FX13" i="67" s="1"/>
  <c r="FM13" i="67"/>
  <c r="FJ13" i="67"/>
  <c r="FG13" i="67"/>
  <c r="FN13" i="67" s="1"/>
  <c r="ER13" i="67"/>
  <c r="EX13" i="67" s="1"/>
  <c r="EA13" i="67"/>
  <c r="EG13" i="67" s="1"/>
  <c r="DJ13" i="67"/>
  <c r="DP13" i="67" s="1"/>
  <c r="CS13" i="67"/>
  <c r="CY13" i="67" s="1"/>
  <c r="CB13" i="67"/>
  <c r="CH13" i="67" s="1"/>
  <c r="BK13" i="67"/>
  <c r="BQ13" i="67" s="1"/>
  <c r="AT13" i="67"/>
  <c r="AZ13" i="67" s="1"/>
  <c r="AC13" i="67"/>
  <c r="AI13" i="67" s="1"/>
  <c r="L13" i="67"/>
  <c r="R13" i="67" s="1"/>
  <c r="C13" i="67"/>
  <c r="GX12" i="67"/>
  <c r="GT12" i="67"/>
  <c r="GS12" i="67"/>
  <c r="GR12" i="67"/>
  <c r="GQ12" i="67"/>
  <c r="GI12" i="67"/>
  <c r="GH12" i="67"/>
  <c r="GG12" i="67"/>
  <c r="GF12" i="67"/>
  <c r="FW12" i="67"/>
  <c r="FV12" i="67"/>
  <c r="FU12" i="67"/>
  <c r="FM12" i="67"/>
  <c r="FJ12" i="67"/>
  <c r="FG12" i="67"/>
  <c r="FN12" i="67" s="1"/>
  <c r="ER12" i="67"/>
  <c r="EX12" i="67" s="1"/>
  <c r="EA12" i="67"/>
  <c r="EG12" i="67" s="1"/>
  <c r="DJ12" i="67"/>
  <c r="DP12" i="67" s="1"/>
  <c r="CS12" i="67"/>
  <c r="CY12" i="67" s="1"/>
  <c r="CB12" i="67"/>
  <c r="CH12" i="67" s="1"/>
  <c r="BK12" i="67"/>
  <c r="BQ12" i="67" s="1"/>
  <c r="AT12" i="67"/>
  <c r="AZ12" i="67" s="1"/>
  <c r="AC12" i="67"/>
  <c r="AI12" i="67" s="1"/>
  <c r="L12" i="67"/>
  <c r="R12" i="67" s="1"/>
  <c r="C12" i="67"/>
  <c r="GT11" i="67"/>
  <c r="GS11" i="67"/>
  <c r="GR11" i="67"/>
  <c r="GQ11" i="67"/>
  <c r="GI11" i="67"/>
  <c r="GH11" i="67"/>
  <c r="GG11" i="67"/>
  <c r="GF11" i="67"/>
  <c r="FW11" i="67"/>
  <c r="FV11" i="67"/>
  <c r="FU11" i="67"/>
  <c r="FM11" i="67"/>
  <c r="FJ11" i="67"/>
  <c r="FG11" i="67"/>
  <c r="ER11" i="67"/>
  <c r="EX11" i="67" s="1"/>
  <c r="EA11" i="67"/>
  <c r="EG11" i="67" s="1"/>
  <c r="DJ11" i="67"/>
  <c r="DP11" i="67" s="1"/>
  <c r="CS11" i="67"/>
  <c r="CY11" i="67" s="1"/>
  <c r="CB11" i="67"/>
  <c r="CH11" i="67" s="1"/>
  <c r="BK11" i="67"/>
  <c r="BQ11" i="67" s="1"/>
  <c r="BD11" i="67"/>
  <c r="AT11" i="67"/>
  <c r="AZ11" i="67" s="1"/>
  <c r="AC11" i="67"/>
  <c r="L11" i="67"/>
  <c r="R11" i="67" s="1"/>
  <c r="C11" i="67"/>
  <c r="S6" i="67"/>
  <c r="N6" i="67"/>
  <c r="D2" i="67"/>
  <c r="D1" i="67"/>
  <c r="G513" i="66"/>
  <c r="F512" i="66"/>
  <c r="F511" i="66"/>
  <c r="AE510" i="66"/>
  <c r="F510" i="66"/>
  <c r="Y508" i="66"/>
  <c r="EO50" i="10" s="1"/>
  <c r="T508" i="66"/>
  <c r="EN50" i="70" s="1"/>
  <c r="L508" i="66"/>
  <c r="EK50" i="70" s="1"/>
  <c r="G508" i="66"/>
  <c r="EJ50" i="70" s="1"/>
  <c r="B508" i="66"/>
  <c r="Y507" i="66"/>
  <c r="T507" i="66"/>
  <c r="EN49" i="70" s="1"/>
  <c r="L507" i="66"/>
  <c r="G507" i="66"/>
  <c r="EJ49" i="70" s="1"/>
  <c r="B507" i="66"/>
  <c r="Y506" i="66"/>
  <c r="EO48" i="10" s="1"/>
  <c r="T506" i="66"/>
  <c r="L506" i="66"/>
  <c r="G506" i="66"/>
  <c r="B506" i="66"/>
  <c r="Y505" i="66"/>
  <c r="EO47" i="70" s="1"/>
  <c r="T505" i="66"/>
  <c r="EN47" i="70" s="1"/>
  <c r="L505" i="66"/>
  <c r="EK47" i="10" s="1"/>
  <c r="G505" i="66"/>
  <c r="EJ47" i="70" s="1"/>
  <c r="B505" i="66"/>
  <c r="Y504" i="66"/>
  <c r="T504" i="66"/>
  <c r="EN46" i="70" s="1"/>
  <c r="L504" i="66"/>
  <c r="EK46" i="70" s="1"/>
  <c r="G504" i="66"/>
  <c r="EJ46" i="70" s="1"/>
  <c r="B504" i="66"/>
  <c r="Y503" i="66"/>
  <c r="T503" i="66"/>
  <c r="EN45" i="70" s="1"/>
  <c r="L503" i="66"/>
  <c r="G503" i="66"/>
  <c r="EJ45" i="70" s="1"/>
  <c r="B503" i="66"/>
  <c r="Y502" i="66"/>
  <c r="EO44" i="10" s="1"/>
  <c r="T502" i="66"/>
  <c r="L502" i="66"/>
  <c r="G502" i="66"/>
  <c r="B502" i="66"/>
  <c r="Y501" i="66"/>
  <c r="EO43" i="70" s="1"/>
  <c r="T501" i="66"/>
  <c r="EN43" i="70" s="1"/>
  <c r="L501" i="66"/>
  <c r="G501" i="66"/>
  <c r="EJ43" i="70" s="1"/>
  <c r="B501" i="66"/>
  <c r="Y500" i="66"/>
  <c r="T500" i="66"/>
  <c r="EN42" i="70" s="1"/>
  <c r="L500" i="66"/>
  <c r="EK42" i="70" s="1"/>
  <c r="G500" i="66"/>
  <c r="EJ42" i="70" s="1"/>
  <c r="B500" i="66"/>
  <c r="Y499" i="66"/>
  <c r="T499" i="66"/>
  <c r="EN41" i="70" s="1"/>
  <c r="L499" i="66"/>
  <c r="G499" i="66"/>
  <c r="EJ41" i="10" s="1"/>
  <c r="B499" i="66"/>
  <c r="Y498" i="66"/>
  <c r="EO40" i="10" s="1"/>
  <c r="T498" i="66"/>
  <c r="L498" i="66"/>
  <c r="EK40" i="70" s="1"/>
  <c r="G498" i="66"/>
  <c r="B498" i="66"/>
  <c r="Y497" i="66"/>
  <c r="EO39" i="10" s="1"/>
  <c r="T497" i="66"/>
  <c r="EN39" i="70" s="1"/>
  <c r="L497" i="66"/>
  <c r="EK39" i="70" s="1"/>
  <c r="G497" i="66"/>
  <c r="B497" i="66"/>
  <c r="Y496" i="66"/>
  <c r="EO38" i="10" s="1"/>
  <c r="T496" i="66"/>
  <c r="EN38" i="70" s="1"/>
  <c r="L496" i="66"/>
  <c r="EK38" i="70" s="1"/>
  <c r="G496" i="66"/>
  <c r="EJ38" i="70" s="1"/>
  <c r="B496" i="66"/>
  <c r="Y495" i="66"/>
  <c r="T495" i="66"/>
  <c r="EN37" i="70" s="1"/>
  <c r="L495" i="66"/>
  <c r="G495" i="66"/>
  <c r="B495" i="66"/>
  <c r="Y494" i="66"/>
  <c r="T494" i="66"/>
  <c r="L494" i="66"/>
  <c r="EK36" i="70" s="1"/>
  <c r="G494" i="66"/>
  <c r="B494" i="66"/>
  <c r="Y493" i="66"/>
  <c r="T493" i="66"/>
  <c r="EN35" i="70" s="1"/>
  <c r="L493" i="66"/>
  <c r="EK35" i="70" s="1"/>
  <c r="G493" i="66"/>
  <c r="B493" i="66"/>
  <c r="Y492" i="66"/>
  <c r="T492" i="66"/>
  <c r="EN34" i="70" s="1"/>
  <c r="L492" i="66"/>
  <c r="EK34" i="70" s="1"/>
  <c r="G492" i="66"/>
  <c r="EJ34" i="70" s="1"/>
  <c r="B492" i="66"/>
  <c r="Y491" i="66"/>
  <c r="T491" i="66"/>
  <c r="EN33" i="70" s="1"/>
  <c r="L491" i="66"/>
  <c r="G491" i="66"/>
  <c r="EJ33" i="10" s="1"/>
  <c r="B491" i="66"/>
  <c r="Y490" i="66"/>
  <c r="T490" i="66"/>
  <c r="L490" i="66"/>
  <c r="EK32" i="70" s="1"/>
  <c r="G490" i="66"/>
  <c r="B490" i="66"/>
  <c r="Y489" i="66"/>
  <c r="T489" i="66"/>
  <c r="EN31" i="70" s="1"/>
  <c r="L489" i="66"/>
  <c r="EK31" i="70" s="1"/>
  <c r="G489" i="66"/>
  <c r="EJ31" i="10" s="1"/>
  <c r="B489" i="66"/>
  <c r="Y488" i="66"/>
  <c r="EO30" i="10" s="1"/>
  <c r="T488" i="66"/>
  <c r="EN30" i="70" s="1"/>
  <c r="L488" i="66"/>
  <c r="EK30" i="70" s="1"/>
  <c r="G488" i="66"/>
  <c r="EJ30" i="70" s="1"/>
  <c r="B488" i="66"/>
  <c r="Y487" i="66"/>
  <c r="T487" i="66"/>
  <c r="EN29" i="70" s="1"/>
  <c r="L487" i="66"/>
  <c r="G487" i="66"/>
  <c r="EJ29" i="10" s="1"/>
  <c r="B487" i="66"/>
  <c r="Y486" i="66"/>
  <c r="EO28" i="10" s="1"/>
  <c r="T486" i="66"/>
  <c r="L486" i="66"/>
  <c r="EK28" i="70" s="1"/>
  <c r="G486" i="66"/>
  <c r="B486" i="66"/>
  <c r="Y485" i="66"/>
  <c r="EO27" i="70" s="1"/>
  <c r="T485" i="66"/>
  <c r="EN27" i="70" s="1"/>
  <c r="L485" i="66"/>
  <c r="EK27" i="70" s="1"/>
  <c r="G485" i="66"/>
  <c r="B485" i="66"/>
  <c r="Y484" i="66"/>
  <c r="EO26" i="10" s="1"/>
  <c r="T484" i="66"/>
  <c r="EN26" i="70" s="1"/>
  <c r="L484" i="66"/>
  <c r="EK26" i="70" s="1"/>
  <c r="G484" i="66"/>
  <c r="EJ26" i="70" s="1"/>
  <c r="B484" i="66"/>
  <c r="Y483" i="66"/>
  <c r="T483" i="66"/>
  <c r="EN25" i="70" s="1"/>
  <c r="L483" i="66"/>
  <c r="G483" i="66"/>
  <c r="B483" i="66"/>
  <c r="Y482" i="66"/>
  <c r="T482" i="66"/>
  <c r="L482" i="66"/>
  <c r="EK24" i="70" s="1"/>
  <c r="G482" i="66"/>
  <c r="B482" i="66"/>
  <c r="Y481" i="66"/>
  <c r="EO23" i="70" s="1"/>
  <c r="T481" i="66"/>
  <c r="EN23" i="70" s="1"/>
  <c r="L481" i="66"/>
  <c r="EK23" i="70" s="1"/>
  <c r="G481" i="66"/>
  <c r="B481" i="66"/>
  <c r="Y480" i="66"/>
  <c r="T480" i="66"/>
  <c r="EN22" i="70" s="1"/>
  <c r="L480" i="66"/>
  <c r="EK22" i="70" s="1"/>
  <c r="G480" i="66"/>
  <c r="EJ22" i="70" s="1"/>
  <c r="B480" i="66"/>
  <c r="Y479" i="66"/>
  <c r="T479" i="66"/>
  <c r="EN21" i="70" s="1"/>
  <c r="L479" i="66"/>
  <c r="G479" i="66"/>
  <c r="EJ21" i="10" s="1"/>
  <c r="B479" i="66"/>
  <c r="Y478" i="66"/>
  <c r="T478" i="66"/>
  <c r="L478" i="66"/>
  <c r="EK20" i="70" s="1"/>
  <c r="G478" i="66"/>
  <c r="B478" i="66"/>
  <c r="Y477" i="66"/>
  <c r="EO19" i="10" s="1"/>
  <c r="T477" i="66"/>
  <c r="EN19" i="70" s="1"/>
  <c r="L477" i="66"/>
  <c r="EK19" i="70" s="1"/>
  <c r="G477" i="66"/>
  <c r="EJ19" i="10" s="1"/>
  <c r="B477" i="66"/>
  <c r="Y476" i="66"/>
  <c r="EO18" i="10" s="1"/>
  <c r="T476" i="66"/>
  <c r="EN18" i="70" s="1"/>
  <c r="L476" i="66"/>
  <c r="EK18" i="70" s="1"/>
  <c r="G476" i="66"/>
  <c r="EJ18" i="10" s="1"/>
  <c r="B476" i="66"/>
  <c r="Y475" i="66"/>
  <c r="T475" i="66"/>
  <c r="EN17" i="70" s="1"/>
  <c r="L475" i="66"/>
  <c r="G475" i="66"/>
  <c r="EJ17" i="10" s="1"/>
  <c r="B475" i="66"/>
  <c r="Y474" i="66"/>
  <c r="EO16" i="10" s="1"/>
  <c r="T474" i="66"/>
  <c r="L474" i="66"/>
  <c r="EK16" i="70" s="1"/>
  <c r="G474" i="66"/>
  <c r="B474" i="66"/>
  <c r="Y473" i="66"/>
  <c r="EO15" i="10" s="1"/>
  <c r="T473" i="66"/>
  <c r="EN15" i="70" s="1"/>
  <c r="L473" i="66"/>
  <c r="EK15" i="70" s="1"/>
  <c r="G473" i="66"/>
  <c r="B473" i="66"/>
  <c r="Y472" i="66"/>
  <c r="T472" i="66"/>
  <c r="EN14" i="70" s="1"/>
  <c r="L472" i="66"/>
  <c r="EK14" i="70" s="1"/>
  <c r="G472" i="66"/>
  <c r="B472" i="66"/>
  <c r="Y471" i="66"/>
  <c r="T471" i="66"/>
  <c r="EN13" i="70" s="1"/>
  <c r="L471" i="66"/>
  <c r="G471" i="66"/>
  <c r="B471" i="66"/>
  <c r="Y470" i="66"/>
  <c r="EO12" i="10" s="1"/>
  <c r="T470" i="66"/>
  <c r="L470" i="66"/>
  <c r="EK12" i="70" s="1"/>
  <c r="G470" i="66"/>
  <c r="B470" i="66"/>
  <c r="Y469" i="66"/>
  <c r="EO11" i="10" s="1"/>
  <c r="T469" i="66"/>
  <c r="EN11" i="70" s="1"/>
  <c r="L469" i="66"/>
  <c r="EK11" i="70" s="1"/>
  <c r="G469" i="66"/>
  <c r="EJ11" i="10" s="1"/>
  <c r="B469" i="66"/>
  <c r="U464" i="66"/>
  <c r="U463" i="66"/>
  <c r="I463" i="66"/>
  <c r="U462" i="66"/>
  <c r="I462" i="66"/>
  <c r="A458" i="66"/>
  <c r="G456" i="66"/>
  <c r="F455" i="66"/>
  <c r="F454" i="66"/>
  <c r="AE453" i="66"/>
  <c r="F453" i="66"/>
  <c r="Y451" i="66"/>
  <c r="DX50" i="70" s="1"/>
  <c r="T451" i="66"/>
  <c r="L451" i="66"/>
  <c r="G451" i="66"/>
  <c r="B451" i="66"/>
  <c r="Y450" i="66"/>
  <c r="DX49" i="70" s="1"/>
  <c r="T450" i="66"/>
  <c r="L450" i="66"/>
  <c r="DT49" i="70" s="1"/>
  <c r="G450" i="66"/>
  <c r="DS49" i="70" s="1"/>
  <c r="B450" i="66"/>
  <c r="Y449" i="66"/>
  <c r="T449" i="66"/>
  <c r="DW48" i="10" s="1"/>
  <c r="L449" i="66"/>
  <c r="G449" i="66"/>
  <c r="B449" i="66"/>
  <c r="Y448" i="66"/>
  <c r="DX47" i="70" s="1"/>
  <c r="T448" i="66"/>
  <c r="L448" i="66"/>
  <c r="G448" i="66"/>
  <c r="B448" i="66"/>
  <c r="Y447" i="66"/>
  <c r="DX46" i="70" s="1"/>
  <c r="T447" i="66"/>
  <c r="L447" i="66"/>
  <c r="DT46" i="70" s="1"/>
  <c r="G447" i="66"/>
  <c r="B447" i="66"/>
  <c r="Y446" i="66"/>
  <c r="DX45" i="70" s="1"/>
  <c r="T446" i="66"/>
  <c r="DW45" i="70" s="1"/>
  <c r="L446" i="66"/>
  <c r="G446" i="66"/>
  <c r="B446" i="66"/>
  <c r="Y445" i="66"/>
  <c r="T445" i="66"/>
  <c r="L445" i="66"/>
  <c r="G445" i="66"/>
  <c r="DS44" i="70" s="1"/>
  <c r="B445" i="66"/>
  <c r="Y444" i="66"/>
  <c r="DX43" i="70" s="1"/>
  <c r="T444" i="66"/>
  <c r="L444" i="66"/>
  <c r="DT43" i="10" s="1"/>
  <c r="G444" i="66"/>
  <c r="B444" i="66"/>
  <c r="Y443" i="66"/>
  <c r="DX42" i="70" s="1"/>
  <c r="T443" i="66"/>
  <c r="DW42" i="10" s="1"/>
  <c r="L443" i="66"/>
  <c r="DT42" i="70" s="1"/>
  <c r="G443" i="66"/>
  <c r="DS42" i="70" s="1"/>
  <c r="B443" i="66"/>
  <c r="Y442" i="66"/>
  <c r="DX41" i="70" s="1"/>
  <c r="T442" i="66"/>
  <c r="DW41" i="10" s="1"/>
  <c r="L442" i="66"/>
  <c r="DT41" i="70" s="1"/>
  <c r="G442" i="66"/>
  <c r="B442" i="66"/>
  <c r="Y441" i="66"/>
  <c r="T441" i="66"/>
  <c r="L441" i="66"/>
  <c r="G441" i="66"/>
  <c r="DS40" i="10" s="1"/>
  <c r="B441" i="66"/>
  <c r="Y440" i="66"/>
  <c r="DX39" i="70" s="1"/>
  <c r="T440" i="66"/>
  <c r="L440" i="66"/>
  <c r="G440" i="66"/>
  <c r="B440" i="66"/>
  <c r="Y439" i="66"/>
  <c r="DX38" i="70" s="1"/>
  <c r="T439" i="66"/>
  <c r="L439" i="66"/>
  <c r="DT38" i="70" s="1"/>
  <c r="G439" i="66"/>
  <c r="B439" i="66"/>
  <c r="Y438" i="66"/>
  <c r="DX37" i="70" s="1"/>
  <c r="T438" i="66"/>
  <c r="DW37" i="70" s="1"/>
  <c r="L438" i="66"/>
  <c r="DT37" i="70" s="1"/>
  <c r="G438" i="66"/>
  <c r="DS37" i="10" s="1"/>
  <c r="B438" i="66"/>
  <c r="Y437" i="66"/>
  <c r="T437" i="66"/>
  <c r="DW36" i="10" s="1"/>
  <c r="L437" i="66"/>
  <c r="G437" i="66"/>
  <c r="B437" i="66"/>
  <c r="Y436" i="66"/>
  <c r="DX35" i="70" s="1"/>
  <c r="T436" i="66"/>
  <c r="L436" i="66"/>
  <c r="G436" i="66"/>
  <c r="B436" i="66"/>
  <c r="Y435" i="66"/>
  <c r="DX34" i="70" s="1"/>
  <c r="T435" i="66"/>
  <c r="DW34" i="10" s="1"/>
  <c r="L435" i="66"/>
  <c r="G435" i="66"/>
  <c r="DS34" i="70" s="1"/>
  <c r="B435" i="66"/>
  <c r="Y434" i="66"/>
  <c r="DX33" i="70" s="1"/>
  <c r="T434" i="66"/>
  <c r="L434" i="66"/>
  <c r="DT33" i="70" s="1"/>
  <c r="G434" i="66"/>
  <c r="DS33" i="10" s="1"/>
  <c r="B434" i="66"/>
  <c r="Y433" i="66"/>
  <c r="T433" i="66"/>
  <c r="L433" i="66"/>
  <c r="G433" i="66"/>
  <c r="B433" i="66"/>
  <c r="Y432" i="66"/>
  <c r="DX31" i="70" s="1"/>
  <c r="T432" i="66"/>
  <c r="L432" i="66"/>
  <c r="DT31" i="70" s="1"/>
  <c r="G432" i="66"/>
  <c r="B432" i="66"/>
  <c r="Y431" i="66"/>
  <c r="DX30" i="10" s="1"/>
  <c r="T431" i="66"/>
  <c r="DW30" i="70" s="1"/>
  <c r="L431" i="66"/>
  <c r="DT30" i="70" s="1"/>
  <c r="G431" i="66"/>
  <c r="B431" i="66"/>
  <c r="Y430" i="66"/>
  <c r="DX29" i="70" s="1"/>
  <c r="T430" i="66"/>
  <c r="L430" i="66"/>
  <c r="G430" i="66"/>
  <c r="DS29" i="70" s="1"/>
  <c r="B430" i="66"/>
  <c r="Y429" i="66"/>
  <c r="T429" i="66"/>
  <c r="L429" i="66"/>
  <c r="G429" i="66"/>
  <c r="B429" i="66"/>
  <c r="Y428" i="66"/>
  <c r="DX27" i="70" s="1"/>
  <c r="T428" i="66"/>
  <c r="L428" i="66"/>
  <c r="DT27" i="70" s="1"/>
  <c r="G428" i="66"/>
  <c r="B428" i="66"/>
  <c r="Y427" i="66"/>
  <c r="DX26" i="10" s="1"/>
  <c r="T427" i="66"/>
  <c r="DW26" i="70" s="1"/>
  <c r="L427" i="66"/>
  <c r="DT26" i="70" s="1"/>
  <c r="G427" i="66"/>
  <c r="DS26" i="70" s="1"/>
  <c r="B427" i="66"/>
  <c r="Y426" i="66"/>
  <c r="DX25" i="70" s="1"/>
  <c r="T426" i="66"/>
  <c r="DW25" i="70" s="1"/>
  <c r="L426" i="66"/>
  <c r="G426" i="66"/>
  <c r="B426" i="66"/>
  <c r="Y425" i="66"/>
  <c r="T425" i="66"/>
  <c r="DW24" i="10" s="1"/>
  <c r="L425" i="66"/>
  <c r="G425" i="66"/>
  <c r="DS24" i="70" s="1"/>
  <c r="B425" i="66"/>
  <c r="Y424" i="66"/>
  <c r="DX23" i="70" s="1"/>
  <c r="T424" i="66"/>
  <c r="L424" i="66"/>
  <c r="G424" i="66"/>
  <c r="B424" i="66"/>
  <c r="Y423" i="66"/>
  <c r="DX22" i="70" s="1"/>
  <c r="T423" i="66"/>
  <c r="DW22" i="70" s="1"/>
  <c r="L423" i="66"/>
  <c r="G423" i="66"/>
  <c r="DS22" i="70" s="1"/>
  <c r="B423" i="66"/>
  <c r="Y422" i="66"/>
  <c r="DX21" i="70" s="1"/>
  <c r="T422" i="66"/>
  <c r="DW21" i="70" s="1"/>
  <c r="L422" i="66"/>
  <c r="DT21" i="70" s="1"/>
  <c r="G422" i="66"/>
  <c r="B422" i="66"/>
  <c r="Y421" i="66"/>
  <c r="T421" i="66"/>
  <c r="L421" i="66"/>
  <c r="G421" i="66"/>
  <c r="B421" i="66"/>
  <c r="Y420" i="66"/>
  <c r="DX19" i="70" s="1"/>
  <c r="T420" i="66"/>
  <c r="L420" i="66"/>
  <c r="DT19" i="70" s="1"/>
  <c r="G420" i="66"/>
  <c r="B420" i="66"/>
  <c r="Y419" i="66"/>
  <c r="DX18" i="70" s="1"/>
  <c r="T419" i="66"/>
  <c r="L419" i="66"/>
  <c r="G419" i="66"/>
  <c r="DS18" i="70" s="1"/>
  <c r="B419" i="66"/>
  <c r="Y418" i="66"/>
  <c r="DX17" i="70" s="1"/>
  <c r="T418" i="66"/>
  <c r="DW17" i="70" s="1"/>
  <c r="L418" i="66"/>
  <c r="DT17" i="70" s="1"/>
  <c r="G418" i="66"/>
  <c r="B418" i="66"/>
  <c r="Y417" i="66"/>
  <c r="T417" i="66"/>
  <c r="L417" i="66"/>
  <c r="G417" i="66"/>
  <c r="DS16" i="70" s="1"/>
  <c r="B417" i="66"/>
  <c r="Y416" i="66"/>
  <c r="DX15" i="70" s="1"/>
  <c r="T416" i="66"/>
  <c r="L416" i="66"/>
  <c r="DT15" i="70" s="1"/>
  <c r="G416" i="66"/>
  <c r="B416" i="66"/>
  <c r="Y415" i="66"/>
  <c r="DX14" i="70" s="1"/>
  <c r="T415" i="66"/>
  <c r="DW14" i="10" s="1"/>
  <c r="L415" i="66"/>
  <c r="DT14" i="70" s="1"/>
  <c r="G415" i="66"/>
  <c r="B415" i="66"/>
  <c r="Y414" i="66"/>
  <c r="DX13" i="70" s="1"/>
  <c r="T414" i="66"/>
  <c r="L414" i="66"/>
  <c r="G414" i="66"/>
  <c r="DS13" i="70" s="1"/>
  <c r="B414" i="66"/>
  <c r="Y413" i="66"/>
  <c r="T413" i="66"/>
  <c r="DW12" i="10" s="1"/>
  <c r="L413" i="66"/>
  <c r="G413" i="66"/>
  <c r="DS12" i="70" s="1"/>
  <c r="B413" i="66"/>
  <c r="Y412" i="66"/>
  <c r="DX11" i="70" s="1"/>
  <c r="T412" i="66"/>
  <c r="L412" i="66"/>
  <c r="DT11" i="70" s="1"/>
  <c r="G412" i="66"/>
  <c r="B412" i="66"/>
  <c r="U407" i="66"/>
  <c r="U406" i="66"/>
  <c r="U405" i="66"/>
  <c r="I405" i="66"/>
  <c r="A401" i="66"/>
  <c r="G399" i="66"/>
  <c r="F398" i="66"/>
  <c r="F397" i="66"/>
  <c r="AE396" i="66"/>
  <c r="F396" i="66"/>
  <c r="Y394" i="66"/>
  <c r="T394" i="66"/>
  <c r="L394" i="66"/>
  <c r="DC50" i="70" s="1"/>
  <c r="G394" i="66"/>
  <c r="B394" i="66"/>
  <c r="Y393" i="66"/>
  <c r="DG49" i="70" s="1"/>
  <c r="T393" i="66"/>
  <c r="DF49" i="70" s="1"/>
  <c r="L393" i="66"/>
  <c r="DC49" i="70" s="1"/>
  <c r="G393" i="66"/>
  <c r="B393" i="66"/>
  <c r="Y392" i="66"/>
  <c r="T392" i="66"/>
  <c r="DF48" i="70" s="1"/>
  <c r="L392" i="66"/>
  <c r="DC48" i="70" s="1"/>
  <c r="G392" i="66"/>
  <c r="B392" i="66"/>
  <c r="Y391" i="66"/>
  <c r="T391" i="66"/>
  <c r="L391" i="66"/>
  <c r="G391" i="66"/>
  <c r="B391" i="66"/>
  <c r="Y390" i="66"/>
  <c r="T390" i="66"/>
  <c r="L390" i="66"/>
  <c r="G390" i="66"/>
  <c r="B390" i="66"/>
  <c r="Y389" i="66"/>
  <c r="T389" i="66"/>
  <c r="DF45" i="70" s="1"/>
  <c r="L389" i="66"/>
  <c r="G389" i="66"/>
  <c r="DB45" i="70" s="1"/>
  <c r="B389" i="66"/>
  <c r="Y388" i="66"/>
  <c r="DG44" i="70" s="1"/>
  <c r="T388" i="66"/>
  <c r="L388" i="66"/>
  <c r="DC44" i="70" s="1"/>
  <c r="G388" i="66"/>
  <c r="DB44" i="70" s="1"/>
  <c r="B388" i="66"/>
  <c r="Y387" i="66"/>
  <c r="T387" i="66"/>
  <c r="DF43" i="70" s="1"/>
  <c r="L387" i="66"/>
  <c r="G387" i="66"/>
  <c r="B387" i="66"/>
  <c r="Y386" i="66"/>
  <c r="DG42" i="10" s="1"/>
  <c r="T386" i="66"/>
  <c r="L386" i="66"/>
  <c r="DC42" i="70" s="1"/>
  <c r="G386" i="66"/>
  <c r="B386" i="66"/>
  <c r="Y385" i="66"/>
  <c r="DG41" i="70" s="1"/>
  <c r="T385" i="66"/>
  <c r="L385" i="66"/>
  <c r="G385" i="66"/>
  <c r="DB41" i="70" s="1"/>
  <c r="B385" i="66"/>
  <c r="Y384" i="66"/>
  <c r="T384" i="66"/>
  <c r="DF40" i="10" s="1"/>
  <c r="L384" i="66"/>
  <c r="DC40" i="70" s="1"/>
  <c r="G384" i="66"/>
  <c r="DB40" i="10" s="1"/>
  <c r="B384" i="66"/>
  <c r="Y383" i="66"/>
  <c r="T383" i="66"/>
  <c r="DF39" i="70" s="1"/>
  <c r="L383" i="66"/>
  <c r="G383" i="66"/>
  <c r="DB39" i="10" s="1"/>
  <c r="B383" i="66"/>
  <c r="Y382" i="66"/>
  <c r="T382" i="66"/>
  <c r="L382" i="66"/>
  <c r="DC38" i="70" s="1"/>
  <c r="G382" i="66"/>
  <c r="B382" i="66"/>
  <c r="Y381" i="66"/>
  <c r="DG37" i="70" s="1"/>
  <c r="T381" i="66"/>
  <c r="DF37" i="70" s="1"/>
  <c r="L381" i="66"/>
  <c r="G381" i="66"/>
  <c r="B381" i="66"/>
  <c r="Y380" i="66"/>
  <c r="DG36" i="70" s="1"/>
  <c r="T380" i="66"/>
  <c r="L380" i="66"/>
  <c r="G380" i="66"/>
  <c r="DB36" i="70" s="1"/>
  <c r="B380" i="66"/>
  <c r="Y379" i="66"/>
  <c r="T379" i="66"/>
  <c r="DF35" i="70" s="1"/>
  <c r="L379" i="66"/>
  <c r="G379" i="66"/>
  <c r="B379" i="66"/>
  <c r="Y378" i="66"/>
  <c r="T378" i="66"/>
  <c r="L378" i="66"/>
  <c r="DC34" i="70" s="1"/>
  <c r="G378" i="66"/>
  <c r="B378" i="66"/>
  <c r="Y377" i="66"/>
  <c r="DG33" i="70" s="1"/>
  <c r="T377" i="66"/>
  <c r="DF33" i="10" s="1"/>
  <c r="L377" i="66"/>
  <c r="G377" i="66"/>
  <c r="DB33" i="70" s="1"/>
  <c r="B377" i="66"/>
  <c r="Y376" i="66"/>
  <c r="DG32" i="70" s="1"/>
  <c r="T376" i="66"/>
  <c r="L376" i="66"/>
  <c r="DC32" i="70" s="1"/>
  <c r="G376" i="66"/>
  <c r="B376" i="66"/>
  <c r="Y375" i="66"/>
  <c r="T375" i="66"/>
  <c r="L375" i="66"/>
  <c r="G375" i="66"/>
  <c r="B375" i="66"/>
  <c r="Y374" i="66"/>
  <c r="DG30" i="10" s="1"/>
  <c r="T374" i="66"/>
  <c r="L374" i="66"/>
  <c r="G374" i="66"/>
  <c r="B374" i="66"/>
  <c r="Y373" i="66"/>
  <c r="T373" i="66"/>
  <c r="DF29" i="70" s="1"/>
  <c r="L373" i="66"/>
  <c r="DC29" i="10" s="1"/>
  <c r="G373" i="66"/>
  <c r="DB29" i="70" s="1"/>
  <c r="B373" i="66"/>
  <c r="Y372" i="66"/>
  <c r="DG28" i="70" s="1"/>
  <c r="T372" i="66"/>
  <c r="L372" i="66"/>
  <c r="DC28" i="70" s="1"/>
  <c r="G372" i="66"/>
  <c r="DB28" i="70" s="1"/>
  <c r="B372" i="66"/>
  <c r="Y371" i="66"/>
  <c r="T371" i="66"/>
  <c r="DF27" i="70" s="1"/>
  <c r="L371" i="66"/>
  <c r="G371" i="66"/>
  <c r="B371" i="66"/>
  <c r="Y370" i="66"/>
  <c r="T370" i="66"/>
  <c r="L370" i="66"/>
  <c r="DC26" i="70" s="1"/>
  <c r="G370" i="66"/>
  <c r="B370" i="66"/>
  <c r="Y369" i="66"/>
  <c r="DG25" i="70" s="1"/>
  <c r="T369" i="66"/>
  <c r="L369" i="66"/>
  <c r="G369" i="66"/>
  <c r="DB25" i="70" s="1"/>
  <c r="B369" i="66"/>
  <c r="Y368" i="66"/>
  <c r="T368" i="66"/>
  <c r="DF24" i="10" s="1"/>
  <c r="L368" i="66"/>
  <c r="DC24" i="70" s="1"/>
  <c r="G368" i="66"/>
  <c r="B368" i="66"/>
  <c r="Y367" i="66"/>
  <c r="T367" i="66"/>
  <c r="DF23" i="70" s="1"/>
  <c r="L367" i="66"/>
  <c r="G367" i="66"/>
  <c r="B367" i="66"/>
  <c r="Y366" i="66"/>
  <c r="DG22" i="10" s="1"/>
  <c r="T366" i="66"/>
  <c r="L366" i="66"/>
  <c r="DC22" i="70" s="1"/>
  <c r="G366" i="66"/>
  <c r="B366" i="66"/>
  <c r="Y365" i="66"/>
  <c r="DG21" i="70" s="1"/>
  <c r="T365" i="66"/>
  <c r="DF21" i="10" s="1"/>
  <c r="L365" i="66"/>
  <c r="DC21" i="10" s="1"/>
  <c r="G365" i="66"/>
  <c r="B365" i="66"/>
  <c r="Y364" i="66"/>
  <c r="DG20" i="70" s="1"/>
  <c r="T364" i="66"/>
  <c r="L364" i="66"/>
  <c r="G364" i="66"/>
  <c r="DB20" i="10" s="1"/>
  <c r="B364" i="66"/>
  <c r="Y363" i="66"/>
  <c r="T363" i="66"/>
  <c r="DF19" i="70" s="1"/>
  <c r="L363" i="66"/>
  <c r="G363" i="66"/>
  <c r="DB19" i="70" s="1"/>
  <c r="B363" i="66"/>
  <c r="Y362" i="66"/>
  <c r="T362" i="66"/>
  <c r="L362" i="66"/>
  <c r="DC18" i="70" s="1"/>
  <c r="G362" i="66"/>
  <c r="B362" i="66"/>
  <c r="Y361" i="66"/>
  <c r="DG17" i="70" s="1"/>
  <c r="T361" i="66"/>
  <c r="L361" i="66"/>
  <c r="G361" i="66"/>
  <c r="DB17" i="70" s="1"/>
  <c r="B361" i="66"/>
  <c r="Y360" i="66"/>
  <c r="DG16" i="70" s="1"/>
  <c r="T360" i="66"/>
  <c r="DF16" i="70" s="1"/>
  <c r="L360" i="66"/>
  <c r="DC16" i="70" s="1"/>
  <c r="G360" i="66"/>
  <c r="B360" i="66"/>
  <c r="Y359" i="66"/>
  <c r="T359" i="66"/>
  <c r="L359" i="66"/>
  <c r="G359" i="66"/>
  <c r="B359" i="66"/>
  <c r="Y358" i="66"/>
  <c r="DG14" i="10" s="1"/>
  <c r="T358" i="66"/>
  <c r="L358" i="66"/>
  <c r="G358" i="66"/>
  <c r="B358" i="66"/>
  <c r="Y357" i="66"/>
  <c r="T357" i="66"/>
  <c r="L357" i="66"/>
  <c r="G357" i="66"/>
  <c r="DB13" i="70" s="1"/>
  <c r="B357" i="66"/>
  <c r="Y356" i="66"/>
  <c r="DG12" i="70" s="1"/>
  <c r="T356" i="66"/>
  <c r="DF12" i="70" s="1"/>
  <c r="L356" i="66"/>
  <c r="DC12" i="70" s="1"/>
  <c r="G356" i="66"/>
  <c r="DB12" i="70" s="1"/>
  <c r="B356" i="66"/>
  <c r="Y355" i="66"/>
  <c r="T355" i="66"/>
  <c r="DF11" i="70" s="1"/>
  <c r="L355" i="66"/>
  <c r="G355" i="66"/>
  <c r="DB11" i="70" s="1"/>
  <c r="B355" i="66"/>
  <c r="U350" i="66"/>
  <c r="U349" i="66"/>
  <c r="I349" i="66"/>
  <c r="U348" i="66"/>
  <c r="I348" i="66"/>
  <c r="A344" i="66"/>
  <c r="G342" i="66"/>
  <c r="F341" i="66"/>
  <c r="F340" i="66"/>
  <c r="AE339" i="66"/>
  <c r="F339" i="66"/>
  <c r="Y337" i="66"/>
  <c r="T337" i="66"/>
  <c r="L337" i="66"/>
  <c r="G337" i="66"/>
  <c r="B337" i="66"/>
  <c r="Y336" i="66"/>
  <c r="CP49" i="70" s="1"/>
  <c r="T336" i="66"/>
  <c r="L336" i="66"/>
  <c r="G336" i="66"/>
  <c r="B336" i="66"/>
  <c r="Y335" i="66"/>
  <c r="CP48" i="70" s="1"/>
  <c r="T335" i="66"/>
  <c r="L335" i="66"/>
  <c r="G335" i="66"/>
  <c r="CK48" i="70" s="1"/>
  <c r="B335" i="66"/>
  <c r="Y334" i="66"/>
  <c r="T334" i="66"/>
  <c r="CO47" i="70" s="1"/>
  <c r="L334" i="66"/>
  <c r="CL47" i="70" s="1"/>
  <c r="G334" i="66"/>
  <c r="CK47" i="10" s="1"/>
  <c r="B334" i="66"/>
  <c r="Y333" i="66"/>
  <c r="T333" i="66"/>
  <c r="CO46" i="70" s="1"/>
  <c r="L333" i="66"/>
  <c r="G333" i="66"/>
  <c r="B333" i="66"/>
  <c r="Y332" i="66"/>
  <c r="CP45" i="70" s="1"/>
  <c r="T332" i="66"/>
  <c r="L332" i="66"/>
  <c r="CL45" i="70" s="1"/>
  <c r="G332" i="66"/>
  <c r="B332" i="66"/>
  <c r="Y331" i="66"/>
  <c r="CP44" i="70" s="1"/>
  <c r="T331" i="66"/>
  <c r="L331" i="66"/>
  <c r="G331" i="66"/>
  <c r="B331" i="66"/>
  <c r="Y330" i="66"/>
  <c r="CP43" i="70" s="1"/>
  <c r="T330" i="66"/>
  <c r="L330" i="66"/>
  <c r="G330" i="66"/>
  <c r="CK43" i="70" s="1"/>
  <c r="B330" i="66"/>
  <c r="Y329" i="66"/>
  <c r="T329" i="66"/>
  <c r="CO42" i="70" s="1"/>
  <c r="L329" i="66"/>
  <c r="G329" i="66"/>
  <c r="CK42" i="10" s="1"/>
  <c r="B329" i="66"/>
  <c r="Y328" i="66"/>
  <c r="T328" i="66"/>
  <c r="L328" i="66"/>
  <c r="CL41" i="70" s="1"/>
  <c r="G328" i="66"/>
  <c r="B328" i="66"/>
  <c r="Y327" i="66"/>
  <c r="CP40" i="70" s="1"/>
  <c r="T327" i="66"/>
  <c r="L327" i="66"/>
  <c r="CL40" i="70" s="1"/>
  <c r="G327" i="66"/>
  <c r="B327" i="66"/>
  <c r="Y326" i="66"/>
  <c r="CP39" i="70" s="1"/>
  <c r="T326" i="66"/>
  <c r="CO39" i="70" s="1"/>
  <c r="L326" i="66"/>
  <c r="G326" i="66"/>
  <c r="B326" i="66"/>
  <c r="Y325" i="66"/>
  <c r="T325" i="66"/>
  <c r="L325" i="66"/>
  <c r="G325" i="66"/>
  <c r="B325" i="66"/>
  <c r="Y324" i="66"/>
  <c r="CP37" i="70" s="1"/>
  <c r="T324" i="66"/>
  <c r="L324" i="66"/>
  <c r="G324" i="66"/>
  <c r="B324" i="66"/>
  <c r="Y323" i="66"/>
  <c r="T323" i="66"/>
  <c r="CO36" i="10" s="1"/>
  <c r="L323" i="66"/>
  <c r="CL36" i="70" s="1"/>
  <c r="G323" i="66"/>
  <c r="CK36" i="10" s="1"/>
  <c r="B323" i="66"/>
  <c r="Y322" i="66"/>
  <c r="CP35" i="70" s="1"/>
  <c r="T322" i="66"/>
  <c r="CO35" i="70" s="1"/>
  <c r="L322" i="66"/>
  <c r="CL35" i="70" s="1"/>
  <c r="G322" i="66"/>
  <c r="B322" i="66"/>
  <c r="Y321" i="66"/>
  <c r="T321" i="66"/>
  <c r="L321" i="66"/>
  <c r="G321" i="66"/>
  <c r="B321" i="66"/>
  <c r="Y320" i="66"/>
  <c r="CP33" i="70" s="1"/>
  <c r="T320" i="66"/>
  <c r="L320" i="66"/>
  <c r="G320" i="66"/>
  <c r="B320" i="66"/>
  <c r="Y319" i="66"/>
  <c r="CP32" i="70" s="1"/>
  <c r="T319" i="66"/>
  <c r="L319" i="66"/>
  <c r="G319" i="66"/>
  <c r="CK32" i="70" s="1"/>
  <c r="B319" i="66"/>
  <c r="Y318" i="66"/>
  <c r="T318" i="66"/>
  <c r="CO31" i="70" s="1"/>
  <c r="L318" i="66"/>
  <c r="CL31" i="70" s="1"/>
  <c r="G318" i="66"/>
  <c r="B318" i="66"/>
  <c r="Y317" i="66"/>
  <c r="T317" i="66"/>
  <c r="CO30" i="10" s="1"/>
  <c r="L317" i="66"/>
  <c r="G317" i="66"/>
  <c r="B317" i="66"/>
  <c r="Y316" i="66"/>
  <c r="CP29" i="70" s="1"/>
  <c r="T316" i="66"/>
  <c r="L316" i="66"/>
  <c r="CL29" i="70" s="1"/>
  <c r="G316" i="66"/>
  <c r="B316" i="66"/>
  <c r="Y315" i="66"/>
  <c r="CP28" i="70" s="1"/>
  <c r="T315" i="66"/>
  <c r="L315" i="66"/>
  <c r="G315" i="66"/>
  <c r="B315" i="66"/>
  <c r="Y314" i="66"/>
  <c r="CP27" i="70" s="1"/>
  <c r="T314" i="66"/>
  <c r="L314" i="66"/>
  <c r="G314" i="66"/>
  <c r="B314" i="66"/>
  <c r="Y313" i="66"/>
  <c r="T313" i="66"/>
  <c r="CO26" i="70" s="1"/>
  <c r="L313" i="66"/>
  <c r="G313" i="66"/>
  <c r="CK26" i="10" s="1"/>
  <c r="B313" i="66"/>
  <c r="Y312" i="66"/>
  <c r="T312" i="66"/>
  <c r="L312" i="66"/>
  <c r="CL25" i="70" s="1"/>
  <c r="G312" i="66"/>
  <c r="B312" i="66"/>
  <c r="Y311" i="66"/>
  <c r="CP24" i="70" s="1"/>
  <c r="T311" i="66"/>
  <c r="CO24" i="10" s="1"/>
  <c r="L311" i="66"/>
  <c r="CL24" i="70" s="1"/>
  <c r="G311" i="66"/>
  <c r="B311" i="66"/>
  <c r="Y310" i="66"/>
  <c r="CP23" i="70" s="1"/>
  <c r="T310" i="66"/>
  <c r="CO23" i="70" s="1"/>
  <c r="L310" i="66"/>
  <c r="G310" i="66"/>
  <c r="B310" i="66"/>
  <c r="Y309" i="66"/>
  <c r="T309" i="66"/>
  <c r="L309" i="66"/>
  <c r="G309" i="66"/>
  <c r="CK22" i="10" s="1"/>
  <c r="B309" i="66"/>
  <c r="Y308" i="66"/>
  <c r="CP21" i="70" s="1"/>
  <c r="T308" i="66"/>
  <c r="L308" i="66"/>
  <c r="G308" i="66"/>
  <c r="B308" i="66"/>
  <c r="Y307" i="66"/>
  <c r="T307" i="66"/>
  <c r="L307" i="66"/>
  <c r="CL20" i="70" s="1"/>
  <c r="G307" i="66"/>
  <c r="CK20" i="70" s="1"/>
  <c r="B307" i="66"/>
  <c r="Y306" i="66"/>
  <c r="CP19" i="70" s="1"/>
  <c r="T306" i="66"/>
  <c r="CO19" i="70" s="1"/>
  <c r="L306" i="66"/>
  <c r="CL19" i="70" s="1"/>
  <c r="G306" i="66"/>
  <c r="B306" i="66"/>
  <c r="Y305" i="66"/>
  <c r="T305" i="66"/>
  <c r="L305" i="66"/>
  <c r="G305" i="66"/>
  <c r="B305" i="66"/>
  <c r="Y304" i="66"/>
  <c r="CP17" i="70" s="1"/>
  <c r="T304" i="66"/>
  <c r="L304" i="66"/>
  <c r="G304" i="66"/>
  <c r="B304" i="66"/>
  <c r="Y303" i="66"/>
  <c r="CP16" i="70" s="1"/>
  <c r="T303" i="66"/>
  <c r="L303" i="66"/>
  <c r="G303" i="66"/>
  <c r="CK16" i="70" s="1"/>
  <c r="B303" i="66"/>
  <c r="Y302" i="66"/>
  <c r="T302" i="66"/>
  <c r="CO15" i="70" s="1"/>
  <c r="L302" i="66"/>
  <c r="CL15" i="70" s="1"/>
  <c r="G302" i="66"/>
  <c r="B302" i="66"/>
  <c r="Y301" i="66"/>
  <c r="T301" i="66"/>
  <c r="L301" i="66"/>
  <c r="G301" i="66"/>
  <c r="B301" i="66"/>
  <c r="Y300" i="66"/>
  <c r="CP13" i="70" s="1"/>
  <c r="T300" i="66"/>
  <c r="L300" i="66"/>
  <c r="CL13" i="70" s="1"/>
  <c r="G300" i="66"/>
  <c r="B300" i="66"/>
  <c r="Y299" i="66"/>
  <c r="CP12" i="70" s="1"/>
  <c r="T299" i="66"/>
  <c r="CO12" i="70" s="1"/>
  <c r="L299" i="66"/>
  <c r="G299" i="66"/>
  <c r="B299" i="66"/>
  <c r="Y298" i="66"/>
  <c r="T298" i="66"/>
  <c r="L298" i="66"/>
  <c r="CL11" i="70" s="1"/>
  <c r="G298" i="66"/>
  <c r="CK11" i="70" s="1"/>
  <c r="B298" i="66"/>
  <c r="U293" i="66"/>
  <c r="U292" i="66"/>
  <c r="U291" i="66"/>
  <c r="I291" i="66"/>
  <c r="A287" i="66"/>
  <c r="G285" i="66"/>
  <c r="F284" i="66"/>
  <c r="F283" i="66"/>
  <c r="AE282" i="66"/>
  <c r="F282" i="66"/>
  <c r="Y280" i="66"/>
  <c r="T280" i="66"/>
  <c r="L280" i="66"/>
  <c r="G280" i="66"/>
  <c r="BT50" i="70" s="1"/>
  <c r="B280" i="66"/>
  <c r="Y279" i="66"/>
  <c r="T279" i="66"/>
  <c r="BX49" i="70" s="1"/>
  <c r="L279" i="66"/>
  <c r="G279" i="66"/>
  <c r="BT49" i="70" s="1"/>
  <c r="B279" i="66"/>
  <c r="Y278" i="66"/>
  <c r="T278" i="66"/>
  <c r="L278" i="66"/>
  <c r="G278" i="66"/>
  <c r="B278" i="66"/>
  <c r="Y277" i="66"/>
  <c r="BY47" i="70" s="1"/>
  <c r="T277" i="66"/>
  <c r="L277" i="66"/>
  <c r="BU47" i="70" s="1"/>
  <c r="G277" i="66"/>
  <c r="B277" i="66"/>
  <c r="Y276" i="66"/>
  <c r="T276" i="66"/>
  <c r="L276" i="66"/>
  <c r="G276" i="66"/>
  <c r="B276" i="66"/>
  <c r="Y275" i="66"/>
  <c r="T275" i="66"/>
  <c r="L275" i="66"/>
  <c r="G275" i="66"/>
  <c r="BT45" i="70" s="1"/>
  <c r="B275" i="66"/>
  <c r="Y274" i="66"/>
  <c r="T274" i="66"/>
  <c r="L274" i="66"/>
  <c r="G274" i="66"/>
  <c r="B274" i="66"/>
  <c r="Y273" i="66"/>
  <c r="T273" i="66"/>
  <c r="BX43" i="70" s="1"/>
  <c r="L273" i="66"/>
  <c r="BU43" i="70" s="1"/>
  <c r="G273" i="66"/>
  <c r="BT43" i="70" s="1"/>
  <c r="B273" i="66"/>
  <c r="Y272" i="66"/>
  <c r="BY42" i="70" s="1"/>
  <c r="T272" i="66"/>
  <c r="BX42" i="70" s="1"/>
  <c r="L272" i="66"/>
  <c r="BU42" i="70" s="1"/>
  <c r="G272" i="66"/>
  <c r="B272" i="66"/>
  <c r="Y271" i="66"/>
  <c r="T271" i="66"/>
  <c r="L271" i="66"/>
  <c r="G271" i="66"/>
  <c r="B271" i="66"/>
  <c r="Y270" i="66"/>
  <c r="BY40" i="10" s="1"/>
  <c r="T270" i="66"/>
  <c r="L270" i="66"/>
  <c r="G270" i="66"/>
  <c r="B270" i="66"/>
  <c r="Y269" i="66"/>
  <c r="T269" i="66"/>
  <c r="L269" i="66"/>
  <c r="G269" i="66"/>
  <c r="B269" i="66"/>
  <c r="Y268" i="66"/>
  <c r="T268" i="66"/>
  <c r="BX38" i="70" s="1"/>
  <c r="L268" i="66"/>
  <c r="BU38" i="70" s="1"/>
  <c r="G268" i="66"/>
  <c r="B268" i="66"/>
  <c r="Y267" i="66"/>
  <c r="T267" i="66"/>
  <c r="BX37" i="70" s="1"/>
  <c r="L267" i="66"/>
  <c r="G267" i="66"/>
  <c r="B267" i="66"/>
  <c r="Y266" i="66"/>
  <c r="T266" i="66"/>
  <c r="L266" i="66"/>
  <c r="BU36" i="10" s="1"/>
  <c r="G266" i="66"/>
  <c r="B266" i="66"/>
  <c r="Y265" i="66"/>
  <c r="BY35" i="70" s="1"/>
  <c r="T265" i="66"/>
  <c r="L265" i="66"/>
  <c r="G265" i="66"/>
  <c r="B265" i="66"/>
  <c r="Y264" i="66"/>
  <c r="T264" i="66"/>
  <c r="L264" i="66"/>
  <c r="G264" i="66"/>
  <c r="BT34" i="70" s="1"/>
  <c r="B264" i="66"/>
  <c r="Y263" i="66"/>
  <c r="T263" i="66"/>
  <c r="BX33" i="70" s="1"/>
  <c r="L263" i="66"/>
  <c r="G263" i="66"/>
  <c r="BT33" i="70" s="1"/>
  <c r="B263" i="66"/>
  <c r="Y262" i="66"/>
  <c r="T262" i="66"/>
  <c r="L262" i="66"/>
  <c r="G262" i="66"/>
  <c r="B262" i="66"/>
  <c r="Y261" i="66"/>
  <c r="BY31" i="70" s="1"/>
  <c r="T261" i="66"/>
  <c r="L261" i="66"/>
  <c r="BU31" i="70" s="1"/>
  <c r="G261" i="66"/>
  <c r="B261" i="66"/>
  <c r="Y260" i="66"/>
  <c r="T260" i="66"/>
  <c r="L260" i="66"/>
  <c r="G260" i="66"/>
  <c r="B260" i="66"/>
  <c r="Y259" i="66"/>
  <c r="T259" i="66"/>
  <c r="L259" i="66"/>
  <c r="G259" i="66"/>
  <c r="BT29" i="70" s="1"/>
  <c r="B259" i="66"/>
  <c r="Y258" i="66"/>
  <c r="T258" i="66"/>
  <c r="L258" i="66"/>
  <c r="G258" i="66"/>
  <c r="B258" i="66"/>
  <c r="Y257" i="66"/>
  <c r="T257" i="66"/>
  <c r="L257" i="66"/>
  <c r="BU27" i="70" s="1"/>
  <c r="G257" i="66"/>
  <c r="BT27" i="70" s="1"/>
  <c r="B257" i="66"/>
  <c r="Y256" i="66"/>
  <c r="T256" i="66"/>
  <c r="BX26" i="70" s="1"/>
  <c r="L256" i="66"/>
  <c r="BU26" i="70" s="1"/>
  <c r="G256" i="66"/>
  <c r="B256" i="66"/>
  <c r="Y255" i="66"/>
  <c r="T255" i="66"/>
  <c r="L255" i="66"/>
  <c r="G255" i="66"/>
  <c r="B255" i="66"/>
  <c r="Y254" i="66"/>
  <c r="BY24" i="10" s="1"/>
  <c r="T254" i="66"/>
  <c r="L254" i="66"/>
  <c r="G254" i="66"/>
  <c r="B254" i="66"/>
  <c r="Y253" i="66"/>
  <c r="T253" i="66"/>
  <c r="L253" i="66"/>
  <c r="G253" i="66"/>
  <c r="BT23" i="70" s="1"/>
  <c r="B253" i="66"/>
  <c r="Y252" i="66"/>
  <c r="T252" i="66"/>
  <c r="BX22" i="70" s="1"/>
  <c r="L252" i="66"/>
  <c r="BU22" i="70" s="1"/>
  <c r="G252" i="66"/>
  <c r="BT22" i="70" s="1"/>
  <c r="B252" i="66"/>
  <c r="Y251" i="66"/>
  <c r="T251" i="66"/>
  <c r="BX21" i="70" s="1"/>
  <c r="L251" i="66"/>
  <c r="G251" i="66"/>
  <c r="B251" i="66"/>
  <c r="Y250" i="66"/>
  <c r="BY20" i="10" s="1"/>
  <c r="T250" i="66"/>
  <c r="L250" i="66"/>
  <c r="G250" i="66"/>
  <c r="B250" i="66"/>
  <c r="Y249" i="66"/>
  <c r="BY19" i="70" s="1"/>
  <c r="T249" i="66"/>
  <c r="L249" i="66"/>
  <c r="G249" i="66"/>
  <c r="B249" i="66"/>
  <c r="Y248" i="66"/>
  <c r="T248" i="66"/>
  <c r="L248" i="66"/>
  <c r="G248" i="66"/>
  <c r="B248" i="66"/>
  <c r="Y247" i="66"/>
  <c r="T247" i="66"/>
  <c r="BX17" i="70" s="1"/>
  <c r="L247" i="66"/>
  <c r="G247" i="66"/>
  <c r="BT17" i="70" s="1"/>
  <c r="B247" i="66"/>
  <c r="Y246" i="66"/>
  <c r="T246" i="66"/>
  <c r="L246" i="66"/>
  <c r="BU16" i="10" s="1"/>
  <c r="G246" i="66"/>
  <c r="B246" i="66"/>
  <c r="Y245" i="66"/>
  <c r="BY15" i="70" s="1"/>
  <c r="T245" i="66"/>
  <c r="BX15" i="70" s="1"/>
  <c r="L245" i="66"/>
  <c r="BU15" i="70" s="1"/>
  <c r="G245" i="66"/>
  <c r="B245" i="66"/>
  <c r="Y244" i="66"/>
  <c r="BY14" i="70" s="1"/>
  <c r="T244" i="66"/>
  <c r="L244" i="66"/>
  <c r="G244" i="66"/>
  <c r="B244" i="66"/>
  <c r="Y243" i="66"/>
  <c r="T243" i="66"/>
  <c r="L243" i="66"/>
  <c r="G243" i="66"/>
  <c r="BT13" i="70" s="1"/>
  <c r="B243" i="66"/>
  <c r="Y242" i="66"/>
  <c r="T242" i="66"/>
  <c r="L242" i="66"/>
  <c r="G242" i="66"/>
  <c r="B242" i="66"/>
  <c r="Y241" i="66"/>
  <c r="BY11" i="70" s="1"/>
  <c r="T241" i="66"/>
  <c r="BX11" i="70" s="1"/>
  <c r="L241" i="66"/>
  <c r="BU11" i="70" s="1"/>
  <c r="G241" i="66"/>
  <c r="B241" i="66"/>
  <c r="U236" i="66"/>
  <c r="U235" i="66"/>
  <c r="U234" i="66"/>
  <c r="I234" i="66"/>
  <c r="A230" i="66"/>
  <c r="G228" i="66"/>
  <c r="F227" i="66"/>
  <c r="F226" i="66"/>
  <c r="AE225" i="66"/>
  <c r="F225" i="66"/>
  <c r="Y223" i="66"/>
  <c r="T223" i="66"/>
  <c r="L223" i="66"/>
  <c r="G223" i="66"/>
  <c r="B223" i="66"/>
  <c r="Y222" i="66"/>
  <c r="T222" i="66"/>
  <c r="L222" i="66"/>
  <c r="G222" i="66"/>
  <c r="B222" i="66"/>
  <c r="Y221" i="66"/>
  <c r="T221" i="66"/>
  <c r="L221" i="66"/>
  <c r="G221" i="66"/>
  <c r="B221" i="66"/>
  <c r="Y220" i="66"/>
  <c r="T220" i="66"/>
  <c r="L220" i="66"/>
  <c r="G220" i="66"/>
  <c r="B220" i="66"/>
  <c r="Y219" i="66"/>
  <c r="T219" i="66"/>
  <c r="L219" i="66"/>
  <c r="G219" i="66"/>
  <c r="B219" i="66"/>
  <c r="Y218" i="66"/>
  <c r="T218" i="66"/>
  <c r="L218" i="66"/>
  <c r="G218" i="66"/>
  <c r="B218" i="66"/>
  <c r="Y217" i="66"/>
  <c r="T217" i="66"/>
  <c r="L217" i="66"/>
  <c r="G217" i="66"/>
  <c r="B217" i="66"/>
  <c r="Y216" i="66"/>
  <c r="T216" i="66"/>
  <c r="L216" i="66"/>
  <c r="G216" i="66"/>
  <c r="B216" i="66"/>
  <c r="Y215" i="66"/>
  <c r="T215" i="66"/>
  <c r="L215" i="66"/>
  <c r="G215" i="66"/>
  <c r="B215" i="66"/>
  <c r="Y214" i="66"/>
  <c r="T214" i="66"/>
  <c r="L214" i="66"/>
  <c r="G214" i="66"/>
  <c r="B214" i="66"/>
  <c r="Y213" i="66"/>
  <c r="T213" i="66"/>
  <c r="L213" i="66"/>
  <c r="G213" i="66"/>
  <c r="B213" i="66"/>
  <c r="Y212" i="66"/>
  <c r="T212" i="66"/>
  <c r="L212" i="66"/>
  <c r="G212" i="66"/>
  <c r="B212" i="66"/>
  <c r="Y211" i="66"/>
  <c r="T211" i="66"/>
  <c r="L211" i="66"/>
  <c r="G211" i="66"/>
  <c r="B211" i="66"/>
  <c r="Y210" i="66"/>
  <c r="T210" i="66"/>
  <c r="L210" i="66"/>
  <c r="G210" i="66"/>
  <c r="B210" i="66"/>
  <c r="Y209" i="66"/>
  <c r="T209" i="66"/>
  <c r="L209" i="66"/>
  <c r="G209" i="66"/>
  <c r="B209" i="66"/>
  <c r="Y208" i="66"/>
  <c r="T208" i="66"/>
  <c r="L208" i="66"/>
  <c r="G208" i="66"/>
  <c r="B208" i="66"/>
  <c r="Y207" i="66"/>
  <c r="T207" i="66"/>
  <c r="L207" i="66"/>
  <c r="G207" i="66"/>
  <c r="B207" i="66"/>
  <c r="Y206" i="66"/>
  <c r="T206" i="66"/>
  <c r="L206" i="66"/>
  <c r="G206" i="66"/>
  <c r="B206" i="66"/>
  <c r="Y205" i="66"/>
  <c r="T205" i="66"/>
  <c r="L205" i="66"/>
  <c r="G205" i="66"/>
  <c r="B205" i="66"/>
  <c r="Y204" i="66"/>
  <c r="T204" i="66"/>
  <c r="L204" i="66"/>
  <c r="G204" i="66"/>
  <c r="B204" i="66"/>
  <c r="Y203" i="66"/>
  <c r="T203" i="66"/>
  <c r="L203" i="66"/>
  <c r="G203" i="66"/>
  <c r="B203" i="66"/>
  <c r="Y202" i="66"/>
  <c r="T202" i="66"/>
  <c r="L202" i="66"/>
  <c r="G202" i="66"/>
  <c r="B202" i="66"/>
  <c r="Y201" i="66"/>
  <c r="T201" i="66"/>
  <c r="L201" i="66"/>
  <c r="G201" i="66"/>
  <c r="B201" i="66"/>
  <c r="Y200" i="66"/>
  <c r="T200" i="66"/>
  <c r="L200" i="66"/>
  <c r="G200" i="66"/>
  <c r="B200" i="66"/>
  <c r="Y199" i="66"/>
  <c r="T199" i="66"/>
  <c r="L199" i="66"/>
  <c r="G199" i="66"/>
  <c r="B199" i="66"/>
  <c r="Y198" i="66"/>
  <c r="T198" i="66"/>
  <c r="L198" i="66"/>
  <c r="G198" i="66"/>
  <c r="B198" i="66"/>
  <c r="Y197" i="66"/>
  <c r="T197" i="66"/>
  <c r="L197" i="66"/>
  <c r="G197" i="66"/>
  <c r="B197" i="66"/>
  <c r="Y196" i="66"/>
  <c r="T196" i="66"/>
  <c r="L196" i="66"/>
  <c r="G196" i="66"/>
  <c r="B196" i="66"/>
  <c r="Y195" i="66"/>
  <c r="T195" i="66"/>
  <c r="L195" i="66"/>
  <c r="G195" i="66"/>
  <c r="B195" i="66"/>
  <c r="Y194" i="66"/>
  <c r="T194" i="66"/>
  <c r="L194" i="66"/>
  <c r="G194" i="66"/>
  <c r="B194" i="66"/>
  <c r="Y193" i="66"/>
  <c r="T193" i="66"/>
  <c r="L193" i="66"/>
  <c r="G193" i="66"/>
  <c r="B193" i="66"/>
  <c r="Y192" i="66"/>
  <c r="T192" i="66"/>
  <c r="L192" i="66"/>
  <c r="G192" i="66"/>
  <c r="B192" i="66"/>
  <c r="Y191" i="66"/>
  <c r="T191" i="66"/>
  <c r="L191" i="66"/>
  <c r="G191" i="66"/>
  <c r="B191" i="66"/>
  <c r="Y190" i="66"/>
  <c r="T190" i="66"/>
  <c r="L190" i="66"/>
  <c r="G190" i="66"/>
  <c r="B190" i="66"/>
  <c r="Y189" i="66"/>
  <c r="T189" i="66"/>
  <c r="L189" i="66"/>
  <c r="G189" i="66"/>
  <c r="B189" i="66"/>
  <c r="Y188" i="66"/>
  <c r="T188" i="66"/>
  <c r="L188" i="66"/>
  <c r="G188" i="66"/>
  <c r="B188" i="66"/>
  <c r="Y187" i="66"/>
  <c r="T187" i="66"/>
  <c r="L187" i="66"/>
  <c r="G187" i="66"/>
  <c r="B187" i="66"/>
  <c r="Y186" i="66"/>
  <c r="T186" i="66"/>
  <c r="L186" i="66"/>
  <c r="G186" i="66"/>
  <c r="B186" i="66"/>
  <c r="Y185" i="66"/>
  <c r="T185" i="66"/>
  <c r="L185" i="66"/>
  <c r="G185" i="66"/>
  <c r="B185" i="66"/>
  <c r="Y184" i="66"/>
  <c r="T184" i="66"/>
  <c r="L184" i="66"/>
  <c r="G184" i="66"/>
  <c r="B184" i="66"/>
  <c r="U179" i="66"/>
  <c r="U178" i="66"/>
  <c r="U177" i="66"/>
  <c r="I177" i="66"/>
  <c r="A173" i="66"/>
  <c r="G171" i="66"/>
  <c r="F170" i="66"/>
  <c r="F169" i="66"/>
  <c r="AE168" i="66"/>
  <c r="F168" i="66"/>
  <c r="Y166" i="66"/>
  <c r="T166" i="66"/>
  <c r="L166" i="66"/>
  <c r="G166" i="66"/>
  <c r="B166" i="66"/>
  <c r="Y165" i="66"/>
  <c r="T165" i="66"/>
  <c r="L165" i="66"/>
  <c r="G165" i="66"/>
  <c r="B165" i="66"/>
  <c r="Y164" i="66"/>
  <c r="T164" i="66"/>
  <c r="L164" i="66"/>
  <c r="G164" i="66"/>
  <c r="B164" i="66"/>
  <c r="Y163" i="66"/>
  <c r="T163" i="66"/>
  <c r="L163" i="66"/>
  <c r="G163" i="66"/>
  <c r="B163" i="66"/>
  <c r="Y162" i="66"/>
  <c r="T162" i="66"/>
  <c r="L162" i="66"/>
  <c r="G162" i="66"/>
  <c r="B162" i="66"/>
  <c r="Y161" i="66"/>
  <c r="T161" i="66"/>
  <c r="L161" i="66"/>
  <c r="G161" i="66"/>
  <c r="B161" i="66"/>
  <c r="Y160" i="66"/>
  <c r="T160" i="66"/>
  <c r="L160" i="66"/>
  <c r="G160" i="66"/>
  <c r="B160" i="66"/>
  <c r="Y159" i="66"/>
  <c r="T159" i="66"/>
  <c r="L159" i="66"/>
  <c r="G159" i="66"/>
  <c r="B159" i="66"/>
  <c r="Y158" i="66"/>
  <c r="T158" i="66"/>
  <c r="L158" i="66"/>
  <c r="G158" i="66"/>
  <c r="B158" i="66"/>
  <c r="Y157" i="66"/>
  <c r="T157" i="66"/>
  <c r="L157" i="66"/>
  <c r="G157" i="66"/>
  <c r="B157" i="66"/>
  <c r="Y156" i="66"/>
  <c r="T156" i="66"/>
  <c r="L156" i="66"/>
  <c r="G156" i="66"/>
  <c r="B156" i="66"/>
  <c r="Y155" i="66"/>
  <c r="T155" i="66"/>
  <c r="L155" i="66"/>
  <c r="G155" i="66"/>
  <c r="B155" i="66"/>
  <c r="Y154" i="66"/>
  <c r="T154" i="66"/>
  <c r="L154" i="66"/>
  <c r="G154" i="66"/>
  <c r="B154" i="66"/>
  <c r="Y153" i="66"/>
  <c r="T153" i="66"/>
  <c r="L153" i="66"/>
  <c r="G153" i="66"/>
  <c r="B153" i="66"/>
  <c r="Y152" i="66"/>
  <c r="T152" i="66"/>
  <c r="L152" i="66"/>
  <c r="G152" i="66"/>
  <c r="B152" i="66"/>
  <c r="Y151" i="66"/>
  <c r="T151" i="66"/>
  <c r="L151" i="66"/>
  <c r="G151" i="66"/>
  <c r="B151" i="66"/>
  <c r="Y150" i="66"/>
  <c r="T150" i="66"/>
  <c r="L150" i="66"/>
  <c r="M150" i="66" s="1"/>
  <c r="N150" i="66" s="1"/>
  <c r="G150" i="66"/>
  <c r="B150" i="66"/>
  <c r="Y149" i="66"/>
  <c r="T149" i="66"/>
  <c r="L149" i="66"/>
  <c r="G149" i="66"/>
  <c r="B149" i="66"/>
  <c r="Y148" i="66"/>
  <c r="T148" i="66"/>
  <c r="L148" i="66"/>
  <c r="G148" i="66"/>
  <c r="B148" i="66"/>
  <c r="Y147" i="66"/>
  <c r="T147" i="66"/>
  <c r="L147" i="66"/>
  <c r="G147" i="66"/>
  <c r="B147" i="66"/>
  <c r="Y146" i="66"/>
  <c r="T146" i="66"/>
  <c r="L146" i="66"/>
  <c r="G146" i="66"/>
  <c r="B146" i="66"/>
  <c r="Y145" i="66"/>
  <c r="T145" i="66"/>
  <c r="L145" i="66"/>
  <c r="G145" i="66"/>
  <c r="B145" i="66"/>
  <c r="Y144" i="66"/>
  <c r="T144" i="66"/>
  <c r="L144" i="66"/>
  <c r="G144" i="66"/>
  <c r="B144" i="66"/>
  <c r="Y143" i="66"/>
  <c r="T143" i="66"/>
  <c r="L143" i="66"/>
  <c r="G143" i="66"/>
  <c r="B143" i="66"/>
  <c r="Y142" i="66"/>
  <c r="T142" i="66"/>
  <c r="L142" i="66"/>
  <c r="G142" i="66"/>
  <c r="B142" i="66"/>
  <c r="Y141" i="66"/>
  <c r="T141" i="66"/>
  <c r="L141" i="66"/>
  <c r="G141" i="66"/>
  <c r="B141" i="66"/>
  <c r="Y140" i="66"/>
  <c r="T140" i="66"/>
  <c r="L140" i="66"/>
  <c r="G140" i="66"/>
  <c r="B140" i="66"/>
  <c r="Y139" i="66"/>
  <c r="T139" i="66"/>
  <c r="L139" i="66"/>
  <c r="G139" i="66"/>
  <c r="B139" i="66"/>
  <c r="Y138" i="66"/>
  <c r="T138" i="66"/>
  <c r="L138" i="66"/>
  <c r="G138" i="66"/>
  <c r="B138" i="66"/>
  <c r="Y137" i="66"/>
  <c r="T137" i="66"/>
  <c r="L137" i="66"/>
  <c r="G137" i="66"/>
  <c r="B137" i="66"/>
  <c r="Y136" i="66"/>
  <c r="T136" i="66"/>
  <c r="L136" i="66"/>
  <c r="G136" i="66"/>
  <c r="B136" i="66"/>
  <c r="Y135" i="66"/>
  <c r="T135" i="66"/>
  <c r="L135" i="66"/>
  <c r="G135" i="66"/>
  <c r="B135" i="66"/>
  <c r="Y134" i="66"/>
  <c r="T134" i="66"/>
  <c r="L134" i="66"/>
  <c r="G134" i="66"/>
  <c r="B134" i="66"/>
  <c r="Y133" i="66"/>
  <c r="T133" i="66"/>
  <c r="L133" i="66"/>
  <c r="G133" i="66"/>
  <c r="B133" i="66"/>
  <c r="Y132" i="66"/>
  <c r="T132" i="66"/>
  <c r="L132" i="66"/>
  <c r="G132" i="66"/>
  <c r="B132" i="66"/>
  <c r="Y131" i="66"/>
  <c r="T131" i="66"/>
  <c r="L131" i="66"/>
  <c r="G131" i="66"/>
  <c r="B131" i="66"/>
  <c r="Y130" i="66"/>
  <c r="T130" i="66"/>
  <c r="L130" i="66"/>
  <c r="G130" i="66"/>
  <c r="B130" i="66"/>
  <c r="Y129" i="66"/>
  <c r="T129" i="66"/>
  <c r="L129" i="66"/>
  <c r="G129" i="66"/>
  <c r="B129" i="66"/>
  <c r="Y128" i="66"/>
  <c r="T128" i="66"/>
  <c r="L128" i="66"/>
  <c r="G128" i="66"/>
  <c r="B128" i="66"/>
  <c r="Y127" i="66"/>
  <c r="T127" i="66"/>
  <c r="L127" i="66"/>
  <c r="G127" i="66"/>
  <c r="AL11" i="70" s="1"/>
  <c r="B127" i="66"/>
  <c r="U122" i="66"/>
  <c r="U121" i="66"/>
  <c r="U120" i="66"/>
  <c r="I120" i="66"/>
  <c r="A116" i="66"/>
  <c r="G114" i="66"/>
  <c r="F113" i="66"/>
  <c r="F112" i="66"/>
  <c r="AE111" i="66"/>
  <c r="F111" i="66"/>
  <c r="Y109" i="66"/>
  <c r="T109" i="66"/>
  <c r="L109" i="66"/>
  <c r="G109" i="66"/>
  <c r="B109" i="66"/>
  <c r="Y108" i="66"/>
  <c r="T108" i="66"/>
  <c r="L108" i="66"/>
  <c r="G108" i="66"/>
  <c r="B108" i="66"/>
  <c r="Y107" i="66"/>
  <c r="T107" i="66"/>
  <c r="L107" i="66"/>
  <c r="G107" i="66"/>
  <c r="B107" i="66"/>
  <c r="Y106" i="66"/>
  <c r="T106" i="66"/>
  <c r="L106" i="66"/>
  <c r="G106" i="66"/>
  <c r="B106" i="66"/>
  <c r="Y105" i="66"/>
  <c r="T105" i="66"/>
  <c r="L105" i="66"/>
  <c r="G105" i="66"/>
  <c r="B105" i="66"/>
  <c r="Y104" i="66"/>
  <c r="T104" i="66"/>
  <c r="L104" i="66"/>
  <c r="G104" i="66"/>
  <c r="B104" i="66"/>
  <c r="Y103" i="66"/>
  <c r="T103" i="66"/>
  <c r="L103" i="66"/>
  <c r="G103" i="66"/>
  <c r="B103" i="66"/>
  <c r="Y102" i="66"/>
  <c r="T102" i="66"/>
  <c r="L102" i="66"/>
  <c r="G102" i="66"/>
  <c r="B102" i="66"/>
  <c r="Y101" i="66"/>
  <c r="T101" i="66"/>
  <c r="L101" i="66"/>
  <c r="G101" i="66"/>
  <c r="B101" i="66"/>
  <c r="Y100" i="66"/>
  <c r="T100" i="66"/>
  <c r="L100" i="66"/>
  <c r="G100" i="66"/>
  <c r="B100" i="66"/>
  <c r="Y99" i="66"/>
  <c r="T99" i="66"/>
  <c r="L99" i="66"/>
  <c r="G99" i="66"/>
  <c r="B99" i="66"/>
  <c r="Y98" i="66"/>
  <c r="T98" i="66"/>
  <c r="L98" i="66"/>
  <c r="G98" i="66"/>
  <c r="B98" i="66"/>
  <c r="Y97" i="66"/>
  <c r="T97" i="66"/>
  <c r="L97" i="66"/>
  <c r="G97" i="66"/>
  <c r="B97" i="66"/>
  <c r="Y96" i="66"/>
  <c r="T96" i="66"/>
  <c r="L96" i="66"/>
  <c r="G96" i="66"/>
  <c r="B96" i="66"/>
  <c r="Y95" i="66"/>
  <c r="T95" i="66"/>
  <c r="L95" i="66"/>
  <c r="G95" i="66"/>
  <c r="B95" i="66"/>
  <c r="Y94" i="66"/>
  <c r="T94" i="66"/>
  <c r="L94" i="66"/>
  <c r="G94" i="66"/>
  <c r="B94" i="66"/>
  <c r="Y93" i="66"/>
  <c r="T93" i="66"/>
  <c r="L93" i="66"/>
  <c r="G93" i="66"/>
  <c r="B93" i="66"/>
  <c r="Y92" i="66"/>
  <c r="T92" i="66"/>
  <c r="L92" i="66"/>
  <c r="G92" i="66"/>
  <c r="B92" i="66"/>
  <c r="Y91" i="66"/>
  <c r="T91" i="66"/>
  <c r="L91" i="66"/>
  <c r="G91" i="66"/>
  <c r="B91" i="66"/>
  <c r="Y90" i="66"/>
  <c r="T90" i="66"/>
  <c r="L90" i="66"/>
  <c r="G90" i="66"/>
  <c r="B90" i="66"/>
  <c r="Y89" i="66"/>
  <c r="T89" i="66"/>
  <c r="L89" i="66"/>
  <c r="G89" i="66"/>
  <c r="B89" i="66"/>
  <c r="Y88" i="66"/>
  <c r="T88" i="66"/>
  <c r="L88" i="66"/>
  <c r="G88" i="66"/>
  <c r="B88" i="66"/>
  <c r="Y87" i="66"/>
  <c r="T87" i="66"/>
  <c r="L87" i="66"/>
  <c r="G87" i="66"/>
  <c r="B87" i="66"/>
  <c r="Y86" i="66"/>
  <c r="T86" i="66"/>
  <c r="L86" i="66"/>
  <c r="G86" i="66"/>
  <c r="B86" i="66"/>
  <c r="Y85" i="66"/>
  <c r="T85" i="66"/>
  <c r="L85" i="66"/>
  <c r="G85" i="66"/>
  <c r="B85" i="66"/>
  <c r="Y84" i="66"/>
  <c r="T84" i="66"/>
  <c r="L84" i="66"/>
  <c r="G84" i="66"/>
  <c r="B84" i="66"/>
  <c r="Y83" i="66"/>
  <c r="T83" i="66"/>
  <c r="L83" i="66"/>
  <c r="G83" i="66"/>
  <c r="B83" i="66"/>
  <c r="Y82" i="66"/>
  <c r="T82" i="66"/>
  <c r="L82" i="66"/>
  <c r="G82" i="66"/>
  <c r="B82" i="66"/>
  <c r="Y81" i="66"/>
  <c r="T81" i="66"/>
  <c r="L81" i="66"/>
  <c r="G81" i="66"/>
  <c r="B81" i="66"/>
  <c r="Y80" i="66"/>
  <c r="T80" i="66"/>
  <c r="L80" i="66"/>
  <c r="G80" i="66"/>
  <c r="B80" i="66"/>
  <c r="Y79" i="66"/>
  <c r="T79" i="66"/>
  <c r="L79" i="66"/>
  <c r="G79" i="66"/>
  <c r="B79" i="66"/>
  <c r="Y78" i="66"/>
  <c r="T78" i="66"/>
  <c r="L78" i="66"/>
  <c r="G78" i="66"/>
  <c r="B78" i="66"/>
  <c r="Y77" i="66"/>
  <c r="T77" i="66"/>
  <c r="L77" i="66"/>
  <c r="G77" i="66"/>
  <c r="B77" i="66"/>
  <c r="Y76" i="66"/>
  <c r="T76" i="66"/>
  <c r="L76" i="66"/>
  <c r="G76" i="66"/>
  <c r="B76" i="66"/>
  <c r="Y75" i="66"/>
  <c r="T75" i="66"/>
  <c r="L75" i="66"/>
  <c r="G75" i="66"/>
  <c r="B75" i="66"/>
  <c r="Y74" i="66"/>
  <c r="T74" i="66"/>
  <c r="L74" i="66"/>
  <c r="G74" i="66"/>
  <c r="B74" i="66"/>
  <c r="Y73" i="66"/>
  <c r="T73" i="66"/>
  <c r="L73" i="66"/>
  <c r="G73" i="66"/>
  <c r="B73" i="66"/>
  <c r="Y72" i="66"/>
  <c r="T72" i="66"/>
  <c r="L72" i="66"/>
  <c r="G72" i="66"/>
  <c r="B72" i="66"/>
  <c r="Y71" i="66"/>
  <c r="T71" i="66"/>
  <c r="L71" i="66"/>
  <c r="G71" i="66"/>
  <c r="B71" i="66"/>
  <c r="Y70" i="66"/>
  <c r="T70" i="66"/>
  <c r="Y11" i="70" s="1"/>
  <c r="L70" i="66"/>
  <c r="G70" i="66"/>
  <c r="B70" i="66"/>
  <c r="U65" i="66"/>
  <c r="U64" i="66"/>
  <c r="U63" i="66"/>
  <c r="I63" i="66"/>
  <c r="A59" i="66"/>
  <c r="F56" i="66"/>
  <c r="F55" i="66"/>
  <c r="F54" i="66"/>
  <c r="Y52" i="66"/>
  <c r="T52" i="66"/>
  <c r="L52" i="66"/>
  <c r="G52" i="66"/>
  <c r="B52" i="66"/>
  <c r="Y51" i="66"/>
  <c r="T51" i="66"/>
  <c r="L51" i="66"/>
  <c r="G51" i="66"/>
  <c r="B51" i="66"/>
  <c r="Y50" i="66"/>
  <c r="T50" i="66"/>
  <c r="L50" i="66"/>
  <c r="G50" i="66"/>
  <c r="B50" i="66"/>
  <c r="Y49" i="66"/>
  <c r="T49" i="66"/>
  <c r="L49" i="66"/>
  <c r="G49" i="66"/>
  <c r="B49" i="66"/>
  <c r="Y48" i="66"/>
  <c r="T48" i="66"/>
  <c r="L48" i="66"/>
  <c r="G48" i="66"/>
  <c r="B48" i="66"/>
  <c r="Y47" i="66"/>
  <c r="T47" i="66"/>
  <c r="L47" i="66"/>
  <c r="G47" i="66"/>
  <c r="B47" i="66"/>
  <c r="Y46" i="66"/>
  <c r="T46" i="66"/>
  <c r="L46" i="66"/>
  <c r="G46" i="66"/>
  <c r="B46" i="66"/>
  <c r="Y45" i="66"/>
  <c r="T45" i="66"/>
  <c r="L45" i="66"/>
  <c r="G45" i="66"/>
  <c r="B45" i="66"/>
  <c r="Y44" i="66"/>
  <c r="T44" i="66"/>
  <c r="L44" i="66"/>
  <c r="G44" i="66"/>
  <c r="B44" i="66"/>
  <c r="Y43" i="66"/>
  <c r="T43" i="66"/>
  <c r="L43" i="66"/>
  <c r="G43" i="66"/>
  <c r="B43" i="66"/>
  <c r="Y42" i="66"/>
  <c r="T42" i="66"/>
  <c r="L42" i="66"/>
  <c r="G42" i="66"/>
  <c r="B42" i="66"/>
  <c r="Y41" i="66"/>
  <c r="T41" i="66"/>
  <c r="L41" i="66"/>
  <c r="G41" i="66"/>
  <c r="B41" i="66"/>
  <c r="Y40" i="66"/>
  <c r="T40" i="66"/>
  <c r="L40" i="66"/>
  <c r="G40" i="66"/>
  <c r="B40" i="66"/>
  <c r="Y39" i="66"/>
  <c r="T39" i="66"/>
  <c r="L39" i="66"/>
  <c r="G39" i="66"/>
  <c r="B39" i="66"/>
  <c r="Y38" i="66"/>
  <c r="T38" i="66"/>
  <c r="L38" i="66"/>
  <c r="G38" i="66"/>
  <c r="B38" i="66"/>
  <c r="Y37" i="66"/>
  <c r="T37" i="66"/>
  <c r="L37" i="66"/>
  <c r="G37" i="66"/>
  <c r="B37" i="66"/>
  <c r="Y36" i="66"/>
  <c r="T36" i="66"/>
  <c r="L36" i="66"/>
  <c r="G36" i="66"/>
  <c r="B36" i="66"/>
  <c r="Y35" i="66"/>
  <c r="T35" i="66"/>
  <c r="L35" i="66"/>
  <c r="G35" i="66"/>
  <c r="B35" i="66"/>
  <c r="Y34" i="66"/>
  <c r="T34" i="66"/>
  <c r="L34" i="66"/>
  <c r="G34" i="66"/>
  <c r="B34" i="66"/>
  <c r="Y33" i="66"/>
  <c r="T33" i="66"/>
  <c r="L33" i="66"/>
  <c r="G33" i="66"/>
  <c r="B33" i="66"/>
  <c r="Y32" i="66"/>
  <c r="T32" i="66"/>
  <c r="L32" i="66"/>
  <c r="G32" i="66"/>
  <c r="B32" i="66"/>
  <c r="Y31" i="66"/>
  <c r="T31" i="66"/>
  <c r="L31" i="66"/>
  <c r="G31" i="66"/>
  <c r="B31" i="66"/>
  <c r="Y30" i="66"/>
  <c r="T30" i="66"/>
  <c r="L30" i="66"/>
  <c r="G30" i="66"/>
  <c r="B30" i="66"/>
  <c r="Y29" i="66"/>
  <c r="T29" i="66"/>
  <c r="L29" i="66"/>
  <c r="G29" i="66"/>
  <c r="B29" i="66"/>
  <c r="Y28" i="66"/>
  <c r="T28" i="66"/>
  <c r="L28" i="66"/>
  <c r="G28" i="66"/>
  <c r="B28" i="66"/>
  <c r="Y27" i="66"/>
  <c r="T27" i="66"/>
  <c r="L27" i="66"/>
  <c r="G27" i="66"/>
  <c r="B27" i="66"/>
  <c r="Y26" i="66"/>
  <c r="T26" i="66"/>
  <c r="L26" i="66"/>
  <c r="G26" i="66"/>
  <c r="B26" i="66"/>
  <c r="Y25" i="66"/>
  <c r="T25" i="66"/>
  <c r="L25" i="66"/>
  <c r="G25" i="66"/>
  <c r="B25" i="66"/>
  <c r="Y24" i="66"/>
  <c r="T24" i="66"/>
  <c r="L24" i="66"/>
  <c r="G24" i="66"/>
  <c r="B24" i="66"/>
  <c r="Y23" i="66"/>
  <c r="T23" i="66"/>
  <c r="L23" i="66"/>
  <c r="G23" i="66"/>
  <c r="B23" i="66"/>
  <c r="Y22" i="66"/>
  <c r="T22" i="66"/>
  <c r="L22" i="66"/>
  <c r="G22" i="66"/>
  <c r="B22" i="66"/>
  <c r="Y21" i="66"/>
  <c r="T21" i="66"/>
  <c r="L21" i="66"/>
  <c r="G21" i="66"/>
  <c r="B21" i="66"/>
  <c r="Y20" i="66"/>
  <c r="T20" i="66"/>
  <c r="L20" i="66"/>
  <c r="G20" i="66"/>
  <c r="B20" i="66"/>
  <c r="Y19" i="66"/>
  <c r="T19" i="66"/>
  <c r="L19" i="66"/>
  <c r="G19" i="66"/>
  <c r="B19" i="66"/>
  <c r="Y18" i="66"/>
  <c r="T18" i="66"/>
  <c r="L18" i="66"/>
  <c r="G18" i="66"/>
  <c r="B18" i="66"/>
  <c r="Y17" i="66"/>
  <c r="T17" i="66"/>
  <c r="L17" i="66"/>
  <c r="G17" i="66"/>
  <c r="B17" i="66"/>
  <c r="Y16" i="66"/>
  <c r="T16" i="66"/>
  <c r="L16" i="66"/>
  <c r="G16" i="66"/>
  <c r="B16" i="66"/>
  <c r="Y15" i="66"/>
  <c r="T15" i="66"/>
  <c r="L15" i="66"/>
  <c r="G15" i="66"/>
  <c r="B15" i="66"/>
  <c r="Y14" i="66"/>
  <c r="T14" i="66"/>
  <c r="L14" i="66"/>
  <c r="G14" i="66"/>
  <c r="B14" i="66"/>
  <c r="Y13" i="66"/>
  <c r="T13" i="66"/>
  <c r="L13" i="66"/>
  <c r="G13" i="66"/>
  <c r="B13" i="66"/>
  <c r="V8" i="66"/>
  <c r="V7" i="66"/>
  <c r="V6" i="66"/>
  <c r="I6" i="66"/>
  <c r="A2" i="66"/>
  <c r="EX38" i="10"/>
  <c r="EX30" i="10"/>
  <c r="EG48" i="10"/>
  <c r="EG16" i="10"/>
  <c r="DP15" i="10"/>
  <c r="CY22" i="10"/>
  <c r="CH21" i="10"/>
  <c r="BQ28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AK510" i="65"/>
  <c r="AI508" i="65"/>
  <c r="AI507" i="65"/>
  <c r="AI506" i="65"/>
  <c r="AI505" i="65"/>
  <c r="AI504" i="65"/>
  <c r="AI503" i="65"/>
  <c r="AI502" i="65"/>
  <c r="AI501" i="65"/>
  <c r="AI500" i="65"/>
  <c r="AI499" i="65"/>
  <c r="AI498" i="65"/>
  <c r="AI497" i="65"/>
  <c r="AI496" i="65"/>
  <c r="AI495" i="65"/>
  <c r="AI494" i="65"/>
  <c r="AI493" i="65"/>
  <c r="AI492" i="65"/>
  <c r="AI491" i="65"/>
  <c r="AI490" i="65"/>
  <c r="AI489" i="65"/>
  <c r="AI488" i="65"/>
  <c r="AI487" i="65"/>
  <c r="AI486" i="65"/>
  <c r="AI485" i="65"/>
  <c r="AI484" i="65"/>
  <c r="AI483" i="65"/>
  <c r="AI482" i="65"/>
  <c r="AI481" i="65"/>
  <c r="AI480" i="65"/>
  <c r="AI479" i="65"/>
  <c r="AI478" i="65"/>
  <c r="AI477" i="65"/>
  <c r="AI476" i="65"/>
  <c r="AI475" i="65"/>
  <c r="AI474" i="65"/>
  <c r="AI473" i="65"/>
  <c r="AI472" i="65"/>
  <c r="AI471" i="65"/>
  <c r="AI470" i="65"/>
  <c r="AI469" i="65"/>
  <c r="AK453" i="65"/>
  <c r="AI451" i="65"/>
  <c r="AI450" i="65"/>
  <c r="AI449" i="65"/>
  <c r="AI448" i="65"/>
  <c r="AI447" i="65"/>
  <c r="AI446" i="65"/>
  <c r="AI445" i="65"/>
  <c r="AI444" i="65"/>
  <c r="AI443" i="65"/>
  <c r="AI442" i="65"/>
  <c r="AI441" i="65"/>
  <c r="AI440" i="65"/>
  <c r="AI439" i="65"/>
  <c r="AI438" i="65"/>
  <c r="AI437" i="65"/>
  <c r="AI436" i="65"/>
  <c r="AI435" i="65"/>
  <c r="AI434" i="65"/>
  <c r="AI433" i="65"/>
  <c r="AI432" i="65"/>
  <c r="AI431" i="65"/>
  <c r="AI430" i="65"/>
  <c r="AI429" i="65"/>
  <c r="AI428" i="65"/>
  <c r="AI427" i="65"/>
  <c r="AI426" i="65"/>
  <c r="AI425" i="65"/>
  <c r="AI424" i="65"/>
  <c r="AI423" i="65"/>
  <c r="AI422" i="65"/>
  <c r="AI421" i="65"/>
  <c r="AI420" i="65"/>
  <c r="AI419" i="65"/>
  <c r="AI418" i="65"/>
  <c r="AI417" i="65"/>
  <c r="AI416" i="65"/>
  <c r="AI415" i="65"/>
  <c r="AI414" i="65"/>
  <c r="AI413" i="65"/>
  <c r="AI412" i="65"/>
  <c r="AK396" i="65"/>
  <c r="AI394" i="65"/>
  <c r="AI393" i="65"/>
  <c r="AI392" i="65"/>
  <c r="AI391" i="65"/>
  <c r="AI390" i="65"/>
  <c r="AI389" i="65"/>
  <c r="AI388" i="65"/>
  <c r="AI387" i="65"/>
  <c r="AI386" i="65"/>
  <c r="AI385" i="65"/>
  <c r="AI384" i="65"/>
  <c r="AI383" i="65"/>
  <c r="AI382" i="65"/>
  <c r="AI381" i="65"/>
  <c r="AI380" i="65"/>
  <c r="AI379" i="65"/>
  <c r="AI378" i="65"/>
  <c r="AI377" i="65"/>
  <c r="AI376" i="65"/>
  <c r="AI375" i="65"/>
  <c r="AI374" i="65"/>
  <c r="AI373" i="65"/>
  <c r="AI372" i="65"/>
  <c r="AI371" i="65"/>
  <c r="AI370" i="65"/>
  <c r="AI369" i="65"/>
  <c r="AI368" i="65"/>
  <c r="AI367" i="65"/>
  <c r="AI366" i="65"/>
  <c r="AI365" i="65"/>
  <c r="AI364" i="65"/>
  <c r="AI363" i="65"/>
  <c r="AI362" i="65"/>
  <c r="AI361" i="65"/>
  <c r="AI360" i="65"/>
  <c r="AI359" i="65"/>
  <c r="AI358" i="65"/>
  <c r="AI357" i="65"/>
  <c r="AI356" i="65"/>
  <c r="AI355" i="65"/>
  <c r="AK339" i="65"/>
  <c r="AI337" i="65"/>
  <c r="AI336" i="65"/>
  <c r="AI335" i="65"/>
  <c r="AI334" i="65"/>
  <c r="AI333" i="65"/>
  <c r="AI332" i="65"/>
  <c r="AI331" i="65"/>
  <c r="AI330" i="65"/>
  <c r="AI329" i="65"/>
  <c r="AI328" i="65"/>
  <c r="AI327" i="65"/>
  <c r="AI326" i="65"/>
  <c r="AI325" i="65"/>
  <c r="AI324" i="65"/>
  <c r="AI323" i="65"/>
  <c r="AI322" i="65"/>
  <c r="AI321" i="65"/>
  <c r="AI320" i="65"/>
  <c r="AI319" i="65"/>
  <c r="AI318" i="65"/>
  <c r="AI317" i="65"/>
  <c r="AI316" i="65"/>
  <c r="AI315" i="65"/>
  <c r="AI314" i="65"/>
  <c r="AI313" i="65"/>
  <c r="AI312" i="65"/>
  <c r="AI311" i="65"/>
  <c r="AI310" i="65"/>
  <c r="AI309" i="65"/>
  <c r="AI308" i="65"/>
  <c r="AI307" i="65"/>
  <c r="AI306" i="65"/>
  <c r="AI305" i="65"/>
  <c r="AI304" i="65"/>
  <c r="AI303" i="65"/>
  <c r="AI302" i="65"/>
  <c r="AI301" i="65"/>
  <c r="AI300" i="65"/>
  <c r="AI299" i="65"/>
  <c r="AI298" i="65"/>
  <c r="AK282" i="65"/>
  <c r="AI280" i="65"/>
  <c r="AI279" i="65"/>
  <c r="AI278" i="65"/>
  <c r="AI277" i="65"/>
  <c r="AI276" i="65"/>
  <c r="AI275" i="65"/>
  <c r="AI274" i="65"/>
  <c r="AI273" i="65"/>
  <c r="AI272" i="65"/>
  <c r="AI271" i="65"/>
  <c r="AI270" i="65"/>
  <c r="AI269" i="65"/>
  <c r="AI268" i="65"/>
  <c r="AI267" i="65"/>
  <c r="AI266" i="65"/>
  <c r="AI265" i="65"/>
  <c r="AI264" i="65"/>
  <c r="AI263" i="65"/>
  <c r="AI262" i="65"/>
  <c r="AI261" i="65"/>
  <c r="AI260" i="65"/>
  <c r="AI259" i="65"/>
  <c r="AI258" i="65"/>
  <c r="AI257" i="65"/>
  <c r="AI256" i="65"/>
  <c r="AI255" i="65"/>
  <c r="AI254" i="65"/>
  <c r="AI253" i="65"/>
  <c r="AI252" i="65"/>
  <c r="AI251" i="65"/>
  <c r="AI250" i="65"/>
  <c r="AI249" i="65"/>
  <c r="AI248" i="65"/>
  <c r="AI247" i="65"/>
  <c r="AI246" i="65"/>
  <c r="AI245" i="65"/>
  <c r="AI244" i="65"/>
  <c r="AI243" i="65"/>
  <c r="AI242" i="65"/>
  <c r="AI241" i="65"/>
  <c r="AK225" i="65"/>
  <c r="AI223" i="65"/>
  <c r="AI222" i="65"/>
  <c r="AI221" i="65"/>
  <c r="AI220" i="65"/>
  <c r="AI219" i="65"/>
  <c r="AI218" i="65"/>
  <c r="AI217" i="65"/>
  <c r="AI216" i="65"/>
  <c r="AI215" i="65"/>
  <c r="AI214" i="65"/>
  <c r="AI213" i="65"/>
  <c r="AI212" i="65"/>
  <c r="AI211" i="65"/>
  <c r="AI210" i="65"/>
  <c r="AI209" i="65"/>
  <c r="AI208" i="65"/>
  <c r="AI207" i="65"/>
  <c r="AI206" i="65"/>
  <c r="AI205" i="65"/>
  <c r="AI204" i="65"/>
  <c r="AI203" i="65"/>
  <c r="AI202" i="65"/>
  <c r="AI201" i="65"/>
  <c r="AI200" i="65"/>
  <c r="AI199" i="65"/>
  <c r="AI198" i="65"/>
  <c r="AI197" i="65"/>
  <c r="AI196" i="65"/>
  <c r="AI195" i="65"/>
  <c r="AI194" i="65"/>
  <c r="AI193" i="65"/>
  <c r="AI192" i="65"/>
  <c r="AI191" i="65"/>
  <c r="AI190" i="65"/>
  <c r="AI189" i="65"/>
  <c r="AI188" i="65"/>
  <c r="AI187" i="65"/>
  <c r="AI186" i="65"/>
  <c r="AI185" i="65"/>
  <c r="AI184" i="65"/>
  <c r="AK168" i="65"/>
  <c r="AI166" i="65"/>
  <c r="AI165" i="65"/>
  <c r="AI164" i="65"/>
  <c r="AI163" i="65"/>
  <c r="AI162" i="65"/>
  <c r="AI161" i="65"/>
  <c r="AI160" i="65"/>
  <c r="AI159" i="65"/>
  <c r="AI158" i="65"/>
  <c r="AI157" i="65"/>
  <c r="AI156" i="65"/>
  <c r="AI155" i="65"/>
  <c r="AI154" i="65"/>
  <c r="AI153" i="65"/>
  <c r="AI152" i="65"/>
  <c r="AI151" i="65"/>
  <c r="AI150" i="65"/>
  <c r="AI149" i="65"/>
  <c r="AI148" i="65"/>
  <c r="AI147" i="65"/>
  <c r="AI146" i="65"/>
  <c r="AI145" i="65"/>
  <c r="AI144" i="65"/>
  <c r="AI143" i="65"/>
  <c r="AI142" i="65"/>
  <c r="AI141" i="65"/>
  <c r="AI140" i="65"/>
  <c r="AI139" i="65"/>
  <c r="AI138" i="65"/>
  <c r="AI137" i="65"/>
  <c r="AI136" i="65"/>
  <c r="AI135" i="65"/>
  <c r="AI134" i="65"/>
  <c r="AI133" i="65"/>
  <c r="AI132" i="65"/>
  <c r="AI131" i="65"/>
  <c r="AI130" i="65"/>
  <c r="AI129" i="65"/>
  <c r="AI128" i="65"/>
  <c r="AI127" i="65"/>
  <c r="AK111" i="65"/>
  <c r="AI109" i="65"/>
  <c r="AI108" i="65"/>
  <c r="AI107" i="65"/>
  <c r="AI106" i="65"/>
  <c r="AI105" i="65"/>
  <c r="AI104" i="65"/>
  <c r="AI103" i="65"/>
  <c r="AI102" i="65"/>
  <c r="AI101" i="65"/>
  <c r="AI100" i="65"/>
  <c r="AI99" i="65"/>
  <c r="AI98" i="65"/>
  <c r="AI97" i="65"/>
  <c r="AI96" i="65"/>
  <c r="AI95" i="65"/>
  <c r="AI94" i="65"/>
  <c r="AI93" i="65"/>
  <c r="AI92" i="65"/>
  <c r="AI91" i="65"/>
  <c r="AI90" i="65"/>
  <c r="AI89" i="65"/>
  <c r="AI88" i="65"/>
  <c r="AI87" i="65"/>
  <c r="AI86" i="65"/>
  <c r="AI85" i="65"/>
  <c r="AI84" i="65"/>
  <c r="AI83" i="65"/>
  <c r="AI82" i="65"/>
  <c r="AI81" i="65"/>
  <c r="AI80" i="65"/>
  <c r="AI79" i="65"/>
  <c r="AI78" i="65"/>
  <c r="AI77" i="65"/>
  <c r="AI76" i="65"/>
  <c r="AI75" i="65"/>
  <c r="AI74" i="65"/>
  <c r="AI73" i="65"/>
  <c r="AI72" i="65"/>
  <c r="AI71" i="65"/>
  <c r="AI70" i="65"/>
  <c r="U463" i="65"/>
  <c r="U464" i="65"/>
  <c r="U462" i="65"/>
  <c r="U406" i="65"/>
  <c r="U407" i="65"/>
  <c r="U405" i="65"/>
  <c r="U349" i="65"/>
  <c r="U350" i="65"/>
  <c r="U348" i="65"/>
  <c r="U292" i="65"/>
  <c r="U293" i="65"/>
  <c r="U291" i="65"/>
  <c r="U235" i="65"/>
  <c r="U236" i="65"/>
  <c r="U234" i="65"/>
  <c r="U178" i="65"/>
  <c r="U179" i="65"/>
  <c r="U177" i="65"/>
  <c r="U121" i="65"/>
  <c r="U122" i="65"/>
  <c r="U120" i="65"/>
  <c r="U64" i="65"/>
  <c r="U65" i="65"/>
  <c r="U63" i="65"/>
  <c r="V6" i="65"/>
  <c r="I463" i="65"/>
  <c r="I462" i="65"/>
  <c r="I405" i="65"/>
  <c r="I349" i="65"/>
  <c r="I348" i="65"/>
  <c r="I291" i="65"/>
  <c r="I234" i="65"/>
  <c r="I177" i="65"/>
  <c r="I120" i="65"/>
  <c r="I63" i="65"/>
  <c r="A458" i="65"/>
  <c r="A401" i="65"/>
  <c r="A344" i="65"/>
  <c r="A287" i="65"/>
  <c r="A230" i="65"/>
  <c r="A173" i="65"/>
  <c r="A116" i="65"/>
  <c r="A59" i="65"/>
  <c r="V7" i="65"/>
  <c r="V8" i="65"/>
  <c r="B470" i="65"/>
  <c r="B471" i="65"/>
  <c r="B472" i="65"/>
  <c r="B473" i="65"/>
  <c r="B474" i="65"/>
  <c r="B475" i="65"/>
  <c r="B476" i="65"/>
  <c r="B477" i="65"/>
  <c r="B478" i="65"/>
  <c r="B479" i="65"/>
  <c r="B480" i="65"/>
  <c r="B481" i="65"/>
  <c r="B482" i="65"/>
  <c r="B483" i="65"/>
  <c r="B484" i="65"/>
  <c r="B485" i="65"/>
  <c r="B486" i="65"/>
  <c r="B487" i="65"/>
  <c r="B488" i="65"/>
  <c r="B489" i="65"/>
  <c r="B490" i="65"/>
  <c r="B491" i="65"/>
  <c r="B492" i="65"/>
  <c r="B493" i="65"/>
  <c r="B494" i="65"/>
  <c r="B495" i="65"/>
  <c r="B496" i="65"/>
  <c r="B497" i="65"/>
  <c r="B498" i="65"/>
  <c r="B499" i="65"/>
  <c r="B500" i="65"/>
  <c r="B501" i="65"/>
  <c r="B502" i="65"/>
  <c r="B503" i="65"/>
  <c r="B504" i="65"/>
  <c r="B505" i="65"/>
  <c r="B506" i="65"/>
  <c r="B507" i="65"/>
  <c r="B508" i="65"/>
  <c r="B469" i="65"/>
  <c r="B413" i="65"/>
  <c r="B414" i="65"/>
  <c r="B415" i="65"/>
  <c r="B416" i="65"/>
  <c r="B417" i="65"/>
  <c r="B418" i="65"/>
  <c r="B419" i="65"/>
  <c r="B420" i="65"/>
  <c r="B421" i="65"/>
  <c r="B422" i="65"/>
  <c r="B423" i="65"/>
  <c r="B424" i="65"/>
  <c r="B425" i="65"/>
  <c r="B426" i="65"/>
  <c r="B427" i="65"/>
  <c r="B428" i="65"/>
  <c r="B429" i="65"/>
  <c r="B430" i="65"/>
  <c r="B431" i="65"/>
  <c r="B432" i="65"/>
  <c r="B433" i="65"/>
  <c r="B434" i="65"/>
  <c r="B435" i="65"/>
  <c r="B436" i="65"/>
  <c r="B437" i="65"/>
  <c r="B438" i="65"/>
  <c r="B439" i="65"/>
  <c r="B440" i="65"/>
  <c r="B441" i="65"/>
  <c r="B442" i="65"/>
  <c r="B443" i="65"/>
  <c r="B444" i="65"/>
  <c r="B445" i="65"/>
  <c r="B446" i="65"/>
  <c r="B447" i="65"/>
  <c r="B448" i="65"/>
  <c r="B449" i="65"/>
  <c r="B450" i="65"/>
  <c r="B451" i="65"/>
  <c r="B412" i="65"/>
  <c r="B356" i="65"/>
  <c r="B357" i="65"/>
  <c r="B358" i="65"/>
  <c r="B359" i="65"/>
  <c r="B360" i="65"/>
  <c r="B361" i="65"/>
  <c r="B362" i="65"/>
  <c r="B363" i="65"/>
  <c r="B364" i="65"/>
  <c r="B365" i="65"/>
  <c r="B366" i="65"/>
  <c r="B367" i="65"/>
  <c r="B368" i="65"/>
  <c r="B369" i="65"/>
  <c r="B370" i="65"/>
  <c r="B371" i="65"/>
  <c r="B372" i="65"/>
  <c r="B373" i="65"/>
  <c r="B374" i="65"/>
  <c r="B375" i="65"/>
  <c r="B376" i="65"/>
  <c r="B377" i="65"/>
  <c r="B378" i="65"/>
  <c r="B379" i="65"/>
  <c r="B380" i="65"/>
  <c r="B381" i="65"/>
  <c r="B382" i="65"/>
  <c r="B383" i="65"/>
  <c r="B384" i="65"/>
  <c r="B385" i="65"/>
  <c r="B386" i="65"/>
  <c r="B387" i="65"/>
  <c r="B388" i="65"/>
  <c r="B389" i="65"/>
  <c r="B390" i="65"/>
  <c r="B391" i="65"/>
  <c r="B392" i="65"/>
  <c r="B393" i="65"/>
  <c r="B394" i="65"/>
  <c r="B355" i="65"/>
  <c r="B299" i="65"/>
  <c r="B300" i="65"/>
  <c r="B301" i="65"/>
  <c r="B302" i="65"/>
  <c r="B303" i="65"/>
  <c r="B304" i="65"/>
  <c r="B305" i="65"/>
  <c r="B306" i="65"/>
  <c r="B307" i="65"/>
  <c r="B308" i="65"/>
  <c r="B309" i="65"/>
  <c r="B310" i="65"/>
  <c r="B311" i="65"/>
  <c r="B312" i="65"/>
  <c r="B313" i="65"/>
  <c r="B314" i="65"/>
  <c r="B315" i="65"/>
  <c r="B316" i="65"/>
  <c r="B317" i="65"/>
  <c r="B318" i="65"/>
  <c r="B319" i="65"/>
  <c r="B320" i="65"/>
  <c r="B321" i="65"/>
  <c r="B322" i="65"/>
  <c r="B323" i="65"/>
  <c r="B324" i="65"/>
  <c r="B325" i="65"/>
  <c r="B326" i="65"/>
  <c r="B327" i="65"/>
  <c r="B328" i="65"/>
  <c r="B329" i="65"/>
  <c r="B330" i="65"/>
  <c r="B331" i="65"/>
  <c r="B332" i="65"/>
  <c r="B333" i="65"/>
  <c r="B334" i="65"/>
  <c r="B335" i="65"/>
  <c r="B336" i="65"/>
  <c r="B337" i="65"/>
  <c r="B298" i="65"/>
  <c r="B242" i="65"/>
  <c r="B243" i="65"/>
  <c r="B244" i="65"/>
  <c r="B245" i="65"/>
  <c r="B246" i="65"/>
  <c r="B247" i="65"/>
  <c r="B248" i="65"/>
  <c r="B249" i="65"/>
  <c r="B250" i="65"/>
  <c r="B251" i="65"/>
  <c r="B252" i="65"/>
  <c r="B253" i="65"/>
  <c r="B254" i="65"/>
  <c r="B255" i="65"/>
  <c r="B256" i="65"/>
  <c r="B257" i="65"/>
  <c r="B258" i="65"/>
  <c r="B259" i="65"/>
  <c r="B260" i="65"/>
  <c r="B261" i="65"/>
  <c r="B262" i="65"/>
  <c r="B263" i="65"/>
  <c r="B264" i="65"/>
  <c r="B265" i="65"/>
  <c r="B266" i="65"/>
  <c r="B267" i="65"/>
  <c r="B268" i="65"/>
  <c r="B269" i="65"/>
  <c r="B270" i="65"/>
  <c r="B271" i="65"/>
  <c r="B272" i="65"/>
  <c r="B273" i="65"/>
  <c r="B274" i="65"/>
  <c r="B275" i="65"/>
  <c r="B276" i="65"/>
  <c r="B277" i="65"/>
  <c r="B278" i="65"/>
  <c r="B279" i="65"/>
  <c r="B280" i="65"/>
  <c r="B241" i="65"/>
  <c r="B185" i="65"/>
  <c r="B186" i="65"/>
  <c r="B187" i="65"/>
  <c r="B188" i="65"/>
  <c r="B189" i="65"/>
  <c r="B190" i="65"/>
  <c r="B191" i="65"/>
  <c r="B192" i="65"/>
  <c r="B193" i="65"/>
  <c r="B194" i="65"/>
  <c r="B195" i="65"/>
  <c r="B196" i="65"/>
  <c r="B197" i="65"/>
  <c r="B198" i="65"/>
  <c r="B199" i="65"/>
  <c r="B200" i="65"/>
  <c r="B201" i="65"/>
  <c r="B202" i="65"/>
  <c r="B203" i="65"/>
  <c r="B204" i="65"/>
  <c r="B205" i="65"/>
  <c r="B206" i="65"/>
  <c r="B207" i="65"/>
  <c r="B208" i="65"/>
  <c r="B209" i="65"/>
  <c r="B210" i="65"/>
  <c r="B211" i="65"/>
  <c r="B212" i="65"/>
  <c r="B213" i="65"/>
  <c r="B214" i="65"/>
  <c r="B215" i="65"/>
  <c r="B216" i="65"/>
  <c r="B217" i="65"/>
  <c r="B218" i="65"/>
  <c r="B219" i="65"/>
  <c r="B220" i="65"/>
  <c r="B221" i="65"/>
  <c r="B222" i="65"/>
  <c r="B223" i="65"/>
  <c r="B184" i="65"/>
  <c r="B128" i="65"/>
  <c r="B129" i="65"/>
  <c r="B130" i="65"/>
  <c r="B131" i="65"/>
  <c r="B132" i="65"/>
  <c r="B133" i="65"/>
  <c r="B134" i="65"/>
  <c r="B135" i="65"/>
  <c r="B136" i="65"/>
  <c r="B137" i="65"/>
  <c r="B138" i="65"/>
  <c r="B139" i="65"/>
  <c r="B140" i="65"/>
  <c r="B141" i="65"/>
  <c r="B142" i="65"/>
  <c r="B143" i="65"/>
  <c r="B144" i="65"/>
  <c r="B145" i="65"/>
  <c r="B146" i="65"/>
  <c r="B147" i="65"/>
  <c r="B148" i="65"/>
  <c r="B149" i="65"/>
  <c r="B150" i="65"/>
  <c r="B151" i="65"/>
  <c r="B152" i="65"/>
  <c r="B153" i="65"/>
  <c r="B154" i="65"/>
  <c r="B155" i="65"/>
  <c r="B156" i="65"/>
  <c r="B157" i="65"/>
  <c r="B158" i="65"/>
  <c r="B159" i="65"/>
  <c r="B160" i="65"/>
  <c r="B161" i="65"/>
  <c r="B162" i="65"/>
  <c r="B163" i="65"/>
  <c r="B164" i="65"/>
  <c r="B165" i="65"/>
  <c r="B166" i="65"/>
  <c r="B127" i="65"/>
  <c r="B71" i="65"/>
  <c r="B72" i="65"/>
  <c r="B73" i="65"/>
  <c r="B74" i="65"/>
  <c r="B75" i="65"/>
  <c r="B76" i="65"/>
  <c r="B77" i="65"/>
  <c r="B78" i="65"/>
  <c r="B79" i="65"/>
  <c r="B80" i="65"/>
  <c r="B81" i="65"/>
  <c r="B82" i="65"/>
  <c r="B83" i="65"/>
  <c r="B84" i="65"/>
  <c r="B85" i="65"/>
  <c r="B86" i="65"/>
  <c r="B87" i="65"/>
  <c r="B88" i="65"/>
  <c r="B89" i="65"/>
  <c r="B90" i="65"/>
  <c r="B91" i="65"/>
  <c r="B92" i="65"/>
  <c r="B93" i="65"/>
  <c r="B94" i="65"/>
  <c r="B95" i="65"/>
  <c r="B96" i="65"/>
  <c r="B97" i="65"/>
  <c r="B98" i="65"/>
  <c r="B99" i="65"/>
  <c r="B100" i="65"/>
  <c r="B101" i="65"/>
  <c r="B102" i="65"/>
  <c r="B103" i="65"/>
  <c r="B104" i="65"/>
  <c r="B105" i="65"/>
  <c r="B106" i="65"/>
  <c r="B107" i="65"/>
  <c r="B108" i="65"/>
  <c r="B109" i="65"/>
  <c r="B70" i="65"/>
  <c r="G513" i="65"/>
  <c r="F512" i="65"/>
  <c r="F511" i="65"/>
  <c r="AE510" i="65"/>
  <c r="F510" i="65"/>
  <c r="Y508" i="65"/>
  <c r="EO50" i="67" s="1"/>
  <c r="T508" i="65"/>
  <c r="EN50" i="67" s="1"/>
  <c r="L508" i="65"/>
  <c r="EK50" i="67" s="1"/>
  <c r="G508" i="65"/>
  <c r="EJ50" i="67" s="1"/>
  <c r="Y507" i="65"/>
  <c r="EO49" i="67" s="1"/>
  <c r="T507" i="65"/>
  <c r="EN49" i="67" s="1"/>
  <c r="L507" i="65"/>
  <c r="EK49" i="67" s="1"/>
  <c r="G507" i="65"/>
  <c r="Y506" i="65"/>
  <c r="EO48" i="67" s="1"/>
  <c r="T506" i="65"/>
  <c r="L506" i="65"/>
  <c r="EK48" i="67" s="1"/>
  <c r="G506" i="65"/>
  <c r="EJ48" i="67" s="1"/>
  <c r="Y505" i="65"/>
  <c r="EO47" i="67" s="1"/>
  <c r="T505" i="65"/>
  <c r="EN47" i="67" s="1"/>
  <c r="L505" i="65"/>
  <c r="EK47" i="67" s="1"/>
  <c r="G505" i="65"/>
  <c r="EJ47" i="67" s="1"/>
  <c r="Y504" i="65"/>
  <c r="T504" i="65"/>
  <c r="EN46" i="67" s="1"/>
  <c r="L504" i="65"/>
  <c r="EK46" i="67" s="1"/>
  <c r="G504" i="65"/>
  <c r="EJ46" i="67" s="1"/>
  <c r="Y503" i="65"/>
  <c r="EO45" i="67" s="1"/>
  <c r="T503" i="65"/>
  <c r="EN45" i="67" s="1"/>
  <c r="L503" i="65"/>
  <c r="EK45" i="67" s="1"/>
  <c r="G503" i="65"/>
  <c r="EJ45" i="67" s="1"/>
  <c r="Y502" i="65"/>
  <c r="EO44" i="67" s="1"/>
  <c r="T502" i="65"/>
  <c r="EN44" i="67" s="1"/>
  <c r="L502" i="65"/>
  <c r="EK44" i="67" s="1"/>
  <c r="G502" i="65"/>
  <c r="EJ44" i="67" s="1"/>
  <c r="Y501" i="65"/>
  <c r="EO43" i="67" s="1"/>
  <c r="T501" i="65"/>
  <c r="EN43" i="67" s="1"/>
  <c r="L501" i="65"/>
  <c r="EK43" i="67" s="1"/>
  <c r="G501" i="65"/>
  <c r="Y500" i="65"/>
  <c r="T500" i="65"/>
  <c r="EN42" i="67" s="1"/>
  <c r="L500" i="65"/>
  <c r="EK42" i="67" s="1"/>
  <c r="G500" i="65"/>
  <c r="Y499" i="65"/>
  <c r="EO41" i="67" s="1"/>
  <c r="T499" i="65"/>
  <c r="EN41" i="67" s="1"/>
  <c r="L499" i="65"/>
  <c r="EK41" i="67" s="1"/>
  <c r="G499" i="65"/>
  <c r="EJ41" i="67" s="1"/>
  <c r="Y498" i="65"/>
  <c r="EO40" i="67" s="1"/>
  <c r="T498" i="65"/>
  <c r="EN40" i="67" s="1"/>
  <c r="L498" i="65"/>
  <c r="EK40" i="67" s="1"/>
  <c r="G498" i="65"/>
  <c r="EJ40" i="67" s="1"/>
  <c r="Y497" i="65"/>
  <c r="EO39" i="67" s="1"/>
  <c r="T497" i="65"/>
  <c r="EN39" i="67" s="1"/>
  <c r="L497" i="65"/>
  <c r="EK39" i="67" s="1"/>
  <c r="G497" i="65"/>
  <c r="EJ39" i="67" s="1"/>
  <c r="Y496" i="65"/>
  <c r="EO38" i="67" s="1"/>
  <c r="T496" i="65"/>
  <c r="EN38" i="67" s="1"/>
  <c r="L496" i="65"/>
  <c r="EK38" i="67" s="1"/>
  <c r="G496" i="65"/>
  <c r="EJ38" i="67" s="1"/>
  <c r="Y495" i="65"/>
  <c r="EO37" i="67" s="1"/>
  <c r="T495" i="65"/>
  <c r="EN37" i="67" s="1"/>
  <c r="L495" i="65"/>
  <c r="EK37" i="67" s="1"/>
  <c r="G495" i="65"/>
  <c r="EJ37" i="67" s="1"/>
  <c r="Y494" i="65"/>
  <c r="EO36" i="67" s="1"/>
  <c r="T494" i="65"/>
  <c r="L494" i="65"/>
  <c r="EK36" i="67" s="1"/>
  <c r="G494" i="65"/>
  <c r="Y493" i="65"/>
  <c r="EO35" i="67" s="1"/>
  <c r="T493" i="65"/>
  <c r="EN35" i="67" s="1"/>
  <c r="L493" i="65"/>
  <c r="EK35" i="67" s="1"/>
  <c r="G493" i="65"/>
  <c r="EJ35" i="67" s="1"/>
  <c r="Y492" i="65"/>
  <c r="EO34" i="67" s="1"/>
  <c r="T492" i="65"/>
  <c r="EN34" i="67" s="1"/>
  <c r="L492" i="65"/>
  <c r="EK34" i="67" s="1"/>
  <c r="G492" i="65"/>
  <c r="Y491" i="65"/>
  <c r="EO33" i="67" s="1"/>
  <c r="T491" i="65"/>
  <c r="EN33" i="67" s="1"/>
  <c r="L491" i="65"/>
  <c r="EK33" i="67" s="1"/>
  <c r="G491" i="65"/>
  <c r="Y490" i="65"/>
  <c r="EO32" i="67" s="1"/>
  <c r="T490" i="65"/>
  <c r="EN32" i="67" s="1"/>
  <c r="L490" i="65"/>
  <c r="EK32" i="67" s="1"/>
  <c r="G490" i="65"/>
  <c r="EJ32" i="67" s="1"/>
  <c r="Y489" i="65"/>
  <c r="EO31" i="67" s="1"/>
  <c r="T489" i="65"/>
  <c r="EN31" i="67" s="1"/>
  <c r="L489" i="65"/>
  <c r="EK31" i="67" s="1"/>
  <c r="G489" i="65"/>
  <c r="EJ31" i="67" s="1"/>
  <c r="Y488" i="65"/>
  <c r="EO30" i="67" s="1"/>
  <c r="T488" i="65"/>
  <c r="EN30" i="67" s="1"/>
  <c r="L488" i="65"/>
  <c r="G488" i="65"/>
  <c r="EJ30" i="67" s="1"/>
  <c r="Y487" i="65"/>
  <c r="EO29" i="67" s="1"/>
  <c r="T487" i="65"/>
  <c r="EN29" i="67" s="1"/>
  <c r="L487" i="65"/>
  <c r="EK29" i="67" s="1"/>
  <c r="G487" i="65"/>
  <c r="EJ29" i="67" s="1"/>
  <c r="Y486" i="65"/>
  <c r="EO28" i="67" s="1"/>
  <c r="T486" i="65"/>
  <c r="EN28" i="67" s="1"/>
  <c r="L486" i="65"/>
  <c r="EK28" i="67" s="1"/>
  <c r="G486" i="65"/>
  <c r="EJ28" i="67" s="1"/>
  <c r="Y485" i="65"/>
  <c r="EO27" i="67" s="1"/>
  <c r="T485" i="65"/>
  <c r="EN27" i="67" s="1"/>
  <c r="L485" i="65"/>
  <c r="EK27" i="67" s="1"/>
  <c r="G485" i="65"/>
  <c r="EJ27" i="67" s="1"/>
  <c r="Y484" i="65"/>
  <c r="EO26" i="67" s="1"/>
  <c r="T484" i="65"/>
  <c r="EN26" i="67" s="1"/>
  <c r="L484" i="65"/>
  <c r="EK26" i="67" s="1"/>
  <c r="G484" i="65"/>
  <c r="EJ26" i="67" s="1"/>
  <c r="Y483" i="65"/>
  <c r="EO25" i="67" s="1"/>
  <c r="T483" i="65"/>
  <c r="EN25" i="67" s="1"/>
  <c r="L483" i="65"/>
  <c r="EK25" i="67" s="1"/>
  <c r="G483" i="65"/>
  <c r="EJ25" i="67" s="1"/>
  <c r="Y482" i="65"/>
  <c r="EO24" i="67" s="1"/>
  <c r="T482" i="65"/>
  <c r="L482" i="65"/>
  <c r="EK24" i="67" s="1"/>
  <c r="G482" i="65"/>
  <c r="EJ24" i="67" s="1"/>
  <c r="Y481" i="65"/>
  <c r="EO23" i="67" s="1"/>
  <c r="T481" i="65"/>
  <c r="EN23" i="67" s="1"/>
  <c r="L481" i="65"/>
  <c r="EK23" i="67" s="1"/>
  <c r="G481" i="65"/>
  <c r="EJ23" i="67" s="1"/>
  <c r="Y480" i="65"/>
  <c r="EO22" i="67" s="1"/>
  <c r="T480" i="65"/>
  <c r="EN22" i="67" s="1"/>
  <c r="L480" i="65"/>
  <c r="EK22" i="67" s="1"/>
  <c r="G480" i="65"/>
  <c r="EJ22" i="67" s="1"/>
  <c r="Y479" i="65"/>
  <c r="EO21" i="67" s="1"/>
  <c r="T479" i="65"/>
  <c r="EN21" i="67" s="1"/>
  <c r="L479" i="65"/>
  <c r="EK21" i="67" s="1"/>
  <c r="G479" i="65"/>
  <c r="EJ21" i="67" s="1"/>
  <c r="Y478" i="65"/>
  <c r="EO20" i="67" s="1"/>
  <c r="T478" i="65"/>
  <c r="EN20" i="67" s="1"/>
  <c r="L478" i="65"/>
  <c r="EK20" i="67" s="1"/>
  <c r="G478" i="65"/>
  <c r="EJ20" i="67" s="1"/>
  <c r="Y477" i="65"/>
  <c r="EO19" i="67" s="1"/>
  <c r="T477" i="65"/>
  <c r="EN19" i="67" s="1"/>
  <c r="L477" i="65"/>
  <c r="EK19" i="67" s="1"/>
  <c r="G477" i="65"/>
  <c r="M477" i="65" s="1"/>
  <c r="Y476" i="65"/>
  <c r="EO18" i="67" s="1"/>
  <c r="T476" i="65"/>
  <c r="EN18" i="67" s="1"/>
  <c r="L476" i="65"/>
  <c r="EK18" i="67" s="1"/>
  <c r="G476" i="65"/>
  <c r="EJ18" i="67" s="1"/>
  <c r="Y475" i="65"/>
  <c r="EO17" i="67" s="1"/>
  <c r="T475" i="65"/>
  <c r="EN17" i="67" s="1"/>
  <c r="L475" i="65"/>
  <c r="EK17" i="67" s="1"/>
  <c r="G475" i="65"/>
  <c r="EJ17" i="67" s="1"/>
  <c r="Y474" i="65"/>
  <c r="EO16" i="67" s="1"/>
  <c r="T474" i="65"/>
  <c r="EN16" i="67" s="1"/>
  <c r="L474" i="65"/>
  <c r="EK16" i="67" s="1"/>
  <c r="G474" i="65"/>
  <c r="EJ16" i="67" s="1"/>
  <c r="Y473" i="65"/>
  <c r="EO15" i="67" s="1"/>
  <c r="T473" i="65"/>
  <c r="EN15" i="67" s="1"/>
  <c r="L473" i="65"/>
  <c r="EK15" i="67" s="1"/>
  <c r="G473" i="65"/>
  <c r="EJ15" i="67" s="1"/>
  <c r="Y472" i="65"/>
  <c r="EO14" i="67" s="1"/>
  <c r="T472" i="65"/>
  <c r="EN14" i="67" s="1"/>
  <c r="L472" i="65"/>
  <c r="EK14" i="67" s="1"/>
  <c r="G472" i="65"/>
  <c r="EJ14" i="67" s="1"/>
  <c r="Y471" i="65"/>
  <c r="EO13" i="67" s="1"/>
  <c r="T471" i="65"/>
  <c r="EN13" i="67" s="1"/>
  <c r="L471" i="65"/>
  <c r="EK13" i="67" s="1"/>
  <c r="G471" i="65"/>
  <c r="EJ13" i="67" s="1"/>
  <c r="Y470" i="65"/>
  <c r="EO12" i="67" s="1"/>
  <c r="T470" i="65"/>
  <c r="L470" i="65"/>
  <c r="EK12" i="67" s="1"/>
  <c r="G470" i="65"/>
  <c r="EJ12" i="67" s="1"/>
  <c r="Y469" i="65"/>
  <c r="EO11" i="67" s="1"/>
  <c r="T469" i="65"/>
  <c r="EN11" i="67" s="1"/>
  <c r="L469" i="65"/>
  <c r="G469" i="65"/>
  <c r="EJ11" i="67" s="1"/>
  <c r="G456" i="65"/>
  <c r="F455" i="65"/>
  <c r="F454" i="65"/>
  <c r="AE453" i="65"/>
  <c r="F453" i="65"/>
  <c r="Y451" i="65"/>
  <c r="DX50" i="67" s="1"/>
  <c r="T451" i="65"/>
  <c r="DW50" i="67" s="1"/>
  <c r="L451" i="65"/>
  <c r="DT50" i="67" s="1"/>
  <c r="G451" i="65"/>
  <c r="DS50" i="67" s="1"/>
  <c r="Y450" i="65"/>
  <c r="DX49" i="67" s="1"/>
  <c r="T450" i="65"/>
  <c r="DW49" i="67" s="1"/>
  <c r="L450" i="65"/>
  <c r="DT49" i="67" s="1"/>
  <c r="G450" i="65"/>
  <c r="Y449" i="65"/>
  <c r="DX48" i="67" s="1"/>
  <c r="T449" i="65"/>
  <c r="DW48" i="67" s="1"/>
  <c r="L449" i="65"/>
  <c r="DT48" i="67" s="1"/>
  <c r="G449" i="65"/>
  <c r="DS48" i="67" s="1"/>
  <c r="Y448" i="65"/>
  <c r="DX47" i="67" s="1"/>
  <c r="T448" i="65"/>
  <c r="DW47" i="67" s="1"/>
  <c r="L448" i="65"/>
  <c r="G448" i="65"/>
  <c r="DS47" i="67" s="1"/>
  <c r="Y447" i="65"/>
  <c r="DX46" i="67" s="1"/>
  <c r="T447" i="65"/>
  <c r="DW46" i="67" s="1"/>
  <c r="L447" i="65"/>
  <c r="DT46" i="67" s="1"/>
  <c r="G447" i="65"/>
  <c r="Y446" i="65"/>
  <c r="DX45" i="67" s="1"/>
  <c r="T446" i="65"/>
  <c r="DW45" i="67" s="1"/>
  <c r="L446" i="65"/>
  <c r="DT45" i="67" s="1"/>
  <c r="G446" i="65"/>
  <c r="DS45" i="67" s="1"/>
  <c r="Y445" i="65"/>
  <c r="DX44" i="67" s="1"/>
  <c r="T445" i="65"/>
  <c r="L445" i="65"/>
  <c r="DT44" i="67" s="1"/>
  <c r="G445" i="65"/>
  <c r="Y444" i="65"/>
  <c r="DX43" i="67" s="1"/>
  <c r="T444" i="65"/>
  <c r="DW43" i="67" s="1"/>
  <c r="L444" i="65"/>
  <c r="DT43" i="67" s="1"/>
  <c r="G444" i="65"/>
  <c r="DS43" i="67" s="1"/>
  <c r="Y443" i="65"/>
  <c r="DX42" i="67" s="1"/>
  <c r="T443" i="65"/>
  <c r="DW42" i="67" s="1"/>
  <c r="L443" i="65"/>
  <c r="DT42" i="67" s="1"/>
  <c r="G443" i="65"/>
  <c r="DS42" i="67" s="1"/>
  <c r="Y442" i="65"/>
  <c r="DX41" i="67" s="1"/>
  <c r="T442" i="65"/>
  <c r="DW41" i="67" s="1"/>
  <c r="L442" i="65"/>
  <c r="DT41" i="67" s="1"/>
  <c r="G442" i="65"/>
  <c r="DS41" i="67" s="1"/>
  <c r="Y441" i="65"/>
  <c r="DX40" i="67" s="1"/>
  <c r="T441" i="65"/>
  <c r="DW40" i="67" s="1"/>
  <c r="L441" i="65"/>
  <c r="DT40" i="67" s="1"/>
  <c r="G441" i="65"/>
  <c r="DS40" i="67" s="1"/>
  <c r="Y440" i="65"/>
  <c r="DX39" i="67" s="1"/>
  <c r="T440" i="65"/>
  <c r="DW39" i="67" s="1"/>
  <c r="L440" i="65"/>
  <c r="DT39" i="67" s="1"/>
  <c r="G440" i="65"/>
  <c r="DS39" i="67" s="1"/>
  <c r="Y439" i="65"/>
  <c r="DX38" i="67" s="1"/>
  <c r="T439" i="65"/>
  <c r="DW38" i="67" s="1"/>
  <c r="L439" i="65"/>
  <c r="DT38" i="67" s="1"/>
  <c r="G439" i="65"/>
  <c r="Y438" i="65"/>
  <c r="DX37" i="67" s="1"/>
  <c r="T438" i="65"/>
  <c r="DW37" i="67" s="1"/>
  <c r="L438" i="65"/>
  <c r="DT37" i="67" s="1"/>
  <c r="G438" i="65"/>
  <c r="DS37" i="67" s="1"/>
  <c r="Y437" i="65"/>
  <c r="DX36" i="67" s="1"/>
  <c r="T437" i="65"/>
  <c r="DW36" i="67" s="1"/>
  <c r="L437" i="65"/>
  <c r="DT36" i="67" s="1"/>
  <c r="G437" i="65"/>
  <c r="DS36" i="67" s="1"/>
  <c r="Y436" i="65"/>
  <c r="DX35" i="67" s="1"/>
  <c r="T436" i="65"/>
  <c r="DW35" i="67" s="1"/>
  <c r="L436" i="65"/>
  <c r="DT35" i="67" s="1"/>
  <c r="G436" i="65"/>
  <c r="DS35" i="67" s="1"/>
  <c r="Y435" i="65"/>
  <c r="DX34" i="67" s="1"/>
  <c r="T435" i="65"/>
  <c r="DW34" i="67" s="1"/>
  <c r="L435" i="65"/>
  <c r="DT34" i="67" s="1"/>
  <c r="G435" i="65"/>
  <c r="DS34" i="67" s="1"/>
  <c r="Y434" i="65"/>
  <c r="DX33" i="67" s="1"/>
  <c r="T434" i="65"/>
  <c r="DW33" i="67" s="1"/>
  <c r="L434" i="65"/>
  <c r="DT33" i="67" s="1"/>
  <c r="G434" i="65"/>
  <c r="DS33" i="67" s="1"/>
  <c r="Y433" i="65"/>
  <c r="DX32" i="67" s="1"/>
  <c r="T433" i="65"/>
  <c r="DW32" i="67" s="1"/>
  <c r="L433" i="65"/>
  <c r="DT32" i="67" s="1"/>
  <c r="G433" i="65"/>
  <c r="DS32" i="67" s="1"/>
  <c r="Y432" i="65"/>
  <c r="DX31" i="67" s="1"/>
  <c r="T432" i="65"/>
  <c r="DW31" i="67" s="1"/>
  <c r="L432" i="65"/>
  <c r="DT31" i="67" s="1"/>
  <c r="G432" i="65"/>
  <c r="DS31" i="67" s="1"/>
  <c r="Y431" i="65"/>
  <c r="DX30" i="67" s="1"/>
  <c r="T431" i="65"/>
  <c r="DW30" i="67" s="1"/>
  <c r="L431" i="65"/>
  <c r="DT30" i="67" s="1"/>
  <c r="G431" i="65"/>
  <c r="DS30" i="67" s="1"/>
  <c r="Y430" i="65"/>
  <c r="DX29" i="67" s="1"/>
  <c r="T430" i="65"/>
  <c r="DW29" i="67" s="1"/>
  <c r="L430" i="65"/>
  <c r="DT29" i="67" s="1"/>
  <c r="G430" i="65"/>
  <c r="Y429" i="65"/>
  <c r="DX28" i="67" s="1"/>
  <c r="T429" i="65"/>
  <c r="DW28" i="67" s="1"/>
  <c r="L429" i="65"/>
  <c r="DT28" i="67" s="1"/>
  <c r="G429" i="65"/>
  <c r="DS28" i="67" s="1"/>
  <c r="Y428" i="65"/>
  <c r="DX27" i="67" s="1"/>
  <c r="T428" i="65"/>
  <c r="DW27" i="67" s="1"/>
  <c r="L428" i="65"/>
  <c r="DT27" i="67" s="1"/>
  <c r="G428" i="65"/>
  <c r="Y427" i="65"/>
  <c r="DX26" i="67" s="1"/>
  <c r="T427" i="65"/>
  <c r="DW26" i="67" s="1"/>
  <c r="L427" i="65"/>
  <c r="DT26" i="67" s="1"/>
  <c r="G427" i="65"/>
  <c r="DS26" i="67" s="1"/>
  <c r="Y426" i="65"/>
  <c r="DX25" i="67" s="1"/>
  <c r="T426" i="65"/>
  <c r="DW25" i="67" s="1"/>
  <c r="L426" i="65"/>
  <c r="DT25" i="67" s="1"/>
  <c r="G426" i="65"/>
  <c r="DS25" i="67" s="1"/>
  <c r="Y425" i="65"/>
  <c r="DX24" i="67" s="1"/>
  <c r="T425" i="65"/>
  <c r="DW24" i="67" s="1"/>
  <c r="L425" i="65"/>
  <c r="DT24" i="67" s="1"/>
  <c r="G425" i="65"/>
  <c r="DS24" i="67" s="1"/>
  <c r="Y424" i="65"/>
  <c r="DX23" i="67" s="1"/>
  <c r="T424" i="65"/>
  <c r="DW23" i="67" s="1"/>
  <c r="L424" i="65"/>
  <c r="DT23" i="67" s="1"/>
  <c r="G424" i="65"/>
  <c r="DS23" i="67" s="1"/>
  <c r="Y423" i="65"/>
  <c r="DX22" i="67" s="1"/>
  <c r="T423" i="65"/>
  <c r="DW22" i="67" s="1"/>
  <c r="L423" i="65"/>
  <c r="DT22" i="67" s="1"/>
  <c r="G423" i="65"/>
  <c r="DS22" i="67" s="1"/>
  <c r="Y422" i="65"/>
  <c r="DX21" i="67" s="1"/>
  <c r="T422" i="65"/>
  <c r="DW21" i="67" s="1"/>
  <c r="L422" i="65"/>
  <c r="DT21" i="67" s="1"/>
  <c r="G422" i="65"/>
  <c r="Y421" i="65"/>
  <c r="DX20" i="67" s="1"/>
  <c r="T421" i="65"/>
  <c r="DW20" i="67" s="1"/>
  <c r="L421" i="65"/>
  <c r="DT20" i="67" s="1"/>
  <c r="G421" i="65"/>
  <c r="DS20" i="67" s="1"/>
  <c r="Y420" i="65"/>
  <c r="DX19" i="67" s="1"/>
  <c r="T420" i="65"/>
  <c r="DW19" i="67" s="1"/>
  <c r="L420" i="65"/>
  <c r="DT19" i="67" s="1"/>
  <c r="G420" i="65"/>
  <c r="DS19" i="67" s="1"/>
  <c r="Y419" i="65"/>
  <c r="DX18" i="67" s="1"/>
  <c r="T419" i="65"/>
  <c r="DW18" i="67" s="1"/>
  <c r="L419" i="65"/>
  <c r="DT18" i="67" s="1"/>
  <c r="G419" i="65"/>
  <c r="DS18" i="67" s="1"/>
  <c r="Y418" i="65"/>
  <c r="DX17" i="67" s="1"/>
  <c r="T418" i="65"/>
  <c r="DW17" i="67" s="1"/>
  <c r="L418" i="65"/>
  <c r="DT17" i="67" s="1"/>
  <c r="G418" i="65"/>
  <c r="DS17" i="67" s="1"/>
  <c r="Y417" i="65"/>
  <c r="DX16" i="67" s="1"/>
  <c r="T417" i="65"/>
  <c r="DW16" i="67" s="1"/>
  <c r="L417" i="65"/>
  <c r="DT16" i="67" s="1"/>
  <c r="G417" i="65"/>
  <c r="DS16" i="67" s="1"/>
  <c r="Y416" i="65"/>
  <c r="DX15" i="67" s="1"/>
  <c r="T416" i="65"/>
  <c r="DW15" i="67" s="1"/>
  <c r="L416" i="65"/>
  <c r="G416" i="65"/>
  <c r="DS15" i="67" s="1"/>
  <c r="Y415" i="65"/>
  <c r="DX14" i="67" s="1"/>
  <c r="T415" i="65"/>
  <c r="DW14" i="67" s="1"/>
  <c r="L415" i="65"/>
  <c r="DT14" i="67" s="1"/>
  <c r="G415" i="65"/>
  <c r="DS14" i="67" s="1"/>
  <c r="Y414" i="65"/>
  <c r="DX13" i="67" s="1"/>
  <c r="T414" i="65"/>
  <c r="DW13" i="67" s="1"/>
  <c r="L414" i="65"/>
  <c r="DT13" i="67" s="1"/>
  <c r="G414" i="65"/>
  <c r="DS13" i="67" s="1"/>
  <c r="Y413" i="65"/>
  <c r="DX12" i="67" s="1"/>
  <c r="T413" i="65"/>
  <c r="DW12" i="67" s="1"/>
  <c r="L413" i="65"/>
  <c r="DT12" i="67" s="1"/>
  <c r="G413" i="65"/>
  <c r="DS12" i="67" s="1"/>
  <c r="Y412" i="65"/>
  <c r="DX11" i="67" s="1"/>
  <c r="T412" i="65"/>
  <c r="DW11" i="67" s="1"/>
  <c r="L412" i="65"/>
  <c r="DT11" i="67" s="1"/>
  <c r="G412" i="65"/>
  <c r="DS11" i="67" s="1"/>
  <c r="G399" i="65"/>
  <c r="F398" i="65"/>
  <c r="F397" i="65"/>
  <c r="AE396" i="65"/>
  <c r="F396" i="65"/>
  <c r="Y394" i="65"/>
  <c r="DG50" i="67" s="1"/>
  <c r="T394" i="65"/>
  <c r="DF50" i="67" s="1"/>
  <c r="L394" i="65"/>
  <c r="DC50" i="67" s="1"/>
  <c r="G394" i="65"/>
  <c r="DB50" i="67" s="1"/>
  <c r="Y393" i="65"/>
  <c r="DG49" i="67" s="1"/>
  <c r="T393" i="65"/>
  <c r="DF49" i="67" s="1"/>
  <c r="L393" i="65"/>
  <c r="DC49" i="67" s="1"/>
  <c r="G393" i="65"/>
  <c r="DB49" i="67" s="1"/>
  <c r="Y392" i="65"/>
  <c r="DG48" i="67" s="1"/>
  <c r="T392" i="65"/>
  <c r="DF48" i="67" s="1"/>
  <c r="L392" i="65"/>
  <c r="DC48" i="67" s="1"/>
  <c r="G392" i="65"/>
  <c r="Y391" i="65"/>
  <c r="DG47" i="67" s="1"/>
  <c r="T391" i="65"/>
  <c r="L391" i="65"/>
  <c r="DC47" i="67" s="1"/>
  <c r="G391" i="65"/>
  <c r="DB47" i="67" s="1"/>
  <c r="Y390" i="65"/>
  <c r="DG46" i="67" s="1"/>
  <c r="T390" i="65"/>
  <c r="DF46" i="67" s="1"/>
  <c r="L390" i="65"/>
  <c r="DC46" i="67" s="1"/>
  <c r="G390" i="65"/>
  <c r="Y389" i="65"/>
  <c r="DG45" i="67" s="1"/>
  <c r="T389" i="65"/>
  <c r="DF45" i="67" s="1"/>
  <c r="L389" i="65"/>
  <c r="DC45" i="67" s="1"/>
  <c r="G389" i="65"/>
  <c r="Y388" i="65"/>
  <c r="DG44" i="67" s="1"/>
  <c r="T388" i="65"/>
  <c r="DF44" i="67" s="1"/>
  <c r="L388" i="65"/>
  <c r="DC44" i="67" s="1"/>
  <c r="G388" i="65"/>
  <c r="DB44" i="67" s="1"/>
  <c r="Y387" i="65"/>
  <c r="DG43" i="67" s="1"/>
  <c r="T387" i="65"/>
  <c r="DF43" i="67" s="1"/>
  <c r="L387" i="65"/>
  <c r="DC43" i="67" s="1"/>
  <c r="G387" i="65"/>
  <c r="DB43" i="67" s="1"/>
  <c r="Y386" i="65"/>
  <c r="DG42" i="67" s="1"/>
  <c r="T386" i="65"/>
  <c r="DF42" i="67" s="1"/>
  <c r="L386" i="65"/>
  <c r="DC42" i="67" s="1"/>
  <c r="G386" i="65"/>
  <c r="Y385" i="65"/>
  <c r="DG41" i="67" s="1"/>
  <c r="T385" i="65"/>
  <c r="DF41" i="67" s="1"/>
  <c r="L385" i="65"/>
  <c r="DC41" i="67" s="1"/>
  <c r="G385" i="65"/>
  <c r="DB41" i="67" s="1"/>
  <c r="Y384" i="65"/>
  <c r="DG40" i="67" s="1"/>
  <c r="T384" i="65"/>
  <c r="DF40" i="67" s="1"/>
  <c r="L384" i="65"/>
  <c r="DC40" i="67" s="1"/>
  <c r="G384" i="65"/>
  <c r="DB40" i="67" s="1"/>
  <c r="Y383" i="65"/>
  <c r="DG39" i="67" s="1"/>
  <c r="T383" i="65"/>
  <c r="DF39" i="67" s="1"/>
  <c r="L383" i="65"/>
  <c r="DC39" i="67" s="1"/>
  <c r="G383" i="65"/>
  <c r="DB39" i="67" s="1"/>
  <c r="Y382" i="65"/>
  <c r="DG38" i="67" s="1"/>
  <c r="T382" i="65"/>
  <c r="DF38" i="67" s="1"/>
  <c r="L382" i="65"/>
  <c r="DC38" i="67" s="1"/>
  <c r="G382" i="65"/>
  <c r="Y381" i="65"/>
  <c r="DG37" i="67" s="1"/>
  <c r="T381" i="65"/>
  <c r="DF37" i="67" s="1"/>
  <c r="L381" i="65"/>
  <c r="DC37" i="67" s="1"/>
  <c r="G381" i="65"/>
  <c r="DB37" i="67" s="1"/>
  <c r="Y380" i="65"/>
  <c r="DG36" i="67" s="1"/>
  <c r="T380" i="65"/>
  <c r="DF36" i="67" s="1"/>
  <c r="L380" i="65"/>
  <c r="DC36" i="67" s="1"/>
  <c r="G380" i="65"/>
  <c r="DB36" i="67" s="1"/>
  <c r="Y379" i="65"/>
  <c r="DG35" i="67" s="1"/>
  <c r="T379" i="65"/>
  <c r="DF35" i="67" s="1"/>
  <c r="L379" i="65"/>
  <c r="DC35" i="67" s="1"/>
  <c r="G379" i="65"/>
  <c r="DB35" i="67" s="1"/>
  <c r="Y378" i="65"/>
  <c r="DG34" i="67" s="1"/>
  <c r="T378" i="65"/>
  <c r="DF34" i="67" s="1"/>
  <c r="L378" i="65"/>
  <c r="G378" i="65"/>
  <c r="DB34" i="67" s="1"/>
  <c r="Y377" i="65"/>
  <c r="DG33" i="67" s="1"/>
  <c r="T377" i="65"/>
  <c r="DF33" i="67" s="1"/>
  <c r="L377" i="65"/>
  <c r="DC33" i="67" s="1"/>
  <c r="G377" i="65"/>
  <c r="DB33" i="67" s="1"/>
  <c r="Y376" i="65"/>
  <c r="DG32" i="67" s="1"/>
  <c r="T376" i="65"/>
  <c r="DF32" i="67" s="1"/>
  <c r="L376" i="65"/>
  <c r="DC32" i="67" s="1"/>
  <c r="G376" i="65"/>
  <c r="DB32" i="67" s="1"/>
  <c r="Y375" i="65"/>
  <c r="DG31" i="67" s="1"/>
  <c r="T375" i="65"/>
  <c r="DF31" i="67" s="1"/>
  <c r="L375" i="65"/>
  <c r="DC31" i="67" s="1"/>
  <c r="G375" i="65"/>
  <c r="DB31" i="67" s="1"/>
  <c r="Y374" i="65"/>
  <c r="DG30" i="67" s="1"/>
  <c r="T374" i="65"/>
  <c r="DF30" i="67" s="1"/>
  <c r="L374" i="65"/>
  <c r="DC30" i="67" s="1"/>
  <c r="G374" i="65"/>
  <c r="DB30" i="67" s="1"/>
  <c r="Y373" i="65"/>
  <c r="DG29" i="67" s="1"/>
  <c r="T373" i="65"/>
  <c r="DF29" i="67" s="1"/>
  <c r="L373" i="65"/>
  <c r="DC29" i="67" s="1"/>
  <c r="G373" i="65"/>
  <c r="DB29" i="67" s="1"/>
  <c r="Y372" i="65"/>
  <c r="DG28" i="67" s="1"/>
  <c r="T372" i="65"/>
  <c r="DF28" i="67" s="1"/>
  <c r="L372" i="65"/>
  <c r="DC28" i="67" s="1"/>
  <c r="G372" i="65"/>
  <c r="DB28" i="67" s="1"/>
  <c r="Y371" i="65"/>
  <c r="DG27" i="67" s="1"/>
  <c r="T371" i="65"/>
  <c r="DF27" i="67" s="1"/>
  <c r="L371" i="65"/>
  <c r="DC27" i="67" s="1"/>
  <c r="G371" i="65"/>
  <c r="DB27" i="67" s="1"/>
  <c r="Y370" i="65"/>
  <c r="DG26" i="67" s="1"/>
  <c r="T370" i="65"/>
  <c r="L370" i="65"/>
  <c r="DC26" i="67" s="1"/>
  <c r="G370" i="65"/>
  <c r="DB26" i="67" s="1"/>
  <c r="Y369" i="65"/>
  <c r="DG25" i="67" s="1"/>
  <c r="T369" i="65"/>
  <c r="DF25" i="67" s="1"/>
  <c r="L369" i="65"/>
  <c r="DC25" i="67" s="1"/>
  <c r="G369" i="65"/>
  <c r="DB25" i="67" s="1"/>
  <c r="Y368" i="65"/>
  <c r="DG24" i="67" s="1"/>
  <c r="T368" i="65"/>
  <c r="L368" i="65"/>
  <c r="DC24" i="67" s="1"/>
  <c r="G368" i="65"/>
  <c r="Y367" i="65"/>
  <c r="DG23" i="67" s="1"/>
  <c r="T367" i="65"/>
  <c r="DF23" i="67" s="1"/>
  <c r="L367" i="65"/>
  <c r="DC23" i="67" s="1"/>
  <c r="G367" i="65"/>
  <c r="DB23" i="67" s="1"/>
  <c r="Y366" i="65"/>
  <c r="T366" i="65"/>
  <c r="DF22" i="67" s="1"/>
  <c r="L366" i="65"/>
  <c r="DC22" i="67" s="1"/>
  <c r="G366" i="65"/>
  <c r="DB22" i="67" s="1"/>
  <c r="Y365" i="65"/>
  <c r="DG21" i="67" s="1"/>
  <c r="T365" i="65"/>
  <c r="DF21" i="67" s="1"/>
  <c r="L365" i="65"/>
  <c r="DC21" i="67" s="1"/>
  <c r="G365" i="65"/>
  <c r="DB21" i="67" s="1"/>
  <c r="Y364" i="65"/>
  <c r="DG20" i="67" s="1"/>
  <c r="T364" i="65"/>
  <c r="DF20" i="67" s="1"/>
  <c r="L364" i="65"/>
  <c r="DC20" i="67" s="1"/>
  <c r="G364" i="65"/>
  <c r="DB20" i="67" s="1"/>
  <c r="Y363" i="65"/>
  <c r="T363" i="65"/>
  <c r="DF19" i="67" s="1"/>
  <c r="L363" i="65"/>
  <c r="DC19" i="67" s="1"/>
  <c r="G363" i="65"/>
  <c r="DB19" i="67" s="1"/>
  <c r="Y362" i="65"/>
  <c r="DG18" i="67" s="1"/>
  <c r="T362" i="65"/>
  <c r="DF18" i="67" s="1"/>
  <c r="L362" i="65"/>
  <c r="G362" i="65"/>
  <c r="DB18" i="67" s="1"/>
  <c r="Y361" i="65"/>
  <c r="DG17" i="67" s="1"/>
  <c r="T361" i="65"/>
  <c r="DF17" i="67" s="1"/>
  <c r="L361" i="65"/>
  <c r="DC17" i="67" s="1"/>
  <c r="G361" i="65"/>
  <c r="DB17" i="67" s="1"/>
  <c r="Y360" i="65"/>
  <c r="DG16" i="67" s="1"/>
  <c r="T360" i="65"/>
  <c r="DF16" i="67" s="1"/>
  <c r="L360" i="65"/>
  <c r="DC16" i="67" s="1"/>
  <c r="G360" i="65"/>
  <c r="DB16" i="67" s="1"/>
  <c r="Y359" i="65"/>
  <c r="DG15" i="67" s="1"/>
  <c r="T359" i="65"/>
  <c r="DF15" i="67" s="1"/>
  <c r="L359" i="65"/>
  <c r="DC15" i="67" s="1"/>
  <c r="G359" i="65"/>
  <c r="DB15" i="67" s="1"/>
  <c r="Y358" i="65"/>
  <c r="DG14" i="67" s="1"/>
  <c r="T358" i="65"/>
  <c r="L358" i="65"/>
  <c r="DC14" i="67" s="1"/>
  <c r="G358" i="65"/>
  <c r="DB14" i="67" s="1"/>
  <c r="Y357" i="65"/>
  <c r="DG13" i="67" s="1"/>
  <c r="T357" i="65"/>
  <c r="DF13" i="67" s="1"/>
  <c r="L357" i="65"/>
  <c r="G357" i="65"/>
  <c r="DB13" i="67" s="1"/>
  <c r="Y356" i="65"/>
  <c r="DG12" i="67" s="1"/>
  <c r="T356" i="65"/>
  <c r="DF12" i="67" s="1"/>
  <c r="L356" i="65"/>
  <c r="DC12" i="67" s="1"/>
  <c r="G356" i="65"/>
  <c r="DB12" i="67" s="1"/>
  <c r="Y355" i="65"/>
  <c r="DG11" i="67" s="1"/>
  <c r="T355" i="65"/>
  <c r="DF11" i="67" s="1"/>
  <c r="L355" i="65"/>
  <c r="DC11" i="67" s="1"/>
  <c r="G355" i="65"/>
  <c r="DB11" i="67" s="1"/>
  <c r="G342" i="65"/>
  <c r="F341" i="65"/>
  <c r="F340" i="65"/>
  <c r="AE339" i="65"/>
  <c r="F339" i="65"/>
  <c r="Y337" i="65"/>
  <c r="CP50" i="67" s="1"/>
  <c r="T337" i="65"/>
  <c r="CO50" i="67" s="1"/>
  <c r="L337" i="65"/>
  <c r="CL50" i="67" s="1"/>
  <c r="G337" i="65"/>
  <c r="CK50" i="67" s="1"/>
  <c r="Y336" i="65"/>
  <c r="CP49" i="67" s="1"/>
  <c r="T336" i="65"/>
  <c r="CO49" i="67" s="1"/>
  <c r="L336" i="65"/>
  <c r="CL49" i="67" s="1"/>
  <c r="G336" i="65"/>
  <c r="CK49" i="67" s="1"/>
  <c r="Y335" i="65"/>
  <c r="CP48" i="67" s="1"/>
  <c r="T335" i="65"/>
  <c r="CO48" i="67" s="1"/>
  <c r="L335" i="65"/>
  <c r="CL48" i="67" s="1"/>
  <c r="G335" i="65"/>
  <c r="CK48" i="67" s="1"/>
  <c r="Y334" i="65"/>
  <c r="CP47" i="67" s="1"/>
  <c r="T334" i="65"/>
  <c r="L334" i="65"/>
  <c r="CL47" i="67" s="1"/>
  <c r="G334" i="65"/>
  <c r="CK47" i="67" s="1"/>
  <c r="Y333" i="65"/>
  <c r="CP46" i="67" s="1"/>
  <c r="T333" i="65"/>
  <c r="CO46" i="67" s="1"/>
  <c r="L333" i="65"/>
  <c r="CL46" i="67" s="1"/>
  <c r="G333" i="65"/>
  <c r="CK46" i="67" s="1"/>
  <c r="Y332" i="65"/>
  <c r="CP45" i="67" s="1"/>
  <c r="T332" i="65"/>
  <c r="CO45" i="67" s="1"/>
  <c r="L332" i="65"/>
  <c r="CL45" i="67" s="1"/>
  <c r="G332" i="65"/>
  <c r="CK45" i="67" s="1"/>
  <c r="Y331" i="65"/>
  <c r="CP44" i="67" s="1"/>
  <c r="T331" i="65"/>
  <c r="CO44" i="67" s="1"/>
  <c r="L331" i="65"/>
  <c r="CL44" i="67" s="1"/>
  <c r="G331" i="65"/>
  <c r="CK44" i="67" s="1"/>
  <c r="Y330" i="65"/>
  <c r="CP43" i="67" s="1"/>
  <c r="T330" i="65"/>
  <c r="CO43" i="67" s="1"/>
  <c r="L330" i="65"/>
  <c r="CL43" i="67" s="1"/>
  <c r="G330" i="65"/>
  <c r="Y329" i="65"/>
  <c r="CP42" i="67" s="1"/>
  <c r="T329" i="65"/>
  <c r="L329" i="65"/>
  <c r="CL42" i="67" s="1"/>
  <c r="G329" i="65"/>
  <c r="CK42" i="67" s="1"/>
  <c r="Y328" i="65"/>
  <c r="CP41" i="67" s="1"/>
  <c r="T328" i="65"/>
  <c r="L328" i="65"/>
  <c r="CL41" i="67" s="1"/>
  <c r="G328" i="65"/>
  <c r="CK41" i="67" s="1"/>
  <c r="Y327" i="65"/>
  <c r="CP40" i="67" s="1"/>
  <c r="T327" i="65"/>
  <c r="CO40" i="67" s="1"/>
  <c r="L327" i="65"/>
  <c r="CL40" i="67" s="1"/>
  <c r="G327" i="65"/>
  <c r="Y326" i="65"/>
  <c r="CP39" i="67" s="1"/>
  <c r="T326" i="65"/>
  <c r="CO39" i="67" s="1"/>
  <c r="L326" i="65"/>
  <c r="CL39" i="67" s="1"/>
  <c r="G326" i="65"/>
  <c r="CK39" i="67" s="1"/>
  <c r="Y325" i="65"/>
  <c r="CP38" i="67" s="1"/>
  <c r="T325" i="65"/>
  <c r="CO38" i="67" s="1"/>
  <c r="L325" i="65"/>
  <c r="CL38" i="67" s="1"/>
  <c r="G325" i="65"/>
  <c r="CK38" i="67" s="1"/>
  <c r="Y324" i="65"/>
  <c r="CP37" i="67" s="1"/>
  <c r="T324" i="65"/>
  <c r="CO37" i="67" s="1"/>
  <c r="L324" i="65"/>
  <c r="CL37" i="67" s="1"/>
  <c r="G324" i="65"/>
  <c r="CK37" i="67" s="1"/>
  <c r="Y323" i="65"/>
  <c r="CP36" i="67" s="1"/>
  <c r="T323" i="65"/>
  <c r="CO36" i="67" s="1"/>
  <c r="L323" i="65"/>
  <c r="CL36" i="67" s="1"/>
  <c r="G323" i="65"/>
  <c r="CK36" i="67" s="1"/>
  <c r="Y322" i="65"/>
  <c r="CP35" i="67" s="1"/>
  <c r="T322" i="65"/>
  <c r="CO35" i="67" s="1"/>
  <c r="L322" i="65"/>
  <c r="CL35" i="67" s="1"/>
  <c r="G322" i="65"/>
  <c r="CK35" i="67" s="1"/>
  <c r="Y321" i="65"/>
  <c r="CP34" i="67" s="1"/>
  <c r="T321" i="65"/>
  <c r="L321" i="65"/>
  <c r="CL34" i="67" s="1"/>
  <c r="G321" i="65"/>
  <c r="CK34" i="67" s="1"/>
  <c r="Y320" i="65"/>
  <c r="CP33" i="67" s="1"/>
  <c r="T320" i="65"/>
  <c r="CO33" i="67" s="1"/>
  <c r="L320" i="65"/>
  <c r="G320" i="65"/>
  <c r="CK33" i="67" s="1"/>
  <c r="Y319" i="65"/>
  <c r="CP32" i="67" s="1"/>
  <c r="T319" i="65"/>
  <c r="CO32" i="67" s="1"/>
  <c r="L319" i="65"/>
  <c r="CL32" i="67" s="1"/>
  <c r="G319" i="65"/>
  <c r="CK32" i="67" s="1"/>
  <c r="Y318" i="65"/>
  <c r="CP31" i="67" s="1"/>
  <c r="T318" i="65"/>
  <c r="CO31" i="67" s="1"/>
  <c r="L318" i="65"/>
  <c r="CL31" i="67" s="1"/>
  <c r="G318" i="65"/>
  <c r="CK31" i="67" s="1"/>
  <c r="Y317" i="65"/>
  <c r="CP30" i="67" s="1"/>
  <c r="T317" i="65"/>
  <c r="CO30" i="67" s="1"/>
  <c r="L317" i="65"/>
  <c r="CL30" i="67" s="1"/>
  <c r="G317" i="65"/>
  <c r="CK30" i="67" s="1"/>
  <c r="Y316" i="65"/>
  <c r="CP29" i="67" s="1"/>
  <c r="T316" i="65"/>
  <c r="CO29" i="67" s="1"/>
  <c r="L316" i="65"/>
  <c r="CL29" i="67" s="1"/>
  <c r="G316" i="65"/>
  <c r="CK29" i="67" s="1"/>
  <c r="Y315" i="65"/>
  <c r="CP28" i="67" s="1"/>
  <c r="T315" i="65"/>
  <c r="CO28" i="67" s="1"/>
  <c r="L315" i="65"/>
  <c r="CL28" i="67" s="1"/>
  <c r="G315" i="65"/>
  <c r="CK28" i="67" s="1"/>
  <c r="Y314" i="65"/>
  <c r="CP27" i="67" s="1"/>
  <c r="T314" i="65"/>
  <c r="CO27" i="67" s="1"/>
  <c r="L314" i="65"/>
  <c r="CL27" i="67" s="1"/>
  <c r="G314" i="65"/>
  <c r="CK27" i="67" s="1"/>
  <c r="Y313" i="65"/>
  <c r="CP26" i="67" s="1"/>
  <c r="T313" i="65"/>
  <c r="CO26" i="67" s="1"/>
  <c r="L313" i="65"/>
  <c r="G313" i="65"/>
  <c r="CK26" i="67" s="1"/>
  <c r="Y312" i="65"/>
  <c r="CP25" i="67" s="1"/>
  <c r="T312" i="65"/>
  <c r="CO25" i="67" s="1"/>
  <c r="L312" i="65"/>
  <c r="CL25" i="67" s="1"/>
  <c r="G312" i="65"/>
  <c r="CK25" i="67" s="1"/>
  <c r="Y311" i="65"/>
  <c r="CP24" i="67" s="1"/>
  <c r="T311" i="65"/>
  <c r="CO24" i="67" s="1"/>
  <c r="L311" i="65"/>
  <c r="CL24" i="67" s="1"/>
  <c r="G311" i="65"/>
  <c r="CK24" i="67" s="1"/>
  <c r="Y310" i="65"/>
  <c r="CP23" i="67" s="1"/>
  <c r="T310" i="65"/>
  <c r="CO23" i="67" s="1"/>
  <c r="L310" i="65"/>
  <c r="CL23" i="67" s="1"/>
  <c r="G310" i="65"/>
  <c r="CK23" i="67" s="1"/>
  <c r="Y309" i="65"/>
  <c r="CP22" i="67" s="1"/>
  <c r="T309" i="65"/>
  <c r="L309" i="65"/>
  <c r="CL22" i="67" s="1"/>
  <c r="G309" i="65"/>
  <c r="CK22" i="67" s="1"/>
  <c r="Y308" i="65"/>
  <c r="CP21" i="67" s="1"/>
  <c r="T308" i="65"/>
  <c r="CO21" i="67" s="1"/>
  <c r="L308" i="65"/>
  <c r="CL21" i="67" s="1"/>
  <c r="G308" i="65"/>
  <c r="CK21" i="67" s="1"/>
  <c r="Y307" i="65"/>
  <c r="CP20" i="67" s="1"/>
  <c r="T307" i="65"/>
  <c r="CO20" i="67" s="1"/>
  <c r="L307" i="65"/>
  <c r="CL20" i="67" s="1"/>
  <c r="G307" i="65"/>
  <c r="CK20" i="67" s="1"/>
  <c r="Y306" i="65"/>
  <c r="CP19" i="67" s="1"/>
  <c r="T306" i="65"/>
  <c r="CO19" i="67" s="1"/>
  <c r="L306" i="65"/>
  <c r="CL19" i="67" s="1"/>
  <c r="G306" i="65"/>
  <c r="CK19" i="67" s="1"/>
  <c r="Y305" i="65"/>
  <c r="CP18" i="67" s="1"/>
  <c r="T305" i="65"/>
  <c r="CO18" i="67" s="1"/>
  <c r="L305" i="65"/>
  <c r="CL18" i="67" s="1"/>
  <c r="G305" i="65"/>
  <c r="Y304" i="65"/>
  <c r="T304" i="65"/>
  <c r="CO17" i="67" s="1"/>
  <c r="L304" i="65"/>
  <c r="CL17" i="67" s="1"/>
  <c r="G304" i="65"/>
  <c r="CK17" i="67" s="1"/>
  <c r="Y303" i="65"/>
  <c r="CP16" i="67" s="1"/>
  <c r="T303" i="65"/>
  <c r="CO16" i="67" s="1"/>
  <c r="L303" i="65"/>
  <c r="CL16" i="67" s="1"/>
  <c r="G303" i="65"/>
  <c r="CK16" i="67" s="1"/>
  <c r="Y302" i="65"/>
  <c r="CP15" i="67" s="1"/>
  <c r="T302" i="65"/>
  <c r="CO15" i="67" s="1"/>
  <c r="L302" i="65"/>
  <c r="CL15" i="67" s="1"/>
  <c r="G302" i="65"/>
  <c r="CK15" i="67" s="1"/>
  <c r="Y301" i="65"/>
  <c r="CP14" i="67" s="1"/>
  <c r="T301" i="65"/>
  <c r="CO14" i="67" s="1"/>
  <c r="L301" i="65"/>
  <c r="CL14" i="67" s="1"/>
  <c r="G301" i="65"/>
  <c r="CK14" i="67" s="1"/>
  <c r="Y300" i="65"/>
  <c r="CP13" i="67" s="1"/>
  <c r="T300" i="65"/>
  <c r="CO13" i="67" s="1"/>
  <c r="L300" i="65"/>
  <c r="CL13" i="67" s="1"/>
  <c r="G300" i="65"/>
  <c r="CK13" i="67" s="1"/>
  <c r="Y299" i="65"/>
  <c r="CP12" i="67" s="1"/>
  <c r="T299" i="65"/>
  <c r="CO12" i="67" s="1"/>
  <c r="L299" i="65"/>
  <c r="CL12" i="67" s="1"/>
  <c r="G299" i="65"/>
  <c r="Y298" i="65"/>
  <c r="CP11" i="67" s="1"/>
  <c r="T298" i="65"/>
  <c r="CO11" i="67" s="1"/>
  <c r="L298" i="65"/>
  <c r="CL11" i="67" s="1"/>
  <c r="G298" i="65"/>
  <c r="CK11" i="67" s="1"/>
  <c r="G285" i="65"/>
  <c r="F284" i="65"/>
  <c r="F283" i="65"/>
  <c r="AE282" i="65"/>
  <c r="F282" i="65"/>
  <c r="Y280" i="65"/>
  <c r="BY50" i="67" s="1"/>
  <c r="T280" i="65"/>
  <c r="BX50" i="67" s="1"/>
  <c r="L280" i="65"/>
  <c r="BU50" i="67" s="1"/>
  <c r="G280" i="65"/>
  <c r="BT50" i="67" s="1"/>
  <c r="Y279" i="65"/>
  <c r="BY49" i="67" s="1"/>
  <c r="T279" i="65"/>
  <c r="BX49" i="67" s="1"/>
  <c r="L279" i="65"/>
  <c r="BU49" i="67" s="1"/>
  <c r="G279" i="65"/>
  <c r="BT49" i="67" s="1"/>
  <c r="Y278" i="65"/>
  <c r="T278" i="65"/>
  <c r="BX48" i="67" s="1"/>
  <c r="L278" i="65"/>
  <c r="BU48" i="67" s="1"/>
  <c r="G278" i="65"/>
  <c r="BT48" i="67" s="1"/>
  <c r="Y277" i="65"/>
  <c r="BY47" i="67" s="1"/>
  <c r="T277" i="65"/>
  <c r="BX47" i="67" s="1"/>
  <c r="L277" i="65"/>
  <c r="BU47" i="67" s="1"/>
  <c r="G277" i="65"/>
  <c r="BT47" i="67" s="1"/>
  <c r="Y276" i="65"/>
  <c r="BY46" i="67" s="1"/>
  <c r="T276" i="65"/>
  <c r="BX46" i="67" s="1"/>
  <c r="L276" i="65"/>
  <c r="BU46" i="67" s="1"/>
  <c r="G276" i="65"/>
  <c r="BT46" i="67" s="1"/>
  <c r="Y275" i="65"/>
  <c r="BY45" i="67" s="1"/>
  <c r="T275" i="65"/>
  <c r="BX45" i="67" s="1"/>
  <c r="L275" i="65"/>
  <c r="BU45" i="67" s="1"/>
  <c r="G275" i="65"/>
  <c r="BT45" i="67" s="1"/>
  <c r="Y274" i="65"/>
  <c r="BY44" i="67" s="1"/>
  <c r="T274" i="65"/>
  <c r="BX44" i="67" s="1"/>
  <c r="L274" i="65"/>
  <c r="BU44" i="67" s="1"/>
  <c r="G274" i="65"/>
  <c r="BT44" i="67" s="1"/>
  <c r="Y273" i="65"/>
  <c r="BY43" i="67" s="1"/>
  <c r="T273" i="65"/>
  <c r="BX43" i="67" s="1"/>
  <c r="L273" i="65"/>
  <c r="BU43" i="67" s="1"/>
  <c r="G273" i="65"/>
  <c r="BT43" i="67" s="1"/>
  <c r="Y272" i="65"/>
  <c r="BY42" i="67" s="1"/>
  <c r="T272" i="65"/>
  <c r="BX42" i="67" s="1"/>
  <c r="L272" i="65"/>
  <c r="BU42" i="67" s="1"/>
  <c r="G272" i="65"/>
  <c r="Y271" i="65"/>
  <c r="BY41" i="67" s="1"/>
  <c r="T271" i="65"/>
  <c r="BX41" i="67" s="1"/>
  <c r="L271" i="65"/>
  <c r="BU41" i="67" s="1"/>
  <c r="G271" i="65"/>
  <c r="BT41" i="67" s="1"/>
  <c r="Y270" i="65"/>
  <c r="BY40" i="67" s="1"/>
  <c r="T270" i="65"/>
  <c r="BX40" i="67" s="1"/>
  <c r="L270" i="65"/>
  <c r="BU40" i="67" s="1"/>
  <c r="G270" i="65"/>
  <c r="BT40" i="67" s="1"/>
  <c r="Y269" i="65"/>
  <c r="BY39" i="67" s="1"/>
  <c r="T269" i="65"/>
  <c r="BX39" i="67" s="1"/>
  <c r="L269" i="65"/>
  <c r="G269" i="65"/>
  <c r="BT39" i="67" s="1"/>
  <c r="Y268" i="65"/>
  <c r="BY38" i="67" s="1"/>
  <c r="T268" i="65"/>
  <c r="BX38" i="67" s="1"/>
  <c r="L268" i="65"/>
  <c r="BU38" i="67" s="1"/>
  <c r="G268" i="65"/>
  <c r="BT38" i="67" s="1"/>
  <c r="Y267" i="65"/>
  <c r="BY37" i="67" s="1"/>
  <c r="T267" i="65"/>
  <c r="BX37" i="67" s="1"/>
  <c r="L267" i="65"/>
  <c r="BU37" i="67" s="1"/>
  <c r="G267" i="65"/>
  <c r="BT37" i="67" s="1"/>
  <c r="Y266" i="65"/>
  <c r="BY36" i="67" s="1"/>
  <c r="T266" i="65"/>
  <c r="BX36" i="67" s="1"/>
  <c r="L266" i="65"/>
  <c r="BU36" i="67" s="1"/>
  <c r="G266" i="65"/>
  <c r="Y265" i="65"/>
  <c r="BY35" i="67" s="1"/>
  <c r="T265" i="65"/>
  <c r="BX35" i="67" s="1"/>
  <c r="L265" i="65"/>
  <c r="BU35" i="67" s="1"/>
  <c r="G265" i="65"/>
  <c r="BT35" i="67" s="1"/>
  <c r="Y264" i="65"/>
  <c r="BY34" i="67" s="1"/>
  <c r="T264" i="65"/>
  <c r="BX34" i="67" s="1"/>
  <c r="L264" i="65"/>
  <c r="BU34" i="67" s="1"/>
  <c r="G264" i="65"/>
  <c r="BT34" i="67" s="1"/>
  <c r="Y263" i="65"/>
  <c r="BY33" i="67" s="1"/>
  <c r="T263" i="65"/>
  <c r="BX33" i="67" s="1"/>
  <c r="L263" i="65"/>
  <c r="BU33" i="67" s="1"/>
  <c r="G263" i="65"/>
  <c r="BT33" i="67" s="1"/>
  <c r="Y262" i="65"/>
  <c r="BY32" i="67" s="1"/>
  <c r="T262" i="65"/>
  <c r="L262" i="65"/>
  <c r="BU32" i="67" s="1"/>
  <c r="G262" i="65"/>
  <c r="BT32" i="67" s="1"/>
  <c r="Y261" i="65"/>
  <c r="BY31" i="67" s="1"/>
  <c r="T261" i="65"/>
  <c r="BX31" i="67" s="1"/>
  <c r="L261" i="65"/>
  <c r="BU31" i="67" s="1"/>
  <c r="G261" i="65"/>
  <c r="BT31" i="67" s="1"/>
  <c r="Y260" i="65"/>
  <c r="BY30" i="67" s="1"/>
  <c r="T260" i="65"/>
  <c r="BX30" i="67" s="1"/>
  <c r="L260" i="65"/>
  <c r="BU30" i="67" s="1"/>
  <c r="G260" i="65"/>
  <c r="BT30" i="67" s="1"/>
  <c r="Y259" i="65"/>
  <c r="BY29" i="67" s="1"/>
  <c r="T259" i="65"/>
  <c r="BX29" i="67" s="1"/>
  <c r="L259" i="65"/>
  <c r="BU29" i="67" s="1"/>
  <c r="G259" i="65"/>
  <c r="Y258" i="65"/>
  <c r="BY28" i="67" s="1"/>
  <c r="T258" i="65"/>
  <c r="L258" i="65"/>
  <c r="BU28" i="67" s="1"/>
  <c r="G258" i="65"/>
  <c r="BT28" i="67" s="1"/>
  <c r="Y257" i="65"/>
  <c r="BY27" i="67" s="1"/>
  <c r="T257" i="65"/>
  <c r="BX27" i="67" s="1"/>
  <c r="L257" i="65"/>
  <c r="BU27" i="67" s="1"/>
  <c r="G257" i="65"/>
  <c r="BT27" i="67" s="1"/>
  <c r="Y256" i="65"/>
  <c r="BY26" i="67" s="1"/>
  <c r="T256" i="65"/>
  <c r="BX26" i="67" s="1"/>
  <c r="L256" i="65"/>
  <c r="BU26" i="67" s="1"/>
  <c r="G256" i="65"/>
  <c r="BT26" i="67" s="1"/>
  <c r="Y255" i="65"/>
  <c r="BY25" i="67" s="1"/>
  <c r="T255" i="65"/>
  <c r="BX25" i="67" s="1"/>
  <c r="L255" i="65"/>
  <c r="BU25" i="67" s="1"/>
  <c r="G255" i="65"/>
  <c r="BT25" i="67" s="1"/>
  <c r="Y254" i="65"/>
  <c r="T254" i="65"/>
  <c r="BX24" i="67" s="1"/>
  <c r="L254" i="65"/>
  <c r="BU24" i="67" s="1"/>
  <c r="G254" i="65"/>
  <c r="BT24" i="67" s="1"/>
  <c r="Y253" i="65"/>
  <c r="T253" i="65"/>
  <c r="BX23" i="67" s="1"/>
  <c r="L253" i="65"/>
  <c r="G253" i="65"/>
  <c r="BT23" i="67" s="1"/>
  <c r="Y252" i="65"/>
  <c r="BY22" i="67" s="1"/>
  <c r="T252" i="65"/>
  <c r="BX22" i="67" s="1"/>
  <c r="L252" i="65"/>
  <c r="BU22" i="67" s="1"/>
  <c r="G252" i="65"/>
  <c r="BT22" i="67" s="1"/>
  <c r="Y251" i="65"/>
  <c r="BY21" i="67" s="1"/>
  <c r="T251" i="65"/>
  <c r="BX21" i="67" s="1"/>
  <c r="L251" i="65"/>
  <c r="BU21" i="67" s="1"/>
  <c r="G251" i="65"/>
  <c r="BT21" i="67" s="1"/>
  <c r="Y250" i="65"/>
  <c r="BY20" i="67" s="1"/>
  <c r="T250" i="65"/>
  <c r="BX20" i="67" s="1"/>
  <c r="L250" i="65"/>
  <c r="BU20" i="67" s="1"/>
  <c r="G250" i="65"/>
  <c r="BT20" i="67" s="1"/>
  <c r="Y249" i="65"/>
  <c r="BY19" i="67" s="1"/>
  <c r="T249" i="65"/>
  <c r="BX19" i="67" s="1"/>
  <c r="L249" i="65"/>
  <c r="BU19" i="67" s="1"/>
  <c r="G249" i="65"/>
  <c r="BT19" i="67" s="1"/>
  <c r="Y248" i="65"/>
  <c r="BY18" i="67" s="1"/>
  <c r="T248" i="65"/>
  <c r="BX18" i="67" s="1"/>
  <c r="L248" i="65"/>
  <c r="BU18" i="67" s="1"/>
  <c r="G248" i="65"/>
  <c r="Y247" i="65"/>
  <c r="BY17" i="67" s="1"/>
  <c r="T247" i="65"/>
  <c r="BX17" i="67" s="1"/>
  <c r="L247" i="65"/>
  <c r="BU17" i="67" s="1"/>
  <c r="G247" i="65"/>
  <c r="Y246" i="65"/>
  <c r="T246" i="65"/>
  <c r="BX16" i="67" s="1"/>
  <c r="L246" i="65"/>
  <c r="BU16" i="67" s="1"/>
  <c r="G246" i="65"/>
  <c r="BT16" i="67" s="1"/>
  <c r="Y245" i="65"/>
  <c r="T245" i="65"/>
  <c r="BX15" i="67" s="1"/>
  <c r="L245" i="65"/>
  <c r="G245" i="65"/>
  <c r="BT15" i="67" s="1"/>
  <c r="Y244" i="65"/>
  <c r="BY14" i="67" s="1"/>
  <c r="T244" i="65"/>
  <c r="L244" i="65"/>
  <c r="BU14" i="67" s="1"/>
  <c r="G244" i="65"/>
  <c r="BT14" i="67" s="1"/>
  <c r="Y243" i="65"/>
  <c r="BY13" i="67" s="1"/>
  <c r="T243" i="65"/>
  <c r="BX13" i="67" s="1"/>
  <c r="L243" i="65"/>
  <c r="BU13" i="67" s="1"/>
  <c r="G243" i="65"/>
  <c r="BT13" i="67" s="1"/>
  <c r="Y242" i="65"/>
  <c r="BY12" i="67" s="1"/>
  <c r="T242" i="65"/>
  <c r="BX12" i="67" s="1"/>
  <c r="L242" i="65"/>
  <c r="BU12" i="67" s="1"/>
  <c r="G242" i="65"/>
  <c r="BT12" i="67" s="1"/>
  <c r="Y241" i="65"/>
  <c r="BY11" i="67" s="1"/>
  <c r="T241" i="65"/>
  <c r="BX11" i="67" s="1"/>
  <c r="L241" i="65"/>
  <c r="BU11" i="67" s="1"/>
  <c r="G241" i="65"/>
  <c r="BT11" i="67" s="1"/>
  <c r="G228" i="65"/>
  <c r="F227" i="65"/>
  <c r="F226" i="65"/>
  <c r="AE225" i="65"/>
  <c r="F225" i="65"/>
  <c r="Y223" i="65"/>
  <c r="BH50" i="67" s="1"/>
  <c r="T223" i="65"/>
  <c r="BG50" i="67" s="1"/>
  <c r="L223" i="65"/>
  <c r="BD50" i="67" s="1"/>
  <c r="G223" i="65"/>
  <c r="BC50" i="67" s="1"/>
  <c r="Y222" i="65"/>
  <c r="BH49" i="67" s="1"/>
  <c r="T222" i="65"/>
  <c r="BG49" i="67" s="1"/>
  <c r="L222" i="65"/>
  <c r="BD49" i="67" s="1"/>
  <c r="G222" i="65"/>
  <c r="BC49" i="67" s="1"/>
  <c r="Y221" i="65"/>
  <c r="BH48" i="67" s="1"/>
  <c r="T221" i="65"/>
  <c r="BG48" i="67" s="1"/>
  <c r="L221" i="65"/>
  <c r="BD48" i="67" s="1"/>
  <c r="G221" i="65"/>
  <c r="BC48" i="67" s="1"/>
  <c r="Y220" i="65"/>
  <c r="BH47" i="67" s="1"/>
  <c r="T220" i="65"/>
  <c r="BG47" i="67" s="1"/>
  <c r="L220" i="65"/>
  <c r="BD47" i="67" s="1"/>
  <c r="G220" i="65"/>
  <c r="BC47" i="67" s="1"/>
  <c r="Y219" i="65"/>
  <c r="BH46" i="67" s="1"/>
  <c r="T219" i="65"/>
  <c r="BG46" i="67" s="1"/>
  <c r="L219" i="65"/>
  <c r="BD46" i="67" s="1"/>
  <c r="G219" i="65"/>
  <c r="BC46" i="67" s="1"/>
  <c r="Y218" i="65"/>
  <c r="BH45" i="67" s="1"/>
  <c r="T218" i="65"/>
  <c r="BG45" i="67" s="1"/>
  <c r="L218" i="65"/>
  <c r="BD45" i="67" s="1"/>
  <c r="G218" i="65"/>
  <c r="BC45" i="67" s="1"/>
  <c r="Y217" i="65"/>
  <c r="BH44" i="67" s="1"/>
  <c r="T217" i="65"/>
  <c r="L217" i="65"/>
  <c r="BD44" i="67" s="1"/>
  <c r="G217" i="65"/>
  <c r="Y216" i="65"/>
  <c r="BH43" i="67" s="1"/>
  <c r="T216" i="65"/>
  <c r="BG43" i="67" s="1"/>
  <c r="L216" i="65"/>
  <c r="BD43" i="67" s="1"/>
  <c r="G216" i="65"/>
  <c r="BC43" i="67" s="1"/>
  <c r="Y215" i="65"/>
  <c r="BH42" i="67" s="1"/>
  <c r="T215" i="65"/>
  <c r="BG42" i="67" s="1"/>
  <c r="L215" i="65"/>
  <c r="BD42" i="67" s="1"/>
  <c r="G215" i="65"/>
  <c r="BC42" i="67" s="1"/>
  <c r="Y214" i="65"/>
  <c r="BH41" i="67" s="1"/>
  <c r="T214" i="65"/>
  <c r="BG41" i="67" s="1"/>
  <c r="L214" i="65"/>
  <c r="BD41" i="67" s="1"/>
  <c r="G214" i="65"/>
  <c r="BC41" i="67" s="1"/>
  <c r="Y213" i="65"/>
  <c r="T213" i="65"/>
  <c r="BG40" i="67" s="1"/>
  <c r="L213" i="65"/>
  <c r="BD40" i="67" s="1"/>
  <c r="G213" i="65"/>
  <c r="BC40" i="67" s="1"/>
  <c r="Y212" i="65"/>
  <c r="BH39" i="67" s="1"/>
  <c r="T212" i="65"/>
  <c r="BG39" i="67" s="1"/>
  <c r="L212" i="65"/>
  <c r="BD39" i="67" s="1"/>
  <c r="G212" i="65"/>
  <c r="BC39" i="67" s="1"/>
  <c r="Y211" i="65"/>
  <c r="BH38" i="67" s="1"/>
  <c r="T211" i="65"/>
  <c r="BG38" i="67" s="1"/>
  <c r="L211" i="65"/>
  <c r="BD38" i="67" s="1"/>
  <c r="G211" i="65"/>
  <c r="BC38" i="67" s="1"/>
  <c r="Y210" i="65"/>
  <c r="BH37" i="67" s="1"/>
  <c r="T210" i="65"/>
  <c r="BG37" i="67" s="1"/>
  <c r="L210" i="65"/>
  <c r="BD37" i="67" s="1"/>
  <c r="G210" i="65"/>
  <c r="Y209" i="65"/>
  <c r="BH36" i="67" s="1"/>
  <c r="T209" i="65"/>
  <c r="BG36" i="67" s="1"/>
  <c r="L209" i="65"/>
  <c r="M209" i="65" s="1"/>
  <c r="G209" i="65"/>
  <c r="BC36" i="67" s="1"/>
  <c r="Y208" i="65"/>
  <c r="BH35" i="67" s="1"/>
  <c r="T208" i="65"/>
  <c r="L208" i="65"/>
  <c r="G208" i="65"/>
  <c r="BC35" i="67" s="1"/>
  <c r="Y207" i="65"/>
  <c r="BH34" i="67" s="1"/>
  <c r="T207" i="65"/>
  <c r="BG34" i="67" s="1"/>
  <c r="L207" i="65"/>
  <c r="BD34" i="67" s="1"/>
  <c r="G207" i="65"/>
  <c r="BC34" i="67" s="1"/>
  <c r="Y206" i="65"/>
  <c r="BH33" i="67" s="1"/>
  <c r="T206" i="65"/>
  <c r="BG33" i="67" s="1"/>
  <c r="L206" i="65"/>
  <c r="BD33" i="67" s="1"/>
  <c r="G206" i="65"/>
  <c r="BC33" i="67" s="1"/>
  <c r="Y205" i="65"/>
  <c r="BH32" i="67" s="1"/>
  <c r="T205" i="65"/>
  <c r="BG32" i="67" s="1"/>
  <c r="L205" i="65"/>
  <c r="BD32" i="67" s="1"/>
  <c r="G205" i="65"/>
  <c r="BC32" i="67" s="1"/>
  <c r="Y204" i="65"/>
  <c r="BH31" i="67" s="1"/>
  <c r="T204" i="65"/>
  <c r="BG31" i="67" s="1"/>
  <c r="L204" i="65"/>
  <c r="BD31" i="67" s="1"/>
  <c r="G204" i="65"/>
  <c r="BC31" i="67" s="1"/>
  <c r="Y203" i="65"/>
  <c r="T203" i="65"/>
  <c r="BG30" i="67" s="1"/>
  <c r="L203" i="65"/>
  <c r="BD30" i="67" s="1"/>
  <c r="G203" i="65"/>
  <c r="BC30" i="67" s="1"/>
  <c r="Y202" i="65"/>
  <c r="BH29" i="67" s="1"/>
  <c r="T202" i="65"/>
  <c r="BG29" i="67" s="1"/>
  <c r="L202" i="65"/>
  <c r="BD29" i="67" s="1"/>
  <c r="G202" i="65"/>
  <c r="BC29" i="67" s="1"/>
  <c r="Y201" i="65"/>
  <c r="BH28" i="67" s="1"/>
  <c r="T201" i="65"/>
  <c r="BG28" i="67" s="1"/>
  <c r="L201" i="65"/>
  <c r="BD28" i="67" s="1"/>
  <c r="G201" i="65"/>
  <c r="BC28" i="67" s="1"/>
  <c r="Y200" i="65"/>
  <c r="T200" i="65"/>
  <c r="L200" i="65"/>
  <c r="BD27" i="67" s="1"/>
  <c r="G200" i="65"/>
  <c r="BC27" i="67" s="1"/>
  <c r="Y199" i="65"/>
  <c r="BH26" i="67" s="1"/>
  <c r="T199" i="65"/>
  <c r="BG26" i="67" s="1"/>
  <c r="L199" i="65"/>
  <c r="BD26" i="67" s="1"/>
  <c r="G199" i="65"/>
  <c r="BC26" i="67" s="1"/>
  <c r="Y198" i="65"/>
  <c r="BH25" i="67" s="1"/>
  <c r="T198" i="65"/>
  <c r="BG25" i="67" s="1"/>
  <c r="L198" i="65"/>
  <c r="BD25" i="67" s="1"/>
  <c r="G198" i="65"/>
  <c r="BC25" i="67" s="1"/>
  <c r="Y197" i="65"/>
  <c r="BH24" i="67" s="1"/>
  <c r="T197" i="65"/>
  <c r="L197" i="65"/>
  <c r="BD24" i="67" s="1"/>
  <c r="G197" i="65"/>
  <c r="BC24" i="67" s="1"/>
  <c r="Y196" i="65"/>
  <c r="BH23" i="67" s="1"/>
  <c r="T196" i="65"/>
  <c r="BG23" i="67" s="1"/>
  <c r="L196" i="65"/>
  <c r="BD23" i="67" s="1"/>
  <c r="G196" i="65"/>
  <c r="Y195" i="65"/>
  <c r="BH22" i="67" s="1"/>
  <c r="T195" i="65"/>
  <c r="L195" i="65"/>
  <c r="BD22" i="67" s="1"/>
  <c r="G195" i="65"/>
  <c r="BC22" i="67" s="1"/>
  <c r="Y194" i="65"/>
  <c r="BH21" i="67" s="1"/>
  <c r="T194" i="65"/>
  <c r="BG21" i="67" s="1"/>
  <c r="L194" i="65"/>
  <c r="BD21" i="67" s="1"/>
  <c r="G194" i="65"/>
  <c r="BC21" i="67" s="1"/>
  <c r="Y193" i="65"/>
  <c r="BH20" i="67" s="1"/>
  <c r="T193" i="65"/>
  <c r="BG20" i="67" s="1"/>
  <c r="L193" i="65"/>
  <c r="BD20" i="67" s="1"/>
  <c r="G193" i="65"/>
  <c r="BC20" i="67" s="1"/>
  <c r="Y192" i="65"/>
  <c r="BH19" i="67" s="1"/>
  <c r="T192" i="65"/>
  <c r="L192" i="65"/>
  <c r="BD19" i="67" s="1"/>
  <c r="G192" i="65"/>
  <c r="BC19" i="67" s="1"/>
  <c r="Y191" i="65"/>
  <c r="BH18" i="67" s="1"/>
  <c r="T191" i="65"/>
  <c r="BG18" i="67" s="1"/>
  <c r="L191" i="65"/>
  <c r="BD18" i="67" s="1"/>
  <c r="G191" i="65"/>
  <c r="BC18" i="67" s="1"/>
  <c r="Y190" i="65"/>
  <c r="BH17" i="67" s="1"/>
  <c r="T190" i="65"/>
  <c r="BG17" i="67" s="1"/>
  <c r="L190" i="65"/>
  <c r="BD17" i="67" s="1"/>
  <c r="G190" i="65"/>
  <c r="BC17" i="67" s="1"/>
  <c r="Y189" i="65"/>
  <c r="BH16" i="67" s="1"/>
  <c r="T189" i="65"/>
  <c r="BG16" i="67" s="1"/>
  <c r="L189" i="65"/>
  <c r="BD16" i="67" s="1"/>
  <c r="G189" i="65"/>
  <c r="BC16" i="67" s="1"/>
  <c r="Y188" i="65"/>
  <c r="BH15" i="67" s="1"/>
  <c r="T188" i="65"/>
  <c r="BG15" i="67" s="1"/>
  <c r="L188" i="65"/>
  <c r="BD15" i="67" s="1"/>
  <c r="G188" i="65"/>
  <c r="BC15" i="67" s="1"/>
  <c r="Y187" i="65"/>
  <c r="BH14" i="67" s="1"/>
  <c r="T187" i="65"/>
  <c r="BG14" i="67" s="1"/>
  <c r="L187" i="65"/>
  <c r="BD14" i="67" s="1"/>
  <c r="G187" i="65"/>
  <c r="BC14" i="67" s="1"/>
  <c r="Y186" i="65"/>
  <c r="BH13" i="67" s="1"/>
  <c r="T186" i="65"/>
  <c r="L186" i="65"/>
  <c r="BD13" i="67" s="1"/>
  <c r="G186" i="65"/>
  <c r="BC13" i="67" s="1"/>
  <c r="Y185" i="65"/>
  <c r="BH12" i="67" s="1"/>
  <c r="T185" i="65"/>
  <c r="BG12" i="67" s="1"/>
  <c r="L185" i="65"/>
  <c r="BD12" i="67" s="1"/>
  <c r="G185" i="65"/>
  <c r="BC12" i="67" s="1"/>
  <c r="Y184" i="65"/>
  <c r="T184" i="65"/>
  <c r="BG11" i="67" s="1"/>
  <c r="L184" i="65"/>
  <c r="G184" i="65"/>
  <c r="BC11" i="67" s="1"/>
  <c r="G171" i="65"/>
  <c r="F170" i="65"/>
  <c r="F169" i="65"/>
  <c r="AE168" i="65"/>
  <c r="F168" i="65"/>
  <c r="Y166" i="65"/>
  <c r="AQ50" i="67" s="1"/>
  <c r="T166" i="65"/>
  <c r="AP50" i="67" s="1"/>
  <c r="L166" i="65"/>
  <c r="AM50" i="67" s="1"/>
  <c r="G166" i="65"/>
  <c r="AL50" i="67" s="1"/>
  <c r="Y165" i="65"/>
  <c r="AQ49" i="67" s="1"/>
  <c r="T165" i="65"/>
  <c r="AP49" i="67" s="1"/>
  <c r="L165" i="65"/>
  <c r="AM49" i="67" s="1"/>
  <c r="G165" i="65"/>
  <c r="AL49" i="67" s="1"/>
  <c r="Y164" i="65"/>
  <c r="AQ48" i="67" s="1"/>
  <c r="T164" i="65"/>
  <c r="AP48" i="67" s="1"/>
  <c r="L164" i="65"/>
  <c r="AM48" i="67" s="1"/>
  <c r="G164" i="65"/>
  <c r="AL48" i="67" s="1"/>
  <c r="Y163" i="65"/>
  <c r="AQ47" i="67" s="1"/>
  <c r="T163" i="65"/>
  <c r="AP47" i="67" s="1"/>
  <c r="L163" i="65"/>
  <c r="AM47" i="67" s="1"/>
  <c r="G163" i="65"/>
  <c r="AL47" i="67" s="1"/>
  <c r="Y162" i="65"/>
  <c r="AQ46" i="67" s="1"/>
  <c r="T162" i="65"/>
  <c r="AP46" i="67" s="1"/>
  <c r="L162" i="65"/>
  <c r="AM46" i="67" s="1"/>
  <c r="G162" i="65"/>
  <c r="AL46" i="67" s="1"/>
  <c r="Y161" i="65"/>
  <c r="AQ45" i="67" s="1"/>
  <c r="T161" i="65"/>
  <c r="AP45" i="67" s="1"/>
  <c r="L161" i="65"/>
  <c r="AM45" i="67" s="1"/>
  <c r="G161" i="65"/>
  <c r="AL45" i="67" s="1"/>
  <c r="Y160" i="65"/>
  <c r="AQ44" i="67" s="1"/>
  <c r="T160" i="65"/>
  <c r="L160" i="65"/>
  <c r="AM44" i="67" s="1"/>
  <c r="G160" i="65"/>
  <c r="AL44" i="67" s="1"/>
  <c r="Y159" i="65"/>
  <c r="AQ43" i="67" s="1"/>
  <c r="T159" i="65"/>
  <c r="AP43" i="67" s="1"/>
  <c r="L159" i="65"/>
  <c r="G159" i="65"/>
  <c r="AL43" i="67" s="1"/>
  <c r="Y158" i="65"/>
  <c r="AQ42" i="67" s="1"/>
  <c r="T158" i="65"/>
  <c r="AP42" i="67" s="1"/>
  <c r="L158" i="65"/>
  <c r="AM42" i="67" s="1"/>
  <c r="G158" i="65"/>
  <c r="AL42" i="67" s="1"/>
  <c r="Y157" i="65"/>
  <c r="AQ41" i="67" s="1"/>
  <c r="T157" i="65"/>
  <c r="AP41" i="67" s="1"/>
  <c r="L157" i="65"/>
  <c r="AM41" i="67" s="1"/>
  <c r="G157" i="65"/>
  <c r="AL41" i="67" s="1"/>
  <c r="Y156" i="65"/>
  <c r="AQ40" i="67" s="1"/>
  <c r="T156" i="65"/>
  <c r="AP40" i="67" s="1"/>
  <c r="L156" i="65"/>
  <c r="AM40" i="67" s="1"/>
  <c r="G156" i="65"/>
  <c r="AL40" i="67" s="1"/>
  <c r="Y155" i="65"/>
  <c r="AQ39" i="67" s="1"/>
  <c r="T155" i="65"/>
  <c r="AP39" i="67" s="1"/>
  <c r="L155" i="65"/>
  <c r="AM39" i="67" s="1"/>
  <c r="G155" i="65"/>
  <c r="AL39" i="67" s="1"/>
  <c r="Y154" i="65"/>
  <c r="T154" i="65"/>
  <c r="AP38" i="67" s="1"/>
  <c r="L154" i="65"/>
  <c r="AM38" i="67" s="1"/>
  <c r="G154" i="65"/>
  <c r="AL38" i="67" s="1"/>
  <c r="Y153" i="65"/>
  <c r="AQ37" i="67" s="1"/>
  <c r="T153" i="65"/>
  <c r="L153" i="65"/>
  <c r="AM37" i="67" s="1"/>
  <c r="G153" i="65"/>
  <c r="AL37" i="67" s="1"/>
  <c r="Y152" i="65"/>
  <c r="AQ36" i="67" s="1"/>
  <c r="T152" i="65"/>
  <c r="AP36" i="67" s="1"/>
  <c r="L152" i="65"/>
  <c r="AM36" i="67" s="1"/>
  <c r="G152" i="65"/>
  <c r="AL36" i="67" s="1"/>
  <c r="Y151" i="65"/>
  <c r="T151" i="65"/>
  <c r="AP35" i="67" s="1"/>
  <c r="L151" i="65"/>
  <c r="AM35" i="67" s="1"/>
  <c r="G151" i="65"/>
  <c r="AL35" i="67" s="1"/>
  <c r="Y150" i="65"/>
  <c r="AQ34" i="67" s="1"/>
  <c r="T150" i="65"/>
  <c r="AP34" i="67" s="1"/>
  <c r="L150" i="65"/>
  <c r="G150" i="65"/>
  <c r="AL34" i="67" s="1"/>
  <c r="Y149" i="65"/>
  <c r="AQ33" i="67" s="1"/>
  <c r="T149" i="65"/>
  <c r="AP33" i="67" s="1"/>
  <c r="L149" i="65"/>
  <c r="AM33" i="67" s="1"/>
  <c r="G149" i="65"/>
  <c r="AL33" i="67" s="1"/>
  <c r="Y148" i="65"/>
  <c r="AQ32" i="67" s="1"/>
  <c r="T148" i="65"/>
  <c r="AP32" i="67" s="1"/>
  <c r="L148" i="65"/>
  <c r="AM32" i="67" s="1"/>
  <c r="G148" i="65"/>
  <c r="AL32" i="67" s="1"/>
  <c r="Y147" i="65"/>
  <c r="AQ31" i="67" s="1"/>
  <c r="T147" i="65"/>
  <c r="AP31" i="67" s="1"/>
  <c r="L147" i="65"/>
  <c r="AM31" i="67" s="1"/>
  <c r="G147" i="65"/>
  <c r="AL31" i="67" s="1"/>
  <c r="Y146" i="65"/>
  <c r="AQ30" i="67" s="1"/>
  <c r="T146" i="65"/>
  <c r="AP30" i="67" s="1"/>
  <c r="L146" i="65"/>
  <c r="AM30" i="67" s="1"/>
  <c r="G146" i="65"/>
  <c r="AL30" i="67" s="1"/>
  <c r="Y145" i="65"/>
  <c r="AQ29" i="67" s="1"/>
  <c r="T145" i="65"/>
  <c r="AP29" i="67" s="1"/>
  <c r="L145" i="65"/>
  <c r="AM29" i="67" s="1"/>
  <c r="G145" i="65"/>
  <c r="AL29" i="67" s="1"/>
  <c r="Y144" i="65"/>
  <c r="AQ28" i="67" s="1"/>
  <c r="T144" i="65"/>
  <c r="AP28" i="67" s="1"/>
  <c r="L144" i="65"/>
  <c r="AM28" i="67" s="1"/>
  <c r="G144" i="65"/>
  <c r="AL28" i="67" s="1"/>
  <c r="Y143" i="65"/>
  <c r="AQ27" i="67" s="1"/>
  <c r="T143" i="65"/>
  <c r="AP27" i="67" s="1"/>
  <c r="L143" i="65"/>
  <c r="AM27" i="67" s="1"/>
  <c r="G143" i="65"/>
  <c r="AL27" i="67" s="1"/>
  <c r="Y142" i="65"/>
  <c r="AQ26" i="67" s="1"/>
  <c r="T142" i="65"/>
  <c r="AP26" i="67" s="1"/>
  <c r="L142" i="65"/>
  <c r="AM26" i="67" s="1"/>
  <c r="G142" i="65"/>
  <c r="AL26" i="67" s="1"/>
  <c r="Y141" i="65"/>
  <c r="AQ25" i="67" s="1"/>
  <c r="T141" i="65"/>
  <c r="L141" i="65"/>
  <c r="AM25" i="67" s="1"/>
  <c r="G141" i="65"/>
  <c r="AL25" i="67" s="1"/>
  <c r="Y140" i="65"/>
  <c r="AQ24" i="67" s="1"/>
  <c r="T140" i="65"/>
  <c r="AP24" i="67" s="1"/>
  <c r="L140" i="65"/>
  <c r="AM24" i="67" s="1"/>
  <c r="G140" i="65"/>
  <c r="AL24" i="67" s="1"/>
  <c r="Y139" i="65"/>
  <c r="AQ23" i="67" s="1"/>
  <c r="T139" i="65"/>
  <c r="AP23" i="67" s="1"/>
  <c r="L139" i="65"/>
  <c r="AM23" i="67" s="1"/>
  <c r="G139" i="65"/>
  <c r="AL23" i="67" s="1"/>
  <c r="Y138" i="65"/>
  <c r="AQ22" i="67" s="1"/>
  <c r="T138" i="65"/>
  <c r="AP22" i="67" s="1"/>
  <c r="L138" i="65"/>
  <c r="AM22" i="67" s="1"/>
  <c r="G138" i="65"/>
  <c r="AL22" i="67" s="1"/>
  <c r="Y137" i="65"/>
  <c r="AQ21" i="67" s="1"/>
  <c r="T137" i="65"/>
  <c r="AP21" i="67" s="1"/>
  <c r="L137" i="65"/>
  <c r="AM21" i="67" s="1"/>
  <c r="G137" i="65"/>
  <c r="Y136" i="65"/>
  <c r="AQ20" i="67" s="1"/>
  <c r="T136" i="65"/>
  <c r="AP20" i="67" s="1"/>
  <c r="L136" i="65"/>
  <c r="AM20" i="67" s="1"/>
  <c r="G136" i="65"/>
  <c r="AL20" i="67" s="1"/>
  <c r="Y135" i="65"/>
  <c r="AQ19" i="67" s="1"/>
  <c r="T135" i="65"/>
  <c r="AP19" i="67" s="1"/>
  <c r="L135" i="65"/>
  <c r="AM19" i="67" s="1"/>
  <c r="G135" i="65"/>
  <c r="AL19" i="67" s="1"/>
  <c r="Y134" i="65"/>
  <c r="AQ18" i="67" s="1"/>
  <c r="T134" i="65"/>
  <c r="AP18" i="67" s="1"/>
  <c r="L134" i="65"/>
  <c r="AM18" i="67" s="1"/>
  <c r="G134" i="65"/>
  <c r="AL18" i="67" s="1"/>
  <c r="Y133" i="65"/>
  <c r="AQ17" i="67" s="1"/>
  <c r="T133" i="65"/>
  <c r="AP17" i="67" s="1"/>
  <c r="L133" i="65"/>
  <c r="AM17" i="67" s="1"/>
  <c r="G133" i="65"/>
  <c r="AL17" i="67" s="1"/>
  <c r="Y132" i="65"/>
  <c r="AQ16" i="67" s="1"/>
  <c r="T132" i="65"/>
  <c r="AP16" i="67" s="1"/>
  <c r="L132" i="65"/>
  <c r="AM16" i="67" s="1"/>
  <c r="G132" i="65"/>
  <c r="AL16" i="67" s="1"/>
  <c r="Y131" i="65"/>
  <c r="AQ15" i="67" s="1"/>
  <c r="T131" i="65"/>
  <c r="AP15" i="67" s="1"/>
  <c r="L131" i="65"/>
  <c r="AM15" i="67" s="1"/>
  <c r="G131" i="65"/>
  <c r="AL15" i="67" s="1"/>
  <c r="Y130" i="65"/>
  <c r="AQ14" i="67" s="1"/>
  <c r="T130" i="65"/>
  <c r="AP14" i="67" s="1"/>
  <c r="L130" i="65"/>
  <c r="AM14" i="67" s="1"/>
  <c r="G130" i="65"/>
  <c r="AL14" i="67" s="1"/>
  <c r="Y129" i="65"/>
  <c r="AQ13" i="67" s="1"/>
  <c r="T129" i="65"/>
  <c r="AP13" i="67" s="1"/>
  <c r="L129" i="65"/>
  <c r="AM13" i="67" s="1"/>
  <c r="G129" i="65"/>
  <c r="AL13" i="67" s="1"/>
  <c r="Y128" i="65"/>
  <c r="AQ12" i="67" s="1"/>
  <c r="T128" i="65"/>
  <c r="AP12" i="67" s="1"/>
  <c r="L128" i="65"/>
  <c r="AM12" i="67" s="1"/>
  <c r="G128" i="65"/>
  <c r="AL12" i="67" s="1"/>
  <c r="Y127" i="65"/>
  <c r="AQ11" i="67" s="1"/>
  <c r="T127" i="65"/>
  <c r="AP11" i="67" s="1"/>
  <c r="L127" i="65"/>
  <c r="AM11" i="67" s="1"/>
  <c r="G127" i="65"/>
  <c r="AL11" i="67" s="1"/>
  <c r="G114" i="65"/>
  <c r="F113" i="65"/>
  <c r="F112" i="65"/>
  <c r="AE111" i="65"/>
  <c r="F111" i="65"/>
  <c r="Y109" i="65"/>
  <c r="Z50" i="67" s="1"/>
  <c r="T109" i="65"/>
  <c r="Y50" i="67" s="1"/>
  <c r="L109" i="65"/>
  <c r="V50" i="67" s="1"/>
  <c r="G109" i="65"/>
  <c r="U50" i="67" s="1"/>
  <c r="Y108" i="65"/>
  <c r="Z49" i="67" s="1"/>
  <c r="T108" i="65"/>
  <c r="Y49" i="67" s="1"/>
  <c r="L108" i="65"/>
  <c r="V49" i="67" s="1"/>
  <c r="G108" i="65"/>
  <c r="U49" i="67" s="1"/>
  <c r="Y107" i="65"/>
  <c r="Z48" i="67" s="1"/>
  <c r="T107" i="65"/>
  <c r="Y48" i="67" s="1"/>
  <c r="L107" i="65"/>
  <c r="V48" i="67" s="1"/>
  <c r="G107" i="65"/>
  <c r="U48" i="67" s="1"/>
  <c r="Y106" i="65"/>
  <c r="Z47" i="67" s="1"/>
  <c r="T106" i="65"/>
  <c r="Y47" i="67" s="1"/>
  <c r="L106" i="65"/>
  <c r="V47" i="67" s="1"/>
  <c r="G106" i="65"/>
  <c r="U47" i="67" s="1"/>
  <c r="Y105" i="65"/>
  <c r="Z46" i="67" s="1"/>
  <c r="T105" i="65"/>
  <c r="Y46" i="67" s="1"/>
  <c r="L105" i="65"/>
  <c r="V46" i="67" s="1"/>
  <c r="G105" i="65"/>
  <c r="U46" i="67" s="1"/>
  <c r="Y104" i="65"/>
  <c r="Z45" i="67" s="1"/>
  <c r="T104" i="65"/>
  <c r="Y45" i="67" s="1"/>
  <c r="L104" i="65"/>
  <c r="V45" i="67" s="1"/>
  <c r="G104" i="65"/>
  <c r="U45" i="67" s="1"/>
  <c r="Y103" i="65"/>
  <c r="Z44" i="67" s="1"/>
  <c r="T103" i="65"/>
  <c r="Y44" i="67" s="1"/>
  <c r="L103" i="65"/>
  <c r="V44" i="67" s="1"/>
  <c r="G103" i="65"/>
  <c r="U44" i="67" s="1"/>
  <c r="Y102" i="65"/>
  <c r="T102" i="65"/>
  <c r="Y43" i="67" s="1"/>
  <c r="L102" i="65"/>
  <c r="G102" i="65"/>
  <c r="U43" i="67" s="1"/>
  <c r="Y101" i="65"/>
  <c r="Z42" i="67" s="1"/>
  <c r="T101" i="65"/>
  <c r="Y42" i="67" s="1"/>
  <c r="L101" i="65"/>
  <c r="V42" i="67" s="1"/>
  <c r="G101" i="65"/>
  <c r="U42" i="67" s="1"/>
  <c r="Y100" i="65"/>
  <c r="Z41" i="67" s="1"/>
  <c r="T100" i="65"/>
  <c r="Y41" i="67" s="1"/>
  <c r="L100" i="65"/>
  <c r="V41" i="67" s="1"/>
  <c r="G100" i="65"/>
  <c r="U41" i="67" s="1"/>
  <c r="Y99" i="65"/>
  <c r="Z40" i="67" s="1"/>
  <c r="T99" i="65"/>
  <c r="Y40" i="67" s="1"/>
  <c r="L99" i="65"/>
  <c r="V40" i="67" s="1"/>
  <c r="G99" i="65"/>
  <c r="U40" i="67" s="1"/>
  <c r="Y98" i="65"/>
  <c r="Z39" i="67" s="1"/>
  <c r="T98" i="65"/>
  <c r="Y39" i="67" s="1"/>
  <c r="L98" i="65"/>
  <c r="V39" i="67" s="1"/>
  <c r="G98" i="65"/>
  <c r="Y97" i="65"/>
  <c r="Z38" i="67" s="1"/>
  <c r="T97" i="65"/>
  <c r="Y38" i="67" s="1"/>
  <c r="L97" i="65"/>
  <c r="V38" i="67" s="1"/>
  <c r="G97" i="65"/>
  <c r="Y96" i="65"/>
  <c r="Z37" i="67" s="1"/>
  <c r="T96" i="65"/>
  <c r="Y37" i="67" s="1"/>
  <c r="L96" i="65"/>
  <c r="V37" i="67" s="1"/>
  <c r="G96" i="65"/>
  <c r="U37" i="67" s="1"/>
  <c r="Y95" i="65"/>
  <c r="Z36" i="67" s="1"/>
  <c r="T95" i="65"/>
  <c r="L95" i="65"/>
  <c r="V36" i="67" s="1"/>
  <c r="G95" i="65"/>
  <c r="Y94" i="65"/>
  <c r="T94" i="65"/>
  <c r="Y35" i="67" s="1"/>
  <c r="L94" i="65"/>
  <c r="V35" i="67" s="1"/>
  <c r="G94" i="65"/>
  <c r="U35" i="67" s="1"/>
  <c r="Y93" i="65"/>
  <c r="Z34" i="67" s="1"/>
  <c r="T93" i="65"/>
  <c r="Y34" i="67" s="1"/>
  <c r="L93" i="65"/>
  <c r="G93" i="65"/>
  <c r="U34" i="67" s="1"/>
  <c r="Y92" i="65"/>
  <c r="Z33" i="67" s="1"/>
  <c r="T92" i="65"/>
  <c r="L92" i="65"/>
  <c r="V33" i="67" s="1"/>
  <c r="G92" i="65"/>
  <c r="U33" i="67" s="1"/>
  <c r="Y91" i="65"/>
  <c r="Z32" i="67" s="1"/>
  <c r="T91" i="65"/>
  <c r="Y32" i="67" s="1"/>
  <c r="L91" i="65"/>
  <c r="V32" i="67" s="1"/>
  <c r="G91" i="65"/>
  <c r="U32" i="67" s="1"/>
  <c r="Y90" i="65"/>
  <c r="Z31" i="67" s="1"/>
  <c r="T90" i="65"/>
  <c r="L90" i="65"/>
  <c r="V31" i="67" s="1"/>
  <c r="G90" i="65"/>
  <c r="U31" i="67" s="1"/>
  <c r="Y89" i="65"/>
  <c r="Z30" i="67" s="1"/>
  <c r="T89" i="65"/>
  <c r="L89" i="65"/>
  <c r="V30" i="67" s="1"/>
  <c r="G89" i="65"/>
  <c r="U30" i="67" s="1"/>
  <c r="Y88" i="65"/>
  <c r="Z29" i="67" s="1"/>
  <c r="T88" i="65"/>
  <c r="Y29" i="67" s="1"/>
  <c r="L88" i="65"/>
  <c r="V29" i="67" s="1"/>
  <c r="G88" i="65"/>
  <c r="U29" i="67" s="1"/>
  <c r="Y87" i="65"/>
  <c r="Z28" i="67" s="1"/>
  <c r="T87" i="65"/>
  <c r="Y28" i="67" s="1"/>
  <c r="L87" i="65"/>
  <c r="V28" i="67" s="1"/>
  <c r="G87" i="65"/>
  <c r="U28" i="67" s="1"/>
  <c r="Y86" i="65"/>
  <c r="Z27" i="67" s="1"/>
  <c r="T86" i="65"/>
  <c r="Y27" i="67" s="1"/>
  <c r="L86" i="65"/>
  <c r="V27" i="67" s="1"/>
  <c r="G86" i="65"/>
  <c r="Y85" i="65"/>
  <c r="Z26" i="67" s="1"/>
  <c r="T85" i="65"/>
  <c r="Y26" i="67" s="1"/>
  <c r="L85" i="65"/>
  <c r="V26" i="67" s="1"/>
  <c r="G85" i="65"/>
  <c r="U26" i="67" s="1"/>
  <c r="Y84" i="65"/>
  <c r="Z25" i="67" s="1"/>
  <c r="T84" i="65"/>
  <c r="Y25" i="67" s="1"/>
  <c r="L84" i="65"/>
  <c r="V25" i="67" s="1"/>
  <c r="G84" i="65"/>
  <c r="U25" i="67" s="1"/>
  <c r="Y83" i="65"/>
  <c r="Z24" i="67" s="1"/>
  <c r="T83" i="65"/>
  <c r="Y24" i="67" s="1"/>
  <c r="L83" i="65"/>
  <c r="V24" i="67" s="1"/>
  <c r="G83" i="65"/>
  <c r="U24" i="67" s="1"/>
  <c r="Y82" i="65"/>
  <c r="Z23" i="67" s="1"/>
  <c r="T82" i="65"/>
  <c r="Y23" i="67" s="1"/>
  <c r="L82" i="65"/>
  <c r="V23" i="67" s="1"/>
  <c r="G82" i="65"/>
  <c r="U23" i="67" s="1"/>
  <c r="Y81" i="65"/>
  <c r="Z22" i="67" s="1"/>
  <c r="T81" i="65"/>
  <c r="L81" i="65"/>
  <c r="V22" i="67" s="1"/>
  <c r="G81" i="65"/>
  <c r="U22" i="67" s="1"/>
  <c r="Y80" i="65"/>
  <c r="Z21" i="67" s="1"/>
  <c r="T80" i="65"/>
  <c r="Y21" i="67" s="1"/>
  <c r="L80" i="65"/>
  <c r="V21" i="67" s="1"/>
  <c r="G80" i="65"/>
  <c r="U21" i="67" s="1"/>
  <c r="Y79" i="65"/>
  <c r="Z20" i="67" s="1"/>
  <c r="T79" i="65"/>
  <c r="Y20" i="67" s="1"/>
  <c r="L79" i="65"/>
  <c r="V20" i="67" s="1"/>
  <c r="G79" i="65"/>
  <c r="U20" i="67" s="1"/>
  <c r="Y78" i="65"/>
  <c r="Z19" i="67" s="1"/>
  <c r="T78" i="65"/>
  <c r="L78" i="65"/>
  <c r="V19" i="67" s="1"/>
  <c r="G78" i="65"/>
  <c r="U19" i="67" s="1"/>
  <c r="Y77" i="65"/>
  <c r="Z18" i="67" s="1"/>
  <c r="T77" i="65"/>
  <c r="Y18" i="67" s="1"/>
  <c r="L77" i="65"/>
  <c r="G77" i="65"/>
  <c r="U18" i="67" s="1"/>
  <c r="Y76" i="65"/>
  <c r="Z17" i="67" s="1"/>
  <c r="T76" i="65"/>
  <c r="Y17" i="67" s="1"/>
  <c r="L76" i="65"/>
  <c r="V17" i="67" s="1"/>
  <c r="G76" i="65"/>
  <c r="U17" i="67" s="1"/>
  <c r="Y75" i="65"/>
  <c r="Z16" i="67" s="1"/>
  <c r="T75" i="65"/>
  <c r="Y16" i="67" s="1"/>
  <c r="L75" i="65"/>
  <c r="V16" i="67" s="1"/>
  <c r="G75" i="65"/>
  <c r="Y74" i="65"/>
  <c r="Z15" i="67" s="1"/>
  <c r="T74" i="65"/>
  <c r="Y15" i="67" s="1"/>
  <c r="L74" i="65"/>
  <c r="V15" i="67" s="1"/>
  <c r="G74" i="65"/>
  <c r="U15" i="67" s="1"/>
  <c r="Y73" i="65"/>
  <c r="Z14" i="67" s="1"/>
  <c r="T73" i="65"/>
  <c r="Y14" i="67" s="1"/>
  <c r="L73" i="65"/>
  <c r="V14" i="67" s="1"/>
  <c r="G73" i="65"/>
  <c r="U14" i="67" s="1"/>
  <c r="Y72" i="65"/>
  <c r="Z13" i="67" s="1"/>
  <c r="T72" i="65"/>
  <c r="Y13" i="67" s="1"/>
  <c r="L72" i="65"/>
  <c r="V13" i="67" s="1"/>
  <c r="G72" i="65"/>
  <c r="U13" i="67" s="1"/>
  <c r="Y71" i="65"/>
  <c r="Z12" i="67" s="1"/>
  <c r="T71" i="65"/>
  <c r="Y12" i="67" s="1"/>
  <c r="L71" i="65"/>
  <c r="V12" i="67" s="1"/>
  <c r="G71" i="65"/>
  <c r="U12" i="67" s="1"/>
  <c r="Y70" i="65"/>
  <c r="Z11" i="67" s="1"/>
  <c r="T70" i="65"/>
  <c r="Y11" i="67" s="1"/>
  <c r="L70" i="65"/>
  <c r="V11" i="67" s="1"/>
  <c r="G70" i="65"/>
  <c r="M70" i="65" s="1"/>
  <c r="W11" i="67" s="1"/>
  <c r="F56" i="65"/>
  <c r="F55" i="65"/>
  <c r="F54" i="65"/>
  <c r="AK54" i="65"/>
  <c r="Y52" i="65"/>
  <c r="I50" i="67" s="1"/>
  <c r="T52" i="65"/>
  <c r="H50" i="67" s="1"/>
  <c r="L52" i="65"/>
  <c r="E50" i="67" s="1"/>
  <c r="G52" i="65"/>
  <c r="D50" i="67" s="1"/>
  <c r="B52" i="65"/>
  <c r="Y51" i="65"/>
  <c r="I49" i="67" s="1"/>
  <c r="T51" i="65"/>
  <c r="H49" i="67" s="1"/>
  <c r="L51" i="65"/>
  <c r="E49" i="67" s="1"/>
  <c r="G51" i="65"/>
  <c r="D49" i="67" s="1"/>
  <c r="B51" i="65"/>
  <c r="Y50" i="65"/>
  <c r="I48" i="67" s="1"/>
  <c r="T50" i="65"/>
  <c r="H48" i="67" s="1"/>
  <c r="L50" i="65"/>
  <c r="E48" i="67" s="1"/>
  <c r="G50" i="65"/>
  <c r="D48" i="67" s="1"/>
  <c r="B50" i="65"/>
  <c r="Y49" i="65"/>
  <c r="I47" i="67" s="1"/>
  <c r="T49" i="65"/>
  <c r="H47" i="67" s="1"/>
  <c r="L49" i="65"/>
  <c r="E47" i="67" s="1"/>
  <c r="G49" i="65"/>
  <c r="D47" i="67" s="1"/>
  <c r="B49" i="65"/>
  <c r="Y48" i="65"/>
  <c r="I46" i="67" s="1"/>
  <c r="T48" i="65"/>
  <c r="H46" i="67" s="1"/>
  <c r="L48" i="65"/>
  <c r="E46" i="67" s="1"/>
  <c r="G48" i="65"/>
  <c r="B48" i="65"/>
  <c r="Y47" i="65"/>
  <c r="I45" i="67" s="1"/>
  <c r="T47" i="65"/>
  <c r="H45" i="67" s="1"/>
  <c r="L47" i="65"/>
  <c r="E45" i="67" s="1"/>
  <c r="G47" i="65"/>
  <c r="D45" i="67" s="1"/>
  <c r="B47" i="65"/>
  <c r="Y46" i="65"/>
  <c r="I44" i="67" s="1"/>
  <c r="T46" i="65"/>
  <c r="L46" i="65"/>
  <c r="E44" i="67" s="1"/>
  <c r="G46" i="65"/>
  <c r="D44" i="67" s="1"/>
  <c r="B46" i="65"/>
  <c r="Y45" i="65"/>
  <c r="I43" i="67" s="1"/>
  <c r="T45" i="65"/>
  <c r="H43" i="67" s="1"/>
  <c r="L45" i="65"/>
  <c r="E43" i="67" s="1"/>
  <c r="G45" i="65"/>
  <c r="D43" i="67" s="1"/>
  <c r="B45" i="65"/>
  <c r="Y44" i="65"/>
  <c r="I42" i="67" s="1"/>
  <c r="T44" i="65"/>
  <c r="H42" i="67" s="1"/>
  <c r="L44" i="65"/>
  <c r="G44" i="65"/>
  <c r="D42" i="67" s="1"/>
  <c r="B44" i="65"/>
  <c r="Y43" i="65"/>
  <c r="I41" i="67" s="1"/>
  <c r="T43" i="65"/>
  <c r="H41" i="67" s="1"/>
  <c r="L43" i="65"/>
  <c r="E41" i="67" s="1"/>
  <c r="G43" i="65"/>
  <c r="D41" i="67" s="1"/>
  <c r="B43" i="65"/>
  <c r="Y42" i="65"/>
  <c r="I40" i="67" s="1"/>
  <c r="T42" i="65"/>
  <c r="H40" i="67" s="1"/>
  <c r="L42" i="65"/>
  <c r="E40" i="67" s="1"/>
  <c r="G42" i="65"/>
  <c r="B42" i="65"/>
  <c r="Y41" i="65"/>
  <c r="I39" i="67" s="1"/>
  <c r="T41" i="65"/>
  <c r="H39" i="67" s="1"/>
  <c r="L41" i="65"/>
  <c r="E39" i="67" s="1"/>
  <c r="G41" i="65"/>
  <c r="D39" i="67" s="1"/>
  <c r="B41" i="65"/>
  <c r="Y40" i="65"/>
  <c r="I38" i="67" s="1"/>
  <c r="T40" i="65"/>
  <c r="H38" i="67" s="1"/>
  <c r="L40" i="65"/>
  <c r="E38" i="67" s="1"/>
  <c r="G40" i="65"/>
  <c r="D38" i="67" s="1"/>
  <c r="B40" i="65"/>
  <c r="Y39" i="65"/>
  <c r="I37" i="67" s="1"/>
  <c r="T39" i="65"/>
  <c r="H37" i="67" s="1"/>
  <c r="L39" i="65"/>
  <c r="E37" i="67" s="1"/>
  <c r="G39" i="65"/>
  <c r="D37" i="67" s="1"/>
  <c r="B39" i="65"/>
  <c r="Y38" i="65"/>
  <c r="I36" i="67" s="1"/>
  <c r="T38" i="65"/>
  <c r="H36" i="67" s="1"/>
  <c r="L38" i="65"/>
  <c r="E36" i="67" s="1"/>
  <c r="G38" i="65"/>
  <c r="D36" i="67" s="1"/>
  <c r="B38" i="65"/>
  <c r="Y37" i="65"/>
  <c r="I35" i="67" s="1"/>
  <c r="T37" i="65"/>
  <c r="H35" i="67" s="1"/>
  <c r="L37" i="65"/>
  <c r="E35" i="67" s="1"/>
  <c r="G37" i="65"/>
  <c r="D35" i="67" s="1"/>
  <c r="B37" i="65"/>
  <c r="Y36" i="65"/>
  <c r="I34" i="67" s="1"/>
  <c r="T36" i="65"/>
  <c r="H34" i="67" s="1"/>
  <c r="L36" i="65"/>
  <c r="E34" i="67" s="1"/>
  <c r="G36" i="65"/>
  <c r="D34" i="67" s="1"/>
  <c r="B36" i="65"/>
  <c r="Y35" i="65"/>
  <c r="I33" i="67" s="1"/>
  <c r="T35" i="65"/>
  <c r="H33" i="67" s="1"/>
  <c r="L35" i="65"/>
  <c r="E33" i="67" s="1"/>
  <c r="G35" i="65"/>
  <c r="D33" i="67" s="1"/>
  <c r="B35" i="65"/>
  <c r="Y34" i="65"/>
  <c r="I32" i="67" s="1"/>
  <c r="T34" i="65"/>
  <c r="H32" i="67" s="1"/>
  <c r="L34" i="65"/>
  <c r="E32" i="67" s="1"/>
  <c r="G34" i="65"/>
  <c r="D32" i="67" s="1"/>
  <c r="B34" i="65"/>
  <c r="Y33" i="65"/>
  <c r="I31" i="67" s="1"/>
  <c r="T33" i="65"/>
  <c r="H31" i="67" s="1"/>
  <c r="L33" i="65"/>
  <c r="E31" i="67" s="1"/>
  <c r="G33" i="65"/>
  <c r="B33" i="65"/>
  <c r="Y32" i="65"/>
  <c r="I30" i="67" s="1"/>
  <c r="T32" i="65"/>
  <c r="L32" i="65"/>
  <c r="E30" i="67" s="1"/>
  <c r="G32" i="65"/>
  <c r="D30" i="67" s="1"/>
  <c r="B32" i="65"/>
  <c r="Y31" i="65"/>
  <c r="I29" i="67" s="1"/>
  <c r="T31" i="65"/>
  <c r="H29" i="67" s="1"/>
  <c r="L31" i="65"/>
  <c r="E29" i="67" s="1"/>
  <c r="G31" i="65"/>
  <c r="D29" i="67" s="1"/>
  <c r="B31" i="65"/>
  <c r="Y30" i="65"/>
  <c r="I28" i="67" s="1"/>
  <c r="T30" i="65"/>
  <c r="H28" i="67" s="1"/>
  <c r="L30" i="65"/>
  <c r="E28" i="67" s="1"/>
  <c r="G30" i="65"/>
  <c r="D28" i="67" s="1"/>
  <c r="B30" i="65"/>
  <c r="Y29" i="65"/>
  <c r="I27" i="67" s="1"/>
  <c r="T29" i="65"/>
  <c r="H27" i="67" s="1"/>
  <c r="L29" i="65"/>
  <c r="E27" i="67" s="1"/>
  <c r="G29" i="65"/>
  <c r="D27" i="67" s="1"/>
  <c r="B29" i="65"/>
  <c r="Y28" i="65"/>
  <c r="I26" i="67" s="1"/>
  <c r="T28" i="65"/>
  <c r="H26" i="67" s="1"/>
  <c r="L28" i="65"/>
  <c r="E26" i="67" s="1"/>
  <c r="G28" i="65"/>
  <c r="B28" i="65"/>
  <c r="Y27" i="65"/>
  <c r="I25" i="67" s="1"/>
  <c r="T27" i="65"/>
  <c r="H25" i="67" s="1"/>
  <c r="L27" i="65"/>
  <c r="E25" i="67" s="1"/>
  <c r="G27" i="65"/>
  <c r="D25" i="67" s="1"/>
  <c r="B27" i="65"/>
  <c r="Y26" i="65"/>
  <c r="I24" i="67" s="1"/>
  <c r="T26" i="65"/>
  <c r="H24" i="67" s="1"/>
  <c r="L26" i="65"/>
  <c r="E24" i="67" s="1"/>
  <c r="G26" i="65"/>
  <c r="D24" i="67" s="1"/>
  <c r="B26" i="65"/>
  <c r="Y25" i="65"/>
  <c r="I23" i="67" s="1"/>
  <c r="T25" i="65"/>
  <c r="H23" i="67" s="1"/>
  <c r="L25" i="65"/>
  <c r="E23" i="67" s="1"/>
  <c r="G25" i="65"/>
  <c r="D23" i="67" s="1"/>
  <c r="B25" i="65"/>
  <c r="Y24" i="65"/>
  <c r="I22" i="67" s="1"/>
  <c r="T24" i="65"/>
  <c r="L24" i="65"/>
  <c r="E22" i="67" s="1"/>
  <c r="G24" i="65"/>
  <c r="D22" i="67" s="1"/>
  <c r="B24" i="65"/>
  <c r="Y23" i="65"/>
  <c r="I21" i="67" s="1"/>
  <c r="T23" i="65"/>
  <c r="H21" i="67" s="1"/>
  <c r="L23" i="65"/>
  <c r="E21" i="67" s="1"/>
  <c r="G23" i="65"/>
  <c r="D21" i="67" s="1"/>
  <c r="B23" i="65"/>
  <c r="Y22" i="65"/>
  <c r="I20" i="67" s="1"/>
  <c r="T22" i="65"/>
  <c r="H20" i="67" s="1"/>
  <c r="L22" i="65"/>
  <c r="E20" i="67" s="1"/>
  <c r="G22" i="65"/>
  <c r="D20" i="67" s="1"/>
  <c r="B22" i="65"/>
  <c r="Y21" i="65"/>
  <c r="I19" i="67" s="1"/>
  <c r="T21" i="65"/>
  <c r="H19" i="67" s="1"/>
  <c r="L21" i="65"/>
  <c r="E19" i="67" s="1"/>
  <c r="G21" i="65"/>
  <c r="D19" i="67" s="1"/>
  <c r="B21" i="65"/>
  <c r="Y20" i="65"/>
  <c r="I18" i="67" s="1"/>
  <c r="T20" i="65"/>
  <c r="H18" i="67" s="1"/>
  <c r="L20" i="65"/>
  <c r="E18" i="67" s="1"/>
  <c r="G20" i="65"/>
  <c r="D18" i="67" s="1"/>
  <c r="B20" i="65"/>
  <c r="Y19" i="65"/>
  <c r="I17" i="67" s="1"/>
  <c r="T19" i="65"/>
  <c r="L19" i="65"/>
  <c r="E17" i="67" s="1"/>
  <c r="G19" i="65"/>
  <c r="D17" i="67" s="1"/>
  <c r="B19" i="65"/>
  <c r="Y18" i="65"/>
  <c r="I16" i="67" s="1"/>
  <c r="T18" i="65"/>
  <c r="L18" i="65"/>
  <c r="E16" i="67" s="1"/>
  <c r="G18" i="65"/>
  <c r="D16" i="67" s="1"/>
  <c r="B18" i="65"/>
  <c r="Y17" i="65"/>
  <c r="I15" i="67" s="1"/>
  <c r="T17" i="65"/>
  <c r="H15" i="67" s="1"/>
  <c r="L17" i="65"/>
  <c r="E15" i="67" s="1"/>
  <c r="G17" i="65"/>
  <c r="D15" i="67" s="1"/>
  <c r="B17" i="65"/>
  <c r="Y16" i="65"/>
  <c r="I14" i="67" s="1"/>
  <c r="T16" i="65"/>
  <c r="H14" i="67" s="1"/>
  <c r="L16" i="65"/>
  <c r="E14" i="67" s="1"/>
  <c r="G16" i="65"/>
  <c r="D14" i="67" s="1"/>
  <c r="B16" i="65"/>
  <c r="Y15" i="65"/>
  <c r="I13" i="67" s="1"/>
  <c r="T15" i="65"/>
  <c r="H13" i="67" s="1"/>
  <c r="L15" i="65"/>
  <c r="E13" i="67" s="1"/>
  <c r="G15" i="65"/>
  <c r="D13" i="67" s="1"/>
  <c r="B15" i="65"/>
  <c r="Y14" i="65"/>
  <c r="I12" i="67" s="1"/>
  <c r="T14" i="65"/>
  <c r="H12" i="67" s="1"/>
  <c r="L14" i="65"/>
  <c r="E12" i="67" s="1"/>
  <c r="G14" i="65"/>
  <c r="D12" i="67" s="1"/>
  <c r="B14" i="65"/>
  <c r="Y13" i="65"/>
  <c r="I11" i="67" s="1"/>
  <c r="T13" i="65"/>
  <c r="H11" i="67" s="1"/>
  <c r="L13" i="65"/>
  <c r="E11" i="67" s="1"/>
  <c r="G13" i="65"/>
  <c r="D11" i="67" s="1"/>
  <c r="B13" i="65"/>
  <c r="I6" i="65"/>
  <c r="A2" i="65"/>
  <c r="Z253" i="65" l="1"/>
  <c r="Z442" i="65"/>
  <c r="FN20" i="67"/>
  <c r="GV25" i="67"/>
  <c r="GW25" i="67" s="1"/>
  <c r="GV35" i="67"/>
  <c r="GW35" i="67" s="1"/>
  <c r="GV37" i="67"/>
  <c r="FX48" i="67"/>
  <c r="GV48" i="67" s="1"/>
  <c r="S243" i="55"/>
  <c r="E243" i="55"/>
  <c r="S491" i="55"/>
  <c r="E491" i="55"/>
  <c r="S739" i="55"/>
  <c r="E739" i="55"/>
  <c r="S987" i="55"/>
  <c r="E987" i="55"/>
  <c r="GV13" i="67"/>
  <c r="GV21" i="67"/>
  <c r="GW21" i="67" s="1"/>
  <c r="GV40" i="67"/>
  <c r="GW40" i="67" s="1"/>
  <c r="GW47" i="67"/>
  <c r="D51" i="68"/>
  <c r="E26" i="55"/>
  <c r="S26" i="55"/>
  <c r="S274" i="55"/>
  <c r="E274" i="55"/>
  <c r="S522" i="55"/>
  <c r="E522" i="55"/>
  <c r="S770" i="55"/>
  <c r="E770" i="55"/>
  <c r="S1018" i="55"/>
  <c r="E1018" i="55"/>
  <c r="U212" i="55"/>
  <c r="G212" i="55"/>
  <c r="U460" i="55"/>
  <c r="G460" i="55"/>
  <c r="U708" i="55"/>
  <c r="G708" i="55"/>
  <c r="U956" i="55"/>
  <c r="G956" i="55"/>
  <c r="V212" i="55"/>
  <c r="I212" i="55"/>
  <c r="V460" i="55"/>
  <c r="I460" i="55"/>
  <c r="V708" i="55"/>
  <c r="I708" i="55"/>
  <c r="FX12" i="67"/>
  <c r="GV12" i="67" s="1"/>
  <c r="GW12" i="67" s="1"/>
  <c r="FX24" i="67"/>
  <c r="GV24" i="67" s="1"/>
  <c r="GW24" i="67" s="1"/>
  <c r="FX31" i="67"/>
  <c r="GV31" i="67" s="1"/>
  <c r="GW31" i="67" s="1"/>
  <c r="FX32" i="67"/>
  <c r="GV32" i="67" s="1"/>
  <c r="GW32" i="67" s="1"/>
  <c r="GV34" i="67"/>
  <c r="GW34" i="67" s="1"/>
  <c r="GW48" i="67"/>
  <c r="S57" i="55"/>
  <c r="E57" i="55"/>
  <c r="S305" i="55"/>
  <c r="E305" i="55"/>
  <c r="S553" i="55"/>
  <c r="E553" i="55"/>
  <c r="S801" i="55"/>
  <c r="E801" i="55"/>
  <c r="AS209" i="66"/>
  <c r="AS211" i="66"/>
  <c r="M77" i="65"/>
  <c r="M93" i="65"/>
  <c r="GV20" i="67"/>
  <c r="GV30" i="67"/>
  <c r="GV50" i="67"/>
  <c r="GW50" i="67" s="1"/>
  <c r="M482" i="69"/>
  <c r="K22" i="55"/>
  <c r="L22" i="55" s="1"/>
  <c r="T22" i="55"/>
  <c r="U22" i="55" s="1"/>
  <c r="D24" i="12" s="1"/>
  <c r="E24" i="12" s="1"/>
  <c r="S88" i="55"/>
  <c r="E88" i="55"/>
  <c r="S336" i="55"/>
  <c r="E336" i="55"/>
  <c r="S584" i="55"/>
  <c r="E584" i="55"/>
  <c r="S832" i="55"/>
  <c r="E832" i="55"/>
  <c r="AS74" i="66"/>
  <c r="AS80" i="66"/>
  <c r="AS82" i="66"/>
  <c r="AS84" i="66"/>
  <c r="AS88" i="66"/>
  <c r="AS90" i="66"/>
  <c r="AS92" i="66"/>
  <c r="AS96" i="66"/>
  <c r="FN17" i="67"/>
  <c r="FN22" i="67"/>
  <c r="GV44" i="67"/>
  <c r="GW44" i="67" s="1"/>
  <c r="FN48" i="67"/>
  <c r="F23" i="68"/>
  <c r="S119" i="55"/>
  <c r="E119" i="55"/>
  <c r="S367" i="55"/>
  <c r="E367" i="55"/>
  <c r="S615" i="55"/>
  <c r="E615" i="55"/>
  <c r="S863" i="55"/>
  <c r="E863" i="55"/>
  <c r="M247" i="65"/>
  <c r="Z358" i="65"/>
  <c r="DH14" i="67" s="1"/>
  <c r="M91" i="66"/>
  <c r="N91" i="66" s="1"/>
  <c r="FX16" i="67"/>
  <c r="GV16" i="67" s="1"/>
  <c r="GW16" i="67" s="1"/>
  <c r="FN18" i="67"/>
  <c r="S150" i="55"/>
  <c r="E150" i="55"/>
  <c r="S398" i="55"/>
  <c r="E398" i="55"/>
  <c r="S646" i="55"/>
  <c r="E646" i="55"/>
  <c r="S894" i="55"/>
  <c r="E894" i="55"/>
  <c r="AS102" i="66"/>
  <c r="AS127" i="66"/>
  <c r="AS133" i="66"/>
  <c r="AS135" i="66"/>
  <c r="AS141" i="66"/>
  <c r="AS143" i="66"/>
  <c r="K23" i="55"/>
  <c r="T23" i="55"/>
  <c r="U23" i="55" s="1"/>
  <c r="D25" i="12" s="1"/>
  <c r="E25" i="12" s="1"/>
  <c r="S181" i="55"/>
  <c r="E181" i="55"/>
  <c r="S429" i="55"/>
  <c r="E429" i="55"/>
  <c r="S677" i="55"/>
  <c r="E677" i="55"/>
  <c r="S925" i="55"/>
  <c r="E925" i="55"/>
  <c r="FN15" i="67"/>
  <c r="FN24" i="67"/>
  <c r="GV28" i="67"/>
  <c r="FN31" i="67"/>
  <c r="FN32" i="67"/>
  <c r="FN36" i="67"/>
  <c r="FN45" i="67"/>
  <c r="FX47" i="67"/>
  <c r="GV47" i="67" s="1"/>
  <c r="S212" i="55"/>
  <c r="E212" i="55"/>
  <c r="S460" i="55"/>
  <c r="E460" i="55"/>
  <c r="S708" i="55"/>
  <c r="E708" i="55"/>
  <c r="S956" i="55"/>
  <c r="E956" i="55"/>
  <c r="AS218" i="66"/>
  <c r="AS220" i="66"/>
  <c r="AS222" i="66"/>
  <c r="AS261" i="66"/>
  <c r="AS269" i="66"/>
  <c r="AS273" i="66"/>
  <c r="AS303" i="66"/>
  <c r="AS379" i="66"/>
  <c r="AS441" i="66"/>
  <c r="AS471" i="66"/>
  <c r="AS475" i="66"/>
  <c r="AS479" i="66"/>
  <c r="AS485" i="66"/>
  <c r="AS327" i="66"/>
  <c r="AS329" i="66"/>
  <c r="AS331" i="66"/>
  <c r="AS385" i="66"/>
  <c r="AS387" i="66"/>
  <c r="AS391" i="66"/>
  <c r="AS393" i="66"/>
  <c r="AS414" i="66"/>
  <c r="AS422" i="66"/>
  <c r="AS426" i="66"/>
  <c r="AS443" i="66"/>
  <c r="AS445" i="66"/>
  <c r="AS447" i="66"/>
  <c r="AS489" i="66"/>
  <c r="AS184" i="66"/>
  <c r="AS254" i="66"/>
  <c r="AS258" i="66"/>
  <c r="AS260" i="66"/>
  <c r="AS262" i="66"/>
  <c r="AS279" i="66"/>
  <c r="AS300" i="66"/>
  <c r="AS304" i="66"/>
  <c r="AS306" i="66"/>
  <c r="AS308" i="66"/>
  <c r="AS310" i="66"/>
  <c r="AS312" i="66"/>
  <c r="AS314" i="66"/>
  <c r="AS316" i="66"/>
  <c r="AS318" i="66"/>
  <c r="AS320" i="66"/>
  <c r="AS499" i="66"/>
  <c r="AS507" i="66"/>
  <c r="U88" i="55"/>
  <c r="G88" i="55"/>
  <c r="U336" i="55"/>
  <c r="G336" i="55"/>
  <c r="U584" i="55"/>
  <c r="G584" i="55"/>
  <c r="U832" i="55"/>
  <c r="G832" i="55"/>
  <c r="V88" i="55"/>
  <c r="I88" i="55"/>
  <c r="V336" i="55"/>
  <c r="I336" i="55"/>
  <c r="V584" i="55"/>
  <c r="I584" i="55"/>
  <c r="V832" i="55"/>
  <c r="I832" i="55"/>
  <c r="O28" i="55"/>
  <c r="B28" i="55"/>
  <c r="O90" i="55"/>
  <c r="B90" i="55"/>
  <c r="O152" i="55"/>
  <c r="B152" i="55"/>
  <c r="O214" i="55"/>
  <c r="B214" i="55"/>
  <c r="O276" i="55"/>
  <c r="B276" i="55"/>
  <c r="O338" i="55"/>
  <c r="B338" i="55"/>
  <c r="O400" i="55"/>
  <c r="B400" i="55"/>
  <c r="O462" i="55"/>
  <c r="B462" i="55"/>
  <c r="O524" i="55"/>
  <c r="B524" i="55"/>
  <c r="O586" i="55"/>
  <c r="B586" i="55"/>
  <c r="O648" i="55"/>
  <c r="B648" i="55"/>
  <c r="O710" i="55"/>
  <c r="B710" i="55"/>
  <c r="O772" i="55"/>
  <c r="B772" i="55"/>
  <c r="O834" i="55"/>
  <c r="B834" i="55"/>
  <c r="O896" i="55"/>
  <c r="B896" i="55"/>
  <c r="O958" i="55"/>
  <c r="B958" i="55"/>
  <c r="O1020" i="55"/>
  <c r="B1020" i="55"/>
  <c r="AS149" i="66"/>
  <c r="AS151" i="66"/>
  <c r="AS157" i="66"/>
  <c r="AS159" i="66"/>
  <c r="AS204" i="66"/>
  <c r="AS206" i="66"/>
  <c r="AS208" i="66"/>
  <c r="AS268" i="66"/>
  <c r="AS376" i="66"/>
  <c r="AS378" i="66"/>
  <c r="AS432" i="66"/>
  <c r="AS436" i="66"/>
  <c r="AS440" i="66"/>
  <c r="AS276" i="66"/>
  <c r="AS388" i="66"/>
  <c r="AS390" i="66"/>
  <c r="AS415" i="66"/>
  <c r="AS419" i="66"/>
  <c r="AS423" i="66"/>
  <c r="AS425" i="66"/>
  <c r="AS488" i="66"/>
  <c r="AS355" i="66"/>
  <c r="AS359" i="66"/>
  <c r="AS361" i="66"/>
  <c r="AS363" i="66"/>
  <c r="AS367" i="66"/>
  <c r="AS369" i="66"/>
  <c r="AS429" i="66"/>
  <c r="AS496" i="66"/>
  <c r="AS498" i="66"/>
  <c r="AS500" i="66"/>
  <c r="AS502" i="66"/>
  <c r="U181" i="55"/>
  <c r="G181" i="55"/>
  <c r="U429" i="55"/>
  <c r="G429" i="55"/>
  <c r="U677" i="55"/>
  <c r="G677" i="55"/>
  <c r="U925" i="55"/>
  <c r="G925" i="55"/>
  <c r="U274" i="55"/>
  <c r="G274" i="55"/>
  <c r="U522" i="55"/>
  <c r="G522" i="55"/>
  <c r="U770" i="55"/>
  <c r="G770" i="55"/>
  <c r="U1018" i="55"/>
  <c r="G1018" i="55"/>
  <c r="V274" i="55"/>
  <c r="I274" i="55"/>
  <c r="V522" i="55"/>
  <c r="I522" i="55"/>
  <c r="V770" i="55"/>
  <c r="I770" i="55"/>
  <c r="V1018" i="55"/>
  <c r="I1018" i="55"/>
  <c r="O150" i="55"/>
  <c r="B150" i="55"/>
  <c r="O212" i="55"/>
  <c r="B212" i="55"/>
  <c r="O274" i="55"/>
  <c r="B274" i="55"/>
  <c r="O336" i="55"/>
  <c r="B336" i="55"/>
  <c r="O398" i="55"/>
  <c r="B398" i="55"/>
  <c r="O460" i="55"/>
  <c r="B460" i="55"/>
  <c r="O522" i="55"/>
  <c r="B522" i="55"/>
  <c r="O584" i="55"/>
  <c r="B584" i="55"/>
  <c r="O646" i="55"/>
  <c r="B646" i="55"/>
  <c r="O708" i="55"/>
  <c r="B708" i="55"/>
  <c r="O770" i="55"/>
  <c r="B770" i="55"/>
  <c r="O832" i="55"/>
  <c r="B832" i="55"/>
  <c r="O894" i="55"/>
  <c r="B894" i="55"/>
  <c r="O956" i="55"/>
  <c r="B956" i="55"/>
  <c r="O1018" i="55"/>
  <c r="B1018" i="55"/>
  <c r="G26" i="55"/>
  <c r="B60" i="55"/>
  <c r="B122" i="55"/>
  <c r="U305" i="55"/>
  <c r="G305" i="55"/>
  <c r="U553" i="55"/>
  <c r="G553" i="55"/>
  <c r="U801" i="55"/>
  <c r="G801" i="55"/>
  <c r="V305" i="55"/>
  <c r="I305" i="55"/>
  <c r="V553" i="55"/>
  <c r="I553" i="55"/>
  <c r="V801" i="55"/>
  <c r="I801" i="55"/>
  <c r="O151" i="55"/>
  <c r="B151" i="55"/>
  <c r="O213" i="55"/>
  <c r="B213" i="55"/>
  <c r="O275" i="55"/>
  <c r="B275" i="55"/>
  <c r="O337" i="55"/>
  <c r="B337" i="55"/>
  <c r="O399" i="55"/>
  <c r="B399" i="55"/>
  <c r="O461" i="55"/>
  <c r="B461" i="55"/>
  <c r="O523" i="55"/>
  <c r="B523" i="55"/>
  <c r="O585" i="55"/>
  <c r="B585" i="55"/>
  <c r="O647" i="55"/>
  <c r="B647" i="55"/>
  <c r="O709" i="55"/>
  <c r="B709" i="55"/>
  <c r="O771" i="55"/>
  <c r="B771" i="55"/>
  <c r="O833" i="55"/>
  <c r="B833" i="55"/>
  <c r="O895" i="55"/>
  <c r="B895" i="55"/>
  <c r="O957" i="55"/>
  <c r="B957" i="55"/>
  <c r="O1019" i="55"/>
  <c r="B1019" i="55"/>
  <c r="G119" i="55"/>
  <c r="U367" i="55"/>
  <c r="G367" i="55"/>
  <c r="U615" i="55"/>
  <c r="G615" i="55"/>
  <c r="U863" i="55"/>
  <c r="G863" i="55"/>
  <c r="V367" i="55"/>
  <c r="I367" i="55"/>
  <c r="V615" i="55"/>
  <c r="I615" i="55"/>
  <c r="V863" i="55"/>
  <c r="I863" i="55"/>
  <c r="O153" i="55"/>
  <c r="B153" i="55"/>
  <c r="O215" i="55"/>
  <c r="B215" i="55"/>
  <c r="O277" i="55"/>
  <c r="B277" i="55"/>
  <c r="O339" i="55"/>
  <c r="B339" i="55"/>
  <c r="O401" i="55"/>
  <c r="B401" i="55"/>
  <c r="O463" i="55"/>
  <c r="B463" i="55"/>
  <c r="O525" i="55"/>
  <c r="B525" i="55"/>
  <c r="O587" i="55"/>
  <c r="B587" i="55"/>
  <c r="O649" i="55"/>
  <c r="B649" i="55"/>
  <c r="O711" i="55"/>
  <c r="B711" i="55"/>
  <c r="O773" i="55"/>
  <c r="B773" i="55"/>
  <c r="O835" i="55"/>
  <c r="B835" i="55"/>
  <c r="O897" i="55"/>
  <c r="B897" i="55"/>
  <c r="O959" i="55"/>
  <c r="B959" i="55"/>
  <c r="O1021" i="55"/>
  <c r="B1021" i="55"/>
  <c r="B27" i="55"/>
  <c r="V26" i="55"/>
  <c r="G57" i="55"/>
  <c r="B89" i="55"/>
  <c r="I119" i="55"/>
  <c r="U150" i="55"/>
  <c r="G150" i="55"/>
  <c r="U398" i="55"/>
  <c r="G398" i="55"/>
  <c r="U646" i="55"/>
  <c r="G646" i="55"/>
  <c r="U894" i="55"/>
  <c r="G894" i="55"/>
  <c r="V150" i="55"/>
  <c r="I150" i="55"/>
  <c r="V398" i="55"/>
  <c r="I398" i="55"/>
  <c r="V646" i="55"/>
  <c r="I646" i="55"/>
  <c r="V894" i="55"/>
  <c r="I894" i="55"/>
  <c r="O181" i="55"/>
  <c r="B181" i="55"/>
  <c r="O243" i="55"/>
  <c r="B243" i="55"/>
  <c r="O305" i="55"/>
  <c r="B305" i="55"/>
  <c r="O367" i="55"/>
  <c r="B367" i="55"/>
  <c r="O429" i="55"/>
  <c r="B429" i="55"/>
  <c r="O491" i="55"/>
  <c r="B491" i="55"/>
  <c r="O553" i="55"/>
  <c r="B553" i="55"/>
  <c r="O615" i="55"/>
  <c r="B615" i="55"/>
  <c r="O677" i="55"/>
  <c r="B677" i="55"/>
  <c r="O739" i="55"/>
  <c r="B739" i="55"/>
  <c r="O801" i="55"/>
  <c r="B801" i="55"/>
  <c r="O863" i="55"/>
  <c r="B863" i="55"/>
  <c r="O925" i="55"/>
  <c r="B925" i="55"/>
  <c r="O987" i="55"/>
  <c r="B987" i="55"/>
  <c r="I57" i="55"/>
  <c r="V181" i="55"/>
  <c r="I181" i="55"/>
  <c r="V429" i="55"/>
  <c r="I429" i="55"/>
  <c r="V677" i="55"/>
  <c r="I677" i="55"/>
  <c r="V925" i="55"/>
  <c r="I925" i="55"/>
  <c r="O182" i="55"/>
  <c r="B182" i="55"/>
  <c r="O244" i="55"/>
  <c r="B244" i="55"/>
  <c r="O306" i="55"/>
  <c r="B306" i="55"/>
  <c r="O368" i="55"/>
  <c r="B368" i="55"/>
  <c r="O430" i="55"/>
  <c r="B430" i="55"/>
  <c r="O492" i="55"/>
  <c r="B492" i="55"/>
  <c r="O554" i="55"/>
  <c r="B554" i="55"/>
  <c r="O616" i="55"/>
  <c r="B616" i="55"/>
  <c r="O678" i="55"/>
  <c r="B678" i="55"/>
  <c r="O740" i="55"/>
  <c r="B740" i="55"/>
  <c r="O802" i="55"/>
  <c r="B802" i="55"/>
  <c r="O864" i="55"/>
  <c r="B864" i="55"/>
  <c r="O926" i="55"/>
  <c r="B926" i="55"/>
  <c r="O988" i="55"/>
  <c r="B988" i="55"/>
  <c r="B29" i="55"/>
  <c r="B57" i="55"/>
  <c r="B91" i="55"/>
  <c r="B119" i="55"/>
  <c r="V956" i="55"/>
  <c r="I956" i="55"/>
  <c r="O183" i="55"/>
  <c r="B183" i="55"/>
  <c r="O245" i="55"/>
  <c r="B245" i="55"/>
  <c r="O307" i="55"/>
  <c r="B307" i="55"/>
  <c r="O369" i="55"/>
  <c r="B369" i="55"/>
  <c r="O431" i="55"/>
  <c r="B431" i="55"/>
  <c r="O493" i="55"/>
  <c r="B493" i="55"/>
  <c r="O555" i="55"/>
  <c r="B555" i="55"/>
  <c r="O617" i="55"/>
  <c r="B617" i="55"/>
  <c r="O679" i="55"/>
  <c r="B679" i="55"/>
  <c r="O741" i="55"/>
  <c r="B741" i="55"/>
  <c r="O803" i="55"/>
  <c r="B803" i="55"/>
  <c r="O865" i="55"/>
  <c r="B865" i="55"/>
  <c r="O927" i="55"/>
  <c r="B927" i="55"/>
  <c r="O989" i="55"/>
  <c r="B989" i="55"/>
  <c r="B58" i="55"/>
  <c r="B120" i="55"/>
  <c r="U243" i="55"/>
  <c r="G243" i="55"/>
  <c r="U491" i="55"/>
  <c r="G491" i="55"/>
  <c r="U739" i="55"/>
  <c r="G739" i="55"/>
  <c r="U987" i="55"/>
  <c r="G987" i="55"/>
  <c r="V243" i="55"/>
  <c r="I243" i="55"/>
  <c r="V491" i="55"/>
  <c r="I491" i="55"/>
  <c r="V739" i="55"/>
  <c r="I739" i="55"/>
  <c r="V987" i="55"/>
  <c r="I987" i="55"/>
  <c r="O184" i="55"/>
  <c r="B184" i="55"/>
  <c r="O246" i="55"/>
  <c r="B246" i="55"/>
  <c r="O308" i="55"/>
  <c r="B308" i="55"/>
  <c r="O370" i="55"/>
  <c r="B370" i="55"/>
  <c r="O432" i="55"/>
  <c r="B432" i="55"/>
  <c r="O494" i="55"/>
  <c r="B494" i="55"/>
  <c r="O556" i="55"/>
  <c r="B556" i="55"/>
  <c r="O618" i="55"/>
  <c r="B618" i="55"/>
  <c r="O680" i="55"/>
  <c r="B680" i="55"/>
  <c r="O742" i="55"/>
  <c r="B742" i="55"/>
  <c r="O804" i="55"/>
  <c r="B804" i="55"/>
  <c r="O866" i="55"/>
  <c r="B866" i="55"/>
  <c r="O928" i="55"/>
  <c r="B928" i="55"/>
  <c r="O990" i="55"/>
  <c r="B990" i="55"/>
  <c r="B59" i="55"/>
  <c r="B121" i="55"/>
  <c r="R17" i="67"/>
  <c r="DP18" i="67"/>
  <c r="EX26" i="67"/>
  <c r="EX34" i="67"/>
  <c r="CH50" i="67"/>
  <c r="AI11" i="67"/>
  <c r="EG18" i="67"/>
  <c r="AZ42" i="67"/>
  <c r="CY50" i="67"/>
  <c r="AZ18" i="67"/>
  <c r="EG25" i="67"/>
  <c r="CH26" i="67"/>
  <c r="R32" i="67"/>
  <c r="CH34" i="67"/>
  <c r="R41" i="67"/>
  <c r="CY42" i="67"/>
  <c r="EX50" i="67"/>
  <c r="BQ18" i="67"/>
  <c r="AI19" i="67"/>
  <c r="R25" i="67"/>
  <c r="CY26" i="67"/>
  <c r="CY34" i="67"/>
  <c r="DP42" i="67"/>
  <c r="DP17" i="67"/>
  <c r="CH18" i="67"/>
  <c r="DP26" i="67"/>
  <c r="R33" i="67"/>
  <c r="DP34" i="67"/>
  <c r="EG42" i="67"/>
  <c r="AZ50" i="67"/>
  <c r="CY18" i="67"/>
  <c r="EG26" i="67"/>
  <c r="EG34" i="67"/>
  <c r="EX42" i="67"/>
  <c r="BQ50" i="67"/>
  <c r="EX25" i="67"/>
  <c r="DP33" i="67"/>
  <c r="EX41" i="67"/>
  <c r="AZ49" i="67"/>
  <c r="Z146" i="65"/>
  <c r="AA146" i="65" s="1"/>
  <c r="AS30" i="67" s="1"/>
  <c r="EG17" i="67"/>
  <c r="AZ25" i="67"/>
  <c r="EG33" i="67"/>
  <c r="BQ49" i="67"/>
  <c r="AI50" i="67"/>
  <c r="BQ25" i="67"/>
  <c r="EX33" i="67"/>
  <c r="AZ41" i="67"/>
  <c r="CH49" i="67"/>
  <c r="AZ17" i="67"/>
  <c r="EX17" i="67"/>
  <c r="CH25" i="67"/>
  <c r="BQ41" i="67"/>
  <c r="CY49" i="67"/>
  <c r="U11" i="67"/>
  <c r="BQ17" i="67"/>
  <c r="CY25" i="67"/>
  <c r="AI26" i="67"/>
  <c r="AZ33" i="67"/>
  <c r="AI42" i="67"/>
  <c r="DP49" i="67"/>
  <c r="CH17" i="67"/>
  <c r="R24" i="67"/>
  <c r="DP25" i="67"/>
  <c r="BQ33" i="67"/>
  <c r="AI34" i="67"/>
  <c r="CY41" i="67"/>
  <c r="R48" i="67"/>
  <c r="EG49" i="67"/>
  <c r="R16" i="67"/>
  <c r="CY17" i="67"/>
  <c r="V18" i="67"/>
  <c r="CH33" i="67"/>
  <c r="DP41" i="67"/>
  <c r="EX49" i="67"/>
  <c r="M439" i="65"/>
  <c r="DS38" i="67"/>
  <c r="AA442" i="65"/>
  <c r="DZ41" i="67" s="1"/>
  <c r="DY41" i="67"/>
  <c r="Z470" i="65"/>
  <c r="EN12" i="67"/>
  <c r="Z482" i="65"/>
  <c r="EN24" i="67"/>
  <c r="Z494" i="65"/>
  <c r="EN36" i="67"/>
  <c r="Z506" i="65"/>
  <c r="EN48" i="67"/>
  <c r="M248" i="65"/>
  <c r="BT18" i="67"/>
  <c r="M266" i="65"/>
  <c r="BT36" i="67"/>
  <c r="M272" i="65"/>
  <c r="BT42" i="67"/>
  <c r="AA358" i="65"/>
  <c r="DI14" i="67" s="1"/>
  <c r="Z186" i="65"/>
  <c r="BG13" i="67"/>
  <c r="Z192" i="65"/>
  <c r="BG19" i="67"/>
  <c r="Z200" i="65"/>
  <c r="BG27" i="67"/>
  <c r="BG35" i="67"/>
  <c r="Z208" i="65"/>
  <c r="M44" i="65"/>
  <c r="N44" i="65" s="1"/>
  <c r="G42" i="67" s="1"/>
  <c r="E42" i="67"/>
  <c r="Z81" i="65"/>
  <c r="Y22" i="67"/>
  <c r="Z89" i="65"/>
  <c r="Y30" i="67"/>
  <c r="Z95" i="65"/>
  <c r="Y36" i="67"/>
  <c r="Z24" i="65"/>
  <c r="H22" i="67"/>
  <c r="Z32" i="65"/>
  <c r="H30" i="67"/>
  <c r="Z141" i="65"/>
  <c r="AP25" i="67"/>
  <c r="M159" i="65"/>
  <c r="AM43" i="67"/>
  <c r="Z184" i="65"/>
  <c r="M330" i="65"/>
  <c r="CK43" i="67"/>
  <c r="Z391" i="65"/>
  <c r="DF47" i="67"/>
  <c r="M445" i="65"/>
  <c r="DS44" i="67"/>
  <c r="M447" i="65"/>
  <c r="DS46" i="67"/>
  <c r="Z500" i="65"/>
  <c r="EO42" i="67"/>
  <c r="Z504" i="65"/>
  <c r="EO46" i="67"/>
  <c r="W18" i="67"/>
  <c r="N70" i="65"/>
  <c r="X11" i="67" s="1"/>
  <c r="M86" i="65"/>
  <c r="U27" i="67"/>
  <c r="M98" i="65"/>
  <c r="U39" i="67"/>
  <c r="Z153" i="65"/>
  <c r="AP37" i="67"/>
  <c r="Z244" i="65"/>
  <c r="BX14" i="67"/>
  <c r="Z258" i="65"/>
  <c r="BX28" i="67"/>
  <c r="Z262" i="65"/>
  <c r="BX32" i="67"/>
  <c r="M320" i="65"/>
  <c r="N320" i="65" s="1"/>
  <c r="CN33" i="67" s="1"/>
  <c r="CL33" i="67"/>
  <c r="Z363" i="65"/>
  <c r="DG19" i="67"/>
  <c r="M491" i="65"/>
  <c r="EJ33" i="67"/>
  <c r="M501" i="65"/>
  <c r="EJ43" i="67"/>
  <c r="M507" i="65"/>
  <c r="EJ49" i="67"/>
  <c r="DF14" i="67"/>
  <c r="BT17" i="67"/>
  <c r="V34" i="67"/>
  <c r="Z19" i="65"/>
  <c r="M42" i="65"/>
  <c r="D40" i="67"/>
  <c r="M102" i="65"/>
  <c r="N102" i="65" s="1"/>
  <c r="X43" i="67" s="1"/>
  <c r="V43" i="67"/>
  <c r="Z151" i="65"/>
  <c r="AQ35" i="67"/>
  <c r="M217" i="65"/>
  <c r="BC44" i="67"/>
  <c r="Z246" i="65"/>
  <c r="BY16" i="67"/>
  <c r="Z254" i="65"/>
  <c r="BY24" i="67"/>
  <c r="Z278" i="65"/>
  <c r="BY48" i="67"/>
  <c r="Z328" i="65"/>
  <c r="CO41" i="67"/>
  <c r="Z334" i="65"/>
  <c r="CO47" i="67"/>
  <c r="M368" i="65"/>
  <c r="N368" i="65" s="1"/>
  <c r="DE24" i="67" s="1"/>
  <c r="DB24" i="67"/>
  <c r="M382" i="65"/>
  <c r="DB38" i="67"/>
  <c r="M386" i="65"/>
  <c r="DB42" i="67"/>
  <c r="M390" i="65"/>
  <c r="DB46" i="67"/>
  <c r="M392" i="65"/>
  <c r="DB48" i="67"/>
  <c r="Z445" i="65"/>
  <c r="DW44" i="67"/>
  <c r="M469" i="65"/>
  <c r="BH11" i="67"/>
  <c r="H17" i="67"/>
  <c r="EJ19" i="67"/>
  <c r="Z195" i="65"/>
  <c r="BG22" i="67"/>
  <c r="Z197" i="65"/>
  <c r="BG24" i="67"/>
  <c r="N209" i="65"/>
  <c r="BF36" i="67" s="1"/>
  <c r="BE36" i="67"/>
  <c r="BV17" i="67"/>
  <c r="M259" i="65"/>
  <c r="BT29" i="67"/>
  <c r="Z304" i="65"/>
  <c r="CP17" i="67"/>
  <c r="M362" i="65"/>
  <c r="DC18" i="67"/>
  <c r="M378" i="65"/>
  <c r="DC34" i="67"/>
  <c r="M422" i="65"/>
  <c r="DS21" i="67"/>
  <c r="M428" i="65"/>
  <c r="DS27" i="67"/>
  <c r="M430" i="65"/>
  <c r="DS29" i="67"/>
  <c r="EL19" i="67"/>
  <c r="BY23" i="67"/>
  <c r="Z78" i="65"/>
  <c r="Y19" i="67"/>
  <c r="Z90" i="65"/>
  <c r="Y31" i="67"/>
  <c r="Z92" i="65"/>
  <c r="Y33" i="67"/>
  <c r="Z18" i="65"/>
  <c r="J16" i="67" s="1"/>
  <c r="M33" i="65"/>
  <c r="D31" i="67"/>
  <c r="Z46" i="65"/>
  <c r="H44" i="67"/>
  <c r="Z94" i="65"/>
  <c r="Z35" i="67"/>
  <c r="Z102" i="65"/>
  <c r="Z43" i="67"/>
  <c r="M150" i="65"/>
  <c r="N150" i="65" s="1"/>
  <c r="AO34" i="67" s="1"/>
  <c r="AM34" i="67"/>
  <c r="Z203" i="65"/>
  <c r="BH30" i="67"/>
  <c r="Z217" i="65"/>
  <c r="BG44" i="67"/>
  <c r="M245" i="65"/>
  <c r="BU15" i="67"/>
  <c r="M253" i="65"/>
  <c r="BU23" i="67"/>
  <c r="M269" i="65"/>
  <c r="N269" i="65" s="1"/>
  <c r="BW39" i="67" s="1"/>
  <c r="BU39" i="67"/>
  <c r="M299" i="65"/>
  <c r="CK12" i="67"/>
  <c r="M305" i="65"/>
  <c r="CK18" i="67"/>
  <c r="M327" i="65"/>
  <c r="N327" i="65" s="1"/>
  <c r="CN40" i="67" s="1"/>
  <c r="CK40" i="67"/>
  <c r="Z368" i="65"/>
  <c r="DF24" i="67"/>
  <c r="Z370" i="65"/>
  <c r="DF26" i="67"/>
  <c r="M416" i="65"/>
  <c r="DT15" i="67"/>
  <c r="M450" i="65"/>
  <c r="DS49" i="67"/>
  <c r="EK11" i="67"/>
  <c r="M71" i="65"/>
  <c r="M75" i="65"/>
  <c r="U16" i="67"/>
  <c r="M95" i="65"/>
  <c r="U36" i="67"/>
  <c r="M97" i="65"/>
  <c r="U38" i="67"/>
  <c r="Z160" i="65"/>
  <c r="AP44" i="67"/>
  <c r="M166" i="65"/>
  <c r="M196" i="65"/>
  <c r="BC23" i="67"/>
  <c r="Z213" i="65"/>
  <c r="BH40" i="67"/>
  <c r="Z255" i="65"/>
  <c r="M313" i="65"/>
  <c r="N313" i="65" s="1"/>
  <c r="CN26" i="67" s="1"/>
  <c r="CL26" i="67"/>
  <c r="Z366" i="65"/>
  <c r="DG22" i="67"/>
  <c r="M448" i="65"/>
  <c r="DT47" i="67"/>
  <c r="M492" i="65"/>
  <c r="EJ34" i="67"/>
  <c r="M494" i="65"/>
  <c r="N494" i="65" s="1"/>
  <c r="EM36" i="67" s="1"/>
  <c r="EJ36" i="67"/>
  <c r="M500" i="65"/>
  <c r="EJ42" i="67"/>
  <c r="H16" i="67"/>
  <c r="M28" i="65"/>
  <c r="D26" i="67"/>
  <c r="M48" i="65"/>
  <c r="D46" i="67"/>
  <c r="W34" i="67"/>
  <c r="M137" i="65"/>
  <c r="AL21" i="67"/>
  <c r="Z154" i="65"/>
  <c r="AQ38" i="67"/>
  <c r="M208" i="65"/>
  <c r="N208" i="65" s="1"/>
  <c r="BF35" i="67" s="1"/>
  <c r="BD35" i="67"/>
  <c r="M210" i="65"/>
  <c r="BC37" i="67"/>
  <c r="Z245" i="65"/>
  <c r="BY15" i="67"/>
  <c r="AA253" i="65"/>
  <c r="CA23" i="67" s="1"/>
  <c r="BZ23" i="67"/>
  <c r="Z309" i="65"/>
  <c r="CO22" i="67"/>
  <c r="Z321" i="65"/>
  <c r="CO34" i="67"/>
  <c r="Z329" i="65"/>
  <c r="CO42" i="67"/>
  <c r="M357" i="65"/>
  <c r="DC13" i="67"/>
  <c r="M361" i="65"/>
  <c r="N361" i="65" s="1"/>
  <c r="DE17" i="67" s="1"/>
  <c r="M389" i="65"/>
  <c r="DB45" i="67"/>
  <c r="M488" i="65"/>
  <c r="EK30" i="67"/>
  <c r="BD36" i="67"/>
  <c r="EX16" i="67"/>
  <c r="EX36" i="67"/>
  <c r="R42" i="67"/>
  <c r="CH41" i="67"/>
  <c r="CY40" i="67"/>
  <c r="CH37" i="67"/>
  <c r="M150" i="69"/>
  <c r="M193" i="69"/>
  <c r="M272" i="69"/>
  <c r="M276" i="69"/>
  <c r="M315" i="69"/>
  <c r="M331" i="69"/>
  <c r="M429" i="69"/>
  <c r="M189" i="69"/>
  <c r="N189" i="69" s="1"/>
  <c r="M359" i="69"/>
  <c r="N359" i="69" s="1"/>
  <c r="M371" i="69"/>
  <c r="N371" i="69" s="1"/>
  <c r="M391" i="69"/>
  <c r="M418" i="69"/>
  <c r="Z419" i="69"/>
  <c r="AA419" i="69" s="1"/>
  <c r="M373" i="69"/>
  <c r="M416" i="69"/>
  <c r="N416" i="69" s="1"/>
  <c r="Z421" i="69"/>
  <c r="AA421" i="69" s="1"/>
  <c r="Z481" i="69"/>
  <c r="AA481" i="69" s="1"/>
  <c r="Z489" i="69"/>
  <c r="AA489" i="69" s="1"/>
  <c r="M492" i="69"/>
  <c r="Z78" i="69"/>
  <c r="Z416" i="69"/>
  <c r="M419" i="69"/>
  <c r="M423" i="69"/>
  <c r="N423" i="69" s="1"/>
  <c r="Z428" i="69"/>
  <c r="AA428" i="69" s="1"/>
  <c r="Z472" i="69"/>
  <c r="AA472" i="69" s="1"/>
  <c r="Z492" i="69"/>
  <c r="AA492" i="69" s="1"/>
  <c r="Z496" i="69"/>
  <c r="AA496" i="69" s="1"/>
  <c r="Z500" i="69"/>
  <c r="AA500" i="69" s="1"/>
  <c r="M75" i="69"/>
  <c r="N75" i="69" s="1"/>
  <c r="Z80" i="69"/>
  <c r="AA80" i="69" s="1"/>
  <c r="Z100" i="69"/>
  <c r="AA100" i="69" s="1"/>
  <c r="Z494" i="69"/>
  <c r="AA494" i="69" s="1"/>
  <c r="Z498" i="69"/>
  <c r="AA498" i="69" s="1"/>
  <c r="Z502" i="69"/>
  <c r="AA502" i="69" s="1"/>
  <c r="M152" i="69"/>
  <c r="M156" i="69"/>
  <c r="Z188" i="69"/>
  <c r="Z192" i="69"/>
  <c r="M195" i="69"/>
  <c r="M199" i="69"/>
  <c r="N199" i="69" s="1"/>
  <c r="Z271" i="69"/>
  <c r="AA271" i="69" s="1"/>
  <c r="Z381" i="69"/>
  <c r="AA381" i="69" s="1"/>
  <c r="Z359" i="69"/>
  <c r="AA359" i="69" s="1"/>
  <c r="Z375" i="69"/>
  <c r="AA375" i="69" s="1"/>
  <c r="M78" i="69"/>
  <c r="Z99" i="69"/>
  <c r="AA99" i="69" s="1"/>
  <c r="Z504" i="69"/>
  <c r="AA504" i="69" s="1"/>
  <c r="Z109" i="69"/>
  <c r="AA109" i="69" s="1"/>
  <c r="M139" i="69"/>
  <c r="N139" i="69" s="1"/>
  <c r="Z108" i="69"/>
  <c r="AA108" i="69" s="1"/>
  <c r="M142" i="69"/>
  <c r="M146" i="69"/>
  <c r="Z147" i="69"/>
  <c r="AA147" i="69" s="1"/>
  <c r="M198" i="69"/>
  <c r="M202" i="69"/>
  <c r="N202" i="69" s="1"/>
  <c r="M257" i="69"/>
  <c r="N257" i="69" s="1"/>
  <c r="M328" i="69"/>
  <c r="Z360" i="69"/>
  <c r="AA360" i="69" s="1"/>
  <c r="Z376" i="69"/>
  <c r="AA376" i="69" s="1"/>
  <c r="M383" i="69"/>
  <c r="Z107" i="69"/>
  <c r="AA107" i="69" s="1"/>
  <c r="M129" i="69"/>
  <c r="Z130" i="69"/>
  <c r="AA130" i="69" s="1"/>
  <c r="M133" i="69"/>
  <c r="Z134" i="69"/>
  <c r="AA134" i="69" s="1"/>
  <c r="M137" i="69"/>
  <c r="N137" i="69" s="1"/>
  <c r="M145" i="69"/>
  <c r="N145" i="69" s="1"/>
  <c r="M378" i="69"/>
  <c r="M382" i="69"/>
  <c r="N382" i="69" s="1"/>
  <c r="Z383" i="69"/>
  <c r="M140" i="69"/>
  <c r="N140" i="69" s="1"/>
  <c r="Z141" i="69"/>
  <c r="AA141" i="69" s="1"/>
  <c r="Z149" i="69"/>
  <c r="AA149" i="69" s="1"/>
  <c r="M188" i="69"/>
  <c r="N188" i="69" s="1"/>
  <c r="Z189" i="69"/>
  <c r="AA189" i="69" s="1"/>
  <c r="Z193" i="69"/>
  <c r="AA193" i="69" s="1"/>
  <c r="M271" i="69"/>
  <c r="N271" i="69" s="1"/>
  <c r="Z315" i="69"/>
  <c r="AA315" i="69" s="1"/>
  <c r="M369" i="69"/>
  <c r="N369" i="69" s="1"/>
  <c r="M377" i="69"/>
  <c r="N377" i="69" s="1"/>
  <c r="Z378" i="69"/>
  <c r="AA378" i="69" s="1"/>
  <c r="Z382" i="69"/>
  <c r="AA382" i="69" s="1"/>
  <c r="Z82" i="69"/>
  <c r="AA82" i="69" s="1"/>
  <c r="M184" i="69"/>
  <c r="N184" i="69" s="1"/>
  <c r="Z185" i="69"/>
  <c r="AA185" i="69" s="1"/>
  <c r="M322" i="69"/>
  <c r="M330" i="69"/>
  <c r="N330" i="69" s="1"/>
  <c r="Z336" i="69"/>
  <c r="AA336" i="69" s="1"/>
  <c r="Z363" i="69"/>
  <c r="AA363" i="69" s="1"/>
  <c r="M187" i="69"/>
  <c r="Z326" i="69"/>
  <c r="AA326" i="69" s="1"/>
  <c r="M329" i="69"/>
  <c r="Z330" i="69"/>
  <c r="AA330" i="69" s="1"/>
  <c r="Z45" i="69"/>
  <c r="AA45" i="69" s="1"/>
  <c r="Z88" i="69"/>
  <c r="AA88" i="69" s="1"/>
  <c r="Z156" i="69"/>
  <c r="AA156" i="69" s="1"/>
  <c r="Z317" i="69"/>
  <c r="AA317" i="69" s="1"/>
  <c r="Z361" i="69"/>
  <c r="AA361" i="69" s="1"/>
  <c r="M389" i="69"/>
  <c r="Z391" i="69"/>
  <c r="AA391" i="69" s="1"/>
  <c r="M394" i="69"/>
  <c r="M425" i="69"/>
  <c r="Z16" i="69"/>
  <c r="AA16" i="69" s="1"/>
  <c r="Z20" i="69"/>
  <c r="AA20" i="69" s="1"/>
  <c r="Z71" i="69"/>
  <c r="AA71" i="69" s="1"/>
  <c r="Z104" i="69"/>
  <c r="AA104" i="69" s="1"/>
  <c r="M185" i="69"/>
  <c r="Z190" i="69"/>
  <c r="AA190" i="69" s="1"/>
  <c r="M323" i="69"/>
  <c r="Z324" i="69"/>
  <c r="AA324" i="69" s="1"/>
  <c r="M363" i="69"/>
  <c r="N363" i="69" s="1"/>
  <c r="Z369" i="69"/>
  <c r="AA369" i="69" s="1"/>
  <c r="M393" i="69"/>
  <c r="N393" i="69" s="1"/>
  <c r="Z413" i="69"/>
  <c r="AA413" i="69" s="1"/>
  <c r="Z508" i="69"/>
  <c r="AA508" i="69" s="1"/>
  <c r="Z73" i="69"/>
  <c r="AA73" i="69" s="1"/>
  <c r="Z200" i="69"/>
  <c r="AA200" i="69" s="1"/>
  <c r="M246" i="69"/>
  <c r="Z251" i="69"/>
  <c r="AA251" i="69" s="1"/>
  <c r="M259" i="69"/>
  <c r="M267" i="69"/>
  <c r="N267" i="69" s="1"/>
  <c r="Z280" i="69"/>
  <c r="AA280" i="69" s="1"/>
  <c r="M314" i="69"/>
  <c r="Z328" i="69"/>
  <c r="AA328" i="69" s="1"/>
  <c r="Z379" i="69"/>
  <c r="AA379" i="69" s="1"/>
  <c r="M427" i="69"/>
  <c r="M435" i="69"/>
  <c r="N435" i="69" s="1"/>
  <c r="M439" i="69"/>
  <c r="Z440" i="69"/>
  <c r="AA440" i="69" s="1"/>
  <c r="M443" i="69"/>
  <c r="N443" i="69" s="1"/>
  <c r="Z444" i="69"/>
  <c r="AA444" i="69" s="1"/>
  <c r="M447" i="69"/>
  <c r="M451" i="69"/>
  <c r="M478" i="69"/>
  <c r="M486" i="69"/>
  <c r="Z72" i="69"/>
  <c r="AA72" i="69" s="1"/>
  <c r="Z85" i="69"/>
  <c r="AA85" i="69" s="1"/>
  <c r="Z102" i="69"/>
  <c r="AA102" i="69" s="1"/>
  <c r="M153" i="69"/>
  <c r="M190" i="69"/>
  <c r="N190" i="69" s="1"/>
  <c r="Z191" i="69"/>
  <c r="AA191" i="69" s="1"/>
  <c r="Z195" i="69"/>
  <c r="AA195" i="69" s="1"/>
  <c r="Z199" i="69"/>
  <c r="AA199" i="69" s="1"/>
  <c r="Z267" i="69"/>
  <c r="AA267" i="69" s="1"/>
  <c r="M301" i="69"/>
  <c r="N301" i="69" s="1"/>
  <c r="M305" i="69"/>
  <c r="N305" i="69" s="1"/>
  <c r="Z306" i="69"/>
  <c r="AA306" i="69" s="1"/>
  <c r="Z314" i="69"/>
  <c r="AA314" i="69" s="1"/>
  <c r="M318" i="69"/>
  <c r="M364" i="69"/>
  <c r="Z370" i="69"/>
  <c r="AA370" i="69" s="1"/>
  <c r="Z387" i="69"/>
  <c r="AA387" i="69" s="1"/>
  <c r="Z414" i="69"/>
  <c r="AA414" i="69" s="1"/>
  <c r="M426" i="69"/>
  <c r="M430" i="69"/>
  <c r="M434" i="69"/>
  <c r="M446" i="69"/>
  <c r="M469" i="69"/>
  <c r="M489" i="69"/>
  <c r="N489" i="69" s="1"/>
  <c r="Z506" i="69"/>
  <c r="AA506" i="69" s="1"/>
  <c r="M70" i="69"/>
  <c r="Z79" i="69"/>
  <c r="AA79" i="69" s="1"/>
  <c r="M83" i="69"/>
  <c r="N83" i="69" s="1"/>
  <c r="Z96" i="69"/>
  <c r="AA96" i="69" s="1"/>
  <c r="M99" i="69"/>
  <c r="N99" i="69" s="1"/>
  <c r="Z101" i="69"/>
  <c r="AA101" i="69" s="1"/>
  <c r="Z105" i="69"/>
  <c r="AA105" i="69" s="1"/>
  <c r="Z222" i="69"/>
  <c r="AA222" i="69" s="1"/>
  <c r="M244" i="69"/>
  <c r="Z245" i="69"/>
  <c r="AA245" i="69" s="1"/>
  <c r="M261" i="69"/>
  <c r="N261" i="69" s="1"/>
  <c r="Z278" i="69"/>
  <c r="AA278" i="69" s="1"/>
  <c r="Z368" i="69"/>
  <c r="AA368" i="69" s="1"/>
  <c r="M372" i="69"/>
  <c r="N372" i="69" s="1"/>
  <c r="Z430" i="69"/>
  <c r="AA430" i="69" s="1"/>
  <c r="Z434" i="69"/>
  <c r="AA434" i="69" s="1"/>
  <c r="Z438" i="69"/>
  <c r="AA438" i="69" s="1"/>
  <c r="Z442" i="69"/>
  <c r="AA442" i="69" s="1"/>
  <c r="Z450" i="69"/>
  <c r="AA450" i="69" s="1"/>
  <c r="M472" i="69"/>
  <c r="M476" i="69"/>
  <c r="M480" i="69"/>
  <c r="M508" i="69"/>
  <c r="N508" i="69" s="1"/>
  <c r="Z70" i="69"/>
  <c r="AA70" i="69" s="1"/>
  <c r="M86" i="69"/>
  <c r="N86" i="69" s="1"/>
  <c r="Z87" i="69"/>
  <c r="AA87" i="69" s="1"/>
  <c r="Z91" i="69"/>
  <c r="AA91" i="69" s="1"/>
  <c r="Z95" i="69"/>
  <c r="AA95" i="69" s="1"/>
  <c r="M107" i="69"/>
  <c r="N107" i="69" s="1"/>
  <c r="Z217" i="69"/>
  <c r="AA217" i="69" s="1"/>
  <c r="Z221" i="69"/>
  <c r="AA221" i="69" s="1"/>
  <c r="Z244" i="69"/>
  <c r="AA244" i="69" s="1"/>
  <c r="Z248" i="69"/>
  <c r="AA248" i="69" s="1"/>
  <c r="Z252" i="69"/>
  <c r="AA252" i="69" s="1"/>
  <c r="M260" i="69"/>
  <c r="M264" i="69"/>
  <c r="Z316" i="69"/>
  <c r="AA316" i="69" s="1"/>
  <c r="M379" i="69"/>
  <c r="N379" i="69" s="1"/>
  <c r="M384" i="69"/>
  <c r="N384" i="69" s="1"/>
  <c r="Z417" i="69"/>
  <c r="AA417" i="69" s="1"/>
  <c r="M432" i="69"/>
  <c r="M483" i="69"/>
  <c r="N483" i="69" s="1"/>
  <c r="M491" i="69"/>
  <c r="M72" i="69"/>
  <c r="Z198" i="69"/>
  <c r="AA198" i="69" s="1"/>
  <c r="Z208" i="69"/>
  <c r="AA208" i="69" s="1"/>
  <c r="Z212" i="69"/>
  <c r="AA212" i="69" s="1"/>
  <c r="M243" i="69"/>
  <c r="M247" i="69"/>
  <c r="Z256" i="69"/>
  <c r="AA256" i="69" s="1"/>
  <c r="Z260" i="69"/>
  <c r="AA260" i="69" s="1"/>
  <c r="M269" i="69"/>
  <c r="N269" i="69" s="1"/>
  <c r="Z274" i="69"/>
  <c r="AA274" i="69" s="1"/>
  <c r="Z319" i="69"/>
  <c r="AA319" i="69" s="1"/>
  <c r="Z329" i="69"/>
  <c r="AA329" i="69" s="1"/>
  <c r="M333" i="69"/>
  <c r="N333" i="69" s="1"/>
  <c r="F342" i="69"/>
  <c r="Z357" i="69"/>
  <c r="AA357" i="69" s="1"/>
  <c r="M362" i="69"/>
  <c r="Z367" i="69"/>
  <c r="AA367" i="69" s="1"/>
  <c r="Z374" i="69"/>
  <c r="AA374" i="69" s="1"/>
  <c r="M388" i="69"/>
  <c r="N388" i="69" s="1"/>
  <c r="Z390" i="69"/>
  <c r="AA390" i="69" s="1"/>
  <c r="M428" i="69"/>
  <c r="Z429" i="69"/>
  <c r="AA429" i="69" s="1"/>
  <c r="Z478" i="69"/>
  <c r="AA478" i="69" s="1"/>
  <c r="Z483" i="69"/>
  <c r="AA483" i="69" s="1"/>
  <c r="M490" i="69"/>
  <c r="F57" i="69"/>
  <c r="Z77" i="69"/>
  <c r="AA77" i="69" s="1"/>
  <c r="Z86" i="69"/>
  <c r="AA86" i="69" s="1"/>
  <c r="M90" i="69"/>
  <c r="N90" i="69" s="1"/>
  <c r="M94" i="69"/>
  <c r="N94" i="69" s="1"/>
  <c r="Z103" i="69"/>
  <c r="AA103" i="69" s="1"/>
  <c r="F513" i="69"/>
  <c r="Z24" i="69"/>
  <c r="AA24" i="69" s="1"/>
  <c r="Z32" i="69"/>
  <c r="AA32" i="69" s="1"/>
  <c r="Z36" i="69"/>
  <c r="AA36" i="69" s="1"/>
  <c r="M47" i="69"/>
  <c r="N47" i="69" s="1"/>
  <c r="M51" i="69"/>
  <c r="Z52" i="69"/>
  <c r="AA52" i="69" s="1"/>
  <c r="Z76" i="69"/>
  <c r="AA76" i="69" s="1"/>
  <c r="M80" i="69"/>
  <c r="Z81" i="69"/>
  <c r="AA81" i="69" s="1"/>
  <c r="Z90" i="69"/>
  <c r="AA90" i="69" s="1"/>
  <c r="Z94" i="69"/>
  <c r="AA94" i="69" s="1"/>
  <c r="Z140" i="69"/>
  <c r="AA140" i="69" s="1"/>
  <c r="M144" i="69"/>
  <c r="M148" i="69"/>
  <c r="Z153" i="69"/>
  <c r="AA153" i="69" s="1"/>
  <c r="M196" i="69"/>
  <c r="N196" i="69" s="1"/>
  <c r="Z197" i="69"/>
  <c r="AA197" i="69" s="1"/>
  <c r="Z203" i="69"/>
  <c r="AA203" i="69" s="1"/>
  <c r="M254" i="69"/>
  <c r="Z259" i="69"/>
  <c r="AA259" i="69" s="1"/>
  <c r="M263" i="69"/>
  <c r="N263" i="69" s="1"/>
  <c r="Z264" i="69"/>
  <c r="AA264" i="69" s="1"/>
  <c r="M317" i="69"/>
  <c r="M321" i="69"/>
  <c r="M332" i="69"/>
  <c r="Z333" i="69"/>
  <c r="M336" i="69"/>
  <c r="M355" i="69"/>
  <c r="N355" i="69" s="1"/>
  <c r="M365" i="69"/>
  <c r="Z366" i="69"/>
  <c r="AA366" i="69" s="1"/>
  <c r="M370" i="69"/>
  <c r="N370" i="69" s="1"/>
  <c r="Z377" i="69"/>
  <c r="M387" i="69"/>
  <c r="N387" i="69" s="1"/>
  <c r="Z412" i="69"/>
  <c r="AA412" i="69" s="1"/>
  <c r="M421" i="69"/>
  <c r="Z423" i="69"/>
  <c r="AA423" i="69" s="1"/>
  <c r="M449" i="69"/>
  <c r="F456" i="69"/>
  <c r="Z473" i="69"/>
  <c r="AA473" i="69" s="1"/>
  <c r="M105" i="69"/>
  <c r="Z106" i="69"/>
  <c r="AA106" i="69" s="1"/>
  <c r="Z127" i="69"/>
  <c r="AA127" i="69" s="1"/>
  <c r="M130" i="69"/>
  <c r="Z131" i="69"/>
  <c r="AA131" i="69" s="1"/>
  <c r="M134" i="69"/>
  <c r="Z135" i="69"/>
  <c r="AA135" i="69" s="1"/>
  <c r="M138" i="69"/>
  <c r="N138" i="69" s="1"/>
  <c r="Z148" i="69"/>
  <c r="AA148" i="69" s="1"/>
  <c r="Z215" i="69"/>
  <c r="AA215" i="69" s="1"/>
  <c r="Z219" i="69"/>
  <c r="AA219" i="69" s="1"/>
  <c r="Z242" i="69"/>
  <c r="AA242" i="69" s="1"/>
  <c r="Z246" i="69"/>
  <c r="AA246" i="69" s="1"/>
  <c r="Z250" i="69"/>
  <c r="AA250" i="69" s="1"/>
  <c r="Z254" i="69"/>
  <c r="AA254" i="69" s="1"/>
  <c r="Z268" i="69"/>
  <c r="AA268" i="69" s="1"/>
  <c r="M299" i="69"/>
  <c r="N299" i="69" s="1"/>
  <c r="Z300" i="69"/>
  <c r="AA300" i="69" s="1"/>
  <c r="Z304" i="69"/>
  <c r="AA304" i="69" s="1"/>
  <c r="M307" i="69"/>
  <c r="N307" i="69" s="1"/>
  <c r="M316" i="69"/>
  <c r="Z322" i="69"/>
  <c r="AA322" i="69" s="1"/>
  <c r="M325" i="69"/>
  <c r="N325" i="69" s="1"/>
  <c r="M375" i="69"/>
  <c r="N375" i="69" s="1"/>
  <c r="Z427" i="69"/>
  <c r="AA427" i="69" s="1"/>
  <c r="M431" i="69"/>
  <c r="M436" i="69"/>
  <c r="Z437" i="69"/>
  <c r="AA437" i="69" s="1"/>
  <c r="Z441" i="69"/>
  <c r="AA441" i="69" s="1"/>
  <c r="M444" i="69"/>
  <c r="Z445" i="69"/>
  <c r="AA445" i="69" s="1"/>
  <c r="M475" i="69"/>
  <c r="M479" i="69"/>
  <c r="M484" i="69"/>
  <c r="M488" i="69"/>
  <c r="Z75" i="69"/>
  <c r="AA75" i="69" s="1"/>
  <c r="Z84" i="69"/>
  <c r="AA84" i="69" s="1"/>
  <c r="Z89" i="69"/>
  <c r="AA89" i="69" s="1"/>
  <c r="Z93" i="69"/>
  <c r="AA93" i="69" s="1"/>
  <c r="M97" i="69"/>
  <c r="N97" i="69" s="1"/>
  <c r="Z98" i="69"/>
  <c r="AA98" i="69" s="1"/>
  <c r="M155" i="69"/>
  <c r="F171" i="69"/>
  <c r="Z210" i="69"/>
  <c r="AA210" i="69" s="1"/>
  <c r="Z214" i="69"/>
  <c r="AA214" i="69" s="1"/>
  <c r="Z258" i="69"/>
  <c r="AA258" i="69" s="1"/>
  <c r="Z272" i="69"/>
  <c r="AA272" i="69" s="1"/>
  <c r="Z276" i="69"/>
  <c r="AA276" i="69" s="1"/>
  <c r="M320" i="69"/>
  <c r="Z321" i="69"/>
  <c r="AA321" i="69" s="1"/>
  <c r="Z355" i="69"/>
  <c r="AA355" i="69" s="1"/>
  <c r="Z371" i="69"/>
  <c r="AA371" i="69" s="1"/>
  <c r="M381" i="69"/>
  <c r="N381" i="69" s="1"/>
  <c r="M420" i="69"/>
  <c r="Z426" i="69"/>
  <c r="AA426" i="69" s="1"/>
  <c r="Z432" i="69"/>
  <c r="AA432" i="69" s="1"/>
  <c r="Z493" i="69"/>
  <c r="AA493" i="69" s="1"/>
  <c r="Z22" i="69"/>
  <c r="AA22" i="69" s="1"/>
  <c r="Z46" i="69"/>
  <c r="AA46" i="69" s="1"/>
  <c r="Z50" i="69"/>
  <c r="AA50" i="69" s="1"/>
  <c r="Z74" i="69"/>
  <c r="AA74" i="69" s="1"/>
  <c r="Z83" i="69"/>
  <c r="AA83" i="69" s="1"/>
  <c r="Z92" i="69"/>
  <c r="AA92" i="69" s="1"/>
  <c r="Z97" i="69"/>
  <c r="AA97" i="69" s="1"/>
  <c r="M102" i="69"/>
  <c r="N102" i="69" s="1"/>
  <c r="M154" i="69"/>
  <c r="Z205" i="69"/>
  <c r="AA205" i="69" s="1"/>
  <c r="Z213" i="69"/>
  <c r="AA213" i="69" s="1"/>
  <c r="F228" i="69"/>
  <c r="Z241" i="69"/>
  <c r="AA241" i="69" s="1"/>
  <c r="Z249" i="69"/>
  <c r="AA249" i="69" s="1"/>
  <c r="Z253" i="69"/>
  <c r="AA253" i="69" s="1"/>
  <c r="Z266" i="69"/>
  <c r="AA266" i="69" s="1"/>
  <c r="Z275" i="69"/>
  <c r="AA275" i="69" s="1"/>
  <c r="Z331" i="69"/>
  <c r="AA331" i="69" s="1"/>
  <c r="M357" i="69"/>
  <c r="N357" i="69" s="1"/>
  <c r="Z358" i="69"/>
  <c r="AA358" i="69" s="1"/>
  <c r="M367" i="69"/>
  <c r="M385" i="69"/>
  <c r="M390" i="69"/>
  <c r="N390" i="69" s="1"/>
  <c r="M414" i="69"/>
  <c r="Z425" i="69"/>
  <c r="AA425" i="69" s="1"/>
  <c r="Z475" i="69"/>
  <c r="AA475" i="69" s="1"/>
  <c r="Z484" i="69"/>
  <c r="AA484" i="69" s="1"/>
  <c r="Z488" i="69"/>
  <c r="AA488" i="69" s="1"/>
  <c r="AE78" i="69"/>
  <c r="AA78" i="69"/>
  <c r="Z18" i="69"/>
  <c r="AA18" i="69" s="1"/>
  <c r="Z34" i="69"/>
  <c r="AA34" i="69" s="1"/>
  <c r="M39" i="69"/>
  <c r="N39" i="69" s="1"/>
  <c r="M43" i="69"/>
  <c r="Z44" i="69"/>
  <c r="AA44" i="69" s="1"/>
  <c r="M73" i="69"/>
  <c r="M81" i="69"/>
  <c r="Z143" i="69"/>
  <c r="AA143" i="69" s="1"/>
  <c r="Z151" i="69"/>
  <c r="AA151" i="69" s="1"/>
  <c r="M157" i="69"/>
  <c r="N157" i="69" s="1"/>
  <c r="Z158" i="69"/>
  <c r="AA158" i="69" s="1"/>
  <c r="Z162" i="69"/>
  <c r="AA162" i="69" s="1"/>
  <c r="Z166" i="69"/>
  <c r="AA166" i="69" s="1"/>
  <c r="M241" i="69"/>
  <c r="N241" i="69" s="1"/>
  <c r="M327" i="69"/>
  <c r="M422" i="69"/>
  <c r="N422" i="69" s="1"/>
  <c r="Z28" i="69"/>
  <c r="AA28" i="69" s="1"/>
  <c r="M37" i="69"/>
  <c r="M38" i="69"/>
  <c r="N38" i="69" s="1"/>
  <c r="M74" i="69"/>
  <c r="M82" i="69"/>
  <c r="N82" i="69" s="1"/>
  <c r="M127" i="69"/>
  <c r="N127" i="69" s="1"/>
  <c r="Z128" i="69"/>
  <c r="AA128" i="69" s="1"/>
  <c r="M131" i="69"/>
  <c r="N131" i="69" s="1"/>
  <c r="Z132" i="69"/>
  <c r="AA132" i="69" s="1"/>
  <c r="M135" i="69"/>
  <c r="Z136" i="69"/>
  <c r="AA136" i="69" s="1"/>
  <c r="M141" i="69"/>
  <c r="M147" i="69"/>
  <c r="Z201" i="69"/>
  <c r="AA201" i="69" s="1"/>
  <c r="Z323" i="69"/>
  <c r="AA323" i="69" s="1"/>
  <c r="M326" i="69"/>
  <c r="AE326" i="69" s="1"/>
  <c r="Z469" i="69"/>
  <c r="AA469" i="69" s="1"/>
  <c r="Z491" i="69"/>
  <c r="AA491" i="69" s="1"/>
  <c r="Z486" i="69"/>
  <c r="AA486" i="69" s="1"/>
  <c r="M76" i="69"/>
  <c r="N76" i="69" s="1"/>
  <c r="M84" i="69"/>
  <c r="N84" i="69" s="1"/>
  <c r="M186" i="69"/>
  <c r="N259" i="69"/>
  <c r="Z380" i="69"/>
  <c r="AA380" i="69" s="1"/>
  <c r="Z392" i="69"/>
  <c r="AA392" i="69" s="1"/>
  <c r="G112" i="69"/>
  <c r="Z26" i="69"/>
  <c r="AA26" i="69" s="1"/>
  <c r="Z37" i="69"/>
  <c r="AA37" i="69" s="1"/>
  <c r="Z38" i="69"/>
  <c r="AA38" i="69" s="1"/>
  <c r="Z42" i="69"/>
  <c r="AA42" i="69" s="1"/>
  <c r="M45" i="69"/>
  <c r="M46" i="69"/>
  <c r="N46" i="69" s="1"/>
  <c r="M77" i="69"/>
  <c r="M85" i="69"/>
  <c r="M98" i="69"/>
  <c r="N98" i="69" s="1"/>
  <c r="M106" i="69"/>
  <c r="N106" i="69" s="1"/>
  <c r="Z139" i="69"/>
  <c r="AA139" i="69" s="1"/>
  <c r="Z155" i="69"/>
  <c r="AA155" i="69" s="1"/>
  <c r="Z160" i="69"/>
  <c r="AA160" i="69" s="1"/>
  <c r="Z164" i="69"/>
  <c r="AA164" i="69" s="1"/>
  <c r="Z187" i="69"/>
  <c r="AA187" i="69" s="1"/>
  <c r="M203" i="69"/>
  <c r="Z204" i="69"/>
  <c r="AA204" i="69" s="1"/>
  <c r="Z270" i="69"/>
  <c r="AA270" i="69" s="1"/>
  <c r="Z332" i="69"/>
  <c r="AA332" i="69" s="1"/>
  <c r="Z476" i="69"/>
  <c r="AA476" i="69" s="1"/>
  <c r="M424" i="69"/>
  <c r="M437" i="69"/>
  <c r="Z14" i="69"/>
  <c r="AA14" i="69" s="1"/>
  <c r="Z30" i="69"/>
  <c r="AA30" i="69" s="1"/>
  <c r="M71" i="69"/>
  <c r="M79" i="69"/>
  <c r="M87" i="69"/>
  <c r="N87" i="69" s="1"/>
  <c r="M88" i="69"/>
  <c r="N88" i="69" s="1"/>
  <c r="M89" i="69"/>
  <c r="M91" i="69"/>
  <c r="N91" i="69" s="1"/>
  <c r="M92" i="69"/>
  <c r="N92" i="69" s="1"/>
  <c r="M93" i="69"/>
  <c r="M95" i="69"/>
  <c r="N95" i="69" s="1"/>
  <c r="M96" i="69"/>
  <c r="N96" i="69" s="1"/>
  <c r="M100" i="69"/>
  <c r="M101" i="69"/>
  <c r="N101" i="69" s="1"/>
  <c r="M103" i="69"/>
  <c r="N103" i="69" s="1"/>
  <c r="M104" i="69"/>
  <c r="N104" i="69" s="1"/>
  <c r="M108" i="69"/>
  <c r="M109" i="69"/>
  <c r="N109" i="69" s="1"/>
  <c r="M143" i="69"/>
  <c r="Z144" i="69"/>
  <c r="AA144" i="69" s="1"/>
  <c r="Z145" i="69"/>
  <c r="AA145" i="69" s="1"/>
  <c r="M151" i="69"/>
  <c r="Z152" i="69"/>
  <c r="AA152" i="69" s="1"/>
  <c r="Z194" i="69"/>
  <c r="AA194" i="69" s="1"/>
  <c r="M242" i="69"/>
  <c r="M268" i="69"/>
  <c r="M128" i="69"/>
  <c r="Z129" i="69"/>
  <c r="AA129" i="69" s="1"/>
  <c r="M132" i="69"/>
  <c r="N132" i="69" s="1"/>
  <c r="Z133" i="69"/>
  <c r="AA133" i="69" s="1"/>
  <c r="M136" i="69"/>
  <c r="Z137" i="69"/>
  <c r="AA137" i="69" s="1"/>
  <c r="M149" i="69"/>
  <c r="AE190" i="69"/>
  <c r="Z202" i="69"/>
  <c r="Z262" i="69"/>
  <c r="AA262" i="69" s="1"/>
  <c r="Z431" i="69"/>
  <c r="AA431" i="69" s="1"/>
  <c r="Z446" i="69"/>
  <c r="AA446" i="69" s="1"/>
  <c r="M473" i="69"/>
  <c r="N473" i="69" s="1"/>
  <c r="M249" i="69"/>
  <c r="M250" i="69"/>
  <c r="M253" i="69"/>
  <c r="N253" i="69" s="1"/>
  <c r="M256" i="69"/>
  <c r="Z265" i="69"/>
  <c r="AA265" i="69" s="1"/>
  <c r="Z273" i="69"/>
  <c r="Z277" i="69"/>
  <c r="Z279" i="69"/>
  <c r="AA279" i="69" s="1"/>
  <c r="M366" i="69"/>
  <c r="N366" i="69" s="1"/>
  <c r="Z373" i="69"/>
  <c r="AA373" i="69" s="1"/>
  <c r="Z474" i="69"/>
  <c r="AA474" i="69" s="1"/>
  <c r="Z480" i="69"/>
  <c r="AA480" i="69" s="1"/>
  <c r="Z485" i="69"/>
  <c r="AA485" i="69" s="1"/>
  <c r="Z495" i="69"/>
  <c r="AA495" i="69" s="1"/>
  <c r="Z499" i="69"/>
  <c r="AA499" i="69" s="1"/>
  <c r="Z503" i="69"/>
  <c r="AA503" i="69" s="1"/>
  <c r="Z507" i="69"/>
  <c r="AA507" i="69" s="1"/>
  <c r="Z159" i="69"/>
  <c r="AA159" i="69" s="1"/>
  <c r="Z163" i="69"/>
  <c r="AA163" i="69" s="1"/>
  <c r="Z184" i="69"/>
  <c r="AA184" i="69" s="1"/>
  <c r="Z186" i="69"/>
  <c r="AA186" i="69" s="1"/>
  <c r="M197" i="69"/>
  <c r="Z207" i="69"/>
  <c r="AA207" i="69" s="1"/>
  <c r="Z216" i="69"/>
  <c r="AA216" i="69" s="1"/>
  <c r="M245" i="69"/>
  <c r="M248" i="69"/>
  <c r="M251" i="69"/>
  <c r="M252" i="69"/>
  <c r="M255" i="69"/>
  <c r="N255" i="69" s="1"/>
  <c r="Z257" i="69"/>
  <c r="AA257" i="69" s="1"/>
  <c r="Z261" i="69"/>
  <c r="Z263" i="69"/>
  <c r="AA263" i="69" s="1"/>
  <c r="Z269" i="69"/>
  <c r="Z298" i="69"/>
  <c r="AA298" i="69" s="1"/>
  <c r="Z308" i="69"/>
  <c r="AA308" i="69" s="1"/>
  <c r="Z312" i="69"/>
  <c r="AA312" i="69" s="1"/>
  <c r="M319" i="69"/>
  <c r="Z327" i="69"/>
  <c r="AA327" i="69" s="1"/>
  <c r="M335" i="69"/>
  <c r="M356" i="69"/>
  <c r="M358" i="69"/>
  <c r="M368" i="69"/>
  <c r="Z372" i="69"/>
  <c r="M386" i="69"/>
  <c r="N386" i="69" s="1"/>
  <c r="M417" i="69"/>
  <c r="N417" i="69" s="1"/>
  <c r="Z422" i="69"/>
  <c r="AA422" i="69" s="1"/>
  <c r="Z424" i="69"/>
  <c r="AA424" i="69" s="1"/>
  <c r="Z435" i="69"/>
  <c r="AA435" i="69" s="1"/>
  <c r="M441" i="69"/>
  <c r="N441" i="69" s="1"/>
  <c r="M442" i="69"/>
  <c r="N442" i="69" s="1"/>
  <c r="Z443" i="69"/>
  <c r="AA443" i="69" s="1"/>
  <c r="M471" i="69"/>
  <c r="N471" i="69" s="1"/>
  <c r="Z479" i="69"/>
  <c r="AA479" i="69" s="1"/>
  <c r="Z490" i="69"/>
  <c r="AA490" i="69" s="1"/>
  <c r="Z206" i="69"/>
  <c r="AA206" i="69" s="1"/>
  <c r="Z211" i="69"/>
  <c r="AA211" i="69" s="1"/>
  <c r="Z220" i="69"/>
  <c r="AA220" i="69" s="1"/>
  <c r="F285" i="69"/>
  <c r="Z320" i="69"/>
  <c r="AA320" i="69" s="1"/>
  <c r="M324" i="69"/>
  <c r="Z325" i="69"/>
  <c r="AA325" i="69" s="1"/>
  <c r="M334" i="69"/>
  <c r="F399" i="69"/>
  <c r="Z418" i="69"/>
  <c r="AA418" i="69" s="1"/>
  <c r="Z420" i="69"/>
  <c r="AA420" i="69" s="1"/>
  <c r="Z436" i="69"/>
  <c r="AA436" i="69" s="1"/>
  <c r="M440" i="69"/>
  <c r="N440" i="69" s="1"/>
  <c r="M448" i="69"/>
  <c r="Z451" i="69"/>
  <c r="AA451" i="69" s="1"/>
  <c r="M470" i="69"/>
  <c r="M477" i="69"/>
  <c r="M487" i="69"/>
  <c r="N487" i="69" s="1"/>
  <c r="M481" i="69"/>
  <c r="M192" i="69"/>
  <c r="N192" i="69" s="1"/>
  <c r="M194" i="69"/>
  <c r="M200" i="69"/>
  <c r="Z243" i="69"/>
  <c r="AA243" i="69" s="1"/>
  <c r="Z247" i="69"/>
  <c r="AA247" i="69" s="1"/>
  <c r="Z255" i="69"/>
  <c r="AA255" i="69" s="1"/>
  <c r="M274" i="69"/>
  <c r="M278" i="69"/>
  <c r="Z356" i="69"/>
  <c r="AA356" i="69" s="1"/>
  <c r="M360" i="69"/>
  <c r="M361" i="69"/>
  <c r="Z365" i="69"/>
  <c r="AA365" i="69" s="1"/>
  <c r="M374" i="69"/>
  <c r="M376" i="69"/>
  <c r="M380" i="69"/>
  <c r="Z384" i="69"/>
  <c r="Z385" i="69"/>
  <c r="AA385" i="69" s="1"/>
  <c r="Z386" i="69"/>
  <c r="AA386" i="69" s="1"/>
  <c r="N391" i="69"/>
  <c r="M392" i="69"/>
  <c r="Z394" i="69"/>
  <c r="AA394" i="69" s="1"/>
  <c r="M413" i="69"/>
  <c r="M433" i="69"/>
  <c r="Z471" i="69"/>
  <c r="AA471" i="69" s="1"/>
  <c r="Z497" i="69"/>
  <c r="AA497" i="69" s="1"/>
  <c r="Z501" i="69"/>
  <c r="AA501" i="69" s="1"/>
  <c r="Z505" i="69"/>
  <c r="AA505" i="69" s="1"/>
  <c r="Z157" i="69"/>
  <c r="AA157" i="69" s="1"/>
  <c r="Z161" i="69"/>
  <c r="AA161" i="69" s="1"/>
  <c r="Z165" i="69"/>
  <c r="AA165" i="69" s="1"/>
  <c r="M191" i="69"/>
  <c r="Z196" i="69"/>
  <c r="AE196" i="69" s="1"/>
  <c r="M201" i="69"/>
  <c r="Z209" i="69"/>
  <c r="AA209" i="69" s="1"/>
  <c r="Z218" i="69"/>
  <c r="AA218" i="69" s="1"/>
  <c r="Z223" i="69"/>
  <c r="AA223" i="69" s="1"/>
  <c r="M258" i="69"/>
  <c r="M262" i="69"/>
  <c r="N262" i="69" s="1"/>
  <c r="M265" i="69"/>
  <c r="M266" i="69"/>
  <c r="M270" i="69"/>
  <c r="N270" i="69" s="1"/>
  <c r="M273" i="69"/>
  <c r="N273" i="69" s="1"/>
  <c r="M275" i="69"/>
  <c r="M277" i="69"/>
  <c r="N277" i="69" s="1"/>
  <c r="M279" i="69"/>
  <c r="N279" i="69" s="1"/>
  <c r="M280" i="69"/>
  <c r="M309" i="69"/>
  <c r="M313" i="69"/>
  <c r="N313" i="69" s="1"/>
  <c r="Z318" i="69"/>
  <c r="AA318" i="69" s="1"/>
  <c r="Z334" i="69"/>
  <c r="AA334" i="69" s="1"/>
  <c r="M337" i="69"/>
  <c r="N337" i="69" s="1"/>
  <c r="Z362" i="69"/>
  <c r="AA362" i="69" s="1"/>
  <c r="Z364" i="69"/>
  <c r="AA364" i="69" s="1"/>
  <c r="Z388" i="69"/>
  <c r="AA388" i="69" s="1"/>
  <c r="Z389" i="69"/>
  <c r="Z393" i="69"/>
  <c r="AA393" i="69" s="1"/>
  <c r="Z415" i="69"/>
  <c r="AA415" i="69" s="1"/>
  <c r="Z433" i="69"/>
  <c r="AA433" i="69" s="1"/>
  <c r="M438" i="69"/>
  <c r="Z448" i="69"/>
  <c r="AA448" i="69" s="1"/>
  <c r="Z449" i="69"/>
  <c r="AA449" i="69" s="1"/>
  <c r="Z470" i="69"/>
  <c r="AA470" i="69" s="1"/>
  <c r="M474" i="69"/>
  <c r="Z477" i="69"/>
  <c r="AA477" i="69" s="1"/>
  <c r="Z482" i="69"/>
  <c r="AA482" i="69" s="1"/>
  <c r="M485" i="69"/>
  <c r="Z487" i="69"/>
  <c r="AA487" i="69" s="1"/>
  <c r="M507" i="69"/>
  <c r="N507" i="69" s="1"/>
  <c r="AS46" i="66"/>
  <c r="AS75" i="66"/>
  <c r="AS108" i="66"/>
  <c r="AS140" i="66"/>
  <c r="AS142" i="66"/>
  <c r="AS144" i="66"/>
  <c r="AS189" i="66"/>
  <c r="AS191" i="66"/>
  <c r="AS202" i="66"/>
  <c r="AS223" i="66"/>
  <c r="AS251" i="66"/>
  <c r="AS333" i="66"/>
  <c r="AS380" i="66"/>
  <c r="AS382" i="66"/>
  <c r="AS412" i="66"/>
  <c r="AS438" i="66"/>
  <c r="AS449" i="66"/>
  <c r="AS477" i="66"/>
  <c r="AS490" i="66"/>
  <c r="AS492" i="66"/>
  <c r="AS494" i="66"/>
  <c r="AS244" i="66"/>
  <c r="AS264" i="66"/>
  <c r="AS271" i="66"/>
  <c r="AS275" i="66"/>
  <c r="AS305" i="66"/>
  <c r="AS307" i="66"/>
  <c r="AS322" i="66"/>
  <c r="AS384" i="66"/>
  <c r="AS386" i="66"/>
  <c r="AS103" i="66"/>
  <c r="AS152" i="66"/>
  <c r="AS210" i="66"/>
  <c r="AS433" i="66"/>
  <c r="AS470" i="66"/>
  <c r="AS70" i="66"/>
  <c r="AS83" i="66"/>
  <c r="AS165" i="66"/>
  <c r="AS203" i="66"/>
  <c r="AS214" i="66"/>
  <c r="AS248" i="66"/>
  <c r="AS259" i="66"/>
  <c r="AS298" i="66"/>
  <c r="AS311" i="66"/>
  <c r="AS313" i="66"/>
  <c r="AS315" i="66"/>
  <c r="AS328" i="66"/>
  <c r="AS330" i="66"/>
  <c r="AS360" i="66"/>
  <c r="AS362" i="66"/>
  <c r="AS373" i="66"/>
  <c r="AS377" i="66"/>
  <c r="AS392" i="66"/>
  <c r="AS394" i="66"/>
  <c r="AS413" i="66"/>
  <c r="AS420" i="66"/>
  <c r="AS444" i="66"/>
  <c r="AS446" i="66"/>
  <c r="AS472" i="66"/>
  <c r="AS483" i="66"/>
  <c r="AS504" i="66"/>
  <c r="Z383" i="66"/>
  <c r="AS76" i="66"/>
  <c r="AS87" i="66"/>
  <c r="AS94" i="66"/>
  <c r="AS107" i="66"/>
  <c r="AS109" i="66"/>
  <c r="AS128" i="66"/>
  <c r="AS156" i="66"/>
  <c r="AS158" i="66"/>
  <c r="AS160" i="66"/>
  <c r="AS190" i="66"/>
  <c r="AS192" i="66"/>
  <c r="AS205" i="66"/>
  <c r="AS207" i="66"/>
  <c r="AS241" i="66"/>
  <c r="AS252" i="66"/>
  <c r="AS272" i="66"/>
  <c r="AS317" i="66"/>
  <c r="AS364" i="66"/>
  <c r="AS366" i="66"/>
  <c r="AS417" i="66"/>
  <c r="AS437" i="66"/>
  <c r="AS448" i="66"/>
  <c r="AS474" i="66"/>
  <c r="AS476" i="66"/>
  <c r="AS478" i="66"/>
  <c r="AS493" i="66"/>
  <c r="AS506" i="66"/>
  <c r="AS508" i="66"/>
  <c r="AS71" i="66"/>
  <c r="AS78" i="66"/>
  <c r="AS91" i="66"/>
  <c r="AS132" i="66"/>
  <c r="AS134" i="66"/>
  <c r="AS136" i="66"/>
  <c r="AS164" i="66"/>
  <c r="AS166" i="66"/>
  <c r="AS194" i="66"/>
  <c r="AS198" i="66"/>
  <c r="AS200" i="66"/>
  <c r="AS213" i="66"/>
  <c r="AS215" i="66"/>
  <c r="AS256" i="66"/>
  <c r="AS267" i="66"/>
  <c r="AS325" i="66"/>
  <c r="AS336" i="66"/>
  <c r="AS372" i="66"/>
  <c r="AS374" i="66"/>
  <c r="AS421" i="66"/>
  <c r="AS428" i="66"/>
  <c r="AS469" i="66"/>
  <c r="AS482" i="66"/>
  <c r="AS484" i="66"/>
  <c r="AS486" i="66"/>
  <c r="AS501" i="66"/>
  <c r="AS21" i="66"/>
  <c r="AS29" i="66"/>
  <c r="AS37" i="66"/>
  <c r="AS45" i="66"/>
  <c r="AS16" i="66"/>
  <c r="AS24" i="66"/>
  <c r="AS32" i="66"/>
  <c r="AS40" i="66"/>
  <c r="AS48" i="66"/>
  <c r="AS14" i="66"/>
  <c r="AS22" i="66"/>
  <c r="AS30" i="66"/>
  <c r="AS38" i="66"/>
  <c r="AS20" i="66"/>
  <c r="AS28" i="66"/>
  <c r="AS36" i="66"/>
  <c r="AS44" i="66"/>
  <c r="AS52" i="66"/>
  <c r="AS19" i="66"/>
  <c r="AS27" i="66"/>
  <c r="AS35" i="66"/>
  <c r="AS43" i="66"/>
  <c r="AS51" i="66"/>
  <c r="AS17" i="66"/>
  <c r="AS25" i="66"/>
  <c r="AS33" i="66"/>
  <c r="AS41" i="66"/>
  <c r="AS49" i="66"/>
  <c r="AS15" i="66"/>
  <c r="AS23" i="66"/>
  <c r="AS31" i="66"/>
  <c r="AS39" i="66"/>
  <c r="AS47" i="66"/>
  <c r="AS18" i="66"/>
  <c r="AS26" i="66"/>
  <c r="AS34" i="66"/>
  <c r="AS42" i="66"/>
  <c r="AS50" i="66"/>
  <c r="M504" i="66"/>
  <c r="N504" i="66" s="1"/>
  <c r="M30" i="66"/>
  <c r="N30" i="66" s="1"/>
  <c r="Z389" i="66"/>
  <c r="DH45" i="10" s="1"/>
  <c r="L23" i="55"/>
  <c r="Z142" i="66"/>
  <c r="AR26" i="70" s="1"/>
  <c r="M306" i="66"/>
  <c r="N306" i="66" s="1"/>
  <c r="Z70" i="66"/>
  <c r="M37" i="66"/>
  <c r="N37" i="66" s="1"/>
  <c r="M45" i="66"/>
  <c r="M265" i="66"/>
  <c r="M328" i="66"/>
  <c r="M87" i="66"/>
  <c r="Z26" i="66"/>
  <c r="M97" i="66"/>
  <c r="Z45" i="66"/>
  <c r="Z49" i="66"/>
  <c r="J47" i="10" s="1"/>
  <c r="M83" i="66"/>
  <c r="N83" i="66" s="1"/>
  <c r="M139" i="66"/>
  <c r="M482" i="66"/>
  <c r="M78" i="66"/>
  <c r="F228" i="66"/>
  <c r="Z304" i="66"/>
  <c r="CQ17" i="10" s="1"/>
  <c r="M90" i="66"/>
  <c r="M153" i="66"/>
  <c r="Z154" i="66"/>
  <c r="AR38" i="70" s="1"/>
  <c r="M149" i="66"/>
  <c r="M252" i="66"/>
  <c r="M264" i="66"/>
  <c r="N264" i="66" s="1"/>
  <c r="Z25" i="66"/>
  <c r="Z30" i="66"/>
  <c r="M93" i="66"/>
  <c r="Z264" i="66"/>
  <c r="M331" i="66"/>
  <c r="M358" i="66"/>
  <c r="Z359" i="66"/>
  <c r="M382" i="66"/>
  <c r="N382" i="66" s="1"/>
  <c r="Z419" i="66"/>
  <c r="DY18" i="10" s="1"/>
  <c r="Z140" i="66"/>
  <c r="Z157" i="66"/>
  <c r="F171" i="66"/>
  <c r="Z391" i="66"/>
  <c r="DH47" i="10" s="1"/>
  <c r="Z71" i="66"/>
  <c r="M142" i="66"/>
  <c r="N142" i="66" s="1"/>
  <c r="Z143" i="66"/>
  <c r="M416" i="66"/>
  <c r="M34" i="66"/>
  <c r="M42" i="66"/>
  <c r="M77" i="66"/>
  <c r="M82" i="66"/>
  <c r="M94" i="66"/>
  <c r="M133" i="66"/>
  <c r="M277" i="66"/>
  <c r="Z273" i="66"/>
  <c r="M315" i="66"/>
  <c r="M480" i="66"/>
  <c r="M26" i="66"/>
  <c r="M51" i="66"/>
  <c r="N51" i="66" s="1"/>
  <c r="Z133" i="66"/>
  <c r="Z146" i="66"/>
  <c r="AS30" i="70" s="1"/>
  <c r="M310" i="66"/>
  <c r="EK19" i="10"/>
  <c r="M508" i="66"/>
  <c r="N508" i="66" s="1"/>
  <c r="Z132" i="66"/>
  <c r="M161" i="66"/>
  <c r="Z253" i="66"/>
  <c r="BZ23" i="70" s="1"/>
  <c r="M256" i="66"/>
  <c r="M260" i="66"/>
  <c r="Z367" i="66"/>
  <c r="M486" i="66"/>
  <c r="M95" i="66"/>
  <c r="Z127" i="66"/>
  <c r="M134" i="66"/>
  <c r="Z265" i="66"/>
  <c r="BZ35" i="70" s="1"/>
  <c r="Z269" i="66"/>
  <c r="M272" i="66"/>
  <c r="N272" i="66" s="1"/>
  <c r="M308" i="66"/>
  <c r="Z326" i="66"/>
  <c r="Z426" i="66"/>
  <c r="DY25" i="70" s="1"/>
  <c r="Z299" i="66"/>
  <c r="CQ12" i="10" s="1"/>
  <c r="Z300" i="66"/>
  <c r="Z38" i="66"/>
  <c r="F285" i="66"/>
  <c r="Z310" i="66"/>
  <c r="Z373" i="66"/>
  <c r="DH29" i="10" s="1"/>
  <c r="M435" i="66"/>
  <c r="M484" i="66"/>
  <c r="N484" i="66" s="1"/>
  <c r="EN46" i="10"/>
  <c r="Z249" i="66"/>
  <c r="BZ19" i="70" s="1"/>
  <c r="M273" i="66"/>
  <c r="Z355" i="66"/>
  <c r="Z418" i="66"/>
  <c r="DY17" i="70" s="1"/>
  <c r="EK11" i="10"/>
  <c r="EN35" i="10"/>
  <c r="M253" i="66"/>
  <c r="N253" i="66" s="1"/>
  <c r="M261" i="66"/>
  <c r="M307" i="66"/>
  <c r="N307" i="66" s="1"/>
  <c r="M316" i="66"/>
  <c r="N316" i="66" s="1"/>
  <c r="Z322" i="66"/>
  <c r="M425" i="66"/>
  <c r="N425" i="66" s="1"/>
  <c r="M488" i="66"/>
  <c r="EN30" i="10"/>
  <c r="M276" i="66"/>
  <c r="N276" i="66" s="1"/>
  <c r="EK34" i="10"/>
  <c r="M81" i="66"/>
  <c r="Z324" i="66"/>
  <c r="Z379" i="66"/>
  <c r="M445" i="66"/>
  <c r="N445" i="66" s="1"/>
  <c r="M498" i="66"/>
  <c r="EJ47" i="10"/>
  <c r="D12" i="70"/>
  <c r="D12" i="10"/>
  <c r="Z15" i="66"/>
  <c r="H13" i="70"/>
  <c r="H13" i="10"/>
  <c r="M18" i="66"/>
  <c r="N18" i="66" s="1"/>
  <c r="D16" i="70"/>
  <c r="D16" i="10"/>
  <c r="Z19" i="66"/>
  <c r="H17" i="70"/>
  <c r="H17" i="10"/>
  <c r="M22" i="66"/>
  <c r="N22" i="66" s="1"/>
  <c r="D20" i="70"/>
  <c r="D20" i="10"/>
  <c r="I41" i="70"/>
  <c r="I41" i="10"/>
  <c r="D45" i="70"/>
  <c r="D45" i="10"/>
  <c r="M47" i="66"/>
  <c r="N47" i="66" s="1"/>
  <c r="E46" i="70"/>
  <c r="E46" i="10"/>
  <c r="Z50" i="66"/>
  <c r="H48" i="70"/>
  <c r="H48" i="10"/>
  <c r="I49" i="70"/>
  <c r="I49" i="10"/>
  <c r="M74" i="66"/>
  <c r="N74" i="66" s="1"/>
  <c r="U15" i="70"/>
  <c r="U15" i="10"/>
  <c r="M75" i="66"/>
  <c r="N75" i="66" s="1"/>
  <c r="U16" i="70"/>
  <c r="U16" i="10"/>
  <c r="Z76" i="66"/>
  <c r="Y17" i="70"/>
  <c r="Y17" i="10"/>
  <c r="Z18" i="70"/>
  <c r="Z18" i="10"/>
  <c r="V22" i="70"/>
  <c r="V22" i="10"/>
  <c r="Z83" i="66"/>
  <c r="Y24" i="70"/>
  <c r="Y24" i="10"/>
  <c r="U28" i="70"/>
  <c r="U28" i="10"/>
  <c r="V29" i="70"/>
  <c r="V29" i="10"/>
  <c r="U34" i="70"/>
  <c r="U34" i="10"/>
  <c r="V35" i="70"/>
  <c r="V35" i="10"/>
  <c r="Z37" i="70"/>
  <c r="Z37" i="10"/>
  <c r="M99" i="66"/>
  <c r="N99" i="66" s="1"/>
  <c r="U40" i="70"/>
  <c r="U40" i="10"/>
  <c r="V41" i="70"/>
  <c r="V41" i="10"/>
  <c r="Z42" i="70"/>
  <c r="Z42" i="10"/>
  <c r="U45" i="70"/>
  <c r="U45" i="10"/>
  <c r="Z105" i="66"/>
  <c r="Y46" i="70"/>
  <c r="Y46" i="10"/>
  <c r="U49" i="70"/>
  <c r="U49" i="10"/>
  <c r="Z109" i="66"/>
  <c r="Y50" i="70"/>
  <c r="Y50" i="10"/>
  <c r="AL13" i="70"/>
  <c r="AL13" i="10"/>
  <c r="AP15" i="70"/>
  <c r="AP15" i="10"/>
  <c r="AQ17" i="70"/>
  <c r="AQ17" i="10"/>
  <c r="Z134" i="66"/>
  <c r="AQ18" i="70"/>
  <c r="AQ18" i="10"/>
  <c r="AL22" i="70"/>
  <c r="AL22" i="10"/>
  <c r="AL32" i="70"/>
  <c r="AL32" i="10"/>
  <c r="AL33" i="70"/>
  <c r="AL33" i="10"/>
  <c r="Z152" i="66"/>
  <c r="AQ36" i="70"/>
  <c r="AQ36" i="10"/>
  <c r="AL42" i="70"/>
  <c r="AL42" i="10"/>
  <c r="M158" i="66"/>
  <c r="N158" i="66" s="1"/>
  <c r="M159" i="66"/>
  <c r="N159" i="66" s="1"/>
  <c r="AM43" i="70"/>
  <c r="AM43" i="10"/>
  <c r="AP46" i="70"/>
  <c r="AP46" i="10"/>
  <c r="Z162" i="66"/>
  <c r="Z164" i="66"/>
  <c r="AQ48" i="70"/>
  <c r="AQ48" i="10"/>
  <c r="BD11" i="70"/>
  <c r="BD11" i="10"/>
  <c r="BH12" i="70"/>
  <c r="BH12" i="10"/>
  <c r="BD15" i="70"/>
  <c r="BD15" i="10"/>
  <c r="BH16" i="70"/>
  <c r="BH16" i="10"/>
  <c r="BD19" i="70"/>
  <c r="BD19" i="10"/>
  <c r="BH20" i="70"/>
  <c r="BH20" i="10"/>
  <c r="M196" i="66"/>
  <c r="N196" i="66" s="1"/>
  <c r="BC23" i="70"/>
  <c r="BC23" i="10"/>
  <c r="BD24" i="70"/>
  <c r="BD24" i="10"/>
  <c r="BH25" i="70"/>
  <c r="BH25" i="10"/>
  <c r="BD33" i="70"/>
  <c r="BD33" i="10"/>
  <c r="BH34" i="70"/>
  <c r="BH34" i="10"/>
  <c r="BD37" i="70"/>
  <c r="BD37" i="10"/>
  <c r="BG38" i="70"/>
  <c r="BG38" i="10"/>
  <c r="Z219" i="66"/>
  <c r="BG46" i="70"/>
  <c r="BG46" i="10"/>
  <c r="Z223" i="66"/>
  <c r="BG50" i="70"/>
  <c r="BG50" i="10"/>
  <c r="BX27" i="70"/>
  <c r="Z257" i="66"/>
  <c r="BX27" i="10"/>
  <c r="BX31" i="70"/>
  <c r="BX31" i="10"/>
  <c r="Z261" i="66"/>
  <c r="E12" i="70"/>
  <c r="E12" i="10"/>
  <c r="I13" i="70"/>
  <c r="I13" i="10"/>
  <c r="E16" i="70"/>
  <c r="E16" i="10"/>
  <c r="I17" i="70"/>
  <c r="I17" i="10"/>
  <c r="E20" i="70"/>
  <c r="E20" i="10"/>
  <c r="I21" i="70"/>
  <c r="I21" i="10"/>
  <c r="D24" i="70"/>
  <c r="D24" i="10"/>
  <c r="M27" i="66"/>
  <c r="N27" i="66" s="1"/>
  <c r="D25" i="70"/>
  <c r="D25" i="10"/>
  <c r="Z28" i="66"/>
  <c r="H26" i="70"/>
  <c r="H26" i="10"/>
  <c r="I27" i="70"/>
  <c r="I27" i="10"/>
  <c r="I28" i="70"/>
  <c r="I28" i="10"/>
  <c r="M33" i="66"/>
  <c r="N33" i="66" s="1"/>
  <c r="D31" i="70"/>
  <c r="D31" i="10"/>
  <c r="E32" i="70"/>
  <c r="E32" i="10"/>
  <c r="E33" i="70"/>
  <c r="E33" i="10"/>
  <c r="I34" i="70"/>
  <c r="I34" i="10"/>
  <c r="E39" i="70"/>
  <c r="E39" i="10"/>
  <c r="H40" i="70"/>
  <c r="H40" i="10"/>
  <c r="Z42" i="66"/>
  <c r="D43" i="70"/>
  <c r="D43" i="10"/>
  <c r="E45" i="70"/>
  <c r="E45" i="10"/>
  <c r="Z11" i="70"/>
  <c r="Z11" i="10"/>
  <c r="V15" i="70"/>
  <c r="V15" i="10"/>
  <c r="V16" i="70"/>
  <c r="V16" i="10"/>
  <c r="Z17" i="70"/>
  <c r="Z17" i="10"/>
  <c r="U21" i="70"/>
  <c r="U21" i="10"/>
  <c r="M80" i="66"/>
  <c r="N80" i="66" s="1"/>
  <c r="Z82" i="66"/>
  <c r="Y23" i="70"/>
  <c r="Y23" i="10"/>
  <c r="Z24" i="70"/>
  <c r="Z24" i="10"/>
  <c r="Z88" i="66"/>
  <c r="Y29" i="70"/>
  <c r="Y29" i="10"/>
  <c r="Z30" i="70"/>
  <c r="Z30" i="10"/>
  <c r="V34" i="70"/>
  <c r="V34" i="10"/>
  <c r="Z95" i="66"/>
  <c r="Y36" i="70"/>
  <c r="Y36" i="10"/>
  <c r="V40" i="70"/>
  <c r="V40" i="10"/>
  <c r="Y41" i="70"/>
  <c r="Y41" i="10"/>
  <c r="V45" i="70"/>
  <c r="V45" i="10"/>
  <c r="Z46" i="70"/>
  <c r="Z46" i="10"/>
  <c r="AP14" i="70"/>
  <c r="AP14" i="10"/>
  <c r="Z131" i="66"/>
  <c r="AQ15" i="70"/>
  <c r="AQ15" i="10"/>
  <c r="AL21" i="70"/>
  <c r="AL21" i="10"/>
  <c r="AQ24" i="70"/>
  <c r="AQ24" i="10"/>
  <c r="Z141" i="66"/>
  <c r="AQ25" i="70"/>
  <c r="AQ25" i="10"/>
  <c r="AL30" i="70"/>
  <c r="AL30" i="10"/>
  <c r="AL31" i="70"/>
  <c r="AL31" i="10"/>
  <c r="M147" i="66"/>
  <c r="N147" i="66" s="1"/>
  <c r="AN34" i="70"/>
  <c r="AN34" i="10"/>
  <c r="AP35" i="70"/>
  <c r="AP35" i="10"/>
  <c r="Z151" i="66"/>
  <c r="AL41" i="70"/>
  <c r="AL41" i="10"/>
  <c r="AM42" i="70"/>
  <c r="AM42" i="10"/>
  <c r="AP44" i="70"/>
  <c r="AP44" i="10"/>
  <c r="AP45" i="70"/>
  <c r="AP45" i="10"/>
  <c r="AQ46" i="70"/>
  <c r="AQ46" i="10"/>
  <c r="BD28" i="70"/>
  <c r="BD28" i="10"/>
  <c r="BH29" i="70"/>
  <c r="BH29" i="10"/>
  <c r="M205" i="66"/>
  <c r="N205" i="66" s="1"/>
  <c r="BC32" i="70"/>
  <c r="BC32" i="10"/>
  <c r="BG33" i="70"/>
  <c r="BG33" i="10"/>
  <c r="BD45" i="70"/>
  <c r="BD45" i="10"/>
  <c r="BD49" i="70"/>
  <c r="BD49" i="10"/>
  <c r="BH50" i="70"/>
  <c r="BH50" i="10"/>
  <c r="BT11" i="70"/>
  <c r="BT11" i="10"/>
  <c r="M241" i="66"/>
  <c r="N241" i="66" s="1"/>
  <c r="M13" i="66"/>
  <c r="D11" i="10"/>
  <c r="Z14" i="66"/>
  <c r="H12" i="70"/>
  <c r="H12" i="10"/>
  <c r="M17" i="66"/>
  <c r="N17" i="66" s="1"/>
  <c r="D15" i="70"/>
  <c r="D15" i="10"/>
  <c r="Z18" i="66"/>
  <c r="H16" i="70"/>
  <c r="H16" i="10"/>
  <c r="M21" i="66"/>
  <c r="N21" i="66" s="1"/>
  <c r="D19" i="70"/>
  <c r="D19" i="10"/>
  <c r="Z22" i="66"/>
  <c r="H20" i="70"/>
  <c r="H20" i="10"/>
  <c r="M25" i="66"/>
  <c r="N25" i="66" s="1"/>
  <c r="D23" i="70"/>
  <c r="D23" i="10"/>
  <c r="E24" i="70"/>
  <c r="E24" i="10"/>
  <c r="E25" i="70"/>
  <c r="E25" i="10"/>
  <c r="I26" i="10"/>
  <c r="I26" i="70"/>
  <c r="E31" i="70"/>
  <c r="E31" i="10"/>
  <c r="Z35" i="66"/>
  <c r="AE35" i="66" s="1"/>
  <c r="H33" i="70"/>
  <c r="H33" i="10"/>
  <c r="M40" i="66"/>
  <c r="N40" i="66" s="1"/>
  <c r="D38" i="70"/>
  <c r="D38" i="10"/>
  <c r="H39" i="70"/>
  <c r="H39" i="10"/>
  <c r="Z41" i="66"/>
  <c r="I40" i="70"/>
  <c r="I40" i="10"/>
  <c r="H45" i="70"/>
  <c r="H45" i="10"/>
  <c r="I46" i="70"/>
  <c r="I46" i="10"/>
  <c r="I47" i="70"/>
  <c r="I47" i="10"/>
  <c r="U14" i="70"/>
  <c r="U14" i="10"/>
  <c r="M73" i="66"/>
  <c r="N73" i="66" s="1"/>
  <c r="Y15" i="70"/>
  <c r="Y15" i="10"/>
  <c r="Z75" i="66"/>
  <c r="Y16" i="70"/>
  <c r="Y16" i="10"/>
  <c r="U20" i="70"/>
  <c r="U20" i="10"/>
  <c r="V21" i="70"/>
  <c r="V21" i="10"/>
  <c r="U26" i="70"/>
  <c r="U26" i="10"/>
  <c r="V27" i="70"/>
  <c r="V27" i="10"/>
  <c r="Z29" i="70"/>
  <c r="Z29" i="10"/>
  <c r="U33" i="70"/>
  <c r="U33" i="10"/>
  <c r="M92" i="66"/>
  <c r="N92" i="66" s="1"/>
  <c r="Z94" i="66"/>
  <c r="Y35" i="70"/>
  <c r="Y35" i="10"/>
  <c r="Z36" i="70"/>
  <c r="Z36" i="10"/>
  <c r="Y49" i="70"/>
  <c r="Y49" i="10"/>
  <c r="M127" i="66"/>
  <c r="N127" i="66" s="1"/>
  <c r="AM11" i="70"/>
  <c r="AM11" i="10"/>
  <c r="AL12" i="70"/>
  <c r="AL12" i="10"/>
  <c r="Z130" i="66"/>
  <c r="AQ14" i="70"/>
  <c r="AQ14" i="10"/>
  <c r="AP22" i="70"/>
  <c r="AP22" i="10"/>
  <c r="AP23" i="70"/>
  <c r="AP23" i="10"/>
  <c r="M146" i="66"/>
  <c r="N146" i="66" s="1"/>
  <c r="AM30" i="70"/>
  <c r="AM30" i="10"/>
  <c r="AM31" i="70"/>
  <c r="AM31" i="10"/>
  <c r="AP32" i="70"/>
  <c r="AP32" i="10"/>
  <c r="AP34" i="70"/>
  <c r="AP34" i="10"/>
  <c r="Z150" i="66"/>
  <c r="AQ35" i="70"/>
  <c r="AQ35" i="10"/>
  <c r="AL40" i="70"/>
  <c r="AL40" i="10"/>
  <c r="AQ43" i="70"/>
  <c r="AQ43" i="10"/>
  <c r="Z160" i="66"/>
  <c r="AQ44" i="70"/>
  <c r="AQ44" i="10"/>
  <c r="Z161" i="66"/>
  <c r="AQ45" i="70"/>
  <c r="AQ45" i="10"/>
  <c r="Z163" i="66"/>
  <c r="AQ47" i="70"/>
  <c r="AQ47" i="10"/>
  <c r="AL50" i="70"/>
  <c r="AL50" i="10"/>
  <c r="BH11" i="70"/>
  <c r="BH11" i="10"/>
  <c r="BD14" i="70"/>
  <c r="BD14" i="10"/>
  <c r="BH15" i="70"/>
  <c r="BH15" i="10"/>
  <c r="BD18" i="70"/>
  <c r="BD18" i="10"/>
  <c r="BH19" i="70"/>
  <c r="BH19" i="10"/>
  <c r="BD22" i="70"/>
  <c r="BD22" i="10"/>
  <c r="M200" i="66"/>
  <c r="N200" i="66" s="1"/>
  <c r="BC27" i="70"/>
  <c r="BC27" i="10"/>
  <c r="BG28" i="70"/>
  <c r="BG28" i="10"/>
  <c r="M221" i="66"/>
  <c r="N221" i="66" s="1"/>
  <c r="BC48" i="70"/>
  <c r="BC48" i="10"/>
  <c r="Z222" i="66"/>
  <c r="BG49" i="70"/>
  <c r="BG49" i="10"/>
  <c r="BT15" i="70"/>
  <c r="BT15" i="10"/>
  <c r="M245" i="66"/>
  <c r="N245" i="66" s="1"/>
  <c r="BT39" i="70"/>
  <c r="BT39" i="10"/>
  <c r="M269" i="66"/>
  <c r="N269" i="66" s="1"/>
  <c r="BY46" i="70"/>
  <c r="BY46" i="10"/>
  <c r="E11" i="70"/>
  <c r="E11" i="10"/>
  <c r="I12" i="70"/>
  <c r="I12" i="10"/>
  <c r="E15" i="70"/>
  <c r="E15" i="10"/>
  <c r="I16" i="70"/>
  <c r="I16" i="10"/>
  <c r="E19" i="70"/>
  <c r="E19" i="10"/>
  <c r="I20" i="70"/>
  <c r="I20" i="10"/>
  <c r="E23" i="70"/>
  <c r="E23" i="10"/>
  <c r="Z27" i="66"/>
  <c r="H25" i="70"/>
  <c r="H25" i="10"/>
  <c r="M32" i="66"/>
  <c r="N32" i="66" s="1"/>
  <c r="D30" i="70"/>
  <c r="D30" i="10"/>
  <c r="H31" i="70"/>
  <c r="H31" i="10"/>
  <c r="H32" i="70"/>
  <c r="H32" i="10"/>
  <c r="I33" i="70"/>
  <c r="I33" i="10"/>
  <c r="D36" i="70"/>
  <c r="D36" i="10"/>
  <c r="E38" i="70"/>
  <c r="E38" i="10"/>
  <c r="I39" i="70"/>
  <c r="I39" i="10"/>
  <c r="M44" i="66"/>
  <c r="N44" i="66" s="1"/>
  <c r="D42" i="70"/>
  <c r="D42" i="10"/>
  <c r="E44" i="70"/>
  <c r="E44" i="10"/>
  <c r="I45" i="70"/>
  <c r="I45" i="10"/>
  <c r="M52" i="66"/>
  <c r="N52" i="66" s="1"/>
  <c r="D50" i="70"/>
  <c r="D50" i="10"/>
  <c r="V14" i="70"/>
  <c r="V14" i="10"/>
  <c r="Z80" i="66"/>
  <c r="Y21" i="70"/>
  <c r="Y21" i="10"/>
  <c r="Z22" i="70"/>
  <c r="Z22" i="10"/>
  <c r="V26" i="70"/>
  <c r="V26" i="10"/>
  <c r="M86" i="66"/>
  <c r="N86" i="66" s="1"/>
  <c r="Z87" i="66"/>
  <c r="Y28" i="70"/>
  <c r="Y28" i="10"/>
  <c r="U32" i="70"/>
  <c r="U32" i="10"/>
  <c r="V33" i="70"/>
  <c r="V33" i="10"/>
  <c r="U38" i="70"/>
  <c r="U38" i="10"/>
  <c r="V39" i="70"/>
  <c r="V39" i="10"/>
  <c r="Z40" i="70"/>
  <c r="Z40" i="10"/>
  <c r="V44" i="70"/>
  <c r="V44" i="10"/>
  <c r="Z45" i="70"/>
  <c r="Z45" i="10"/>
  <c r="V48" i="70"/>
  <c r="V48" i="10"/>
  <c r="Z49" i="70"/>
  <c r="Z49" i="10"/>
  <c r="M128" i="66"/>
  <c r="N128" i="66" s="1"/>
  <c r="AM12" i="70"/>
  <c r="AM12" i="10"/>
  <c r="AP13" i="70"/>
  <c r="AP13" i="10"/>
  <c r="AL20" i="70"/>
  <c r="AL20" i="10"/>
  <c r="M137" i="66"/>
  <c r="N137" i="66" s="1"/>
  <c r="AQ22" i="70"/>
  <c r="AQ22" i="10"/>
  <c r="Z139" i="66"/>
  <c r="AQ23" i="70"/>
  <c r="AQ23" i="10"/>
  <c r="Z148" i="66"/>
  <c r="AQ32" i="70"/>
  <c r="AQ32" i="10"/>
  <c r="AP33" i="70"/>
  <c r="AP33" i="10"/>
  <c r="Z149" i="66"/>
  <c r="AQ34" i="70"/>
  <c r="AQ34" i="10"/>
  <c r="AL37" i="70"/>
  <c r="AL37" i="10"/>
  <c r="AL39" i="70"/>
  <c r="AL39" i="10"/>
  <c r="M155" i="66"/>
  <c r="N155" i="66" s="1"/>
  <c r="AP41" i="70"/>
  <c r="AP41" i="10"/>
  <c r="AP42" i="70"/>
  <c r="AP42" i="10"/>
  <c r="Z159" i="66"/>
  <c r="AL49" i="70"/>
  <c r="AL49" i="10"/>
  <c r="AM50" i="70"/>
  <c r="AM50" i="10"/>
  <c r="M186" i="66"/>
  <c r="N186" i="66" s="1"/>
  <c r="BC13" i="70"/>
  <c r="BC13" i="10"/>
  <c r="BG14" i="70"/>
  <c r="BG14" i="10"/>
  <c r="M190" i="66"/>
  <c r="N190" i="66" s="1"/>
  <c r="BC17" i="70"/>
  <c r="BC17" i="10"/>
  <c r="BG18" i="70"/>
  <c r="BG18" i="10"/>
  <c r="M194" i="66"/>
  <c r="N194" i="66" s="1"/>
  <c r="BC21" i="70"/>
  <c r="BC21" i="10"/>
  <c r="Z196" i="66"/>
  <c r="BG23" i="70"/>
  <c r="BG23" i="10"/>
  <c r="M199" i="66"/>
  <c r="N199" i="66" s="1"/>
  <c r="BC26" i="70"/>
  <c r="BC26" i="10"/>
  <c r="BD27" i="70"/>
  <c r="BD27" i="10"/>
  <c r="BD31" i="70"/>
  <c r="BD31" i="10"/>
  <c r="BG32" i="70"/>
  <c r="BG32" i="10"/>
  <c r="BD40" i="70"/>
  <c r="BD40" i="10"/>
  <c r="BH41" i="70"/>
  <c r="BH41" i="10"/>
  <c r="BD44" i="70"/>
  <c r="BD44" i="10"/>
  <c r="BH45" i="70"/>
  <c r="BH45" i="10"/>
  <c r="BD48" i="70"/>
  <c r="BD48" i="10"/>
  <c r="BT19" i="70"/>
  <c r="BT19" i="10"/>
  <c r="M249" i="66"/>
  <c r="N249" i="66" s="1"/>
  <c r="BY26" i="70"/>
  <c r="BY26" i="10"/>
  <c r="BY30" i="70"/>
  <c r="BY30" i="10"/>
  <c r="BT44" i="70"/>
  <c r="BT44" i="10"/>
  <c r="BX45" i="70"/>
  <c r="BX45" i="10"/>
  <c r="Z13" i="66"/>
  <c r="H11" i="70"/>
  <c r="H11" i="10"/>
  <c r="M16" i="66"/>
  <c r="N16" i="66" s="1"/>
  <c r="D14" i="70"/>
  <c r="D14" i="10"/>
  <c r="Z17" i="66"/>
  <c r="H15" i="70"/>
  <c r="H15" i="10"/>
  <c r="M20" i="66"/>
  <c r="N20" i="66" s="1"/>
  <c r="D18" i="70"/>
  <c r="D18" i="10"/>
  <c r="Z21" i="66"/>
  <c r="H19" i="70"/>
  <c r="H19" i="10"/>
  <c r="E42" i="70"/>
  <c r="E42" i="10"/>
  <c r="Z46" i="66"/>
  <c r="H44" i="70"/>
  <c r="H44" i="10"/>
  <c r="Z47" i="66"/>
  <c r="D49" i="70"/>
  <c r="D49" i="10"/>
  <c r="Z73" i="66"/>
  <c r="Y14" i="70"/>
  <c r="Y14" i="10"/>
  <c r="Z74" i="66"/>
  <c r="U18" i="70"/>
  <c r="U18" i="10"/>
  <c r="V19" i="70"/>
  <c r="V19" i="10"/>
  <c r="M79" i="66"/>
  <c r="N79" i="66" s="1"/>
  <c r="Z21" i="70"/>
  <c r="Z21" i="10"/>
  <c r="U25" i="70"/>
  <c r="U25" i="10"/>
  <c r="M84" i="66"/>
  <c r="N84" i="66" s="1"/>
  <c r="M85" i="66"/>
  <c r="N85" i="66" s="1"/>
  <c r="Z86" i="66"/>
  <c r="Y27" i="70"/>
  <c r="Y27" i="10"/>
  <c r="Z28" i="70"/>
  <c r="Z28" i="10"/>
  <c r="Z92" i="66"/>
  <c r="Y33" i="70"/>
  <c r="Y33" i="10"/>
  <c r="Z34" i="70"/>
  <c r="Z34" i="10"/>
  <c r="V38" i="70"/>
  <c r="V38" i="10"/>
  <c r="Y39" i="70"/>
  <c r="Y39" i="10"/>
  <c r="U43" i="70"/>
  <c r="U43" i="10"/>
  <c r="Z103" i="66"/>
  <c r="Y44" i="70"/>
  <c r="Y44" i="10"/>
  <c r="U47" i="70"/>
  <c r="U47" i="10"/>
  <c r="Z107" i="66"/>
  <c r="Y48" i="70"/>
  <c r="Y48" i="10"/>
  <c r="F114" i="66"/>
  <c r="AP11" i="70"/>
  <c r="AP11" i="10"/>
  <c r="AP12" i="70"/>
  <c r="AP12" i="10"/>
  <c r="Z129" i="66"/>
  <c r="AQ13" i="70"/>
  <c r="AQ13" i="10"/>
  <c r="AL16" i="70"/>
  <c r="AL16" i="10"/>
  <c r="AL17" i="70"/>
  <c r="AL17" i="10"/>
  <c r="AL18" i="70"/>
  <c r="AL18" i="10"/>
  <c r="M135" i="66"/>
  <c r="N135" i="66" s="1"/>
  <c r="AM19" i="70"/>
  <c r="AM19" i="10"/>
  <c r="M136" i="66"/>
  <c r="N136" i="66" s="1"/>
  <c r="AM20" i="70"/>
  <c r="AM20" i="10"/>
  <c r="AP21" i="70"/>
  <c r="AP21" i="10"/>
  <c r="Z137" i="66"/>
  <c r="Z138" i="66"/>
  <c r="M145" i="66"/>
  <c r="N145" i="66" s="1"/>
  <c r="AM29" i="70"/>
  <c r="AM29" i="10"/>
  <c r="AQ30" i="70"/>
  <c r="AQ30" i="10"/>
  <c r="AP31" i="70"/>
  <c r="AP31" i="10"/>
  <c r="AQ33" i="70"/>
  <c r="AQ33" i="10"/>
  <c r="AM37" i="70"/>
  <c r="AM37" i="10"/>
  <c r="AL38" i="70"/>
  <c r="AL38" i="10"/>
  <c r="M154" i="66"/>
  <c r="N154" i="66" s="1"/>
  <c r="AM39" i="70"/>
  <c r="AM39" i="10"/>
  <c r="AQ41" i="70"/>
  <c r="AQ41" i="10"/>
  <c r="Z158" i="66"/>
  <c r="AQ42" i="70"/>
  <c r="AQ42" i="10"/>
  <c r="M165" i="66"/>
  <c r="N165" i="66" s="1"/>
  <c r="AM49" i="70"/>
  <c r="AM49" i="10"/>
  <c r="M166" i="66"/>
  <c r="N166" i="66" s="1"/>
  <c r="BD13" i="70"/>
  <c r="BD13" i="10"/>
  <c r="BH14" i="70"/>
  <c r="BH14" i="10"/>
  <c r="BD17" i="70"/>
  <c r="BD17" i="10"/>
  <c r="BH18" i="70"/>
  <c r="BH18" i="10"/>
  <c r="BD21" i="70"/>
  <c r="BD21" i="10"/>
  <c r="BG22" i="70"/>
  <c r="BG22" i="10"/>
  <c r="BH23" i="70"/>
  <c r="BH23" i="10"/>
  <c r="BD26" i="70"/>
  <c r="BD26" i="10"/>
  <c r="Z200" i="66"/>
  <c r="BG27" i="70"/>
  <c r="BG27" i="10"/>
  <c r="M203" i="66"/>
  <c r="N203" i="66" s="1"/>
  <c r="BC30" i="70"/>
  <c r="BC30" i="10"/>
  <c r="BH32" i="70"/>
  <c r="BH32" i="10"/>
  <c r="BH36" i="70"/>
  <c r="BH36" i="10"/>
  <c r="M212" i="66"/>
  <c r="N212" i="66" s="1"/>
  <c r="BC39" i="70"/>
  <c r="BC39" i="10"/>
  <c r="Z213" i="66"/>
  <c r="BG40" i="70"/>
  <c r="BG40" i="10"/>
  <c r="M216" i="66"/>
  <c r="N216" i="66" s="1"/>
  <c r="BC43" i="70"/>
  <c r="BC43" i="10"/>
  <c r="BG44" i="70"/>
  <c r="BG44" i="10"/>
  <c r="BT14" i="70"/>
  <c r="BT14" i="10"/>
  <c r="M244" i="66"/>
  <c r="N244" i="66" s="1"/>
  <c r="BT24" i="70"/>
  <c r="BT24" i="10"/>
  <c r="BX25" i="70"/>
  <c r="BX25" i="10"/>
  <c r="BT38" i="70"/>
  <c r="BT38" i="10"/>
  <c r="M268" i="66"/>
  <c r="N268" i="66" s="1"/>
  <c r="CP11" i="70"/>
  <c r="CP11" i="10"/>
  <c r="I11" i="70"/>
  <c r="I11" i="10"/>
  <c r="E14" i="70"/>
  <c r="E14" i="10"/>
  <c r="I15" i="70"/>
  <c r="I15" i="10"/>
  <c r="E18" i="70"/>
  <c r="E18" i="10"/>
  <c r="I19" i="70"/>
  <c r="I19" i="10"/>
  <c r="E22" i="70"/>
  <c r="E22" i="10"/>
  <c r="I23" i="70"/>
  <c r="I23" i="10"/>
  <c r="I24" i="70"/>
  <c r="I24" i="10"/>
  <c r="D27" i="70"/>
  <c r="D27" i="10"/>
  <c r="E28" i="70"/>
  <c r="E28" i="10"/>
  <c r="M31" i="66"/>
  <c r="N31" i="66" s="1"/>
  <c r="D29" i="70"/>
  <c r="D29" i="10"/>
  <c r="Z32" i="66"/>
  <c r="H30" i="70"/>
  <c r="H30" i="10"/>
  <c r="Z33" i="66"/>
  <c r="Z34" i="66"/>
  <c r="E35" i="70"/>
  <c r="E35" i="10"/>
  <c r="M38" i="66"/>
  <c r="N38" i="66" s="1"/>
  <c r="E37" i="70"/>
  <c r="E37" i="10"/>
  <c r="I38" i="70"/>
  <c r="I38" i="10"/>
  <c r="M43" i="66"/>
  <c r="N43" i="66" s="1"/>
  <c r="D41" i="70"/>
  <c r="D41" i="10"/>
  <c r="Z44" i="66"/>
  <c r="H42" i="70"/>
  <c r="H42" i="10"/>
  <c r="H43" i="70"/>
  <c r="H43" i="10"/>
  <c r="I44" i="70"/>
  <c r="I44" i="10"/>
  <c r="Z52" i="66"/>
  <c r="H50" i="70"/>
  <c r="H50" i="10"/>
  <c r="U11" i="70"/>
  <c r="U11" i="10"/>
  <c r="M71" i="66"/>
  <c r="N71" i="66" s="1"/>
  <c r="U12" i="70"/>
  <c r="U12" i="10"/>
  <c r="V13" i="70"/>
  <c r="V13" i="10"/>
  <c r="Z14" i="70"/>
  <c r="Z14" i="10"/>
  <c r="V18" i="70"/>
  <c r="V18" i="10"/>
  <c r="Z79" i="66"/>
  <c r="Y20" i="70"/>
  <c r="Y20" i="10"/>
  <c r="U24" i="70"/>
  <c r="U24" i="10"/>
  <c r="V25" i="70"/>
  <c r="V25" i="10"/>
  <c r="U30" i="70"/>
  <c r="U30" i="10"/>
  <c r="V31" i="70"/>
  <c r="V31" i="10"/>
  <c r="W32" i="70"/>
  <c r="W32" i="10"/>
  <c r="N31" i="63" s="1"/>
  <c r="Q31" i="63" s="1"/>
  <c r="Z33" i="70"/>
  <c r="Z33" i="10"/>
  <c r="U37" i="70"/>
  <c r="U37" i="10"/>
  <c r="M96" i="66"/>
  <c r="N96" i="66" s="1"/>
  <c r="Z39" i="70"/>
  <c r="Z39" i="10"/>
  <c r="M101" i="66"/>
  <c r="N101" i="66" s="1"/>
  <c r="U42" i="70"/>
  <c r="U42" i="10"/>
  <c r="V43" i="70"/>
  <c r="V43" i="10"/>
  <c r="Z44" i="70"/>
  <c r="Z44" i="10"/>
  <c r="V47" i="70"/>
  <c r="V47" i="10"/>
  <c r="Z48" i="70"/>
  <c r="Z48" i="10"/>
  <c r="AL15" i="70"/>
  <c r="AL15" i="10"/>
  <c r="M132" i="66"/>
  <c r="N132" i="66" s="1"/>
  <c r="AM16" i="70"/>
  <c r="AM16" i="10"/>
  <c r="AM17" i="70"/>
  <c r="AM17" i="10"/>
  <c r="AM18" i="70"/>
  <c r="AM18" i="10"/>
  <c r="AP19" i="70"/>
  <c r="AP19" i="10"/>
  <c r="Z135" i="66"/>
  <c r="AP20" i="70"/>
  <c r="AP20" i="10"/>
  <c r="AQ21" i="70"/>
  <c r="AQ21" i="10"/>
  <c r="AM26" i="70"/>
  <c r="AM26" i="10"/>
  <c r="M143" i="66"/>
  <c r="N143" i="66" s="1"/>
  <c r="AM27" i="70"/>
  <c r="AM27" i="10"/>
  <c r="M144" i="66"/>
  <c r="N144" i="66" s="1"/>
  <c r="AM28" i="70"/>
  <c r="AM28" i="10"/>
  <c r="AP29" i="70"/>
  <c r="AP29" i="10"/>
  <c r="Z147" i="66"/>
  <c r="AQ31" i="70"/>
  <c r="AQ31" i="10"/>
  <c r="AL36" i="70"/>
  <c r="AL36" i="10"/>
  <c r="AM38" i="70"/>
  <c r="AM38" i="10"/>
  <c r="AP39" i="70"/>
  <c r="AP39" i="10"/>
  <c r="AP40" i="70"/>
  <c r="AP40" i="10"/>
  <c r="AL46" i="70"/>
  <c r="AL46" i="10"/>
  <c r="M162" i="66"/>
  <c r="N162" i="66" s="1"/>
  <c r="Z199" i="66"/>
  <c r="BG26" i="70"/>
  <c r="BG26" i="10"/>
  <c r="BH27" i="70"/>
  <c r="BH27" i="10"/>
  <c r="BD30" i="70"/>
  <c r="BD30" i="10"/>
  <c r="Z208" i="66"/>
  <c r="BG35" i="70"/>
  <c r="BG35" i="10"/>
  <c r="M211" i="66"/>
  <c r="N211" i="66" s="1"/>
  <c r="BC38" i="70"/>
  <c r="BC38" i="10"/>
  <c r="BD39" i="70"/>
  <c r="BD39" i="10"/>
  <c r="BD43" i="70"/>
  <c r="BD43" i="10"/>
  <c r="BT18" i="70"/>
  <c r="BT18" i="10"/>
  <c r="M248" i="66"/>
  <c r="N248" i="66" s="1"/>
  <c r="Z259" i="66"/>
  <c r="BY29" i="70"/>
  <c r="BY29" i="10"/>
  <c r="BZ35" i="10"/>
  <c r="BX48" i="70"/>
  <c r="BX48" i="10"/>
  <c r="M15" i="66"/>
  <c r="N15" i="66" s="1"/>
  <c r="D13" i="70"/>
  <c r="D13" i="10"/>
  <c r="Z16" i="66"/>
  <c r="H14" i="70"/>
  <c r="H14" i="10"/>
  <c r="M19" i="66"/>
  <c r="N19" i="66" s="1"/>
  <c r="D17" i="70"/>
  <c r="D17" i="10"/>
  <c r="Z20" i="66"/>
  <c r="H18" i="70"/>
  <c r="H18" i="10"/>
  <c r="M23" i="66"/>
  <c r="N23" i="66" s="1"/>
  <c r="D21" i="70"/>
  <c r="D21" i="10"/>
  <c r="Z24" i="66"/>
  <c r="H22" i="70"/>
  <c r="H22" i="10"/>
  <c r="J24" i="10"/>
  <c r="E27" i="70"/>
  <c r="E27" i="10"/>
  <c r="F28" i="70"/>
  <c r="F28" i="10"/>
  <c r="E29" i="70"/>
  <c r="E29" i="10"/>
  <c r="I30" i="70"/>
  <c r="I30" i="10"/>
  <c r="M36" i="66"/>
  <c r="N36" i="66" s="1"/>
  <c r="D34" i="70"/>
  <c r="D34" i="10"/>
  <c r="Z39" i="66"/>
  <c r="H37" i="70"/>
  <c r="H37" i="10"/>
  <c r="D40" i="70"/>
  <c r="D40" i="10"/>
  <c r="E47" i="70"/>
  <c r="E47" i="10"/>
  <c r="M50" i="66"/>
  <c r="N50" i="66" s="1"/>
  <c r="D48" i="70"/>
  <c r="D48" i="10"/>
  <c r="F49" i="70"/>
  <c r="F49" i="10"/>
  <c r="I50" i="70"/>
  <c r="I50" i="10"/>
  <c r="V11" i="70"/>
  <c r="V11" i="10"/>
  <c r="V12" i="70"/>
  <c r="V12" i="10"/>
  <c r="Z72" i="66"/>
  <c r="Y13" i="70"/>
  <c r="Y13" i="10"/>
  <c r="M76" i="66"/>
  <c r="N76" i="66" s="1"/>
  <c r="U17" i="70"/>
  <c r="U17" i="10"/>
  <c r="Z78" i="66"/>
  <c r="Y19" i="70"/>
  <c r="Y19" i="10"/>
  <c r="Z20" i="70"/>
  <c r="Z20" i="10"/>
  <c r="Z84" i="66"/>
  <c r="Y25" i="70"/>
  <c r="Y25" i="10"/>
  <c r="Z26" i="70"/>
  <c r="Z26" i="10"/>
  <c r="V30" i="70"/>
  <c r="V30" i="10"/>
  <c r="Z91" i="66"/>
  <c r="Y32" i="70"/>
  <c r="Y32" i="10"/>
  <c r="U36" i="70"/>
  <c r="U36" i="10"/>
  <c r="V37" i="70"/>
  <c r="V37" i="10"/>
  <c r="M109" i="66"/>
  <c r="N109" i="66" s="1"/>
  <c r="U50" i="70"/>
  <c r="U50" i="10"/>
  <c r="AM15" i="70"/>
  <c r="AM15" i="10"/>
  <c r="AP16" i="70"/>
  <c r="AP16" i="10"/>
  <c r="AQ19" i="70"/>
  <c r="AQ19" i="10"/>
  <c r="AL24" i="70"/>
  <c r="AL24" i="10"/>
  <c r="AL25" i="70"/>
  <c r="AL25" i="10"/>
  <c r="AP28" i="70"/>
  <c r="AP28" i="10"/>
  <c r="Z145" i="66"/>
  <c r="AQ29" i="70"/>
  <c r="AQ29" i="10"/>
  <c r="AS30" i="10"/>
  <c r="AL35" i="70"/>
  <c r="AL35" i="10"/>
  <c r="AP38" i="70"/>
  <c r="AP38" i="10"/>
  <c r="Z155" i="66"/>
  <c r="AQ39" i="70"/>
  <c r="AQ39" i="10"/>
  <c r="Z156" i="66"/>
  <c r="AQ40" i="70"/>
  <c r="AQ40" i="10"/>
  <c r="AL45" i="70"/>
  <c r="AL45" i="10"/>
  <c r="AM46" i="70"/>
  <c r="AM46" i="10"/>
  <c r="AM47" i="70"/>
  <c r="AM47" i="10"/>
  <c r="M164" i="66"/>
  <c r="N164" i="66" s="1"/>
  <c r="AM48" i="70"/>
  <c r="AM48" i="10"/>
  <c r="AQ49" i="70"/>
  <c r="AQ49" i="10"/>
  <c r="AQ50" i="70"/>
  <c r="AQ50" i="10"/>
  <c r="BD12" i="70"/>
  <c r="BD12" i="10"/>
  <c r="BH13" i="70"/>
  <c r="BH13" i="10"/>
  <c r="BD16" i="70"/>
  <c r="BD16" i="10"/>
  <c r="BH17" i="70"/>
  <c r="BH17" i="10"/>
  <c r="M193" i="66"/>
  <c r="N193" i="66" s="1"/>
  <c r="BD20" i="70"/>
  <c r="BD20" i="10"/>
  <c r="BH21" i="70"/>
  <c r="BH21" i="10"/>
  <c r="BD25" i="70"/>
  <c r="BD25" i="10"/>
  <c r="BH26" i="70"/>
  <c r="BH26" i="10"/>
  <c r="BH35" i="70"/>
  <c r="BH35" i="10"/>
  <c r="Z212" i="66"/>
  <c r="BG39" i="70"/>
  <c r="BG39" i="10"/>
  <c r="M215" i="66"/>
  <c r="N215" i="66" s="1"/>
  <c r="BC42" i="70"/>
  <c r="BC42" i="10"/>
  <c r="BX28" i="70"/>
  <c r="BX28" i="10"/>
  <c r="BX32" i="70"/>
  <c r="BX32" i="10"/>
  <c r="BT41" i="70"/>
  <c r="BT41" i="10"/>
  <c r="CM29" i="70"/>
  <c r="E13" i="70"/>
  <c r="E13" i="10"/>
  <c r="I14" i="70"/>
  <c r="I14" i="10"/>
  <c r="E17" i="70"/>
  <c r="E17" i="10"/>
  <c r="I18" i="70"/>
  <c r="I18" i="10"/>
  <c r="E21" i="70"/>
  <c r="E21" i="10"/>
  <c r="I22" i="70"/>
  <c r="I22" i="10"/>
  <c r="M28" i="66"/>
  <c r="N28" i="66" s="1"/>
  <c r="D26" i="70"/>
  <c r="D26" i="10"/>
  <c r="M29" i="66"/>
  <c r="N29" i="66" s="1"/>
  <c r="Z31" i="66"/>
  <c r="H29" i="70"/>
  <c r="H29" i="10"/>
  <c r="E34" i="70"/>
  <c r="E34" i="10"/>
  <c r="Z37" i="66"/>
  <c r="H35" i="70"/>
  <c r="H35" i="10"/>
  <c r="H36" i="70"/>
  <c r="H36" i="10"/>
  <c r="I37" i="70"/>
  <c r="I37" i="10"/>
  <c r="Z43" i="66"/>
  <c r="H41" i="70"/>
  <c r="H41" i="10"/>
  <c r="M48" i="66"/>
  <c r="N48" i="66" s="1"/>
  <c r="D46" i="70"/>
  <c r="D46" i="10"/>
  <c r="M49" i="66"/>
  <c r="N49" i="66" s="1"/>
  <c r="E48" i="70"/>
  <c r="E48" i="10"/>
  <c r="H49" i="70"/>
  <c r="H49" i="10"/>
  <c r="Z51" i="66"/>
  <c r="AE51" i="66" s="1"/>
  <c r="AD51" i="66" s="1"/>
  <c r="M70" i="66"/>
  <c r="N70" i="66" s="1"/>
  <c r="Y12" i="70"/>
  <c r="Y12" i="10"/>
  <c r="Z13" i="70"/>
  <c r="Z13" i="10"/>
  <c r="U22" i="10"/>
  <c r="U22" i="70"/>
  <c r="V23" i="10"/>
  <c r="V23" i="70"/>
  <c r="Z25" i="70"/>
  <c r="Z25" i="10"/>
  <c r="U29" i="70"/>
  <c r="U29" i="10"/>
  <c r="M88" i="66"/>
  <c r="N88" i="66" s="1"/>
  <c r="M89" i="66"/>
  <c r="N89" i="66" s="1"/>
  <c r="Z90" i="66"/>
  <c r="Y31" i="70"/>
  <c r="Y31" i="10"/>
  <c r="Z32" i="70"/>
  <c r="Z32" i="10"/>
  <c r="Z96" i="66"/>
  <c r="Y37" i="70"/>
  <c r="Y37" i="10"/>
  <c r="Z38" i="70"/>
  <c r="Z38" i="10"/>
  <c r="U41" i="70"/>
  <c r="U41" i="10"/>
  <c r="Z101" i="66"/>
  <c r="Y42" i="70"/>
  <c r="Y42" i="10"/>
  <c r="Z43" i="70"/>
  <c r="Z43" i="10"/>
  <c r="V46" i="70"/>
  <c r="V46" i="10"/>
  <c r="Z47" i="70"/>
  <c r="Z47" i="10"/>
  <c r="V50" i="70"/>
  <c r="V50" i="10"/>
  <c r="AL14" i="70"/>
  <c r="AL14" i="10"/>
  <c r="M131" i="66"/>
  <c r="N131" i="66" s="1"/>
  <c r="AL23" i="70"/>
  <c r="AL23" i="10"/>
  <c r="M140" i="66"/>
  <c r="N140" i="66" s="1"/>
  <c r="AM24" i="70"/>
  <c r="AM24" i="10"/>
  <c r="M141" i="66"/>
  <c r="N141" i="66" s="1"/>
  <c r="AM25" i="70"/>
  <c r="AM25" i="10"/>
  <c r="AP26" i="70"/>
  <c r="AP26" i="10"/>
  <c r="AP27" i="70"/>
  <c r="AP27" i="10"/>
  <c r="Z144" i="66"/>
  <c r="AQ28" i="70"/>
  <c r="AQ28" i="10"/>
  <c r="AL34" i="70"/>
  <c r="AL34" i="10"/>
  <c r="AP36" i="70"/>
  <c r="AP36" i="10"/>
  <c r="Z153" i="66"/>
  <c r="AQ37" i="70"/>
  <c r="AQ37" i="10"/>
  <c r="AQ38" i="70"/>
  <c r="AQ38" i="10"/>
  <c r="AL43" i="70"/>
  <c r="AL43" i="10"/>
  <c r="AL44" i="70"/>
  <c r="AL44" i="10"/>
  <c r="M163" i="66"/>
  <c r="N163" i="66" s="1"/>
  <c r="AP48" i="70"/>
  <c r="AP48" i="10"/>
  <c r="Z165" i="66"/>
  <c r="Z166" i="66"/>
  <c r="M184" i="66"/>
  <c r="N184" i="66" s="1"/>
  <c r="BC11" i="70"/>
  <c r="BC11" i="10"/>
  <c r="BG12" i="70"/>
  <c r="BG12" i="10"/>
  <c r="M188" i="66"/>
  <c r="N188" i="66" s="1"/>
  <c r="BC15" i="70"/>
  <c r="BC15" i="10"/>
  <c r="BG16" i="70"/>
  <c r="BG16" i="10"/>
  <c r="M192" i="66"/>
  <c r="N192" i="66" s="1"/>
  <c r="BC19" i="70"/>
  <c r="BC19" i="10"/>
  <c r="BG20" i="70"/>
  <c r="BG20" i="10"/>
  <c r="M197" i="66"/>
  <c r="N197" i="66" s="1"/>
  <c r="BC24" i="70"/>
  <c r="BC24" i="10"/>
  <c r="BG25" i="70"/>
  <c r="BG25" i="10"/>
  <c r="Z207" i="66"/>
  <c r="BG34" i="70"/>
  <c r="BG34" i="10"/>
  <c r="M210" i="66"/>
  <c r="N210" i="66" s="1"/>
  <c r="BC37" i="70"/>
  <c r="BC37" i="10"/>
  <c r="BH39" i="70"/>
  <c r="BH39" i="10"/>
  <c r="BD42" i="70"/>
  <c r="BD42" i="10"/>
  <c r="BD50" i="70"/>
  <c r="BD50" i="10"/>
  <c r="BT21" i="70"/>
  <c r="BT21" i="10"/>
  <c r="BV22" i="10"/>
  <c r="BX47" i="70"/>
  <c r="Z277" i="66"/>
  <c r="BX47" i="10"/>
  <c r="M24" i="66"/>
  <c r="N24" i="66" s="1"/>
  <c r="D22" i="70"/>
  <c r="D22" i="10"/>
  <c r="H23" i="70"/>
  <c r="H23" i="10"/>
  <c r="H24" i="70"/>
  <c r="H24" i="10"/>
  <c r="I25" i="70"/>
  <c r="I25" i="10"/>
  <c r="D28" i="70"/>
  <c r="D28" i="10"/>
  <c r="E30" i="70"/>
  <c r="E30" i="10"/>
  <c r="I31" i="70"/>
  <c r="I31" i="10"/>
  <c r="I32" i="70"/>
  <c r="I32" i="10"/>
  <c r="D35" i="70"/>
  <c r="D35" i="10"/>
  <c r="E36" i="70"/>
  <c r="E36" i="10"/>
  <c r="M39" i="66"/>
  <c r="N39" i="66" s="1"/>
  <c r="D37" i="70"/>
  <c r="D37" i="10"/>
  <c r="Z40" i="66"/>
  <c r="H38" i="70"/>
  <c r="H38" i="10"/>
  <c r="E43" i="70"/>
  <c r="E43" i="10"/>
  <c r="M46" i="66"/>
  <c r="N46" i="66" s="1"/>
  <c r="D44" i="70"/>
  <c r="D44" i="10"/>
  <c r="Z48" i="66"/>
  <c r="H46" i="70"/>
  <c r="H46" i="10"/>
  <c r="H47" i="70"/>
  <c r="H47" i="10"/>
  <c r="I48" i="70"/>
  <c r="I48" i="10"/>
  <c r="F57" i="66"/>
  <c r="Z12" i="70"/>
  <c r="Z12" i="10"/>
  <c r="V17" i="70"/>
  <c r="V17" i="10"/>
  <c r="Z77" i="66"/>
  <c r="Y18" i="70"/>
  <c r="Y18" i="10"/>
  <c r="Z19" i="70"/>
  <c r="Z19" i="10"/>
  <c r="U23" i="70"/>
  <c r="U23" i="10"/>
  <c r="V24" i="70"/>
  <c r="V24" i="10"/>
  <c r="Z85" i="66"/>
  <c r="Y26" i="70"/>
  <c r="Y26" i="10"/>
  <c r="Z27" i="70"/>
  <c r="Z27" i="10"/>
  <c r="U31" i="70"/>
  <c r="U31" i="10"/>
  <c r="V32" i="70"/>
  <c r="V32" i="10"/>
  <c r="Z93" i="66"/>
  <c r="Y34" i="70"/>
  <c r="Y34" i="10"/>
  <c r="Z35" i="70"/>
  <c r="Z35" i="10"/>
  <c r="U39" i="70"/>
  <c r="U39" i="10"/>
  <c r="Z99" i="66"/>
  <c r="Y40" i="70"/>
  <c r="Y40" i="10"/>
  <c r="Z41" i="70"/>
  <c r="Z41" i="10"/>
  <c r="U44" i="70"/>
  <c r="U44" i="10"/>
  <c r="Z104" i="66"/>
  <c r="Y45" i="70"/>
  <c r="Y45" i="10"/>
  <c r="U48" i="70"/>
  <c r="U48" i="10"/>
  <c r="V49" i="70"/>
  <c r="V49" i="10"/>
  <c r="Z50" i="70"/>
  <c r="Z50" i="10"/>
  <c r="M129" i="66"/>
  <c r="N129" i="66" s="1"/>
  <c r="AM13" i="70"/>
  <c r="AM13" i="10"/>
  <c r="M130" i="66"/>
  <c r="AM14" i="70"/>
  <c r="AM14" i="10"/>
  <c r="AQ16" i="70"/>
  <c r="AQ16" i="10"/>
  <c r="AP17" i="70"/>
  <c r="AP17" i="10"/>
  <c r="AP18" i="70"/>
  <c r="AP18" i="10"/>
  <c r="Z136" i="66"/>
  <c r="AQ20" i="70"/>
  <c r="AQ20" i="10"/>
  <c r="AL26" i="70"/>
  <c r="AL26" i="10"/>
  <c r="AL27" i="70"/>
  <c r="AL27" i="10"/>
  <c r="AL28" i="70"/>
  <c r="AL28" i="10"/>
  <c r="AL29" i="70"/>
  <c r="AL29" i="10"/>
  <c r="AP30" i="70"/>
  <c r="AP30" i="10"/>
  <c r="M148" i="66"/>
  <c r="N148" i="66" s="1"/>
  <c r="AM32" i="70"/>
  <c r="AM32" i="10"/>
  <c r="AM33" i="70"/>
  <c r="AM33" i="10"/>
  <c r="AM34" i="70"/>
  <c r="AM34" i="10"/>
  <c r="M151" i="66"/>
  <c r="N151" i="66" s="1"/>
  <c r="AM35" i="70"/>
  <c r="AM35" i="10"/>
  <c r="M152" i="66"/>
  <c r="N152" i="66" s="1"/>
  <c r="AM36" i="70"/>
  <c r="AM36" i="10"/>
  <c r="AP37" i="70"/>
  <c r="AP37" i="10"/>
  <c r="M156" i="66"/>
  <c r="N156" i="66" s="1"/>
  <c r="AM40" i="70"/>
  <c r="AM40" i="10"/>
  <c r="M157" i="66"/>
  <c r="N157" i="66" s="1"/>
  <c r="AM41" i="70"/>
  <c r="AM41" i="10"/>
  <c r="AP43" i="70"/>
  <c r="AP43" i="10"/>
  <c r="M160" i="66"/>
  <c r="N160" i="66" s="1"/>
  <c r="AM44" i="70"/>
  <c r="AM44" i="10"/>
  <c r="AM45" i="70"/>
  <c r="AM45" i="10"/>
  <c r="AL47" i="70"/>
  <c r="AL47" i="10"/>
  <c r="AL48" i="70"/>
  <c r="AL48" i="10"/>
  <c r="AP49" i="70"/>
  <c r="AP49" i="10"/>
  <c r="AP50" i="70"/>
  <c r="AP50" i="10"/>
  <c r="M185" i="66"/>
  <c r="N185" i="66" s="1"/>
  <c r="BC12" i="70"/>
  <c r="BC12" i="10"/>
  <c r="BG13" i="70"/>
  <c r="BG13" i="10"/>
  <c r="M189" i="66"/>
  <c r="N189" i="66" s="1"/>
  <c r="BC16" i="70"/>
  <c r="BC16" i="10"/>
  <c r="BG17" i="70"/>
  <c r="BG17" i="10"/>
  <c r="BC20" i="70"/>
  <c r="BC20" i="10"/>
  <c r="BG21" i="70"/>
  <c r="BG21" i="10"/>
  <c r="BH22" i="70"/>
  <c r="BH22" i="10"/>
  <c r="M198" i="66"/>
  <c r="N198" i="66" s="1"/>
  <c r="BC25" i="70"/>
  <c r="BC25" i="10"/>
  <c r="BH28" i="70"/>
  <c r="BH28" i="10"/>
  <c r="M204" i="66"/>
  <c r="N204" i="66" s="1"/>
  <c r="BC31" i="70"/>
  <c r="BC31" i="10"/>
  <c r="BD32" i="70"/>
  <c r="BD32" i="10"/>
  <c r="BH33" i="70"/>
  <c r="BH33" i="10"/>
  <c r="BD38" i="70"/>
  <c r="BD38" i="10"/>
  <c r="BH40" i="70"/>
  <c r="BH40" i="10"/>
  <c r="M217" i="66"/>
  <c r="N217" i="66" s="1"/>
  <c r="BC44" i="70"/>
  <c r="BC44" i="10"/>
  <c r="BG45" i="70"/>
  <c r="BG45" i="10"/>
  <c r="BH46" i="70"/>
  <c r="BH46" i="10"/>
  <c r="M222" i="66"/>
  <c r="N222" i="66" s="1"/>
  <c r="BC49" i="70"/>
  <c r="BC49" i="10"/>
  <c r="Z241" i="66"/>
  <c r="Z245" i="66"/>
  <c r="BT25" i="70"/>
  <c r="BT25" i="10"/>
  <c r="M257" i="66"/>
  <c r="N257" i="66" s="1"/>
  <c r="BT28" i="70"/>
  <c r="BT28" i="10"/>
  <c r="M259" i="66"/>
  <c r="N259" i="66" s="1"/>
  <c r="BU29" i="70"/>
  <c r="BU29" i="10"/>
  <c r="BT32" i="70"/>
  <c r="BT32" i="10"/>
  <c r="BY34" i="70"/>
  <c r="BY34" i="10"/>
  <c r="BX35" i="70"/>
  <c r="BX35" i="10"/>
  <c r="BX36" i="70"/>
  <c r="BX36" i="10"/>
  <c r="BT42" i="70"/>
  <c r="BT42" i="10"/>
  <c r="BT48" i="70"/>
  <c r="BT48" i="10"/>
  <c r="M298" i="66"/>
  <c r="N298" i="66" s="1"/>
  <c r="Z309" i="66"/>
  <c r="CO22" i="70"/>
  <c r="CO22" i="10"/>
  <c r="M314" i="66"/>
  <c r="N314" i="66" s="1"/>
  <c r="CK27" i="70"/>
  <c r="CL28" i="70"/>
  <c r="CL28" i="10"/>
  <c r="CP30" i="70"/>
  <c r="CP30" i="10"/>
  <c r="M321" i="66"/>
  <c r="N321" i="66" s="1"/>
  <c r="CK34" i="70"/>
  <c r="CK34" i="10"/>
  <c r="CP36" i="70"/>
  <c r="CP36" i="10"/>
  <c r="CL42" i="70"/>
  <c r="CL42" i="10"/>
  <c r="M330" i="66"/>
  <c r="N330" i="66" s="1"/>
  <c r="Z332" i="66"/>
  <c r="CO45" i="70"/>
  <c r="CO45" i="10"/>
  <c r="Z333" i="66"/>
  <c r="M337" i="66"/>
  <c r="N337" i="66" s="1"/>
  <c r="CK50" i="70"/>
  <c r="CK50" i="10"/>
  <c r="DC14" i="70"/>
  <c r="DC14" i="10"/>
  <c r="DF15" i="70"/>
  <c r="DF15" i="10"/>
  <c r="DC20" i="70"/>
  <c r="DC20" i="10"/>
  <c r="M369" i="66"/>
  <c r="N369" i="66" s="1"/>
  <c r="DC25" i="70"/>
  <c r="DC25" i="10"/>
  <c r="DF26" i="70"/>
  <c r="DF26" i="10"/>
  <c r="Z371" i="66"/>
  <c r="M375" i="66"/>
  <c r="N375" i="66" s="1"/>
  <c r="DB31" i="70"/>
  <c r="DB37" i="70"/>
  <c r="DB37" i="10"/>
  <c r="DG40" i="70"/>
  <c r="DG40" i="10"/>
  <c r="M387" i="66"/>
  <c r="N387" i="66" s="1"/>
  <c r="DB43" i="70"/>
  <c r="DB43" i="10"/>
  <c r="DF46" i="70"/>
  <c r="DF46" i="10"/>
  <c r="DS15" i="70"/>
  <c r="DS15" i="10"/>
  <c r="DT16" i="70"/>
  <c r="DT16" i="10"/>
  <c r="M422" i="66"/>
  <c r="N422" i="66" s="1"/>
  <c r="DS21" i="70"/>
  <c r="M423" i="66"/>
  <c r="N423" i="66" s="1"/>
  <c r="DT22" i="70"/>
  <c r="Z424" i="66"/>
  <c r="DW23" i="70"/>
  <c r="DW23" i="10"/>
  <c r="DX24" i="70"/>
  <c r="DX24" i="10"/>
  <c r="M429" i="66"/>
  <c r="N429" i="66" s="1"/>
  <c r="DS28" i="70"/>
  <c r="Z430" i="66"/>
  <c r="DW29" i="70"/>
  <c r="M433" i="66"/>
  <c r="N433" i="66" s="1"/>
  <c r="DS32" i="70"/>
  <c r="Z434" i="66"/>
  <c r="DW33" i="70"/>
  <c r="M440" i="66"/>
  <c r="N440" i="66" s="1"/>
  <c r="DS39" i="70"/>
  <c r="DS39" i="10"/>
  <c r="Z441" i="66"/>
  <c r="DW40" i="70"/>
  <c r="EK13" i="70"/>
  <c r="EK13" i="10"/>
  <c r="Z472" i="66"/>
  <c r="EO14" i="70"/>
  <c r="EK17" i="70"/>
  <c r="EK17" i="10"/>
  <c r="Z476" i="66"/>
  <c r="EO18" i="70"/>
  <c r="EK21" i="70"/>
  <c r="EK21" i="10"/>
  <c r="Z481" i="66"/>
  <c r="Z482" i="66"/>
  <c r="EO24" i="70"/>
  <c r="M485" i="66"/>
  <c r="N485" i="66" s="1"/>
  <c r="EJ27" i="70"/>
  <c r="EJ28" i="70"/>
  <c r="EJ28" i="10"/>
  <c r="EK29" i="70"/>
  <c r="EK29" i="10"/>
  <c r="Z494" i="66"/>
  <c r="EO36" i="70"/>
  <c r="M497" i="66"/>
  <c r="N497" i="66" s="1"/>
  <c r="EJ39" i="70"/>
  <c r="Z499" i="66"/>
  <c r="EO41" i="70"/>
  <c r="EO41" i="10"/>
  <c r="M503" i="66"/>
  <c r="N503" i="66" s="1"/>
  <c r="EK45" i="70"/>
  <c r="EK45" i="10"/>
  <c r="Z505" i="66"/>
  <c r="BY11" i="10"/>
  <c r="EN47" i="10"/>
  <c r="EN37" i="10"/>
  <c r="EN26" i="10"/>
  <c r="EN15" i="10"/>
  <c r="EK36" i="10"/>
  <c r="EK26" i="10"/>
  <c r="EK15" i="10"/>
  <c r="EJ43" i="10"/>
  <c r="EJ22" i="10"/>
  <c r="DX41" i="10"/>
  <c r="DX19" i="10"/>
  <c r="DW37" i="10"/>
  <c r="DW26" i="10"/>
  <c r="DT46" i="10"/>
  <c r="DT31" i="10"/>
  <c r="DT17" i="10"/>
  <c r="DS42" i="10"/>
  <c r="DS28" i="10"/>
  <c r="DS13" i="10"/>
  <c r="DG44" i="10"/>
  <c r="DG16" i="10"/>
  <c r="DF27" i="10"/>
  <c r="DF12" i="10"/>
  <c r="DC44" i="10"/>
  <c r="DC16" i="10"/>
  <c r="DB25" i="10"/>
  <c r="DB12" i="10"/>
  <c r="CP43" i="10"/>
  <c r="CP28" i="10"/>
  <c r="CP13" i="10"/>
  <c r="CO39" i="10"/>
  <c r="CL29" i="10"/>
  <c r="BY31" i="10"/>
  <c r="BX49" i="10"/>
  <c r="BU38" i="10"/>
  <c r="BT34" i="10"/>
  <c r="BT13" i="10"/>
  <c r="BU23" i="70"/>
  <c r="BU23" i="10"/>
  <c r="M255" i="66"/>
  <c r="N255" i="66" s="1"/>
  <c r="BU25" i="70"/>
  <c r="BU25" i="10"/>
  <c r="M258" i="66"/>
  <c r="N258" i="66" s="1"/>
  <c r="BU28" i="70"/>
  <c r="BU28" i="10"/>
  <c r="BX29" i="70"/>
  <c r="BX29" i="10"/>
  <c r="BX30" i="70"/>
  <c r="BX30" i="10"/>
  <c r="M262" i="66"/>
  <c r="N262" i="66" s="1"/>
  <c r="BU32" i="70"/>
  <c r="Z263" i="66"/>
  <c r="BY33" i="70"/>
  <c r="BY33" i="10"/>
  <c r="Z266" i="66"/>
  <c r="BY36" i="70"/>
  <c r="M275" i="66"/>
  <c r="N275" i="66" s="1"/>
  <c r="BU45" i="70"/>
  <c r="BU45" i="10"/>
  <c r="BX46" i="70"/>
  <c r="BX46" i="10"/>
  <c r="M278" i="66"/>
  <c r="N278" i="66" s="1"/>
  <c r="BU48" i="70"/>
  <c r="Z279" i="66"/>
  <c r="BY49" i="70"/>
  <c r="BY49" i="10"/>
  <c r="Z298" i="66"/>
  <c r="CO11" i="70"/>
  <c r="CK17" i="70"/>
  <c r="CK17" i="10"/>
  <c r="M305" i="66"/>
  <c r="N305" i="66" s="1"/>
  <c r="CK18" i="70"/>
  <c r="CK18" i="10"/>
  <c r="CM19" i="70"/>
  <c r="CM19" i="10"/>
  <c r="CO21" i="70"/>
  <c r="CO21" i="10"/>
  <c r="CP22" i="70"/>
  <c r="CP22" i="10"/>
  <c r="M313" i="66"/>
  <c r="N313" i="66" s="1"/>
  <c r="CK26" i="70"/>
  <c r="CL27" i="70"/>
  <c r="CL27" i="10"/>
  <c r="Z316" i="66"/>
  <c r="CO29" i="70"/>
  <c r="CO29" i="10"/>
  <c r="CK33" i="70"/>
  <c r="CK33" i="10"/>
  <c r="CL34" i="70"/>
  <c r="CL34" i="10"/>
  <c r="CK39" i="70"/>
  <c r="CK39" i="10"/>
  <c r="M327" i="66"/>
  <c r="N327" i="66" s="1"/>
  <c r="CK40" i="70"/>
  <c r="CK40" i="10"/>
  <c r="CO43" i="70"/>
  <c r="CO43" i="10"/>
  <c r="Z331" i="66"/>
  <c r="AE331" i="66" s="1"/>
  <c r="AD331" i="66" s="1"/>
  <c r="CO44" i="70"/>
  <c r="CK49" i="70"/>
  <c r="CK49" i="10"/>
  <c r="CL50" i="70"/>
  <c r="CL50" i="10"/>
  <c r="M357" i="66"/>
  <c r="N357" i="66" s="1"/>
  <c r="DC13" i="70"/>
  <c r="DG15" i="70"/>
  <c r="DG15" i="10"/>
  <c r="DB18" i="70"/>
  <c r="DB18" i="10"/>
  <c r="DC19" i="70"/>
  <c r="DC19" i="10"/>
  <c r="Z364" i="66"/>
  <c r="DF20" i="70"/>
  <c r="DF20" i="10"/>
  <c r="M368" i="66"/>
  <c r="N368" i="66" s="1"/>
  <c r="DB24" i="70"/>
  <c r="Z369" i="66"/>
  <c r="DF25" i="70"/>
  <c r="DF25" i="10"/>
  <c r="Z370" i="66"/>
  <c r="DG26" i="70"/>
  <c r="DB30" i="70"/>
  <c r="DB30" i="10"/>
  <c r="DC31" i="70"/>
  <c r="DC31" i="10"/>
  <c r="Z376" i="66"/>
  <c r="DF32" i="70"/>
  <c r="M381" i="66"/>
  <c r="N381" i="66" s="1"/>
  <c r="DC37" i="70"/>
  <c r="DG39" i="70"/>
  <c r="DG39" i="10"/>
  <c r="DB42" i="70"/>
  <c r="DB42" i="10"/>
  <c r="DC43" i="70"/>
  <c r="DC43" i="10"/>
  <c r="M388" i="66"/>
  <c r="N388" i="66" s="1"/>
  <c r="DG45" i="70"/>
  <c r="DG45" i="10"/>
  <c r="Z390" i="66"/>
  <c r="DG46" i="70"/>
  <c r="M393" i="66"/>
  <c r="N393" i="66" s="1"/>
  <c r="DB49" i="70"/>
  <c r="DB50" i="70"/>
  <c r="DB50" i="10"/>
  <c r="DS14" i="70"/>
  <c r="DS14" i="10"/>
  <c r="M417" i="66"/>
  <c r="N417" i="66" s="1"/>
  <c r="M428" i="66"/>
  <c r="N428" i="66" s="1"/>
  <c r="DS27" i="70"/>
  <c r="DS27" i="10"/>
  <c r="DT28" i="70"/>
  <c r="DT28" i="10"/>
  <c r="DT32" i="70"/>
  <c r="DT32" i="10"/>
  <c r="DT39" i="70"/>
  <c r="DT39" i="10"/>
  <c r="DX40" i="70"/>
  <c r="DX40" i="10"/>
  <c r="DS43" i="70"/>
  <c r="DS43" i="10"/>
  <c r="DT44" i="70"/>
  <c r="DT44" i="10"/>
  <c r="M446" i="66"/>
  <c r="N446" i="66" s="1"/>
  <c r="DS45" i="70"/>
  <c r="Z447" i="66"/>
  <c r="DW46" i="70"/>
  <c r="M451" i="66"/>
  <c r="N451" i="66" s="1"/>
  <c r="DS50" i="70"/>
  <c r="M470" i="66"/>
  <c r="N470" i="66" s="1"/>
  <c r="EJ12" i="70"/>
  <c r="EJ12" i="10"/>
  <c r="M474" i="66"/>
  <c r="N474" i="66" s="1"/>
  <c r="EJ16" i="70"/>
  <c r="EJ16" i="10"/>
  <c r="M478" i="66"/>
  <c r="N478" i="66" s="1"/>
  <c r="EJ20" i="70"/>
  <c r="EJ20" i="10"/>
  <c r="Z480" i="66"/>
  <c r="AE480" i="66" s="1"/>
  <c r="EO22" i="70"/>
  <c r="Z488" i="66"/>
  <c r="EO30" i="70"/>
  <c r="M491" i="66"/>
  <c r="N491" i="66" s="1"/>
  <c r="EJ33" i="70"/>
  <c r="M492" i="66"/>
  <c r="N492" i="66" s="1"/>
  <c r="Z493" i="66"/>
  <c r="EO35" i="70"/>
  <c r="EN40" i="70"/>
  <c r="EN40" i="10"/>
  <c r="EJ44" i="70"/>
  <c r="EJ44" i="10"/>
  <c r="Z504" i="66"/>
  <c r="AE504" i="66" s="1"/>
  <c r="AD504" i="66" s="1"/>
  <c r="EO46" i="70"/>
  <c r="DT11" i="10"/>
  <c r="EN25" i="10"/>
  <c r="EN14" i="10"/>
  <c r="EK46" i="10"/>
  <c r="EK35" i="10"/>
  <c r="EK24" i="10"/>
  <c r="EK14" i="10"/>
  <c r="EJ42" i="10"/>
  <c r="DX50" i="10"/>
  <c r="DX39" i="10"/>
  <c r="DX29" i="10"/>
  <c r="DX18" i="10"/>
  <c r="DW46" i="10"/>
  <c r="DW25" i="10"/>
  <c r="DU34" i="10"/>
  <c r="DT30" i="10"/>
  <c r="DT15" i="10"/>
  <c r="DS26" i="10"/>
  <c r="DS12" i="10"/>
  <c r="DG28" i="10"/>
  <c r="DF39" i="10"/>
  <c r="DC42" i="10"/>
  <c r="DC28" i="10"/>
  <c r="DC13" i="10"/>
  <c r="DB24" i="10"/>
  <c r="CP40" i="10"/>
  <c r="CP27" i="10"/>
  <c r="CP12" i="10"/>
  <c r="CO23" i="10"/>
  <c r="CL47" i="10"/>
  <c r="CL25" i="10"/>
  <c r="CK43" i="10"/>
  <c r="BX26" i="10"/>
  <c r="BU15" i="10"/>
  <c r="BT33" i="10"/>
  <c r="CL17" i="70"/>
  <c r="CL17" i="10"/>
  <c r="CL18" i="70"/>
  <c r="CL18" i="10"/>
  <c r="Z307" i="66"/>
  <c r="CO20" i="70"/>
  <c r="CK25" i="70"/>
  <c r="CK25" i="10"/>
  <c r="CL26" i="70"/>
  <c r="CL26" i="10"/>
  <c r="CO27" i="70"/>
  <c r="CO27" i="10"/>
  <c r="Z315" i="66"/>
  <c r="CO28" i="70"/>
  <c r="CL33" i="70"/>
  <c r="CL33" i="10"/>
  <c r="Z321" i="66"/>
  <c r="CO34" i="70"/>
  <c r="CQ35" i="70"/>
  <c r="CQ35" i="10"/>
  <c r="CL39" i="70"/>
  <c r="CL39" i="10"/>
  <c r="CO41" i="70"/>
  <c r="CO41" i="10"/>
  <c r="CP42" i="70"/>
  <c r="CP42" i="10"/>
  <c r="CL49" i="70"/>
  <c r="CL49" i="10"/>
  <c r="Z337" i="66"/>
  <c r="CO50" i="70"/>
  <c r="Z357" i="66"/>
  <c r="DF13" i="70"/>
  <c r="DF14" i="70"/>
  <c r="DF14" i="10"/>
  <c r="M367" i="66"/>
  <c r="N367" i="66" s="1"/>
  <c r="DB23" i="70"/>
  <c r="DC30" i="70"/>
  <c r="DC30" i="10"/>
  <c r="DF31" i="70"/>
  <c r="DF31" i="10"/>
  <c r="M379" i="66"/>
  <c r="N379" i="66" s="1"/>
  <c r="DB35" i="70"/>
  <c r="DC36" i="70"/>
  <c r="DC36" i="10"/>
  <c r="DF38" i="70"/>
  <c r="DF38" i="10"/>
  <c r="DH39" i="70"/>
  <c r="Z388" i="66"/>
  <c r="DF44" i="70"/>
  <c r="Z417" i="66"/>
  <c r="DW16" i="70"/>
  <c r="DS20" i="70"/>
  <c r="DS20" i="10"/>
  <c r="Z429" i="66"/>
  <c r="DW28" i="70"/>
  <c r="M432" i="66"/>
  <c r="N432" i="66" s="1"/>
  <c r="DS31" i="70"/>
  <c r="DS31" i="10"/>
  <c r="Z433" i="66"/>
  <c r="DW32" i="70"/>
  <c r="DS36" i="70"/>
  <c r="DS36" i="10"/>
  <c r="M439" i="66"/>
  <c r="N439" i="66" s="1"/>
  <c r="DS38" i="70"/>
  <c r="Z440" i="66"/>
  <c r="DW39" i="70"/>
  <c r="DW39" i="10"/>
  <c r="M444" i="66"/>
  <c r="N444" i="66" s="1"/>
  <c r="DT43" i="70"/>
  <c r="DT45" i="70"/>
  <c r="DT45" i="10"/>
  <c r="DT50" i="70"/>
  <c r="DT50" i="10"/>
  <c r="Z471" i="66"/>
  <c r="EO13" i="70"/>
  <c r="EO13" i="10"/>
  <c r="Z475" i="66"/>
  <c r="EO17" i="70"/>
  <c r="EO17" i="10"/>
  <c r="Z479" i="66"/>
  <c r="EO21" i="70"/>
  <c r="EO21" i="10"/>
  <c r="Z487" i="66"/>
  <c r="EO29" i="70"/>
  <c r="EO29" i="10"/>
  <c r="EJ32" i="70"/>
  <c r="EJ32" i="10"/>
  <c r="EK33" i="70"/>
  <c r="EK33" i="10"/>
  <c r="Z498" i="66"/>
  <c r="EO40" i="70"/>
  <c r="M502" i="66"/>
  <c r="N502" i="66" s="1"/>
  <c r="EK44" i="70"/>
  <c r="Z503" i="66"/>
  <c r="EO45" i="70"/>
  <c r="EO45" i="10"/>
  <c r="M507" i="66"/>
  <c r="N507" i="66" s="1"/>
  <c r="EK49" i="70"/>
  <c r="EK49" i="10"/>
  <c r="Y11" i="10"/>
  <c r="DB11" i="10"/>
  <c r="EO27" i="10"/>
  <c r="EN45" i="10"/>
  <c r="EN34" i="10"/>
  <c r="EN23" i="10"/>
  <c r="EN13" i="10"/>
  <c r="EK44" i="10"/>
  <c r="EK23" i="10"/>
  <c r="EK12" i="10"/>
  <c r="EJ30" i="10"/>
  <c r="DX49" i="10"/>
  <c r="DX38" i="10"/>
  <c r="DX27" i="10"/>
  <c r="DX17" i="10"/>
  <c r="DW45" i="10"/>
  <c r="DT42" i="10"/>
  <c r="DT27" i="10"/>
  <c r="DT14" i="10"/>
  <c r="DS38" i="10"/>
  <c r="DS24" i="10"/>
  <c r="DG41" i="10"/>
  <c r="DG26" i="10"/>
  <c r="DG12" i="10"/>
  <c r="DF37" i="10"/>
  <c r="DF23" i="10"/>
  <c r="DC40" i="10"/>
  <c r="DC26" i="10"/>
  <c r="DC12" i="10"/>
  <c r="DB36" i="10"/>
  <c r="DB23" i="10"/>
  <c r="CP39" i="10"/>
  <c r="CP24" i="10"/>
  <c r="CO50" i="10"/>
  <c r="CO35" i="10"/>
  <c r="CO20" i="10"/>
  <c r="CL45" i="10"/>
  <c r="CL24" i="10"/>
  <c r="CK20" i="10"/>
  <c r="BY47" i="10"/>
  <c r="BX43" i="10"/>
  <c r="BX22" i="10"/>
  <c r="BU32" i="10"/>
  <c r="BT50" i="10"/>
  <c r="BT29" i="10"/>
  <c r="M202" i="66"/>
  <c r="N202" i="66" s="1"/>
  <c r="BC29" i="70"/>
  <c r="BC29" i="10"/>
  <c r="Z204" i="66"/>
  <c r="BG31" i="70"/>
  <c r="BG31" i="10"/>
  <c r="M207" i="66"/>
  <c r="N207" i="66" s="1"/>
  <c r="BC34" i="70"/>
  <c r="BC34" i="10"/>
  <c r="M208" i="66"/>
  <c r="N208" i="66" s="1"/>
  <c r="BC35" i="70"/>
  <c r="BC35" i="10"/>
  <c r="M209" i="66"/>
  <c r="N209" i="66" s="1"/>
  <c r="BC36" i="70"/>
  <c r="BC36" i="10"/>
  <c r="BG37" i="70"/>
  <c r="BG37" i="10"/>
  <c r="BH38" i="70"/>
  <c r="BH38" i="10"/>
  <c r="M214" i="66"/>
  <c r="N214" i="66" s="1"/>
  <c r="BC41" i="70"/>
  <c r="BC41" i="10"/>
  <c r="BH44" i="70"/>
  <c r="BH44" i="10"/>
  <c r="M220" i="66"/>
  <c r="N220" i="66" s="1"/>
  <c r="BC47" i="70"/>
  <c r="BC47" i="10"/>
  <c r="Z221" i="66"/>
  <c r="BG48" i="70"/>
  <c r="BG48" i="10"/>
  <c r="BH49" i="70"/>
  <c r="BH49" i="10"/>
  <c r="BU14" i="70"/>
  <c r="BU14" i="10"/>
  <c r="BU18" i="70"/>
  <c r="BU18" i="10"/>
  <c r="BU19" i="70"/>
  <c r="BU19" i="10"/>
  <c r="M251" i="66"/>
  <c r="N251" i="66" s="1"/>
  <c r="BU21" i="70"/>
  <c r="BU21" i="10"/>
  <c r="M254" i="66"/>
  <c r="N254" i="66" s="1"/>
  <c r="BU24" i="70"/>
  <c r="BU24" i="10"/>
  <c r="Z255" i="66"/>
  <c r="BY25" i="70"/>
  <c r="BY25" i="10"/>
  <c r="Z256" i="66"/>
  <c r="BY27" i="70"/>
  <c r="BY27" i="10"/>
  <c r="Z258" i="66"/>
  <c r="BY28" i="70"/>
  <c r="BY28" i="10"/>
  <c r="Z260" i="66"/>
  <c r="Z262" i="66"/>
  <c r="BY32" i="70"/>
  <c r="BY32" i="10"/>
  <c r="BU39" i="70"/>
  <c r="BU39" i="10"/>
  <c r="M271" i="66"/>
  <c r="N271" i="66" s="1"/>
  <c r="BU41" i="70"/>
  <c r="BU41" i="10"/>
  <c r="M274" i="66"/>
  <c r="N274" i="66" s="1"/>
  <c r="BU44" i="70"/>
  <c r="BU44" i="10"/>
  <c r="Z275" i="66"/>
  <c r="BY45" i="70"/>
  <c r="BY45" i="10"/>
  <c r="Z276" i="66"/>
  <c r="AE276" i="66" s="1"/>
  <c r="AD276" i="66" s="1"/>
  <c r="Z278" i="66"/>
  <c r="BY48" i="70"/>
  <c r="BY48" i="10"/>
  <c r="M302" i="66"/>
  <c r="N302" i="66" s="1"/>
  <c r="CK15" i="70"/>
  <c r="CL16" i="70"/>
  <c r="CL16" i="10"/>
  <c r="M304" i="66"/>
  <c r="N304" i="66" s="1"/>
  <c r="Z305" i="66"/>
  <c r="CO18" i="70"/>
  <c r="CP20" i="70"/>
  <c r="CP20" i="10"/>
  <c r="Z308" i="66"/>
  <c r="M318" i="66"/>
  <c r="N318" i="66" s="1"/>
  <c r="CK31" i="70"/>
  <c r="CL32" i="70"/>
  <c r="CL32" i="10"/>
  <c r="M320" i="66"/>
  <c r="N320" i="66" s="1"/>
  <c r="CP34" i="70"/>
  <c r="CP34" i="10"/>
  <c r="CK37" i="70"/>
  <c r="CK37" i="10"/>
  <c r="M325" i="66"/>
  <c r="N325" i="66" s="1"/>
  <c r="CK38" i="70"/>
  <c r="M326" i="66"/>
  <c r="N326" i="66" s="1"/>
  <c r="Z327" i="66"/>
  <c r="CO40" i="70"/>
  <c r="CP41" i="70"/>
  <c r="CP41" i="10"/>
  <c r="Z329" i="66"/>
  <c r="Z330" i="66"/>
  <c r="M334" i="66"/>
  <c r="N334" i="66" s="1"/>
  <c r="CK47" i="70"/>
  <c r="CL48" i="70"/>
  <c r="CL48" i="10"/>
  <c r="M336" i="66"/>
  <c r="N336" i="66" s="1"/>
  <c r="CP50" i="70"/>
  <c r="CP50" i="10"/>
  <c r="DC11" i="70"/>
  <c r="DC11" i="10"/>
  <c r="M356" i="66"/>
  <c r="N356" i="66" s="1"/>
  <c r="DG13" i="70"/>
  <c r="DG13" i="10"/>
  <c r="Z358" i="66"/>
  <c r="DG14" i="70"/>
  <c r="M362" i="66"/>
  <c r="N362" i="66" s="1"/>
  <c r="DG19" i="70"/>
  <c r="DG19" i="10"/>
  <c r="DB22" i="70"/>
  <c r="DB22" i="10"/>
  <c r="DC23" i="70"/>
  <c r="DC23" i="10"/>
  <c r="Z368" i="66"/>
  <c r="DF24" i="70"/>
  <c r="M373" i="66"/>
  <c r="N373" i="66" s="1"/>
  <c r="DC29" i="70"/>
  <c r="M374" i="66"/>
  <c r="N374" i="66" s="1"/>
  <c r="DG31" i="70"/>
  <c r="DG31" i="10"/>
  <c r="DB34" i="70"/>
  <c r="DB34" i="10"/>
  <c r="DC35" i="70"/>
  <c r="DC35" i="10"/>
  <c r="M380" i="66"/>
  <c r="N380" i="66" s="1"/>
  <c r="Z382" i="66"/>
  <c r="DG38" i="70"/>
  <c r="M386" i="66"/>
  <c r="N386" i="66" s="1"/>
  <c r="DG43" i="70"/>
  <c r="DG43" i="10"/>
  <c r="DB48" i="70"/>
  <c r="DB48" i="10"/>
  <c r="Z394" i="66"/>
  <c r="DF50" i="70"/>
  <c r="DF50" i="10"/>
  <c r="DS11" i="70"/>
  <c r="DS11" i="10"/>
  <c r="DT13" i="70"/>
  <c r="DT13" i="10"/>
  <c r="M415" i="66"/>
  <c r="N415" i="66" s="1"/>
  <c r="Z416" i="66"/>
  <c r="DW15" i="70"/>
  <c r="DW15" i="10"/>
  <c r="DX16" i="70"/>
  <c r="DX16" i="10"/>
  <c r="M421" i="66"/>
  <c r="N421" i="66" s="1"/>
  <c r="DT20" i="70"/>
  <c r="DT20" i="10"/>
  <c r="Z423" i="66"/>
  <c r="DS25" i="70"/>
  <c r="DS25" i="10"/>
  <c r="DW27" i="70"/>
  <c r="DW27" i="10"/>
  <c r="DX28" i="70"/>
  <c r="DX28" i="10"/>
  <c r="DX32" i="70"/>
  <c r="DX32" i="10"/>
  <c r="DS35" i="70"/>
  <c r="DS35" i="10"/>
  <c r="DT36" i="70"/>
  <c r="DT36" i="10"/>
  <c r="Z444" i="66"/>
  <c r="DW43" i="70"/>
  <c r="DW43" i="10"/>
  <c r="Z445" i="66"/>
  <c r="DW44" i="70"/>
  <c r="Z451" i="66"/>
  <c r="DW50" i="70"/>
  <c r="M469" i="66"/>
  <c r="N469" i="66" s="1"/>
  <c r="EJ11" i="70"/>
  <c r="EN12" i="70"/>
  <c r="EN12" i="10"/>
  <c r="M473" i="66"/>
  <c r="N473" i="66" s="1"/>
  <c r="EJ15" i="70"/>
  <c r="EN16" i="70"/>
  <c r="EN16" i="10"/>
  <c r="M477" i="66"/>
  <c r="N477" i="66" s="1"/>
  <c r="EJ19" i="70"/>
  <c r="EN20" i="70"/>
  <c r="EN20" i="10"/>
  <c r="M483" i="66"/>
  <c r="N483" i="66" s="1"/>
  <c r="EJ25" i="70"/>
  <c r="EN28" i="70"/>
  <c r="EN28" i="10"/>
  <c r="Z492" i="66"/>
  <c r="EO34" i="70"/>
  <c r="M495" i="66"/>
  <c r="N495" i="66" s="1"/>
  <c r="EJ37" i="70"/>
  <c r="M496" i="66"/>
  <c r="N496" i="66" s="1"/>
  <c r="Z497" i="66"/>
  <c r="EO39" i="70"/>
  <c r="M501" i="66"/>
  <c r="N501" i="66" s="1"/>
  <c r="EK43" i="70"/>
  <c r="EN44" i="70"/>
  <c r="EN44" i="10"/>
  <c r="EJ48" i="70"/>
  <c r="EJ48" i="10"/>
  <c r="CK11" i="10"/>
  <c r="EN11" i="10"/>
  <c r="EO47" i="10"/>
  <c r="EO36" i="10"/>
  <c r="EN43" i="10"/>
  <c r="EN33" i="10"/>
  <c r="EN22" i="10"/>
  <c r="EK43" i="10"/>
  <c r="EK32" i="10"/>
  <c r="EK22" i="10"/>
  <c r="EJ50" i="10"/>
  <c r="EJ39" i="10"/>
  <c r="DX47" i="10"/>
  <c r="DX37" i="10"/>
  <c r="DX15" i="10"/>
  <c r="DW44" i="10"/>
  <c r="DW33" i="10"/>
  <c r="DW22" i="10"/>
  <c r="DT41" i="10"/>
  <c r="DT26" i="10"/>
  <c r="DS50" i="10"/>
  <c r="DS22" i="10"/>
  <c r="DG38" i="10"/>
  <c r="DG25" i="10"/>
  <c r="DF49" i="10"/>
  <c r="DF35" i="10"/>
  <c r="DC38" i="10"/>
  <c r="DC24" i="10"/>
  <c r="DB49" i="10"/>
  <c r="DB35" i="10"/>
  <c r="CP37" i="10"/>
  <c r="CP23" i="10"/>
  <c r="CO47" i="10"/>
  <c r="CO34" i="10"/>
  <c r="CO19" i="10"/>
  <c r="CL41" i="10"/>
  <c r="CL20" i="10"/>
  <c r="CK38" i="10"/>
  <c r="CK16" i="10"/>
  <c r="BX42" i="10"/>
  <c r="BX21" i="10"/>
  <c r="BU31" i="10"/>
  <c r="BT49" i="10"/>
  <c r="BT27" i="10"/>
  <c r="Z23" i="66"/>
  <c r="AE23" i="66" s="1"/>
  <c r="H21" i="70"/>
  <c r="H21" i="10"/>
  <c r="E26" i="70"/>
  <c r="E26" i="10"/>
  <c r="Z29" i="66"/>
  <c r="H27" i="70"/>
  <c r="H27" i="10"/>
  <c r="H28" i="70"/>
  <c r="H28" i="10"/>
  <c r="I29" i="70"/>
  <c r="I29" i="10"/>
  <c r="D32" i="70"/>
  <c r="D32" i="10"/>
  <c r="M35" i="66"/>
  <c r="N35" i="66" s="1"/>
  <c r="D33" i="70"/>
  <c r="D33" i="10"/>
  <c r="Z36" i="66"/>
  <c r="H34" i="70"/>
  <c r="H34" i="10"/>
  <c r="I35" i="70"/>
  <c r="I35" i="10"/>
  <c r="I36" i="70"/>
  <c r="I36" i="10"/>
  <c r="M41" i="66"/>
  <c r="D39" i="70"/>
  <c r="D39" i="10"/>
  <c r="E40" i="70"/>
  <c r="E40" i="10"/>
  <c r="E41" i="70"/>
  <c r="E41" i="10"/>
  <c r="I42" i="70"/>
  <c r="I42" i="10"/>
  <c r="I43" i="70"/>
  <c r="I43" i="10"/>
  <c r="D47" i="70"/>
  <c r="D47" i="10"/>
  <c r="E49" i="70"/>
  <c r="E49" i="10"/>
  <c r="E50" i="70"/>
  <c r="E50" i="10"/>
  <c r="M72" i="66"/>
  <c r="N72" i="66" s="1"/>
  <c r="U13" i="70"/>
  <c r="U13" i="10"/>
  <c r="Z15" i="70"/>
  <c r="Z15" i="10"/>
  <c r="Z16" i="70"/>
  <c r="Z16" i="10"/>
  <c r="U19" i="70"/>
  <c r="U19" i="10"/>
  <c r="V20" i="70"/>
  <c r="V20" i="10"/>
  <c r="Z81" i="66"/>
  <c r="Y22" i="70"/>
  <c r="Y22" i="10"/>
  <c r="Z23" i="70"/>
  <c r="Z23" i="10"/>
  <c r="U27" i="70"/>
  <c r="U27" i="10"/>
  <c r="V28" i="70"/>
  <c r="V28" i="10"/>
  <c r="Z89" i="66"/>
  <c r="Y30" i="70"/>
  <c r="Y30" i="10"/>
  <c r="Z31" i="70"/>
  <c r="Z31" i="10"/>
  <c r="U35" i="70"/>
  <c r="U35" i="10"/>
  <c r="V36" i="70"/>
  <c r="V36" i="10"/>
  <c r="Z97" i="66"/>
  <c r="Y38" i="70"/>
  <c r="Y38" i="10"/>
  <c r="V42" i="70"/>
  <c r="V42" i="10"/>
  <c r="Y43" i="70"/>
  <c r="Y43" i="10"/>
  <c r="U46" i="70"/>
  <c r="U46" i="10"/>
  <c r="Y47" i="70"/>
  <c r="Y47" i="10"/>
  <c r="AQ11" i="70"/>
  <c r="AQ11" i="10"/>
  <c r="Z128" i="66"/>
  <c r="AQ12" i="70"/>
  <c r="AQ12" i="10"/>
  <c r="AL19" i="70"/>
  <c r="AL19" i="10"/>
  <c r="AM21" i="70"/>
  <c r="AM21" i="10"/>
  <c r="M138" i="66"/>
  <c r="N138" i="66" s="1"/>
  <c r="AM22" i="70"/>
  <c r="AM22" i="10"/>
  <c r="AM23" i="70"/>
  <c r="AM23" i="10"/>
  <c r="AP24" i="70"/>
  <c r="AP24" i="10"/>
  <c r="AP25" i="70"/>
  <c r="AP25" i="10"/>
  <c r="AQ26" i="70"/>
  <c r="AQ26" i="10"/>
  <c r="AQ27" i="70"/>
  <c r="AQ27" i="10"/>
  <c r="AP47" i="70"/>
  <c r="AP47" i="10"/>
  <c r="BG11" i="70"/>
  <c r="BG11" i="10"/>
  <c r="M187" i="66"/>
  <c r="N187" i="66" s="1"/>
  <c r="BC14" i="70"/>
  <c r="BC14" i="10"/>
  <c r="BG15" i="70"/>
  <c r="BG15" i="10"/>
  <c r="M191" i="66"/>
  <c r="N191" i="66" s="1"/>
  <c r="BC18" i="70"/>
  <c r="BC18" i="10"/>
  <c r="BG19" i="70"/>
  <c r="BG19" i="10"/>
  <c r="M195" i="66"/>
  <c r="N195" i="66" s="1"/>
  <c r="BC22" i="70"/>
  <c r="BC22" i="10"/>
  <c r="BD23" i="70"/>
  <c r="BD23" i="10"/>
  <c r="Z197" i="66"/>
  <c r="BG24" i="70"/>
  <c r="BG24" i="10"/>
  <c r="BD29" i="70"/>
  <c r="BD29" i="10"/>
  <c r="BG30" i="70"/>
  <c r="BG30" i="10"/>
  <c r="BH31" i="70"/>
  <c r="BH31" i="10"/>
  <c r="BD34" i="70"/>
  <c r="BD34" i="10"/>
  <c r="BD35" i="70"/>
  <c r="BD35" i="10"/>
  <c r="BD36" i="70"/>
  <c r="BD36" i="10"/>
  <c r="BH37" i="70"/>
  <c r="BH37" i="10"/>
  <c r="BD41" i="70"/>
  <c r="BD41" i="10"/>
  <c r="Z215" i="66"/>
  <c r="BG42" i="70"/>
  <c r="BG42" i="10"/>
  <c r="Z216" i="66"/>
  <c r="BG43" i="70"/>
  <c r="BG43" i="10"/>
  <c r="M219" i="66"/>
  <c r="BC46" i="70"/>
  <c r="BC46" i="10"/>
  <c r="BD47" i="70"/>
  <c r="BD47" i="10"/>
  <c r="BH48" i="70"/>
  <c r="BH48" i="10"/>
  <c r="BT12" i="70"/>
  <c r="BT12" i="10"/>
  <c r="M243" i="66"/>
  <c r="N243" i="66" s="1"/>
  <c r="BU13" i="70"/>
  <c r="BU13" i="10"/>
  <c r="BT16" i="70"/>
  <c r="BT16" i="10"/>
  <c r="M247" i="66"/>
  <c r="N247" i="66" s="1"/>
  <c r="BU17" i="70"/>
  <c r="BU17" i="10"/>
  <c r="BT20" i="70"/>
  <c r="BT20" i="10"/>
  <c r="BY22" i="70"/>
  <c r="BY22" i="10"/>
  <c r="BX23" i="70"/>
  <c r="BX23" i="10"/>
  <c r="BX24" i="70"/>
  <c r="BX24" i="10"/>
  <c r="BT35" i="70"/>
  <c r="BT35" i="10"/>
  <c r="BT37" i="70"/>
  <c r="BT37" i="10"/>
  <c r="BT40" i="70"/>
  <c r="BT40" i="10"/>
  <c r="BX41" i="70"/>
  <c r="BX41" i="10"/>
  <c r="BX44" i="70"/>
  <c r="BX44" i="10"/>
  <c r="CK14" i="70"/>
  <c r="CK14" i="10"/>
  <c r="M303" i="66"/>
  <c r="N303" i="66" s="1"/>
  <c r="CO17" i="70"/>
  <c r="CO17" i="10"/>
  <c r="CP18" i="70"/>
  <c r="CP18" i="10"/>
  <c r="Z306" i="66"/>
  <c r="CK23" i="70"/>
  <c r="CK23" i="10"/>
  <c r="M311" i="66"/>
  <c r="N311" i="66" s="1"/>
  <c r="CK24" i="70"/>
  <c r="CK24" i="10"/>
  <c r="M312" i="66"/>
  <c r="N312" i="66" s="1"/>
  <c r="CP26" i="70"/>
  <c r="CP26" i="10"/>
  <c r="Z314" i="66"/>
  <c r="M319" i="66"/>
  <c r="N319" i="66" s="1"/>
  <c r="Z320" i="66"/>
  <c r="CO33" i="70"/>
  <c r="CO33" i="10"/>
  <c r="CL37" i="70"/>
  <c r="CL37" i="10"/>
  <c r="CL38" i="70"/>
  <c r="CL38" i="10"/>
  <c r="Z328" i="66"/>
  <c r="M333" i="66"/>
  <c r="N333" i="66" s="1"/>
  <c r="CK46" i="70"/>
  <c r="CK46" i="10"/>
  <c r="M335" i="66"/>
  <c r="N335" i="66" s="1"/>
  <c r="Z336" i="66"/>
  <c r="CO49" i="70"/>
  <c r="CO49" i="10"/>
  <c r="M361" i="66"/>
  <c r="N361" i="66" s="1"/>
  <c r="DC17" i="70"/>
  <c r="DF18" i="70"/>
  <c r="DF18" i="10"/>
  <c r="Z363" i="66"/>
  <c r="DG24" i="70"/>
  <c r="DG24" i="10"/>
  <c r="M371" i="66"/>
  <c r="N371" i="66" s="1"/>
  <c r="DB27" i="70"/>
  <c r="DB27" i="10"/>
  <c r="DF30" i="70"/>
  <c r="DF30" i="10"/>
  <c r="Z375" i="66"/>
  <c r="Z380" i="66"/>
  <c r="DF36" i="70"/>
  <c r="DF36" i="10"/>
  <c r="Z381" i="66"/>
  <c r="M385" i="66"/>
  <c r="N385" i="66" s="1"/>
  <c r="DC41" i="70"/>
  <c r="DC41" i="10"/>
  <c r="DF42" i="70"/>
  <c r="DF42" i="10"/>
  <c r="Z387" i="66"/>
  <c r="M391" i="66"/>
  <c r="N391" i="66" s="1"/>
  <c r="DB47" i="70"/>
  <c r="DG50" i="70"/>
  <c r="DG50" i="10"/>
  <c r="DT12" i="70"/>
  <c r="DT12" i="10"/>
  <c r="M414" i="66"/>
  <c r="N414" i="66" s="1"/>
  <c r="Z415" i="66"/>
  <c r="DW14" i="70"/>
  <c r="M420" i="66"/>
  <c r="N420" i="66" s="1"/>
  <c r="DS19" i="70"/>
  <c r="DS19" i="10"/>
  <c r="Z421" i="66"/>
  <c r="DW20" i="70"/>
  <c r="Z422" i="66"/>
  <c r="M426" i="66"/>
  <c r="N426" i="66" s="1"/>
  <c r="DT25" i="70"/>
  <c r="M427" i="66"/>
  <c r="N427" i="66" s="1"/>
  <c r="M431" i="66"/>
  <c r="N431" i="66" s="1"/>
  <c r="DS30" i="70"/>
  <c r="DS30" i="10"/>
  <c r="Z432" i="66"/>
  <c r="DW31" i="70"/>
  <c r="DW31" i="10"/>
  <c r="M436" i="66"/>
  <c r="N436" i="66" s="1"/>
  <c r="DT35" i="70"/>
  <c r="M437" i="66"/>
  <c r="N437" i="66" s="1"/>
  <c r="M438" i="66"/>
  <c r="N438" i="66" s="1"/>
  <c r="DS37" i="70"/>
  <c r="Z439" i="66"/>
  <c r="DW38" i="70"/>
  <c r="M442" i="66"/>
  <c r="N442" i="66" s="1"/>
  <c r="DS41" i="70"/>
  <c r="DS41" i="10"/>
  <c r="M443" i="66"/>
  <c r="N443" i="66" s="1"/>
  <c r="DX44" i="70"/>
  <c r="DX44" i="10"/>
  <c r="M449" i="66"/>
  <c r="N449" i="66" s="1"/>
  <c r="DS48" i="70"/>
  <c r="Z470" i="66"/>
  <c r="EO12" i="70"/>
  <c r="Z474" i="66"/>
  <c r="EO16" i="70"/>
  <c r="Z478" i="66"/>
  <c r="EO20" i="70"/>
  <c r="M481" i="66"/>
  <c r="EJ23" i="70"/>
  <c r="EJ24" i="70"/>
  <c r="EJ24" i="10"/>
  <c r="EK25" i="70"/>
  <c r="EK25" i="10"/>
  <c r="Z485" i="66"/>
  <c r="Z486" i="66"/>
  <c r="AE486" i="66" s="1"/>
  <c r="EO28" i="70"/>
  <c r="M489" i="66"/>
  <c r="N489" i="66" s="1"/>
  <c r="EJ31" i="70"/>
  <c r="M490" i="66"/>
  <c r="N490" i="66" s="1"/>
  <c r="Z491" i="66"/>
  <c r="EO33" i="70"/>
  <c r="EO33" i="10"/>
  <c r="EJ36" i="70"/>
  <c r="EJ36" i="10"/>
  <c r="EK37" i="70"/>
  <c r="EK37" i="10"/>
  <c r="Z502" i="66"/>
  <c r="EO44" i="70"/>
  <c r="M506" i="66"/>
  <c r="N506" i="66" s="1"/>
  <c r="EK48" i="70"/>
  <c r="Z507" i="66"/>
  <c r="EO49" i="70"/>
  <c r="EO49" i="10"/>
  <c r="Z508" i="66"/>
  <c r="EO50" i="70"/>
  <c r="CL11" i="10"/>
  <c r="DX11" i="10"/>
  <c r="EO46" i="10"/>
  <c r="EO35" i="10"/>
  <c r="EO24" i="10"/>
  <c r="EO14" i="10"/>
  <c r="EN42" i="10"/>
  <c r="EN31" i="10"/>
  <c r="EN21" i="10"/>
  <c r="EK42" i="10"/>
  <c r="EK31" i="10"/>
  <c r="EK20" i="10"/>
  <c r="EJ49" i="10"/>
  <c r="EJ38" i="10"/>
  <c r="EJ27" i="10"/>
  <c r="DX46" i="10"/>
  <c r="DX35" i="10"/>
  <c r="DX25" i="10"/>
  <c r="DX14" i="10"/>
  <c r="DW32" i="10"/>
  <c r="DW21" i="10"/>
  <c r="DT38" i="10"/>
  <c r="DT25" i="10"/>
  <c r="DS49" i="10"/>
  <c r="DS34" i="10"/>
  <c r="DS21" i="10"/>
  <c r="DG37" i="10"/>
  <c r="DF48" i="10"/>
  <c r="DF19" i="10"/>
  <c r="DC50" i="10"/>
  <c r="DC37" i="10"/>
  <c r="DC22" i="10"/>
  <c r="DB47" i="10"/>
  <c r="DB33" i="10"/>
  <c r="DB19" i="10"/>
  <c r="CP49" i="10"/>
  <c r="CP35" i="10"/>
  <c r="CP21" i="10"/>
  <c r="CO46" i="10"/>
  <c r="CO31" i="10"/>
  <c r="CO18" i="10"/>
  <c r="CL40" i="10"/>
  <c r="CL19" i="10"/>
  <c r="CK15" i="10"/>
  <c r="BY42" i="10"/>
  <c r="BX38" i="10"/>
  <c r="BX17" i="10"/>
  <c r="BU48" i="10"/>
  <c r="BU27" i="10"/>
  <c r="BT45" i="10"/>
  <c r="BT23" i="10"/>
  <c r="BH24" i="70"/>
  <c r="BH24" i="10"/>
  <c r="M201" i="66"/>
  <c r="N201" i="66" s="1"/>
  <c r="BC28" i="70"/>
  <c r="BC28" i="10"/>
  <c r="BG29" i="70"/>
  <c r="BG29" i="10"/>
  <c r="BH30" i="70"/>
  <c r="BH30" i="10"/>
  <c r="M206" i="66"/>
  <c r="N206" i="66" s="1"/>
  <c r="BC33" i="70"/>
  <c r="BC33" i="10"/>
  <c r="BG36" i="70"/>
  <c r="BG36" i="10"/>
  <c r="M213" i="66"/>
  <c r="N213" i="66" s="1"/>
  <c r="BC40" i="70"/>
  <c r="BC40" i="10"/>
  <c r="BG41" i="70"/>
  <c r="BG41" i="10"/>
  <c r="BH42" i="70"/>
  <c r="BH42" i="10"/>
  <c r="BH43" i="70"/>
  <c r="BH43" i="10"/>
  <c r="BD46" i="70"/>
  <c r="BD46" i="10"/>
  <c r="BG47" i="70"/>
  <c r="BG47" i="10"/>
  <c r="M242" i="66"/>
  <c r="N242" i="66" s="1"/>
  <c r="BU12" i="70"/>
  <c r="BU12" i="10"/>
  <c r="BX13" i="70"/>
  <c r="BX13" i="10"/>
  <c r="BX14" i="70"/>
  <c r="BX14" i="10"/>
  <c r="M246" i="66"/>
  <c r="N246" i="66" s="1"/>
  <c r="BU16" i="70"/>
  <c r="BX18" i="70"/>
  <c r="BX18" i="10"/>
  <c r="M250" i="66"/>
  <c r="N250" i="66" s="1"/>
  <c r="BU20" i="70"/>
  <c r="Z251" i="66"/>
  <c r="BY21" i="70"/>
  <c r="BY21" i="10"/>
  <c r="Z252" i="66"/>
  <c r="BY23" i="70"/>
  <c r="BY23" i="10"/>
  <c r="Z254" i="66"/>
  <c r="BY24" i="70"/>
  <c r="BU34" i="70"/>
  <c r="BU34" i="10"/>
  <c r="BU35" i="70"/>
  <c r="BU35" i="10"/>
  <c r="M267" i="66"/>
  <c r="N267" i="66" s="1"/>
  <c r="BU37" i="70"/>
  <c r="BU37" i="10"/>
  <c r="M270" i="66"/>
  <c r="N270" i="66" s="1"/>
  <c r="BU40" i="70"/>
  <c r="BU40" i="10"/>
  <c r="Z271" i="66"/>
  <c r="BY41" i="70"/>
  <c r="BY41" i="10"/>
  <c r="Z272" i="66"/>
  <c r="BY43" i="70"/>
  <c r="BY43" i="10"/>
  <c r="Z274" i="66"/>
  <c r="BY44" i="70"/>
  <c r="BY44" i="10"/>
  <c r="M280" i="66"/>
  <c r="N280" i="66" s="1"/>
  <c r="BU50" i="70"/>
  <c r="BU50" i="10"/>
  <c r="CK12" i="70"/>
  <c r="CK12" i="10"/>
  <c r="M300" i="66"/>
  <c r="N300" i="66" s="1"/>
  <c r="CK13" i="70"/>
  <c r="CK13" i="10"/>
  <c r="CL14" i="70"/>
  <c r="CL14" i="10"/>
  <c r="Z303" i="66"/>
  <c r="CO16" i="70"/>
  <c r="CO16" i="10"/>
  <c r="CL23" i="70"/>
  <c r="CL23" i="10"/>
  <c r="Z312" i="66"/>
  <c r="CO25" i="70"/>
  <c r="CO25" i="10"/>
  <c r="Z313" i="66"/>
  <c r="M317" i="66"/>
  <c r="N317" i="66" s="1"/>
  <c r="CK30" i="70"/>
  <c r="CK30" i="10"/>
  <c r="Z319" i="66"/>
  <c r="CO32" i="70"/>
  <c r="CO32" i="10"/>
  <c r="M323" i="66"/>
  <c r="N323" i="66" s="1"/>
  <c r="CK36" i="70"/>
  <c r="M324" i="66"/>
  <c r="N324" i="66" s="1"/>
  <c r="Z325" i="66"/>
  <c r="CO38" i="70"/>
  <c r="CO38" i="10"/>
  <c r="CK45" i="70"/>
  <c r="CK45" i="10"/>
  <c r="CL46" i="70"/>
  <c r="CL46" i="10"/>
  <c r="Z335" i="66"/>
  <c r="CO48" i="70"/>
  <c r="CO48" i="10"/>
  <c r="F342" i="66"/>
  <c r="DG11" i="70"/>
  <c r="DG11" i="10"/>
  <c r="M360" i="66"/>
  <c r="N360" i="66" s="1"/>
  <c r="DB16" i="70"/>
  <c r="DB16" i="10"/>
  <c r="Z361" i="66"/>
  <c r="DF17" i="70"/>
  <c r="Z362" i="66"/>
  <c r="DG18" i="70"/>
  <c r="DG18" i="10"/>
  <c r="DB21" i="70"/>
  <c r="DB21" i="10"/>
  <c r="M366" i="66"/>
  <c r="N366" i="66" s="1"/>
  <c r="DG23" i="70"/>
  <c r="DG23" i="10"/>
  <c r="DB26" i="70"/>
  <c r="DB26" i="10"/>
  <c r="DC27" i="70"/>
  <c r="DC27" i="10"/>
  <c r="M372" i="66"/>
  <c r="N372" i="66" s="1"/>
  <c r="DG29" i="70"/>
  <c r="DG29" i="10"/>
  <c r="Z374" i="66"/>
  <c r="DG30" i="70"/>
  <c r="M378" i="66"/>
  <c r="N378" i="66" s="1"/>
  <c r="DG35" i="70"/>
  <c r="DG35" i="10"/>
  <c r="M384" i="66"/>
  <c r="N384" i="66" s="1"/>
  <c r="DB40" i="70"/>
  <c r="Z385" i="66"/>
  <c r="DF41" i="70"/>
  <c r="DF41" i="10"/>
  <c r="Z386" i="66"/>
  <c r="DG42" i="70"/>
  <c r="DB46" i="70"/>
  <c r="DB46" i="10"/>
  <c r="DC47" i="70"/>
  <c r="DC47" i="10"/>
  <c r="Z393" i="66"/>
  <c r="M412" i="66"/>
  <c r="N412" i="66" s="1"/>
  <c r="M413" i="66"/>
  <c r="N413" i="66" s="1"/>
  <c r="Z414" i="66"/>
  <c r="DW13" i="70"/>
  <c r="DW13" i="10"/>
  <c r="DX20" i="70"/>
  <c r="DX20" i="10"/>
  <c r="DT24" i="70"/>
  <c r="DT24" i="10"/>
  <c r="Z428" i="66"/>
  <c r="DT34" i="70"/>
  <c r="DT34" i="10"/>
  <c r="Z436" i="66"/>
  <c r="DW35" i="70"/>
  <c r="DW35" i="10"/>
  <c r="Z443" i="66"/>
  <c r="DW42" i="70"/>
  <c r="DS47" i="70"/>
  <c r="DS47" i="10"/>
  <c r="DT48" i="70"/>
  <c r="DT48" i="10"/>
  <c r="Z450" i="66"/>
  <c r="DW49" i="70"/>
  <c r="M472" i="66"/>
  <c r="EJ14" i="70"/>
  <c r="M476" i="66"/>
  <c r="N476" i="66" s="1"/>
  <c r="EJ18" i="70"/>
  <c r="Z484" i="66"/>
  <c r="EO26" i="70"/>
  <c r="EN32" i="70"/>
  <c r="EN32" i="10"/>
  <c r="Z496" i="66"/>
  <c r="EO38" i="70"/>
  <c r="M499" i="66"/>
  <c r="N499" i="66" s="1"/>
  <c r="EJ41" i="70"/>
  <c r="M500" i="66"/>
  <c r="N500" i="66" s="1"/>
  <c r="M505" i="66"/>
  <c r="N505" i="66" s="1"/>
  <c r="EK47" i="70"/>
  <c r="EN48" i="70"/>
  <c r="EN48" i="10"/>
  <c r="BU11" i="10"/>
  <c r="DF11" i="10"/>
  <c r="EO34" i="10"/>
  <c r="EO23" i="10"/>
  <c r="EN41" i="10"/>
  <c r="EN19" i="10"/>
  <c r="EK40" i="10"/>
  <c r="EK30" i="10"/>
  <c r="EJ37" i="10"/>
  <c r="EJ26" i="10"/>
  <c r="EJ15" i="10"/>
  <c r="DX45" i="10"/>
  <c r="DX34" i="10"/>
  <c r="DX23" i="10"/>
  <c r="DX13" i="10"/>
  <c r="DW30" i="10"/>
  <c r="DW20" i="10"/>
  <c r="DT37" i="10"/>
  <c r="DT22" i="10"/>
  <c r="DS48" i="10"/>
  <c r="DS18" i="10"/>
  <c r="DH39" i="10"/>
  <c r="DG49" i="10"/>
  <c r="DG36" i="10"/>
  <c r="DG21" i="10"/>
  <c r="DF45" i="10"/>
  <c r="DF32" i="10"/>
  <c r="DF17" i="10"/>
  <c r="DC49" i="10"/>
  <c r="DC34" i="10"/>
  <c r="DB45" i="10"/>
  <c r="DB31" i="10"/>
  <c r="DB17" i="10"/>
  <c r="CP48" i="10"/>
  <c r="CP33" i="10"/>
  <c r="CP19" i="10"/>
  <c r="CO44" i="10"/>
  <c r="CO15" i="10"/>
  <c r="CL36" i="10"/>
  <c r="CL15" i="10"/>
  <c r="CK32" i="10"/>
  <c r="BZ23" i="10"/>
  <c r="BY19" i="10"/>
  <c r="BX37" i="10"/>
  <c r="BX15" i="10"/>
  <c r="BU47" i="10"/>
  <c r="BU26" i="10"/>
  <c r="BT43" i="10"/>
  <c r="BT22" i="10"/>
  <c r="M218" i="66"/>
  <c r="N218" i="66" s="1"/>
  <c r="BC45" i="70"/>
  <c r="BC45" i="10"/>
  <c r="BH47" i="70"/>
  <c r="BH47" i="10"/>
  <c r="M223" i="66"/>
  <c r="N223" i="66" s="1"/>
  <c r="BC50" i="70"/>
  <c r="BC50" i="10"/>
  <c r="BX12" i="70"/>
  <c r="BX12" i="10"/>
  <c r="Z243" i="66"/>
  <c r="BY13" i="70"/>
  <c r="BY13" i="10"/>
  <c r="BX16" i="70"/>
  <c r="BX16" i="10"/>
  <c r="Z247" i="66"/>
  <c r="BY17" i="70"/>
  <c r="BY17" i="10"/>
  <c r="BY18" i="70"/>
  <c r="BY18" i="10"/>
  <c r="BX19" i="70"/>
  <c r="BX19" i="10"/>
  <c r="BX20" i="70"/>
  <c r="BX20" i="10"/>
  <c r="BT26" i="70"/>
  <c r="BT26" i="10"/>
  <c r="BT30" i="70"/>
  <c r="BT30" i="10"/>
  <c r="BT31" i="70"/>
  <c r="BT31" i="10"/>
  <c r="BV35" i="70"/>
  <c r="BT36" i="70"/>
  <c r="BT36" i="10"/>
  <c r="BY38" i="70"/>
  <c r="BY38" i="10"/>
  <c r="BX39" i="70"/>
  <c r="BX39" i="10"/>
  <c r="BX40" i="70"/>
  <c r="BX40" i="10"/>
  <c r="BT46" i="70"/>
  <c r="BT46" i="10"/>
  <c r="BT47" i="70"/>
  <c r="BT47" i="10"/>
  <c r="BX50" i="70"/>
  <c r="BX50" i="10"/>
  <c r="M299" i="66"/>
  <c r="CL12" i="70"/>
  <c r="CL12" i="10"/>
  <c r="Z301" i="66"/>
  <c r="CO14" i="70"/>
  <c r="CP15" i="70"/>
  <c r="CP15" i="10"/>
  <c r="CK21" i="70"/>
  <c r="CK21" i="10"/>
  <c r="M309" i="66"/>
  <c r="N309" i="66" s="1"/>
  <c r="CK22" i="70"/>
  <c r="Z311" i="66"/>
  <c r="CO24" i="70"/>
  <c r="CP25" i="70"/>
  <c r="CP25" i="10"/>
  <c r="CK29" i="70"/>
  <c r="CK29" i="10"/>
  <c r="CL30" i="70"/>
  <c r="CL30" i="10"/>
  <c r="CP31" i="70"/>
  <c r="CP31" i="10"/>
  <c r="M322" i="66"/>
  <c r="N322" i="66" s="1"/>
  <c r="CK35" i="70"/>
  <c r="CK35" i="10"/>
  <c r="CO37" i="70"/>
  <c r="CO37" i="10"/>
  <c r="CP38" i="70"/>
  <c r="CP38" i="10"/>
  <c r="CQ39" i="10"/>
  <c r="CK44" i="70"/>
  <c r="CK44" i="10"/>
  <c r="CP47" i="70"/>
  <c r="CP47" i="10"/>
  <c r="DH11" i="70"/>
  <c r="M359" i="66"/>
  <c r="N359" i="66" s="1"/>
  <c r="DB15" i="70"/>
  <c r="M365" i="66"/>
  <c r="N365" i="66" s="1"/>
  <c r="DC21" i="70"/>
  <c r="DF22" i="70"/>
  <c r="DF22" i="10"/>
  <c r="Z372" i="66"/>
  <c r="DF28" i="70"/>
  <c r="M377" i="66"/>
  <c r="N377" i="66" s="1"/>
  <c r="DC33" i="70"/>
  <c r="DF34" i="70"/>
  <c r="DF34" i="10"/>
  <c r="DH35" i="70"/>
  <c r="M383" i="66"/>
  <c r="N383" i="66" s="1"/>
  <c r="DB39" i="70"/>
  <c r="DC46" i="70"/>
  <c r="DC46" i="10"/>
  <c r="DF47" i="70"/>
  <c r="DF47" i="10"/>
  <c r="Z392" i="66"/>
  <c r="DG48" i="70"/>
  <c r="F399" i="66"/>
  <c r="Z412" i="66"/>
  <c r="DW11" i="70"/>
  <c r="DW11" i="10"/>
  <c r="Z413" i="66"/>
  <c r="DW12" i="70"/>
  <c r="M418" i="66"/>
  <c r="N418" i="66" s="1"/>
  <c r="DS17" i="70"/>
  <c r="M419" i="66"/>
  <c r="N419" i="66" s="1"/>
  <c r="DT18" i="70"/>
  <c r="DT18" i="10"/>
  <c r="Z420" i="66"/>
  <c r="DW19" i="70"/>
  <c r="DW19" i="10"/>
  <c r="DS23" i="70"/>
  <c r="DS23" i="10"/>
  <c r="Z427" i="66"/>
  <c r="DX26" i="70"/>
  <c r="M434" i="66"/>
  <c r="N434" i="66" s="1"/>
  <c r="DS33" i="70"/>
  <c r="Z437" i="66"/>
  <c r="DW36" i="70"/>
  <c r="M441" i="66"/>
  <c r="N441" i="66" s="1"/>
  <c r="DS40" i="70"/>
  <c r="Z442" i="66"/>
  <c r="DW41" i="70"/>
  <c r="M448" i="66"/>
  <c r="N448" i="66" s="1"/>
  <c r="DT47" i="70"/>
  <c r="Z449" i="66"/>
  <c r="DW48" i="70"/>
  <c r="F456" i="66"/>
  <c r="Z469" i="66"/>
  <c r="EO11" i="70"/>
  <c r="Z473" i="66"/>
  <c r="EO15" i="70"/>
  <c r="Z477" i="66"/>
  <c r="EO19" i="70"/>
  <c r="Z483" i="66"/>
  <c r="EO25" i="70"/>
  <c r="EO25" i="10"/>
  <c r="Z490" i="66"/>
  <c r="EO32" i="70"/>
  <c r="M493" i="66"/>
  <c r="N493" i="66" s="1"/>
  <c r="EJ35" i="70"/>
  <c r="M494" i="66"/>
  <c r="N494" i="66" s="1"/>
  <c r="Z495" i="66"/>
  <c r="EO37" i="70"/>
  <c r="EO37" i="10"/>
  <c r="EJ40" i="70"/>
  <c r="EJ40" i="10"/>
  <c r="EK41" i="70"/>
  <c r="EK41" i="10"/>
  <c r="Z501" i="66"/>
  <c r="Z506" i="66"/>
  <c r="EO48" i="70"/>
  <c r="AL11" i="10"/>
  <c r="CO11" i="10"/>
  <c r="DH11" i="10"/>
  <c r="EO43" i="10"/>
  <c r="EO32" i="10"/>
  <c r="EO22" i="10"/>
  <c r="EN50" i="10"/>
  <c r="EN39" i="10"/>
  <c r="EN29" i="10"/>
  <c r="EN18" i="10"/>
  <c r="EK50" i="10"/>
  <c r="EK39" i="10"/>
  <c r="EK28" i="10"/>
  <c r="EK18" i="10"/>
  <c r="EJ46" i="10"/>
  <c r="EJ35" i="10"/>
  <c r="EJ25" i="10"/>
  <c r="EJ14" i="10"/>
  <c r="DX43" i="10"/>
  <c r="DX33" i="10"/>
  <c r="DX22" i="10"/>
  <c r="DW50" i="10"/>
  <c r="DW40" i="10"/>
  <c r="DW29" i="10"/>
  <c r="DW17" i="10"/>
  <c r="DT49" i="10"/>
  <c r="DT35" i="10"/>
  <c r="DT21" i="10"/>
  <c r="DS45" i="10"/>
  <c r="DS32" i="10"/>
  <c r="DS17" i="10"/>
  <c r="DG48" i="10"/>
  <c r="DG33" i="10"/>
  <c r="DG20" i="10"/>
  <c r="DF44" i="10"/>
  <c r="DF29" i="10"/>
  <c r="DF16" i="10"/>
  <c r="DC48" i="10"/>
  <c r="DC33" i="10"/>
  <c r="DC18" i="10"/>
  <c r="DB44" i="10"/>
  <c r="DB29" i="10"/>
  <c r="DB15" i="10"/>
  <c r="CP45" i="10"/>
  <c r="CP32" i="10"/>
  <c r="CP17" i="10"/>
  <c r="CO42" i="10"/>
  <c r="CO28" i="10"/>
  <c r="CO14" i="10"/>
  <c r="CL35" i="10"/>
  <c r="CL13" i="10"/>
  <c r="CK31" i="10"/>
  <c r="BY36" i="10"/>
  <c r="BY15" i="10"/>
  <c r="BX33" i="10"/>
  <c r="BU43" i="10"/>
  <c r="BU22" i="10"/>
  <c r="Z242" i="66"/>
  <c r="BY12" i="70"/>
  <c r="BY12" i="10"/>
  <c r="Z244" i="66"/>
  <c r="Z246" i="66"/>
  <c r="BY16" i="70"/>
  <c r="BY16" i="10"/>
  <c r="Z248" i="66"/>
  <c r="Z250" i="66"/>
  <c r="BY20" i="70"/>
  <c r="BU30" i="70"/>
  <c r="BU30" i="10"/>
  <c r="M263" i="66"/>
  <c r="N263" i="66" s="1"/>
  <c r="BU33" i="70"/>
  <c r="BU33" i="10"/>
  <c r="BX34" i="70"/>
  <c r="BX34" i="10"/>
  <c r="M266" i="66"/>
  <c r="N266" i="66" s="1"/>
  <c r="BU36" i="70"/>
  <c r="Z267" i="66"/>
  <c r="BY37" i="70"/>
  <c r="BY37" i="10"/>
  <c r="Z268" i="66"/>
  <c r="BY39" i="70"/>
  <c r="BY39" i="10"/>
  <c r="Z270" i="66"/>
  <c r="BY40" i="70"/>
  <c r="BU46" i="70"/>
  <c r="BU46" i="10"/>
  <c r="M279" i="66"/>
  <c r="N279" i="66" s="1"/>
  <c r="BU49" i="70"/>
  <c r="BU49" i="10"/>
  <c r="Z280" i="66"/>
  <c r="BY50" i="70"/>
  <c r="BY50" i="10"/>
  <c r="CO13" i="70"/>
  <c r="CO13" i="10"/>
  <c r="CP14" i="70"/>
  <c r="CP14" i="10"/>
  <c r="Z302" i="66"/>
  <c r="CK19" i="70"/>
  <c r="CK19" i="10"/>
  <c r="CL21" i="70"/>
  <c r="CL21" i="10"/>
  <c r="CL22" i="70"/>
  <c r="CL22" i="10"/>
  <c r="CK28" i="70"/>
  <c r="CK28" i="10"/>
  <c r="Z317" i="66"/>
  <c r="CO30" i="70"/>
  <c r="Z318" i="66"/>
  <c r="Z323" i="66"/>
  <c r="CO36" i="70"/>
  <c r="CK41" i="70"/>
  <c r="CK41" i="10"/>
  <c r="M329" i="66"/>
  <c r="N329" i="66" s="1"/>
  <c r="CK42" i="70"/>
  <c r="CL43" i="70"/>
  <c r="CL43" i="10"/>
  <c r="CL44" i="70"/>
  <c r="CL44" i="10"/>
  <c r="M332" i="66"/>
  <c r="N332" i="66" s="1"/>
  <c r="CP46" i="70"/>
  <c r="CP46" i="10"/>
  <c r="Z334" i="66"/>
  <c r="DB14" i="70"/>
  <c r="DB14" i="10"/>
  <c r="DC15" i="70"/>
  <c r="DC15" i="10"/>
  <c r="M364" i="66"/>
  <c r="N364" i="66" s="1"/>
  <c r="DB20" i="70"/>
  <c r="Z365" i="66"/>
  <c r="DF21" i="70"/>
  <c r="Z366" i="66"/>
  <c r="DG22" i="70"/>
  <c r="M370" i="66"/>
  <c r="N370" i="66" s="1"/>
  <c r="DG27" i="70"/>
  <c r="DG27" i="10"/>
  <c r="M376" i="66"/>
  <c r="N376" i="66" s="1"/>
  <c r="DB32" i="70"/>
  <c r="DB32" i="10"/>
  <c r="Z377" i="66"/>
  <c r="DF33" i="70"/>
  <c r="Z378" i="66"/>
  <c r="DG34" i="70"/>
  <c r="DG34" i="10"/>
  <c r="DB38" i="70"/>
  <c r="DB38" i="10"/>
  <c r="DC39" i="70"/>
  <c r="DC39" i="10"/>
  <c r="Z384" i="66"/>
  <c r="DF40" i="70"/>
  <c r="M389" i="66"/>
  <c r="N389" i="66" s="1"/>
  <c r="DC45" i="70"/>
  <c r="M390" i="66"/>
  <c r="N390" i="66" s="1"/>
  <c r="DG47" i="70"/>
  <c r="DG47" i="10"/>
  <c r="DX12" i="70"/>
  <c r="DX12" i="10"/>
  <c r="DW18" i="70"/>
  <c r="DW18" i="10"/>
  <c r="DT23" i="70"/>
  <c r="DT23" i="10"/>
  <c r="Z425" i="66"/>
  <c r="DW24" i="70"/>
  <c r="M430" i="66"/>
  <c r="N430" i="66" s="1"/>
  <c r="DT29" i="70"/>
  <c r="DT29" i="10"/>
  <c r="Z431" i="66"/>
  <c r="DX30" i="70"/>
  <c r="Z435" i="66"/>
  <c r="AE435" i="66" s="1"/>
  <c r="DW34" i="70"/>
  <c r="DX36" i="70"/>
  <c r="DX36" i="10"/>
  <c r="DT40" i="70"/>
  <c r="DT40" i="10"/>
  <c r="M447" i="66"/>
  <c r="N447" i="66" s="1"/>
  <c r="DS46" i="70"/>
  <c r="DS46" i="10"/>
  <c r="Z448" i="66"/>
  <c r="DW47" i="70"/>
  <c r="DW47" i="10"/>
  <c r="DX48" i="70"/>
  <c r="DX48" i="10"/>
  <c r="M471" i="66"/>
  <c r="N471" i="66" s="1"/>
  <c r="EJ13" i="70"/>
  <c r="M475" i="66"/>
  <c r="N475" i="66" s="1"/>
  <c r="EJ17" i="70"/>
  <c r="M479" i="66"/>
  <c r="N479" i="66" s="1"/>
  <c r="EJ21" i="70"/>
  <c r="EN24" i="70"/>
  <c r="EN24" i="10"/>
  <c r="M487" i="66"/>
  <c r="EJ29" i="70"/>
  <c r="Z489" i="66"/>
  <c r="EO31" i="70"/>
  <c r="EN36" i="70"/>
  <c r="EN36" i="10"/>
  <c r="Z500" i="66"/>
  <c r="EO42" i="70"/>
  <c r="EL46" i="70"/>
  <c r="EL46" i="10"/>
  <c r="F513" i="66"/>
  <c r="BX11" i="10"/>
  <c r="EO42" i="10"/>
  <c r="EO31" i="10"/>
  <c r="EO20" i="10"/>
  <c r="EN49" i="10"/>
  <c r="EN38" i="10"/>
  <c r="EN27" i="10"/>
  <c r="EN17" i="10"/>
  <c r="EK48" i="10"/>
  <c r="EK38" i="10"/>
  <c r="EK27" i="10"/>
  <c r="EK16" i="10"/>
  <c r="EJ45" i="10"/>
  <c r="EJ34" i="10"/>
  <c r="EJ23" i="10"/>
  <c r="EJ13" i="10"/>
  <c r="DX42" i="10"/>
  <c r="DX31" i="10"/>
  <c r="DX21" i="10"/>
  <c r="DW49" i="10"/>
  <c r="DW38" i="10"/>
  <c r="DW28" i="10"/>
  <c r="DW16" i="10"/>
  <c r="DT47" i="10"/>
  <c r="DT33" i="10"/>
  <c r="DT19" i="10"/>
  <c r="DS44" i="10"/>
  <c r="DS29" i="10"/>
  <c r="DS16" i="10"/>
  <c r="DH35" i="10"/>
  <c r="DG46" i="10"/>
  <c r="DG32" i="10"/>
  <c r="DG17" i="10"/>
  <c r="DF43" i="10"/>
  <c r="DF28" i="10"/>
  <c r="DF13" i="10"/>
  <c r="DC45" i="10"/>
  <c r="DC32" i="10"/>
  <c r="DC17" i="10"/>
  <c r="DB41" i="10"/>
  <c r="DB28" i="10"/>
  <c r="DB13" i="10"/>
  <c r="CP44" i="10"/>
  <c r="CP29" i="10"/>
  <c r="CP16" i="10"/>
  <c r="CO40" i="10"/>
  <c r="CO26" i="10"/>
  <c r="CO12" i="10"/>
  <c r="CL31" i="10"/>
  <c r="CK48" i="10"/>
  <c r="CK27" i="10"/>
  <c r="BY35" i="10"/>
  <c r="BY14" i="10"/>
  <c r="BU42" i="10"/>
  <c r="BU20" i="10"/>
  <c r="BT17" i="10"/>
  <c r="F24" i="71"/>
  <c r="F28" i="71"/>
  <c r="F21" i="71"/>
  <c r="F22" i="71"/>
  <c r="EG25" i="70"/>
  <c r="AI26" i="70"/>
  <c r="DP30" i="70"/>
  <c r="AZ34" i="70"/>
  <c r="R31" i="70"/>
  <c r="EX42" i="70"/>
  <c r="N144" i="69"/>
  <c r="AE152" i="69"/>
  <c r="N152" i="69"/>
  <c r="Z41" i="69"/>
  <c r="AA41" i="69" s="1"/>
  <c r="M42" i="69"/>
  <c r="Z49" i="69"/>
  <c r="AA49" i="69" s="1"/>
  <c r="M50" i="69"/>
  <c r="N93" i="69"/>
  <c r="AE96" i="69"/>
  <c r="AE99" i="69"/>
  <c r="AE107" i="69"/>
  <c r="AD107" i="69" s="1"/>
  <c r="N150" i="69"/>
  <c r="N186" i="69"/>
  <c r="F114" i="69"/>
  <c r="M13" i="69"/>
  <c r="M15" i="69"/>
  <c r="M17" i="69"/>
  <c r="M19" i="69"/>
  <c r="M21" i="69"/>
  <c r="M23" i="69"/>
  <c r="M25" i="69"/>
  <c r="M27" i="69"/>
  <c r="M29" i="69"/>
  <c r="M31" i="69"/>
  <c r="M33" i="69"/>
  <c r="M35" i="69"/>
  <c r="Z39" i="69"/>
  <c r="AA39" i="69" s="1"/>
  <c r="M40" i="69"/>
  <c r="Z47" i="69"/>
  <c r="AA47" i="69" s="1"/>
  <c r="M48" i="69"/>
  <c r="N70" i="69"/>
  <c r="N72" i="69"/>
  <c r="N74" i="69"/>
  <c r="N78" i="69"/>
  <c r="N80" i="69"/>
  <c r="N129" i="69"/>
  <c r="N134" i="69"/>
  <c r="AE89" i="69"/>
  <c r="N146" i="69"/>
  <c r="AA188" i="69"/>
  <c r="AE191" i="69"/>
  <c r="N191" i="69"/>
  <c r="N136" i="69"/>
  <c r="N89" i="69"/>
  <c r="N105" i="69"/>
  <c r="N153" i="69"/>
  <c r="N155" i="69"/>
  <c r="AE318" i="69"/>
  <c r="N318" i="69"/>
  <c r="N128" i="69"/>
  <c r="N135" i="69"/>
  <c r="Z13" i="69"/>
  <c r="AA13" i="69" s="1"/>
  <c r="Z15" i="69"/>
  <c r="AA15" i="69" s="1"/>
  <c r="Z17" i="69"/>
  <c r="AA17" i="69" s="1"/>
  <c r="Z19" i="69"/>
  <c r="AA19" i="69" s="1"/>
  <c r="Z21" i="69"/>
  <c r="AA21" i="69" s="1"/>
  <c r="Z23" i="69"/>
  <c r="AA23" i="69" s="1"/>
  <c r="Z25" i="69"/>
  <c r="AA25" i="69" s="1"/>
  <c r="Z27" i="69"/>
  <c r="AA27" i="69" s="1"/>
  <c r="Z29" i="69"/>
  <c r="AA29" i="69" s="1"/>
  <c r="Z31" i="69"/>
  <c r="AA31" i="69" s="1"/>
  <c r="Z33" i="69"/>
  <c r="AA33" i="69" s="1"/>
  <c r="Z35" i="69"/>
  <c r="AA35" i="69" s="1"/>
  <c r="Z40" i="69"/>
  <c r="AA40" i="69" s="1"/>
  <c r="M41" i="69"/>
  <c r="N43" i="69"/>
  <c r="Z48" i="69"/>
  <c r="AA48" i="69" s="1"/>
  <c r="M49" i="69"/>
  <c r="N51" i="69"/>
  <c r="AE95" i="69"/>
  <c r="AE98" i="69"/>
  <c r="N141" i="69"/>
  <c r="N143" i="69"/>
  <c r="N154" i="69"/>
  <c r="AA192" i="69"/>
  <c r="N272" i="69"/>
  <c r="N130" i="69"/>
  <c r="N133" i="69"/>
  <c r="N151" i="69"/>
  <c r="G510" i="69"/>
  <c r="G512" i="69"/>
  <c r="G511" i="69"/>
  <c r="G454" i="69"/>
  <c r="G453" i="69"/>
  <c r="G455" i="69"/>
  <c r="G398" i="69"/>
  <c r="G339" i="69"/>
  <c r="G397" i="69"/>
  <c r="G340" i="69"/>
  <c r="G396" i="69"/>
  <c r="G226" i="69"/>
  <c r="G282" i="69"/>
  <c r="G341" i="69"/>
  <c r="G284" i="69"/>
  <c r="G225" i="69"/>
  <c r="G169" i="69"/>
  <c r="G283" i="69"/>
  <c r="G227" i="69"/>
  <c r="G168" i="69"/>
  <c r="G55" i="69"/>
  <c r="G170" i="69"/>
  <c r="G111" i="69"/>
  <c r="G113" i="69"/>
  <c r="G54" i="69"/>
  <c r="M14" i="69"/>
  <c r="M16" i="69"/>
  <c r="M18" i="69"/>
  <c r="M20" i="69"/>
  <c r="M22" i="69"/>
  <c r="M24" i="69"/>
  <c r="M26" i="69"/>
  <c r="M28" i="69"/>
  <c r="M30" i="69"/>
  <c r="M32" i="69"/>
  <c r="M34" i="69"/>
  <c r="M36" i="69"/>
  <c r="Z43" i="69"/>
  <c r="AA43" i="69" s="1"/>
  <c r="M44" i="69"/>
  <c r="Z51" i="69"/>
  <c r="AA51" i="69" s="1"/>
  <c r="M52" i="69"/>
  <c r="G56" i="69"/>
  <c r="AE90" i="69"/>
  <c r="AE101" i="69"/>
  <c r="AE109" i="69"/>
  <c r="AD109" i="69" s="1"/>
  <c r="N142" i="69"/>
  <c r="AE156" i="69"/>
  <c r="N156" i="69"/>
  <c r="M158" i="69"/>
  <c r="M160" i="69"/>
  <c r="M162" i="69"/>
  <c r="M164" i="69"/>
  <c r="M166" i="69"/>
  <c r="AE241" i="69"/>
  <c r="AE324" i="69"/>
  <c r="N324" i="69"/>
  <c r="AE273" i="69"/>
  <c r="AD273" i="69" s="1"/>
  <c r="N323" i="69"/>
  <c r="N193" i="69"/>
  <c r="N198" i="69"/>
  <c r="N200" i="69"/>
  <c r="AE260" i="69"/>
  <c r="N260" i="69"/>
  <c r="N276" i="69"/>
  <c r="AE321" i="69"/>
  <c r="N321" i="69"/>
  <c r="N268" i="69"/>
  <c r="N309" i="69"/>
  <c r="N362" i="69"/>
  <c r="M159" i="69"/>
  <c r="M161" i="69"/>
  <c r="M163" i="69"/>
  <c r="M165" i="69"/>
  <c r="N243" i="69"/>
  <c r="AA277" i="69"/>
  <c r="AE314" i="69"/>
  <c r="N314" i="69"/>
  <c r="N361" i="69"/>
  <c r="Z138" i="69"/>
  <c r="AA138" i="69" s="1"/>
  <c r="Z142" i="69"/>
  <c r="AA142" i="69" s="1"/>
  <c r="Z146" i="69"/>
  <c r="AA146" i="69" s="1"/>
  <c r="Z150" i="69"/>
  <c r="AA150" i="69" s="1"/>
  <c r="Z154" i="69"/>
  <c r="AA154" i="69" s="1"/>
  <c r="N256" i="69"/>
  <c r="AE261" i="69"/>
  <c r="AA261" i="69"/>
  <c r="N264" i="69"/>
  <c r="M205" i="69"/>
  <c r="M207" i="69"/>
  <c r="M209" i="69"/>
  <c r="M211" i="69"/>
  <c r="M213" i="69"/>
  <c r="M215" i="69"/>
  <c r="M217" i="69"/>
  <c r="M219" i="69"/>
  <c r="M221" i="69"/>
  <c r="M223" i="69"/>
  <c r="Z303" i="69"/>
  <c r="AA303" i="69" s="1"/>
  <c r="M304" i="69"/>
  <c r="Z311" i="69"/>
  <c r="AA311" i="69" s="1"/>
  <c r="M312" i="69"/>
  <c r="N374" i="69"/>
  <c r="N478" i="69"/>
  <c r="N365" i="69"/>
  <c r="AE376" i="69"/>
  <c r="N246" i="69"/>
  <c r="N254" i="69"/>
  <c r="N278" i="69"/>
  <c r="Z301" i="69"/>
  <c r="AA301" i="69" s="1"/>
  <c r="M302" i="69"/>
  <c r="Z309" i="69"/>
  <c r="AA309" i="69" s="1"/>
  <c r="M310" i="69"/>
  <c r="N329" i="69"/>
  <c r="N376" i="69"/>
  <c r="N438" i="69"/>
  <c r="AE315" i="69"/>
  <c r="N315" i="69"/>
  <c r="AE336" i="69"/>
  <c r="AD336" i="69" s="1"/>
  <c r="N367" i="69"/>
  <c r="AE367" i="69"/>
  <c r="N432" i="69"/>
  <c r="M204" i="69"/>
  <c r="M206" i="69"/>
  <c r="M208" i="69"/>
  <c r="M210" i="69"/>
  <c r="M212" i="69"/>
  <c r="M214" i="69"/>
  <c r="M216" i="69"/>
  <c r="M218" i="69"/>
  <c r="M220" i="69"/>
  <c r="M222" i="69"/>
  <c r="Z299" i="69"/>
  <c r="M300" i="69"/>
  <c r="Z307" i="69"/>
  <c r="M308" i="69"/>
  <c r="N378" i="69"/>
  <c r="N444" i="69"/>
  <c r="AE444" i="69"/>
  <c r="N446" i="69"/>
  <c r="AE446" i="69"/>
  <c r="AD446" i="69" s="1"/>
  <c r="Z302" i="69"/>
  <c r="AA302" i="69" s="1"/>
  <c r="M303" i="69"/>
  <c r="Z310" i="69"/>
  <c r="AA310" i="69" s="1"/>
  <c r="M311" i="69"/>
  <c r="AA333" i="69"/>
  <c r="Z335" i="69"/>
  <c r="AA335" i="69" s="1"/>
  <c r="N336" i="69"/>
  <c r="N424" i="69"/>
  <c r="AE424" i="69"/>
  <c r="N447" i="69"/>
  <c r="N474" i="69"/>
  <c r="AE474" i="69"/>
  <c r="M298" i="69"/>
  <c r="Z305" i="69"/>
  <c r="AA305" i="69" s="1"/>
  <c r="M306" i="69"/>
  <c r="Z313" i="69"/>
  <c r="AA313" i="69" s="1"/>
  <c r="N320" i="69"/>
  <c r="AE322" i="69"/>
  <c r="N322" i="69"/>
  <c r="N327" i="69"/>
  <c r="N331" i="69"/>
  <c r="AE331" i="69"/>
  <c r="AD331" i="69" s="1"/>
  <c r="AE372" i="69"/>
  <c r="N383" i="69"/>
  <c r="N389" i="69"/>
  <c r="AE389" i="69"/>
  <c r="AD389" i="69" s="1"/>
  <c r="N418" i="69"/>
  <c r="N472" i="69"/>
  <c r="N482" i="69"/>
  <c r="N326" i="69"/>
  <c r="N328" i="69"/>
  <c r="N332" i="69"/>
  <c r="M412" i="69"/>
  <c r="M445" i="69"/>
  <c r="N470" i="69"/>
  <c r="N413" i="69"/>
  <c r="AA416" i="69"/>
  <c r="N420" i="69"/>
  <c r="AE420" i="69"/>
  <c r="AD420" i="69" s="1"/>
  <c r="N428" i="69"/>
  <c r="AE428" i="69"/>
  <c r="N479" i="69"/>
  <c r="N335" i="69"/>
  <c r="N364" i="69"/>
  <c r="AA372" i="69"/>
  <c r="N373" i="69"/>
  <c r="AA383" i="69"/>
  <c r="N394" i="69"/>
  <c r="N469" i="69"/>
  <c r="N480" i="69"/>
  <c r="M415" i="69"/>
  <c r="N430" i="69"/>
  <c r="N451" i="69"/>
  <c r="N477" i="69"/>
  <c r="N414" i="69"/>
  <c r="AE414" i="69"/>
  <c r="N449" i="69"/>
  <c r="Z337" i="69"/>
  <c r="N436" i="69"/>
  <c r="N439" i="69"/>
  <c r="N476" i="69"/>
  <c r="AE476" i="69"/>
  <c r="N491" i="69"/>
  <c r="AE491" i="69"/>
  <c r="N490" i="69"/>
  <c r="Z447" i="69"/>
  <c r="AA447" i="69" s="1"/>
  <c r="N492" i="69"/>
  <c r="N419" i="69"/>
  <c r="AE419" i="69"/>
  <c r="N421" i="69"/>
  <c r="AE421" i="69"/>
  <c r="N425" i="69"/>
  <c r="AE425" i="69"/>
  <c r="N427" i="69"/>
  <c r="AE427" i="69"/>
  <c r="N429" i="69"/>
  <c r="N431" i="69"/>
  <c r="Z439" i="69"/>
  <c r="N485" i="69"/>
  <c r="N488" i="69"/>
  <c r="M450" i="69"/>
  <c r="N481" i="69"/>
  <c r="N484" i="69"/>
  <c r="M493" i="69"/>
  <c r="M497" i="69"/>
  <c r="M501" i="69"/>
  <c r="M505" i="69"/>
  <c r="M494" i="69"/>
  <c r="M498" i="69"/>
  <c r="M502" i="69"/>
  <c r="M506" i="69"/>
  <c r="M495" i="69"/>
  <c r="M499" i="69"/>
  <c r="M503" i="69"/>
  <c r="M496" i="69"/>
  <c r="M500" i="69"/>
  <c r="M504" i="69"/>
  <c r="F24" i="68"/>
  <c r="FX11" i="67"/>
  <c r="GV11" i="67" s="1"/>
  <c r="GW11" i="67" s="1"/>
  <c r="GW13" i="67"/>
  <c r="GV17" i="67"/>
  <c r="GW17" i="67" s="1"/>
  <c r="FN11" i="67"/>
  <c r="FN14" i="67"/>
  <c r="GV22" i="67"/>
  <c r="GW22" i="67" s="1"/>
  <c r="FX23" i="67"/>
  <c r="GV23" i="67" s="1"/>
  <c r="GW23" i="67" s="1"/>
  <c r="GW20" i="67"/>
  <c r="GV29" i="67"/>
  <c r="GW29" i="67" s="1"/>
  <c r="GW30" i="67"/>
  <c r="FN30" i="67"/>
  <c r="FN28" i="67"/>
  <c r="GW28" i="67"/>
  <c r="GV33" i="67"/>
  <c r="GW33" i="67" s="1"/>
  <c r="FN35" i="67"/>
  <c r="GV38" i="67"/>
  <c r="GW38" i="67" s="1"/>
  <c r="FN38" i="67"/>
  <c r="FX36" i="67"/>
  <c r="GV36" i="67" s="1"/>
  <c r="GW36" i="67" s="1"/>
  <c r="GV45" i="67"/>
  <c r="GW45" i="67" s="1"/>
  <c r="GW37" i="67"/>
  <c r="FN39" i="67"/>
  <c r="FX39" i="67"/>
  <c r="GV39" i="67" s="1"/>
  <c r="GW39" i="67" s="1"/>
  <c r="GW41" i="67"/>
  <c r="FN40" i="67"/>
  <c r="GW43" i="67"/>
  <c r="GV43" i="67"/>
  <c r="GV49" i="67"/>
  <c r="GW49" i="67" s="1"/>
  <c r="FN46" i="67"/>
  <c r="GV42" i="67"/>
  <c r="GW42" i="67" s="1"/>
  <c r="AE25" i="66"/>
  <c r="G510" i="66"/>
  <c r="G512" i="66"/>
  <c r="G511" i="66"/>
  <c r="G454" i="66"/>
  <c r="G453" i="66"/>
  <c r="G396" i="66"/>
  <c r="G455" i="66"/>
  <c r="G397" i="66"/>
  <c r="G225" i="66"/>
  <c r="G398" i="66"/>
  <c r="G226" i="66"/>
  <c r="G340" i="66"/>
  <c r="G282" i="66"/>
  <c r="G112" i="66"/>
  <c r="G339" i="66"/>
  <c r="G284" i="66"/>
  <c r="G341" i="66"/>
  <c r="G283" i="66"/>
  <c r="G170" i="66"/>
  <c r="G111" i="66"/>
  <c r="G168" i="66"/>
  <c r="G169" i="66"/>
  <c r="G113" i="66"/>
  <c r="AE91" i="66"/>
  <c r="G56" i="66"/>
  <c r="G227" i="66"/>
  <c r="M14" i="66"/>
  <c r="N14" i="66" s="1"/>
  <c r="Z98" i="66"/>
  <c r="M103" i="66"/>
  <c r="N103" i="66" s="1"/>
  <c r="G54" i="66"/>
  <c r="AE70" i="66"/>
  <c r="Z100" i="66"/>
  <c r="M105" i="66"/>
  <c r="N105" i="66" s="1"/>
  <c r="AE86" i="66"/>
  <c r="Z102" i="66"/>
  <c r="M107" i="66"/>
  <c r="N107" i="66" s="1"/>
  <c r="Z106" i="66"/>
  <c r="G55" i="66"/>
  <c r="Z108" i="66"/>
  <c r="AE150" i="66"/>
  <c r="Z201" i="66"/>
  <c r="Z217" i="66"/>
  <c r="M98" i="66"/>
  <c r="N98" i="66" s="1"/>
  <c r="M100" i="66"/>
  <c r="N100" i="66" s="1"/>
  <c r="M102" i="66"/>
  <c r="N102" i="66" s="1"/>
  <c r="M104" i="66"/>
  <c r="N104" i="66" s="1"/>
  <c r="M106" i="66"/>
  <c r="N106" i="66" s="1"/>
  <c r="M108" i="66"/>
  <c r="N108" i="66" s="1"/>
  <c r="Z205" i="66"/>
  <c r="AE149" i="66"/>
  <c r="Z184" i="66"/>
  <c r="Z185" i="66"/>
  <c r="Z186" i="66"/>
  <c r="Z187" i="66"/>
  <c r="Z188" i="66"/>
  <c r="Z189" i="66"/>
  <c r="Z190" i="66"/>
  <c r="Z191" i="66"/>
  <c r="Z192" i="66"/>
  <c r="Z209" i="66"/>
  <c r="AE223" i="66"/>
  <c r="AD223" i="66" s="1"/>
  <c r="Z195" i="66"/>
  <c r="Z203" i="66"/>
  <c r="Z211" i="66"/>
  <c r="Z220" i="66"/>
  <c r="Z198" i="66"/>
  <c r="Z206" i="66"/>
  <c r="Z214" i="66"/>
  <c r="AE314" i="66"/>
  <c r="Z194" i="66"/>
  <c r="Z202" i="66"/>
  <c r="Z210" i="66"/>
  <c r="Z218" i="66"/>
  <c r="AE255" i="66"/>
  <c r="M301" i="66"/>
  <c r="N301" i="66" s="1"/>
  <c r="M355" i="66"/>
  <c r="N355" i="66" s="1"/>
  <c r="M363" i="66"/>
  <c r="N363" i="66" s="1"/>
  <c r="AE269" i="66"/>
  <c r="Z193" i="66"/>
  <c r="Z356" i="66"/>
  <c r="Z360" i="66"/>
  <c r="AE391" i="66"/>
  <c r="AD391" i="66" s="1"/>
  <c r="M394" i="66"/>
  <c r="N394" i="66" s="1"/>
  <c r="M392" i="66"/>
  <c r="N392" i="66" s="1"/>
  <c r="M424" i="66"/>
  <c r="N424" i="66" s="1"/>
  <c r="AE436" i="66"/>
  <c r="Z446" i="66"/>
  <c r="Z438" i="66"/>
  <c r="M450" i="66"/>
  <c r="N450" i="66" s="1"/>
  <c r="DP11" i="10"/>
  <c r="DP35" i="10"/>
  <c r="Z479" i="65"/>
  <c r="Z503" i="65"/>
  <c r="Z502" i="65"/>
  <c r="Z485" i="65"/>
  <c r="Z495" i="65"/>
  <c r="Z484" i="65"/>
  <c r="Z469" i="65"/>
  <c r="Z473" i="65"/>
  <c r="Z497" i="65"/>
  <c r="Z496" i="65"/>
  <c r="M473" i="65"/>
  <c r="M497" i="65"/>
  <c r="M506" i="65"/>
  <c r="M486" i="65"/>
  <c r="Z419" i="65"/>
  <c r="Z423" i="65"/>
  <c r="Z426" i="65"/>
  <c r="Z435" i="65"/>
  <c r="Z439" i="65"/>
  <c r="M419" i="65"/>
  <c r="M418" i="65"/>
  <c r="M451" i="65"/>
  <c r="M449" i="65"/>
  <c r="M429" i="65"/>
  <c r="M432" i="65"/>
  <c r="N432" i="65" s="1"/>
  <c r="DV31" i="67" s="1"/>
  <c r="Z365" i="65"/>
  <c r="Z362" i="65"/>
  <c r="Z385" i="65"/>
  <c r="Z361" i="65"/>
  <c r="Z375" i="65"/>
  <c r="Z390" i="65"/>
  <c r="M387" i="65"/>
  <c r="M393" i="65"/>
  <c r="M381" i="65"/>
  <c r="M365" i="65"/>
  <c r="M374" i="65"/>
  <c r="M384" i="65"/>
  <c r="M383" i="65"/>
  <c r="M363" i="65"/>
  <c r="M367" i="65"/>
  <c r="Z315" i="65"/>
  <c r="Z325" i="65"/>
  <c r="Z337" i="65"/>
  <c r="Z308" i="65"/>
  <c r="M300" i="65"/>
  <c r="M298" i="65"/>
  <c r="M302" i="65"/>
  <c r="M321" i="65"/>
  <c r="M337" i="65"/>
  <c r="M332" i="65"/>
  <c r="M336" i="65"/>
  <c r="Z261" i="65"/>
  <c r="Z250" i="65"/>
  <c r="Z274" i="65"/>
  <c r="Z252" i="65"/>
  <c r="M256" i="65"/>
  <c r="M243" i="65"/>
  <c r="N243" i="65" s="1"/>
  <c r="BW13" i="67" s="1"/>
  <c r="M264" i="65"/>
  <c r="M271" i="65"/>
  <c r="M250" i="65"/>
  <c r="Z187" i="65"/>
  <c r="Z205" i="65"/>
  <c r="Z189" i="65"/>
  <c r="Z221" i="65"/>
  <c r="Z196" i="65"/>
  <c r="Z191" i="65"/>
  <c r="Z211" i="65"/>
  <c r="Z215" i="65"/>
  <c r="Z223" i="65"/>
  <c r="Z199" i="65"/>
  <c r="M194" i="65"/>
  <c r="M189" i="65"/>
  <c r="M213" i="65"/>
  <c r="N213" i="65" s="1"/>
  <c r="BF40" i="67" s="1"/>
  <c r="M200" i="65"/>
  <c r="M184" i="65"/>
  <c r="M188" i="65"/>
  <c r="Z134" i="65"/>
  <c r="Z138" i="65"/>
  <c r="Z147" i="65"/>
  <c r="Z156" i="65"/>
  <c r="Z161" i="65"/>
  <c r="Z155" i="65"/>
  <c r="Z163" i="65"/>
  <c r="M127" i="65"/>
  <c r="M142" i="65"/>
  <c r="M148" i="65"/>
  <c r="M140" i="65"/>
  <c r="M147" i="65"/>
  <c r="M135" i="65"/>
  <c r="M155" i="65"/>
  <c r="Z109" i="65"/>
  <c r="Z73" i="65"/>
  <c r="Z80" i="65"/>
  <c r="Z100" i="65"/>
  <c r="Z74" i="65"/>
  <c r="Z99" i="65"/>
  <c r="Z82" i="65"/>
  <c r="Z70" i="65"/>
  <c r="Z91" i="65"/>
  <c r="M85" i="65"/>
  <c r="M101" i="65"/>
  <c r="M79" i="65"/>
  <c r="M78" i="65"/>
  <c r="M104" i="65"/>
  <c r="M87" i="65"/>
  <c r="M74" i="65"/>
  <c r="Z45" i="65"/>
  <c r="Z17" i="65"/>
  <c r="Z25" i="65"/>
  <c r="Z33" i="65"/>
  <c r="Z47" i="65"/>
  <c r="M20" i="65"/>
  <c r="M36" i="65"/>
  <c r="N36" i="65" s="1"/>
  <c r="G34" i="67" s="1"/>
  <c r="M249" i="65"/>
  <c r="M329" i="65"/>
  <c r="Z483" i="65"/>
  <c r="M487" i="65"/>
  <c r="Z488" i="65"/>
  <c r="M26" i="65"/>
  <c r="F57" i="65"/>
  <c r="M76" i="65"/>
  <c r="Z93" i="65"/>
  <c r="Z98" i="65"/>
  <c r="M103" i="65"/>
  <c r="M106" i="65"/>
  <c r="M132" i="65"/>
  <c r="Z133" i="65"/>
  <c r="M154" i="65"/>
  <c r="M160" i="65"/>
  <c r="Z162" i="65"/>
  <c r="M207" i="65"/>
  <c r="Z267" i="65"/>
  <c r="M318" i="65"/>
  <c r="M324" i="65"/>
  <c r="M328" i="65"/>
  <c r="M508" i="65"/>
  <c r="Z14" i="65"/>
  <c r="Z27" i="65"/>
  <c r="M39" i="65"/>
  <c r="M41" i="65"/>
  <c r="M43" i="65"/>
  <c r="Z44" i="65"/>
  <c r="Z77" i="65"/>
  <c r="AG77" i="65" s="1"/>
  <c r="AH77" i="65" s="1"/>
  <c r="AK77" i="65" s="1"/>
  <c r="AJ77" i="65" s="1"/>
  <c r="Z79" i="65"/>
  <c r="M90" i="65"/>
  <c r="Z105" i="65"/>
  <c r="Z106" i="65"/>
  <c r="M131" i="65"/>
  <c r="M136" i="65"/>
  <c r="M141" i="65"/>
  <c r="M158" i="65"/>
  <c r="M187" i="65"/>
  <c r="Z207" i="65"/>
  <c r="Z260" i="65"/>
  <c r="Z302" i="65"/>
  <c r="Z421" i="65"/>
  <c r="M481" i="65"/>
  <c r="M38" i="65"/>
  <c r="Z142" i="65"/>
  <c r="Z148" i="65"/>
  <c r="Z216" i="65"/>
  <c r="M18" i="65"/>
  <c r="M31" i="65"/>
  <c r="M34" i="65"/>
  <c r="Z39" i="65"/>
  <c r="M50" i="65"/>
  <c r="M84" i="65"/>
  <c r="M94" i="65"/>
  <c r="Z108" i="65"/>
  <c r="Z130" i="65"/>
  <c r="Z301" i="65"/>
  <c r="M355" i="65"/>
  <c r="M370" i="65"/>
  <c r="M376" i="65"/>
  <c r="Z377" i="65"/>
  <c r="M441" i="65"/>
  <c r="M489" i="65"/>
  <c r="M493" i="65"/>
  <c r="M17" i="65"/>
  <c r="Z36" i="65"/>
  <c r="M47" i="65"/>
  <c r="M49" i="65"/>
  <c r="Z51" i="65"/>
  <c r="M83" i="65"/>
  <c r="Z96" i="65"/>
  <c r="Z437" i="65"/>
  <c r="Z212" i="65"/>
  <c r="M219" i="65"/>
  <c r="Z220" i="65"/>
  <c r="Z273" i="65"/>
  <c r="Z324" i="65"/>
  <c r="Z355" i="65"/>
  <c r="M375" i="65"/>
  <c r="M424" i="65"/>
  <c r="M440" i="65"/>
  <c r="M134" i="65"/>
  <c r="Z135" i="65"/>
  <c r="M139" i="65"/>
  <c r="M145" i="65"/>
  <c r="M151" i="65"/>
  <c r="Z152" i="65"/>
  <c r="Z158" i="65"/>
  <c r="M163" i="65"/>
  <c r="M185" i="65"/>
  <c r="Z188" i="65"/>
  <c r="M203" i="65"/>
  <c r="Z204" i="65"/>
  <c r="Z219" i="65"/>
  <c r="Z241" i="65"/>
  <c r="M255" i="65"/>
  <c r="Z257" i="65"/>
  <c r="Z272" i="65"/>
  <c r="Z299" i="65"/>
  <c r="M304" i="65"/>
  <c r="Z305" i="65"/>
  <c r="Z311" i="65"/>
  <c r="M316" i="65"/>
  <c r="Z333" i="65"/>
  <c r="M360" i="65"/>
  <c r="M366" i="65"/>
  <c r="Z369" i="65"/>
  <c r="M380" i="65"/>
  <c r="Z382" i="65"/>
  <c r="Z383" i="65"/>
  <c r="M388" i="65"/>
  <c r="M417" i="65"/>
  <c r="Z418" i="65"/>
  <c r="Z424" i="65"/>
  <c r="Z434" i="65"/>
  <c r="Z440" i="65"/>
  <c r="M444" i="65"/>
  <c r="Z446" i="65"/>
  <c r="Z481" i="65"/>
  <c r="M484" i="65"/>
  <c r="Z493" i="65"/>
  <c r="Z501" i="65"/>
  <c r="Z507" i="65"/>
  <c r="Z185" i="65"/>
  <c r="M246" i="65"/>
  <c r="Z248" i="65"/>
  <c r="M254" i="65"/>
  <c r="Z256" i="65"/>
  <c r="Z263" i="65"/>
  <c r="M270" i="65"/>
  <c r="Z271" i="65"/>
  <c r="Z298" i="65"/>
  <c r="M303" i="65"/>
  <c r="Z310" i="65"/>
  <c r="M326" i="65"/>
  <c r="M331" i="65"/>
  <c r="Z360" i="65"/>
  <c r="M364" i="65"/>
  <c r="Z367" i="65"/>
  <c r="Z373" i="65"/>
  <c r="M379" i="65"/>
  <c r="Z389" i="65"/>
  <c r="M421" i="65"/>
  <c r="N421" i="65" s="1"/>
  <c r="DV20" i="67" s="1"/>
  <c r="M426" i="65"/>
  <c r="M443" i="65"/>
  <c r="Z472" i="65"/>
  <c r="Z478" i="65"/>
  <c r="M483" i="65"/>
  <c r="M490" i="65"/>
  <c r="M496" i="65"/>
  <c r="M504" i="65"/>
  <c r="M505" i="65"/>
  <c r="M251" i="65"/>
  <c r="Z269" i="65"/>
  <c r="Z276" i="65"/>
  <c r="Z303" i="65"/>
  <c r="Z314" i="65"/>
  <c r="M319" i="65"/>
  <c r="Z320" i="65"/>
  <c r="Z326" i="65"/>
  <c r="Z332" i="65"/>
  <c r="M335" i="65"/>
  <c r="Z336" i="65"/>
  <c r="Z359" i="65"/>
  <c r="Z372" i="65"/>
  <c r="M415" i="65"/>
  <c r="M420" i="65"/>
  <c r="N420" i="65" s="1"/>
  <c r="DV19" i="67" s="1"/>
  <c r="Z422" i="65"/>
  <c r="Z427" i="65"/>
  <c r="Z438" i="65"/>
  <c r="Z471" i="65"/>
  <c r="Z477" i="65"/>
  <c r="AE477" i="65" s="1"/>
  <c r="J271" i="55" s="1"/>
  <c r="M482" i="65"/>
  <c r="M495" i="65"/>
  <c r="Z480" i="65"/>
  <c r="Z486" i="65"/>
  <c r="Z487" i="65"/>
  <c r="Z490" i="65"/>
  <c r="Z491" i="65"/>
  <c r="Z489" i="65"/>
  <c r="Z498" i="65"/>
  <c r="Z499" i="65"/>
  <c r="Z474" i="65"/>
  <c r="Z475" i="65"/>
  <c r="Z505" i="65"/>
  <c r="Z492" i="65"/>
  <c r="Z476" i="65"/>
  <c r="Z508" i="65"/>
  <c r="M476" i="65"/>
  <c r="M478" i="65"/>
  <c r="M479" i="65"/>
  <c r="N479" i="65" s="1"/>
  <c r="EM21" i="67" s="1"/>
  <c r="N501" i="65"/>
  <c r="EM43" i="67" s="1"/>
  <c r="M502" i="65"/>
  <c r="M503" i="65"/>
  <c r="M474" i="65"/>
  <c r="M475" i="65"/>
  <c r="M485" i="65"/>
  <c r="M470" i="65"/>
  <c r="M471" i="65"/>
  <c r="M498" i="65"/>
  <c r="M499" i="65"/>
  <c r="N477" i="65"/>
  <c r="EM19" i="67" s="1"/>
  <c r="M480" i="65"/>
  <c r="N480" i="65" s="1"/>
  <c r="EM22" i="67" s="1"/>
  <c r="N469" i="65"/>
  <c r="EM11" i="67" s="1"/>
  <c r="M472" i="65"/>
  <c r="Z425" i="65"/>
  <c r="Z441" i="65"/>
  <c r="Z443" i="65"/>
  <c r="Z417" i="65"/>
  <c r="Z433" i="65"/>
  <c r="Z450" i="65"/>
  <c r="Z451" i="65"/>
  <c r="Z415" i="65"/>
  <c r="Z416" i="65"/>
  <c r="Z431" i="65"/>
  <c r="Z432" i="65"/>
  <c r="Z449" i="65"/>
  <c r="Z413" i="65"/>
  <c r="Z414" i="65"/>
  <c r="Z429" i="65"/>
  <c r="Z430" i="65"/>
  <c r="Z447" i="65"/>
  <c r="Z448" i="65"/>
  <c r="Z436" i="65"/>
  <c r="Z428" i="65"/>
  <c r="Z420" i="65"/>
  <c r="Z412" i="65"/>
  <c r="Z444" i="65"/>
  <c r="M423" i="65"/>
  <c r="M425" i="65"/>
  <c r="M427" i="65"/>
  <c r="N427" i="65" s="1"/>
  <c r="DV26" i="67" s="1"/>
  <c r="M412" i="65"/>
  <c r="M413" i="65"/>
  <c r="M414" i="65"/>
  <c r="M442" i="65"/>
  <c r="M446" i="65"/>
  <c r="M434" i="65"/>
  <c r="M436" i="65"/>
  <c r="M437" i="65"/>
  <c r="N437" i="65" s="1"/>
  <c r="DV36" i="67" s="1"/>
  <c r="M438" i="65"/>
  <c r="M431" i="65"/>
  <c r="M433" i="65"/>
  <c r="M435" i="65"/>
  <c r="Z380" i="65"/>
  <c r="Z381" i="65"/>
  <c r="Z376" i="65"/>
  <c r="Z378" i="65"/>
  <c r="Z384" i="65"/>
  <c r="Z386" i="65"/>
  <c r="Z388" i="65"/>
  <c r="Z393" i="65"/>
  <c r="Z394" i="65"/>
  <c r="Z356" i="65"/>
  <c r="Z357" i="65"/>
  <c r="Z364" i="65"/>
  <c r="Z374" i="65"/>
  <c r="Z392" i="65"/>
  <c r="Z387" i="65"/>
  <c r="Z371" i="65"/>
  <c r="Z379" i="65"/>
  <c r="M377" i="65"/>
  <c r="N387" i="65"/>
  <c r="DE43" i="67" s="1"/>
  <c r="M394" i="65"/>
  <c r="N394" i="65" s="1"/>
  <c r="DE50" i="67" s="1"/>
  <c r="M385" i="65"/>
  <c r="M356" i="65"/>
  <c r="M358" i="65"/>
  <c r="M369" i="65"/>
  <c r="M371" i="65"/>
  <c r="M372" i="65"/>
  <c r="M373" i="65"/>
  <c r="M359" i="65"/>
  <c r="M391" i="65"/>
  <c r="Z317" i="65"/>
  <c r="Z318" i="65"/>
  <c r="Z319" i="65"/>
  <c r="Z335" i="65"/>
  <c r="Z312" i="65"/>
  <c r="Z313" i="65"/>
  <c r="Z330" i="65"/>
  <c r="Z331" i="65"/>
  <c r="Z306" i="65"/>
  <c r="Z307" i="65"/>
  <c r="Z327" i="65"/>
  <c r="Z322" i="65"/>
  <c r="Z323" i="65"/>
  <c r="Z316" i="65"/>
  <c r="Z300" i="65"/>
  <c r="M309" i="65"/>
  <c r="M301" i="65"/>
  <c r="M306" i="65"/>
  <c r="M307" i="65"/>
  <c r="N307" i="65" s="1"/>
  <c r="CN20" i="67" s="1"/>
  <c r="M308" i="65"/>
  <c r="M310" i="65"/>
  <c r="M311" i="65"/>
  <c r="M314" i="65"/>
  <c r="M315" i="65"/>
  <c r="M317" i="65"/>
  <c r="M322" i="65"/>
  <c r="M323" i="65"/>
  <c r="N323" i="65" s="1"/>
  <c r="CN36" i="67" s="1"/>
  <c r="M325" i="65"/>
  <c r="M333" i="65"/>
  <c r="M334" i="65"/>
  <c r="M312" i="65"/>
  <c r="Z264" i="65"/>
  <c r="Z266" i="65"/>
  <c r="Z268" i="65"/>
  <c r="Z270" i="65"/>
  <c r="Z243" i="65"/>
  <c r="Z242" i="65"/>
  <c r="Z279" i="65"/>
  <c r="Z280" i="65"/>
  <c r="Z247" i="65"/>
  <c r="AG247" i="65" s="1"/>
  <c r="AH247" i="65" s="1"/>
  <c r="AK247" i="65" s="1"/>
  <c r="AJ247" i="65" s="1"/>
  <c r="Z251" i="65"/>
  <c r="Z259" i="65"/>
  <c r="Z275" i="65"/>
  <c r="Z277" i="65"/>
  <c r="Z249" i="65"/>
  <c r="Z265" i="65"/>
  <c r="M242" i="65"/>
  <c r="M244" i="65"/>
  <c r="M252" i="65"/>
  <c r="M257" i="65"/>
  <c r="M258" i="65"/>
  <c r="M260" i="65"/>
  <c r="M262" i="65"/>
  <c r="M263" i="65"/>
  <c r="M265" i="65"/>
  <c r="M267" i="65"/>
  <c r="M275" i="65"/>
  <c r="M278" i="65"/>
  <c r="M279" i="65"/>
  <c r="M280" i="65"/>
  <c r="M268" i="65"/>
  <c r="M273" i="65"/>
  <c r="M274" i="65"/>
  <c r="M276" i="65"/>
  <c r="M261" i="65"/>
  <c r="M241" i="65"/>
  <c r="M277" i="65"/>
  <c r="Z194" i="65"/>
  <c r="Z190" i="65"/>
  <c r="Z193" i="65"/>
  <c r="Z202" i="65"/>
  <c r="Z210" i="65"/>
  <c r="Z198" i="65"/>
  <c r="Z201" i="65"/>
  <c r="Z206" i="65"/>
  <c r="Z209" i="65"/>
  <c r="Z214" i="65"/>
  <c r="Z218" i="65"/>
  <c r="Z222" i="65"/>
  <c r="M190" i="65"/>
  <c r="M191" i="65"/>
  <c r="M193" i="65"/>
  <c r="M197" i="65"/>
  <c r="N197" i="65" s="1"/>
  <c r="BF24" i="67" s="1"/>
  <c r="M202" i="65"/>
  <c r="M205" i="65"/>
  <c r="M198" i="65"/>
  <c r="M199" i="65"/>
  <c r="M201" i="65"/>
  <c r="M204" i="65"/>
  <c r="M206" i="65"/>
  <c r="M212" i="65"/>
  <c r="M214" i="65"/>
  <c r="M215" i="65"/>
  <c r="M218" i="65"/>
  <c r="M221" i="65"/>
  <c r="M220" i="65"/>
  <c r="M222" i="65"/>
  <c r="M223" i="65"/>
  <c r="M186" i="65"/>
  <c r="N186" i="65" s="1"/>
  <c r="BF13" i="67" s="1"/>
  <c r="M192" i="65"/>
  <c r="M211" i="65"/>
  <c r="M216" i="65"/>
  <c r="M195" i="65"/>
  <c r="Z128" i="65"/>
  <c r="Z129" i="65"/>
  <c r="Z144" i="65"/>
  <c r="Z145" i="65"/>
  <c r="Z150" i="65"/>
  <c r="Z164" i="65"/>
  <c r="Z166" i="65"/>
  <c r="Z139" i="65"/>
  <c r="Z140" i="65"/>
  <c r="Z136" i="65"/>
  <c r="Z137" i="65"/>
  <c r="Z131" i="65"/>
  <c r="Z132" i="65"/>
  <c r="Z157" i="65"/>
  <c r="Z143" i="65"/>
  <c r="Z149" i="65"/>
  <c r="Z159" i="65"/>
  <c r="Z165" i="65"/>
  <c r="Z127" i="65"/>
  <c r="M130" i="65"/>
  <c r="N130" i="65" s="1"/>
  <c r="AO14" i="67" s="1"/>
  <c r="M146" i="65"/>
  <c r="M128" i="65"/>
  <c r="M129" i="65"/>
  <c r="M133" i="65"/>
  <c r="M138" i="65"/>
  <c r="M143" i="65"/>
  <c r="M144" i="65"/>
  <c r="M149" i="65"/>
  <c r="N149" i="65" s="1"/>
  <c r="AO33" i="67" s="1"/>
  <c r="M152" i="65"/>
  <c r="M157" i="65"/>
  <c r="M156" i="65"/>
  <c r="M162" i="65"/>
  <c r="M165" i="65"/>
  <c r="M164" i="65"/>
  <c r="M153" i="65"/>
  <c r="N127" i="65"/>
  <c r="AO11" i="67" s="1"/>
  <c r="M161" i="65"/>
  <c r="Z97" i="65"/>
  <c r="Z107" i="65"/>
  <c r="Z83" i="65"/>
  <c r="Z84" i="65"/>
  <c r="Z71" i="65"/>
  <c r="Z72" i="65"/>
  <c r="Z85" i="65"/>
  <c r="Z86" i="65"/>
  <c r="Z87" i="65"/>
  <c r="Z88" i="65"/>
  <c r="Z75" i="65"/>
  <c r="Z76" i="65"/>
  <c r="Z101" i="65"/>
  <c r="Z103" i="65"/>
  <c r="Z104" i="65"/>
  <c r="M91" i="65"/>
  <c r="M105" i="65"/>
  <c r="M92" i="65"/>
  <c r="M99" i="65"/>
  <c r="N99" i="65" s="1"/>
  <c r="X40" i="67" s="1"/>
  <c r="M107" i="65"/>
  <c r="M72" i="65"/>
  <c r="M80" i="65"/>
  <c r="M88" i="65"/>
  <c r="M100" i="65"/>
  <c r="M108" i="65"/>
  <c r="M109" i="65"/>
  <c r="M73" i="65"/>
  <c r="N73" i="65" s="1"/>
  <c r="X14" i="67" s="1"/>
  <c r="M81" i="65"/>
  <c r="M82" i="65"/>
  <c r="M89" i="65"/>
  <c r="M96" i="65"/>
  <c r="N86" i="65"/>
  <c r="X27" i="67" s="1"/>
  <c r="Z34" i="65"/>
  <c r="Z35" i="65"/>
  <c r="F456" i="65"/>
  <c r="Z16" i="65"/>
  <c r="Z29" i="65"/>
  <c r="Z30" i="65"/>
  <c r="F285" i="65"/>
  <c r="F399" i="65"/>
  <c r="F513" i="65"/>
  <c r="F228" i="65"/>
  <c r="F114" i="65"/>
  <c r="F342" i="65"/>
  <c r="Z26" i="65"/>
  <c r="J24" i="67" s="1"/>
  <c r="Z42" i="65"/>
  <c r="Z43" i="65"/>
  <c r="F171" i="65"/>
  <c r="Z21" i="65"/>
  <c r="Z22" i="65"/>
  <c r="Z37" i="65"/>
  <c r="Z38" i="65"/>
  <c r="Z52" i="65"/>
  <c r="AA18" i="65"/>
  <c r="K16" i="67" s="1"/>
  <c r="Z20" i="65"/>
  <c r="Z49" i="65"/>
  <c r="J47" i="67" s="1"/>
  <c r="Z50" i="65"/>
  <c r="J48" i="67" s="1"/>
  <c r="Z48" i="65"/>
  <c r="J46" i="67" s="1"/>
  <c r="Z15" i="65"/>
  <c r="J13" i="67" s="1"/>
  <c r="Z31" i="65"/>
  <c r="Z41" i="65"/>
  <c r="Z40" i="65"/>
  <c r="J38" i="67" s="1"/>
  <c r="Z28" i="65"/>
  <c r="Z23" i="65"/>
  <c r="J21" i="67" s="1"/>
  <c r="M15" i="65"/>
  <c r="M29" i="65"/>
  <c r="N29" i="65" s="1"/>
  <c r="G27" i="67" s="1"/>
  <c r="M30" i="65"/>
  <c r="M25" i="65"/>
  <c r="M23" i="65"/>
  <c r="M51" i="65"/>
  <c r="M46" i="65"/>
  <c r="N38" i="65"/>
  <c r="G36" i="67" s="1"/>
  <c r="M40" i="65"/>
  <c r="M35" i="65"/>
  <c r="N35" i="65" s="1"/>
  <c r="G33" i="67" s="1"/>
  <c r="M52" i="65"/>
  <c r="M45" i="65"/>
  <c r="M37" i="65"/>
  <c r="M32" i="65"/>
  <c r="M27" i="65"/>
  <c r="G341" i="65"/>
  <c r="G227" i="65"/>
  <c r="G283" i="65"/>
  <c r="G398" i="65"/>
  <c r="G454" i="65"/>
  <c r="G510" i="65"/>
  <c r="M21" i="65"/>
  <c r="M24" i="65"/>
  <c r="G54" i="65"/>
  <c r="G112" i="65"/>
  <c r="G168" i="65"/>
  <c r="G339" i="65"/>
  <c r="M22" i="65"/>
  <c r="G225" i="65"/>
  <c r="G284" i="65"/>
  <c r="G396" i="65"/>
  <c r="G455" i="65"/>
  <c r="M19" i="65"/>
  <c r="G55" i="65"/>
  <c r="G113" i="65"/>
  <c r="M16" i="65"/>
  <c r="G282" i="65"/>
  <c r="G453" i="65"/>
  <c r="G511" i="65"/>
  <c r="M14" i="65"/>
  <c r="G56" i="65"/>
  <c r="G111" i="65"/>
  <c r="G169" i="65"/>
  <c r="G340" i="65"/>
  <c r="G226" i="65"/>
  <c r="G397" i="65"/>
  <c r="G512" i="65"/>
  <c r="G170" i="65"/>
  <c r="N496" i="65"/>
  <c r="EM38" i="67" s="1"/>
  <c r="N470" i="65"/>
  <c r="EM12" i="67" s="1"/>
  <c r="N482" i="65"/>
  <c r="EM24" i="67" s="1"/>
  <c r="N483" i="65"/>
  <c r="EM25" i="67" s="1"/>
  <c r="N486" i="65"/>
  <c r="EM28" i="67" s="1"/>
  <c r="N488" i="65"/>
  <c r="EM30" i="67" s="1"/>
  <c r="N474" i="65"/>
  <c r="EM16" i="67" s="1"/>
  <c r="N475" i="65"/>
  <c r="EM17" i="67" s="1"/>
  <c r="N490" i="65"/>
  <c r="EM32" i="67" s="1"/>
  <c r="N491" i="65"/>
  <c r="EM33" i="67" s="1"/>
  <c r="N476" i="65"/>
  <c r="EM18" i="67" s="1"/>
  <c r="N492" i="65"/>
  <c r="EM34" i="67" s="1"/>
  <c r="N500" i="65"/>
  <c r="EM42" i="67" s="1"/>
  <c r="N415" i="65"/>
  <c r="DV14" i="67" s="1"/>
  <c r="N417" i="65"/>
  <c r="DV16" i="67" s="1"/>
  <c r="N423" i="65"/>
  <c r="DV22" i="67" s="1"/>
  <c r="N425" i="65"/>
  <c r="DV24" i="67" s="1"/>
  <c r="N428" i="65"/>
  <c r="DV27" i="67" s="1"/>
  <c r="N429" i="65"/>
  <c r="DV28" i="67" s="1"/>
  <c r="N439" i="65"/>
  <c r="DV38" i="67" s="1"/>
  <c r="N444" i="65"/>
  <c r="DV43" i="67" s="1"/>
  <c r="N445" i="65"/>
  <c r="DV44" i="67" s="1"/>
  <c r="N447" i="65"/>
  <c r="DV46" i="67" s="1"/>
  <c r="N449" i="65"/>
  <c r="DV48" i="67" s="1"/>
  <c r="N416" i="65"/>
  <c r="DV15" i="67" s="1"/>
  <c r="N424" i="65"/>
  <c r="DV23" i="67" s="1"/>
  <c r="N440" i="65"/>
  <c r="DV39" i="67" s="1"/>
  <c r="N448" i="65"/>
  <c r="DV47" i="67" s="1"/>
  <c r="N426" i="65"/>
  <c r="DV25" i="67" s="1"/>
  <c r="N434" i="65"/>
  <c r="DV33" i="67" s="1"/>
  <c r="N450" i="65"/>
  <c r="DV49" i="67" s="1"/>
  <c r="N443" i="65"/>
  <c r="DV42" i="67" s="1"/>
  <c r="N451" i="65"/>
  <c r="DV50" i="67" s="1"/>
  <c r="N383" i="65"/>
  <c r="DE39" i="67" s="1"/>
  <c r="N366" i="65"/>
  <c r="DE22" i="67" s="1"/>
  <c r="N390" i="65"/>
  <c r="DE46" i="67" s="1"/>
  <c r="N367" i="65"/>
  <c r="DE23" i="67" s="1"/>
  <c r="N382" i="65"/>
  <c r="DE38" i="67" s="1"/>
  <c r="N374" i="65"/>
  <c r="DE30" i="67" s="1"/>
  <c r="N362" i="65"/>
  <c r="DE18" i="67" s="1"/>
  <c r="N378" i="65"/>
  <c r="DE34" i="67" s="1"/>
  <c r="N386" i="65"/>
  <c r="DE42" i="67" s="1"/>
  <c r="N328" i="65"/>
  <c r="CN41" i="67" s="1"/>
  <c r="N334" i="65"/>
  <c r="CN47" i="67" s="1"/>
  <c r="N331" i="65"/>
  <c r="CN44" i="67" s="1"/>
  <c r="N335" i="65"/>
  <c r="CN48" i="67" s="1"/>
  <c r="N319" i="65"/>
  <c r="CN32" i="67" s="1"/>
  <c r="N298" i="65"/>
  <c r="CN11" i="67" s="1"/>
  <c r="N299" i="65"/>
  <c r="CN12" i="67" s="1"/>
  <c r="N301" i="65"/>
  <c r="CN14" i="67" s="1"/>
  <c r="N336" i="65"/>
  <c r="CN49" i="67" s="1"/>
  <c r="N302" i="65"/>
  <c r="CN15" i="67" s="1"/>
  <c r="N303" i="65"/>
  <c r="CN16" i="67" s="1"/>
  <c r="N309" i="65"/>
  <c r="CN22" i="67" s="1"/>
  <c r="N330" i="65"/>
  <c r="CN43" i="67" s="1"/>
  <c r="N317" i="65"/>
  <c r="CN30" i="67" s="1"/>
  <c r="N305" i="65"/>
  <c r="CN18" i="67" s="1"/>
  <c r="N321" i="65"/>
  <c r="CN34" i="67" s="1"/>
  <c r="N271" i="65"/>
  <c r="BW41" i="67" s="1"/>
  <c r="N278" i="65"/>
  <c r="BW48" i="67" s="1"/>
  <c r="N244" i="65"/>
  <c r="BW14" i="67" s="1"/>
  <c r="N245" i="65"/>
  <c r="BW15" i="67" s="1"/>
  <c r="N247" i="65"/>
  <c r="BW17" i="67" s="1"/>
  <c r="N252" i="65"/>
  <c r="BW22" i="67" s="1"/>
  <c r="N246" i="65"/>
  <c r="BW16" i="67" s="1"/>
  <c r="N253" i="65"/>
  <c r="BW23" i="67" s="1"/>
  <c r="N255" i="65"/>
  <c r="BW25" i="67" s="1"/>
  <c r="N257" i="65"/>
  <c r="BW27" i="67" s="1"/>
  <c r="N260" i="65"/>
  <c r="BW30" i="67" s="1"/>
  <c r="N248" i="65"/>
  <c r="BW18" i="67" s="1"/>
  <c r="N264" i="65"/>
  <c r="BW34" i="67" s="1"/>
  <c r="N272" i="65"/>
  <c r="BW42" i="67" s="1"/>
  <c r="N200" i="65"/>
  <c r="BF27" i="67" s="1"/>
  <c r="N203" i="65"/>
  <c r="BF30" i="67" s="1"/>
  <c r="N210" i="65"/>
  <c r="BF37" i="67" s="1"/>
  <c r="N131" i="65"/>
  <c r="AO15" i="67" s="1"/>
  <c r="N137" i="65"/>
  <c r="AO21" i="67" s="1"/>
  <c r="N139" i="65"/>
  <c r="AO23" i="67" s="1"/>
  <c r="N141" i="65"/>
  <c r="AO25" i="67" s="1"/>
  <c r="N140" i="65"/>
  <c r="AO24" i="67" s="1"/>
  <c r="N144" i="65"/>
  <c r="AO28" i="67" s="1"/>
  <c r="N148" i="65"/>
  <c r="AO32" i="67" s="1"/>
  <c r="N134" i="65"/>
  <c r="AO18" i="67" s="1"/>
  <c r="N166" i="65"/>
  <c r="AO50" i="67" s="1"/>
  <c r="N97" i="65"/>
  <c r="X38" i="67" s="1"/>
  <c r="N74" i="65"/>
  <c r="X15" i="67" s="1"/>
  <c r="N75" i="65"/>
  <c r="X16" i="67" s="1"/>
  <c r="N104" i="65"/>
  <c r="X45" i="67" s="1"/>
  <c r="N105" i="65"/>
  <c r="X46" i="67" s="1"/>
  <c r="N83" i="65"/>
  <c r="X24" i="67" s="1"/>
  <c r="N77" i="65"/>
  <c r="X18" i="67" s="1"/>
  <c r="N85" i="65"/>
  <c r="X26" i="67" s="1"/>
  <c r="N93" i="65"/>
  <c r="X34" i="67" s="1"/>
  <c r="Z13" i="65"/>
  <c r="J11" i="67" s="1"/>
  <c r="M13" i="65"/>
  <c r="AE13" i="65" s="1"/>
  <c r="N28" i="65"/>
  <c r="G26" i="67" s="1"/>
  <c r="N34" i="65"/>
  <c r="G32" i="67" s="1"/>
  <c r="N39" i="65"/>
  <c r="G37" i="67" s="1"/>
  <c r="N42" i="65"/>
  <c r="G40" i="67" s="1"/>
  <c r="N41" i="65"/>
  <c r="G39" i="67" s="1"/>
  <c r="N48" i="65"/>
  <c r="G46" i="67" s="1"/>
  <c r="N49" i="65"/>
  <c r="G47" i="67" s="1"/>
  <c r="N51" i="65"/>
  <c r="G49" i="67" s="1"/>
  <c r="N20" i="65"/>
  <c r="G18" i="67" s="1"/>
  <c r="N21" i="65"/>
  <c r="G19" i="67" s="1"/>
  <c r="N17" i="65"/>
  <c r="G15" i="67" s="1"/>
  <c r="N16" i="65"/>
  <c r="G14" i="67" s="1"/>
  <c r="N31" i="65"/>
  <c r="G29" i="67" s="1"/>
  <c r="B49" i="63"/>
  <c r="B48" i="63"/>
  <c r="B47" i="63"/>
  <c r="B46" i="63"/>
  <c r="B45" i="63"/>
  <c r="B44" i="63"/>
  <c r="B43" i="63"/>
  <c r="B42" i="63"/>
  <c r="B41" i="63"/>
  <c r="B40" i="63"/>
  <c r="B39" i="63"/>
  <c r="B38" i="63"/>
  <c r="B37" i="63"/>
  <c r="B36" i="63"/>
  <c r="B35" i="63"/>
  <c r="B34" i="63"/>
  <c r="B33" i="63"/>
  <c r="B32" i="63"/>
  <c r="B31" i="63"/>
  <c r="B30" i="63"/>
  <c r="B29" i="63"/>
  <c r="B28" i="63"/>
  <c r="B27" i="63"/>
  <c r="B26" i="63"/>
  <c r="B25" i="63"/>
  <c r="B24" i="63"/>
  <c r="B23" i="63"/>
  <c r="B22" i="63"/>
  <c r="B21" i="63"/>
  <c r="B20" i="63"/>
  <c r="B19" i="63"/>
  <c r="B18" i="63"/>
  <c r="B17" i="63"/>
  <c r="B16" i="63"/>
  <c r="B15" i="63"/>
  <c r="B14" i="63"/>
  <c r="B13" i="63"/>
  <c r="B12" i="63"/>
  <c r="B11" i="63"/>
  <c r="B10" i="63"/>
  <c r="AP4" i="63"/>
  <c r="U4" i="63"/>
  <c r="AN49" i="62"/>
  <c r="B49" i="62"/>
  <c r="AN48" i="62"/>
  <c r="B48" i="62"/>
  <c r="AN47" i="62"/>
  <c r="B47" i="62"/>
  <c r="AN46" i="62"/>
  <c r="B46" i="62"/>
  <c r="AN45" i="62"/>
  <c r="B45" i="62"/>
  <c r="AN44" i="62"/>
  <c r="B44" i="62"/>
  <c r="AN43" i="62"/>
  <c r="B43" i="62"/>
  <c r="AN42" i="62"/>
  <c r="B42" i="62"/>
  <c r="B41" i="62"/>
  <c r="B40" i="62"/>
  <c r="B39" i="62"/>
  <c r="B38" i="62"/>
  <c r="B37" i="62"/>
  <c r="B36" i="62"/>
  <c r="B35" i="62"/>
  <c r="B34" i="62"/>
  <c r="B33" i="62"/>
  <c r="B32" i="62"/>
  <c r="B31" i="62"/>
  <c r="B30" i="62"/>
  <c r="B29" i="62"/>
  <c r="B28" i="62"/>
  <c r="B27" i="62"/>
  <c r="B26" i="62"/>
  <c r="B25" i="62"/>
  <c r="B24" i="62"/>
  <c r="B23" i="62"/>
  <c r="B22" i="62"/>
  <c r="B21" i="62"/>
  <c r="B20" i="62"/>
  <c r="B19" i="62"/>
  <c r="B18" i="62"/>
  <c r="B17" i="62"/>
  <c r="B16" i="62"/>
  <c r="B15" i="62"/>
  <c r="B14" i="62"/>
  <c r="B13" i="62"/>
  <c r="B12" i="62"/>
  <c r="B11" i="62"/>
  <c r="B10" i="62"/>
  <c r="V4" i="62"/>
  <c r="M4" i="62"/>
  <c r="W24" i="10" l="1"/>
  <c r="N23" i="63" s="1"/>
  <c r="Q23" i="63" s="1"/>
  <c r="W24" i="70"/>
  <c r="AE89" i="66"/>
  <c r="Q603" i="55" s="1"/>
  <c r="BN45" i="63"/>
  <c r="BN39" i="63"/>
  <c r="BN32" i="63"/>
  <c r="BN25" i="63"/>
  <c r="BN18" i="63"/>
  <c r="BN44" i="63"/>
  <c r="BN38" i="63"/>
  <c r="BN31" i="63"/>
  <c r="BN24" i="63"/>
  <c r="BN17" i="63"/>
  <c r="D24" i="72"/>
  <c r="E24" i="72" s="1"/>
  <c r="BN43" i="63"/>
  <c r="BN37" i="63"/>
  <c r="BN30" i="63"/>
  <c r="BN23" i="63"/>
  <c r="BN16" i="63"/>
  <c r="BN49" i="63"/>
  <c r="BN42" i="63"/>
  <c r="BN36" i="63"/>
  <c r="BN29" i="63"/>
  <c r="BN15" i="63"/>
  <c r="BN48" i="63"/>
  <c r="BN35" i="63"/>
  <c r="BN28" i="63"/>
  <c r="BN22" i="63"/>
  <c r="BN14" i="63"/>
  <c r="BN26" i="63"/>
  <c r="BN47" i="63"/>
  <c r="BN41" i="63"/>
  <c r="BN34" i="63"/>
  <c r="BN27" i="63"/>
  <c r="BN21" i="63"/>
  <c r="BN13" i="63"/>
  <c r="BN20" i="63"/>
  <c r="BN12" i="63"/>
  <c r="BN46" i="63"/>
  <c r="BN40" i="63"/>
  <c r="BN33" i="63"/>
  <c r="BN19" i="63"/>
  <c r="BN10" i="63"/>
  <c r="BV40" i="63"/>
  <c r="BV25" i="63"/>
  <c r="BV19" i="63"/>
  <c r="BV45" i="63"/>
  <c r="BV39" i="63"/>
  <c r="BV32" i="63"/>
  <c r="BV18" i="63"/>
  <c r="BV47" i="63"/>
  <c r="BV41" i="63"/>
  <c r="BV34" i="63"/>
  <c r="BV13" i="63"/>
  <c r="BV44" i="63"/>
  <c r="BV38" i="63"/>
  <c r="BV31" i="63"/>
  <c r="BV24" i="63"/>
  <c r="BV17" i="63"/>
  <c r="BV21" i="63"/>
  <c r="BV49" i="63"/>
  <c r="BV43" i="63"/>
  <c r="BV37" i="63"/>
  <c r="BV30" i="63"/>
  <c r="BV23" i="63"/>
  <c r="BV16" i="63"/>
  <c r="BV10" i="63"/>
  <c r="BV46" i="63"/>
  <c r="BV42" i="63"/>
  <c r="BV36" i="63"/>
  <c r="BV29" i="63"/>
  <c r="BV22" i="63"/>
  <c r="BV15" i="63"/>
  <c r="BV48" i="63"/>
  <c r="BV35" i="63"/>
  <c r="BV28" i="63"/>
  <c r="BV14" i="63"/>
  <c r="D25" i="72"/>
  <c r="E25" i="72" s="1"/>
  <c r="BV27" i="63"/>
  <c r="BV33" i="63"/>
  <c r="BV26" i="63"/>
  <c r="BV20" i="63"/>
  <c r="BV12" i="63"/>
  <c r="AD322" i="69"/>
  <c r="G761" i="55" s="1"/>
  <c r="R761" i="55"/>
  <c r="H761" i="55"/>
  <c r="AD260" i="69"/>
  <c r="H611" i="55"/>
  <c r="F364" i="55"/>
  <c r="AD480" i="66"/>
  <c r="EL40" i="70"/>
  <c r="N498" i="66"/>
  <c r="EL30" i="70"/>
  <c r="N488" i="66"/>
  <c r="CM21" i="70"/>
  <c r="N308" i="66"/>
  <c r="CN21" i="70" s="1"/>
  <c r="CM23" i="70"/>
  <c r="N310" i="66"/>
  <c r="BV47" i="70"/>
  <c r="N277" i="66"/>
  <c r="W19" i="10"/>
  <c r="N18" i="63" s="1"/>
  <c r="Q18" i="63" s="1"/>
  <c r="N78" i="66"/>
  <c r="W28" i="10"/>
  <c r="N27" i="63" s="1"/>
  <c r="Q27" i="63" s="1"/>
  <c r="N87" i="66"/>
  <c r="X28" i="70" s="1"/>
  <c r="AD190" i="69"/>
  <c r="G202" i="55" s="1"/>
  <c r="R202" i="55"/>
  <c r="H202" i="55"/>
  <c r="AD414" i="69"/>
  <c r="G81" i="55" s="1"/>
  <c r="R81" i="55"/>
  <c r="H81" i="55"/>
  <c r="AD314" i="69"/>
  <c r="G513" i="55" s="1"/>
  <c r="R513" i="55"/>
  <c r="H513" i="55"/>
  <c r="AD101" i="69"/>
  <c r="G975" i="55" s="1"/>
  <c r="R975" i="55"/>
  <c r="H975" i="55"/>
  <c r="AD425" i="69"/>
  <c r="G391" i="55" s="1"/>
  <c r="R391" i="55"/>
  <c r="H391" i="55"/>
  <c r="AD428" i="69"/>
  <c r="G484" i="55" s="1"/>
  <c r="R484" i="55"/>
  <c r="H484" i="55"/>
  <c r="AD424" i="69"/>
  <c r="G360" i="55" s="1"/>
  <c r="R360" i="55"/>
  <c r="H360" i="55"/>
  <c r="AD261" i="69"/>
  <c r="H642" i="55"/>
  <c r="AE487" i="66"/>
  <c r="N487" i="66"/>
  <c r="BV30" i="70"/>
  <c r="N260" i="66"/>
  <c r="AN17" i="70"/>
  <c r="N133" i="66"/>
  <c r="BV22" i="70"/>
  <c r="N252" i="66"/>
  <c r="EL24" i="70"/>
  <c r="N482" i="66"/>
  <c r="CM41" i="70"/>
  <c r="N328" i="66"/>
  <c r="AR30" i="67"/>
  <c r="BV26" i="70"/>
  <c r="N256" i="66"/>
  <c r="W35" i="10"/>
  <c r="N34" i="63" s="1"/>
  <c r="Q34" i="63" s="1"/>
  <c r="N94" i="66"/>
  <c r="X35" i="70" s="1"/>
  <c r="DD14" i="70"/>
  <c r="N358" i="66"/>
  <c r="AN33" i="70"/>
  <c r="N149" i="66"/>
  <c r="AN23" i="70"/>
  <c r="N139" i="66"/>
  <c r="BV35" i="10"/>
  <c r="CE35" i="10" s="1"/>
  <c r="CD35" i="10" s="1"/>
  <c r="N265" i="66"/>
  <c r="BW35" i="70" s="1"/>
  <c r="AD196" i="69"/>
  <c r="G388" i="55" s="1"/>
  <c r="R388" i="55"/>
  <c r="H388" i="55"/>
  <c r="AD326" i="69"/>
  <c r="G885" i="55" s="1"/>
  <c r="R885" i="55"/>
  <c r="H885" i="55"/>
  <c r="AE148" i="69"/>
  <c r="AD491" i="69"/>
  <c r="H705" i="55"/>
  <c r="S13" i="55"/>
  <c r="J13" i="55"/>
  <c r="AD421" i="69"/>
  <c r="G267" i="55" s="1"/>
  <c r="R267" i="55"/>
  <c r="H267" i="55"/>
  <c r="AD372" i="69"/>
  <c r="G545" i="55" s="1"/>
  <c r="R545" i="55"/>
  <c r="H545" i="55"/>
  <c r="AD90" i="69"/>
  <c r="G634" i="55" s="1"/>
  <c r="R634" i="55"/>
  <c r="H634" i="55"/>
  <c r="AD99" i="69"/>
  <c r="G913" i="55" s="1"/>
  <c r="R913" i="55"/>
  <c r="H913" i="55"/>
  <c r="AD152" i="69"/>
  <c r="G790" i="55" s="1"/>
  <c r="R790" i="55"/>
  <c r="H790" i="55"/>
  <c r="AE496" i="66"/>
  <c r="AE472" i="66"/>
  <c r="N472" i="66"/>
  <c r="F550" i="55"/>
  <c r="AD486" i="66"/>
  <c r="BV43" i="10"/>
  <c r="N273" i="66"/>
  <c r="W23" i="70"/>
  <c r="N82" i="66"/>
  <c r="CM44" i="70"/>
  <c r="N331" i="66"/>
  <c r="F43" i="70"/>
  <c r="N45" i="66"/>
  <c r="AD78" i="69"/>
  <c r="G262" i="55" s="1"/>
  <c r="R262" i="55"/>
  <c r="H262" i="55"/>
  <c r="F456" i="55"/>
  <c r="AD255" i="66"/>
  <c r="Q697" i="55"/>
  <c r="F697" i="55"/>
  <c r="AD149" i="66"/>
  <c r="E697" i="55" s="1"/>
  <c r="Q510" i="55"/>
  <c r="F510" i="55"/>
  <c r="AD86" i="66"/>
  <c r="E510" i="55" s="1"/>
  <c r="Q728" i="55"/>
  <c r="F728" i="55"/>
  <c r="AD150" i="66"/>
  <c r="E728" i="55" s="1"/>
  <c r="Q665" i="55"/>
  <c r="F665" i="55"/>
  <c r="AD91" i="66"/>
  <c r="E665" i="55" s="1"/>
  <c r="Q695" i="55"/>
  <c r="F695" i="55"/>
  <c r="AD35" i="66"/>
  <c r="E695" i="55" s="1"/>
  <c r="AD476" i="69"/>
  <c r="H240" i="55"/>
  <c r="AD444" i="69"/>
  <c r="G980" i="55" s="1"/>
  <c r="R980" i="55"/>
  <c r="H980" i="55"/>
  <c r="AD191" i="69"/>
  <c r="G233" i="55" s="1"/>
  <c r="R233" i="55"/>
  <c r="H233" i="55"/>
  <c r="AD96" i="69"/>
  <c r="G820" i="55" s="1"/>
  <c r="R820" i="55"/>
  <c r="H820" i="55"/>
  <c r="AE299" i="66"/>
  <c r="N299" i="66"/>
  <c r="CN12" i="70" s="1"/>
  <c r="AE130" i="66"/>
  <c r="N130" i="66"/>
  <c r="W22" i="10"/>
  <c r="N21" i="63" s="1"/>
  <c r="Q21" i="63" s="1"/>
  <c r="N81" i="66"/>
  <c r="AN18" i="70"/>
  <c r="N134" i="66"/>
  <c r="AN45" i="70"/>
  <c r="N161" i="66"/>
  <c r="AO45" i="70" s="1"/>
  <c r="F24" i="70"/>
  <c r="N26" i="66"/>
  <c r="W18" i="70"/>
  <c r="N77" i="66"/>
  <c r="AN37" i="70"/>
  <c r="N153" i="66"/>
  <c r="Q732" i="55"/>
  <c r="F732" i="55"/>
  <c r="AD436" i="66"/>
  <c r="E732" i="55" s="1"/>
  <c r="Q14" i="55"/>
  <c r="F14" i="55"/>
  <c r="AD70" i="66"/>
  <c r="E14" i="55" s="1"/>
  <c r="Q385" i="55"/>
  <c r="F385" i="55"/>
  <c r="AD25" i="66"/>
  <c r="E385" i="55" s="1"/>
  <c r="AD419" i="69"/>
  <c r="G236" i="55" s="1"/>
  <c r="R236" i="55"/>
  <c r="H236" i="55"/>
  <c r="AD376" i="69"/>
  <c r="G669" i="55" s="1"/>
  <c r="R669" i="55"/>
  <c r="H669" i="55"/>
  <c r="AD321" i="69"/>
  <c r="G730" i="55" s="1"/>
  <c r="R730" i="55"/>
  <c r="H730" i="55"/>
  <c r="AD318" i="69"/>
  <c r="G637" i="55" s="1"/>
  <c r="R637" i="55"/>
  <c r="H637" i="55"/>
  <c r="AE334" i="66"/>
  <c r="AD334" i="66" s="1"/>
  <c r="AE41" i="66"/>
  <c r="N41" i="66"/>
  <c r="Q323" i="55"/>
  <c r="F323" i="55"/>
  <c r="AD23" i="66"/>
  <c r="E323" i="55" s="1"/>
  <c r="BV31" i="70"/>
  <c r="N261" i="66"/>
  <c r="EL22" i="70"/>
  <c r="N480" i="66"/>
  <c r="F40" i="70"/>
  <c r="N42" i="66"/>
  <c r="W34" i="10"/>
  <c r="N33" i="63" s="1"/>
  <c r="Q33" i="63" s="1"/>
  <c r="N93" i="66"/>
  <c r="W31" i="10"/>
  <c r="N30" i="63" s="1"/>
  <c r="Q30" i="63" s="1"/>
  <c r="N90" i="66"/>
  <c r="F921" i="55"/>
  <c r="AD269" i="66"/>
  <c r="AD474" i="69"/>
  <c r="H178" i="55"/>
  <c r="AD367" i="69"/>
  <c r="G390" i="55" s="1"/>
  <c r="R390" i="55"/>
  <c r="H390" i="55"/>
  <c r="AD98" i="69"/>
  <c r="G882" i="55" s="1"/>
  <c r="R882" i="55"/>
  <c r="H882" i="55"/>
  <c r="AE13" i="66"/>
  <c r="N13" i="66"/>
  <c r="W36" i="10"/>
  <c r="N95" i="66"/>
  <c r="CM28" i="70"/>
  <c r="N315" i="66"/>
  <c r="F32" i="70"/>
  <c r="N34" i="66"/>
  <c r="W38" i="10"/>
  <c r="N37" i="63" s="1"/>
  <c r="Q37" i="63" s="1"/>
  <c r="N97" i="66"/>
  <c r="AD315" i="69"/>
  <c r="G544" i="55" s="1"/>
  <c r="R544" i="55"/>
  <c r="H544" i="55"/>
  <c r="AE481" i="66"/>
  <c r="N481" i="66"/>
  <c r="AE219" i="66"/>
  <c r="AD219" i="66" s="1"/>
  <c r="N219" i="66"/>
  <c r="Q513" i="55"/>
  <c r="F513" i="55"/>
  <c r="AD314" i="66"/>
  <c r="E513" i="55" s="1"/>
  <c r="AD427" i="69"/>
  <c r="G453" i="55" s="1"/>
  <c r="R453" i="55"/>
  <c r="H453" i="55"/>
  <c r="AD324" i="69"/>
  <c r="G823" i="55" s="1"/>
  <c r="R823" i="55"/>
  <c r="H823" i="55"/>
  <c r="AD156" i="69"/>
  <c r="G914" i="55" s="1"/>
  <c r="R914" i="55"/>
  <c r="H914" i="55"/>
  <c r="AD95" i="69"/>
  <c r="G789" i="55" s="1"/>
  <c r="R789" i="55"/>
  <c r="H789" i="55"/>
  <c r="AD89" i="69"/>
  <c r="G603" i="55" s="1"/>
  <c r="R603" i="55"/>
  <c r="H603" i="55"/>
  <c r="Q701" i="55"/>
  <c r="F701" i="55"/>
  <c r="AD435" i="66"/>
  <c r="E701" i="55" s="1"/>
  <c r="DU34" i="70"/>
  <c r="N435" i="66"/>
  <c r="EL28" i="70"/>
  <c r="N486" i="66"/>
  <c r="DU15" i="10"/>
  <c r="N416" i="66"/>
  <c r="AA139" i="65"/>
  <c r="AS23" i="67" s="1"/>
  <c r="AR23" i="67"/>
  <c r="AA300" i="65"/>
  <c r="CR13" i="67" s="1"/>
  <c r="CQ13" i="67"/>
  <c r="AA367" i="65"/>
  <c r="DI23" i="67" s="1"/>
  <c r="DH23" i="67"/>
  <c r="AD13" i="65"/>
  <c r="I13" i="55" s="1"/>
  <c r="F11" i="67"/>
  <c r="AE35" i="65"/>
  <c r="F33" i="67"/>
  <c r="AE29" i="65"/>
  <c r="F27" i="67"/>
  <c r="AA22" i="65"/>
  <c r="K20" i="67" s="1"/>
  <c r="J20" i="67"/>
  <c r="AA35" i="65"/>
  <c r="K33" i="67" s="1"/>
  <c r="J33" i="67"/>
  <c r="AE73" i="65"/>
  <c r="W14" i="67"/>
  <c r="AG73" i="65"/>
  <c r="AH73" i="65" s="1"/>
  <c r="AK73" i="65" s="1"/>
  <c r="AJ73" i="65" s="1"/>
  <c r="AE99" i="65"/>
  <c r="W40" i="67"/>
  <c r="AG99" i="65"/>
  <c r="AH99" i="65" s="1"/>
  <c r="AK99" i="65" s="1"/>
  <c r="AJ99" i="65" s="1"/>
  <c r="AA103" i="65"/>
  <c r="AB44" i="67" s="1"/>
  <c r="AA44" i="67"/>
  <c r="AA86" i="65"/>
  <c r="AB27" i="67" s="1"/>
  <c r="AA27" i="67"/>
  <c r="N161" i="65"/>
  <c r="AO45" i="67" s="1"/>
  <c r="AE161" i="65"/>
  <c r="AD161" i="65" s="1"/>
  <c r="AN45" i="67"/>
  <c r="AG161" i="65"/>
  <c r="AH161" i="65" s="1"/>
  <c r="AK161" i="65" s="1"/>
  <c r="AJ161" i="65" s="1"/>
  <c r="N157" i="65"/>
  <c r="AO41" i="67" s="1"/>
  <c r="AE157" i="65"/>
  <c r="AN41" i="67"/>
  <c r="AG157" i="65"/>
  <c r="AH157" i="65" s="1"/>
  <c r="AK157" i="65" s="1"/>
  <c r="AJ157" i="65" s="1"/>
  <c r="N128" i="65"/>
  <c r="AO12" i="67" s="1"/>
  <c r="AE128" i="65"/>
  <c r="AN12" i="67"/>
  <c r="AG128" i="65"/>
  <c r="AH128" i="65" s="1"/>
  <c r="AK128" i="65" s="1"/>
  <c r="AJ128" i="65" s="1"/>
  <c r="AA143" i="65"/>
  <c r="AS27" i="67" s="1"/>
  <c r="AR27" i="67"/>
  <c r="AA166" i="65"/>
  <c r="AS50" i="67" s="1"/>
  <c r="AR50" i="67"/>
  <c r="AE216" i="65"/>
  <c r="BE43" i="67"/>
  <c r="AG216" i="65"/>
  <c r="AH216" i="65" s="1"/>
  <c r="AK216" i="65" s="1"/>
  <c r="AJ216" i="65" s="1"/>
  <c r="N218" i="65"/>
  <c r="BF45" i="67" s="1"/>
  <c r="AE218" i="65"/>
  <c r="BE45" i="67"/>
  <c r="AG218" i="65"/>
  <c r="AH218" i="65" s="1"/>
  <c r="AK218" i="65" s="1"/>
  <c r="AJ218" i="65" s="1"/>
  <c r="N198" i="65"/>
  <c r="BF25" i="67" s="1"/>
  <c r="AE198" i="65"/>
  <c r="BE25" i="67"/>
  <c r="AG198" i="65"/>
  <c r="AH198" i="65" s="1"/>
  <c r="AK198" i="65" s="1"/>
  <c r="AJ198" i="65" s="1"/>
  <c r="AA218" i="65"/>
  <c r="BJ45" i="67" s="1"/>
  <c r="BI45" i="67"/>
  <c r="AA193" i="65"/>
  <c r="BJ20" i="67" s="1"/>
  <c r="BI20" i="67"/>
  <c r="AE273" i="65"/>
  <c r="AD273" i="65" s="1"/>
  <c r="BV43" i="67"/>
  <c r="AG273" i="65"/>
  <c r="AH273" i="65" s="1"/>
  <c r="AK273" i="65" s="1"/>
  <c r="AJ273" i="65" s="1"/>
  <c r="N263" i="65"/>
  <c r="BW33" i="67" s="1"/>
  <c r="AE263" i="65"/>
  <c r="BV33" i="67"/>
  <c r="AG263" i="65"/>
  <c r="AH263" i="65" s="1"/>
  <c r="AK263" i="65" s="1"/>
  <c r="AJ263" i="65" s="1"/>
  <c r="AA265" i="65"/>
  <c r="CA35" i="67" s="1"/>
  <c r="BZ35" i="67"/>
  <c r="AA279" i="65"/>
  <c r="CA49" i="67" s="1"/>
  <c r="BZ49" i="67"/>
  <c r="AE334" i="65"/>
  <c r="AD334" i="65" s="1"/>
  <c r="CM47" i="67"/>
  <c r="AG334" i="65"/>
  <c r="AH334" i="65" s="1"/>
  <c r="AK334" i="65" s="1"/>
  <c r="AJ334" i="65" s="1"/>
  <c r="N311" i="65"/>
  <c r="CN24" i="67" s="1"/>
  <c r="AE311" i="65"/>
  <c r="CM24" i="67"/>
  <c r="AG311" i="65"/>
  <c r="AH311" i="65" s="1"/>
  <c r="AK311" i="65" s="1"/>
  <c r="AJ311" i="65" s="1"/>
  <c r="AA316" i="65"/>
  <c r="CR29" i="67" s="1"/>
  <c r="CQ29" i="67"/>
  <c r="AA330" i="65"/>
  <c r="CR43" i="67" s="1"/>
  <c r="CQ43" i="67"/>
  <c r="N359" i="65"/>
  <c r="DE15" i="67" s="1"/>
  <c r="AE359" i="65"/>
  <c r="DD15" i="67"/>
  <c r="AG359" i="65"/>
  <c r="AH359" i="65" s="1"/>
  <c r="AK359" i="65" s="1"/>
  <c r="AJ359" i="65" s="1"/>
  <c r="AE394" i="65"/>
  <c r="AD394" i="65" s="1"/>
  <c r="DD50" i="67"/>
  <c r="AG394" i="65"/>
  <c r="AH394" i="65" s="1"/>
  <c r="AK394" i="65" s="1"/>
  <c r="AJ394" i="65" s="1"/>
  <c r="AA374" i="65"/>
  <c r="DI30" i="67" s="1"/>
  <c r="DH30" i="67"/>
  <c r="AA384" i="65"/>
  <c r="DI40" i="67" s="1"/>
  <c r="DH40" i="67"/>
  <c r="N438" i="65"/>
  <c r="DV37" i="67" s="1"/>
  <c r="AE438" i="65"/>
  <c r="DU37" i="67"/>
  <c r="AG438" i="65"/>
  <c r="AH438" i="65" s="1"/>
  <c r="AK438" i="65" s="1"/>
  <c r="AJ438" i="65" s="1"/>
  <c r="N412" i="65"/>
  <c r="DV11" i="67" s="1"/>
  <c r="AE412" i="65"/>
  <c r="DU11" i="67"/>
  <c r="AG412" i="65"/>
  <c r="AH412" i="65" s="1"/>
  <c r="AK412" i="65" s="1"/>
  <c r="AA436" i="65"/>
  <c r="DZ35" i="67" s="1"/>
  <c r="DY35" i="67"/>
  <c r="AA432" i="65"/>
  <c r="DZ31" i="67" s="1"/>
  <c r="DY31" i="67"/>
  <c r="AA443" i="65"/>
  <c r="DZ42" i="67" s="1"/>
  <c r="DY42" i="67"/>
  <c r="N499" i="65"/>
  <c r="EM41" i="67" s="1"/>
  <c r="AE499" i="65"/>
  <c r="J984" i="55" s="1"/>
  <c r="EL41" i="67"/>
  <c r="AG499" i="65"/>
  <c r="AH499" i="65" s="1"/>
  <c r="AK499" i="65" s="1"/>
  <c r="AJ499" i="65" s="1"/>
  <c r="AE502" i="65"/>
  <c r="AD502" i="65" s="1"/>
  <c r="EL44" i="67"/>
  <c r="AG502" i="65"/>
  <c r="AH502" i="65" s="1"/>
  <c r="AK502" i="65" s="1"/>
  <c r="AJ502" i="65" s="1"/>
  <c r="AA492" i="65"/>
  <c r="EQ34" i="67" s="1"/>
  <c r="EP34" i="67"/>
  <c r="AA490" i="65"/>
  <c r="EQ32" i="67" s="1"/>
  <c r="EP32" i="67"/>
  <c r="AA438" i="65"/>
  <c r="DZ37" i="67" s="1"/>
  <c r="DY37" i="67"/>
  <c r="ED37" i="67" s="1"/>
  <c r="EC37" i="67" s="1"/>
  <c r="AE335" i="65"/>
  <c r="CM48" i="67"/>
  <c r="AG335" i="65"/>
  <c r="AH335" i="65" s="1"/>
  <c r="AK335" i="65" s="1"/>
  <c r="AJ335" i="65" s="1"/>
  <c r="AA269" i="65"/>
  <c r="CA39" i="67" s="1"/>
  <c r="BZ39" i="67"/>
  <c r="AA472" i="65"/>
  <c r="EQ14" i="67" s="1"/>
  <c r="EP14" i="67"/>
  <c r="AE364" i="65"/>
  <c r="DD20" i="67"/>
  <c r="AG364" i="65"/>
  <c r="AH364" i="65" s="1"/>
  <c r="AK364" i="65" s="1"/>
  <c r="AJ364" i="65" s="1"/>
  <c r="N270" i="65"/>
  <c r="BW40" i="67" s="1"/>
  <c r="AE270" i="65"/>
  <c r="J952" i="55" s="1"/>
  <c r="BV40" i="67"/>
  <c r="AG270" i="65"/>
  <c r="AH270" i="65" s="1"/>
  <c r="AK270" i="65" s="1"/>
  <c r="AJ270" i="65" s="1"/>
  <c r="AA501" i="65"/>
  <c r="EQ43" i="67" s="1"/>
  <c r="EP43" i="67"/>
  <c r="AA424" i="65"/>
  <c r="DZ23" i="67" s="1"/>
  <c r="DY23" i="67"/>
  <c r="AE366" i="65"/>
  <c r="DD22" i="67"/>
  <c r="AG366" i="65"/>
  <c r="AH366" i="65" s="1"/>
  <c r="AK366" i="65" s="1"/>
  <c r="AJ366" i="65" s="1"/>
  <c r="AA272" i="65"/>
  <c r="CA42" i="67" s="1"/>
  <c r="BZ42" i="67"/>
  <c r="N185" i="65"/>
  <c r="BF12" i="67" s="1"/>
  <c r="AE185" i="65"/>
  <c r="BE12" i="67"/>
  <c r="AG185" i="65"/>
  <c r="AH185" i="65" s="1"/>
  <c r="AK185" i="65" s="1"/>
  <c r="AJ185" i="65" s="1"/>
  <c r="AE134" i="65"/>
  <c r="AN18" i="67"/>
  <c r="AG134" i="65"/>
  <c r="AH134" i="65" s="1"/>
  <c r="AK134" i="65" s="1"/>
  <c r="AJ134" i="65" s="1"/>
  <c r="N219" i="65"/>
  <c r="BF46" i="67" s="1"/>
  <c r="AE219" i="65"/>
  <c r="AD219" i="65" s="1"/>
  <c r="BE46" i="67"/>
  <c r="AG219" i="65"/>
  <c r="AH219" i="65" s="1"/>
  <c r="AK219" i="65" s="1"/>
  <c r="AJ219" i="65" s="1"/>
  <c r="J34" i="67"/>
  <c r="N355" i="65"/>
  <c r="DE11" i="67" s="1"/>
  <c r="AE355" i="65"/>
  <c r="DD11" i="67"/>
  <c r="AG355" i="65"/>
  <c r="AH355" i="65" s="1"/>
  <c r="AK355" i="65" s="1"/>
  <c r="AJ355" i="65" s="1"/>
  <c r="AE34" i="65"/>
  <c r="F32" i="67"/>
  <c r="AA421" i="65"/>
  <c r="DZ20" i="67" s="1"/>
  <c r="DY20" i="67"/>
  <c r="AE131" i="65"/>
  <c r="AN15" i="67"/>
  <c r="AG131" i="65"/>
  <c r="AH131" i="65" s="1"/>
  <c r="AK131" i="65" s="1"/>
  <c r="AJ131" i="65" s="1"/>
  <c r="AE41" i="65"/>
  <c r="F39" i="67"/>
  <c r="AA267" i="65"/>
  <c r="CA37" i="67" s="1"/>
  <c r="BZ37" i="67"/>
  <c r="N103" i="65"/>
  <c r="X44" i="67" s="1"/>
  <c r="AE103" i="65"/>
  <c r="W44" i="67"/>
  <c r="AG103" i="65"/>
  <c r="AH103" i="65" s="1"/>
  <c r="AK103" i="65" s="1"/>
  <c r="AJ103" i="65" s="1"/>
  <c r="AA483" i="65"/>
  <c r="EQ25" i="67" s="1"/>
  <c r="EP25" i="67"/>
  <c r="AA17" i="65"/>
  <c r="K15" i="67" s="1"/>
  <c r="J15" i="67"/>
  <c r="AE85" i="65"/>
  <c r="W26" i="67"/>
  <c r="AG85" i="65"/>
  <c r="AH85" i="65" s="1"/>
  <c r="AK85" i="65" s="1"/>
  <c r="AJ85" i="65" s="1"/>
  <c r="AA73" i="65"/>
  <c r="AB14" i="67" s="1"/>
  <c r="AA14" i="67"/>
  <c r="AE127" i="65"/>
  <c r="AG127" i="65"/>
  <c r="AH127" i="65" s="1"/>
  <c r="AK127" i="65" s="1"/>
  <c r="AJ127" i="65" s="1"/>
  <c r="AN11" i="67"/>
  <c r="N188" i="65"/>
  <c r="BF15" i="67" s="1"/>
  <c r="AE188" i="65"/>
  <c r="BE15" i="67"/>
  <c r="AG188" i="65"/>
  <c r="AH188" i="65" s="1"/>
  <c r="AK188" i="65" s="1"/>
  <c r="AJ188" i="65" s="1"/>
  <c r="AA215" i="65"/>
  <c r="BJ42" i="67" s="1"/>
  <c r="BI42" i="67"/>
  <c r="N250" i="65"/>
  <c r="BW20" i="67" s="1"/>
  <c r="AE250" i="65"/>
  <c r="J301" i="55" s="1"/>
  <c r="BV20" i="67"/>
  <c r="AG250" i="65"/>
  <c r="AH250" i="65" s="1"/>
  <c r="AK250" i="65" s="1"/>
  <c r="AJ250" i="65" s="1"/>
  <c r="AA261" i="65"/>
  <c r="CA31" i="67" s="1"/>
  <c r="BZ31" i="67"/>
  <c r="AA308" i="65"/>
  <c r="CR21" i="67" s="1"/>
  <c r="CQ21" i="67"/>
  <c r="AE374" i="65"/>
  <c r="DD30" i="67"/>
  <c r="AG374" i="65"/>
  <c r="AH374" i="65" s="1"/>
  <c r="AK374" i="65" s="1"/>
  <c r="AJ374" i="65" s="1"/>
  <c r="AA385" i="65"/>
  <c r="DI41" i="67" s="1"/>
  <c r="DH41" i="67"/>
  <c r="AD419" i="65"/>
  <c r="I236" i="55" s="1"/>
  <c r="AE419" i="65"/>
  <c r="DU18" i="67"/>
  <c r="AG419" i="65"/>
  <c r="AH419" i="65" s="1"/>
  <c r="AK419" i="65" s="1"/>
  <c r="AJ419" i="65" s="1"/>
  <c r="N497" i="65"/>
  <c r="EM39" i="67" s="1"/>
  <c r="AE497" i="65"/>
  <c r="EL39" i="67"/>
  <c r="AG497" i="65"/>
  <c r="AH497" i="65" s="1"/>
  <c r="AK497" i="65" s="1"/>
  <c r="AJ497" i="65" s="1"/>
  <c r="AA485" i="65"/>
  <c r="EQ27" i="67" s="1"/>
  <c r="EP27" i="67"/>
  <c r="AE48" i="65"/>
  <c r="AD48" i="65" s="1"/>
  <c r="F46" i="67"/>
  <c r="AE448" i="65"/>
  <c r="AD448" i="65" s="1"/>
  <c r="DU47" i="67"/>
  <c r="AG448" i="65"/>
  <c r="AH448" i="65" s="1"/>
  <c r="AK448" i="65" s="1"/>
  <c r="AJ448" i="65" s="1"/>
  <c r="N95" i="65"/>
  <c r="X36" i="67" s="1"/>
  <c r="AE95" i="65"/>
  <c r="W36" i="67"/>
  <c r="AG95" i="65"/>
  <c r="AH95" i="65" s="1"/>
  <c r="AK95" i="65" s="1"/>
  <c r="AJ95" i="65" s="1"/>
  <c r="AA195" i="65"/>
  <c r="BJ22" i="67" s="1"/>
  <c r="BI22" i="67"/>
  <c r="AE469" i="65"/>
  <c r="AD469" i="65" s="1"/>
  <c r="EL11" i="67"/>
  <c r="AG469" i="65"/>
  <c r="AH469" i="65" s="1"/>
  <c r="AK469" i="65" s="1"/>
  <c r="AJ469" i="65" s="1"/>
  <c r="AE386" i="65"/>
  <c r="DD42" i="67"/>
  <c r="AG386" i="65"/>
  <c r="AH386" i="65" s="1"/>
  <c r="AK386" i="65" s="1"/>
  <c r="AJ386" i="65" s="1"/>
  <c r="AA328" i="65"/>
  <c r="CR41" i="67" s="1"/>
  <c r="CQ41" i="67"/>
  <c r="N217" i="65"/>
  <c r="BF44" i="67" s="1"/>
  <c r="AE217" i="65"/>
  <c r="AD217" i="65" s="1"/>
  <c r="BE44" i="67"/>
  <c r="AG217" i="65"/>
  <c r="AH217" i="65" s="1"/>
  <c r="AK217" i="65" s="1"/>
  <c r="AJ217" i="65" s="1"/>
  <c r="AE320" i="65"/>
  <c r="CM33" i="67"/>
  <c r="AG320" i="65"/>
  <c r="AH320" i="65" s="1"/>
  <c r="AK320" i="65" s="1"/>
  <c r="AJ320" i="65" s="1"/>
  <c r="AA153" i="65"/>
  <c r="AS37" i="67" s="1"/>
  <c r="AR37" i="67"/>
  <c r="AE445" i="65"/>
  <c r="DU44" i="67"/>
  <c r="AG445" i="65"/>
  <c r="AH445" i="65" s="1"/>
  <c r="AK445" i="65" s="1"/>
  <c r="AJ445" i="65" s="1"/>
  <c r="AA208" i="65"/>
  <c r="BJ35" i="67" s="1"/>
  <c r="BI35" i="67"/>
  <c r="N266" i="65"/>
  <c r="BW36" i="67" s="1"/>
  <c r="AE266" i="65"/>
  <c r="J797" i="55" s="1"/>
  <c r="BV36" i="67"/>
  <c r="AG266" i="65"/>
  <c r="AH266" i="65" s="1"/>
  <c r="AK266" i="65" s="1"/>
  <c r="AJ266" i="65" s="1"/>
  <c r="AA482" i="65"/>
  <c r="EQ24" i="67" s="1"/>
  <c r="EP24" i="67"/>
  <c r="N81" i="65"/>
  <c r="X22" i="67" s="1"/>
  <c r="AE81" i="65"/>
  <c r="W22" i="67"/>
  <c r="AG81" i="65"/>
  <c r="AH81" i="65" s="1"/>
  <c r="AK81" i="65" s="1"/>
  <c r="AJ81" i="65" s="1"/>
  <c r="AE19" i="65"/>
  <c r="F17" i="67"/>
  <c r="AE40" i="65"/>
  <c r="AD40" i="65" s="1"/>
  <c r="I850" i="55" s="1"/>
  <c r="F38" i="67"/>
  <c r="O38" i="67" s="1"/>
  <c r="AE15" i="65"/>
  <c r="F13" i="67"/>
  <c r="AA21" i="65"/>
  <c r="K19" i="67" s="1"/>
  <c r="J19" i="67"/>
  <c r="AA34" i="65"/>
  <c r="K32" i="67" s="1"/>
  <c r="J32" i="67"/>
  <c r="AE109" i="65"/>
  <c r="AD109" i="65" s="1"/>
  <c r="W50" i="67"/>
  <c r="AG109" i="65"/>
  <c r="AH109" i="65" s="1"/>
  <c r="AK109" i="65" s="1"/>
  <c r="AJ109" i="65" s="1"/>
  <c r="AE92" i="65"/>
  <c r="W33" i="67"/>
  <c r="AG92" i="65"/>
  <c r="AH92" i="65" s="1"/>
  <c r="AK92" i="65" s="1"/>
  <c r="AJ92" i="65" s="1"/>
  <c r="AA85" i="65"/>
  <c r="AB26" i="67" s="1"/>
  <c r="AA26" i="67"/>
  <c r="AE152" i="65"/>
  <c r="AN36" i="67"/>
  <c r="AG152" i="65"/>
  <c r="AH152" i="65" s="1"/>
  <c r="AK152" i="65" s="1"/>
  <c r="AJ152" i="65" s="1"/>
  <c r="N146" i="65"/>
  <c r="AO30" i="67" s="1"/>
  <c r="AE146" i="65"/>
  <c r="AN30" i="67"/>
  <c r="AG146" i="65"/>
  <c r="AH146" i="65" s="1"/>
  <c r="AK146" i="65" s="1"/>
  <c r="AJ146" i="65" s="1"/>
  <c r="AA157" i="65"/>
  <c r="AS41" i="67" s="1"/>
  <c r="AR41" i="67"/>
  <c r="AW41" i="67" s="1"/>
  <c r="AV41" i="67" s="1"/>
  <c r="AA164" i="65"/>
  <c r="AS48" i="67" s="1"/>
  <c r="AR48" i="67"/>
  <c r="N211" i="65"/>
  <c r="BF38" i="67" s="1"/>
  <c r="AE211" i="65"/>
  <c r="BE38" i="67"/>
  <c r="AG211" i="65"/>
  <c r="AH211" i="65" s="1"/>
  <c r="AK211" i="65" s="1"/>
  <c r="AJ211" i="65" s="1"/>
  <c r="AE215" i="65"/>
  <c r="BE42" i="67"/>
  <c r="AG215" i="65"/>
  <c r="AH215" i="65" s="1"/>
  <c r="AK215" i="65" s="1"/>
  <c r="AJ215" i="65" s="1"/>
  <c r="AE205" i="65"/>
  <c r="BE32" i="67"/>
  <c r="AG205" i="65"/>
  <c r="AH205" i="65" s="1"/>
  <c r="AK205" i="65" s="1"/>
  <c r="AJ205" i="65" s="1"/>
  <c r="AA214" i="65"/>
  <c r="BJ41" i="67" s="1"/>
  <c r="BI41" i="67"/>
  <c r="AA190" i="65"/>
  <c r="BJ17" i="67" s="1"/>
  <c r="BI17" i="67"/>
  <c r="N268" i="65"/>
  <c r="BW38" i="67" s="1"/>
  <c r="AE268" i="65"/>
  <c r="BV38" i="67"/>
  <c r="AG268" i="65"/>
  <c r="AH268" i="65" s="1"/>
  <c r="AK268" i="65" s="1"/>
  <c r="AJ268" i="65" s="1"/>
  <c r="AE262" i="65"/>
  <c r="BV32" i="67"/>
  <c r="AG262" i="65"/>
  <c r="AH262" i="65" s="1"/>
  <c r="AK262" i="65" s="1"/>
  <c r="AJ262" i="65" s="1"/>
  <c r="AA249" i="65"/>
  <c r="CA19" i="67" s="1"/>
  <c r="BZ19" i="67"/>
  <c r="AA242" i="65"/>
  <c r="CA12" i="67" s="1"/>
  <c r="BZ12" i="67"/>
  <c r="N333" i="65"/>
  <c r="CN46" i="67" s="1"/>
  <c r="AE333" i="65"/>
  <c r="AD333" i="65" s="1"/>
  <c r="CM46" i="67"/>
  <c r="AG333" i="65"/>
  <c r="AH333" i="65" s="1"/>
  <c r="AK333" i="65" s="1"/>
  <c r="AJ333" i="65" s="1"/>
  <c r="N310" i="65"/>
  <c r="CN23" i="67" s="1"/>
  <c r="AE310" i="65"/>
  <c r="CM23" i="67"/>
  <c r="AG310" i="65"/>
  <c r="AH310" i="65" s="1"/>
  <c r="AK310" i="65" s="1"/>
  <c r="AJ310" i="65" s="1"/>
  <c r="AA313" i="65"/>
  <c r="CR26" i="67" s="1"/>
  <c r="CQ26" i="67"/>
  <c r="N373" i="65"/>
  <c r="DE29" i="67" s="1"/>
  <c r="AE373" i="65"/>
  <c r="DD29" i="67"/>
  <c r="AG373" i="65"/>
  <c r="AH373" i="65" s="1"/>
  <c r="AK373" i="65" s="1"/>
  <c r="AJ373" i="65" s="1"/>
  <c r="AA364" i="65"/>
  <c r="DI20" i="67" s="1"/>
  <c r="DH20" i="67"/>
  <c r="AA378" i="65"/>
  <c r="DI34" i="67" s="1"/>
  <c r="DH34" i="67"/>
  <c r="AE437" i="65"/>
  <c r="DU36" i="67"/>
  <c r="AG437" i="65"/>
  <c r="AH437" i="65" s="1"/>
  <c r="AK437" i="65" s="1"/>
  <c r="AJ437" i="65" s="1"/>
  <c r="AE427" i="65"/>
  <c r="DU26" i="67"/>
  <c r="AG427" i="65"/>
  <c r="AH427" i="65" s="1"/>
  <c r="AK427" i="65" s="1"/>
  <c r="AJ427" i="65" s="1"/>
  <c r="AA448" i="65"/>
  <c r="DZ47" i="67" s="1"/>
  <c r="DY47" i="67"/>
  <c r="AA431" i="65"/>
  <c r="DZ30" i="67" s="1"/>
  <c r="DY30" i="67"/>
  <c r="AA441" i="65"/>
  <c r="DZ40" i="67" s="1"/>
  <c r="DY40" i="67"/>
  <c r="AE498" i="65"/>
  <c r="J953" i="55" s="1"/>
  <c r="EL40" i="67"/>
  <c r="AG498" i="65"/>
  <c r="AH498" i="65" s="1"/>
  <c r="AK498" i="65" s="1"/>
  <c r="AJ498" i="65" s="1"/>
  <c r="AA505" i="65"/>
  <c r="EQ47" i="67" s="1"/>
  <c r="EP47" i="67"/>
  <c r="AA487" i="65"/>
  <c r="EQ29" i="67" s="1"/>
  <c r="EP29" i="67"/>
  <c r="AA427" i="65"/>
  <c r="DZ26" i="67" s="1"/>
  <c r="DY26" i="67"/>
  <c r="AA332" i="65"/>
  <c r="CR45" i="67" s="1"/>
  <c r="CQ45" i="67"/>
  <c r="N251" i="65"/>
  <c r="BW21" i="67" s="1"/>
  <c r="AE251" i="65"/>
  <c r="BV21" i="67"/>
  <c r="AG251" i="65"/>
  <c r="AH251" i="65" s="1"/>
  <c r="AK251" i="65" s="1"/>
  <c r="AJ251" i="65" s="1"/>
  <c r="AE443" i="65"/>
  <c r="DU42" i="67"/>
  <c r="AG443" i="65"/>
  <c r="AH443" i="65" s="1"/>
  <c r="AK443" i="65" s="1"/>
  <c r="AJ443" i="65" s="1"/>
  <c r="AA360" i="65"/>
  <c r="DI16" i="67" s="1"/>
  <c r="DH16" i="67"/>
  <c r="AA263" i="65"/>
  <c r="CA33" i="67" s="1"/>
  <c r="BZ33" i="67"/>
  <c r="CF33" i="67" s="1"/>
  <c r="CG33" i="67" s="1"/>
  <c r="CJ33" i="67" s="1"/>
  <c r="AA493" i="65"/>
  <c r="EQ35" i="67" s="1"/>
  <c r="EP35" i="67"/>
  <c r="AA418" i="65"/>
  <c r="DZ17" i="67" s="1"/>
  <c r="DY17" i="67"/>
  <c r="N360" i="65"/>
  <c r="DE16" i="67" s="1"/>
  <c r="AE360" i="65"/>
  <c r="DD16" i="67"/>
  <c r="AG360" i="65"/>
  <c r="AH360" i="65" s="1"/>
  <c r="AK360" i="65" s="1"/>
  <c r="AJ360" i="65" s="1"/>
  <c r="AA257" i="65"/>
  <c r="CA27" i="67" s="1"/>
  <c r="BZ27" i="67"/>
  <c r="AE163" i="65"/>
  <c r="AN47" i="67"/>
  <c r="AG163" i="65"/>
  <c r="AH163" i="65" s="1"/>
  <c r="AK163" i="65" s="1"/>
  <c r="AJ163" i="65" s="1"/>
  <c r="AE440" i="65"/>
  <c r="DU39" i="67"/>
  <c r="AG440" i="65"/>
  <c r="AH440" i="65" s="1"/>
  <c r="AK440" i="65" s="1"/>
  <c r="AJ440" i="65" s="1"/>
  <c r="AA212" i="65"/>
  <c r="BJ39" i="67" s="1"/>
  <c r="BI39" i="67"/>
  <c r="AE17" i="65"/>
  <c r="F15" i="67"/>
  <c r="AA301" i="65"/>
  <c r="CR14" i="67" s="1"/>
  <c r="CQ14" i="67"/>
  <c r="AE31" i="65"/>
  <c r="F29" i="67"/>
  <c r="AA302" i="65"/>
  <c r="CR15" i="67" s="1"/>
  <c r="CQ15" i="67"/>
  <c r="AA106" i="65"/>
  <c r="AB47" i="67" s="1"/>
  <c r="AA47" i="67"/>
  <c r="AE39" i="65"/>
  <c r="F37" i="67"/>
  <c r="N207" i="65"/>
  <c r="BF34" i="67" s="1"/>
  <c r="AE207" i="65"/>
  <c r="BE34" i="67"/>
  <c r="AG207" i="65"/>
  <c r="AH207" i="65" s="1"/>
  <c r="AK207" i="65" s="1"/>
  <c r="AJ207" i="65" s="1"/>
  <c r="AA98" i="65"/>
  <c r="AB39" i="67" s="1"/>
  <c r="AA39" i="67"/>
  <c r="N329" i="65"/>
  <c r="CN42" i="67" s="1"/>
  <c r="AE329" i="65"/>
  <c r="CM42" i="67"/>
  <c r="AG329" i="65"/>
  <c r="AH329" i="65" s="1"/>
  <c r="AK329" i="65" s="1"/>
  <c r="AJ329" i="65" s="1"/>
  <c r="AA45" i="65"/>
  <c r="K43" i="67" s="1"/>
  <c r="J43" i="67"/>
  <c r="AA91" i="65"/>
  <c r="AB32" i="67" s="1"/>
  <c r="AA32" i="67"/>
  <c r="AA109" i="65"/>
  <c r="AB50" i="67" s="1"/>
  <c r="AA50" i="67"/>
  <c r="AG50" i="67" s="1"/>
  <c r="AH50" i="67" s="1"/>
  <c r="AK50" i="67" s="1"/>
  <c r="AA163" i="65"/>
  <c r="AS47" i="67" s="1"/>
  <c r="AR47" i="67"/>
  <c r="N184" i="65"/>
  <c r="BF11" i="67" s="1"/>
  <c r="AE184" i="65"/>
  <c r="AG184" i="65"/>
  <c r="AH184" i="65" s="1"/>
  <c r="AK184" i="65" s="1"/>
  <c r="BE11" i="67"/>
  <c r="AA211" i="65"/>
  <c r="BJ38" i="67" s="1"/>
  <c r="BI38" i="67"/>
  <c r="AE271" i="65"/>
  <c r="BV41" i="67"/>
  <c r="AG271" i="65"/>
  <c r="AH271" i="65" s="1"/>
  <c r="AK271" i="65" s="1"/>
  <c r="AJ271" i="65" s="1"/>
  <c r="AE336" i="65"/>
  <c r="AD336" i="65" s="1"/>
  <c r="CM49" i="67"/>
  <c r="AG336" i="65"/>
  <c r="AH336" i="65" s="1"/>
  <c r="AK336" i="65" s="1"/>
  <c r="AJ336" i="65" s="1"/>
  <c r="AA337" i="65"/>
  <c r="CR50" i="67" s="1"/>
  <c r="CQ50" i="67"/>
  <c r="N365" i="65"/>
  <c r="DE21" i="67" s="1"/>
  <c r="AE365" i="65"/>
  <c r="DD21" i="67"/>
  <c r="AG365" i="65"/>
  <c r="AH365" i="65" s="1"/>
  <c r="AK365" i="65" s="1"/>
  <c r="AJ365" i="65" s="1"/>
  <c r="AA362" i="65"/>
  <c r="DI18" i="67" s="1"/>
  <c r="DH18" i="67"/>
  <c r="AA439" i="65"/>
  <c r="DZ38" i="67" s="1"/>
  <c r="DY38" i="67"/>
  <c r="N473" i="65"/>
  <c r="EM15" i="67" s="1"/>
  <c r="AE473" i="65"/>
  <c r="J147" i="55" s="1"/>
  <c r="EL15" i="67"/>
  <c r="AG473" i="65"/>
  <c r="AH473" i="65" s="1"/>
  <c r="AK473" i="65" s="1"/>
  <c r="AJ473" i="65" s="1"/>
  <c r="AA502" i="65"/>
  <c r="EQ44" i="67" s="1"/>
  <c r="EP44" i="67"/>
  <c r="AA329" i="65"/>
  <c r="CR42" i="67" s="1"/>
  <c r="CQ42" i="67"/>
  <c r="AA245" i="65"/>
  <c r="CA15" i="67" s="1"/>
  <c r="BZ15" i="67"/>
  <c r="N196" i="65"/>
  <c r="BF23" i="67" s="1"/>
  <c r="AE196" i="65"/>
  <c r="BE23" i="67"/>
  <c r="AG196" i="65"/>
  <c r="AH196" i="65" s="1"/>
  <c r="AK196" i="65" s="1"/>
  <c r="AJ196" i="65" s="1"/>
  <c r="AE416" i="65"/>
  <c r="AG416" i="65"/>
  <c r="AH416" i="65" s="1"/>
  <c r="AK416" i="65" s="1"/>
  <c r="AJ416" i="65" s="1"/>
  <c r="DU15" i="67"/>
  <c r="AE305" i="65"/>
  <c r="CM18" i="67"/>
  <c r="AG305" i="65"/>
  <c r="AH305" i="65" s="1"/>
  <c r="AK305" i="65" s="1"/>
  <c r="AJ305" i="65" s="1"/>
  <c r="AE245" i="65"/>
  <c r="BV15" i="67"/>
  <c r="AG245" i="65"/>
  <c r="AH245" i="65" s="1"/>
  <c r="AK245" i="65" s="1"/>
  <c r="AJ245" i="65" s="1"/>
  <c r="AA102" i="65"/>
  <c r="AB43" i="67" s="1"/>
  <c r="AA43" i="67"/>
  <c r="AE378" i="65"/>
  <c r="DD34" i="67"/>
  <c r="AG378" i="65"/>
  <c r="AH378" i="65" s="1"/>
  <c r="AK378" i="65" s="1"/>
  <c r="AJ378" i="65" s="1"/>
  <c r="AE247" i="65"/>
  <c r="AE501" i="65"/>
  <c r="EL43" i="67"/>
  <c r="AG501" i="65"/>
  <c r="AH501" i="65" s="1"/>
  <c r="AK501" i="65" s="1"/>
  <c r="AJ501" i="65" s="1"/>
  <c r="AA141" i="65"/>
  <c r="AS25" i="67" s="1"/>
  <c r="AR25" i="67"/>
  <c r="AA95" i="65"/>
  <c r="AB36" i="67" s="1"/>
  <c r="AA36" i="67"/>
  <c r="AE30" i="65"/>
  <c r="F28" i="67"/>
  <c r="AA104" i="65"/>
  <c r="AB45" i="67" s="1"/>
  <c r="AA45" i="67"/>
  <c r="N156" i="65"/>
  <c r="AO40" i="67" s="1"/>
  <c r="AE156" i="65"/>
  <c r="AN40" i="67"/>
  <c r="AG156" i="65"/>
  <c r="AH156" i="65" s="1"/>
  <c r="AK156" i="65" s="1"/>
  <c r="AJ156" i="65" s="1"/>
  <c r="AE199" i="65"/>
  <c r="BE26" i="67"/>
  <c r="AG199" i="65"/>
  <c r="AH199" i="65" s="1"/>
  <c r="AK199" i="65" s="1"/>
  <c r="AJ199" i="65" s="1"/>
  <c r="N274" i="65"/>
  <c r="BW44" i="67" s="1"/>
  <c r="AE274" i="65"/>
  <c r="BV44" i="67"/>
  <c r="AG274" i="65"/>
  <c r="AH274" i="65" s="1"/>
  <c r="AK274" i="65" s="1"/>
  <c r="AJ274" i="65" s="1"/>
  <c r="N242" i="65"/>
  <c r="BW12" i="67" s="1"/>
  <c r="AE242" i="65"/>
  <c r="J53" i="55" s="1"/>
  <c r="BV12" i="67"/>
  <c r="AG242" i="65"/>
  <c r="AH242" i="65" s="1"/>
  <c r="AK242" i="65" s="1"/>
  <c r="AJ242" i="65" s="1"/>
  <c r="N314" i="65"/>
  <c r="CN27" i="67" s="1"/>
  <c r="AE314" i="65"/>
  <c r="CM27" i="67"/>
  <c r="AG314" i="65"/>
  <c r="AH314" i="65" s="1"/>
  <c r="AK314" i="65" s="1"/>
  <c r="AJ314" i="65" s="1"/>
  <c r="N385" i="65"/>
  <c r="DE41" i="67" s="1"/>
  <c r="AE385" i="65"/>
  <c r="DD41" i="67"/>
  <c r="AG385" i="65"/>
  <c r="AH385" i="65" s="1"/>
  <c r="AK385" i="65" s="1"/>
  <c r="AJ385" i="65" s="1"/>
  <c r="AA386" i="65"/>
  <c r="DI42" i="67" s="1"/>
  <c r="DH42" i="67"/>
  <c r="DM42" i="67" s="1"/>
  <c r="DL42" i="67" s="1"/>
  <c r="N413" i="65"/>
  <c r="DV12" i="67" s="1"/>
  <c r="AE413" i="65"/>
  <c r="DU12" i="67"/>
  <c r="AG413" i="65"/>
  <c r="AH413" i="65" s="1"/>
  <c r="AK413" i="65" s="1"/>
  <c r="AJ413" i="65" s="1"/>
  <c r="AA428" i="65"/>
  <c r="DZ27" i="67" s="1"/>
  <c r="DY27" i="67"/>
  <c r="AA417" i="65"/>
  <c r="DZ16" i="67" s="1"/>
  <c r="DY16" i="67"/>
  <c r="AA471" i="65"/>
  <c r="EQ13" i="67" s="1"/>
  <c r="EP13" i="67"/>
  <c r="AA478" i="65"/>
  <c r="EQ20" i="67" s="1"/>
  <c r="EP20" i="67"/>
  <c r="AA434" i="65"/>
  <c r="DZ33" i="67" s="1"/>
  <c r="DY33" i="67"/>
  <c r="AA188" i="65"/>
  <c r="BJ15" i="67" s="1"/>
  <c r="BI15" i="67"/>
  <c r="N47" i="65"/>
  <c r="G45" i="67" s="1"/>
  <c r="AE47" i="65"/>
  <c r="AD47" i="65" s="1"/>
  <c r="F45" i="67"/>
  <c r="AA39" i="65"/>
  <c r="K37" i="67" s="1"/>
  <c r="J37" i="67"/>
  <c r="AE43" i="65"/>
  <c r="F41" i="67"/>
  <c r="N487" i="65"/>
  <c r="EM29" i="67" s="1"/>
  <c r="AE487" i="65"/>
  <c r="EL29" i="67"/>
  <c r="AG487" i="65"/>
  <c r="AH487" i="65" s="1"/>
  <c r="AK487" i="65" s="1"/>
  <c r="AJ487" i="65" s="1"/>
  <c r="AE101" i="65"/>
  <c r="W42" i="67"/>
  <c r="AG101" i="65"/>
  <c r="AH101" i="65" s="1"/>
  <c r="AK101" i="65" s="1"/>
  <c r="AJ101" i="65" s="1"/>
  <c r="AA134" i="65"/>
  <c r="AS18" i="67" s="1"/>
  <c r="AR18" i="67"/>
  <c r="AA187" i="65"/>
  <c r="BJ14" i="67" s="1"/>
  <c r="BI14" i="67"/>
  <c r="AE384" i="65"/>
  <c r="DD40" i="67"/>
  <c r="AG384" i="65"/>
  <c r="AH384" i="65" s="1"/>
  <c r="AK384" i="65" s="1"/>
  <c r="AJ384" i="65" s="1"/>
  <c r="AE418" i="65"/>
  <c r="DU17" i="67"/>
  <c r="AG418" i="65"/>
  <c r="AH418" i="65" s="1"/>
  <c r="AK418" i="65" s="1"/>
  <c r="AJ418" i="65" s="1"/>
  <c r="N357" i="65"/>
  <c r="DE13" i="67" s="1"/>
  <c r="AE357" i="65"/>
  <c r="AG357" i="65"/>
  <c r="AH357" i="65" s="1"/>
  <c r="AK357" i="65" s="1"/>
  <c r="AJ357" i="65" s="1"/>
  <c r="DD13" i="67"/>
  <c r="AE159" i="65"/>
  <c r="AN43" i="67"/>
  <c r="AG159" i="65"/>
  <c r="AH159" i="65" s="1"/>
  <c r="AK159" i="65" s="1"/>
  <c r="AJ159" i="65" s="1"/>
  <c r="AE14" i="65"/>
  <c r="F12" i="67"/>
  <c r="N108" i="65"/>
  <c r="X49" i="67" s="1"/>
  <c r="AE108" i="65"/>
  <c r="AD108" i="65" s="1"/>
  <c r="W49" i="67"/>
  <c r="AG108" i="65"/>
  <c r="AH108" i="65" s="1"/>
  <c r="AK108" i="65" s="1"/>
  <c r="AJ108" i="65" s="1"/>
  <c r="AE105" i="65"/>
  <c r="W46" i="67"/>
  <c r="AG105" i="65"/>
  <c r="AH105" i="65" s="1"/>
  <c r="AK105" i="65" s="1"/>
  <c r="AJ105" i="65" s="1"/>
  <c r="AA101" i="65"/>
  <c r="AB42" i="67" s="1"/>
  <c r="AA42" i="67"/>
  <c r="AA72" i="65"/>
  <c r="AB13" i="67" s="1"/>
  <c r="AA13" i="67"/>
  <c r="N153" i="65"/>
  <c r="AO37" i="67" s="1"/>
  <c r="AE153" i="65"/>
  <c r="AN37" i="67"/>
  <c r="AG153" i="65"/>
  <c r="AH153" i="65" s="1"/>
  <c r="AK153" i="65" s="1"/>
  <c r="AJ153" i="65" s="1"/>
  <c r="AE149" i="65"/>
  <c r="AN33" i="67"/>
  <c r="AG149" i="65"/>
  <c r="AH149" i="65" s="1"/>
  <c r="AK149" i="65" s="1"/>
  <c r="AJ149" i="65" s="1"/>
  <c r="AE130" i="65"/>
  <c r="AN14" i="67"/>
  <c r="AG130" i="65"/>
  <c r="AH130" i="65" s="1"/>
  <c r="AK130" i="65" s="1"/>
  <c r="AJ130" i="65" s="1"/>
  <c r="AA132" i="65"/>
  <c r="AS16" i="67" s="1"/>
  <c r="AR16" i="67"/>
  <c r="AA150" i="65"/>
  <c r="AS34" i="67" s="1"/>
  <c r="AR34" i="67"/>
  <c r="AE192" i="65"/>
  <c r="BE19" i="67"/>
  <c r="AG192" i="65"/>
  <c r="AH192" i="65" s="1"/>
  <c r="AK192" i="65" s="1"/>
  <c r="AJ192" i="65" s="1"/>
  <c r="N214" i="65"/>
  <c r="BF41" i="67" s="1"/>
  <c r="AE214" i="65"/>
  <c r="BE41" i="67"/>
  <c r="AG214" i="65"/>
  <c r="AH214" i="65" s="1"/>
  <c r="AK214" i="65" s="1"/>
  <c r="AJ214" i="65" s="1"/>
  <c r="N202" i="65"/>
  <c r="BF29" i="67" s="1"/>
  <c r="AE202" i="65"/>
  <c r="BE29" i="67"/>
  <c r="AG202" i="65"/>
  <c r="AH202" i="65" s="1"/>
  <c r="AK202" i="65" s="1"/>
  <c r="AJ202" i="65" s="1"/>
  <c r="AA209" i="65"/>
  <c r="BJ36" i="67" s="1"/>
  <c r="BI36" i="67"/>
  <c r="AA194" i="65"/>
  <c r="BJ21" i="67" s="1"/>
  <c r="BI21" i="67"/>
  <c r="AE280" i="65"/>
  <c r="AD280" i="65" s="1"/>
  <c r="BV50" i="67"/>
  <c r="AG280" i="65"/>
  <c r="AH280" i="65" s="1"/>
  <c r="AK280" i="65" s="1"/>
  <c r="AJ280" i="65" s="1"/>
  <c r="AE260" i="65"/>
  <c r="J611" i="55" s="1"/>
  <c r="BV30" i="67"/>
  <c r="AG260" i="65"/>
  <c r="AH260" i="65" s="1"/>
  <c r="AK260" i="65" s="1"/>
  <c r="AJ260" i="65" s="1"/>
  <c r="AA277" i="65"/>
  <c r="CA47" i="67" s="1"/>
  <c r="BZ47" i="67"/>
  <c r="AA243" i="65"/>
  <c r="CA13" i="67" s="1"/>
  <c r="BZ13" i="67"/>
  <c r="N325" i="65"/>
  <c r="CN38" i="67" s="1"/>
  <c r="AE325" i="65"/>
  <c r="CM38" i="67"/>
  <c r="AG325" i="65"/>
  <c r="AH325" i="65" s="1"/>
  <c r="AK325" i="65" s="1"/>
  <c r="AJ325" i="65" s="1"/>
  <c r="N308" i="65"/>
  <c r="CN21" i="67" s="1"/>
  <c r="AE308" i="65"/>
  <c r="CM21" i="67"/>
  <c r="CV21" i="67" s="1"/>
  <c r="CU21" i="67" s="1"/>
  <c r="AG308" i="65"/>
  <c r="AH308" i="65" s="1"/>
  <c r="AK308" i="65" s="1"/>
  <c r="AJ308" i="65" s="1"/>
  <c r="AA323" i="65"/>
  <c r="CR36" i="67" s="1"/>
  <c r="CQ36" i="67"/>
  <c r="AA312" i="65"/>
  <c r="CR25" i="67" s="1"/>
  <c r="CQ25" i="67"/>
  <c r="N372" i="65"/>
  <c r="DE28" i="67" s="1"/>
  <c r="AE372" i="65"/>
  <c r="DD28" i="67"/>
  <c r="AG372" i="65"/>
  <c r="AH372" i="65" s="1"/>
  <c r="AK372" i="65" s="1"/>
  <c r="AJ372" i="65" s="1"/>
  <c r="N377" i="65"/>
  <c r="DE33" i="67" s="1"/>
  <c r="AE377" i="65"/>
  <c r="DD33" i="67"/>
  <c r="AG377" i="65"/>
  <c r="AH377" i="65" s="1"/>
  <c r="AK377" i="65" s="1"/>
  <c r="AJ377" i="65" s="1"/>
  <c r="AA357" i="65"/>
  <c r="DI13" i="67" s="1"/>
  <c r="DH13" i="67"/>
  <c r="AA376" i="65"/>
  <c r="DI32" i="67" s="1"/>
  <c r="DH32" i="67"/>
  <c r="N436" i="65"/>
  <c r="DV35" i="67" s="1"/>
  <c r="AE436" i="65"/>
  <c r="DU35" i="67"/>
  <c r="AG436" i="65"/>
  <c r="AH436" i="65" s="1"/>
  <c r="AK436" i="65" s="1"/>
  <c r="AJ436" i="65" s="1"/>
  <c r="AE425" i="65"/>
  <c r="DU24" i="67"/>
  <c r="AG425" i="65"/>
  <c r="AH425" i="65" s="1"/>
  <c r="AK425" i="65" s="1"/>
  <c r="AJ425" i="65" s="1"/>
  <c r="AA447" i="65"/>
  <c r="DZ46" i="67" s="1"/>
  <c r="DY46" i="67"/>
  <c r="AA416" i="65"/>
  <c r="DZ15" i="67" s="1"/>
  <c r="DY15" i="67"/>
  <c r="AA425" i="65"/>
  <c r="DZ24" i="67" s="1"/>
  <c r="DY24" i="67"/>
  <c r="N471" i="65"/>
  <c r="EM13" i="67" s="1"/>
  <c r="AE471" i="65"/>
  <c r="AD471" i="65" s="1"/>
  <c r="EL13" i="67"/>
  <c r="AG471" i="65"/>
  <c r="AH471" i="65" s="1"/>
  <c r="AK471" i="65" s="1"/>
  <c r="AJ471" i="65" s="1"/>
  <c r="AE479" i="65"/>
  <c r="EL21" i="67"/>
  <c r="AG479" i="65"/>
  <c r="AH479" i="65" s="1"/>
  <c r="AK479" i="65" s="1"/>
  <c r="AJ479" i="65" s="1"/>
  <c r="AA475" i="65"/>
  <c r="EQ17" i="67" s="1"/>
  <c r="EP17" i="67"/>
  <c r="AA486" i="65"/>
  <c r="EQ28" i="67" s="1"/>
  <c r="EP28" i="67"/>
  <c r="AA422" i="65"/>
  <c r="DZ21" i="67" s="1"/>
  <c r="DY21" i="67"/>
  <c r="AA326" i="65"/>
  <c r="CR39" i="67" s="1"/>
  <c r="CQ39" i="67"/>
  <c r="N505" i="65"/>
  <c r="EM47" i="67" s="1"/>
  <c r="AE505" i="65"/>
  <c r="EL47" i="67"/>
  <c r="AG505" i="65"/>
  <c r="AH505" i="65" s="1"/>
  <c r="AK505" i="65" s="1"/>
  <c r="AJ505" i="65" s="1"/>
  <c r="AE426" i="65"/>
  <c r="DU25" i="67"/>
  <c r="AG426" i="65"/>
  <c r="AH426" i="65" s="1"/>
  <c r="AK426" i="65" s="1"/>
  <c r="AJ426" i="65" s="1"/>
  <c r="AE331" i="65"/>
  <c r="AD331" i="65" s="1"/>
  <c r="CM44" i="67"/>
  <c r="AG331" i="65"/>
  <c r="AH331" i="65" s="1"/>
  <c r="AK331" i="65" s="1"/>
  <c r="AJ331" i="65" s="1"/>
  <c r="AA256" i="65"/>
  <c r="CA26" i="67" s="1"/>
  <c r="BZ26" i="67"/>
  <c r="AE484" i="65"/>
  <c r="J488" i="55" s="1"/>
  <c r="EL26" i="67"/>
  <c r="AG484" i="65"/>
  <c r="AH484" i="65" s="1"/>
  <c r="AK484" i="65" s="1"/>
  <c r="AJ484" i="65" s="1"/>
  <c r="AE417" i="65"/>
  <c r="DU16" i="67"/>
  <c r="AG417" i="65"/>
  <c r="AH417" i="65" s="1"/>
  <c r="AK417" i="65" s="1"/>
  <c r="AJ417" i="65" s="1"/>
  <c r="AA333" i="65"/>
  <c r="CR46" i="67" s="1"/>
  <c r="CQ46" i="67"/>
  <c r="AE255" i="65"/>
  <c r="BV25" i="67"/>
  <c r="AG255" i="65"/>
  <c r="AH255" i="65" s="1"/>
  <c r="AK255" i="65" s="1"/>
  <c r="AJ255" i="65" s="1"/>
  <c r="AA158" i="65"/>
  <c r="AS42" i="67" s="1"/>
  <c r="AR42" i="67"/>
  <c r="AE424" i="65"/>
  <c r="DU23" i="67"/>
  <c r="AG424" i="65"/>
  <c r="AH424" i="65" s="1"/>
  <c r="AK424" i="65" s="1"/>
  <c r="AJ424" i="65" s="1"/>
  <c r="AA437" i="65"/>
  <c r="DZ36" i="67" s="1"/>
  <c r="DY36" i="67"/>
  <c r="AE493" i="65"/>
  <c r="EL35" i="67"/>
  <c r="AG493" i="65"/>
  <c r="AH493" i="65" s="1"/>
  <c r="AK493" i="65" s="1"/>
  <c r="AJ493" i="65" s="1"/>
  <c r="AA130" i="65"/>
  <c r="AS14" i="67" s="1"/>
  <c r="AR14" i="67"/>
  <c r="AE18" i="65"/>
  <c r="F16" i="67"/>
  <c r="AA260" i="65"/>
  <c r="CA30" i="67" s="1"/>
  <c r="BZ30" i="67"/>
  <c r="AA105" i="65"/>
  <c r="AB46" i="67" s="1"/>
  <c r="AA46" i="67"/>
  <c r="AA27" i="65"/>
  <c r="K25" i="67" s="1"/>
  <c r="J25" i="67"/>
  <c r="AA162" i="65"/>
  <c r="AS46" i="67" s="1"/>
  <c r="AR46" i="67"/>
  <c r="AA93" i="65"/>
  <c r="AB34" i="67" s="1"/>
  <c r="AA34" i="67"/>
  <c r="AG93" i="65"/>
  <c r="AH93" i="65" s="1"/>
  <c r="AK93" i="65" s="1"/>
  <c r="AJ93" i="65" s="1"/>
  <c r="N249" i="65"/>
  <c r="BW19" i="67" s="1"/>
  <c r="AE249" i="65"/>
  <c r="J270" i="55" s="1"/>
  <c r="BV19" i="67"/>
  <c r="AG249" i="65"/>
  <c r="AH249" i="65" s="1"/>
  <c r="AK249" i="65" s="1"/>
  <c r="AJ249" i="65" s="1"/>
  <c r="AE74" i="65"/>
  <c r="AG74" i="65"/>
  <c r="AH74" i="65" s="1"/>
  <c r="AK74" i="65" s="1"/>
  <c r="AJ74" i="65" s="1"/>
  <c r="W15" i="67"/>
  <c r="AA70" i="65"/>
  <c r="AB11" i="67" s="1"/>
  <c r="AA11" i="67"/>
  <c r="N155" i="65"/>
  <c r="AO39" i="67" s="1"/>
  <c r="AE155" i="65"/>
  <c r="AD155" i="65" s="1"/>
  <c r="I883" i="55" s="1"/>
  <c r="AN39" i="67"/>
  <c r="AG155" i="65"/>
  <c r="AH155" i="65" s="1"/>
  <c r="AK155" i="65" s="1"/>
  <c r="AJ155" i="65" s="1"/>
  <c r="AA155" i="65"/>
  <c r="AS39" i="67" s="1"/>
  <c r="AR39" i="67"/>
  <c r="AE200" i="65"/>
  <c r="BE27" i="67"/>
  <c r="AG200" i="65"/>
  <c r="AH200" i="65" s="1"/>
  <c r="AK200" i="65" s="1"/>
  <c r="AJ200" i="65" s="1"/>
  <c r="AA191" i="65"/>
  <c r="BJ18" i="67" s="1"/>
  <c r="BI18" i="67"/>
  <c r="AE264" i="65"/>
  <c r="J735" i="55" s="1"/>
  <c r="BV34" i="67"/>
  <c r="AG264" i="65"/>
  <c r="AH264" i="65" s="1"/>
  <c r="AK264" i="65" s="1"/>
  <c r="AJ264" i="65" s="1"/>
  <c r="N332" i="65"/>
  <c r="CN45" i="67" s="1"/>
  <c r="AE332" i="65"/>
  <c r="CM45" i="67"/>
  <c r="AG332" i="65"/>
  <c r="AH332" i="65" s="1"/>
  <c r="AK332" i="65" s="1"/>
  <c r="AJ332" i="65" s="1"/>
  <c r="AA325" i="65"/>
  <c r="CR38" i="67" s="1"/>
  <c r="CQ38" i="67"/>
  <c r="N381" i="65"/>
  <c r="DE37" i="67" s="1"/>
  <c r="AE381" i="65"/>
  <c r="DD37" i="67"/>
  <c r="AG381" i="65"/>
  <c r="AH381" i="65" s="1"/>
  <c r="AK381" i="65" s="1"/>
  <c r="AJ381" i="65" s="1"/>
  <c r="AA365" i="65"/>
  <c r="DI21" i="67" s="1"/>
  <c r="DH21" i="67"/>
  <c r="AA435" i="65"/>
  <c r="DZ34" i="67" s="1"/>
  <c r="DY34" i="67"/>
  <c r="AA496" i="65"/>
  <c r="EQ38" i="67" s="1"/>
  <c r="EP38" i="67"/>
  <c r="AA503" i="65"/>
  <c r="EQ45" i="67" s="1"/>
  <c r="EP45" i="67"/>
  <c r="AE488" i="65"/>
  <c r="EL30" i="67"/>
  <c r="AG488" i="65"/>
  <c r="AH488" i="65" s="1"/>
  <c r="AK488" i="65" s="1"/>
  <c r="AJ488" i="65" s="1"/>
  <c r="AE28" i="65"/>
  <c r="F26" i="67"/>
  <c r="AE500" i="65"/>
  <c r="EL42" i="67"/>
  <c r="AG500" i="65"/>
  <c r="AH500" i="65" s="1"/>
  <c r="AK500" i="65" s="1"/>
  <c r="AJ500" i="65" s="1"/>
  <c r="AA366" i="65"/>
  <c r="DI22" i="67" s="1"/>
  <c r="DH22" i="67"/>
  <c r="AE166" i="65"/>
  <c r="AN50" i="67"/>
  <c r="AG166" i="65"/>
  <c r="AH166" i="65" s="1"/>
  <c r="AK166" i="65" s="1"/>
  <c r="AJ166" i="65" s="1"/>
  <c r="AE75" i="65"/>
  <c r="AG75" i="65"/>
  <c r="AH75" i="65" s="1"/>
  <c r="AK75" i="65" s="1"/>
  <c r="AJ75" i="65" s="1"/>
  <c r="W16" i="67"/>
  <c r="AA92" i="65"/>
  <c r="AB33" i="67" s="1"/>
  <c r="AA33" i="67"/>
  <c r="AA445" i="65"/>
  <c r="DZ44" i="67" s="1"/>
  <c r="DY44" i="67"/>
  <c r="AE382" i="65"/>
  <c r="DD38" i="67"/>
  <c r="AG382" i="65"/>
  <c r="AH382" i="65" s="1"/>
  <c r="AK382" i="65" s="1"/>
  <c r="AJ382" i="65" s="1"/>
  <c r="AA278" i="65"/>
  <c r="CA48" i="67" s="1"/>
  <c r="BZ48" i="67"/>
  <c r="AA151" i="65"/>
  <c r="AS35" i="67" s="1"/>
  <c r="AR35" i="67"/>
  <c r="AA262" i="65"/>
  <c r="CA32" i="67" s="1"/>
  <c r="BZ32" i="67"/>
  <c r="N98" i="65"/>
  <c r="X39" i="67" s="1"/>
  <c r="AE98" i="65"/>
  <c r="W39" i="67"/>
  <c r="AG98" i="65"/>
  <c r="AH98" i="65" s="1"/>
  <c r="AK98" i="65" s="1"/>
  <c r="AJ98" i="65" s="1"/>
  <c r="AA504" i="65"/>
  <c r="EQ46" i="67" s="1"/>
  <c r="EP46" i="67"/>
  <c r="AA391" i="65"/>
  <c r="DI47" i="67" s="1"/>
  <c r="DH47" i="67"/>
  <c r="AE248" i="65"/>
  <c r="J239" i="55" s="1"/>
  <c r="BV18" i="67"/>
  <c r="AG248" i="65"/>
  <c r="AH248" i="65" s="1"/>
  <c r="AK248" i="65" s="1"/>
  <c r="AJ248" i="65" s="1"/>
  <c r="AA470" i="65"/>
  <c r="EQ12" i="67" s="1"/>
  <c r="EP12" i="67"/>
  <c r="AE52" i="65"/>
  <c r="F50" i="67"/>
  <c r="AA37" i="65"/>
  <c r="K35" i="67" s="1"/>
  <c r="J35" i="67"/>
  <c r="AA87" i="65"/>
  <c r="AB28" i="67" s="1"/>
  <c r="AA28" i="67"/>
  <c r="N129" i="65"/>
  <c r="AO13" i="67" s="1"/>
  <c r="AE129" i="65"/>
  <c r="AN13" i="67"/>
  <c r="AG129" i="65"/>
  <c r="AH129" i="65" s="1"/>
  <c r="AK129" i="65" s="1"/>
  <c r="AJ129" i="65" s="1"/>
  <c r="AA222" i="65"/>
  <c r="BJ49" i="67" s="1"/>
  <c r="BI49" i="67"/>
  <c r="AE265" i="65"/>
  <c r="BV35" i="67"/>
  <c r="AG265" i="65"/>
  <c r="AH265" i="65" s="1"/>
  <c r="AK265" i="65" s="1"/>
  <c r="AJ265" i="65" s="1"/>
  <c r="AA280" i="65"/>
  <c r="CA50" i="67" s="1"/>
  <c r="BZ50" i="67"/>
  <c r="N391" i="65"/>
  <c r="DE47" i="67" s="1"/>
  <c r="AE391" i="65"/>
  <c r="DD47" i="67"/>
  <c r="AG391" i="65"/>
  <c r="AH391" i="65" s="1"/>
  <c r="AK391" i="65" s="1"/>
  <c r="AJ391" i="65" s="1"/>
  <c r="AA392" i="65"/>
  <c r="DI48" i="67" s="1"/>
  <c r="DH48" i="67"/>
  <c r="N431" i="65"/>
  <c r="DV30" i="67" s="1"/>
  <c r="AE431" i="65"/>
  <c r="DU30" i="67"/>
  <c r="AG431" i="65"/>
  <c r="AH431" i="65" s="1"/>
  <c r="AK431" i="65" s="1"/>
  <c r="AJ431" i="65" s="1"/>
  <c r="AA449" i="65"/>
  <c r="DZ48" i="67" s="1"/>
  <c r="DY48" i="67"/>
  <c r="N503" i="65"/>
  <c r="EM45" i="67" s="1"/>
  <c r="AE503" i="65"/>
  <c r="EL45" i="67"/>
  <c r="AG503" i="65"/>
  <c r="AH503" i="65" s="1"/>
  <c r="AK503" i="65" s="1"/>
  <c r="AJ503" i="65" s="1"/>
  <c r="AA276" i="65"/>
  <c r="CA46" i="67" s="1"/>
  <c r="BZ46" i="67"/>
  <c r="AA369" i="65"/>
  <c r="DI25" i="67" s="1"/>
  <c r="DH25" i="67"/>
  <c r="AA220" i="65"/>
  <c r="BJ47" i="67" s="1"/>
  <c r="BI47" i="67"/>
  <c r="N481" i="65"/>
  <c r="EM23" i="67" s="1"/>
  <c r="AE481" i="65"/>
  <c r="EL23" i="67"/>
  <c r="AG481" i="65"/>
  <c r="AH481" i="65" s="1"/>
  <c r="AK481" i="65" s="1"/>
  <c r="AJ481" i="65" s="1"/>
  <c r="N106" i="65"/>
  <c r="X47" i="67" s="1"/>
  <c r="AE106" i="65"/>
  <c r="AD106" i="65" s="1"/>
  <c r="W47" i="67"/>
  <c r="AG106" i="65"/>
  <c r="AH106" i="65" s="1"/>
  <c r="AK106" i="65" s="1"/>
  <c r="AJ106" i="65" s="1"/>
  <c r="N142" i="65"/>
  <c r="AO26" i="67" s="1"/>
  <c r="AE142" i="65"/>
  <c r="AN26" i="67"/>
  <c r="AG142" i="65"/>
  <c r="AH142" i="65" s="1"/>
  <c r="AK142" i="65" s="1"/>
  <c r="AJ142" i="65" s="1"/>
  <c r="AA250" i="65"/>
  <c r="CA20" i="67" s="1"/>
  <c r="BZ20" i="67"/>
  <c r="AA495" i="65"/>
  <c r="EQ37" i="67" s="1"/>
  <c r="EP37" i="67"/>
  <c r="AA154" i="65"/>
  <c r="AS38" i="67" s="1"/>
  <c r="AR38" i="67"/>
  <c r="AA213" i="65"/>
  <c r="BJ40" i="67" s="1"/>
  <c r="BI40" i="67"/>
  <c r="AE450" i="65"/>
  <c r="AD450" i="65" s="1"/>
  <c r="DU49" i="67"/>
  <c r="AG450" i="65"/>
  <c r="AH450" i="65" s="1"/>
  <c r="AK450" i="65" s="1"/>
  <c r="AJ450" i="65" s="1"/>
  <c r="AE327" i="65"/>
  <c r="CM40" i="67"/>
  <c r="AG327" i="65"/>
  <c r="AH327" i="65" s="1"/>
  <c r="AK327" i="65" s="1"/>
  <c r="AJ327" i="65" s="1"/>
  <c r="AE253" i="65"/>
  <c r="BV23" i="67"/>
  <c r="AG253" i="65"/>
  <c r="AH253" i="65" s="1"/>
  <c r="AK253" i="65" s="1"/>
  <c r="AJ253" i="65" s="1"/>
  <c r="AE150" i="65"/>
  <c r="AN34" i="67"/>
  <c r="AG150" i="65"/>
  <c r="AH150" i="65" s="1"/>
  <c r="AK150" i="65" s="1"/>
  <c r="AJ150" i="65" s="1"/>
  <c r="AE33" i="65"/>
  <c r="F31" i="67"/>
  <c r="N422" i="65"/>
  <c r="DV21" i="67" s="1"/>
  <c r="AE422" i="65"/>
  <c r="DU21" i="67"/>
  <c r="AG422" i="65"/>
  <c r="AH422" i="65" s="1"/>
  <c r="AK422" i="65" s="1"/>
  <c r="AJ422" i="65" s="1"/>
  <c r="AE259" i="65"/>
  <c r="BV29" i="67"/>
  <c r="AG259" i="65"/>
  <c r="AH259" i="65" s="1"/>
  <c r="AK259" i="65" s="1"/>
  <c r="AJ259" i="65" s="1"/>
  <c r="AA19" i="65"/>
  <c r="K17" i="67" s="1"/>
  <c r="J17" i="67"/>
  <c r="AE507" i="65"/>
  <c r="EL49" i="67"/>
  <c r="AG507" i="65"/>
  <c r="AH507" i="65" s="1"/>
  <c r="AK507" i="65" s="1"/>
  <c r="AJ507" i="65" s="1"/>
  <c r="N101" i="65"/>
  <c r="X42" i="67" s="1"/>
  <c r="N259" i="65"/>
  <c r="BW29" i="67" s="1"/>
  <c r="N507" i="65"/>
  <c r="EM49" i="67" s="1"/>
  <c r="AE24" i="65"/>
  <c r="F22" i="67"/>
  <c r="N27" i="65"/>
  <c r="G25" i="67" s="1"/>
  <c r="AE27" i="65"/>
  <c r="F25" i="67"/>
  <c r="AE46" i="65"/>
  <c r="AD46" i="65" s="1"/>
  <c r="F44" i="67"/>
  <c r="J26" i="67"/>
  <c r="J18" i="67"/>
  <c r="AA43" i="65"/>
  <c r="K41" i="67" s="1"/>
  <c r="J41" i="67"/>
  <c r="AE100" i="65"/>
  <c r="W41" i="67"/>
  <c r="AG100" i="65"/>
  <c r="AH100" i="65" s="1"/>
  <c r="AK100" i="65" s="1"/>
  <c r="AJ100" i="65" s="1"/>
  <c r="N91" i="65"/>
  <c r="X32" i="67" s="1"/>
  <c r="AE91" i="65"/>
  <c r="AD91" i="65" s="1"/>
  <c r="I665" i="55" s="1"/>
  <c r="W32" i="67"/>
  <c r="AG91" i="65"/>
  <c r="AH91" i="65" s="1"/>
  <c r="AK91" i="65" s="1"/>
  <c r="AJ91" i="65" s="1"/>
  <c r="AA71" i="65"/>
  <c r="AB12" i="67" s="1"/>
  <c r="AA12" i="67"/>
  <c r="N164" i="65"/>
  <c r="AO48" i="67" s="1"/>
  <c r="AE164" i="65"/>
  <c r="AN48" i="67"/>
  <c r="AG164" i="65"/>
  <c r="AH164" i="65" s="1"/>
  <c r="AK164" i="65" s="1"/>
  <c r="AJ164" i="65" s="1"/>
  <c r="AE144" i="65"/>
  <c r="AN28" i="67"/>
  <c r="AG144" i="65"/>
  <c r="AH144" i="65" s="1"/>
  <c r="AK144" i="65" s="1"/>
  <c r="AJ144" i="65" s="1"/>
  <c r="AA131" i="65"/>
  <c r="AS15" i="67" s="1"/>
  <c r="AR15" i="67"/>
  <c r="AA145" i="65"/>
  <c r="AS29" i="67" s="1"/>
  <c r="AR29" i="67"/>
  <c r="AE186" i="65"/>
  <c r="BE13" i="67"/>
  <c r="AG186" i="65"/>
  <c r="AH186" i="65" s="1"/>
  <c r="AK186" i="65" s="1"/>
  <c r="AJ186" i="65" s="1"/>
  <c r="N212" i="65"/>
  <c r="BF39" i="67" s="1"/>
  <c r="AE212" i="65"/>
  <c r="BE39" i="67"/>
  <c r="AG212" i="65"/>
  <c r="AH212" i="65" s="1"/>
  <c r="AK212" i="65" s="1"/>
  <c r="AJ212" i="65" s="1"/>
  <c r="AE197" i="65"/>
  <c r="BE24" i="67"/>
  <c r="AG197" i="65"/>
  <c r="AH197" i="65" s="1"/>
  <c r="AK197" i="65" s="1"/>
  <c r="AJ197" i="65" s="1"/>
  <c r="AA206" i="65"/>
  <c r="BJ33" i="67" s="1"/>
  <c r="BI33" i="67"/>
  <c r="N277" i="65"/>
  <c r="BW47" i="67" s="1"/>
  <c r="AE277" i="65"/>
  <c r="AD277" i="65" s="1"/>
  <c r="BV47" i="67"/>
  <c r="AG277" i="65"/>
  <c r="AH277" i="65" s="1"/>
  <c r="AK277" i="65" s="1"/>
  <c r="AJ277" i="65" s="1"/>
  <c r="N279" i="65"/>
  <c r="BW49" i="67" s="1"/>
  <c r="AE279" i="65"/>
  <c r="BV49" i="67"/>
  <c r="AG279" i="65"/>
  <c r="AH279" i="65" s="1"/>
  <c r="AK279" i="65" s="1"/>
  <c r="AJ279" i="65" s="1"/>
  <c r="N258" i="65"/>
  <c r="BW28" i="67" s="1"/>
  <c r="AE258" i="65"/>
  <c r="BV28" i="67"/>
  <c r="AG258" i="65"/>
  <c r="AH258" i="65" s="1"/>
  <c r="AK258" i="65" s="1"/>
  <c r="AJ258" i="65" s="1"/>
  <c r="AA275" i="65"/>
  <c r="CA45" i="67" s="1"/>
  <c r="BZ45" i="67"/>
  <c r="AA270" i="65"/>
  <c r="CA40" i="67" s="1"/>
  <c r="BZ40" i="67"/>
  <c r="AE323" i="65"/>
  <c r="CM36" i="67"/>
  <c r="AG323" i="65"/>
  <c r="AH323" i="65" s="1"/>
  <c r="AK323" i="65" s="1"/>
  <c r="AJ323" i="65" s="1"/>
  <c r="AE307" i="65"/>
  <c r="CM20" i="67"/>
  <c r="AG307" i="65"/>
  <c r="AH307" i="65" s="1"/>
  <c r="AK307" i="65" s="1"/>
  <c r="AJ307" i="65" s="1"/>
  <c r="AA322" i="65"/>
  <c r="CR35" i="67" s="1"/>
  <c r="CQ35" i="67"/>
  <c r="AA335" i="65"/>
  <c r="CR48" i="67" s="1"/>
  <c r="CQ48" i="67"/>
  <c r="N371" i="65"/>
  <c r="DE27" i="67" s="1"/>
  <c r="AE371" i="65"/>
  <c r="DD27" i="67"/>
  <c r="AG371" i="65"/>
  <c r="AH371" i="65" s="1"/>
  <c r="AK371" i="65" s="1"/>
  <c r="AJ371" i="65" s="1"/>
  <c r="AA379" i="65"/>
  <c r="DI35" i="67" s="1"/>
  <c r="DH35" i="67"/>
  <c r="AA356" i="65"/>
  <c r="DI12" i="67" s="1"/>
  <c r="DH12" i="67"/>
  <c r="AA381" i="65"/>
  <c r="DI37" i="67" s="1"/>
  <c r="DH37" i="67"/>
  <c r="AE434" i="65"/>
  <c r="AD434" i="65" s="1"/>
  <c r="I670" i="55" s="1"/>
  <c r="DU33" i="67"/>
  <c r="AG434" i="65"/>
  <c r="AH434" i="65" s="1"/>
  <c r="AK434" i="65" s="1"/>
  <c r="AJ434" i="65" s="1"/>
  <c r="AE423" i="65"/>
  <c r="AG423" i="65"/>
  <c r="AH423" i="65" s="1"/>
  <c r="AK423" i="65" s="1"/>
  <c r="AJ423" i="65" s="1"/>
  <c r="DU22" i="67"/>
  <c r="AA430" i="65"/>
  <c r="DZ29" i="67" s="1"/>
  <c r="DY29" i="67"/>
  <c r="AA415" i="65"/>
  <c r="DZ14" i="67" s="1"/>
  <c r="DY14" i="67"/>
  <c r="AE472" i="65"/>
  <c r="EL14" i="67"/>
  <c r="AG472" i="65"/>
  <c r="AH472" i="65" s="1"/>
  <c r="AK472" i="65" s="1"/>
  <c r="AJ472" i="65" s="1"/>
  <c r="AE470" i="65"/>
  <c r="EL12" i="67"/>
  <c r="AG470" i="65"/>
  <c r="AH470" i="65" s="1"/>
  <c r="AK470" i="65" s="1"/>
  <c r="AJ470" i="65" s="1"/>
  <c r="N478" i="65"/>
  <c r="EM20" i="67" s="1"/>
  <c r="AE478" i="65"/>
  <c r="EL20" i="67"/>
  <c r="AG478" i="65"/>
  <c r="AH478" i="65" s="1"/>
  <c r="AK478" i="65" s="1"/>
  <c r="AJ478" i="65" s="1"/>
  <c r="AA474" i="65"/>
  <c r="EQ16" i="67" s="1"/>
  <c r="EP16" i="67"/>
  <c r="AA480" i="65"/>
  <c r="EQ22" i="67" s="1"/>
  <c r="EP22" i="67"/>
  <c r="AE420" i="65"/>
  <c r="AD420" i="65" s="1"/>
  <c r="DU19" i="67"/>
  <c r="AG420" i="65"/>
  <c r="AH420" i="65" s="1"/>
  <c r="AK420" i="65" s="1"/>
  <c r="AJ420" i="65" s="1"/>
  <c r="AA320" i="65"/>
  <c r="CR33" i="67" s="1"/>
  <c r="CQ33" i="67"/>
  <c r="N504" i="65"/>
  <c r="EM46" i="67" s="1"/>
  <c r="AE504" i="65"/>
  <c r="EL46" i="67"/>
  <c r="EU46" i="67" s="1"/>
  <c r="ET46" i="67" s="1"/>
  <c r="AG504" i="65"/>
  <c r="AH504" i="65" s="1"/>
  <c r="AK504" i="65" s="1"/>
  <c r="AJ504" i="65" s="1"/>
  <c r="AE421" i="65"/>
  <c r="DU20" i="67"/>
  <c r="AG421" i="65"/>
  <c r="AH421" i="65" s="1"/>
  <c r="AK421" i="65" s="1"/>
  <c r="AJ421" i="65" s="1"/>
  <c r="AE326" i="65"/>
  <c r="CM39" i="67"/>
  <c r="AG326" i="65"/>
  <c r="AH326" i="65" s="1"/>
  <c r="AK326" i="65" s="1"/>
  <c r="AJ326" i="65" s="1"/>
  <c r="N254" i="65"/>
  <c r="BW24" i="67" s="1"/>
  <c r="AE254" i="65"/>
  <c r="J425" i="55" s="1"/>
  <c r="BV24" i="67"/>
  <c r="AG254" i="65"/>
  <c r="AH254" i="65" s="1"/>
  <c r="AK254" i="65" s="1"/>
  <c r="AJ254" i="65" s="1"/>
  <c r="AA481" i="65"/>
  <c r="EQ23" i="67" s="1"/>
  <c r="EP23" i="67"/>
  <c r="N388" i="65"/>
  <c r="DE44" i="67" s="1"/>
  <c r="AE388" i="65"/>
  <c r="DD44" i="67"/>
  <c r="AG388" i="65"/>
  <c r="AH388" i="65" s="1"/>
  <c r="AK388" i="65" s="1"/>
  <c r="AJ388" i="65" s="1"/>
  <c r="N316" i="65"/>
  <c r="CN29" i="67" s="1"/>
  <c r="AE316" i="65"/>
  <c r="AG316" i="65"/>
  <c r="AH316" i="65" s="1"/>
  <c r="AK316" i="65" s="1"/>
  <c r="AJ316" i="65" s="1"/>
  <c r="CM29" i="67"/>
  <c r="AA241" i="65"/>
  <c r="CA11" i="67" s="1"/>
  <c r="BZ11" i="67"/>
  <c r="AA152" i="65"/>
  <c r="AS36" i="67" s="1"/>
  <c r="AR36" i="67"/>
  <c r="N375" i="65"/>
  <c r="DE31" i="67" s="1"/>
  <c r="AE375" i="65"/>
  <c r="DD31" i="67"/>
  <c r="AG375" i="65"/>
  <c r="AH375" i="65" s="1"/>
  <c r="AK375" i="65" s="1"/>
  <c r="AJ375" i="65" s="1"/>
  <c r="AA96" i="65"/>
  <c r="AB37" i="67" s="1"/>
  <c r="AA37" i="67"/>
  <c r="N489" i="65"/>
  <c r="EM31" i="67" s="1"/>
  <c r="AE489" i="65"/>
  <c r="J643" i="55" s="1"/>
  <c r="EL31" i="67"/>
  <c r="AG489" i="65"/>
  <c r="AH489" i="65" s="1"/>
  <c r="AK489" i="65" s="1"/>
  <c r="AJ489" i="65" s="1"/>
  <c r="AA108" i="65"/>
  <c r="AB49" i="67" s="1"/>
  <c r="AA49" i="67"/>
  <c r="AA216" i="65"/>
  <c r="BJ43" i="67" s="1"/>
  <c r="BI43" i="67"/>
  <c r="AA207" i="65"/>
  <c r="BJ34" i="67" s="1"/>
  <c r="BI34" i="67"/>
  <c r="BO34" i="67" s="1"/>
  <c r="BP34" i="67" s="1"/>
  <c r="BS34" i="67" s="1"/>
  <c r="N90" i="65"/>
  <c r="X31" i="67" s="1"/>
  <c r="AE90" i="65"/>
  <c r="W31" i="67"/>
  <c r="AG90" i="65"/>
  <c r="AH90" i="65" s="1"/>
  <c r="AK90" i="65" s="1"/>
  <c r="AJ90" i="65" s="1"/>
  <c r="AA14" i="65"/>
  <c r="K12" i="67" s="1"/>
  <c r="J12" i="67"/>
  <c r="N160" i="65"/>
  <c r="AO44" i="67" s="1"/>
  <c r="AE160" i="65"/>
  <c r="AD160" i="65" s="1"/>
  <c r="AN44" i="67"/>
  <c r="AG160" i="65"/>
  <c r="AH160" i="65" s="1"/>
  <c r="AK160" i="65" s="1"/>
  <c r="AJ160" i="65" s="1"/>
  <c r="N76" i="65"/>
  <c r="X17" i="67" s="1"/>
  <c r="AE76" i="65"/>
  <c r="W17" i="67"/>
  <c r="AG76" i="65"/>
  <c r="AH76" i="65" s="1"/>
  <c r="AK76" i="65" s="1"/>
  <c r="AJ76" i="65" s="1"/>
  <c r="AE36" i="65"/>
  <c r="F34" i="67"/>
  <c r="N87" i="65"/>
  <c r="X28" i="67" s="1"/>
  <c r="AE87" i="65"/>
  <c r="W28" i="67"/>
  <c r="AG87" i="65"/>
  <c r="AH87" i="65" s="1"/>
  <c r="AK87" i="65" s="1"/>
  <c r="AJ87" i="65" s="1"/>
  <c r="AA82" i="65"/>
  <c r="AB23" i="67" s="1"/>
  <c r="AA23" i="67"/>
  <c r="N135" i="65"/>
  <c r="AO19" i="67" s="1"/>
  <c r="AE135" i="65"/>
  <c r="AN19" i="67"/>
  <c r="AG135" i="65"/>
  <c r="AH135" i="65" s="1"/>
  <c r="AK135" i="65" s="1"/>
  <c r="AJ135" i="65" s="1"/>
  <c r="AA161" i="65"/>
  <c r="AS45" i="67" s="1"/>
  <c r="AR45" i="67"/>
  <c r="AE213" i="65"/>
  <c r="BE40" i="67"/>
  <c r="AG213" i="65"/>
  <c r="AH213" i="65" s="1"/>
  <c r="AK213" i="65" s="1"/>
  <c r="AJ213" i="65" s="1"/>
  <c r="AA196" i="65"/>
  <c r="BJ23" i="67" s="1"/>
  <c r="BI23" i="67"/>
  <c r="AE243" i="65"/>
  <c r="BV13" i="67"/>
  <c r="AG243" i="65"/>
  <c r="AH243" i="65" s="1"/>
  <c r="AK243" i="65" s="1"/>
  <c r="AJ243" i="65" s="1"/>
  <c r="N337" i="65"/>
  <c r="CN50" i="67" s="1"/>
  <c r="AE337" i="65"/>
  <c r="CM50" i="67"/>
  <c r="AG337" i="65"/>
  <c r="AH337" i="65" s="1"/>
  <c r="AK337" i="65" s="1"/>
  <c r="AJ337" i="65" s="1"/>
  <c r="AA315" i="65"/>
  <c r="CR28" i="67" s="1"/>
  <c r="CQ28" i="67"/>
  <c r="N393" i="65"/>
  <c r="DE49" i="67" s="1"/>
  <c r="AE393" i="65"/>
  <c r="AD393" i="65" s="1"/>
  <c r="DD49" i="67"/>
  <c r="AG393" i="65"/>
  <c r="AH393" i="65" s="1"/>
  <c r="AK393" i="65" s="1"/>
  <c r="AJ393" i="65" s="1"/>
  <c r="AE432" i="65"/>
  <c r="DU31" i="67"/>
  <c r="AG432" i="65"/>
  <c r="AH432" i="65" s="1"/>
  <c r="AK432" i="65" s="1"/>
  <c r="AJ432" i="65" s="1"/>
  <c r="AA426" i="65"/>
  <c r="DZ25" i="67" s="1"/>
  <c r="DY25" i="67"/>
  <c r="AA497" i="65"/>
  <c r="EQ39" i="67" s="1"/>
  <c r="EP39" i="67"/>
  <c r="AA479" i="65"/>
  <c r="EQ21" i="67" s="1"/>
  <c r="EP21" i="67"/>
  <c r="AA321" i="65"/>
  <c r="CR34" i="67" s="1"/>
  <c r="CQ34" i="67"/>
  <c r="AE210" i="65"/>
  <c r="BE37" i="67"/>
  <c r="AG210" i="65"/>
  <c r="AH210" i="65" s="1"/>
  <c r="AK210" i="65" s="1"/>
  <c r="AJ210" i="65" s="1"/>
  <c r="AE137" i="65"/>
  <c r="AN21" i="67"/>
  <c r="AG137" i="65"/>
  <c r="AH137" i="65" s="1"/>
  <c r="AK137" i="65" s="1"/>
  <c r="AJ137" i="65" s="1"/>
  <c r="N71" i="65"/>
  <c r="X12" i="67" s="1"/>
  <c r="AE71" i="65"/>
  <c r="W12" i="67"/>
  <c r="AG71" i="65"/>
  <c r="AH71" i="65" s="1"/>
  <c r="AK71" i="65" s="1"/>
  <c r="AJ71" i="65" s="1"/>
  <c r="AA370" i="65"/>
  <c r="DI26" i="67" s="1"/>
  <c r="DH26" i="67"/>
  <c r="AE299" i="65"/>
  <c r="AG299" i="65"/>
  <c r="AH299" i="65" s="1"/>
  <c r="AK299" i="65" s="1"/>
  <c r="AJ299" i="65" s="1"/>
  <c r="CM12" i="67"/>
  <c r="AA217" i="65"/>
  <c r="BJ44" i="67" s="1"/>
  <c r="BI44" i="67"/>
  <c r="AA94" i="65"/>
  <c r="AB35" i="67" s="1"/>
  <c r="AA35" i="67"/>
  <c r="N430" i="65"/>
  <c r="DV29" i="67" s="1"/>
  <c r="AE430" i="65"/>
  <c r="DU29" i="67"/>
  <c r="AG430" i="65"/>
  <c r="AH430" i="65" s="1"/>
  <c r="AK430" i="65" s="1"/>
  <c r="AJ430" i="65" s="1"/>
  <c r="AE362" i="65"/>
  <c r="DD18" i="67"/>
  <c r="AG362" i="65"/>
  <c r="AH362" i="65" s="1"/>
  <c r="AK362" i="65" s="1"/>
  <c r="AJ362" i="65" s="1"/>
  <c r="AE209" i="65"/>
  <c r="AE491" i="65"/>
  <c r="EL33" i="67"/>
  <c r="AG491" i="65"/>
  <c r="AH491" i="65" s="1"/>
  <c r="AK491" i="65" s="1"/>
  <c r="AJ491" i="65" s="1"/>
  <c r="AA32" i="65"/>
  <c r="K30" i="67" s="1"/>
  <c r="J30" i="67"/>
  <c r="AA89" i="65"/>
  <c r="AB30" i="67" s="1"/>
  <c r="AA30" i="67"/>
  <c r="AA200" i="65"/>
  <c r="BJ27" i="67" s="1"/>
  <c r="BI27" i="67"/>
  <c r="AG209" i="65"/>
  <c r="AH209" i="65" s="1"/>
  <c r="AK209" i="65" s="1"/>
  <c r="AJ209" i="65" s="1"/>
  <c r="N221" i="65"/>
  <c r="BF48" i="67" s="1"/>
  <c r="AE221" i="65"/>
  <c r="AD221" i="65" s="1"/>
  <c r="BE48" i="67"/>
  <c r="AG221" i="65"/>
  <c r="AH221" i="65" s="1"/>
  <c r="AK221" i="65" s="1"/>
  <c r="AJ221" i="65" s="1"/>
  <c r="AA331" i="65"/>
  <c r="CR44" i="67" s="1"/>
  <c r="CQ44" i="67"/>
  <c r="AA507" i="65"/>
  <c r="EQ49" i="67" s="1"/>
  <c r="EP49" i="67"/>
  <c r="AE44" i="65"/>
  <c r="F42" i="67"/>
  <c r="N418" i="65"/>
  <c r="DV17" i="67" s="1"/>
  <c r="AE21" i="65"/>
  <c r="F19" i="67"/>
  <c r="AE32" i="65"/>
  <c r="F30" i="67"/>
  <c r="AE51" i="65"/>
  <c r="AD51" i="65" s="1"/>
  <c r="F49" i="67"/>
  <c r="P38" i="67"/>
  <c r="Q38" i="67" s="1"/>
  <c r="T38" i="67" s="1"/>
  <c r="J40" i="67"/>
  <c r="AA30" i="65"/>
  <c r="K28" i="67" s="1"/>
  <c r="J28" i="67"/>
  <c r="AE96" i="65"/>
  <c r="W37" i="67"/>
  <c r="AG96" i="65"/>
  <c r="AH96" i="65" s="1"/>
  <c r="AK96" i="65" s="1"/>
  <c r="AJ96" i="65" s="1"/>
  <c r="N88" i="65"/>
  <c r="X29" i="67" s="1"/>
  <c r="AE88" i="65"/>
  <c r="W29" i="67"/>
  <c r="AG88" i="65"/>
  <c r="AH88" i="65" s="1"/>
  <c r="AK88" i="65" s="1"/>
  <c r="AJ88" i="65" s="1"/>
  <c r="AA76" i="65"/>
  <c r="AB17" i="67" s="1"/>
  <c r="AA17" i="67"/>
  <c r="AA84" i="65"/>
  <c r="AB25" i="67" s="1"/>
  <c r="AA25" i="67"/>
  <c r="N159" i="65"/>
  <c r="AO43" i="67" s="1"/>
  <c r="AE143" i="65"/>
  <c r="AD143" i="65" s="1"/>
  <c r="I511" i="55" s="1"/>
  <c r="AN27" i="67"/>
  <c r="AG143" i="65"/>
  <c r="AH143" i="65" s="1"/>
  <c r="AK143" i="65" s="1"/>
  <c r="AJ143" i="65" s="1"/>
  <c r="AA127" i="65"/>
  <c r="AS11" i="67" s="1"/>
  <c r="AR11" i="67"/>
  <c r="AA137" i="65"/>
  <c r="AS21" i="67" s="1"/>
  <c r="AR21" i="67"/>
  <c r="AA144" i="65"/>
  <c r="AS28" i="67" s="1"/>
  <c r="AR28" i="67"/>
  <c r="AE223" i="65"/>
  <c r="BE50" i="67"/>
  <c r="AG223" i="65"/>
  <c r="AH223" i="65" s="1"/>
  <c r="AK223" i="65" s="1"/>
  <c r="AJ223" i="65" s="1"/>
  <c r="N206" i="65"/>
  <c r="BF33" i="67" s="1"/>
  <c r="AE206" i="65"/>
  <c r="BE33" i="67"/>
  <c r="AG206" i="65"/>
  <c r="AH206" i="65" s="1"/>
  <c r="AK206" i="65" s="1"/>
  <c r="AJ206" i="65" s="1"/>
  <c r="N193" i="65"/>
  <c r="BF20" i="67" s="1"/>
  <c r="AE193" i="65"/>
  <c r="BE20" i="67"/>
  <c r="AG193" i="65"/>
  <c r="AH193" i="65" s="1"/>
  <c r="AK193" i="65" s="1"/>
  <c r="AJ193" i="65" s="1"/>
  <c r="AA201" i="65"/>
  <c r="BJ28" i="67" s="1"/>
  <c r="BI28" i="67"/>
  <c r="AE241" i="65"/>
  <c r="AD241" i="65" s="1"/>
  <c r="AG241" i="65"/>
  <c r="AH241" i="65" s="1"/>
  <c r="AK241" i="65" s="1"/>
  <c r="AJ241" i="65" s="1"/>
  <c r="BV11" i="67"/>
  <c r="AE278" i="65"/>
  <c r="AD278" i="65" s="1"/>
  <c r="BV48" i="67"/>
  <c r="AG278" i="65"/>
  <c r="AH278" i="65" s="1"/>
  <c r="AK278" i="65" s="1"/>
  <c r="AJ278" i="65" s="1"/>
  <c r="AE257" i="65"/>
  <c r="BV27" i="67"/>
  <c r="AG257" i="65"/>
  <c r="AH257" i="65" s="1"/>
  <c r="AK257" i="65" s="1"/>
  <c r="AJ257" i="65" s="1"/>
  <c r="AA259" i="65"/>
  <c r="CA29" i="67" s="1"/>
  <c r="BZ29" i="67"/>
  <c r="AA268" i="65"/>
  <c r="CA38" i="67" s="1"/>
  <c r="BZ38" i="67"/>
  <c r="N322" i="65"/>
  <c r="CN35" i="67" s="1"/>
  <c r="AE322" i="65"/>
  <c r="CM35" i="67"/>
  <c r="AG322" i="65"/>
  <c r="AH322" i="65" s="1"/>
  <c r="AK322" i="65" s="1"/>
  <c r="AJ322" i="65" s="1"/>
  <c r="AE306" i="65"/>
  <c r="CM19" i="67"/>
  <c r="AG306" i="65"/>
  <c r="AH306" i="65" s="1"/>
  <c r="AK306" i="65" s="1"/>
  <c r="AJ306" i="65" s="1"/>
  <c r="AA327" i="65"/>
  <c r="CR40" i="67" s="1"/>
  <c r="CQ40" i="67"/>
  <c r="AA319" i="65"/>
  <c r="CR32" i="67" s="1"/>
  <c r="CQ32" i="67"/>
  <c r="N369" i="65"/>
  <c r="DE25" i="67" s="1"/>
  <c r="AE369" i="65"/>
  <c r="DD25" i="67"/>
  <c r="AG369" i="65"/>
  <c r="AH369" i="65" s="1"/>
  <c r="AK369" i="65" s="1"/>
  <c r="AJ369" i="65" s="1"/>
  <c r="AA371" i="65"/>
  <c r="DI27" i="67" s="1"/>
  <c r="DH27" i="67"/>
  <c r="AA394" i="65"/>
  <c r="DI50" i="67" s="1"/>
  <c r="DH50" i="67"/>
  <c r="AA380" i="65"/>
  <c r="DI36" i="67" s="1"/>
  <c r="DH36" i="67"/>
  <c r="N446" i="65"/>
  <c r="DV45" i="67" s="1"/>
  <c r="AE446" i="65"/>
  <c r="DU45" i="67"/>
  <c r="AG446" i="65"/>
  <c r="AH446" i="65" s="1"/>
  <c r="AK446" i="65" s="1"/>
  <c r="AJ446" i="65" s="1"/>
  <c r="AA444" i="65"/>
  <c r="DZ43" i="67" s="1"/>
  <c r="DY43" i="67"/>
  <c r="AA429" i="65"/>
  <c r="DZ28" i="67" s="1"/>
  <c r="DY28" i="67"/>
  <c r="AA451" i="65"/>
  <c r="DZ50" i="67" s="1"/>
  <c r="DY50" i="67"/>
  <c r="AE485" i="65"/>
  <c r="EL27" i="67"/>
  <c r="AG485" i="65"/>
  <c r="AH485" i="65" s="1"/>
  <c r="AK485" i="65" s="1"/>
  <c r="AJ485" i="65" s="1"/>
  <c r="AE476" i="65"/>
  <c r="J240" i="55" s="1"/>
  <c r="EL18" i="67"/>
  <c r="AG476" i="65"/>
  <c r="AH476" i="65" s="1"/>
  <c r="AK476" i="65" s="1"/>
  <c r="AJ476" i="65" s="1"/>
  <c r="AA499" i="65"/>
  <c r="EQ41" i="67" s="1"/>
  <c r="EP41" i="67"/>
  <c r="AE495" i="65"/>
  <c r="EL37" i="67"/>
  <c r="AG495" i="65"/>
  <c r="AH495" i="65" s="1"/>
  <c r="AK495" i="65" s="1"/>
  <c r="AJ495" i="65" s="1"/>
  <c r="AE415" i="65"/>
  <c r="DU14" i="67"/>
  <c r="AG415" i="65"/>
  <c r="AH415" i="65" s="1"/>
  <c r="AK415" i="65" s="1"/>
  <c r="AJ415" i="65" s="1"/>
  <c r="AE319" i="65"/>
  <c r="AD319" i="65" s="1"/>
  <c r="I668" i="55" s="1"/>
  <c r="CM32" i="67"/>
  <c r="AG319" i="65"/>
  <c r="AH319" i="65" s="1"/>
  <c r="AK319" i="65" s="1"/>
  <c r="AJ319" i="65" s="1"/>
  <c r="AE496" i="65"/>
  <c r="EL38" i="67"/>
  <c r="AG496" i="65"/>
  <c r="AH496" i="65" s="1"/>
  <c r="AK496" i="65" s="1"/>
  <c r="AJ496" i="65" s="1"/>
  <c r="AA389" i="65"/>
  <c r="DI45" i="67" s="1"/>
  <c r="DH45" i="67"/>
  <c r="AA310" i="65"/>
  <c r="CR23" i="67" s="1"/>
  <c r="CQ23" i="67"/>
  <c r="AA248" i="65"/>
  <c r="CA18" i="67" s="1"/>
  <c r="BZ18" i="67"/>
  <c r="AA446" i="65"/>
  <c r="DZ45" i="67" s="1"/>
  <c r="DY45" i="67"/>
  <c r="AA383" i="65"/>
  <c r="DI39" i="67" s="1"/>
  <c r="DH39" i="67"/>
  <c r="AA311" i="65"/>
  <c r="CR24" i="67" s="1"/>
  <c r="CQ24" i="67"/>
  <c r="AA219" i="65"/>
  <c r="BJ46" i="67" s="1"/>
  <c r="BI46" i="67"/>
  <c r="N151" i="65"/>
  <c r="AO35" i="67" s="1"/>
  <c r="AE151" i="65"/>
  <c r="AN35" i="67"/>
  <c r="AG151" i="65"/>
  <c r="AH151" i="65" s="1"/>
  <c r="AK151" i="65" s="1"/>
  <c r="AJ151" i="65" s="1"/>
  <c r="AA355" i="65"/>
  <c r="DI11" i="67" s="1"/>
  <c r="DH11" i="67"/>
  <c r="AE83" i="65"/>
  <c r="W24" i="67"/>
  <c r="AG83" i="65"/>
  <c r="AH83" i="65" s="1"/>
  <c r="AK83" i="65" s="1"/>
  <c r="AJ83" i="65" s="1"/>
  <c r="N441" i="65"/>
  <c r="DV40" i="67" s="1"/>
  <c r="AE441" i="65"/>
  <c r="DU40" i="67"/>
  <c r="AG441" i="65"/>
  <c r="AH441" i="65" s="1"/>
  <c r="AK441" i="65" s="1"/>
  <c r="AJ441" i="65" s="1"/>
  <c r="N94" i="65"/>
  <c r="X35" i="67" s="1"/>
  <c r="AE94" i="65"/>
  <c r="W35" i="67"/>
  <c r="AG94" i="65"/>
  <c r="AH94" i="65" s="1"/>
  <c r="AK94" i="65" s="1"/>
  <c r="AJ94" i="65" s="1"/>
  <c r="AA148" i="65"/>
  <c r="AS32" i="67" s="1"/>
  <c r="AR32" i="67"/>
  <c r="N187" i="65"/>
  <c r="BF14" i="67" s="1"/>
  <c r="AE187" i="65"/>
  <c r="AD187" i="65" s="1"/>
  <c r="I109" i="55" s="1"/>
  <c r="BE14" i="67"/>
  <c r="AG187" i="65"/>
  <c r="AH187" i="65" s="1"/>
  <c r="AK187" i="65" s="1"/>
  <c r="AJ187" i="65" s="1"/>
  <c r="AA79" i="65"/>
  <c r="AB20" i="67" s="1"/>
  <c r="AA20" i="67"/>
  <c r="N508" i="65"/>
  <c r="EM50" i="67" s="1"/>
  <c r="EL50" i="67"/>
  <c r="AE508" i="65"/>
  <c r="AG508" i="65"/>
  <c r="AH508" i="65" s="1"/>
  <c r="AK508" i="65" s="1"/>
  <c r="AJ508" i="65" s="1"/>
  <c r="N154" i="65"/>
  <c r="AO38" i="67" s="1"/>
  <c r="AE154" i="65"/>
  <c r="AN38" i="67"/>
  <c r="AG154" i="65"/>
  <c r="AH154" i="65" s="1"/>
  <c r="AK154" i="65" s="1"/>
  <c r="AJ154" i="65" s="1"/>
  <c r="AE20" i="65"/>
  <c r="F18" i="67"/>
  <c r="AE104" i="65"/>
  <c r="W45" i="67"/>
  <c r="AG104" i="65"/>
  <c r="AH104" i="65" s="1"/>
  <c r="AK104" i="65" s="1"/>
  <c r="AJ104" i="65" s="1"/>
  <c r="AA99" i="65"/>
  <c r="AB40" i="67" s="1"/>
  <c r="AA40" i="67"/>
  <c r="AE147" i="65"/>
  <c r="AN31" i="67"/>
  <c r="AG147" i="65"/>
  <c r="AH147" i="65" s="1"/>
  <c r="AK147" i="65" s="1"/>
  <c r="AJ147" i="65" s="1"/>
  <c r="AA156" i="65"/>
  <c r="AS40" i="67" s="1"/>
  <c r="AR40" i="67"/>
  <c r="N189" i="65"/>
  <c r="BF16" i="67" s="1"/>
  <c r="AE189" i="65"/>
  <c r="BE16" i="67"/>
  <c r="AG189" i="65"/>
  <c r="AH189" i="65" s="1"/>
  <c r="AK189" i="65" s="1"/>
  <c r="AJ189" i="65" s="1"/>
  <c r="AA221" i="65"/>
  <c r="BJ48" i="67" s="1"/>
  <c r="BI48" i="67"/>
  <c r="N256" i="65"/>
  <c r="BW26" i="67" s="1"/>
  <c r="AE256" i="65"/>
  <c r="BV26" i="67"/>
  <c r="AG256" i="65"/>
  <c r="AH256" i="65" s="1"/>
  <c r="AK256" i="65" s="1"/>
  <c r="AJ256" i="65" s="1"/>
  <c r="AE321" i="65"/>
  <c r="CM34" i="67"/>
  <c r="AG321" i="65"/>
  <c r="AH321" i="65" s="1"/>
  <c r="AK321" i="65" s="1"/>
  <c r="AJ321" i="65" s="1"/>
  <c r="AE367" i="65"/>
  <c r="DD23" i="67"/>
  <c r="AG367" i="65"/>
  <c r="AH367" i="65" s="1"/>
  <c r="AK367" i="65" s="1"/>
  <c r="AJ367" i="65" s="1"/>
  <c r="AE387" i="65"/>
  <c r="DD43" i="67"/>
  <c r="AG387" i="65"/>
  <c r="AH387" i="65" s="1"/>
  <c r="AK387" i="65" s="1"/>
  <c r="AJ387" i="65" s="1"/>
  <c r="AE429" i="65"/>
  <c r="DU28" i="67"/>
  <c r="AG429" i="65"/>
  <c r="AH429" i="65" s="1"/>
  <c r="AK429" i="65" s="1"/>
  <c r="AJ429" i="65" s="1"/>
  <c r="AA423" i="65"/>
  <c r="DZ22" i="67" s="1"/>
  <c r="DY22" i="67"/>
  <c r="AA473" i="65"/>
  <c r="EQ15" i="67" s="1"/>
  <c r="EP15" i="67"/>
  <c r="N389" i="65"/>
  <c r="DE45" i="67" s="1"/>
  <c r="AE389" i="65"/>
  <c r="AD389" i="65" s="1"/>
  <c r="DD45" i="67"/>
  <c r="AG389" i="65"/>
  <c r="AH389" i="65" s="1"/>
  <c r="AK389" i="65" s="1"/>
  <c r="AJ389" i="65" s="1"/>
  <c r="AG477" i="65"/>
  <c r="AH477" i="65" s="1"/>
  <c r="AK477" i="65" s="1"/>
  <c r="AJ477" i="65" s="1"/>
  <c r="AE494" i="65"/>
  <c r="EL36" i="67"/>
  <c r="AG494" i="65"/>
  <c r="AH494" i="65" s="1"/>
  <c r="AK494" i="65" s="1"/>
  <c r="AJ494" i="65" s="1"/>
  <c r="AE313" i="65"/>
  <c r="CM26" i="67"/>
  <c r="AG313" i="65"/>
  <c r="AH313" i="65" s="1"/>
  <c r="AK313" i="65" s="1"/>
  <c r="AJ313" i="65" s="1"/>
  <c r="AA160" i="65"/>
  <c r="AS44" i="67" s="1"/>
  <c r="AR44" i="67"/>
  <c r="AA90" i="65"/>
  <c r="AB31" i="67" s="1"/>
  <c r="AA31" i="67"/>
  <c r="N392" i="65"/>
  <c r="DE48" i="67" s="1"/>
  <c r="AE392" i="65"/>
  <c r="DD48" i="67"/>
  <c r="DM48" i="67" s="1"/>
  <c r="DL48" i="67" s="1"/>
  <c r="AG392" i="65"/>
  <c r="AH392" i="65" s="1"/>
  <c r="AK392" i="65" s="1"/>
  <c r="AJ392" i="65" s="1"/>
  <c r="AE368" i="65"/>
  <c r="DD24" i="67"/>
  <c r="AG368" i="65"/>
  <c r="AH368" i="65" s="1"/>
  <c r="AK368" i="65" s="1"/>
  <c r="AJ368" i="65" s="1"/>
  <c r="AA254" i="65"/>
  <c r="CA24" i="67" s="1"/>
  <c r="BZ24" i="67"/>
  <c r="AE102" i="65"/>
  <c r="W43" i="67"/>
  <c r="AG102" i="65"/>
  <c r="AH102" i="65" s="1"/>
  <c r="AK102" i="65" s="1"/>
  <c r="AJ102" i="65" s="1"/>
  <c r="AA258" i="65"/>
  <c r="CA28" i="67" s="1"/>
  <c r="BZ28" i="67"/>
  <c r="AE86" i="65"/>
  <c r="W27" i="67"/>
  <c r="AG86" i="65"/>
  <c r="AH86" i="65" s="1"/>
  <c r="AK86" i="65" s="1"/>
  <c r="AJ86" i="65" s="1"/>
  <c r="AA500" i="65"/>
  <c r="EQ42" i="67" s="1"/>
  <c r="EP42" i="67"/>
  <c r="AE330" i="65"/>
  <c r="CM43" i="67"/>
  <c r="AG330" i="65"/>
  <c r="AH330" i="65" s="1"/>
  <c r="AK330" i="65" s="1"/>
  <c r="AJ330" i="65" s="1"/>
  <c r="AA506" i="65"/>
  <c r="EQ48" i="67" s="1"/>
  <c r="EP48" i="67"/>
  <c r="N107" i="65"/>
  <c r="X48" i="67" s="1"/>
  <c r="AE107" i="65"/>
  <c r="W48" i="67"/>
  <c r="AG107" i="65"/>
  <c r="AH107" i="65" s="1"/>
  <c r="AK107" i="65" s="1"/>
  <c r="AJ107" i="65" s="1"/>
  <c r="AA97" i="65"/>
  <c r="AB38" i="67" s="1"/>
  <c r="AA38" i="67"/>
  <c r="N195" i="65"/>
  <c r="BF22" i="67" s="1"/>
  <c r="AE195" i="65"/>
  <c r="BE22" i="67"/>
  <c r="AG195" i="65"/>
  <c r="AH195" i="65" s="1"/>
  <c r="AK195" i="65" s="1"/>
  <c r="AJ195" i="65" s="1"/>
  <c r="AA202" i="65"/>
  <c r="BJ29" i="67" s="1"/>
  <c r="BI29" i="67"/>
  <c r="N312" i="65"/>
  <c r="CN25" i="67" s="1"/>
  <c r="AE312" i="65"/>
  <c r="CM25" i="67"/>
  <c r="AG312" i="65"/>
  <c r="AH312" i="65" s="1"/>
  <c r="AK312" i="65" s="1"/>
  <c r="AJ312" i="65" s="1"/>
  <c r="AA491" i="65"/>
  <c r="EQ33" i="67" s="1"/>
  <c r="EP33" i="67"/>
  <c r="AA336" i="65"/>
  <c r="CR49" i="67" s="1"/>
  <c r="CQ49" i="67"/>
  <c r="AA271" i="65"/>
  <c r="CA41" i="67" s="1"/>
  <c r="BZ41" i="67"/>
  <c r="AA299" i="65"/>
  <c r="CR12" i="67" s="1"/>
  <c r="CQ12" i="67"/>
  <c r="AA135" i="65"/>
  <c r="AS19" i="67" s="1"/>
  <c r="AR19" i="67"/>
  <c r="N370" i="65"/>
  <c r="DE26" i="67" s="1"/>
  <c r="AE370" i="65"/>
  <c r="DD26" i="67"/>
  <c r="AG370" i="65"/>
  <c r="AH370" i="65" s="1"/>
  <c r="AK370" i="65" s="1"/>
  <c r="AJ370" i="65" s="1"/>
  <c r="N136" i="65"/>
  <c r="AO20" i="67" s="1"/>
  <c r="AE136" i="65"/>
  <c r="AN20" i="67"/>
  <c r="AG136" i="65"/>
  <c r="AH136" i="65" s="1"/>
  <c r="AK136" i="65" s="1"/>
  <c r="AJ136" i="65" s="1"/>
  <c r="N318" i="65"/>
  <c r="CN31" i="67" s="1"/>
  <c r="AE318" i="65"/>
  <c r="CM31" i="67"/>
  <c r="AG318" i="65"/>
  <c r="AH318" i="65" s="1"/>
  <c r="AK318" i="65" s="1"/>
  <c r="AJ318" i="65" s="1"/>
  <c r="AA25" i="65"/>
  <c r="K23" i="67" s="1"/>
  <c r="J23" i="67"/>
  <c r="AA80" i="65"/>
  <c r="AB21" i="67" s="1"/>
  <c r="AA21" i="67"/>
  <c r="AA223" i="65"/>
  <c r="BJ50" i="67" s="1"/>
  <c r="BI50" i="67"/>
  <c r="N300" i="65"/>
  <c r="CN13" i="67" s="1"/>
  <c r="AE300" i="65"/>
  <c r="CM13" i="67"/>
  <c r="AG300" i="65"/>
  <c r="AH300" i="65" s="1"/>
  <c r="AK300" i="65" s="1"/>
  <c r="AJ300" i="65" s="1"/>
  <c r="AA361" i="65"/>
  <c r="DI17" i="67" s="1"/>
  <c r="DH17" i="67"/>
  <c r="AE506" i="65"/>
  <c r="AD506" i="65" s="1"/>
  <c r="EL48" i="67"/>
  <c r="AG506" i="65"/>
  <c r="AH506" i="65" s="1"/>
  <c r="AK506" i="65" s="1"/>
  <c r="AJ506" i="65" s="1"/>
  <c r="AA186" i="65"/>
  <c r="BJ13" i="67" s="1"/>
  <c r="BI13" i="67"/>
  <c r="N52" i="65"/>
  <c r="G50" i="67" s="1"/>
  <c r="N43" i="65"/>
  <c r="G41" i="67" s="1"/>
  <c r="N506" i="65"/>
  <c r="EM48" i="67" s="1"/>
  <c r="AE37" i="65"/>
  <c r="F35" i="67"/>
  <c r="P35" i="67" s="1"/>
  <c r="Q35" i="67" s="1"/>
  <c r="T35" i="67" s="1"/>
  <c r="AE23" i="65"/>
  <c r="F21" i="67"/>
  <c r="J39" i="67"/>
  <c r="O39" i="67" s="1"/>
  <c r="AA52" i="65"/>
  <c r="K50" i="67" s="1"/>
  <c r="J50" i="67"/>
  <c r="AA29" i="65"/>
  <c r="K27" i="67" s="1"/>
  <c r="J27" i="67"/>
  <c r="N89" i="65"/>
  <c r="X30" i="67" s="1"/>
  <c r="AE89" i="65"/>
  <c r="W30" i="67"/>
  <c r="AG89" i="65"/>
  <c r="AH89" i="65" s="1"/>
  <c r="AK89" i="65" s="1"/>
  <c r="AJ89" i="65" s="1"/>
  <c r="N80" i="65"/>
  <c r="X21" i="67" s="1"/>
  <c r="AE80" i="65"/>
  <c r="W21" i="67"/>
  <c r="AG80" i="65"/>
  <c r="AH80" i="65" s="1"/>
  <c r="AK80" i="65" s="1"/>
  <c r="AJ80" i="65" s="1"/>
  <c r="AA75" i="65"/>
  <c r="AB16" i="67" s="1"/>
  <c r="AA16" i="67"/>
  <c r="AA83" i="65"/>
  <c r="AB24" i="67" s="1"/>
  <c r="AA24" i="67"/>
  <c r="N165" i="65"/>
  <c r="AO49" i="67" s="1"/>
  <c r="AE165" i="65"/>
  <c r="AD165" i="65" s="1"/>
  <c r="AN49" i="67"/>
  <c r="AG165" i="65"/>
  <c r="AH165" i="65" s="1"/>
  <c r="AK165" i="65" s="1"/>
  <c r="AJ165" i="65" s="1"/>
  <c r="N138" i="65"/>
  <c r="AO22" i="67" s="1"/>
  <c r="AE138" i="65"/>
  <c r="AN22" i="67"/>
  <c r="AG138" i="65"/>
  <c r="AH138" i="65" s="1"/>
  <c r="AK138" i="65" s="1"/>
  <c r="AJ138" i="65" s="1"/>
  <c r="AA165" i="65"/>
  <c r="AS49" i="67" s="1"/>
  <c r="AR49" i="67"/>
  <c r="AA136" i="65"/>
  <c r="AS20" i="67" s="1"/>
  <c r="AR20" i="67"/>
  <c r="AA129" i="65"/>
  <c r="AS13" i="67" s="1"/>
  <c r="AR13" i="67"/>
  <c r="N222" i="65"/>
  <c r="BF49" i="67" s="1"/>
  <c r="AE222" i="65"/>
  <c r="AD222" i="65" s="1"/>
  <c r="BE49" i="67"/>
  <c r="AG222" i="65"/>
  <c r="AH222" i="65" s="1"/>
  <c r="AK222" i="65" s="1"/>
  <c r="AJ222" i="65" s="1"/>
  <c r="N204" i="65"/>
  <c r="BF31" i="67" s="1"/>
  <c r="AE204" i="65"/>
  <c r="BE31" i="67"/>
  <c r="AG204" i="65"/>
  <c r="AH204" i="65" s="1"/>
  <c r="AK204" i="65" s="1"/>
  <c r="AJ204" i="65" s="1"/>
  <c r="AE191" i="65"/>
  <c r="BE18" i="67"/>
  <c r="AG191" i="65"/>
  <c r="AH191" i="65" s="1"/>
  <c r="AK191" i="65" s="1"/>
  <c r="AJ191" i="65" s="1"/>
  <c r="AA198" i="65"/>
  <c r="BJ25" i="67" s="1"/>
  <c r="BI25" i="67"/>
  <c r="N261" i="65"/>
  <c r="BW31" i="67" s="1"/>
  <c r="AE261" i="65"/>
  <c r="J642" i="55" s="1"/>
  <c r="BV31" i="67"/>
  <c r="AG261" i="65"/>
  <c r="AH261" i="65" s="1"/>
  <c r="AK261" i="65" s="1"/>
  <c r="AJ261" i="65" s="1"/>
  <c r="N275" i="65"/>
  <c r="BW45" i="67" s="1"/>
  <c r="AE275" i="65"/>
  <c r="AD275" i="65" s="1"/>
  <c r="BV45" i="67"/>
  <c r="AG275" i="65"/>
  <c r="AH275" i="65" s="1"/>
  <c r="AK275" i="65" s="1"/>
  <c r="AJ275" i="65" s="1"/>
  <c r="AE252" i="65"/>
  <c r="BV22" i="67"/>
  <c r="AG252" i="65"/>
  <c r="AH252" i="65" s="1"/>
  <c r="AK252" i="65" s="1"/>
  <c r="AJ252" i="65" s="1"/>
  <c r="AA251" i="65"/>
  <c r="CA21" i="67" s="1"/>
  <c r="BZ21" i="67"/>
  <c r="AA266" i="65"/>
  <c r="CA36" i="67" s="1"/>
  <c r="BZ36" i="67"/>
  <c r="AE317" i="65"/>
  <c r="CM30" i="67"/>
  <c r="AG317" i="65"/>
  <c r="AH317" i="65" s="1"/>
  <c r="AK317" i="65" s="1"/>
  <c r="AJ317" i="65" s="1"/>
  <c r="AE301" i="65"/>
  <c r="AD301" i="65" s="1"/>
  <c r="I110" i="55" s="1"/>
  <c r="CM14" i="67"/>
  <c r="AG301" i="65"/>
  <c r="AH301" i="65" s="1"/>
  <c r="AK301" i="65" s="1"/>
  <c r="AJ301" i="65" s="1"/>
  <c r="AA307" i="65"/>
  <c r="CR20" i="67" s="1"/>
  <c r="CQ20" i="67"/>
  <c r="AA318" i="65"/>
  <c r="CR31" i="67" s="1"/>
  <c r="CQ31" i="67"/>
  <c r="N358" i="65"/>
  <c r="DE14" i="67" s="1"/>
  <c r="AE358" i="65"/>
  <c r="DD14" i="67"/>
  <c r="AG358" i="65"/>
  <c r="AH358" i="65" s="1"/>
  <c r="AK358" i="65" s="1"/>
  <c r="AJ358" i="65" s="1"/>
  <c r="AA387" i="65"/>
  <c r="DI43" i="67" s="1"/>
  <c r="DH43" i="67"/>
  <c r="AA393" i="65"/>
  <c r="DI49" i="67" s="1"/>
  <c r="DH49" i="67"/>
  <c r="AE435" i="65"/>
  <c r="DU34" i="67"/>
  <c r="AG435" i="65"/>
  <c r="AH435" i="65" s="1"/>
  <c r="AK435" i="65" s="1"/>
  <c r="AJ435" i="65" s="1"/>
  <c r="AE442" i="65"/>
  <c r="DU41" i="67"/>
  <c r="AG442" i="65"/>
  <c r="AH442" i="65" s="1"/>
  <c r="AK442" i="65" s="1"/>
  <c r="AJ442" i="65" s="1"/>
  <c r="AA412" i="65"/>
  <c r="DZ11" i="67" s="1"/>
  <c r="DY11" i="67"/>
  <c r="AA414" i="65"/>
  <c r="DZ13" i="67" s="1"/>
  <c r="DY13" i="67"/>
  <c r="AA450" i="65"/>
  <c r="DZ49" i="67" s="1"/>
  <c r="DY49" i="67"/>
  <c r="AE480" i="65"/>
  <c r="J364" i="55" s="1"/>
  <c r="AG480" i="65"/>
  <c r="AH480" i="65" s="1"/>
  <c r="AK480" i="65" s="1"/>
  <c r="AJ480" i="65" s="1"/>
  <c r="EL22" i="67"/>
  <c r="AE475" i="65"/>
  <c r="J209" i="55" s="1"/>
  <c r="EL17" i="67"/>
  <c r="AG475" i="65"/>
  <c r="AH475" i="65" s="1"/>
  <c r="AK475" i="65" s="1"/>
  <c r="AJ475" i="65" s="1"/>
  <c r="AA508" i="65"/>
  <c r="EQ50" i="67" s="1"/>
  <c r="EP50" i="67"/>
  <c r="AA498" i="65"/>
  <c r="EQ40" i="67" s="1"/>
  <c r="EP40" i="67"/>
  <c r="AE482" i="65"/>
  <c r="EL24" i="67"/>
  <c r="AG482" i="65"/>
  <c r="AH482" i="65" s="1"/>
  <c r="AK482" i="65" s="1"/>
  <c r="AJ482" i="65" s="1"/>
  <c r="AA372" i="65"/>
  <c r="DI28" i="67" s="1"/>
  <c r="DH28" i="67"/>
  <c r="AA314" i="65"/>
  <c r="CR27" i="67" s="1"/>
  <c r="CQ27" i="67"/>
  <c r="AE490" i="65"/>
  <c r="EL32" i="67"/>
  <c r="AG490" i="65"/>
  <c r="AH490" i="65" s="1"/>
  <c r="AK490" i="65" s="1"/>
  <c r="AJ490" i="65" s="1"/>
  <c r="N379" i="65"/>
  <c r="DE35" i="67" s="1"/>
  <c r="AE379" i="65"/>
  <c r="DD35" i="67"/>
  <c r="AG379" i="65"/>
  <c r="AH379" i="65" s="1"/>
  <c r="AK379" i="65" s="1"/>
  <c r="AJ379" i="65" s="1"/>
  <c r="AE303" i="65"/>
  <c r="AG303" i="65"/>
  <c r="AH303" i="65" s="1"/>
  <c r="AK303" i="65" s="1"/>
  <c r="AJ303" i="65" s="1"/>
  <c r="CM16" i="67"/>
  <c r="AE246" i="65"/>
  <c r="BV16" i="67"/>
  <c r="AG246" i="65"/>
  <c r="AH246" i="65" s="1"/>
  <c r="AK246" i="65" s="1"/>
  <c r="AJ246" i="65" s="1"/>
  <c r="AE444" i="65"/>
  <c r="DU43" i="67"/>
  <c r="AG444" i="65"/>
  <c r="AH444" i="65" s="1"/>
  <c r="AK444" i="65" s="1"/>
  <c r="AJ444" i="65" s="1"/>
  <c r="AA382" i="65"/>
  <c r="DI38" i="67" s="1"/>
  <c r="DH38" i="67"/>
  <c r="AA305" i="65"/>
  <c r="CR18" i="67" s="1"/>
  <c r="CQ18" i="67"/>
  <c r="AA204" i="65"/>
  <c r="BJ31" i="67" s="1"/>
  <c r="BI31" i="67"/>
  <c r="N145" i="65"/>
  <c r="AO29" i="67" s="1"/>
  <c r="AE145" i="65"/>
  <c r="AN29" i="67"/>
  <c r="AG145" i="65"/>
  <c r="AH145" i="65" s="1"/>
  <c r="AK145" i="65" s="1"/>
  <c r="AJ145" i="65" s="1"/>
  <c r="AA324" i="65"/>
  <c r="CR37" i="67" s="1"/>
  <c r="CQ37" i="67"/>
  <c r="AA51" i="65"/>
  <c r="K49" i="67" s="1"/>
  <c r="J49" i="67"/>
  <c r="AA377" i="65"/>
  <c r="DI33" i="67" s="1"/>
  <c r="DH33" i="67"/>
  <c r="AE84" i="65"/>
  <c r="W25" i="67"/>
  <c r="AG84" i="65"/>
  <c r="AH84" i="65" s="1"/>
  <c r="AK84" i="65" s="1"/>
  <c r="AJ84" i="65" s="1"/>
  <c r="AA142" i="65"/>
  <c r="AS26" i="67" s="1"/>
  <c r="AR26" i="67"/>
  <c r="N158" i="65"/>
  <c r="AO42" i="67" s="1"/>
  <c r="AE158" i="65"/>
  <c r="AN42" i="67"/>
  <c r="AG158" i="65"/>
  <c r="AH158" i="65" s="1"/>
  <c r="AK158" i="65" s="1"/>
  <c r="AJ158" i="65" s="1"/>
  <c r="AA77" i="65"/>
  <c r="AB18" i="67" s="1"/>
  <c r="AA18" i="67"/>
  <c r="AG18" i="67" s="1"/>
  <c r="AH18" i="67" s="1"/>
  <c r="AK18" i="67" s="1"/>
  <c r="AE328" i="65"/>
  <c r="CM41" i="67"/>
  <c r="AG328" i="65"/>
  <c r="AH328" i="65" s="1"/>
  <c r="AK328" i="65" s="1"/>
  <c r="AJ328" i="65" s="1"/>
  <c r="AA133" i="65"/>
  <c r="AS17" i="67" s="1"/>
  <c r="AR17" i="67"/>
  <c r="AE26" i="65"/>
  <c r="F24" i="67"/>
  <c r="AA47" i="65"/>
  <c r="K45" i="67" s="1"/>
  <c r="J45" i="67"/>
  <c r="N78" i="65"/>
  <c r="X19" i="67" s="1"/>
  <c r="AE78" i="65"/>
  <c r="AG78" i="65"/>
  <c r="AH78" i="65" s="1"/>
  <c r="AK78" i="65" s="1"/>
  <c r="AJ78" i="65" s="1"/>
  <c r="W19" i="67"/>
  <c r="AA74" i="65"/>
  <c r="AB15" i="67" s="1"/>
  <c r="AA15" i="67"/>
  <c r="AE140" i="65"/>
  <c r="AN24" i="67"/>
  <c r="AG140" i="65"/>
  <c r="AH140" i="65" s="1"/>
  <c r="AK140" i="65" s="1"/>
  <c r="AJ140" i="65" s="1"/>
  <c r="AA147" i="65"/>
  <c r="AS31" i="67" s="1"/>
  <c r="AR31" i="67"/>
  <c r="N194" i="65"/>
  <c r="BF21" i="67" s="1"/>
  <c r="AE194" i="65"/>
  <c r="BE21" i="67"/>
  <c r="AG194" i="65"/>
  <c r="AH194" i="65" s="1"/>
  <c r="AK194" i="65" s="1"/>
  <c r="AJ194" i="65" s="1"/>
  <c r="AA189" i="65"/>
  <c r="BJ16" i="67" s="1"/>
  <c r="BI16" i="67"/>
  <c r="AA252" i="65"/>
  <c r="CA22" i="67" s="1"/>
  <c r="BZ22" i="67"/>
  <c r="AE302" i="65"/>
  <c r="AG302" i="65"/>
  <c r="AH302" i="65" s="1"/>
  <c r="AK302" i="65" s="1"/>
  <c r="AJ302" i="65" s="1"/>
  <c r="CM15" i="67"/>
  <c r="AE363" i="65"/>
  <c r="AG363" i="65"/>
  <c r="AH363" i="65" s="1"/>
  <c r="AK363" i="65" s="1"/>
  <c r="AJ363" i="65" s="1"/>
  <c r="DD19" i="67"/>
  <c r="AA390" i="65"/>
  <c r="DI46" i="67" s="1"/>
  <c r="DH46" i="67"/>
  <c r="AE449" i="65"/>
  <c r="DU48" i="67"/>
  <c r="AG449" i="65"/>
  <c r="AH449" i="65" s="1"/>
  <c r="AK449" i="65" s="1"/>
  <c r="AJ449" i="65" s="1"/>
  <c r="AA419" i="65"/>
  <c r="DZ18" i="67" s="1"/>
  <c r="DY18" i="67"/>
  <c r="AA469" i="65"/>
  <c r="EQ11" i="67" s="1"/>
  <c r="EP11" i="67"/>
  <c r="AE361" i="65"/>
  <c r="AG361" i="65"/>
  <c r="AH361" i="65" s="1"/>
  <c r="AK361" i="65" s="1"/>
  <c r="AJ361" i="65" s="1"/>
  <c r="DD17" i="67"/>
  <c r="AA309" i="65"/>
  <c r="CR22" i="67" s="1"/>
  <c r="CQ22" i="67"/>
  <c r="AE208" i="65"/>
  <c r="BE35" i="67"/>
  <c r="AG208" i="65"/>
  <c r="AH208" i="65" s="1"/>
  <c r="AK208" i="65" s="1"/>
  <c r="AJ208" i="65" s="1"/>
  <c r="AE93" i="65"/>
  <c r="AA255" i="65"/>
  <c r="CA25" i="67" s="1"/>
  <c r="BZ25" i="67"/>
  <c r="AA368" i="65"/>
  <c r="DI24" i="67" s="1"/>
  <c r="DH24" i="67"/>
  <c r="AE269" i="65"/>
  <c r="BV39" i="67"/>
  <c r="AG269" i="65"/>
  <c r="AH269" i="65" s="1"/>
  <c r="AK269" i="65" s="1"/>
  <c r="AJ269" i="65" s="1"/>
  <c r="AA203" i="65"/>
  <c r="BJ30" i="67" s="1"/>
  <c r="BI30" i="67"/>
  <c r="AA46" i="65"/>
  <c r="K44" i="67" s="1"/>
  <c r="J44" i="67"/>
  <c r="AE428" i="65"/>
  <c r="DU27" i="67"/>
  <c r="AG428" i="65"/>
  <c r="AH428" i="65" s="1"/>
  <c r="AK428" i="65" s="1"/>
  <c r="AJ428" i="65" s="1"/>
  <c r="AA304" i="65"/>
  <c r="CR17" i="67" s="1"/>
  <c r="CQ17" i="67"/>
  <c r="AG70" i="65"/>
  <c r="AH70" i="65" s="1"/>
  <c r="AK70" i="65" s="1"/>
  <c r="AJ70" i="65" s="1"/>
  <c r="AE70" i="65"/>
  <c r="AA184" i="65"/>
  <c r="BJ11" i="67" s="1"/>
  <c r="BI11" i="67"/>
  <c r="BN11" i="67" s="1"/>
  <c r="BM11" i="67" s="1"/>
  <c r="AA24" i="65"/>
  <c r="K22" i="67" s="1"/>
  <c r="J22" i="67"/>
  <c r="AA81" i="65"/>
  <c r="AB22" i="67" s="1"/>
  <c r="AA22" i="67"/>
  <c r="AA192" i="65"/>
  <c r="BJ19" i="67" s="1"/>
  <c r="BI19" i="67"/>
  <c r="AA149" i="65"/>
  <c r="AS33" i="67" s="1"/>
  <c r="AR33" i="67"/>
  <c r="N33" i="65"/>
  <c r="G31" i="67" s="1"/>
  <c r="AE16" i="65"/>
  <c r="F14" i="67"/>
  <c r="AE22" i="65"/>
  <c r="F20" i="67"/>
  <c r="AE45" i="65"/>
  <c r="F43" i="67"/>
  <c r="AE25" i="65"/>
  <c r="F23" i="67"/>
  <c r="AD31" i="65"/>
  <c r="I571" i="55" s="1"/>
  <c r="J29" i="67"/>
  <c r="AA38" i="65"/>
  <c r="K36" i="67" s="1"/>
  <c r="J36" i="67"/>
  <c r="AA16" i="65"/>
  <c r="K14" i="67" s="1"/>
  <c r="J14" i="67"/>
  <c r="N82" i="65"/>
  <c r="X23" i="67" s="1"/>
  <c r="AE82" i="65"/>
  <c r="W23" i="67"/>
  <c r="AG82" i="65"/>
  <c r="AH82" i="65" s="1"/>
  <c r="AK82" i="65" s="1"/>
  <c r="AJ82" i="65" s="1"/>
  <c r="AE72" i="65"/>
  <c r="W13" i="67"/>
  <c r="AF13" i="67" s="1"/>
  <c r="AE13" i="67" s="1"/>
  <c r="AG72" i="65"/>
  <c r="AH72" i="65" s="1"/>
  <c r="AK72" i="65" s="1"/>
  <c r="AJ72" i="65" s="1"/>
  <c r="AA88" i="65"/>
  <c r="AB29" i="67" s="1"/>
  <c r="AA29" i="67"/>
  <c r="AA107" i="65"/>
  <c r="AB48" i="67" s="1"/>
  <c r="AA48" i="67"/>
  <c r="N162" i="65"/>
  <c r="AO46" i="67" s="1"/>
  <c r="AE162" i="65"/>
  <c r="AD162" i="65" s="1"/>
  <c r="AN46" i="67"/>
  <c r="AG162" i="65"/>
  <c r="AH162" i="65" s="1"/>
  <c r="AK162" i="65" s="1"/>
  <c r="AJ162" i="65" s="1"/>
  <c r="N133" i="65"/>
  <c r="AO17" i="67" s="1"/>
  <c r="AE133" i="65"/>
  <c r="AG133" i="65"/>
  <c r="AH133" i="65" s="1"/>
  <c r="AK133" i="65" s="1"/>
  <c r="AJ133" i="65" s="1"/>
  <c r="AN17" i="67"/>
  <c r="AA159" i="65"/>
  <c r="AS43" i="67" s="1"/>
  <c r="AR43" i="67"/>
  <c r="AA140" i="65"/>
  <c r="AS24" i="67" s="1"/>
  <c r="AR24" i="67"/>
  <c r="AA128" i="65"/>
  <c r="AS12" i="67" s="1"/>
  <c r="AR12" i="67"/>
  <c r="N220" i="65"/>
  <c r="BF47" i="67" s="1"/>
  <c r="AE220" i="65"/>
  <c r="BE47" i="67"/>
  <c r="AG220" i="65"/>
  <c r="AH220" i="65" s="1"/>
  <c r="AK220" i="65" s="1"/>
  <c r="AJ220" i="65" s="1"/>
  <c r="N201" i="65"/>
  <c r="BF28" i="67" s="1"/>
  <c r="AE201" i="65"/>
  <c r="BE28" i="67"/>
  <c r="AG201" i="65"/>
  <c r="AH201" i="65" s="1"/>
  <c r="AK201" i="65" s="1"/>
  <c r="AJ201" i="65" s="1"/>
  <c r="N190" i="65"/>
  <c r="BF17" i="67" s="1"/>
  <c r="AE190" i="65"/>
  <c r="BE17" i="67"/>
  <c r="AG190" i="65"/>
  <c r="AH190" i="65" s="1"/>
  <c r="AK190" i="65" s="1"/>
  <c r="AJ190" i="65" s="1"/>
  <c r="AA210" i="65"/>
  <c r="BJ37" i="67" s="1"/>
  <c r="BI37" i="67"/>
  <c r="N276" i="65"/>
  <c r="BW46" i="67" s="1"/>
  <c r="AE276" i="65"/>
  <c r="AD276" i="65" s="1"/>
  <c r="BV46" i="67"/>
  <c r="AG276" i="65"/>
  <c r="AH276" i="65" s="1"/>
  <c r="AK276" i="65" s="1"/>
  <c r="AJ276" i="65" s="1"/>
  <c r="N267" i="65"/>
  <c r="BW37" i="67" s="1"/>
  <c r="AE267" i="65"/>
  <c r="BV37" i="67"/>
  <c r="AG267" i="65"/>
  <c r="AH267" i="65" s="1"/>
  <c r="AK267" i="65" s="1"/>
  <c r="AJ267" i="65" s="1"/>
  <c r="AE244" i="65"/>
  <c r="AG244" i="65"/>
  <c r="AH244" i="65" s="1"/>
  <c r="AK244" i="65" s="1"/>
  <c r="AJ244" i="65" s="1"/>
  <c r="BV14" i="67"/>
  <c r="AA247" i="65"/>
  <c r="CA17" i="67" s="1"/>
  <c r="BZ17" i="67"/>
  <c r="CE17" i="67" s="1"/>
  <c r="CD17" i="67" s="1"/>
  <c r="AA264" i="65"/>
  <c r="CA34" i="67" s="1"/>
  <c r="BZ34" i="67"/>
  <c r="N315" i="65"/>
  <c r="CN28" i="67" s="1"/>
  <c r="AE315" i="65"/>
  <c r="CM28" i="67"/>
  <c r="AG315" i="65"/>
  <c r="AH315" i="65" s="1"/>
  <c r="AK315" i="65" s="1"/>
  <c r="AJ315" i="65" s="1"/>
  <c r="AE309" i="65"/>
  <c r="AG309" i="65"/>
  <c r="AH309" i="65" s="1"/>
  <c r="AK309" i="65" s="1"/>
  <c r="AJ309" i="65" s="1"/>
  <c r="CM22" i="67"/>
  <c r="AA306" i="65"/>
  <c r="CR19" i="67" s="1"/>
  <c r="CQ19" i="67"/>
  <c r="AA317" i="65"/>
  <c r="CR30" i="67" s="1"/>
  <c r="CQ30" i="67"/>
  <c r="N356" i="65"/>
  <c r="DE12" i="67" s="1"/>
  <c r="AE356" i="65"/>
  <c r="DD12" i="67"/>
  <c r="AG356" i="65"/>
  <c r="AH356" i="65" s="1"/>
  <c r="AK356" i="65" s="1"/>
  <c r="AJ356" i="65" s="1"/>
  <c r="AA388" i="65"/>
  <c r="DI44" i="67" s="1"/>
  <c r="DH44" i="67"/>
  <c r="N433" i="65"/>
  <c r="DV32" i="67" s="1"/>
  <c r="AE433" i="65"/>
  <c r="DU32" i="67"/>
  <c r="AG433" i="65"/>
  <c r="AH433" i="65" s="1"/>
  <c r="AK433" i="65" s="1"/>
  <c r="AJ433" i="65" s="1"/>
  <c r="N414" i="65"/>
  <c r="DV13" i="67" s="1"/>
  <c r="AE414" i="65"/>
  <c r="DU13" i="67"/>
  <c r="AG414" i="65"/>
  <c r="AH414" i="65" s="1"/>
  <c r="AK414" i="65" s="1"/>
  <c r="AJ414" i="65" s="1"/>
  <c r="AA420" i="65"/>
  <c r="DZ19" i="67" s="1"/>
  <c r="DY19" i="67"/>
  <c r="AA413" i="65"/>
  <c r="DZ12" i="67" s="1"/>
  <c r="DY12" i="67"/>
  <c r="AA433" i="65"/>
  <c r="DZ32" i="67" s="1"/>
  <c r="DY32" i="67"/>
  <c r="N485" i="65"/>
  <c r="EM27" i="67" s="1"/>
  <c r="AE474" i="65"/>
  <c r="AG474" i="65"/>
  <c r="AH474" i="65" s="1"/>
  <c r="AK474" i="65" s="1"/>
  <c r="AJ474" i="65" s="1"/>
  <c r="EL16" i="67"/>
  <c r="AA476" i="65"/>
  <c r="EQ18" i="67" s="1"/>
  <c r="EP18" i="67"/>
  <c r="AA489" i="65"/>
  <c r="EQ31" i="67" s="1"/>
  <c r="EP31" i="67"/>
  <c r="AA477" i="65"/>
  <c r="EQ19" i="67" s="1"/>
  <c r="EP19" i="67"/>
  <c r="AA359" i="65"/>
  <c r="DI15" i="67" s="1"/>
  <c r="DH15" i="67"/>
  <c r="AA303" i="65"/>
  <c r="CR16" i="67" s="1"/>
  <c r="CQ16" i="67"/>
  <c r="AE483" i="65"/>
  <c r="J457" i="55" s="1"/>
  <c r="EL25" i="67"/>
  <c r="AG483" i="65"/>
  <c r="AH483" i="65" s="1"/>
  <c r="AK483" i="65" s="1"/>
  <c r="AJ483" i="65" s="1"/>
  <c r="AA373" i="65"/>
  <c r="DI29" i="67" s="1"/>
  <c r="DH29" i="67"/>
  <c r="AA298" i="65"/>
  <c r="CR11" i="67" s="1"/>
  <c r="CQ11" i="67"/>
  <c r="AA185" i="65"/>
  <c r="BJ12" i="67" s="1"/>
  <c r="BI12" i="67"/>
  <c r="AA440" i="65"/>
  <c r="DZ39" i="67" s="1"/>
  <c r="DY39" i="67"/>
  <c r="N380" i="65"/>
  <c r="DE36" i="67" s="1"/>
  <c r="AE380" i="65"/>
  <c r="DD36" i="67"/>
  <c r="AG380" i="65"/>
  <c r="AH380" i="65" s="1"/>
  <c r="AK380" i="65" s="1"/>
  <c r="AJ380" i="65" s="1"/>
  <c r="AE304" i="65"/>
  <c r="CM17" i="67"/>
  <c r="AG304" i="65"/>
  <c r="AH304" i="65" s="1"/>
  <c r="AK304" i="65" s="1"/>
  <c r="AJ304" i="65" s="1"/>
  <c r="AE203" i="65"/>
  <c r="BE30" i="67"/>
  <c r="AG203" i="65"/>
  <c r="AH203" i="65" s="1"/>
  <c r="AK203" i="65" s="1"/>
  <c r="AJ203" i="65" s="1"/>
  <c r="AE139" i="65"/>
  <c r="AN23" i="67"/>
  <c r="AG139" i="65"/>
  <c r="AH139" i="65" s="1"/>
  <c r="AK139" i="65" s="1"/>
  <c r="AJ139" i="65" s="1"/>
  <c r="AA273" i="65"/>
  <c r="CA43" i="67" s="1"/>
  <c r="BZ43" i="67"/>
  <c r="AE49" i="65"/>
  <c r="F47" i="67"/>
  <c r="AE376" i="65"/>
  <c r="DD32" i="67"/>
  <c r="AG376" i="65"/>
  <c r="AH376" i="65" s="1"/>
  <c r="AK376" i="65" s="1"/>
  <c r="AJ376" i="65" s="1"/>
  <c r="AE50" i="65"/>
  <c r="F48" i="67"/>
  <c r="AE38" i="65"/>
  <c r="F36" i="67"/>
  <c r="AE141" i="65"/>
  <c r="AN25" i="67"/>
  <c r="AG141" i="65"/>
  <c r="AH141" i="65" s="1"/>
  <c r="AK141" i="65" s="1"/>
  <c r="AJ141" i="65" s="1"/>
  <c r="AA44" i="65"/>
  <c r="K42" i="67" s="1"/>
  <c r="J42" i="67"/>
  <c r="N324" i="65"/>
  <c r="CN37" i="67" s="1"/>
  <c r="AE324" i="65"/>
  <c r="CM37" i="67"/>
  <c r="AG324" i="65"/>
  <c r="AH324" i="65" s="1"/>
  <c r="AK324" i="65" s="1"/>
  <c r="AJ324" i="65" s="1"/>
  <c r="N132" i="65"/>
  <c r="AO16" i="67" s="1"/>
  <c r="AE132" i="65"/>
  <c r="AG132" i="65"/>
  <c r="AH132" i="65" s="1"/>
  <c r="AK132" i="65" s="1"/>
  <c r="AJ132" i="65" s="1"/>
  <c r="AN16" i="67"/>
  <c r="AA488" i="65"/>
  <c r="EQ30" i="67" s="1"/>
  <c r="EP30" i="67"/>
  <c r="AA33" i="65"/>
  <c r="K31" i="67" s="1"/>
  <c r="J31" i="67"/>
  <c r="N79" i="65"/>
  <c r="X20" i="67" s="1"/>
  <c r="AE79" i="65"/>
  <c r="W20" i="67"/>
  <c r="AG79" i="65"/>
  <c r="AH79" i="65" s="1"/>
  <c r="AK79" i="65" s="1"/>
  <c r="AJ79" i="65" s="1"/>
  <c r="AA100" i="65"/>
  <c r="AB41" i="67" s="1"/>
  <c r="AA41" i="67"/>
  <c r="AE148" i="65"/>
  <c r="AN32" i="67"/>
  <c r="AG148" i="65"/>
  <c r="AH148" i="65" s="1"/>
  <c r="AK148" i="65" s="1"/>
  <c r="AJ148" i="65" s="1"/>
  <c r="AA138" i="65"/>
  <c r="AS22" i="67" s="1"/>
  <c r="AR22" i="67"/>
  <c r="AA199" i="65"/>
  <c r="BJ26" i="67" s="1"/>
  <c r="BI26" i="67"/>
  <c r="AA205" i="65"/>
  <c r="BJ32" i="67" s="1"/>
  <c r="BI32" i="67"/>
  <c r="AA274" i="65"/>
  <c r="CA44" i="67" s="1"/>
  <c r="BZ44" i="67"/>
  <c r="AE298" i="65"/>
  <c r="CM11" i="67"/>
  <c r="AG298" i="65"/>
  <c r="AH298" i="65" s="1"/>
  <c r="AK298" i="65" s="1"/>
  <c r="AE383" i="65"/>
  <c r="DD39" i="67"/>
  <c r="AG383" i="65"/>
  <c r="AH383" i="65" s="1"/>
  <c r="AK383" i="65" s="1"/>
  <c r="AJ383" i="65" s="1"/>
  <c r="AA375" i="65"/>
  <c r="DI31" i="67" s="1"/>
  <c r="DH31" i="67"/>
  <c r="AE451" i="65"/>
  <c r="DU50" i="67"/>
  <c r="AG451" i="65"/>
  <c r="AH451" i="65" s="1"/>
  <c r="AK451" i="65" s="1"/>
  <c r="AJ451" i="65" s="1"/>
  <c r="AE486" i="65"/>
  <c r="EL28" i="67"/>
  <c r="AG486" i="65"/>
  <c r="AH486" i="65" s="1"/>
  <c r="AK486" i="65" s="1"/>
  <c r="AJ486" i="65" s="1"/>
  <c r="AA484" i="65"/>
  <c r="EQ26" i="67" s="1"/>
  <c r="EP26" i="67"/>
  <c r="AE77" i="65"/>
  <c r="AE492" i="65"/>
  <c r="EL34" i="67"/>
  <c r="EU34" i="67" s="1"/>
  <c r="ET34" i="67" s="1"/>
  <c r="AG492" i="65"/>
  <c r="AH492" i="65" s="1"/>
  <c r="AK492" i="65" s="1"/>
  <c r="AJ492" i="65" s="1"/>
  <c r="AE97" i="65"/>
  <c r="W38" i="67"/>
  <c r="AG97" i="65"/>
  <c r="AH97" i="65" s="1"/>
  <c r="AK97" i="65" s="1"/>
  <c r="AJ97" i="65" s="1"/>
  <c r="AA78" i="65"/>
  <c r="AB19" i="67" s="1"/>
  <c r="AA19" i="67"/>
  <c r="AA197" i="65"/>
  <c r="BJ24" i="67" s="1"/>
  <c r="BI24" i="67"/>
  <c r="AE390" i="65"/>
  <c r="AD390" i="65" s="1"/>
  <c r="DD46" i="67"/>
  <c r="AG390" i="65"/>
  <c r="AH390" i="65" s="1"/>
  <c r="AK390" i="65" s="1"/>
  <c r="AJ390" i="65" s="1"/>
  <c r="AA334" i="65"/>
  <c r="CR47" i="67" s="1"/>
  <c r="CQ47" i="67"/>
  <c r="AA246" i="65"/>
  <c r="CA16" i="67" s="1"/>
  <c r="BZ16" i="67"/>
  <c r="AE42" i="65"/>
  <c r="F40" i="67"/>
  <c r="AA363" i="65"/>
  <c r="DI19" i="67" s="1"/>
  <c r="DH19" i="67"/>
  <c r="AA244" i="65"/>
  <c r="CA14" i="67" s="1"/>
  <c r="BZ14" i="67"/>
  <c r="AE447" i="65"/>
  <c r="AD447" i="65" s="1"/>
  <c r="DU46" i="67"/>
  <c r="AG447" i="65"/>
  <c r="AH447" i="65" s="1"/>
  <c r="AK447" i="65" s="1"/>
  <c r="AJ447" i="65" s="1"/>
  <c r="AE272" i="65"/>
  <c r="J1014" i="55" s="1"/>
  <c r="BV42" i="67"/>
  <c r="AG272" i="65"/>
  <c r="AH272" i="65" s="1"/>
  <c r="AK272" i="65" s="1"/>
  <c r="AJ272" i="65" s="1"/>
  <c r="AA494" i="65"/>
  <c r="EQ36" i="67" s="1"/>
  <c r="EP36" i="67"/>
  <c r="AE439" i="65"/>
  <c r="DU38" i="67"/>
  <c r="AG439" i="65"/>
  <c r="AH439" i="65" s="1"/>
  <c r="AK439" i="65" s="1"/>
  <c r="AJ439" i="65" s="1"/>
  <c r="AE478" i="69"/>
  <c r="AE253" i="69"/>
  <c r="AE469" i="69"/>
  <c r="AD469" i="69" s="1"/>
  <c r="AE319" i="69"/>
  <c r="AE192" i="69"/>
  <c r="AE328" i="69"/>
  <c r="AE437" i="69"/>
  <c r="AE247" i="69"/>
  <c r="AE244" i="69"/>
  <c r="AE490" i="69"/>
  <c r="AE378" i="69"/>
  <c r="AE374" i="69"/>
  <c r="AE93" i="69"/>
  <c r="AE472" i="69"/>
  <c r="AE327" i="69"/>
  <c r="N244" i="69"/>
  <c r="AE139" i="69"/>
  <c r="AE134" i="69"/>
  <c r="AE431" i="69"/>
  <c r="AE366" i="69"/>
  <c r="AE271" i="69"/>
  <c r="AE438" i="69"/>
  <c r="AE257" i="69"/>
  <c r="AE481" i="69"/>
  <c r="AE449" i="69"/>
  <c r="AD449" i="69" s="1"/>
  <c r="AE332" i="69"/>
  <c r="AD332" i="69" s="1"/>
  <c r="N247" i="69"/>
  <c r="AE38" i="69"/>
  <c r="N148" i="69"/>
  <c r="AE429" i="69"/>
  <c r="AE264" i="69"/>
  <c r="AE323" i="69"/>
  <c r="AE364" i="69"/>
  <c r="N334" i="69"/>
  <c r="AA273" i="69"/>
  <c r="AE317" i="69"/>
  <c r="AE426" i="69"/>
  <c r="AE272" i="69"/>
  <c r="AE94" i="69"/>
  <c r="AE362" i="69"/>
  <c r="AE102" i="69"/>
  <c r="AE365" i="69"/>
  <c r="AE277" i="69"/>
  <c r="AD277" i="69" s="1"/>
  <c r="AE245" i="69"/>
  <c r="AE451" i="69"/>
  <c r="AD451" i="69" s="1"/>
  <c r="N319" i="69"/>
  <c r="AE255" i="69"/>
  <c r="AE186" i="69"/>
  <c r="AE106" i="69"/>
  <c r="AD106" i="69" s="1"/>
  <c r="AE485" i="69"/>
  <c r="AE479" i="69"/>
  <c r="AE417" i="69"/>
  <c r="AE144" i="69"/>
  <c r="AE325" i="69"/>
  <c r="AE243" i="69"/>
  <c r="AE157" i="69"/>
  <c r="AE132" i="69"/>
  <c r="AE436" i="69"/>
  <c r="AE358" i="69"/>
  <c r="AE269" i="69"/>
  <c r="AE488" i="69"/>
  <c r="AE248" i="69"/>
  <c r="AA196" i="69"/>
  <c r="AE416" i="69"/>
  <c r="AE477" i="69"/>
  <c r="AE393" i="69"/>
  <c r="AD393" i="69" s="1"/>
  <c r="N248" i="69"/>
  <c r="AE373" i="69"/>
  <c r="AE475" i="69"/>
  <c r="AE392" i="69"/>
  <c r="AD392" i="69" s="1"/>
  <c r="AE100" i="69"/>
  <c r="AE128" i="69"/>
  <c r="AE46" i="69"/>
  <c r="AD46" i="69" s="1"/>
  <c r="AE141" i="69"/>
  <c r="N437" i="69"/>
  <c r="AE91" i="69"/>
  <c r="AE430" i="69"/>
  <c r="AE263" i="69"/>
  <c r="AE140" i="69"/>
  <c r="AE279" i="69"/>
  <c r="AD279" i="69" s="1"/>
  <c r="AE147" i="69"/>
  <c r="AE316" i="69"/>
  <c r="AE422" i="69"/>
  <c r="AE385" i="69"/>
  <c r="AE187" i="69"/>
  <c r="AE442" i="69"/>
  <c r="AE473" i="69"/>
  <c r="N426" i="69"/>
  <c r="N475" i="69"/>
  <c r="AE361" i="69"/>
  <c r="AE92" i="69"/>
  <c r="AE507" i="69"/>
  <c r="AD507" i="69" s="1"/>
  <c r="AE443" i="69"/>
  <c r="AE432" i="69"/>
  <c r="AE203" i="69"/>
  <c r="AE418" i="69"/>
  <c r="AE280" i="69"/>
  <c r="AD280" i="69" s="1"/>
  <c r="N187" i="69"/>
  <c r="N203" i="69"/>
  <c r="AE382" i="69"/>
  <c r="AE487" i="69"/>
  <c r="N280" i="69"/>
  <c r="AE143" i="69"/>
  <c r="AE492" i="69"/>
  <c r="AE413" i="69"/>
  <c r="AD413" i="69" s="1"/>
  <c r="G50" i="55" s="1"/>
  <c r="AE483" i="69"/>
  <c r="AA269" i="69"/>
  <c r="AE108" i="69"/>
  <c r="AD108" i="69" s="1"/>
  <c r="AE97" i="69"/>
  <c r="N317" i="69"/>
  <c r="N385" i="69"/>
  <c r="AE268" i="69"/>
  <c r="N108" i="69"/>
  <c r="N245" i="69"/>
  <c r="AE103" i="69"/>
  <c r="AD103" i="69" s="1"/>
  <c r="AE104" i="69"/>
  <c r="AD104" i="69" s="1"/>
  <c r="AE72" i="69"/>
  <c r="AE470" i="69"/>
  <c r="AE276" i="69"/>
  <c r="AD276" i="69" s="1"/>
  <c r="AE188" i="69"/>
  <c r="N486" i="69"/>
  <c r="AE381" i="69"/>
  <c r="AE256" i="69"/>
  <c r="AE145" i="69"/>
  <c r="N100" i="69"/>
  <c r="N147" i="69"/>
  <c r="AE508" i="69"/>
  <c r="AD508" i="69" s="1"/>
  <c r="AE471" i="69"/>
  <c r="AE482" i="69"/>
  <c r="AE105" i="69"/>
  <c r="AD105" i="69" s="1"/>
  <c r="AE199" i="69"/>
  <c r="AE480" i="69"/>
  <c r="AE441" i="69"/>
  <c r="AE329" i="69"/>
  <c r="N252" i="69"/>
  <c r="N316" i="69"/>
  <c r="AE47" i="69"/>
  <c r="AD47" i="69" s="1"/>
  <c r="AE369" i="69"/>
  <c r="AE484" i="69"/>
  <c r="AE423" i="69"/>
  <c r="AE390" i="69"/>
  <c r="AD390" i="69" s="1"/>
  <c r="AE330" i="69"/>
  <c r="AE252" i="69"/>
  <c r="AE184" i="69"/>
  <c r="AE129" i="69"/>
  <c r="AE489" i="69"/>
  <c r="AE386" i="69"/>
  <c r="N195" i="69"/>
  <c r="AE155" i="69"/>
  <c r="AE486" i="69"/>
  <c r="AE320" i="69"/>
  <c r="AE355" i="69"/>
  <c r="AE87" i="69"/>
  <c r="AE384" i="69"/>
  <c r="AE88" i="69"/>
  <c r="AE131" i="69"/>
  <c r="AE375" i="69"/>
  <c r="AE370" i="69"/>
  <c r="AE387" i="69"/>
  <c r="AE440" i="69"/>
  <c r="AE80" i="69"/>
  <c r="AE185" i="69"/>
  <c r="AE39" i="69"/>
  <c r="AE195" i="69"/>
  <c r="AE383" i="69"/>
  <c r="AE363" i="69"/>
  <c r="AE254" i="69"/>
  <c r="AE357" i="69"/>
  <c r="AE70" i="69"/>
  <c r="AE136" i="69"/>
  <c r="AE75" i="69"/>
  <c r="AE359" i="69"/>
  <c r="AE193" i="69"/>
  <c r="AE86" i="69"/>
  <c r="AE83" i="69"/>
  <c r="AE153" i="69"/>
  <c r="AE189" i="69"/>
  <c r="AE130" i="69"/>
  <c r="AE333" i="69"/>
  <c r="AD333" i="69" s="1"/>
  <c r="AE267" i="69"/>
  <c r="AE391" i="69"/>
  <c r="AD391" i="69" s="1"/>
  <c r="AE379" i="69"/>
  <c r="AE434" i="69"/>
  <c r="N185" i="69"/>
  <c r="N434" i="69"/>
  <c r="AE127" i="69"/>
  <c r="AE198" i="69"/>
  <c r="AE246" i="69"/>
  <c r="AE135" i="69"/>
  <c r="AA377" i="69"/>
  <c r="AE377" i="69"/>
  <c r="AE259" i="69"/>
  <c r="AE371" i="69"/>
  <c r="AE151" i="69"/>
  <c r="AE262" i="69"/>
  <c r="AE380" i="69"/>
  <c r="N380" i="69"/>
  <c r="N274" i="69"/>
  <c r="AE274" i="69"/>
  <c r="AD274" i="69" s="1"/>
  <c r="N368" i="69"/>
  <c r="AE368" i="69"/>
  <c r="AE388" i="69"/>
  <c r="AD388" i="69" s="1"/>
  <c r="N77" i="69"/>
  <c r="AE77" i="69"/>
  <c r="AE37" i="69"/>
  <c r="N37" i="69"/>
  <c r="AE258" i="69"/>
  <c r="N258" i="69"/>
  <c r="N358" i="69"/>
  <c r="AE250" i="69"/>
  <c r="N250" i="69"/>
  <c r="AE305" i="69"/>
  <c r="AE356" i="69"/>
  <c r="N356" i="69"/>
  <c r="AE249" i="69"/>
  <c r="N249" i="69"/>
  <c r="AA202" i="69"/>
  <c r="AE202" i="69"/>
  <c r="N45" i="69"/>
  <c r="AE45" i="69"/>
  <c r="AE84" i="69"/>
  <c r="AE275" i="69"/>
  <c r="AD275" i="69" s="1"/>
  <c r="N275" i="69"/>
  <c r="N392" i="69"/>
  <c r="AE334" i="69"/>
  <c r="AD334" i="69" s="1"/>
  <c r="N79" i="69"/>
  <c r="AE79" i="69"/>
  <c r="AE137" i="69"/>
  <c r="AE435" i="69"/>
  <c r="AE200" i="69"/>
  <c r="N197" i="69"/>
  <c r="AE197" i="69"/>
  <c r="N71" i="69"/>
  <c r="AE71" i="69"/>
  <c r="AE133" i="69"/>
  <c r="AE76" i="69"/>
  <c r="AE270" i="69"/>
  <c r="AE201" i="69"/>
  <c r="N201" i="69"/>
  <c r="N360" i="69"/>
  <c r="AE360" i="69"/>
  <c r="AE194" i="69"/>
  <c r="N194" i="69"/>
  <c r="AE448" i="69"/>
  <c r="AD448" i="69" s="1"/>
  <c r="N448" i="69"/>
  <c r="AE242" i="69"/>
  <c r="N242" i="69"/>
  <c r="AE82" i="69"/>
  <c r="AE266" i="69"/>
  <c r="N266" i="69"/>
  <c r="AE149" i="69"/>
  <c r="N149" i="69"/>
  <c r="AE74" i="69"/>
  <c r="AE81" i="69"/>
  <c r="N81" i="69"/>
  <c r="AA389" i="69"/>
  <c r="AE265" i="69"/>
  <c r="N265" i="69"/>
  <c r="N433" i="69"/>
  <c r="AE433" i="69"/>
  <c r="AA384" i="69"/>
  <c r="AE278" i="69"/>
  <c r="AD278" i="69" s="1"/>
  <c r="AE251" i="69"/>
  <c r="N251" i="69"/>
  <c r="AE394" i="69"/>
  <c r="AD394" i="69" s="1"/>
  <c r="N85" i="69"/>
  <c r="AE85" i="69"/>
  <c r="AE73" i="69"/>
  <c r="N73" i="69"/>
  <c r="AE19" i="66"/>
  <c r="CF35" i="10"/>
  <c r="CG35" i="10" s="1"/>
  <c r="CJ35" i="10" s="1"/>
  <c r="DH47" i="70"/>
  <c r="CQ23" i="10"/>
  <c r="W38" i="70"/>
  <c r="AE499" i="66"/>
  <c r="AE88" i="66"/>
  <c r="AE76" i="66"/>
  <c r="AE164" i="66"/>
  <c r="AD164" i="66" s="1"/>
  <c r="AE332" i="66"/>
  <c r="AD332" i="66" s="1"/>
  <c r="AE445" i="66"/>
  <c r="AE321" i="66"/>
  <c r="AE252" i="66"/>
  <c r="AE142" i="66"/>
  <c r="AE133" i="66"/>
  <c r="AE425" i="66"/>
  <c r="EL24" i="10"/>
  <c r="DU44" i="70"/>
  <c r="DH45" i="70"/>
  <c r="AE84" i="66"/>
  <c r="AE94" i="66"/>
  <c r="AE75" i="66"/>
  <c r="AE328" i="66"/>
  <c r="DU24" i="10"/>
  <c r="DH15" i="70"/>
  <c r="DU24" i="70"/>
  <c r="AE29" i="66"/>
  <c r="DU44" i="10"/>
  <c r="DH15" i="10"/>
  <c r="DY17" i="10"/>
  <c r="CM41" i="10"/>
  <c r="AN26" i="10"/>
  <c r="AN17" i="10"/>
  <c r="AE18" i="66"/>
  <c r="AN26" i="70"/>
  <c r="AW26" i="70" s="1"/>
  <c r="AV26" i="70" s="1"/>
  <c r="CQ23" i="70"/>
  <c r="CW23" i="70" s="1"/>
  <c r="CX23" i="70" s="1"/>
  <c r="DA23" i="70" s="1"/>
  <c r="BV42" i="10"/>
  <c r="AO17" i="70"/>
  <c r="X17" i="10"/>
  <c r="AE443" i="66"/>
  <c r="AE305" i="66"/>
  <c r="CM44" i="10"/>
  <c r="CF35" i="70"/>
  <c r="CG35" i="70" s="1"/>
  <c r="CJ35" i="70" s="1"/>
  <c r="AE144" i="66"/>
  <c r="AE432" i="66"/>
  <c r="AE154" i="66"/>
  <c r="X29" i="70"/>
  <c r="BZ39" i="70"/>
  <c r="AE356" i="66"/>
  <c r="AE260" i="66"/>
  <c r="AE77" i="66"/>
  <c r="AE44" i="66"/>
  <c r="AE161" i="66"/>
  <c r="AD161" i="66" s="1"/>
  <c r="AE81" i="66"/>
  <c r="AE320" i="66"/>
  <c r="CM20" i="10"/>
  <c r="AE307" i="66"/>
  <c r="CN33" i="70"/>
  <c r="AE300" i="66"/>
  <c r="CM20" i="70"/>
  <c r="CQ13" i="10"/>
  <c r="AE507" i="66"/>
  <c r="AD507" i="66" s="1"/>
  <c r="AE138" i="66"/>
  <c r="CQ13" i="70"/>
  <c r="BZ34" i="10"/>
  <c r="AE37" i="66"/>
  <c r="AO37" i="70"/>
  <c r="AE33" i="66"/>
  <c r="AE263" i="66"/>
  <c r="AE72" i="66"/>
  <c r="AE36" i="66"/>
  <c r="BZ34" i="70"/>
  <c r="F35" i="10"/>
  <c r="DI47" i="70"/>
  <c r="G24" i="70"/>
  <c r="AE28" i="66"/>
  <c r="F35" i="70"/>
  <c r="BZ19" i="10"/>
  <c r="AE22" i="66"/>
  <c r="AE48" i="66"/>
  <c r="AD48" i="66" s="1"/>
  <c r="AE268" i="66"/>
  <c r="AE49" i="66"/>
  <c r="AD49" i="66" s="1"/>
  <c r="G43" i="70"/>
  <c r="AE262" i="66"/>
  <c r="AO18" i="70"/>
  <c r="AE134" i="66"/>
  <c r="X22" i="70"/>
  <c r="AN18" i="10"/>
  <c r="AE448" i="66"/>
  <c r="AD448" i="66" s="1"/>
  <c r="BV42" i="70"/>
  <c r="AE20" i="66"/>
  <c r="AS26" i="70"/>
  <c r="AE42" i="66"/>
  <c r="AE489" i="66"/>
  <c r="AE85" i="66"/>
  <c r="BZ39" i="10"/>
  <c r="AE200" i="66"/>
  <c r="AE139" i="66"/>
  <c r="AE414" i="66"/>
  <c r="AE380" i="66"/>
  <c r="F43" i="10"/>
  <c r="AE82" i="66"/>
  <c r="W22" i="70"/>
  <c r="AE45" i="66"/>
  <c r="W23" i="10"/>
  <c r="N22" i="63" s="1"/>
  <c r="Q22" i="63" s="1"/>
  <c r="AE30" i="66"/>
  <c r="AE412" i="66"/>
  <c r="AE243" i="66"/>
  <c r="AE473" i="66"/>
  <c r="DV22" i="70"/>
  <c r="AE152" i="66"/>
  <c r="AE52" i="66"/>
  <c r="AD52" i="66" s="1"/>
  <c r="AE32" i="66"/>
  <c r="AE162" i="66"/>
  <c r="AD162" i="66" s="1"/>
  <c r="AE502" i="66"/>
  <c r="AD502" i="66" s="1"/>
  <c r="AE417" i="66"/>
  <c r="AE327" i="66"/>
  <c r="AE493" i="66"/>
  <c r="AE384" i="66"/>
  <c r="AE311" i="66"/>
  <c r="AE362" i="66"/>
  <c r="AE497" i="66"/>
  <c r="AE423" i="66"/>
  <c r="AE303" i="66"/>
  <c r="CN46" i="10"/>
  <c r="AE272" i="66"/>
  <c r="G26" i="70"/>
  <c r="DV47" i="10"/>
  <c r="AE390" i="66"/>
  <c r="AD390" i="66" s="1"/>
  <c r="AE222" i="66"/>
  <c r="AD222" i="66" s="1"/>
  <c r="AE83" i="66"/>
  <c r="AA11" i="10"/>
  <c r="CN11" i="70"/>
  <c r="AE90" i="66"/>
  <c r="AE298" i="66"/>
  <c r="CN40" i="70"/>
  <c r="X31" i="10"/>
  <c r="EL22" i="10"/>
  <c r="AE506" i="66"/>
  <c r="AD506" i="66" s="1"/>
  <c r="X34" i="10"/>
  <c r="W31" i="70"/>
  <c r="AE157" i="66"/>
  <c r="AE216" i="66"/>
  <c r="AE318" i="66"/>
  <c r="AE505" i="66"/>
  <c r="AD505" i="66" s="1"/>
  <c r="AE430" i="66"/>
  <c r="AE323" i="66"/>
  <c r="AE267" i="66"/>
  <c r="BV30" i="10"/>
  <c r="AE280" i="66"/>
  <c r="AD280" i="66" s="1"/>
  <c r="AE431" i="66"/>
  <c r="AE388" i="66"/>
  <c r="AD388" i="66" s="1"/>
  <c r="DD14" i="10"/>
  <c r="AR26" i="10"/>
  <c r="AN23" i="10"/>
  <c r="AE265" i="66"/>
  <c r="AR30" i="10"/>
  <c r="EL40" i="10"/>
  <c r="AR30" i="70"/>
  <c r="AN33" i="10"/>
  <c r="AE146" i="66"/>
  <c r="BV26" i="10"/>
  <c r="AE437" i="66"/>
  <c r="AE385" i="66"/>
  <c r="AE488" i="66"/>
  <c r="AE319" i="66"/>
  <c r="CN31" i="10"/>
  <c r="AE47" i="66"/>
  <c r="AD47" i="66" s="1"/>
  <c r="AE71" i="66"/>
  <c r="DH23" i="10"/>
  <c r="DH29" i="70"/>
  <c r="AE308" i="66"/>
  <c r="AA11" i="70"/>
  <c r="AE382" i="66"/>
  <c r="AE277" i="66"/>
  <c r="AD277" i="66" s="1"/>
  <c r="AE264" i="66"/>
  <c r="AE136" i="66"/>
  <c r="EL30" i="10"/>
  <c r="DI29" i="70"/>
  <c r="BV34" i="10"/>
  <c r="AE336" i="66"/>
  <c r="AD336" i="66" s="1"/>
  <c r="AE364" i="66"/>
  <c r="AE333" i="66"/>
  <c r="AD333" i="66" s="1"/>
  <c r="DE16" i="70"/>
  <c r="AE143" i="66"/>
  <c r="AE266" i="66"/>
  <c r="BV34" i="70"/>
  <c r="AE422" i="66"/>
  <c r="CM21" i="10"/>
  <c r="AA12" i="70"/>
  <c r="AE389" i="66"/>
  <c r="AD389" i="66" s="1"/>
  <c r="AE310" i="66"/>
  <c r="AE79" i="66"/>
  <c r="AE374" i="66"/>
  <c r="AE449" i="66"/>
  <c r="AD449" i="66" s="1"/>
  <c r="AE245" i="66"/>
  <c r="AE151" i="66"/>
  <c r="AE78" i="66"/>
  <c r="AE165" i="66"/>
  <c r="AD165" i="66" s="1"/>
  <c r="AE92" i="66"/>
  <c r="W35" i="70"/>
  <c r="AR38" i="10"/>
  <c r="DH23" i="70"/>
  <c r="CM23" i="10"/>
  <c r="AE361" i="66"/>
  <c r="AE87" i="66"/>
  <c r="X20" i="10"/>
  <c r="AE490" i="66"/>
  <c r="AE420" i="66"/>
  <c r="AD420" i="66" s="1"/>
  <c r="AE427" i="66"/>
  <c r="AE367" i="66"/>
  <c r="AE369" i="66"/>
  <c r="BW37" i="70"/>
  <c r="AE485" i="66"/>
  <c r="AE447" i="66"/>
  <c r="AD447" i="66" s="1"/>
  <c r="AE373" i="66"/>
  <c r="W19" i="70"/>
  <c r="W28" i="70"/>
  <c r="AR27" i="10"/>
  <c r="AE379" i="66"/>
  <c r="AE368" i="66"/>
  <c r="CN13" i="10"/>
  <c r="J28" i="10"/>
  <c r="AE15" i="66"/>
  <c r="BW23" i="70"/>
  <c r="EM28" i="70"/>
  <c r="AE495" i="66"/>
  <c r="AE444" i="66"/>
  <c r="AE253" i="66"/>
  <c r="AE274" i="66"/>
  <c r="AD274" i="66" s="1"/>
  <c r="BW45" i="70"/>
  <c r="AE128" i="66"/>
  <c r="AE34" i="66"/>
  <c r="AE196" i="66"/>
  <c r="AO38" i="10"/>
  <c r="AE95" i="66"/>
  <c r="AE21" i="66"/>
  <c r="AE302" i="66"/>
  <c r="AE501" i="66"/>
  <c r="AD501" i="66" s="1"/>
  <c r="CQ39" i="70"/>
  <c r="BZ43" i="10"/>
  <c r="AE335" i="66"/>
  <c r="AD335" i="66" s="1"/>
  <c r="EL26" i="10"/>
  <c r="EL50" i="10"/>
  <c r="BV23" i="10"/>
  <c r="J24" i="70"/>
  <c r="O24" i="70" s="1"/>
  <c r="J28" i="70"/>
  <c r="O28" i="70" s="1"/>
  <c r="AR17" i="10"/>
  <c r="AE484" i="66"/>
  <c r="AE482" i="66"/>
  <c r="AE483" i="66"/>
  <c r="AE326" i="66"/>
  <c r="AE375" i="66"/>
  <c r="CN49" i="70"/>
  <c r="AE304" i="66"/>
  <c r="AE251" i="66"/>
  <c r="AE158" i="66"/>
  <c r="AE275" i="66"/>
  <c r="AD275" i="66" s="1"/>
  <c r="AE26" i="66"/>
  <c r="BJ23" i="70"/>
  <c r="G32" i="70"/>
  <c r="AE270" i="66"/>
  <c r="CQ17" i="70"/>
  <c r="BZ43" i="70"/>
  <c r="EL26" i="70"/>
  <c r="CM28" i="10"/>
  <c r="EL50" i="70"/>
  <c r="DU15" i="70"/>
  <c r="BV46" i="10"/>
  <c r="BV23" i="70"/>
  <c r="CF23" i="70" s="1"/>
  <c r="CG23" i="70" s="1"/>
  <c r="CJ23" i="70" s="1"/>
  <c r="K28" i="70"/>
  <c r="AR17" i="70"/>
  <c r="AX17" i="70" s="1"/>
  <c r="AY17" i="70" s="1"/>
  <c r="BB17" i="70" s="1"/>
  <c r="AA12" i="10"/>
  <c r="AE469" i="66"/>
  <c r="AD469" i="66" s="1"/>
  <c r="AE429" i="66"/>
  <c r="DV50" i="10"/>
  <c r="AE370" i="66"/>
  <c r="AE479" i="66"/>
  <c r="AE371" i="66"/>
  <c r="CN25" i="10"/>
  <c r="AE93" i="66"/>
  <c r="AE43" i="66"/>
  <c r="CR17" i="10"/>
  <c r="DV15" i="70"/>
  <c r="EL28" i="10"/>
  <c r="AE259" i="66"/>
  <c r="BV46" i="70"/>
  <c r="J23" i="10"/>
  <c r="DY18" i="70"/>
  <c r="AE97" i="66"/>
  <c r="AE451" i="66"/>
  <c r="AD451" i="66" s="1"/>
  <c r="AE101" i="66"/>
  <c r="AO49" i="70"/>
  <c r="AE17" i="66"/>
  <c r="J23" i="70"/>
  <c r="AR24" i="10"/>
  <c r="F32" i="10"/>
  <c r="AE358" i="66"/>
  <c r="AE492" i="66"/>
  <c r="AE477" i="66"/>
  <c r="AE421" i="66"/>
  <c r="AE440" i="66"/>
  <c r="EQ37" i="70"/>
  <c r="AE381" i="66"/>
  <c r="AE315" i="66"/>
  <c r="BW36" i="10"/>
  <c r="AE74" i="66"/>
  <c r="AE24" i="66"/>
  <c r="DY25" i="10"/>
  <c r="AE312" i="66"/>
  <c r="AE508" i="66"/>
  <c r="AD508" i="66" s="1"/>
  <c r="K23" i="70"/>
  <c r="AR24" i="70"/>
  <c r="AS38" i="70"/>
  <c r="EM14" i="10"/>
  <c r="AE416" i="66"/>
  <c r="AE475" i="66"/>
  <c r="J43" i="10"/>
  <c r="CQ37" i="70"/>
  <c r="AE261" i="66"/>
  <c r="J43" i="70"/>
  <c r="AE329" i="66"/>
  <c r="K43" i="70"/>
  <c r="AR11" i="10"/>
  <c r="W34" i="70"/>
  <c r="AR16" i="10"/>
  <c r="BW31" i="70"/>
  <c r="AR11" i="70"/>
  <c r="AR16" i="70"/>
  <c r="BV31" i="10"/>
  <c r="AR41" i="10"/>
  <c r="F24" i="10"/>
  <c r="AR41" i="70"/>
  <c r="F40" i="10"/>
  <c r="W18" i="10"/>
  <c r="N17" i="63" s="1"/>
  <c r="Q17" i="63" s="1"/>
  <c r="AN37" i="10"/>
  <c r="J47" i="70"/>
  <c r="BW47" i="70"/>
  <c r="DD38" i="10"/>
  <c r="AN45" i="10"/>
  <c r="BV47" i="10"/>
  <c r="AE249" i="66"/>
  <c r="DD38" i="70"/>
  <c r="AE372" i="66"/>
  <c r="CA19" i="70"/>
  <c r="AE317" i="66"/>
  <c r="AE503" i="66"/>
  <c r="AD503" i="66" s="1"/>
  <c r="AE439" i="66"/>
  <c r="AE491" i="66"/>
  <c r="AE376" i="66"/>
  <c r="AE313" i="66"/>
  <c r="AE279" i="66"/>
  <c r="AD279" i="66" s="1"/>
  <c r="AE156" i="66"/>
  <c r="AE197" i="66"/>
  <c r="AE212" i="66"/>
  <c r="AE137" i="66"/>
  <c r="AR27" i="70"/>
  <c r="AE141" i="66"/>
  <c r="DV46" i="70"/>
  <c r="AE250" i="66"/>
  <c r="AE322" i="66"/>
  <c r="AE254" i="66"/>
  <c r="BF24" i="10"/>
  <c r="AE31" i="66"/>
  <c r="AE428" i="66"/>
  <c r="AE330" i="66"/>
  <c r="W36" i="70"/>
  <c r="AE434" i="66"/>
  <c r="CN26" i="10"/>
  <c r="BW28" i="70"/>
  <c r="X13" i="70"/>
  <c r="AE39" i="66"/>
  <c r="AE27" i="66"/>
  <c r="AE248" i="66"/>
  <c r="AE244" i="66"/>
  <c r="AD244" i="66" s="1"/>
  <c r="AE73" i="66"/>
  <c r="AE386" i="66"/>
  <c r="AE378" i="66"/>
  <c r="AE415" i="66"/>
  <c r="AE359" i="66"/>
  <c r="AE213" i="66"/>
  <c r="AE99" i="66"/>
  <c r="AE46" i="66"/>
  <c r="AD46" i="66" s="1"/>
  <c r="AE247" i="66"/>
  <c r="AE494" i="66"/>
  <c r="AE418" i="66"/>
  <c r="AE478" i="66"/>
  <c r="CN42" i="70"/>
  <c r="AE256" i="66"/>
  <c r="BF40" i="70"/>
  <c r="AE366" i="66"/>
  <c r="AE442" i="66"/>
  <c r="AE426" i="66"/>
  <c r="AE471" i="66"/>
  <c r="AE325" i="66"/>
  <c r="AE377" i="66"/>
  <c r="AE337" i="66"/>
  <c r="AD337" i="66" s="1"/>
  <c r="BW41" i="70"/>
  <c r="AS47" i="70"/>
  <c r="AE16" i="66"/>
  <c r="BV43" i="70"/>
  <c r="DV27" i="70"/>
  <c r="AE413" i="66"/>
  <c r="DV40" i="70"/>
  <c r="AE476" i="66"/>
  <c r="AE309" i="66"/>
  <c r="DE29" i="70"/>
  <c r="AE316" i="66"/>
  <c r="AE306" i="66"/>
  <c r="BW14" i="70"/>
  <c r="BW18" i="70"/>
  <c r="AE204" i="66"/>
  <c r="AE145" i="66"/>
  <c r="AO30" i="10"/>
  <c r="AE163" i="66"/>
  <c r="AD163" i="66" s="1"/>
  <c r="AE273" i="66"/>
  <c r="AD273" i="66" s="1"/>
  <c r="AE419" i="66"/>
  <c r="AE441" i="66"/>
  <c r="CN43" i="70"/>
  <c r="AE166" i="66"/>
  <c r="AD166" i="66" s="1"/>
  <c r="AE38" i="66"/>
  <c r="AE474" i="66"/>
  <c r="AE324" i="66"/>
  <c r="BW29" i="10"/>
  <c r="AE278" i="66"/>
  <c r="AD278" i="66" s="1"/>
  <c r="AE80" i="66"/>
  <c r="J36" i="10"/>
  <c r="AE433" i="66"/>
  <c r="AE383" i="66"/>
  <c r="AE40" i="66"/>
  <c r="CE35" i="70"/>
  <c r="CD35" i="70" s="1"/>
  <c r="CM29" i="10"/>
  <c r="CQ37" i="10"/>
  <c r="J36" i="70"/>
  <c r="AE498" i="66"/>
  <c r="AE470" i="66"/>
  <c r="AE387" i="66"/>
  <c r="AE271" i="66"/>
  <c r="AE50" i="66"/>
  <c r="AD50" i="66" s="1"/>
  <c r="BW43" i="70"/>
  <c r="CQ12" i="70"/>
  <c r="DV39" i="70"/>
  <c r="DV39" i="10"/>
  <c r="DU23" i="70"/>
  <c r="DU23" i="10"/>
  <c r="EM38" i="70"/>
  <c r="EM38" i="10"/>
  <c r="EM40" i="70"/>
  <c r="EM40" i="10"/>
  <c r="DV42" i="70"/>
  <c r="DV42" i="10"/>
  <c r="DV47" i="70"/>
  <c r="EM34" i="70"/>
  <c r="EM34" i="10"/>
  <c r="EM36" i="70"/>
  <c r="EM36" i="10"/>
  <c r="EM48" i="70"/>
  <c r="EM48" i="10"/>
  <c r="EQ39" i="70"/>
  <c r="EQ39" i="10"/>
  <c r="DV28" i="70"/>
  <c r="DV28" i="10"/>
  <c r="DE49" i="70"/>
  <c r="DE49" i="10"/>
  <c r="DV50" i="70"/>
  <c r="DV31" i="70"/>
  <c r="DV31" i="10"/>
  <c r="EQ31" i="70"/>
  <c r="EQ31" i="10"/>
  <c r="EQ48" i="70"/>
  <c r="EQ48" i="10"/>
  <c r="DV26" i="70"/>
  <c r="DV26" i="10"/>
  <c r="DV25" i="70"/>
  <c r="DV25" i="10"/>
  <c r="DE22" i="70"/>
  <c r="DE22" i="10"/>
  <c r="DE15" i="70"/>
  <c r="DE15" i="10"/>
  <c r="CN37" i="70"/>
  <c r="CN37" i="10"/>
  <c r="DE45" i="70"/>
  <c r="DE45" i="10"/>
  <c r="DE33" i="70"/>
  <c r="DE33" i="10"/>
  <c r="BW26" i="70"/>
  <c r="BW26" i="10"/>
  <c r="CN15" i="70"/>
  <c r="CN15" i="10"/>
  <c r="BW12" i="70"/>
  <c r="BW12" i="10"/>
  <c r="BW33" i="70"/>
  <c r="BW33" i="10"/>
  <c r="CN35" i="70"/>
  <c r="CN35" i="10"/>
  <c r="BI22" i="70"/>
  <c r="BI22" i="10"/>
  <c r="BI36" i="70"/>
  <c r="BI36" i="10"/>
  <c r="BI16" i="70"/>
  <c r="BI16" i="10"/>
  <c r="BF41" i="70"/>
  <c r="BF41" i="10"/>
  <c r="BF19" i="70"/>
  <c r="BF19" i="10"/>
  <c r="BF13" i="70"/>
  <c r="BF13" i="10"/>
  <c r="W47" i="70"/>
  <c r="W47" i="10"/>
  <c r="N46" i="63" s="1"/>
  <c r="Q46" i="63" s="1"/>
  <c r="BF33" i="70"/>
  <c r="BF33" i="10"/>
  <c r="AS35" i="70"/>
  <c r="AS35" i="10"/>
  <c r="AO38" i="70"/>
  <c r="X32" i="70"/>
  <c r="X32" i="10"/>
  <c r="X24" i="70"/>
  <c r="X24" i="10"/>
  <c r="G29" i="70"/>
  <c r="G29" i="10"/>
  <c r="G30" i="70"/>
  <c r="G30" i="10"/>
  <c r="G23" i="70"/>
  <c r="G23" i="10"/>
  <c r="G48" i="70"/>
  <c r="G48" i="10"/>
  <c r="DY47" i="70"/>
  <c r="DY47" i="10"/>
  <c r="DH40" i="70"/>
  <c r="DH40" i="10"/>
  <c r="CQ31" i="70"/>
  <c r="CQ31" i="10"/>
  <c r="CA43" i="70"/>
  <c r="CA43" i="10"/>
  <c r="BZ37" i="70"/>
  <c r="BZ37" i="10"/>
  <c r="BV33" i="70"/>
  <c r="BV33" i="10"/>
  <c r="DY41" i="70"/>
  <c r="DY41" i="10"/>
  <c r="DU33" i="70"/>
  <c r="DU33" i="10"/>
  <c r="DY12" i="70"/>
  <c r="DY12" i="10"/>
  <c r="DI23" i="70"/>
  <c r="DI23" i="10"/>
  <c r="DI11" i="70"/>
  <c r="DI11" i="10"/>
  <c r="CQ24" i="70"/>
  <c r="CQ24" i="10"/>
  <c r="DY49" i="70"/>
  <c r="DY49" i="10"/>
  <c r="DD22" i="70"/>
  <c r="DD22" i="10"/>
  <c r="CQ48" i="70"/>
  <c r="CQ48" i="10"/>
  <c r="CM37" i="70"/>
  <c r="CM37" i="10"/>
  <c r="CM30" i="70"/>
  <c r="CM30" i="10"/>
  <c r="BZ24" i="70"/>
  <c r="BZ24" i="10"/>
  <c r="BV20" i="70"/>
  <c r="BV20" i="10"/>
  <c r="BE40" i="70"/>
  <c r="BE40" i="10"/>
  <c r="EP27" i="70"/>
  <c r="EP27" i="10"/>
  <c r="EP20" i="70"/>
  <c r="EP20" i="10"/>
  <c r="DU37" i="70"/>
  <c r="DU37" i="10"/>
  <c r="BV17" i="70"/>
  <c r="BV17" i="10"/>
  <c r="W13" i="70"/>
  <c r="W13" i="10"/>
  <c r="N12" i="63" s="1"/>
  <c r="Q12" i="63" s="1"/>
  <c r="J34" i="70"/>
  <c r="J34" i="10"/>
  <c r="EP39" i="70"/>
  <c r="EP39" i="10"/>
  <c r="DD42" i="70"/>
  <c r="DD42" i="10"/>
  <c r="BZ26" i="70"/>
  <c r="CF26" i="70" s="1"/>
  <c r="CG26" i="70" s="1"/>
  <c r="CJ26" i="70" s="1"/>
  <c r="BZ26" i="10"/>
  <c r="EP45" i="70"/>
  <c r="EP45" i="10"/>
  <c r="DY39" i="70"/>
  <c r="DY39" i="10"/>
  <c r="DZ17" i="70"/>
  <c r="DZ17" i="10"/>
  <c r="DH44" i="70"/>
  <c r="DH44" i="10"/>
  <c r="DD35" i="70"/>
  <c r="DD35" i="10"/>
  <c r="DI15" i="70"/>
  <c r="DI15" i="10"/>
  <c r="EP22" i="70"/>
  <c r="EU22" i="70" s="1"/>
  <c r="ET22" i="70" s="1"/>
  <c r="EP22" i="10"/>
  <c r="CQ44" i="70"/>
  <c r="CQ44" i="10"/>
  <c r="CQ29" i="70"/>
  <c r="CV29" i="70" s="1"/>
  <c r="CU29" i="70" s="1"/>
  <c r="CQ29" i="10"/>
  <c r="CA34" i="70"/>
  <c r="CA34" i="10"/>
  <c r="EP47" i="70"/>
  <c r="EP47" i="10"/>
  <c r="EL39" i="70"/>
  <c r="EL39" i="10"/>
  <c r="EL27" i="70"/>
  <c r="EL27" i="10"/>
  <c r="DY29" i="70"/>
  <c r="DY29" i="10"/>
  <c r="DD25" i="70"/>
  <c r="DD25" i="10"/>
  <c r="BE49" i="70"/>
  <c r="BE49" i="10"/>
  <c r="AR20" i="70"/>
  <c r="AR20" i="10"/>
  <c r="AN47" i="70"/>
  <c r="AN47" i="10"/>
  <c r="AR28" i="70"/>
  <c r="AR28" i="10"/>
  <c r="AS11" i="70"/>
  <c r="AS11" i="10"/>
  <c r="W30" i="70"/>
  <c r="W30" i="10"/>
  <c r="N29" i="63" s="1"/>
  <c r="Q29" i="63" s="1"/>
  <c r="W11" i="70"/>
  <c r="W11" i="10"/>
  <c r="N10" i="63" s="1"/>
  <c r="Q10" i="63" s="1"/>
  <c r="F26" i="70"/>
  <c r="F26" i="10"/>
  <c r="BE20" i="70"/>
  <c r="BE20" i="10"/>
  <c r="AR40" i="70"/>
  <c r="AR40" i="10"/>
  <c r="J14" i="70"/>
  <c r="J14" i="10"/>
  <c r="AR31" i="70"/>
  <c r="AR31" i="10"/>
  <c r="F41" i="70"/>
  <c r="F41" i="10"/>
  <c r="J32" i="70"/>
  <c r="P32" i="70" s="1"/>
  <c r="Q32" i="70" s="1"/>
  <c r="T32" i="70" s="1"/>
  <c r="J32" i="10"/>
  <c r="BE39" i="70"/>
  <c r="BE39" i="10"/>
  <c r="J44" i="70"/>
  <c r="J44" i="10"/>
  <c r="BV19" i="70"/>
  <c r="BV19" i="10"/>
  <c r="BI23" i="70"/>
  <c r="BI23" i="10"/>
  <c r="BE17" i="70"/>
  <c r="BE17" i="10"/>
  <c r="AN12" i="70"/>
  <c r="AN12" i="10"/>
  <c r="AS24" i="70"/>
  <c r="AS24" i="10"/>
  <c r="J39" i="70"/>
  <c r="J39" i="10"/>
  <c r="J33" i="70"/>
  <c r="J33" i="10"/>
  <c r="K28" i="10"/>
  <c r="J12" i="70"/>
  <c r="J12" i="10"/>
  <c r="BV11" i="70"/>
  <c r="BV11" i="10"/>
  <c r="AS27" i="70"/>
  <c r="AS27" i="10"/>
  <c r="AS17" i="70"/>
  <c r="AS17" i="10"/>
  <c r="AA36" i="70"/>
  <c r="AA36" i="10"/>
  <c r="W21" i="70"/>
  <c r="W21" i="10"/>
  <c r="N20" i="63" s="1"/>
  <c r="Q20" i="63" s="1"/>
  <c r="BZ31" i="70"/>
  <c r="BZ31" i="10"/>
  <c r="DV37" i="70"/>
  <c r="DV37" i="10"/>
  <c r="EM11" i="70"/>
  <c r="EM11" i="10"/>
  <c r="EM20" i="70"/>
  <c r="EM20" i="10"/>
  <c r="EM13" i="70"/>
  <c r="EM13" i="10"/>
  <c r="DD50" i="70"/>
  <c r="DD50" i="10"/>
  <c r="DE14" i="70"/>
  <c r="DE14" i="10"/>
  <c r="CN23" i="70"/>
  <c r="CN23" i="10"/>
  <c r="DD19" i="70"/>
  <c r="DD19" i="10"/>
  <c r="CM14" i="70"/>
  <c r="CM14" i="10"/>
  <c r="DE40" i="70"/>
  <c r="DE40" i="10"/>
  <c r="BW25" i="70"/>
  <c r="BW25" i="10"/>
  <c r="BI45" i="70"/>
  <c r="BI45" i="10"/>
  <c r="BF48" i="70"/>
  <c r="BF48" i="10"/>
  <c r="BI15" i="70"/>
  <c r="BI15" i="10"/>
  <c r="BF25" i="70"/>
  <c r="BF25" i="10"/>
  <c r="BW17" i="70"/>
  <c r="BW17" i="10"/>
  <c r="BF18" i="70"/>
  <c r="BF18" i="10"/>
  <c r="BF12" i="70"/>
  <c r="BF12" i="10"/>
  <c r="W45" i="70"/>
  <c r="W45" i="10"/>
  <c r="N44" i="63" s="1"/>
  <c r="Q44" i="63" s="1"/>
  <c r="AO43" i="70"/>
  <c r="AO43" i="10"/>
  <c r="AO25" i="70"/>
  <c r="AO25" i="10"/>
  <c r="AO20" i="70"/>
  <c r="AO20" i="10"/>
  <c r="X37" i="70"/>
  <c r="X37" i="10"/>
  <c r="X21" i="70"/>
  <c r="X21" i="10"/>
  <c r="W46" i="70"/>
  <c r="W46" i="10"/>
  <c r="N45" i="63" s="1"/>
  <c r="Q45" i="63" s="1"/>
  <c r="BJ49" i="70"/>
  <c r="BJ49" i="10"/>
  <c r="F12" i="70"/>
  <c r="F12" i="10"/>
  <c r="X42" i="70"/>
  <c r="X42" i="10"/>
  <c r="BW40" i="70"/>
  <c r="BW40" i="10"/>
  <c r="X38" i="70"/>
  <c r="X38" i="10"/>
  <c r="G17" i="70"/>
  <c r="G17" i="10"/>
  <c r="G37" i="70"/>
  <c r="G37" i="10"/>
  <c r="AE500" i="66"/>
  <c r="EP42" i="70"/>
  <c r="EP42" i="10"/>
  <c r="EL29" i="70"/>
  <c r="EL29" i="10"/>
  <c r="EL17" i="70"/>
  <c r="EL17" i="10"/>
  <c r="DY34" i="70"/>
  <c r="DY34" i="10"/>
  <c r="EE34" i="10" s="1"/>
  <c r="EF34" i="10" s="1"/>
  <c r="EI34" i="10" s="1"/>
  <c r="DZ25" i="70"/>
  <c r="DZ25" i="10"/>
  <c r="DH33" i="70"/>
  <c r="DH33" i="10"/>
  <c r="DH22" i="70"/>
  <c r="DH22" i="10"/>
  <c r="BZ16" i="70"/>
  <c r="BZ16" i="10"/>
  <c r="EP11" i="70"/>
  <c r="EP11" i="10"/>
  <c r="DY19" i="70"/>
  <c r="DY19" i="10"/>
  <c r="BZ13" i="70"/>
  <c r="BZ13" i="10"/>
  <c r="EL47" i="70"/>
  <c r="EL47" i="10"/>
  <c r="DY35" i="70"/>
  <c r="DY35" i="10"/>
  <c r="DD40" i="70"/>
  <c r="DD40" i="10"/>
  <c r="DD28" i="70"/>
  <c r="DD28" i="10"/>
  <c r="CQ26" i="70"/>
  <c r="CQ26" i="10"/>
  <c r="CQ16" i="70"/>
  <c r="CQ16" i="10"/>
  <c r="BZ42" i="70"/>
  <c r="BZ42" i="10"/>
  <c r="EL48" i="70"/>
  <c r="EL48" i="10"/>
  <c r="DU42" i="70"/>
  <c r="DU42" i="10"/>
  <c r="DU36" i="70"/>
  <c r="DU36" i="10"/>
  <c r="DU30" i="70"/>
  <c r="DU30" i="10"/>
  <c r="DD41" i="70"/>
  <c r="DD41" i="10"/>
  <c r="CM46" i="70"/>
  <c r="CM46" i="10"/>
  <c r="CQ33" i="70"/>
  <c r="CQ33" i="10"/>
  <c r="CM24" i="70"/>
  <c r="CM24" i="10"/>
  <c r="CM16" i="70"/>
  <c r="CM16" i="10"/>
  <c r="BI43" i="70"/>
  <c r="BI43" i="10"/>
  <c r="BE18" i="70"/>
  <c r="BE18" i="10"/>
  <c r="F39" i="70"/>
  <c r="F39" i="10"/>
  <c r="J21" i="70"/>
  <c r="J21" i="10"/>
  <c r="EL38" i="70"/>
  <c r="EL38" i="10"/>
  <c r="DY50" i="70"/>
  <c r="DY50" i="10"/>
  <c r="CQ40" i="70"/>
  <c r="CQ40" i="10"/>
  <c r="CM33" i="70"/>
  <c r="CM33" i="10"/>
  <c r="BV44" i="70"/>
  <c r="BV44" i="10"/>
  <c r="BZ32" i="70"/>
  <c r="BZ32" i="10"/>
  <c r="BV21" i="70"/>
  <c r="BV21" i="10"/>
  <c r="BE34" i="70"/>
  <c r="BE34" i="10"/>
  <c r="AE207" i="66"/>
  <c r="DU31" i="70"/>
  <c r="DU31" i="10"/>
  <c r="CR35" i="70"/>
  <c r="CR35" i="10"/>
  <c r="EP35" i="70"/>
  <c r="EP35" i="10"/>
  <c r="EL12" i="70"/>
  <c r="EL12" i="10"/>
  <c r="CQ11" i="70"/>
  <c r="CQ11" i="10"/>
  <c r="DU22" i="70"/>
  <c r="DU22" i="10"/>
  <c r="CM50" i="70"/>
  <c r="CM50" i="10"/>
  <c r="BV27" i="70"/>
  <c r="BV27" i="10"/>
  <c r="AN41" i="70"/>
  <c r="AN41" i="10"/>
  <c r="AN36" i="70"/>
  <c r="AN36" i="10"/>
  <c r="AN14" i="70"/>
  <c r="AN14" i="10"/>
  <c r="J46" i="70"/>
  <c r="J46" i="10"/>
  <c r="J38" i="70"/>
  <c r="J38" i="10"/>
  <c r="F22" i="70"/>
  <c r="F22" i="10"/>
  <c r="BE19" i="70"/>
  <c r="BE19" i="10"/>
  <c r="AR37" i="70"/>
  <c r="AR37" i="10"/>
  <c r="W29" i="70"/>
  <c r="W29" i="10"/>
  <c r="N28" i="63" s="1"/>
  <c r="Q28" i="63" s="1"/>
  <c r="J49" i="70"/>
  <c r="P49" i="70" s="1"/>
  <c r="Q49" i="70" s="1"/>
  <c r="T49" i="70" s="1"/>
  <c r="J49" i="10"/>
  <c r="F46" i="70"/>
  <c r="F46" i="10"/>
  <c r="BW42" i="70"/>
  <c r="BW42" i="10"/>
  <c r="AA19" i="70"/>
  <c r="AA19" i="10"/>
  <c r="AA13" i="70"/>
  <c r="AA13" i="10"/>
  <c r="BV18" i="70"/>
  <c r="BV18" i="10"/>
  <c r="AR19" i="70"/>
  <c r="AR19" i="10"/>
  <c r="W12" i="70"/>
  <c r="W12" i="10"/>
  <c r="N11" i="63" s="1"/>
  <c r="Q11" i="63" s="1"/>
  <c r="J31" i="70"/>
  <c r="J31" i="10"/>
  <c r="CA39" i="70"/>
  <c r="CA39" i="10"/>
  <c r="AR42" i="70"/>
  <c r="AR42" i="10"/>
  <c r="F18" i="70"/>
  <c r="F18" i="10"/>
  <c r="AN21" i="70"/>
  <c r="AN21" i="10"/>
  <c r="J25" i="70"/>
  <c r="J25" i="10"/>
  <c r="AR34" i="70"/>
  <c r="AW34" i="70" s="1"/>
  <c r="AV34" i="70" s="1"/>
  <c r="AR34" i="10"/>
  <c r="AX34" i="10" s="1"/>
  <c r="AY34" i="10" s="1"/>
  <c r="BB34" i="10" s="1"/>
  <c r="F23" i="70"/>
  <c r="F23" i="10"/>
  <c r="AN31" i="70"/>
  <c r="AN31" i="10"/>
  <c r="AE147" i="66"/>
  <c r="AA46" i="70"/>
  <c r="AA46" i="10"/>
  <c r="W16" i="70"/>
  <c r="W16" i="10"/>
  <c r="N15" i="63" s="1"/>
  <c r="Q15" i="63" s="1"/>
  <c r="J48" i="70"/>
  <c r="J48" i="10"/>
  <c r="F16" i="70"/>
  <c r="F16" i="10"/>
  <c r="EM22" i="70"/>
  <c r="EM22" i="10"/>
  <c r="EM42" i="70"/>
  <c r="EM42" i="10"/>
  <c r="DU49" i="70"/>
  <c r="DU49" i="10"/>
  <c r="EM44" i="70"/>
  <c r="EM44" i="10"/>
  <c r="DV44" i="70"/>
  <c r="DV44" i="10"/>
  <c r="DV12" i="70"/>
  <c r="DV12" i="10"/>
  <c r="EQ41" i="70"/>
  <c r="EQ41" i="10"/>
  <c r="EM18" i="70"/>
  <c r="EM18" i="10"/>
  <c r="DE41" i="70"/>
  <c r="DE41" i="10"/>
  <c r="DE21" i="70"/>
  <c r="DE21" i="10"/>
  <c r="CN20" i="70"/>
  <c r="CN20" i="10"/>
  <c r="DE37" i="70"/>
  <c r="DE37" i="10"/>
  <c r="DH12" i="70"/>
  <c r="DH12" i="10"/>
  <c r="DE31" i="70"/>
  <c r="DE31" i="10"/>
  <c r="DE13" i="70"/>
  <c r="DE13" i="10"/>
  <c r="CN41" i="70"/>
  <c r="CN41" i="10"/>
  <c r="DD11" i="70"/>
  <c r="DD11" i="10"/>
  <c r="CN47" i="70"/>
  <c r="CN47" i="10"/>
  <c r="BW44" i="70"/>
  <c r="BW44" i="10"/>
  <c r="CN27" i="70"/>
  <c r="CN27" i="10"/>
  <c r="BW49" i="70"/>
  <c r="BW49" i="10"/>
  <c r="BI47" i="70"/>
  <c r="BI47" i="10"/>
  <c r="BJ50" i="70"/>
  <c r="BJ50" i="10"/>
  <c r="BI14" i="70"/>
  <c r="BI14" i="10"/>
  <c r="BF17" i="70"/>
  <c r="BF17" i="10"/>
  <c r="W43" i="70"/>
  <c r="W43" i="10"/>
  <c r="N42" i="63" s="1"/>
  <c r="Q42" i="63" s="1"/>
  <c r="BI44" i="70"/>
  <c r="BI44" i="10"/>
  <c r="AO12" i="70"/>
  <c r="AO12" i="10"/>
  <c r="AA41" i="70"/>
  <c r="AA41" i="10"/>
  <c r="W44" i="70"/>
  <c r="W44" i="10"/>
  <c r="N43" i="63" s="1"/>
  <c r="Q43" i="63" s="1"/>
  <c r="CN36" i="70"/>
  <c r="CN36" i="10"/>
  <c r="X30" i="70"/>
  <c r="X30" i="10"/>
  <c r="G50" i="70"/>
  <c r="G50" i="10"/>
  <c r="X15" i="70"/>
  <c r="X15" i="10"/>
  <c r="G14" i="70"/>
  <c r="G14" i="10"/>
  <c r="G11" i="70"/>
  <c r="G11" i="10"/>
  <c r="G31" i="70"/>
  <c r="G31" i="10"/>
  <c r="CQ47" i="70"/>
  <c r="CQ47" i="10"/>
  <c r="CQ30" i="70"/>
  <c r="CQ30" i="10"/>
  <c r="BZ50" i="70"/>
  <c r="BZ50" i="10"/>
  <c r="BZ40" i="70"/>
  <c r="BZ40" i="10"/>
  <c r="BV36" i="70"/>
  <c r="BV36" i="10"/>
  <c r="BZ14" i="70"/>
  <c r="BZ14" i="10"/>
  <c r="EP48" i="70"/>
  <c r="EP48" i="10"/>
  <c r="EP37" i="70"/>
  <c r="EP37" i="10"/>
  <c r="EP25" i="70"/>
  <c r="EP25" i="10"/>
  <c r="DU40" i="70"/>
  <c r="DU40" i="10"/>
  <c r="DY26" i="70"/>
  <c r="DY26" i="10"/>
  <c r="DD33" i="70"/>
  <c r="DD33" i="10"/>
  <c r="EL42" i="70"/>
  <c r="EL42" i="10"/>
  <c r="EP26" i="70"/>
  <c r="EP26" i="10"/>
  <c r="EV26" i="10" s="1"/>
  <c r="EW26" i="10" s="1"/>
  <c r="EZ26" i="10" s="1"/>
  <c r="DD16" i="70"/>
  <c r="DD16" i="10"/>
  <c r="CM36" i="70"/>
  <c r="CM36" i="10"/>
  <c r="BV37" i="70"/>
  <c r="BV37" i="10"/>
  <c r="EP33" i="70"/>
  <c r="EP33" i="10"/>
  <c r="EP16" i="70"/>
  <c r="EP16" i="10"/>
  <c r="DU26" i="70"/>
  <c r="DU26" i="10"/>
  <c r="DU19" i="70"/>
  <c r="DU19" i="10"/>
  <c r="DH37" i="70"/>
  <c r="DH37" i="10"/>
  <c r="DD17" i="70"/>
  <c r="DD17" i="10"/>
  <c r="CQ41" i="70"/>
  <c r="CV41" i="70" s="1"/>
  <c r="CU41" i="70" s="1"/>
  <c r="CQ41" i="10"/>
  <c r="CM32" i="70"/>
  <c r="CM32" i="10"/>
  <c r="DH38" i="70"/>
  <c r="DH38" i="10"/>
  <c r="DD30" i="70"/>
  <c r="DD30" i="10"/>
  <c r="DD12" i="70"/>
  <c r="DD12" i="10"/>
  <c r="CM39" i="70"/>
  <c r="CM39" i="10"/>
  <c r="CQ18" i="70"/>
  <c r="CQ18" i="10"/>
  <c r="BZ48" i="70"/>
  <c r="BZ48" i="10"/>
  <c r="BZ30" i="70"/>
  <c r="BZ30" i="10"/>
  <c r="EM50" i="70"/>
  <c r="EM50" i="10"/>
  <c r="EL44" i="70"/>
  <c r="EL44" i="10"/>
  <c r="EP17" i="70"/>
  <c r="EP17" i="10"/>
  <c r="DU38" i="70"/>
  <c r="DU38" i="10"/>
  <c r="DY16" i="70"/>
  <c r="DY16" i="10"/>
  <c r="DI39" i="70"/>
  <c r="DI39" i="10"/>
  <c r="EL34" i="70"/>
  <c r="EL34" i="10"/>
  <c r="DD44" i="70"/>
  <c r="DD44" i="10"/>
  <c r="DD37" i="70"/>
  <c r="DD37" i="10"/>
  <c r="DH26" i="70"/>
  <c r="DH26" i="10"/>
  <c r="DH20" i="70"/>
  <c r="DH20" i="10"/>
  <c r="DD13" i="70"/>
  <c r="DD13" i="10"/>
  <c r="AE357" i="66"/>
  <c r="CM18" i="70"/>
  <c r="CM18" i="10"/>
  <c r="EP36" i="70"/>
  <c r="EP36" i="10"/>
  <c r="EP24" i="70"/>
  <c r="EP24" i="10"/>
  <c r="DU39" i="70"/>
  <c r="DU39" i="10"/>
  <c r="DU28" i="70"/>
  <c r="DU28" i="10"/>
  <c r="DD31" i="70"/>
  <c r="DD31" i="10"/>
  <c r="CQ46" i="70"/>
  <c r="CQ46" i="10"/>
  <c r="BE31" i="70"/>
  <c r="BE31" i="10"/>
  <c r="BE16" i="70"/>
  <c r="BE16" i="10"/>
  <c r="AE140" i="66"/>
  <c r="AN24" i="70"/>
  <c r="AN24" i="10"/>
  <c r="AA37" i="70"/>
  <c r="AA37" i="10"/>
  <c r="BE42" i="70"/>
  <c r="BE42" i="10"/>
  <c r="AE215" i="66"/>
  <c r="AA32" i="70"/>
  <c r="AA32" i="10"/>
  <c r="AG32" i="10" s="1"/>
  <c r="AH32" i="10" s="1"/>
  <c r="AK32" i="10" s="1"/>
  <c r="F34" i="70"/>
  <c r="F34" i="10"/>
  <c r="J18" i="70"/>
  <c r="J18" i="10"/>
  <c r="BE38" i="70"/>
  <c r="BE38" i="10"/>
  <c r="AS41" i="70"/>
  <c r="AS41" i="10"/>
  <c r="AN27" i="70"/>
  <c r="AN27" i="10"/>
  <c r="AN16" i="70"/>
  <c r="AN16" i="10"/>
  <c r="AE132" i="66"/>
  <c r="BE43" i="70"/>
  <c r="BE43" i="10"/>
  <c r="BI27" i="70"/>
  <c r="BI27" i="10"/>
  <c r="AN20" i="70"/>
  <c r="AN20" i="10"/>
  <c r="W20" i="70"/>
  <c r="W20" i="10"/>
  <c r="N19" i="63" s="1"/>
  <c r="Q19" i="63" s="1"/>
  <c r="AA14" i="70"/>
  <c r="AA14" i="10"/>
  <c r="J11" i="70"/>
  <c r="J11" i="10"/>
  <c r="AR43" i="70"/>
  <c r="AR43" i="10"/>
  <c r="F50" i="70"/>
  <c r="F50" i="10"/>
  <c r="AR44" i="70"/>
  <c r="AR44" i="10"/>
  <c r="W14" i="70"/>
  <c r="W14" i="10"/>
  <c r="N13" i="63" s="1"/>
  <c r="Q13" i="63" s="1"/>
  <c r="J16" i="70"/>
  <c r="J16" i="10"/>
  <c r="F11" i="70"/>
  <c r="F11" i="10"/>
  <c r="AA29" i="70"/>
  <c r="AA29" i="10"/>
  <c r="AR36" i="70"/>
  <c r="AR36" i="10"/>
  <c r="W40" i="70"/>
  <c r="W40" i="10"/>
  <c r="N39" i="63" s="1"/>
  <c r="Q39" i="63" s="1"/>
  <c r="K36" i="70"/>
  <c r="K36" i="10"/>
  <c r="EM24" i="70"/>
  <c r="EM24" i="10"/>
  <c r="EM30" i="70"/>
  <c r="EM30" i="10"/>
  <c r="DY37" i="70"/>
  <c r="DY37" i="10"/>
  <c r="EM32" i="70"/>
  <c r="EM32" i="10"/>
  <c r="EM19" i="70"/>
  <c r="EM19" i="10"/>
  <c r="DV35" i="70"/>
  <c r="DV35" i="10"/>
  <c r="DV18" i="70"/>
  <c r="DV18" i="10"/>
  <c r="EQ29" i="70"/>
  <c r="EQ29" i="10"/>
  <c r="DV45" i="70"/>
  <c r="DV45" i="10"/>
  <c r="EM21" i="70"/>
  <c r="EM21" i="10"/>
  <c r="CN48" i="70"/>
  <c r="CN48" i="10"/>
  <c r="CN25" i="70"/>
  <c r="DE35" i="70"/>
  <c r="DE35" i="10"/>
  <c r="DE32" i="70"/>
  <c r="DE32" i="10"/>
  <c r="BW24" i="70"/>
  <c r="BW24" i="10"/>
  <c r="BI37" i="70"/>
  <c r="BI37" i="10"/>
  <c r="BW30" i="70"/>
  <c r="BW30" i="10"/>
  <c r="BF45" i="70"/>
  <c r="BF45" i="10"/>
  <c r="BF47" i="70"/>
  <c r="BF47" i="10"/>
  <c r="BI13" i="70"/>
  <c r="BI13" i="10"/>
  <c r="AO23" i="70"/>
  <c r="AO23" i="10"/>
  <c r="CR11" i="70"/>
  <c r="CR11" i="10"/>
  <c r="BF11" i="70"/>
  <c r="BF11" i="10"/>
  <c r="W41" i="70"/>
  <c r="W41" i="10"/>
  <c r="N40" i="63" s="1"/>
  <c r="Q40" i="63" s="1"/>
  <c r="BF32" i="70"/>
  <c r="BF32" i="10"/>
  <c r="AO34" i="70"/>
  <c r="AO34" i="10"/>
  <c r="AA49" i="70"/>
  <c r="AA49" i="10"/>
  <c r="AS15" i="70"/>
  <c r="AS15" i="10"/>
  <c r="X50" i="70"/>
  <c r="X50" i="10"/>
  <c r="X27" i="70"/>
  <c r="X27" i="10"/>
  <c r="X19" i="70"/>
  <c r="X19" i="10"/>
  <c r="AA39" i="70"/>
  <c r="AA39" i="10"/>
  <c r="G41" i="70"/>
  <c r="G41" i="10"/>
  <c r="G34" i="70"/>
  <c r="G34" i="10"/>
  <c r="G44" i="70"/>
  <c r="G44" i="10"/>
  <c r="G46" i="70"/>
  <c r="G46" i="10"/>
  <c r="EL13" i="70"/>
  <c r="EL13" i="10"/>
  <c r="DU46" i="70"/>
  <c r="DU46" i="10"/>
  <c r="DY30" i="70"/>
  <c r="DY30" i="10"/>
  <c r="DY24" i="70"/>
  <c r="DY24" i="10"/>
  <c r="EE24" i="10" s="1"/>
  <c r="EF24" i="10" s="1"/>
  <c r="EI24" i="10" s="1"/>
  <c r="DH21" i="70"/>
  <c r="DH21" i="10"/>
  <c r="CM42" i="70"/>
  <c r="CM42" i="10"/>
  <c r="CQ15" i="70"/>
  <c r="CQ15" i="10"/>
  <c r="CA23" i="70"/>
  <c r="CA23" i="10"/>
  <c r="EP43" i="70"/>
  <c r="EP43" i="10"/>
  <c r="EL36" i="70"/>
  <c r="EL36" i="10"/>
  <c r="DY11" i="70"/>
  <c r="DY11" i="10"/>
  <c r="BE45" i="70"/>
  <c r="BE45" i="10"/>
  <c r="DY13" i="70"/>
  <c r="DY13" i="10"/>
  <c r="BV50" i="70"/>
  <c r="BV50" i="10"/>
  <c r="BZ22" i="70"/>
  <c r="CE22" i="70" s="1"/>
  <c r="CD22" i="70" s="1"/>
  <c r="BZ22" i="10"/>
  <c r="CF22" i="10" s="1"/>
  <c r="CG22" i="10" s="1"/>
  <c r="CJ22" i="10" s="1"/>
  <c r="BV12" i="70"/>
  <c r="BV12" i="10"/>
  <c r="AE242" i="66"/>
  <c r="EP44" i="70"/>
  <c r="EP44" i="10"/>
  <c r="EL32" i="70"/>
  <c r="EL32" i="10"/>
  <c r="DU35" i="70"/>
  <c r="DU35" i="10"/>
  <c r="DD47" i="70"/>
  <c r="DD47" i="10"/>
  <c r="DD27" i="70"/>
  <c r="DD27" i="10"/>
  <c r="CQ27" i="70"/>
  <c r="CQ27" i="10"/>
  <c r="AA38" i="70"/>
  <c r="AA38" i="10"/>
  <c r="AG38" i="10" s="1"/>
  <c r="AH38" i="10" s="1"/>
  <c r="AK38" i="10" s="1"/>
  <c r="F33" i="70"/>
  <c r="F33" i="10"/>
  <c r="EL37" i="70"/>
  <c r="EL37" i="10"/>
  <c r="EL25" i="70"/>
  <c r="EL25" i="10"/>
  <c r="EL15" i="70"/>
  <c r="EL15" i="10"/>
  <c r="DY44" i="70"/>
  <c r="ED44" i="70" s="1"/>
  <c r="EC44" i="70" s="1"/>
  <c r="DY44" i="10"/>
  <c r="DY22" i="70"/>
  <c r="DY22" i="10"/>
  <c r="DY15" i="70"/>
  <c r="DY15" i="10"/>
  <c r="DH50" i="70"/>
  <c r="DH50" i="10"/>
  <c r="DD36" i="70"/>
  <c r="DD36" i="10"/>
  <c r="CM47" i="70"/>
  <c r="CM47" i="10"/>
  <c r="CM17" i="70"/>
  <c r="CM17" i="10"/>
  <c r="BZ46" i="70"/>
  <c r="BZ46" i="10"/>
  <c r="CF46" i="10" s="1"/>
  <c r="CG46" i="10" s="1"/>
  <c r="CJ46" i="10" s="1"/>
  <c r="BZ25" i="70"/>
  <c r="BZ25" i="10"/>
  <c r="BE36" i="70"/>
  <c r="BE36" i="10"/>
  <c r="EP29" i="70"/>
  <c r="EP29" i="10"/>
  <c r="DY28" i="70"/>
  <c r="DY28" i="10"/>
  <c r="CQ34" i="70"/>
  <c r="CQ34" i="10"/>
  <c r="EP46" i="70"/>
  <c r="EP46" i="10"/>
  <c r="EV46" i="10" s="1"/>
  <c r="EW46" i="10" s="1"/>
  <c r="EZ46" i="10" s="1"/>
  <c r="EL20" i="70"/>
  <c r="EL20" i="10"/>
  <c r="DU50" i="70"/>
  <c r="DU50" i="10"/>
  <c r="BV45" i="70"/>
  <c r="BV45" i="10"/>
  <c r="BZ33" i="70"/>
  <c r="BZ33" i="10"/>
  <c r="EL45" i="70"/>
  <c r="EL45" i="10"/>
  <c r="EP23" i="70"/>
  <c r="EP23" i="10"/>
  <c r="EP14" i="70"/>
  <c r="EP14" i="10"/>
  <c r="DU21" i="70"/>
  <c r="DU21" i="10"/>
  <c r="DH27" i="70"/>
  <c r="DH27" i="10"/>
  <c r="CM27" i="70"/>
  <c r="CM27" i="10"/>
  <c r="AN32" i="70"/>
  <c r="AN32" i="10"/>
  <c r="AE148" i="66"/>
  <c r="AA34" i="70"/>
  <c r="AA34" i="10"/>
  <c r="BZ47" i="70"/>
  <c r="CF47" i="70" s="1"/>
  <c r="CG47" i="70" s="1"/>
  <c r="CJ47" i="70" s="1"/>
  <c r="BZ47" i="10"/>
  <c r="BE11" i="70"/>
  <c r="BE11" i="10"/>
  <c r="AA42" i="70"/>
  <c r="AA42" i="10"/>
  <c r="J29" i="70"/>
  <c r="J29" i="10"/>
  <c r="AR39" i="70"/>
  <c r="AR39" i="10"/>
  <c r="AE109" i="66"/>
  <c r="AD109" i="66" s="1"/>
  <c r="W50" i="70"/>
  <c r="W50" i="10"/>
  <c r="N49" i="63" s="1"/>
  <c r="Q49" i="63" s="1"/>
  <c r="F13" i="70"/>
  <c r="F13" i="10"/>
  <c r="BV14" i="70"/>
  <c r="BV14" i="10"/>
  <c r="AN50" i="70"/>
  <c r="AN50" i="10"/>
  <c r="AN29" i="70"/>
  <c r="AN29" i="10"/>
  <c r="AA44" i="70"/>
  <c r="AA44" i="10"/>
  <c r="AA27" i="70"/>
  <c r="AA27" i="10"/>
  <c r="BE21" i="70"/>
  <c r="BE21" i="10"/>
  <c r="AR32" i="70"/>
  <c r="AR32" i="10"/>
  <c r="P24" i="70"/>
  <c r="Q24" i="70" s="1"/>
  <c r="T24" i="70" s="1"/>
  <c r="BV39" i="70"/>
  <c r="BV39" i="10"/>
  <c r="BI49" i="70"/>
  <c r="BI49" i="10"/>
  <c r="BE27" i="70"/>
  <c r="BE27" i="10"/>
  <c r="AA35" i="70"/>
  <c r="AA35" i="10"/>
  <c r="AE131" i="66"/>
  <c r="AR15" i="70"/>
  <c r="AR15" i="10"/>
  <c r="J26" i="70"/>
  <c r="J26" i="10"/>
  <c r="AN43" i="70"/>
  <c r="AN43" i="10"/>
  <c r="AE159" i="66"/>
  <c r="AR18" i="70"/>
  <c r="AW18" i="70" s="1"/>
  <c r="AV18" i="70" s="1"/>
  <c r="AR18" i="10"/>
  <c r="F20" i="70"/>
  <c r="F20" i="10"/>
  <c r="EQ33" i="70"/>
  <c r="EQ33" i="10"/>
  <c r="DV34" i="70"/>
  <c r="DV34" i="10"/>
  <c r="EQ42" i="70"/>
  <c r="EQ42" i="10"/>
  <c r="DV48" i="70"/>
  <c r="DV48" i="10"/>
  <c r="DV33" i="70"/>
  <c r="DV33" i="10"/>
  <c r="DV20" i="70"/>
  <c r="DV20" i="10"/>
  <c r="EM16" i="70"/>
  <c r="EM16" i="10"/>
  <c r="DV11" i="70"/>
  <c r="DV11" i="10"/>
  <c r="EQ25" i="70"/>
  <c r="EQ25" i="10"/>
  <c r="DV32" i="70"/>
  <c r="DV32" i="10"/>
  <c r="CN44" i="70"/>
  <c r="CN44" i="10"/>
  <c r="CN30" i="70"/>
  <c r="CN30" i="10"/>
  <c r="CN34" i="70"/>
  <c r="CN34" i="10"/>
  <c r="BI20" i="70"/>
  <c r="BI20" i="10"/>
  <c r="DE12" i="70"/>
  <c r="DE12" i="10"/>
  <c r="CN28" i="70"/>
  <c r="CN28" i="10"/>
  <c r="CN46" i="70"/>
  <c r="CN13" i="70"/>
  <c r="DE20" i="70"/>
  <c r="DE20" i="10"/>
  <c r="CN18" i="70"/>
  <c r="CN18" i="10"/>
  <c r="CN24" i="70"/>
  <c r="CN24" i="10"/>
  <c r="BI29" i="70"/>
  <c r="BI29" i="10"/>
  <c r="BW21" i="70"/>
  <c r="BW21" i="10"/>
  <c r="BI41" i="70"/>
  <c r="BI41" i="10"/>
  <c r="BI38" i="70"/>
  <c r="BI38" i="10"/>
  <c r="BF29" i="70"/>
  <c r="BF29" i="10"/>
  <c r="BI12" i="70"/>
  <c r="BI12" i="10"/>
  <c r="AO18" i="10"/>
  <c r="BW32" i="70"/>
  <c r="BW32" i="10"/>
  <c r="BF36" i="70"/>
  <c r="BF36" i="10"/>
  <c r="BF16" i="70"/>
  <c r="BF16" i="10"/>
  <c r="AO39" i="70"/>
  <c r="AO39" i="10"/>
  <c r="W39" i="70"/>
  <c r="W39" i="10"/>
  <c r="N38" i="63" s="1"/>
  <c r="Q38" i="63" s="1"/>
  <c r="AO32" i="70"/>
  <c r="AO32" i="10"/>
  <c r="AA47" i="70"/>
  <c r="AA47" i="10"/>
  <c r="G49" i="70"/>
  <c r="G49" i="10"/>
  <c r="BW50" i="70"/>
  <c r="BW50" i="10"/>
  <c r="AO36" i="70"/>
  <c r="AO36" i="10"/>
  <c r="X36" i="70"/>
  <c r="X36" i="10"/>
  <c r="X20" i="70"/>
  <c r="G20" i="70"/>
  <c r="G20" i="10"/>
  <c r="G13" i="70"/>
  <c r="G13" i="10"/>
  <c r="AO14" i="70"/>
  <c r="AO14" i="10"/>
  <c r="G22" i="70"/>
  <c r="G22" i="10"/>
  <c r="G19" i="70"/>
  <c r="G19" i="10"/>
  <c r="G25" i="70"/>
  <c r="G25" i="10"/>
  <c r="DD46" i="70"/>
  <c r="DD46" i="10"/>
  <c r="DD32" i="70"/>
  <c r="DD32" i="10"/>
  <c r="DY48" i="70"/>
  <c r="DY48" i="10"/>
  <c r="DY36" i="70"/>
  <c r="DY36" i="10"/>
  <c r="DV24" i="70"/>
  <c r="DV24" i="10"/>
  <c r="DU18" i="70"/>
  <c r="DU18" i="10"/>
  <c r="DD39" i="70"/>
  <c r="DM39" i="70" s="1"/>
  <c r="DL39" i="70" s="1"/>
  <c r="DD39" i="10"/>
  <c r="DI29" i="10"/>
  <c r="AE365" i="66"/>
  <c r="DD21" i="70"/>
  <c r="DD21" i="10"/>
  <c r="CM22" i="70"/>
  <c r="CM22" i="10"/>
  <c r="CQ14" i="70"/>
  <c r="CQ14" i="10"/>
  <c r="BZ17" i="70"/>
  <c r="BZ17" i="10"/>
  <c r="EL41" i="70"/>
  <c r="EL41" i="10"/>
  <c r="EL18" i="70"/>
  <c r="EL18" i="10"/>
  <c r="DY27" i="70"/>
  <c r="DY27" i="10"/>
  <c r="DU12" i="70"/>
  <c r="DU12" i="10"/>
  <c r="DH42" i="70"/>
  <c r="DH42" i="10"/>
  <c r="DD34" i="70"/>
  <c r="DD34" i="10"/>
  <c r="CQ25" i="70"/>
  <c r="CQ25" i="10"/>
  <c r="BZ41" i="70"/>
  <c r="BZ41" i="10"/>
  <c r="BV16" i="70"/>
  <c r="BV16" i="10"/>
  <c r="AE246" i="66"/>
  <c r="BE28" i="70"/>
  <c r="BE28" i="10"/>
  <c r="EP50" i="70"/>
  <c r="EP50" i="10"/>
  <c r="EP12" i="70"/>
  <c r="EP12" i="10"/>
  <c r="DU41" i="70"/>
  <c r="DU41" i="10"/>
  <c r="DU25" i="70"/>
  <c r="DU25" i="10"/>
  <c r="DY14" i="70"/>
  <c r="DY14" i="10"/>
  <c r="DH43" i="70"/>
  <c r="DH43" i="10"/>
  <c r="CQ19" i="70"/>
  <c r="CV19" i="70" s="1"/>
  <c r="CU19" i="70" s="1"/>
  <c r="CQ19" i="10"/>
  <c r="BI42" i="70"/>
  <c r="BI42" i="10"/>
  <c r="BE22" i="70"/>
  <c r="BN22" i="70" s="1"/>
  <c r="BM22" i="70" s="1"/>
  <c r="BE22" i="10"/>
  <c r="AA30" i="70"/>
  <c r="AA30" i="10"/>
  <c r="J27" i="70"/>
  <c r="J27" i="10"/>
  <c r="DU14" i="70"/>
  <c r="DU14" i="10"/>
  <c r="DD29" i="70"/>
  <c r="DD29" i="10"/>
  <c r="CQ43" i="70"/>
  <c r="CQ43" i="10"/>
  <c r="CM38" i="70"/>
  <c r="CM38" i="10"/>
  <c r="BV41" i="70"/>
  <c r="BV41" i="10"/>
  <c r="BI48" i="70"/>
  <c r="BI48" i="10"/>
  <c r="BE41" i="70"/>
  <c r="BE41" i="10"/>
  <c r="BI31" i="70"/>
  <c r="BI31" i="10"/>
  <c r="EP40" i="70"/>
  <c r="EP40" i="10"/>
  <c r="DV15" i="10"/>
  <c r="DH13" i="70"/>
  <c r="DH13" i="10"/>
  <c r="EL33" i="70"/>
  <c r="EL33" i="10"/>
  <c r="DH32" i="70"/>
  <c r="DH32" i="10"/>
  <c r="CM26" i="70"/>
  <c r="CM26" i="10"/>
  <c r="BZ49" i="70"/>
  <c r="BZ49" i="10"/>
  <c r="BV28" i="70"/>
  <c r="BV28" i="10"/>
  <c r="AE258" i="66"/>
  <c r="DY33" i="70"/>
  <c r="DY33" i="10"/>
  <c r="DD43" i="70"/>
  <c r="DD43" i="10"/>
  <c r="BZ15" i="70"/>
  <c r="BZ15" i="10"/>
  <c r="AN44" i="70"/>
  <c r="AN44" i="10"/>
  <c r="AE160" i="66"/>
  <c r="AD160" i="66" s="1"/>
  <c r="AN40" i="70"/>
  <c r="AN40" i="10"/>
  <c r="AN35" i="70"/>
  <c r="AN35" i="10"/>
  <c r="AE129" i="66"/>
  <c r="AN13" i="70"/>
  <c r="AN13" i="10"/>
  <c r="AA40" i="70"/>
  <c r="AA40" i="10"/>
  <c r="AA26" i="70"/>
  <c r="AA26" i="10"/>
  <c r="F44" i="70"/>
  <c r="F44" i="10"/>
  <c r="F37" i="70"/>
  <c r="F37" i="10"/>
  <c r="BE37" i="70"/>
  <c r="BE37" i="10"/>
  <c r="BE24" i="70"/>
  <c r="BE24" i="10"/>
  <c r="AR50" i="70"/>
  <c r="AR50" i="10"/>
  <c r="G28" i="70"/>
  <c r="G28" i="10"/>
  <c r="AR29" i="70"/>
  <c r="AR29" i="10"/>
  <c r="AA25" i="70"/>
  <c r="AA25" i="10"/>
  <c r="J37" i="70"/>
  <c r="J37" i="10"/>
  <c r="J22" i="70"/>
  <c r="J22" i="10"/>
  <c r="BZ29" i="70"/>
  <c r="BZ29" i="10"/>
  <c r="BI26" i="70"/>
  <c r="BI26" i="10"/>
  <c r="AE96" i="66"/>
  <c r="W37" i="70"/>
  <c r="W37" i="10"/>
  <c r="N36" i="63" s="1"/>
  <c r="Q36" i="63" s="1"/>
  <c r="J30" i="70"/>
  <c r="J30" i="10"/>
  <c r="BV38" i="70"/>
  <c r="BV38" i="10"/>
  <c r="AR22" i="70"/>
  <c r="AR22" i="10"/>
  <c r="W26" i="70"/>
  <c r="W26" i="10"/>
  <c r="N25" i="63" s="1"/>
  <c r="Q25" i="63" s="1"/>
  <c r="J15" i="70"/>
  <c r="J15" i="10"/>
  <c r="AR47" i="70"/>
  <c r="AR47" i="10"/>
  <c r="AE127" i="66"/>
  <c r="AN11" i="70"/>
  <c r="AN11" i="10"/>
  <c r="J20" i="70"/>
  <c r="J20" i="10"/>
  <c r="AR35" i="70"/>
  <c r="AR35" i="10"/>
  <c r="F31" i="70"/>
  <c r="F31" i="10"/>
  <c r="BI50" i="70"/>
  <c r="BI50" i="10"/>
  <c r="AN42" i="70"/>
  <c r="AN42" i="10"/>
  <c r="AA50" i="70"/>
  <c r="AA50" i="10"/>
  <c r="W15" i="70"/>
  <c r="W15" i="10"/>
  <c r="N14" i="63" s="1"/>
  <c r="Q14" i="63" s="1"/>
  <c r="F45" i="70"/>
  <c r="F45" i="10"/>
  <c r="J13" i="70"/>
  <c r="J13" i="10"/>
  <c r="AB12" i="70"/>
  <c r="AB12" i="10"/>
  <c r="DE17" i="70"/>
  <c r="DE17" i="10"/>
  <c r="DE39" i="70"/>
  <c r="DE39" i="10"/>
  <c r="BI21" i="70"/>
  <c r="BI21" i="10"/>
  <c r="BI33" i="70"/>
  <c r="BI33" i="10"/>
  <c r="AE192" i="66"/>
  <c r="BI19" i="70"/>
  <c r="BI19" i="10"/>
  <c r="BI11" i="70"/>
  <c r="BI11" i="10"/>
  <c r="BI32" i="70"/>
  <c r="BI32" i="10"/>
  <c r="BF37" i="70"/>
  <c r="BF37" i="10"/>
  <c r="BI28" i="70"/>
  <c r="BI28" i="10"/>
  <c r="AO24" i="70"/>
  <c r="AO24" i="10"/>
  <c r="AO30" i="70"/>
  <c r="W48" i="70"/>
  <c r="W48" i="10"/>
  <c r="N47" i="63" s="1"/>
  <c r="Q47" i="63" s="1"/>
  <c r="X33" i="70"/>
  <c r="X33" i="10"/>
  <c r="X25" i="70"/>
  <c r="X25" i="10"/>
  <c r="BJ39" i="70"/>
  <c r="BJ39" i="10"/>
  <c r="G45" i="70"/>
  <c r="G45" i="10"/>
  <c r="BF44" i="70"/>
  <c r="BF44" i="10"/>
  <c r="AS18" i="70"/>
  <c r="AS18" i="10"/>
  <c r="G39" i="70"/>
  <c r="G39" i="10"/>
  <c r="G42" i="70"/>
  <c r="G42" i="10"/>
  <c r="X12" i="70"/>
  <c r="X12" i="10"/>
  <c r="EP31" i="70"/>
  <c r="EP31" i="10"/>
  <c r="DD20" i="70"/>
  <c r="DD20" i="10"/>
  <c r="CM45" i="70"/>
  <c r="CM45" i="10"/>
  <c r="BV49" i="70"/>
  <c r="BV49" i="10"/>
  <c r="BZ38" i="70"/>
  <c r="BZ38" i="10"/>
  <c r="BZ20" i="70"/>
  <c r="BZ20" i="10"/>
  <c r="BZ12" i="70"/>
  <c r="BZ12" i="10"/>
  <c r="EL35" i="70"/>
  <c r="EL35" i="10"/>
  <c r="EP19" i="70"/>
  <c r="EP19" i="10"/>
  <c r="BW34" i="70"/>
  <c r="BW34" i="10"/>
  <c r="DU11" i="70"/>
  <c r="DU11" i="10"/>
  <c r="DH18" i="70"/>
  <c r="DH18" i="10"/>
  <c r="CQ32" i="70"/>
  <c r="CQ32" i="10"/>
  <c r="BE33" i="70"/>
  <c r="BE33" i="10"/>
  <c r="EL31" i="70"/>
  <c r="EL31" i="10"/>
  <c r="DY21" i="70"/>
  <c r="DY21" i="10"/>
  <c r="DU13" i="70"/>
  <c r="DU13" i="10"/>
  <c r="DH36" i="70"/>
  <c r="DH36" i="10"/>
  <c r="CQ49" i="70"/>
  <c r="CQ49" i="10"/>
  <c r="BV13" i="70"/>
  <c r="BV13" i="10"/>
  <c r="AA22" i="70"/>
  <c r="AA22" i="10"/>
  <c r="AG22" i="10" s="1"/>
  <c r="AH22" i="10" s="1"/>
  <c r="AK22" i="10" s="1"/>
  <c r="EP34" i="70"/>
  <c r="EP34" i="10"/>
  <c r="DD18" i="70"/>
  <c r="DD18" i="10"/>
  <c r="CQ42" i="70"/>
  <c r="CQ42" i="10"/>
  <c r="CM31" i="70"/>
  <c r="CM31" i="10"/>
  <c r="BZ28" i="70"/>
  <c r="BZ28" i="10"/>
  <c r="EL49" i="70"/>
  <c r="EL49" i="10"/>
  <c r="EP13" i="70"/>
  <c r="EP13" i="10"/>
  <c r="DU43" i="70"/>
  <c r="DU43" i="10"/>
  <c r="DY46" i="70"/>
  <c r="DY46" i="10"/>
  <c r="DD49" i="70"/>
  <c r="DD49" i="10"/>
  <c r="AE393" i="66"/>
  <c r="AD393" i="66" s="1"/>
  <c r="DH25" i="70"/>
  <c r="DH25" i="10"/>
  <c r="BZ36" i="70"/>
  <c r="BZ36" i="10"/>
  <c r="BV32" i="70"/>
  <c r="BV32" i="10"/>
  <c r="CQ45" i="70"/>
  <c r="CQ45" i="10"/>
  <c r="CM34" i="70"/>
  <c r="CM34" i="10"/>
  <c r="AE241" i="66"/>
  <c r="AD241" i="66" s="1"/>
  <c r="BZ11" i="70"/>
  <c r="BZ11" i="10"/>
  <c r="AA45" i="70"/>
  <c r="AA45" i="10"/>
  <c r="AA18" i="70"/>
  <c r="AF18" i="70" s="1"/>
  <c r="AE18" i="70" s="1"/>
  <c r="AA18" i="10"/>
  <c r="AR49" i="70"/>
  <c r="AR49" i="10"/>
  <c r="AN15" i="70"/>
  <c r="AN15" i="10"/>
  <c r="F27" i="70"/>
  <c r="F27" i="10"/>
  <c r="CF23" i="10"/>
  <c r="CG23" i="10" s="1"/>
  <c r="CJ23" i="10" s="1"/>
  <c r="CE23" i="10"/>
  <c r="CD23" i="10" s="1"/>
  <c r="BI39" i="70"/>
  <c r="BI39" i="10"/>
  <c r="F48" i="70"/>
  <c r="F48" i="10"/>
  <c r="F17" i="70"/>
  <c r="F17" i="10"/>
  <c r="CA19" i="10"/>
  <c r="BI35" i="70"/>
  <c r="BI35" i="10"/>
  <c r="AN46" i="70"/>
  <c r="AN46" i="10"/>
  <c r="AA20" i="70"/>
  <c r="AA20" i="10"/>
  <c r="J42" i="70"/>
  <c r="J42" i="10"/>
  <c r="F36" i="70"/>
  <c r="F36" i="10"/>
  <c r="BI40" i="70"/>
  <c r="BI40" i="10"/>
  <c r="AR21" i="70"/>
  <c r="AR21" i="10"/>
  <c r="AN19" i="70"/>
  <c r="AN19" i="10"/>
  <c r="AE135" i="66"/>
  <c r="W25" i="70"/>
  <c r="W25" i="10"/>
  <c r="N24" i="63" s="1"/>
  <c r="Q24" i="63" s="1"/>
  <c r="J45" i="70"/>
  <c r="J45" i="10"/>
  <c r="CV44" i="70"/>
  <c r="CU44" i="70" s="1"/>
  <c r="CW44" i="70"/>
  <c r="CX44" i="70" s="1"/>
  <c r="DA44" i="70" s="1"/>
  <c r="BE26" i="70"/>
  <c r="BE26" i="10"/>
  <c r="AE199" i="66"/>
  <c r="BE13" i="70"/>
  <c r="BE13" i="10"/>
  <c r="AA28" i="70"/>
  <c r="AA28" i="10"/>
  <c r="AF28" i="10" s="1"/>
  <c r="AE28" i="10" s="1"/>
  <c r="V27" i="63" s="1"/>
  <c r="Y27" i="63" s="1"/>
  <c r="AA21" i="70"/>
  <c r="AA21" i="10"/>
  <c r="K47" i="70"/>
  <c r="K47" i="10"/>
  <c r="DZ18" i="70"/>
  <c r="DZ18" i="10"/>
  <c r="AN30" i="70"/>
  <c r="AN30" i="10"/>
  <c r="F38" i="70"/>
  <c r="F38" i="10"/>
  <c r="F15" i="70"/>
  <c r="F15" i="10"/>
  <c r="BE32" i="70"/>
  <c r="BE32" i="10"/>
  <c r="AR48" i="70"/>
  <c r="AR48" i="10"/>
  <c r="AS16" i="70"/>
  <c r="AS16" i="10"/>
  <c r="DE27" i="70"/>
  <c r="DE27" i="10"/>
  <c r="DE24" i="70"/>
  <c r="DE24" i="10"/>
  <c r="DE25" i="70"/>
  <c r="DE25" i="10"/>
  <c r="EM26" i="70"/>
  <c r="EM26" i="10"/>
  <c r="EM46" i="70"/>
  <c r="EM46" i="10"/>
  <c r="DY45" i="70"/>
  <c r="DY45" i="10"/>
  <c r="EM43" i="70"/>
  <c r="EM43" i="10"/>
  <c r="EM15" i="70"/>
  <c r="EM15" i="10"/>
  <c r="DV29" i="70"/>
  <c r="DV29" i="10"/>
  <c r="DV17" i="70"/>
  <c r="DV17" i="10"/>
  <c r="DV43" i="70"/>
  <c r="DV43" i="10"/>
  <c r="DV19" i="70"/>
  <c r="DV19" i="10"/>
  <c r="EQ35" i="70"/>
  <c r="EQ35" i="10"/>
  <c r="DV30" i="70"/>
  <c r="DV30" i="10"/>
  <c r="DV21" i="70"/>
  <c r="DV21" i="10"/>
  <c r="EM17" i="70"/>
  <c r="EM17" i="10"/>
  <c r="DD48" i="70"/>
  <c r="DD48" i="10"/>
  <c r="CN39" i="70"/>
  <c r="CN39" i="10"/>
  <c r="DE23" i="70"/>
  <c r="DE23" i="10"/>
  <c r="CN29" i="70"/>
  <c r="CN29" i="10"/>
  <c r="DH16" i="70"/>
  <c r="DH16" i="10"/>
  <c r="CN38" i="70"/>
  <c r="CN38" i="10"/>
  <c r="CN32" i="70"/>
  <c r="CN32" i="10"/>
  <c r="CN45" i="70"/>
  <c r="CN45" i="10"/>
  <c r="CN50" i="70"/>
  <c r="CN50" i="10"/>
  <c r="CN17" i="70"/>
  <c r="CN17" i="10"/>
  <c r="BW13" i="70"/>
  <c r="BW13" i="10"/>
  <c r="BW20" i="70"/>
  <c r="BW20" i="10"/>
  <c r="BI25" i="70"/>
  <c r="BI25" i="10"/>
  <c r="BI30" i="70"/>
  <c r="BI30" i="10"/>
  <c r="BI18" i="70"/>
  <c r="BI18" i="10"/>
  <c r="AO50" i="70"/>
  <c r="AO50" i="10"/>
  <c r="AO33" i="70"/>
  <c r="AO33" i="10"/>
  <c r="BW48" i="70"/>
  <c r="BW48" i="10"/>
  <c r="BF15" i="70"/>
  <c r="BF15" i="10"/>
  <c r="AO26" i="70"/>
  <c r="AO26" i="10"/>
  <c r="AE194" i="66"/>
  <c r="AA43" i="70"/>
  <c r="AA43" i="10"/>
  <c r="AO41" i="70"/>
  <c r="AO41" i="10"/>
  <c r="G40" i="70"/>
  <c r="G40" i="10"/>
  <c r="AE217" i="66"/>
  <c r="AD217" i="66" s="1"/>
  <c r="X26" i="70"/>
  <c r="X26" i="10"/>
  <c r="X18" i="70"/>
  <c r="X18" i="10"/>
  <c r="AO22" i="70"/>
  <c r="AO22" i="10"/>
  <c r="G21" i="70"/>
  <c r="G21" i="10"/>
  <c r="G38" i="70"/>
  <c r="G38" i="10"/>
  <c r="DU29" i="70"/>
  <c r="DU29" i="10"/>
  <c r="DD45" i="70"/>
  <c r="DD45" i="10"/>
  <c r="BZ18" i="70"/>
  <c r="BZ18" i="10"/>
  <c r="DU47" i="70"/>
  <c r="DU47" i="10"/>
  <c r="DU17" i="70"/>
  <c r="DU17" i="10"/>
  <c r="DH48" i="70"/>
  <c r="DH48" i="10"/>
  <c r="DI35" i="70"/>
  <c r="DI35" i="10"/>
  <c r="DH28" i="70"/>
  <c r="DH28" i="10"/>
  <c r="DD15" i="70"/>
  <c r="DD15" i="10"/>
  <c r="CM35" i="70"/>
  <c r="CM35" i="10"/>
  <c r="BE50" i="70"/>
  <c r="BE50" i="10"/>
  <c r="EP38" i="70"/>
  <c r="EP38" i="10"/>
  <c r="EL14" i="70"/>
  <c r="EL14" i="10"/>
  <c r="DY42" i="70"/>
  <c r="DY42" i="10"/>
  <c r="DH49" i="70"/>
  <c r="DH49" i="10"/>
  <c r="DH30" i="70"/>
  <c r="DH30" i="10"/>
  <c r="CM13" i="70"/>
  <c r="CV13" i="70" s="1"/>
  <c r="CU13" i="70" s="1"/>
  <c r="CM13" i="10"/>
  <c r="BZ44" i="70"/>
  <c r="BZ44" i="10"/>
  <c r="BZ21" i="70"/>
  <c r="BZ21" i="10"/>
  <c r="EL23" i="70"/>
  <c r="EL23" i="10"/>
  <c r="DU48" i="70"/>
  <c r="DU48" i="10"/>
  <c r="DY38" i="70"/>
  <c r="DY38" i="10"/>
  <c r="DY31" i="70"/>
  <c r="DY31" i="10"/>
  <c r="DH31" i="70"/>
  <c r="DH31" i="10"/>
  <c r="DH19" i="70"/>
  <c r="DH19" i="10"/>
  <c r="CM48" i="70"/>
  <c r="CM48" i="10"/>
  <c r="CM25" i="70"/>
  <c r="CM25" i="10"/>
  <c r="BE46" i="70"/>
  <c r="BE46" i="10"/>
  <c r="BE14" i="70"/>
  <c r="BE14" i="10"/>
  <c r="AR12" i="70"/>
  <c r="AR12" i="10"/>
  <c r="EL43" i="70"/>
  <c r="EL43" i="10"/>
  <c r="DY43" i="70"/>
  <c r="DY43" i="10"/>
  <c r="DU20" i="70"/>
  <c r="DU20" i="10"/>
  <c r="DH24" i="70"/>
  <c r="DH24" i="10"/>
  <c r="CQ21" i="70"/>
  <c r="CQ21" i="10"/>
  <c r="CV21" i="10" s="1"/>
  <c r="CU21" i="10" s="1"/>
  <c r="BZ45" i="70"/>
  <c r="BZ45" i="10"/>
  <c r="BV24" i="70"/>
  <c r="BV24" i="10"/>
  <c r="BE35" i="70"/>
  <c r="BE35" i="10"/>
  <c r="AE208" i="66"/>
  <c r="DY32" i="70"/>
  <c r="DY32" i="10"/>
  <c r="DI45" i="70"/>
  <c r="DI45" i="10"/>
  <c r="DD23" i="70"/>
  <c r="DD23" i="10"/>
  <c r="CQ50" i="70"/>
  <c r="CQ50" i="10"/>
  <c r="EP30" i="70"/>
  <c r="EV30" i="70" s="1"/>
  <c r="EW30" i="70" s="1"/>
  <c r="EZ30" i="70" s="1"/>
  <c r="EP30" i="10"/>
  <c r="EL16" i="70"/>
  <c r="EL16" i="10"/>
  <c r="DU27" i="70"/>
  <c r="DU27" i="10"/>
  <c r="BV48" i="70"/>
  <c r="BV48" i="10"/>
  <c r="EP41" i="70"/>
  <c r="EP41" i="10"/>
  <c r="DU32" i="70"/>
  <c r="DU32" i="10"/>
  <c r="CM43" i="70"/>
  <c r="CM43" i="10"/>
  <c r="CQ22" i="70"/>
  <c r="CQ22" i="10"/>
  <c r="BV29" i="70"/>
  <c r="BV29" i="10"/>
  <c r="BE15" i="70"/>
  <c r="BE15" i="10"/>
  <c r="F47" i="70"/>
  <c r="F47" i="10"/>
  <c r="J35" i="70"/>
  <c r="O35" i="70" s="1"/>
  <c r="N35" i="70" s="1"/>
  <c r="J35" i="10"/>
  <c r="W17" i="70"/>
  <c r="W17" i="10"/>
  <c r="N16" i="63" s="1"/>
  <c r="Q16" i="63" s="1"/>
  <c r="K24" i="70"/>
  <c r="K24" i="10"/>
  <c r="BW47" i="10"/>
  <c r="J50" i="70"/>
  <c r="J50" i="10"/>
  <c r="AN49" i="70"/>
  <c r="AN49" i="10"/>
  <c r="AN38" i="70"/>
  <c r="AW38" i="70" s="1"/>
  <c r="AV38" i="70" s="1"/>
  <c r="AN38" i="10"/>
  <c r="AR13" i="70"/>
  <c r="AR13" i="10"/>
  <c r="AA48" i="70"/>
  <c r="AA48" i="10"/>
  <c r="AA33" i="70"/>
  <c r="AA33" i="10"/>
  <c r="J19" i="70"/>
  <c r="J19" i="10"/>
  <c r="AR33" i="70"/>
  <c r="AW33" i="70" s="1"/>
  <c r="AV33" i="70" s="1"/>
  <c r="AR33" i="10"/>
  <c r="AR23" i="70"/>
  <c r="AX23" i="70" s="1"/>
  <c r="AY23" i="70" s="1"/>
  <c r="BB23" i="70" s="1"/>
  <c r="AR23" i="10"/>
  <c r="AX23" i="10" s="1"/>
  <c r="AY23" i="10" s="1"/>
  <c r="BB23" i="10" s="1"/>
  <c r="W27" i="70"/>
  <c r="W27" i="10"/>
  <c r="N26" i="63" s="1"/>
  <c r="Q26" i="63" s="1"/>
  <c r="F30" i="70"/>
  <c r="F30" i="10"/>
  <c r="BV15" i="70"/>
  <c r="BV15" i="10"/>
  <c r="BE48" i="70"/>
  <c r="BE48" i="10"/>
  <c r="AE221" i="66"/>
  <c r="AD221" i="66" s="1"/>
  <c r="W33" i="70"/>
  <c r="W33" i="10"/>
  <c r="N32" i="63" s="1"/>
  <c r="Q32" i="63" s="1"/>
  <c r="AR25" i="70"/>
  <c r="AR25" i="10"/>
  <c r="F25" i="70"/>
  <c r="F25" i="10"/>
  <c r="AE257" i="66"/>
  <c r="BZ27" i="70"/>
  <c r="BZ27" i="10"/>
  <c r="BE23" i="70"/>
  <c r="BE23" i="10"/>
  <c r="AR46" i="70"/>
  <c r="AR46" i="10"/>
  <c r="AA17" i="70"/>
  <c r="AA17" i="10"/>
  <c r="J17" i="70"/>
  <c r="J17" i="10"/>
  <c r="DV41" i="70"/>
  <c r="DV41" i="10"/>
  <c r="DV27" i="10"/>
  <c r="DV38" i="70"/>
  <c r="DV38" i="10"/>
  <c r="EM12" i="70"/>
  <c r="EM12" i="10"/>
  <c r="EM47" i="70"/>
  <c r="EM47" i="10"/>
  <c r="DE47" i="70"/>
  <c r="DE47" i="10"/>
  <c r="CN22" i="70"/>
  <c r="CN22" i="10"/>
  <c r="CN16" i="70"/>
  <c r="CN16" i="10"/>
  <c r="DE43" i="70"/>
  <c r="DE43" i="10"/>
  <c r="CN19" i="70"/>
  <c r="CN19" i="10"/>
  <c r="BI17" i="70"/>
  <c r="BI17" i="10"/>
  <c r="BW16" i="70"/>
  <c r="BW16" i="10"/>
  <c r="BW22" i="70"/>
  <c r="BW22" i="10"/>
  <c r="BF20" i="70"/>
  <c r="BF20" i="10"/>
  <c r="BF14" i="70"/>
  <c r="BF14" i="10"/>
  <c r="W49" i="70"/>
  <c r="W49" i="10"/>
  <c r="N48" i="63" s="1"/>
  <c r="Q48" i="63" s="1"/>
  <c r="BF21" i="70"/>
  <c r="BF21" i="10"/>
  <c r="BJ46" i="70"/>
  <c r="BJ46" i="10"/>
  <c r="AO29" i="70"/>
  <c r="AO29" i="10"/>
  <c r="X23" i="70"/>
  <c r="X23" i="10"/>
  <c r="BF28" i="70"/>
  <c r="BF28" i="10"/>
  <c r="X40" i="70"/>
  <c r="X40" i="10"/>
  <c r="G33" i="70"/>
  <c r="G33" i="10"/>
  <c r="G16" i="70"/>
  <c r="G16" i="10"/>
  <c r="X16" i="70"/>
  <c r="X16" i="10"/>
  <c r="G18" i="70"/>
  <c r="G18" i="10"/>
  <c r="G15" i="70"/>
  <c r="G15" i="10"/>
  <c r="EL21" i="70"/>
  <c r="EL21" i="10"/>
  <c r="DH34" i="70"/>
  <c r="DH34" i="10"/>
  <c r="DD26" i="70"/>
  <c r="DD26" i="10"/>
  <c r="CQ36" i="70"/>
  <c r="CQ36" i="10"/>
  <c r="EP32" i="70"/>
  <c r="EP32" i="10"/>
  <c r="EP15" i="70"/>
  <c r="EP15" i="10"/>
  <c r="CR39" i="70"/>
  <c r="CR39" i="10"/>
  <c r="CM12" i="70"/>
  <c r="CM12" i="10"/>
  <c r="DH41" i="70"/>
  <c r="DH41" i="10"/>
  <c r="DH17" i="70"/>
  <c r="DH17" i="10"/>
  <c r="CQ38" i="70"/>
  <c r="CQ38" i="10"/>
  <c r="BV40" i="70"/>
  <c r="BV40" i="10"/>
  <c r="EP49" i="70"/>
  <c r="EP49" i="10"/>
  <c r="EP28" i="70"/>
  <c r="EP28" i="10"/>
  <c r="EU28" i="10" s="1"/>
  <c r="ET28" i="10" s="1"/>
  <c r="DY20" i="70"/>
  <c r="DY20" i="10"/>
  <c r="BI24" i="70"/>
  <c r="BI24" i="10"/>
  <c r="AN22" i="70"/>
  <c r="AN22" i="10"/>
  <c r="EL19" i="70"/>
  <c r="EL19" i="10"/>
  <c r="EL11" i="70"/>
  <c r="EL11" i="10"/>
  <c r="DH14" i="70"/>
  <c r="DM14" i="70" s="1"/>
  <c r="DL14" i="70" s="1"/>
  <c r="DH14" i="10"/>
  <c r="CM49" i="70"/>
  <c r="CM49" i="10"/>
  <c r="CM15" i="70"/>
  <c r="CM15" i="10"/>
  <c r="BE47" i="70"/>
  <c r="BE47" i="10"/>
  <c r="BE29" i="70"/>
  <c r="BE29" i="10"/>
  <c r="EP21" i="70"/>
  <c r="EP21" i="10"/>
  <c r="CQ28" i="70"/>
  <c r="CQ28" i="10"/>
  <c r="CQ20" i="70"/>
  <c r="CQ20" i="10"/>
  <c r="CW20" i="10" s="1"/>
  <c r="CX20" i="10" s="1"/>
  <c r="DA20" i="10" s="1"/>
  <c r="DU45" i="70"/>
  <c r="DU45" i="10"/>
  <c r="DU16" i="70"/>
  <c r="DU16" i="10"/>
  <c r="DH46" i="70"/>
  <c r="DH46" i="10"/>
  <c r="DD24" i="70"/>
  <c r="DD24" i="10"/>
  <c r="CM40" i="70"/>
  <c r="CM40" i="10"/>
  <c r="CR23" i="70"/>
  <c r="CR23" i="10"/>
  <c r="CR13" i="70"/>
  <c r="CR13" i="10"/>
  <c r="BV25" i="70"/>
  <c r="BV25" i="10"/>
  <c r="EP18" i="70"/>
  <c r="EP18" i="10"/>
  <c r="DY40" i="70"/>
  <c r="DY40" i="10"/>
  <c r="DY23" i="70"/>
  <c r="DY23" i="10"/>
  <c r="CM11" i="70"/>
  <c r="CM11" i="10"/>
  <c r="BE44" i="70"/>
  <c r="BE44" i="10"/>
  <c r="BE25" i="70"/>
  <c r="BE25" i="10"/>
  <c r="BE12" i="70"/>
  <c r="BE12" i="10"/>
  <c r="BW46" i="70"/>
  <c r="BW46" i="10"/>
  <c r="BI34" i="70"/>
  <c r="BO34" i="70" s="1"/>
  <c r="BP34" i="70" s="1"/>
  <c r="BS34" i="70" s="1"/>
  <c r="BI34" i="10"/>
  <c r="AN25" i="70"/>
  <c r="AN25" i="10"/>
  <c r="AA31" i="70"/>
  <c r="AA31" i="10"/>
  <c r="AF31" i="10" s="1"/>
  <c r="AE31" i="10" s="1"/>
  <c r="V30" i="63" s="1"/>
  <c r="Y30" i="63" s="1"/>
  <c r="J41" i="70"/>
  <c r="J41" i="10"/>
  <c r="AN48" i="70"/>
  <c r="AN48" i="10"/>
  <c r="G35" i="70"/>
  <c r="G35" i="10"/>
  <c r="F21" i="70"/>
  <c r="F21" i="10"/>
  <c r="CA35" i="70"/>
  <c r="CA35" i="10"/>
  <c r="AN28" i="70"/>
  <c r="AN28" i="10"/>
  <c r="W42" i="70"/>
  <c r="W42" i="10"/>
  <c r="N41" i="63" s="1"/>
  <c r="Q41" i="63" s="1"/>
  <c r="F29" i="70"/>
  <c r="F29" i="10"/>
  <c r="BE30" i="70"/>
  <c r="BE30" i="10"/>
  <c r="AA15" i="70"/>
  <c r="AA15" i="10"/>
  <c r="F14" i="70"/>
  <c r="F14" i="10"/>
  <c r="AN39" i="70"/>
  <c r="AN39" i="10"/>
  <c r="AE155" i="66"/>
  <c r="F42" i="70"/>
  <c r="F42" i="10"/>
  <c r="AR45" i="70"/>
  <c r="AW45" i="70" s="1"/>
  <c r="AV45" i="70" s="1"/>
  <c r="AR45" i="10"/>
  <c r="AR14" i="70"/>
  <c r="AR14" i="10"/>
  <c r="AA16" i="70"/>
  <c r="AA16" i="10"/>
  <c r="AB11" i="70"/>
  <c r="AB11" i="10"/>
  <c r="F19" i="70"/>
  <c r="F19" i="10"/>
  <c r="CR37" i="70"/>
  <c r="CR37" i="10"/>
  <c r="AA23" i="70"/>
  <c r="AA23" i="10"/>
  <c r="J40" i="70"/>
  <c r="P40" i="70" s="1"/>
  <c r="Q40" i="70" s="1"/>
  <c r="T40" i="70" s="1"/>
  <c r="J40" i="10"/>
  <c r="DE38" i="70"/>
  <c r="DE38" i="10"/>
  <c r="BI46" i="70"/>
  <c r="BI46" i="10"/>
  <c r="AE153" i="66"/>
  <c r="AA24" i="70"/>
  <c r="AA24" i="10"/>
  <c r="AF24" i="10" s="1"/>
  <c r="AE24" i="10" s="1"/>
  <c r="V23" i="63" s="1"/>
  <c r="Y23" i="63" s="1"/>
  <c r="N415" i="69"/>
  <c r="AE415" i="69"/>
  <c r="AE36" i="69"/>
  <c r="N36" i="69"/>
  <c r="N500" i="69"/>
  <c r="AE500" i="69"/>
  <c r="N501" i="69"/>
  <c r="AE501" i="69"/>
  <c r="AD501" i="69" s="1"/>
  <c r="AA439" i="69"/>
  <c r="AE439" i="69"/>
  <c r="AA299" i="69"/>
  <c r="AE299" i="69"/>
  <c r="N218" i="69"/>
  <c r="AE218" i="69"/>
  <c r="AD218" i="69" s="1"/>
  <c r="N302" i="69"/>
  <c r="AE302" i="69"/>
  <c r="AE312" i="69"/>
  <c r="N312" i="69"/>
  <c r="N223" i="69"/>
  <c r="AE223" i="69"/>
  <c r="AD223" i="69" s="1"/>
  <c r="N207" i="69"/>
  <c r="AE207" i="69"/>
  <c r="AE161" i="69"/>
  <c r="AD161" i="69" s="1"/>
  <c r="N161" i="69"/>
  <c r="N160" i="69"/>
  <c r="AE160" i="69"/>
  <c r="AD160" i="69" s="1"/>
  <c r="AE34" i="69"/>
  <c r="N34" i="69"/>
  <c r="AE18" i="69"/>
  <c r="N18" i="69"/>
  <c r="AE154" i="69"/>
  <c r="N27" i="69"/>
  <c r="AE27" i="69"/>
  <c r="N300" i="69"/>
  <c r="AE300" i="69"/>
  <c r="N496" i="69"/>
  <c r="AE496" i="69"/>
  <c r="N497" i="69"/>
  <c r="AE497" i="69"/>
  <c r="AE450" i="69"/>
  <c r="AD450" i="69" s="1"/>
  <c r="N450" i="69"/>
  <c r="N445" i="69"/>
  <c r="AE445" i="69"/>
  <c r="AE216" i="69"/>
  <c r="N216" i="69"/>
  <c r="N221" i="69"/>
  <c r="AE221" i="69"/>
  <c r="AD221" i="69" s="1"/>
  <c r="N205" i="69"/>
  <c r="AE205" i="69"/>
  <c r="AE159" i="69"/>
  <c r="N159" i="69"/>
  <c r="AD241" i="69"/>
  <c r="N158" i="69"/>
  <c r="AE158" i="69"/>
  <c r="AE142" i="69"/>
  <c r="AE32" i="69"/>
  <c r="N32" i="69"/>
  <c r="AE16" i="69"/>
  <c r="N16" i="69"/>
  <c r="AE41" i="69"/>
  <c r="N41" i="69"/>
  <c r="N40" i="69"/>
  <c r="AE40" i="69"/>
  <c r="N25" i="69"/>
  <c r="AE25" i="69"/>
  <c r="AE163" i="69"/>
  <c r="AD163" i="69" s="1"/>
  <c r="N163" i="69"/>
  <c r="N162" i="69"/>
  <c r="AE162" i="69"/>
  <c r="AD162" i="69" s="1"/>
  <c r="N503" i="69"/>
  <c r="AE503" i="69"/>
  <c r="AD503" i="69" s="1"/>
  <c r="N493" i="69"/>
  <c r="AE493" i="69"/>
  <c r="AE214" i="69"/>
  <c r="N214" i="69"/>
  <c r="AE304" i="69"/>
  <c r="N304" i="69"/>
  <c r="N219" i="69"/>
  <c r="AE219" i="69"/>
  <c r="AD219" i="69" s="1"/>
  <c r="AE301" i="69"/>
  <c r="AE30" i="69"/>
  <c r="N30" i="69"/>
  <c r="AE14" i="69"/>
  <c r="N14" i="69"/>
  <c r="N23" i="69"/>
  <c r="AE23" i="69"/>
  <c r="AE138" i="69"/>
  <c r="AE150" i="69"/>
  <c r="AE50" i="69"/>
  <c r="AD50" i="69" s="1"/>
  <c r="N50" i="69"/>
  <c r="N204" i="69"/>
  <c r="AE204" i="69"/>
  <c r="AE20" i="69"/>
  <c r="N20" i="69"/>
  <c r="N29" i="69"/>
  <c r="AE29" i="69"/>
  <c r="N499" i="69"/>
  <c r="AE499" i="69"/>
  <c r="N506" i="69"/>
  <c r="AE506" i="69"/>
  <c r="AD506" i="69" s="1"/>
  <c r="AE447" i="69"/>
  <c r="AD447" i="69" s="1"/>
  <c r="AE311" i="69"/>
  <c r="N311" i="69"/>
  <c r="N212" i="69"/>
  <c r="AE212" i="69"/>
  <c r="N217" i="69"/>
  <c r="AE217" i="69"/>
  <c r="AD217" i="69" s="1"/>
  <c r="AE52" i="69"/>
  <c r="AD52" i="69" s="1"/>
  <c r="N52" i="69"/>
  <c r="AE28" i="69"/>
  <c r="N28" i="69"/>
  <c r="N21" i="69"/>
  <c r="AE21" i="69"/>
  <c r="N504" i="69"/>
  <c r="AE504" i="69"/>
  <c r="AD504" i="69" s="1"/>
  <c r="N495" i="69"/>
  <c r="AE495" i="69"/>
  <c r="N502" i="69"/>
  <c r="AE502" i="69"/>
  <c r="AD502" i="69" s="1"/>
  <c r="N412" i="69"/>
  <c r="AE412" i="69"/>
  <c r="AE306" i="69"/>
  <c r="N306" i="69"/>
  <c r="N210" i="69"/>
  <c r="AE210" i="69"/>
  <c r="N215" i="69"/>
  <c r="AE215" i="69"/>
  <c r="AE26" i="69"/>
  <c r="N26" i="69"/>
  <c r="N35" i="69"/>
  <c r="AE35" i="69"/>
  <c r="N19" i="69"/>
  <c r="AE19" i="69"/>
  <c r="AE42" i="69"/>
  <c r="N42" i="69"/>
  <c r="N220" i="69"/>
  <c r="AE220" i="69"/>
  <c r="AD220" i="69" s="1"/>
  <c r="N498" i="69"/>
  <c r="AE498" i="69"/>
  <c r="N308" i="69"/>
  <c r="AE308" i="69"/>
  <c r="AE208" i="69"/>
  <c r="N208" i="69"/>
  <c r="AE335" i="69"/>
  <c r="AD335" i="69" s="1"/>
  <c r="N213" i="69"/>
  <c r="AE213" i="69"/>
  <c r="AE313" i="69"/>
  <c r="N166" i="69"/>
  <c r="AE166" i="69"/>
  <c r="AD166" i="69" s="1"/>
  <c r="AE44" i="69"/>
  <c r="N44" i="69"/>
  <c r="AE24" i="69"/>
  <c r="N24" i="69"/>
  <c r="N49" i="69"/>
  <c r="AE49" i="69"/>
  <c r="AD49" i="69" s="1"/>
  <c r="AE146" i="69"/>
  <c r="N33" i="69"/>
  <c r="AE33" i="69"/>
  <c r="N17" i="69"/>
  <c r="AE17" i="69"/>
  <c r="AE43" i="69"/>
  <c r="N505" i="69"/>
  <c r="AE505" i="69"/>
  <c r="AD505" i="69" s="1"/>
  <c r="N209" i="69"/>
  <c r="AE209" i="69"/>
  <c r="N13" i="69"/>
  <c r="AE13" i="69"/>
  <c r="N494" i="69"/>
  <c r="AE494" i="69"/>
  <c r="AA337" i="69"/>
  <c r="AE337" i="69"/>
  <c r="AD337" i="69" s="1"/>
  <c r="AE298" i="69"/>
  <c r="N298" i="69"/>
  <c r="AE303" i="69"/>
  <c r="N303" i="69"/>
  <c r="AA307" i="69"/>
  <c r="AE307" i="69"/>
  <c r="AE222" i="69"/>
  <c r="AD222" i="69" s="1"/>
  <c r="N222" i="69"/>
  <c r="AE206" i="69"/>
  <c r="N206" i="69"/>
  <c r="N310" i="69"/>
  <c r="AE310" i="69"/>
  <c r="N211" i="69"/>
  <c r="AE211" i="69"/>
  <c r="AE165" i="69"/>
  <c r="AD165" i="69" s="1"/>
  <c r="N165" i="69"/>
  <c r="AE309" i="69"/>
  <c r="N164" i="69"/>
  <c r="AE164" i="69"/>
  <c r="AD164" i="69" s="1"/>
  <c r="AE22" i="69"/>
  <c r="N22" i="69"/>
  <c r="AD184" i="69"/>
  <c r="G16" i="55" s="1"/>
  <c r="N48" i="69"/>
  <c r="AE48" i="69"/>
  <c r="AD48" i="69" s="1"/>
  <c r="N31" i="69"/>
  <c r="AE31" i="69"/>
  <c r="N15" i="69"/>
  <c r="AE15" i="69"/>
  <c r="AE51" i="69"/>
  <c r="AD51" i="69" s="1"/>
  <c r="N38" i="67"/>
  <c r="AE191" i="66"/>
  <c r="AE193" i="66"/>
  <c r="AE104" i="66"/>
  <c r="AD104" i="66" s="1"/>
  <c r="AE438" i="66"/>
  <c r="AE424" i="66"/>
  <c r="AE220" i="66"/>
  <c r="AD220" i="66" s="1"/>
  <c r="AE190" i="66"/>
  <c r="AE102" i="66"/>
  <c r="AE105" i="66"/>
  <c r="AD105" i="66" s="1"/>
  <c r="AE14" i="66"/>
  <c r="AE450" i="66"/>
  <c r="AD450" i="66" s="1"/>
  <c r="AE392" i="66"/>
  <c r="AD392" i="66" s="1"/>
  <c r="AE360" i="66"/>
  <c r="AE218" i="66"/>
  <c r="AD218" i="66" s="1"/>
  <c r="AE189" i="66"/>
  <c r="AE100" i="66"/>
  <c r="AE103" i="66"/>
  <c r="AD103" i="66" s="1"/>
  <c r="AE211" i="66"/>
  <c r="AE188" i="66"/>
  <c r="AE214" i="66"/>
  <c r="AE209" i="66"/>
  <c r="AE98" i="66"/>
  <c r="AE107" i="66"/>
  <c r="AD107" i="66" s="1"/>
  <c r="AE187" i="66"/>
  <c r="AE210" i="66"/>
  <c r="AE206" i="66"/>
  <c r="AE446" i="66"/>
  <c r="AD446" i="66" s="1"/>
  <c r="AE394" i="66"/>
  <c r="AD394" i="66" s="1"/>
  <c r="AE203" i="66"/>
  <c r="AE202" i="66"/>
  <c r="AE186" i="66"/>
  <c r="AE205" i="66"/>
  <c r="AE363" i="66"/>
  <c r="AE301" i="66"/>
  <c r="AE185" i="66"/>
  <c r="AE198" i="66"/>
  <c r="AE108" i="66"/>
  <c r="AD108" i="66" s="1"/>
  <c r="AE201" i="66"/>
  <c r="AE355" i="66"/>
  <c r="AE195" i="66"/>
  <c r="AE184" i="66"/>
  <c r="AE106" i="66"/>
  <c r="AD106" i="66" s="1"/>
  <c r="AD477" i="65"/>
  <c r="AD484" i="65"/>
  <c r="AD507" i="65"/>
  <c r="AD473" i="65"/>
  <c r="AD498" i="65"/>
  <c r="AD472" i="65"/>
  <c r="AD483" i="65"/>
  <c r="N498" i="65"/>
  <c r="EM40" i="67" s="1"/>
  <c r="N484" i="65"/>
  <c r="EM26" i="67" s="1"/>
  <c r="AD504" i="65"/>
  <c r="AD505" i="65"/>
  <c r="N502" i="65"/>
  <c r="EM44" i="67" s="1"/>
  <c r="N495" i="65"/>
  <c r="EM37" i="67" s="1"/>
  <c r="N493" i="65"/>
  <c r="EM35" i="67" s="1"/>
  <c r="AD503" i="65"/>
  <c r="N472" i="65"/>
  <c r="EM14" i="67" s="1"/>
  <c r="AD443" i="65"/>
  <c r="I949" i="55" s="1"/>
  <c r="AD418" i="65"/>
  <c r="I205" i="55" s="1"/>
  <c r="AD424" i="65"/>
  <c r="I360" i="55" s="1"/>
  <c r="AD444" i="65"/>
  <c r="I980" i="55" s="1"/>
  <c r="N419" i="65"/>
  <c r="DV18" i="67" s="1"/>
  <c r="N442" i="65"/>
  <c r="DV41" i="67" s="1"/>
  <c r="AD384" i="65"/>
  <c r="I917" i="55" s="1"/>
  <c r="AD367" i="65"/>
  <c r="I390" i="55" s="1"/>
  <c r="AD377" i="65"/>
  <c r="I700" i="55" s="1"/>
  <c r="N364" i="65"/>
  <c r="DE20" i="67" s="1"/>
  <c r="AD379" i="65"/>
  <c r="I762" i="55" s="1"/>
  <c r="N363" i="65"/>
  <c r="DE19" i="67" s="1"/>
  <c r="N384" i="65"/>
  <c r="DE40" i="67" s="1"/>
  <c r="AD373" i="65"/>
  <c r="I576" i="55" s="1"/>
  <c r="N376" i="65"/>
  <c r="DE32" i="67" s="1"/>
  <c r="AD370" i="65"/>
  <c r="I483" i="55" s="1"/>
  <c r="AD356" i="65"/>
  <c r="I49" i="55" s="1"/>
  <c r="AD385" i="65"/>
  <c r="I948" i="55" s="1"/>
  <c r="AD299" i="65"/>
  <c r="I48" i="55" s="1"/>
  <c r="AD330" i="65"/>
  <c r="I1009" i="55" s="1"/>
  <c r="AD335" i="65"/>
  <c r="AD317" i="65"/>
  <c r="I606" i="55" s="1"/>
  <c r="AD314" i="65"/>
  <c r="I513" i="55" s="1"/>
  <c r="AD303" i="65"/>
  <c r="I172" i="55" s="1"/>
  <c r="N326" i="65"/>
  <c r="CN39" i="67" s="1"/>
  <c r="AD316" i="65"/>
  <c r="I575" i="55" s="1"/>
  <c r="AD329" i="65"/>
  <c r="I978" i="55" s="1"/>
  <c r="AD311" i="65"/>
  <c r="I420" i="55" s="1"/>
  <c r="AD337" i="65"/>
  <c r="N304" i="65"/>
  <c r="CN17" i="67" s="1"/>
  <c r="AD332" i="65"/>
  <c r="AD248" i="65"/>
  <c r="AD260" i="65"/>
  <c r="AD266" i="65"/>
  <c r="AD250" i="65"/>
  <c r="N262" i="65"/>
  <c r="BW32" i="67" s="1"/>
  <c r="N241" i="65"/>
  <c r="BW11" i="67" s="1"/>
  <c r="AD270" i="65"/>
  <c r="AD279" i="65"/>
  <c r="AD223" i="65"/>
  <c r="AD191" i="65"/>
  <c r="I233" i="55" s="1"/>
  <c r="AD209" i="65"/>
  <c r="I791" i="55" s="1"/>
  <c r="AD216" i="65"/>
  <c r="I1008" i="55" s="1"/>
  <c r="AD199" i="65"/>
  <c r="I481" i="55" s="1"/>
  <c r="AD215" i="65"/>
  <c r="I977" i="55" s="1"/>
  <c r="AD205" i="65"/>
  <c r="I667" i="55" s="1"/>
  <c r="AD198" i="65"/>
  <c r="I450" i="55" s="1"/>
  <c r="N205" i="65"/>
  <c r="BF32" i="67" s="1"/>
  <c r="N215" i="65"/>
  <c r="BF42" i="67" s="1"/>
  <c r="N216" i="65"/>
  <c r="BF43" i="67" s="1"/>
  <c r="N192" i="65"/>
  <c r="BF19" i="67" s="1"/>
  <c r="AD189" i="65"/>
  <c r="I171" i="55" s="1"/>
  <c r="AD207" i="65"/>
  <c r="I729" i="55" s="1"/>
  <c r="AD220" i="65"/>
  <c r="N199" i="65"/>
  <c r="BF26" i="67" s="1"/>
  <c r="AD188" i="65"/>
  <c r="I140" i="55" s="1"/>
  <c r="AD185" i="65"/>
  <c r="I47" i="55" s="1"/>
  <c r="AD218" i="65"/>
  <c r="N223" i="65"/>
  <c r="BF50" i="67" s="1"/>
  <c r="AD193" i="65"/>
  <c r="I295" i="55" s="1"/>
  <c r="AD204" i="65"/>
  <c r="I636" i="55" s="1"/>
  <c r="AD166" i="65"/>
  <c r="AD134" i="65"/>
  <c r="I232" i="55" s="1"/>
  <c r="AD137" i="65"/>
  <c r="I325" i="55" s="1"/>
  <c r="AD163" i="65"/>
  <c r="AD130" i="65"/>
  <c r="I108" i="55" s="1"/>
  <c r="AD159" i="65"/>
  <c r="I1007" i="55" s="1"/>
  <c r="AD128" i="65"/>
  <c r="I46" i="55" s="1"/>
  <c r="AD156" i="65"/>
  <c r="I914" i="55" s="1"/>
  <c r="AD145" i="65"/>
  <c r="I573" i="55" s="1"/>
  <c r="N152" i="65"/>
  <c r="AO36" i="67" s="1"/>
  <c r="N147" i="65"/>
  <c r="AO31" i="67" s="1"/>
  <c r="N163" i="65"/>
  <c r="AO47" i="67" s="1"/>
  <c r="AD71" i="65"/>
  <c r="I45" i="55" s="1"/>
  <c r="AD98" i="65"/>
  <c r="I882" i="55" s="1"/>
  <c r="AD105" i="65"/>
  <c r="AD75" i="65"/>
  <c r="I169" i="55" s="1"/>
  <c r="AD79" i="65"/>
  <c r="I293" i="55" s="1"/>
  <c r="N96" i="65"/>
  <c r="X37" i="67" s="1"/>
  <c r="N100" i="65"/>
  <c r="X41" i="67" s="1"/>
  <c r="AD81" i="65"/>
  <c r="I355" i="55" s="1"/>
  <c r="N84" i="65"/>
  <c r="X25" i="67" s="1"/>
  <c r="N109" i="65"/>
  <c r="X50" i="67" s="1"/>
  <c r="N92" i="65"/>
  <c r="X33" i="67" s="1"/>
  <c r="AD52" i="65"/>
  <c r="AD39" i="65"/>
  <c r="I819" i="55" s="1"/>
  <c r="AA36" i="65"/>
  <c r="K34" i="67" s="1"/>
  <c r="AD29" i="65"/>
  <c r="I509" i="55" s="1"/>
  <c r="AD32" i="65"/>
  <c r="I602" i="55" s="1"/>
  <c r="AD50" i="65"/>
  <c r="N24" i="65"/>
  <c r="G22" i="67" s="1"/>
  <c r="N50" i="65"/>
  <c r="G48" i="67" s="1"/>
  <c r="N25" i="65"/>
  <c r="G23" i="67" s="1"/>
  <c r="N26" i="65"/>
  <c r="G24" i="67" s="1"/>
  <c r="N30" i="65"/>
  <c r="G28" i="67" s="1"/>
  <c r="N18" i="65"/>
  <c r="G16" i="67" s="1"/>
  <c r="AD49" i="65"/>
  <c r="AD44" i="65"/>
  <c r="I974" i="55" s="1"/>
  <c r="AD378" i="65"/>
  <c r="I731" i="55" s="1"/>
  <c r="AD501" i="65"/>
  <c r="AD158" i="65"/>
  <c r="I976" i="55" s="1"/>
  <c r="AD127" i="65"/>
  <c r="I15" i="55" s="1"/>
  <c r="AD305" i="65"/>
  <c r="I234" i="55" s="1"/>
  <c r="AD427" i="65"/>
  <c r="I453" i="55" s="1"/>
  <c r="AD476" i="65"/>
  <c r="AD475" i="65"/>
  <c r="AD480" i="65"/>
  <c r="AD508" i="65"/>
  <c r="AD428" i="65"/>
  <c r="I484" i="55" s="1"/>
  <c r="AD412" i="65"/>
  <c r="I19" i="55" s="1"/>
  <c r="AD449" i="65"/>
  <c r="AD415" i="65"/>
  <c r="I112" i="55" s="1"/>
  <c r="AD451" i="65"/>
  <c r="AD416" i="65"/>
  <c r="I143" i="55" s="1"/>
  <c r="AD433" i="65"/>
  <c r="I639" i="55" s="1"/>
  <c r="N435" i="65"/>
  <c r="DV34" i="67" s="1"/>
  <c r="AD446" i="65"/>
  <c r="AD388" i="65"/>
  <c r="AD392" i="65"/>
  <c r="AD381" i="65"/>
  <c r="I824" i="55" s="1"/>
  <c r="AD372" i="65"/>
  <c r="I545" i="55" s="1"/>
  <c r="AD359" i="65"/>
  <c r="AD371" i="65"/>
  <c r="I514" i="55" s="1"/>
  <c r="AD391" i="65"/>
  <c r="AD306" i="65"/>
  <c r="I265" i="55" s="1"/>
  <c r="AD313" i="65"/>
  <c r="I482" i="55" s="1"/>
  <c r="AD300" i="65"/>
  <c r="I79" i="55" s="1"/>
  <c r="AD318" i="65"/>
  <c r="I637" i="55" s="1"/>
  <c r="N306" i="65"/>
  <c r="CN19" i="67" s="1"/>
  <c r="AD312" i="65"/>
  <c r="I451" i="55" s="1"/>
  <c r="AD249" i="65"/>
  <c r="AD264" i="65"/>
  <c r="AD274" i="65"/>
  <c r="AD242" i="65"/>
  <c r="N265" i="65"/>
  <c r="BW35" i="67" s="1"/>
  <c r="N273" i="65"/>
  <c r="BW43" i="67" s="1"/>
  <c r="N280" i="65"/>
  <c r="BW50" i="67" s="1"/>
  <c r="AD261" i="65"/>
  <c r="AD194" i="65"/>
  <c r="I326" i="55" s="1"/>
  <c r="AD206" i="65"/>
  <c r="I698" i="55" s="1"/>
  <c r="AD190" i="65"/>
  <c r="I202" i="55" s="1"/>
  <c r="N191" i="65"/>
  <c r="BF18" i="67" s="1"/>
  <c r="AD202" i="65"/>
  <c r="I574" i="55" s="1"/>
  <c r="AD195" i="65"/>
  <c r="I357" i="55" s="1"/>
  <c r="AD201" i="65"/>
  <c r="I543" i="55" s="1"/>
  <c r="AD140" i="65"/>
  <c r="I418" i="55" s="1"/>
  <c r="AD149" i="65"/>
  <c r="I697" i="55" s="1"/>
  <c r="AD164" i="65"/>
  <c r="AD157" i="65"/>
  <c r="I945" i="55" s="1"/>
  <c r="AD153" i="65"/>
  <c r="I821" i="55" s="1"/>
  <c r="N143" i="65"/>
  <c r="AO27" i="67" s="1"/>
  <c r="AD104" i="65"/>
  <c r="AD103" i="65"/>
  <c r="AD107" i="65"/>
  <c r="AD101" i="65"/>
  <c r="I975" i="55" s="1"/>
  <c r="N72" i="65"/>
  <c r="X13" i="67" s="1"/>
  <c r="AA26" i="65"/>
  <c r="K24" i="67" s="1"/>
  <c r="AD43" i="65"/>
  <c r="I943" i="55" s="1"/>
  <c r="AA42" i="65"/>
  <c r="K40" i="67" s="1"/>
  <c r="AA40" i="65"/>
  <c r="K38" i="67" s="1"/>
  <c r="AA31" i="65"/>
  <c r="K29" i="67" s="1"/>
  <c r="AA48" i="65"/>
  <c r="K46" i="67" s="1"/>
  <c r="AA23" i="65"/>
  <c r="K21" i="67" s="1"/>
  <c r="AA41" i="65"/>
  <c r="K39" i="67" s="1"/>
  <c r="AA15" i="65"/>
  <c r="K13" i="67" s="1"/>
  <c r="AA50" i="65"/>
  <c r="K48" i="67" s="1"/>
  <c r="AA49" i="65"/>
  <c r="K47" i="67" s="1"/>
  <c r="AA28" i="65"/>
  <c r="K26" i="67" s="1"/>
  <c r="AA20" i="65"/>
  <c r="K18" i="67" s="1"/>
  <c r="N15" i="65"/>
  <c r="G13" i="67" s="1"/>
  <c r="AD15" i="65"/>
  <c r="I75" i="55" s="1"/>
  <c r="N40" i="65"/>
  <c r="G38" i="67" s="1"/>
  <c r="N23" i="65"/>
  <c r="G21" i="67" s="1"/>
  <c r="N46" i="65"/>
  <c r="G44" i="67" s="1"/>
  <c r="N45" i="65"/>
  <c r="G43" i="67" s="1"/>
  <c r="AD45" i="65"/>
  <c r="I1005" i="55" s="1"/>
  <c r="N37" i="65"/>
  <c r="G35" i="67" s="1"/>
  <c r="N32" i="65"/>
  <c r="G30" i="67" s="1"/>
  <c r="AD24" i="65"/>
  <c r="I354" i="55" s="1"/>
  <c r="AD27" i="65"/>
  <c r="I447" i="55" s="1"/>
  <c r="AD19" i="65"/>
  <c r="I199" i="55" s="1"/>
  <c r="N19" i="65"/>
  <c r="G17" i="67" s="1"/>
  <c r="N22" i="65"/>
  <c r="G20" i="67" s="1"/>
  <c r="N14" i="65"/>
  <c r="G12" i="67" s="1"/>
  <c r="AD298" i="65"/>
  <c r="I17" i="55" s="1"/>
  <c r="AA13" i="65"/>
  <c r="K11" i="67" s="1"/>
  <c r="N13" i="65"/>
  <c r="G11" i="67" s="1"/>
  <c r="AD89" i="66" l="1"/>
  <c r="E603" i="55" s="1"/>
  <c r="F603" i="55"/>
  <c r="AF18" i="10"/>
  <c r="AE18" i="10" s="1"/>
  <c r="V17" i="63" s="1"/>
  <c r="Y17" i="63" s="1"/>
  <c r="AG36" i="10"/>
  <c r="AH36" i="10" s="1"/>
  <c r="AK36" i="10" s="1"/>
  <c r="N35" i="63"/>
  <c r="Q35" i="63" s="1"/>
  <c r="K46" i="63"/>
  <c r="K39" i="63"/>
  <c r="K35" i="63"/>
  <c r="K31" i="63"/>
  <c r="K27" i="63"/>
  <c r="K23" i="63"/>
  <c r="K19" i="63"/>
  <c r="K15" i="63"/>
  <c r="K42" i="63"/>
  <c r="K49" i="63"/>
  <c r="K45" i="63"/>
  <c r="K38" i="63"/>
  <c r="K34" i="63"/>
  <c r="K30" i="63"/>
  <c r="K26" i="63"/>
  <c r="K22" i="63"/>
  <c r="K18" i="63"/>
  <c r="K14" i="63"/>
  <c r="K10" i="63"/>
  <c r="K48" i="63"/>
  <c r="K44" i="63"/>
  <c r="K41" i="63"/>
  <c r="K37" i="63"/>
  <c r="K33" i="63"/>
  <c r="K29" i="63"/>
  <c r="K25" i="63"/>
  <c r="K21" i="63"/>
  <c r="K17" i="63"/>
  <c r="K13" i="63"/>
  <c r="K47" i="63"/>
  <c r="K43" i="63"/>
  <c r="K40" i="63"/>
  <c r="K36" i="63"/>
  <c r="K32" i="63"/>
  <c r="K28" i="63"/>
  <c r="K24" i="63"/>
  <c r="K20" i="63"/>
  <c r="K16" i="63"/>
  <c r="K12" i="63"/>
  <c r="S85" i="55"/>
  <c r="S116" i="55"/>
  <c r="I116" i="55"/>
  <c r="I85" i="55"/>
  <c r="S364" i="55"/>
  <c r="I364" i="55"/>
  <c r="Q794" i="55"/>
  <c r="F794" i="55"/>
  <c r="K794" i="55" s="1"/>
  <c r="AD438" i="66"/>
  <c r="E794" i="55" s="1"/>
  <c r="Q419" i="55"/>
  <c r="F419" i="55"/>
  <c r="AD197" i="66"/>
  <c r="E419" i="55" s="1"/>
  <c r="Q390" i="55"/>
  <c r="F390" i="55"/>
  <c r="AD367" i="66"/>
  <c r="E390" i="55" s="1"/>
  <c r="Q478" i="55"/>
  <c r="F478" i="55"/>
  <c r="AD28" i="66"/>
  <c r="E478" i="55" s="1"/>
  <c r="Q730" i="55"/>
  <c r="F730" i="55"/>
  <c r="AD321" i="66"/>
  <c r="E730" i="55" s="1"/>
  <c r="AD70" i="69"/>
  <c r="G14" i="55" s="1"/>
  <c r="R14" i="55"/>
  <c r="H14" i="55"/>
  <c r="AD256" i="65"/>
  <c r="J487" i="55"/>
  <c r="S77" i="55"/>
  <c r="J77" i="55"/>
  <c r="R705" i="55"/>
  <c r="G705" i="55"/>
  <c r="AD499" i="65"/>
  <c r="S611" i="55"/>
  <c r="I611" i="55"/>
  <c r="S271" i="55"/>
  <c r="I271" i="55"/>
  <c r="Q47" i="55"/>
  <c r="F47" i="55"/>
  <c r="AD185" i="66"/>
  <c r="E47" i="55" s="1"/>
  <c r="Q140" i="55"/>
  <c r="F140" i="55"/>
  <c r="AD188" i="66"/>
  <c r="E140" i="55" s="1"/>
  <c r="AD309" i="69"/>
  <c r="G358" i="55" s="1"/>
  <c r="R358" i="55"/>
  <c r="H358" i="55"/>
  <c r="AD206" i="69"/>
  <c r="G698" i="55" s="1"/>
  <c r="R698" i="55"/>
  <c r="H698" i="55"/>
  <c r="R17" i="55"/>
  <c r="H17" i="55"/>
  <c r="AD146" i="69"/>
  <c r="G604" i="55" s="1"/>
  <c r="R604" i="55"/>
  <c r="H604" i="55"/>
  <c r="AD204" i="69"/>
  <c r="G636" i="55" s="1"/>
  <c r="R636" i="55"/>
  <c r="H636" i="55"/>
  <c r="AD304" i="69"/>
  <c r="G203" i="55" s="1"/>
  <c r="R203" i="55"/>
  <c r="H203" i="55"/>
  <c r="AD41" i="69"/>
  <c r="G881" i="55" s="1"/>
  <c r="R881" i="55"/>
  <c r="H881" i="55"/>
  <c r="G22" i="55"/>
  <c r="R22" i="55"/>
  <c r="AD216" i="69"/>
  <c r="G1008" i="55" s="1"/>
  <c r="R1008" i="55"/>
  <c r="H1008" i="55"/>
  <c r="AD299" i="69"/>
  <c r="G48" i="55" s="1"/>
  <c r="R48" i="55"/>
  <c r="H48" i="55"/>
  <c r="Q481" i="55"/>
  <c r="F481" i="55"/>
  <c r="AD199" i="66"/>
  <c r="E481" i="55" s="1"/>
  <c r="Q820" i="55"/>
  <c r="F820" i="55"/>
  <c r="AD96" i="66"/>
  <c r="E820" i="55" s="1"/>
  <c r="Q328" i="55"/>
  <c r="F328" i="55"/>
  <c r="K328" i="55" s="1"/>
  <c r="L328" i="55" s="1"/>
  <c r="AD365" i="66"/>
  <c r="E328" i="55" s="1"/>
  <c r="X35" i="10"/>
  <c r="Q575" i="55"/>
  <c r="F575" i="55"/>
  <c r="AD316" i="66"/>
  <c r="E575" i="55" s="1"/>
  <c r="Q106" i="55"/>
  <c r="F106" i="55"/>
  <c r="AD16" i="66"/>
  <c r="E106" i="55" s="1"/>
  <c r="Q918" i="55"/>
  <c r="F918" i="55"/>
  <c r="AD442" i="66"/>
  <c r="E918" i="55" s="1"/>
  <c r="F208" i="55"/>
  <c r="AD247" i="66"/>
  <c r="Q107" i="55"/>
  <c r="F107" i="55"/>
  <c r="AD73" i="66"/>
  <c r="E107" i="55" s="1"/>
  <c r="Q670" i="55"/>
  <c r="F670" i="55"/>
  <c r="AD434" i="66"/>
  <c r="E670" i="55" s="1"/>
  <c r="Q761" i="55"/>
  <c r="F761" i="55"/>
  <c r="AD322" i="66"/>
  <c r="E761" i="55" s="1"/>
  <c r="Q914" i="55"/>
  <c r="F914" i="55"/>
  <c r="AD156" i="66"/>
  <c r="E914" i="55" s="1"/>
  <c r="Q544" i="55"/>
  <c r="F544" i="55"/>
  <c r="AD315" i="66"/>
  <c r="E544" i="55" s="1"/>
  <c r="Q727" i="55"/>
  <c r="F727" i="55"/>
  <c r="AD93" i="66"/>
  <c r="E727" i="55" s="1"/>
  <c r="Q976" i="55"/>
  <c r="F976" i="55"/>
  <c r="AD158" i="66"/>
  <c r="E976" i="55" s="1"/>
  <c r="F488" i="55"/>
  <c r="AD484" i="66"/>
  <c r="CF43" i="10"/>
  <c r="CG43" i="10" s="1"/>
  <c r="CJ43" i="10" s="1"/>
  <c r="Q664" i="55"/>
  <c r="Q671" i="55" s="1"/>
  <c r="U671" i="55" s="1"/>
  <c r="F664" i="55"/>
  <c r="AD34" i="66"/>
  <c r="E664" i="55" s="1"/>
  <c r="Q453" i="55"/>
  <c r="F453" i="55"/>
  <c r="AD427" i="66"/>
  <c r="E453" i="55" s="1"/>
  <c r="Q607" i="55"/>
  <c r="F607" i="55"/>
  <c r="AD374" i="66"/>
  <c r="E607" i="55" s="1"/>
  <c r="Q763" i="55"/>
  <c r="F763" i="55"/>
  <c r="K763" i="55" s="1"/>
  <c r="AD437" i="66"/>
  <c r="E763" i="55" s="1"/>
  <c r="Q792" i="55"/>
  <c r="F792" i="55"/>
  <c r="AD323" i="66"/>
  <c r="E792" i="55" s="1"/>
  <c r="Q417" i="55"/>
  <c r="F417" i="55"/>
  <c r="AD83" i="66"/>
  <c r="E417" i="55" s="1"/>
  <c r="Q329" i="55"/>
  <c r="F329" i="55"/>
  <c r="AD423" i="66"/>
  <c r="E329" i="55" s="1"/>
  <c r="Q19" i="55"/>
  <c r="F19" i="55"/>
  <c r="AD412" i="66"/>
  <c r="E19" i="55" s="1"/>
  <c r="Q81" i="55"/>
  <c r="F81" i="55"/>
  <c r="AD414" i="66"/>
  <c r="E81" i="55" s="1"/>
  <c r="Q230" i="55"/>
  <c r="F230" i="55"/>
  <c r="AD20" i="66"/>
  <c r="E230" i="55" s="1"/>
  <c r="Q79" i="55"/>
  <c r="F79" i="55"/>
  <c r="AD300" i="66"/>
  <c r="E79" i="55" s="1"/>
  <c r="Q231" i="55"/>
  <c r="F231" i="55"/>
  <c r="K231" i="55" s="1"/>
  <c r="L231" i="55" s="1"/>
  <c r="D332" i="72" s="1"/>
  <c r="E332" i="72" s="1"/>
  <c r="AD77" i="66"/>
  <c r="E231" i="55" s="1"/>
  <c r="Q509" i="55"/>
  <c r="Q516" i="55" s="1"/>
  <c r="U516" i="55" s="1"/>
  <c r="D745" i="12" s="1"/>
  <c r="E745" i="12" s="1"/>
  <c r="F509" i="55"/>
  <c r="AD29" i="66"/>
  <c r="E509" i="55" s="1"/>
  <c r="Q1011" i="55"/>
  <c r="F1011" i="55"/>
  <c r="AD445" i="66"/>
  <c r="E1011" i="55" s="1"/>
  <c r="AD82" i="69"/>
  <c r="G386" i="55" s="1"/>
  <c r="R386" i="55"/>
  <c r="H386" i="55"/>
  <c r="AD197" i="69"/>
  <c r="G419" i="55" s="1"/>
  <c r="R419" i="55"/>
  <c r="H419" i="55"/>
  <c r="K419" i="55" s="1"/>
  <c r="L419" i="55" s="1"/>
  <c r="AD259" i="69"/>
  <c r="H580" i="55"/>
  <c r="AD153" i="69"/>
  <c r="G821" i="55" s="1"/>
  <c r="R821" i="55"/>
  <c r="H821" i="55"/>
  <c r="AD357" i="69"/>
  <c r="G80" i="55" s="1"/>
  <c r="R80" i="55"/>
  <c r="H80" i="55"/>
  <c r="AD440" i="69"/>
  <c r="G856" i="55" s="1"/>
  <c r="R856" i="55"/>
  <c r="H856" i="55"/>
  <c r="AD355" i="69"/>
  <c r="G18" i="55" s="1"/>
  <c r="R18" i="55"/>
  <c r="H18" i="55"/>
  <c r="R16" i="55"/>
  <c r="H16" i="55"/>
  <c r="AD471" i="69"/>
  <c r="H85" i="55"/>
  <c r="AD188" i="69"/>
  <c r="G140" i="55" s="1"/>
  <c r="R140" i="55"/>
  <c r="H140" i="55"/>
  <c r="AD268" i="69"/>
  <c r="H890" i="55"/>
  <c r="AD492" i="69"/>
  <c r="H736" i="55"/>
  <c r="AD418" i="69"/>
  <c r="G205" i="55" s="1"/>
  <c r="R205" i="55"/>
  <c r="H205" i="55"/>
  <c r="AD128" i="69"/>
  <c r="G46" i="55" s="1"/>
  <c r="R46" i="55"/>
  <c r="H46" i="55"/>
  <c r="AD416" i="69"/>
  <c r="G143" i="55" s="1"/>
  <c r="R143" i="55"/>
  <c r="H143" i="55"/>
  <c r="AD157" i="69"/>
  <c r="G945" i="55" s="1"/>
  <c r="R945" i="55"/>
  <c r="H945" i="55"/>
  <c r="AD186" i="69"/>
  <c r="G78" i="55" s="1"/>
  <c r="R78" i="55"/>
  <c r="H78" i="55"/>
  <c r="AD362" i="69"/>
  <c r="G235" i="55" s="1"/>
  <c r="R235" i="55"/>
  <c r="H235" i="55"/>
  <c r="AD323" i="69"/>
  <c r="G792" i="55" s="1"/>
  <c r="R792" i="55"/>
  <c r="H792" i="55"/>
  <c r="AD481" i="69"/>
  <c r="H395" i="55"/>
  <c r="AD247" i="69"/>
  <c r="H208" i="55"/>
  <c r="AD42" i="65"/>
  <c r="I912" i="55" s="1"/>
  <c r="S912" i="55"/>
  <c r="J912" i="55"/>
  <c r="AD78" i="65"/>
  <c r="I262" i="55" s="1"/>
  <c r="S262" i="55"/>
  <c r="J262" i="55"/>
  <c r="S980" i="55"/>
  <c r="J980" i="55"/>
  <c r="S233" i="55"/>
  <c r="J233" i="55"/>
  <c r="S79" i="55"/>
  <c r="S110" i="55"/>
  <c r="J110" i="55"/>
  <c r="J79" i="55"/>
  <c r="S451" i="55"/>
  <c r="J451" i="55"/>
  <c r="AD369" i="65"/>
  <c r="I452" i="55" s="1"/>
  <c r="S452" i="55"/>
  <c r="J452" i="55"/>
  <c r="S265" i="55"/>
  <c r="J265" i="55"/>
  <c r="S974" i="55"/>
  <c r="J974" i="55"/>
  <c r="AD432" i="65"/>
  <c r="I608" i="55" s="1"/>
  <c r="S608" i="55"/>
  <c r="J608" i="55"/>
  <c r="AD36" i="65"/>
  <c r="I726" i="55" s="1"/>
  <c r="S726" i="55"/>
  <c r="J726" i="55"/>
  <c r="S514" i="55"/>
  <c r="J514" i="55"/>
  <c r="AD307" i="65"/>
  <c r="I296" i="55" s="1"/>
  <c r="S296" i="55"/>
  <c r="J296" i="55"/>
  <c r="AD197" i="65"/>
  <c r="I419" i="55" s="1"/>
  <c r="S419" i="55"/>
  <c r="J419" i="55"/>
  <c r="AD327" i="65"/>
  <c r="I916" i="55" s="1"/>
  <c r="S916" i="55"/>
  <c r="J916" i="55"/>
  <c r="AD488" i="65"/>
  <c r="J612" i="55"/>
  <c r="S360" i="55"/>
  <c r="J360" i="55"/>
  <c r="S545" i="55"/>
  <c r="J545" i="55"/>
  <c r="AD308" i="65"/>
  <c r="I327" i="55" s="1"/>
  <c r="S327" i="55"/>
  <c r="J327" i="55"/>
  <c r="S697" i="55"/>
  <c r="J697" i="55"/>
  <c r="AD487" i="65"/>
  <c r="J581" i="55"/>
  <c r="S914" i="55"/>
  <c r="J914" i="55"/>
  <c r="S731" i="55"/>
  <c r="J731" i="55"/>
  <c r="S234" i="55"/>
  <c r="J234" i="55"/>
  <c r="AD365" i="65"/>
  <c r="I328" i="55" s="1"/>
  <c r="S328" i="55"/>
  <c r="J328" i="55"/>
  <c r="S729" i="55"/>
  <c r="J729" i="55"/>
  <c r="S576" i="55"/>
  <c r="J576" i="55"/>
  <c r="S977" i="55"/>
  <c r="J977" i="55"/>
  <c r="AD445" i="65"/>
  <c r="I1011" i="55" s="1"/>
  <c r="S1011" i="55"/>
  <c r="J1011" i="55"/>
  <c r="S140" i="55"/>
  <c r="J140" i="55"/>
  <c r="AD131" i="65"/>
  <c r="I139" i="55" s="1"/>
  <c r="S139" i="55"/>
  <c r="J139" i="55"/>
  <c r="S232" i="55"/>
  <c r="J232" i="55"/>
  <c r="S142" i="55"/>
  <c r="J142" i="55"/>
  <c r="S420" i="55"/>
  <c r="J420" i="55"/>
  <c r="AD73" i="65"/>
  <c r="I107" i="55" s="1"/>
  <c r="S107" i="55"/>
  <c r="J107" i="55"/>
  <c r="AD35" i="65"/>
  <c r="I695" i="55" s="1"/>
  <c r="S695" i="55"/>
  <c r="J695" i="55"/>
  <c r="Q48" i="55"/>
  <c r="F48" i="55"/>
  <c r="AD299" i="66"/>
  <c r="E48" i="55" s="1"/>
  <c r="Q550" i="55"/>
  <c r="E550" i="55"/>
  <c r="AD148" i="69"/>
  <c r="G666" i="55" s="1"/>
  <c r="R666" i="55"/>
  <c r="H666" i="55"/>
  <c r="S270" i="55"/>
  <c r="I270" i="55"/>
  <c r="AD210" i="69"/>
  <c r="G822" i="55" s="1"/>
  <c r="R822" i="55"/>
  <c r="H822" i="55"/>
  <c r="AD20" i="69"/>
  <c r="G230" i="55" s="1"/>
  <c r="R230" i="55"/>
  <c r="H230" i="55"/>
  <c r="E22" i="55"/>
  <c r="Q22" i="55"/>
  <c r="F53" i="55"/>
  <c r="AD242" i="66"/>
  <c r="F425" i="55"/>
  <c r="AD254" i="66"/>
  <c r="Q978" i="55"/>
  <c r="F978" i="55"/>
  <c r="AD329" i="66"/>
  <c r="E978" i="55" s="1"/>
  <c r="Q943" i="55"/>
  <c r="F943" i="55"/>
  <c r="AD43" i="66"/>
  <c r="E943" i="55" s="1"/>
  <c r="F828" i="55"/>
  <c r="F859" i="55"/>
  <c r="AD267" i="66"/>
  <c r="AD189" i="69"/>
  <c r="G171" i="55" s="1"/>
  <c r="R171" i="55"/>
  <c r="H171" i="55"/>
  <c r="AD147" i="69"/>
  <c r="G635" i="55" s="1"/>
  <c r="R635" i="55"/>
  <c r="H635" i="55"/>
  <c r="AD102" i="69"/>
  <c r="G1006" i="55" s="1"/>
  <c r="R1006" i="55"/>
  <c r="H1006" i="55"/>
  <c r="AD139" i="69"/>
  <c r="G387" i="55" s="1"/>
  <c r="R387" i="55"/>
  <c r="H387" i="55"/>
  <c r="AD383" i="65"/>
  <c r="I886" i="55" s="1"/>
  <c r="S886" i="55"/>
  <c r="J886" i="55"/>
  <c r="S81" i="55"/>
  <c r="J81" i="55"/>
  <c r="J859" i="55"/>
  <c r="J828" i="55"/>
  <c r="AD72" i="65"/>
  <c r="I76" i="55" s="1"/>
  <c r="S76" i="55"/>
  <c r="J76" i="55"/>
  <c r="AD86" i="65"/>
  <c r="I510" i="55" s="1"/>
  <c r="S510" i="55"/>
  <c r="J510" i="55"/>
  <c r="AD413" i="65"/>
  <c r="I50" i="55" s="1"/>
  <c r="S50" i="55"/>
  <c r="J50" i="55"/>
  <c r="S209" i="55"/>
  <c r="I209" i="55"/>
  <c r="AD254" i="65"/>
  <c r="AD272" i="65"/>
  <c r="Q110" i="55"/>
  <c r="F110" i="55"/>
  <c r="AD301" i="66"/>
  <c r="E110" i="55" s="1"/>
  <c r="Q698" i="55"/>
  <c r="F698" i="55"/>
  <c r="AD206" i="66"/>
  <c r="E698" i="55" s="1"/>
  <c r="Q853" i="55"/>
  <c r="F853" i="55"/>
  <c r="AD211" i="66"/>
  <c r="E853" i="55" s="1"/>
  <c r="Q44" i="55"/>
  <c r="F44" i="55"/>
  <c r="AD14" i="66"/>
  <c r="E44" i="55" s="1"/>
  <c r="C11" i="63" s="1"/>
  <c r="Q295" i="55"/>
  <c r="F295" i="55"/>
  <c r="AD193" i="66"/>
  <c r="E295" i="55" s="1"/>
  <c r="AD313" i="69"/>
  <c r="G482" i="55" s="1"/>
  <c r="R482" i="55"/>
  <c r="H482" i="55"/>
  <c r="AD498" i="69"/>
  <c r="H953" i="55"/>
  <c r="AD35" i="69"/>
  <c r="G695" i="55" s="1"/>
  <c r="R695" i="55"/>
  <c r="H695" i="55"/>
  <c r="K695" i="55" s="1"/>
  <c r="L695" i="55" s="1"/>
  <c r="D1006" i="72" s="1"/>
  <c r="E1006" i="72" s="1"/>
  <c r="AD14" i="69"/>
  <c r="G44" i="55" s="1"/>
  <c r="R44" i="55"/>
  <c r="H44" i="55"/>
  <c r="AD445" i="69"/>
  <c r="G1011" i="55" s="1"/>
  <c r="R1011" i="55"/>
  <c r="H1011" i="55"/>
  <c r="AD300" i="69"/>
  <c r="G79" i="55" s="1"/>
  <c r="R79" i="55"/>
  <c r="H79" i="55"/>
  <c r="AD34" i="69"/>
  <c r="G664" i="55" s="1"/>
  <c r="R664" i="55"/>
  <c r="H664" i="55"/>
  <c r="AD36" i="69"/>
  <c r="G726" i="55" s="1"/>
  <c r="R726" i="55"/>
  <c r="H726" i="55"/>
  <c r="Q326" i="55"/>
  <c r="F326" i="55"/>
  <c r="AD194" i="66"/>
  <c r="E326" i="55" s="1"/>
  <c r="Q263" i="55"/>
  <c r="F263" i="55"/>
  <c r="AD135" i="66"/>
  <c r="E263" i="55" s="1"/>
  <c r="Q15" i="55"/>
  <c r="F15" i="55"/>
  <c r="AD127" i="66"/>
  <c r="E15" i="55" s="1"/>
  <c r="Q418" i="55"/>
  <c r="F418" i="55"/>
  <c r="AD140" i="66"/>
  <c r="E418" i="55" s="1"/>
  <c r="AF36" i="10"/>
  <c r="AE36" i="10" s="1"/>
  <c r="V35" i="63" s="1"/>
  <c r="Y35" i="63" s="1"/>
  <c r="Q823" i="55"/>
  <c r="F823" i="55"/>
  <c r="AD324" i="66"/>
  <c r="E823" i="55" s="1"/>
  <c r="Q359" i="55"/>
  <c r="F359" i="55"/>
  <c r="AD366" i="66"/>
  <c r="E359" i="55" s="1"/>
  <c r="Q115" i="55"/>
  <c r="E115" i="55"/>
  <c r="F301" i="55"/>
  <c r="AD250" i="66"/>
  <c r="Q545" i="55"/>
  <c r="F545" i="55"/>
  <c r="K545" i="55" s="1"/>
  <c r="L545" i="55" s="1"/>
  <c r="AD372" i="66"/>
  <c r="E545" i="55" s="1"/>
  <c r="F642" i="55"/>
  <c r="AD261" i="66"/>
  <c r="Q824" i="55"/>
  <c r="F824" i="55"/>
  <c r="AD381" i="66"/>
  <c r="E824" i="55" s="1"/>
  <c r="F332" i="55"/>
  <c r="AD251" i="66"/>
  <c r="Q46" i="55"/>
  <c r="AD128" i="66"/>
  <c r="E46" i="55" s="1"/>
  <c r="F46" i="55"/>
  <c r="Q75" i="55"/>
  <c r="F75" i="55"/>
  <c r="AD15" i="66"/>
  <c r="E75" i="55" s="1"/>
  <c r="Q576" i="55"/>
  <c r="F576" i="55"/>
  <c r="AD373" i="66"/>
  <c r="E576" i="55" s="1"/>
  <c r="Q293" i="55"/>
  <c r="F293" i="55"/>
  <c r="AD79" i="66"/>
  <c r="E293" i="55" s="1"/>
  <c r="F797" i="55"/>
  <c r="AD266" i="66"/>
  <c r="Q546" i="55"/>
  <c r="F546" i="55"/>
  <c r="K546" i="55" s="1"/>
  <c r="AD430" i="66"/>
  <c r="E546" i="55" s="1"/>
  <c r="F922" i="55"/>
  <c r="AD497" i="66"/>
  <c r="Q540" i="55"/>
  <c r="F540" i="55"/>
  <c r="AD30" i="66"/>
  <c r="E540" i="55" s="1"/>
  <c r="Q387" i="55"/>
  <c r="F387" i="55"/>
  <c r="K387" i="55" s="1"/>
  <c r="L387" i="55" s="1"/>
  <c r="AD139" i="66"/>
  <c r="E387" i="55" s="1"/>
  <c r="Q757" i="55"/>
  <c r="F757" i="55"/>
  <c r="AD37" i="66"/>
  <c r="E757" i="55" s="1"/>
  <c r="F611" i="55"/>
  <c r="AD260" i="66"/>
  <c r="Q168" i="55"/>
  <c r="F168" i="55"/>
  <c r="AD18" i="66"/>
  <c r="E168" i="55" s="1"/>
  <c r="AD251" i="69"/>
  <c r="H332" i="55"/>
  <c r="AD249" i="69"/>
  <c r="H270" i="55"/>
  <c r="AD258" i="69"/>
  <c r="H549" i="55"/>
  <c r="AD377" i="69"/>
  <c r="G700" i="55" s="1"/>
  <c r="R700" i="55"/>
  <c r="H700" i="55"/>
  <c r="AD434" i="69"/>
  <c r="G670" i="55" s="1"/>
  <c r="R670" i="55"/>
  <c r="H670" i="55"/>
  <c r="AD83" i="69"/>
  <c r="G417" i="55" s="1"/>
  <c r="R417" i="55"/>
  <c r="H417" i="55"/>
  <c r="AD254" i="69"/>
  <c r="H425" i="55"/>
  <c r="AD387" i="69"/>
  <c r="G1010" i="55" s="1"/>
  <c r="R1010" i="55"/>
  <c r="H1010" i="55"/>
  <c r="AD320" i="69"/>
  <c r="G699" i="55" s="1"/>
  <c r="R699" i="55"/>
  <c r="H699" i="55"/>
  <c r="AD252" i="69"/>
  <c r="H363" i="55"/>
  <c r="AD143" i="69"/>
  <c r="G511" i="55" s="1"/>
  <c r="R511" i="55"/>
  <c r="H511" i="55"/>
  <c r="AD203" i="69"/>
  <c r="G605" i="55" s="1"/>
  <c r="R605" i="55"/>
  <c r="H605" i="55"/>
  <c r="AD473" i="69"/>
  <c r="H147" i="55"/>
  <c r="AD140" i="69"/>
  <c r="G418" i="55" s="1"/>
  <c r="R418" i="55"/>
  <c r="H418" i="55"/>
  <c r="AD100" i="69"/>
  <c r="G944" i="55" s="1"/>
  <c r="R944" i="55"/>
  <c r="H944" i="55"/>
  <c r="AD243" i="69"/>
  <c r="H84" i="55"/>
  <c r="AD255" i="69"/>
  <c r="H456" i="55"/>
  <c r="AD94" i="69"/>
  <c r="G758" i="55" s="1"/>
  <c r="R758" i="55"/>
  <c r="H758" i="55"/>
  <c r="AD264" i="69"/>
  <c r="H735" i="55"/>
  <c r="AD257" i="69"/>
  <c r="H518" i="55"/>
  <c r="AD327" i="69"/>
  <c r="G916" i="55" s="1"/>
  <c r="R916" i="55"/>
  <c r="H916" i="55"/>
  <c r="AD437" i="69"/>
  <c r="G763" i="55" s="1"/>
  <c r="R763" i="55"/>
  <c r="H763" i="55"/>
  <c r="AD492" i="65"/>
  <c r="J736" i="55"/>
  <c r="AD304" i="65"/>
  <c r="I203" i="55" s="1"/>
  <c r="S203" i="55"/>
  <c r="J203" i="55"/>
  <c r="S49" i="55"/>
  <c r="J49" i="55"/>
  <c r="AD309" i="65"/>
  <c r="I358" i="55" s="1"/>
  <c r="S358" i="55"/>
  <c r="J358" i="55"/>
  <c r="S202" i="55"/>
  <c r="J202" i="55"/>
  <c r="AD16" i="65"/>
  <c r="I106" i="55" s="1"/>
  <c r="S106" i="55"/>
  <c r="J106" i="55"/>
  <c r="CE39" i="67"/>
  <c r="CD39" i="67" s="1"/>
  <c r="S762" i="55"/>
  <c r="J762" i="55"/>
  <c r="AD358" i="65"/>
  <c r="S111" i="55"/>
  <c r="J111" i="55"/>
  <c r="AD138" i="65"/>
  <c r="I356" i="55" s="1"/>
  <c r="S356" i="55"/>
  <c r="J356" i="55"/>
  <c r="AD89" i="65"/>
  <c r="I603" i="55" s="1"/>
  <c r="S603" i="55"/>
  <c r="J603" i="55"/>
  <c r="K603" i="55" s="1"/>
  <c r="L603" i="55" s="1"/>
  <c r="D872" i="72" s="1"/>
  <c r="E872" i="72" s="1"/>
  <c r="AD23" i="65"/>
  <c r="I323" i="55" s="1"/>
  <c r="S323" i="55"/>
  <c r="J323" i="55"/>
  <c r="AD368" i="65"/>
  <c r="I421" i="55" s="1"/>
  <c r="S421" i="55"/>
  <c r="J421" i="55"/>
  <c r="S390" i="55"/>
  <c r="J390" i="55"/>
  <c r="AD441" i="65"/>
  <c r="I887" i="55" s="1"/>
  <c r="S887" i="55"/>
  <c r="J887" i="55"/>
  <c r="S22" i="55"/>
  <c r="I22" i="55"/>
  <c r="AD430" i="65"/>
  <c r="I546" i="55" s="1"/>
  <c r="S546" i="55"/>
  <c r="J546" i="55"/>
  <c r="S48" i="55"/>
  <c r="J48" i="55"/>
  <c r="AD259" i="65"/>
  <c r="J580" i="55"/>
  <c r="AD425" i="65"/>
  <c r="I391" i="55" s="1"/>
  <c r="S391" i="55"/>
  <c r="J391" i="55"/>
  <c r="AD14" i="65"/>
  <c r="I44" i="55" s="1"/>
  <c r="S44" i="55"/>
  <c r="J44" i="55"/>
  <c r="S513" i="55"/>
  <c r="J513" i="55"/>
  <c r="K513" i="55" s="1"/>
  <c r="L513" i="55" s="1"/>
  <c r="AD271" i="65"/>
  <c r="J983" i="55"/>
  <c r="S571" i="55"/>
  <c r="J571" i="55"/>
  <c r="AD251" i="65"/>
  <c r="J332" i="55"/>
  <c r="AD437" i="65"/>
  <c r="I763" i="55" s="1"/>
  <c r="S763" i="55"/>
  <c r="J763" i="55"/>
  <c r="S199" i="55"/>
  <c r="J199" i="55"/>
  <c r="S23" i="55"/>
  <c r="I23" i="55"/>
  <c r="AD497" i="65"/>
  <c r="J922" i="55"/>
  <c r="AD85" i="65"/>
  <c r="I479" i="55" s="1"/>
  <c r="S479" i="55"/>
  <c r="J479" i="55"/>
  <c r="AD366" i="65"/>
  <c r="I359" i="55" s="1"/>
  <c r="S359" i="55"/>
  <c r="J359" i="55"/>
  <c r="S19" i="55"/>
  <c r="J19" i="55"/>
  <c r="S945" i="55"/>
  <c r="J945" i="55"/>
  <c r="Q13" i="55"/>
  <c r="AD13" i="66"/>
  <c r="R178" i="55"/>
  <c r="G178" i="55"/>
  <c r="T550" i="55"/>
  <c r="U550" i="55" s="1"/>
  <c r="R642" i="55"/>
  <c r="G642" i="55"/>
  <c r="Q450" i="55"/>
  <c r="F450" i="55"/>
  <c r="AD198" i="66"/>
  <c r="E450" i="55" s="1"/>
  <c r="Q422" i="55"/>
  <c r="F422" i="55"/>
  <c r="AD426" i="66"/>
  <c r="E422" i="55" s="1"/>
  <c r="Q948" i="55"/>
  <c r="F948" i="55"/>
  <c r="AD385" i="66"/>
  <c r="E948" i="55" s="1"/>
  <c r="Q542" i="55"/>
  <c r="F542" i="55"/>
  <c r="AD144" i="66"/>
  <c r="E542" i="55" s="1"/>
  <c r="AD360" i="69"/>
  <c r="G173" i="55" s="1"/>
  <c r="R173" i="55"/>
  <c r="H173" i="55"/>
  <c r="AD371" i="69"/>
  <c r="G514" i="55" s="1"/>
  <c r="R514" i="55"/>
  <c r="H514" i="55"/>
  <c r="AD129" i="69"/>
  <c r="G77" i="55" s="1"/>
  <c r="R77" i="55"/>
  <c r="H77" i="55"/>
  <c r="AD442" i="65"/>
  <c r="I918" i="55" s="1"/>
  <c r="S918" i="55"/>
  <c r="J918" i="55"/>
  <c r="S80" i="55"/>
  <c r="J80" i="55"/>
  <c r="S240" i="55"/>
  <c r="I240" i="55"/>
  <c r="S952" i="55"/>
  <c r="I952" i="55"/>
  <c r="S239" i="55"/>
  <c r="I239" i="55"/>
  <c r="S457" i="55"/>
  <c r="I457" i="55"/>
  <c r="Q16" i="55"/>
  <c r="F16" i="55"/>
  <c r="AD184" i="66"/>
  <c r="E16" i="55" s="1"/>
  <c r="Q266" i="55"/>
  <c r="F266" i="55"/>
  <c r="AD363" i="66"/>
  <c r="E266" i="55" s="1"/>
  <c r="Q822" i="55"/>
  <c r="F822" i="55"/>
  <c r="AD210" i="66"/>
  <c r="E822" i="55" s="1"/>
  <c r="Q233" i="55"/>
  <c r="F233" i="55"/>
  <c r="AD191" i="66"/>
  <c r="E233" i="55" s="1"/>
  <c r="AD213" i="69"/>
  <c r="G915" i="55" s="1"/>
  <c r="R915" i="55"/>
  <c r="H915" i="55"/>
  <c r="AD306" i="69"/>
  <c r="G265" i="55" s="1"/>
  <c r="R265" i="55"/>
  <c r="H265" i="55"/>
  <c r="AD499" i="69"/>
  <c r="H984" i="55"/>
  <c r="AD214" i="69"/>
  <c r="G946" i="55" s="1"/>
  <c r="R946" i="55"/>
  <c r="H946" i="55"/>
  <c r="AD16" i="69"/>
  <c r="G106" i="55" s="1"/>
  <c r="R106" i="55"/>
  <c r="H106" i="55"/>
  <c r="AD159" i="69"/>
  <c r="G1007" i="55" s="1"/>
  <c r="R1007" i="55"/>
  <c r="H1007" i="55"/>
  <c r="AD439" i="69"/>
  <c r="G825" i="55" s="1"/>
  <c r="R825" i="55"/>
  <c r="H825" i="55"/>
  <c r="AD415" i="69"/>
  <c r="G112" i="55" s="1"/>
  <c r="R112" i="55"/>
  <c r="H112" i="55"/>
  <c r="Q264" i="55"/>
  <c r="F264" i="55"/>
  <c r="AD192" i="66"/>
  <c r="E264" i="55" s="1"/>
  <c r="CN12" i="10"/>
  <c r="BW35" i="10"/>
  <c r="Q977" i="55"/>
  <c r="F977" i="55"/>
  <c r="AD215" i="66"/>
  <c r="E977" i="55" s="1"/>
  <c r="CN21" i="10"/>
  <c r="F983" i="55"/>
  <c r="AD271" i="66"/>
  <c r="Q850" i="55"/>
  <c r="F850" i="55"/>
  <c r="AD40" i="66"/>
  <c r="E850" i="55" s="1"/>
  <c r="F178" i="55"/>
  <c r="AD474" i="66"/>
  <c r="Q358" i="55"/>
  <c r="F358" i="55"/>
  <c r="K358" i="55" s="1"/>
  <c r="L358" i="55" s="1"/>
  <c r="AD309" i="66"/>
  <c r="E358" i="55" s="1"/>
  <c r="Q913" i="55"/>
  <c r="F913" i="55"/>
  <c r="AD99" i="66"/>
  <c r="E913" i="55" s="1"/>
  <c r="F239" i="55"/>
  <c r="AD248" i="66"/>
  <c r="Q1009" i="55"/>
  <c r="F1009" i="55"/>
  <c r="AD330" i="66"/>
  <c r="E1009" i="55" s="1"/>
  <c r="Q482" i="55"/>
  <c r="F482" i="55"/>
  <c r="AD313" i="66"/>
  <c r="E482" i="55" s="1"/>
  <c r="Q514" i="55"/>
  <c r="F514" i="55"/>
  <c r="K514" i="55" s="1"/>
  <c r="L514" i="55" s="1"/>
  <c r="AD371" i="66"/>
  <c r="E514" i="55" s="1"/>
  <c r="Q203" i="55"/>
  <c r="F203" i="55"/>
  <c r="K203" i="55" s="1"/>
  <c r="L203" i="55" s="1"/>
  <c r="AD304" i="66"/>
  <c r="E203" i="55" s="1"/>
  <c r="F674" i="55"/>
  <c r="AD490" i="66"/>
  <c r="Q696" i="55"/>
  <c r="Q702" i="55" s="1"/>
  <c r="U702" i="55" s="1"/>
  <c r="D1015" i="12" s="1"/>
  <c r="E1015" i="12" s="1"/>
  <c r="F696" i="55"/>
  <c r="AD92" i="66"/>
  <c r="E696" i="55" s="1"/>
  <c r="Q389" i="55"/>
  <c r="F389" i="55"/>
  <c r="AD310" i="66"/>
  <c r="E389" i="55" s="1"/>
  <c r="Q511" i="55"/>
  <c r="F511" i="55"/>
  <c r="AD143" i="66"/>
  <c r="E511" i="55" s="1"/>
  <c r="Q294" i="55"/>
  <c r="F294" i="55"/>
  <c r="AD136" i="66"/>
  <c r="E294" i="55" s="1"/>
  <c r="Q45" i="55"/>
  <c r="F45" i="55"/>
  <c r="AD71" i="66"/>
  <c r="E45" i="55" s="1"/>
  <c r="K11" i="63" s="1"/>
  <c r="Q604" i="55"/>
  <c r="F604" i="55"/>
  <c r="AD146" i="66"/>
  <c r="E604" i="55" s="1"/>
  <c r="Q235" i="55"/>
  <c r="F235" i="55"/>
  <c r="AD362" i="66"/>
  <c r="E235" i="55" s="1"/>
  <c r="Q602" i="55"/>
  <c r="Q609" i="55" s="1"/>
  <c r="U609" i="55" s="1"/>
  <c r="D880" i="12" s="1"/>
  <c r="E880" i="12" s="1"/>
  <c r="F602" i="55"/>
  <c r="AD32" i="66"/>
  <c r="E602" i="55" s="1"/>
  <c r="Q512" i="55"/>
  <c r="F512" i="55"/>
  <c r="AD200" i="66"/>
  <c r="E512" i="55" s="1"/>
  <c r="F890" i="55"/>
  <c r="AD268" i="66"/>
  <c r="Q296" i="55"/>
  <c r="F296" i="55"/>
  <c r="AD307" i="66"/>
  <c r="E296" i="55" s="1"/>
  <c r="Q49" i="55"/>
  <c r="F49" i="55"/>
  <c r="AD356" i="66"/>
  <c r="E49" i="55" s="1"/>
  <c r="Q234" i="55"/>
  <c r="F234" i="55"/>
  <c r="AD305" i="66"/>
  <c r="E234" i="55" s="1"/>
  <c r="Q199" i="55"/>
  <c r="F199" i="55"/>
  <c r="AD19" i="66"/>
  <c r="E199" i="55" s="1"/>
  <c r="AD81" i="69"/>
  <c r="G355" i="55" s="1"/>
  <c r="R355" i="55"/>
  <c r="H355" i="55"/>
  <c r="AD242" i="69"/>
  <c r="H53" i="55"/>
  <c r="AD201" i="69"/>
  <c r="G543" i="55" s="1"/>
  <c r="R543" i="55"/>
  <c r="H543" i="55"/>
  <c r="AD200" i="69"/>
  <c r="G512" i="55" s="1"/>
  <c r="R512" i="55"/>
  <c r="H512" i="55"/>
  <c r="AD379" i="69"/>
  <c r="G762" i="55" s="1"/>
  <c r="R762" i="55"/>
  <c r="H762" i="55"/>
  <c r="AD86" i="69"/>
  <c r="G510" i="55" s="1"/>
  <c r="R510" i="55"/>
  <c r="H510" i="55"/>
  <c r="AD363" i="69"/>
  <c r="G266" i="55" s="1"/>
  <c r="R266" i="55"/>
  <c r="H266" i="55"/>
  <c r="AD370" i="69"/>
  <c r="G483" i="55" s="1"/>
  <c r="R483" i="55"/>
  <c r="H483" i="55"/>
  <c r="AD486" i="69"/>
  <c r="H550" i="55"/>
  <c r="K550" i="55" s="1"/>
  <c r="L550" i="55" s="1"/>
  <c r="AD330" i="69"/>
  <c r="G1009" i="55" s="1"/>
  <c r="R1009" i="55"/>
  <c r="H1009" i="55"/>
  <c r="AD329" i="69"/>
  <c r="G978" i="55" s="1"/>
  <c r="R978" i="55"/>
  <c r="H978" i="55"/>
  <c r="AD470" i="69"/>
  <c r="H54" i="55"/>
  <c r="AD432" i="69"/>
  <c r="G608" i="55" s="1"/>
  <c r="R608" i="55"/>
  <c r="H608" i="55"/>
  <c r="AD442" i="69"/>
  <c r="G918" i="55" s="1"/>
  <c r="R918" i="55"/>
  <c r="H918" i="55"/>
  <c r="AD263" i="69"/>
  <c r="H704" i="55"/>
  <c r="AD248" i="69"/>
  <c r="H239" i="55"/>
  <c r="AD325" i="69"/>
  <c r="G854" i="55" s="1"/>
  <c r="R854" i="55"/>
  <c r="H854" i="55"/>
  <c r="AD272" i="69"/>
  <c r="H1014" i="55"/>
  <c r="AD429" i="69"/>
  <c r="G515" i="55" s="1"/>
  <c r="R515" i="55"/>
  <c r="H515" i="55"/>
  <c r="AD438" i="69"/>
  <c r="G794" i="55" s="1"/>
  <c r="R794" i="55"/>
  <c r="H794" i="55"/>
  <c r="AD472" i="69"/>
  <c r="H116" i="55"/>
  <c r="AD328" i="69"/>
  <c r="G947" i="55" s="1"/>
  <c r="R947" i="55"/>
  <c r="H947" i="55"/>
  <c r="AD439" i="65"/>
  <c r="I825" i="55" s="1"/>
  <c r="S825" i="55"/>
  <c r="J825" i="55"/>
  <c r="AD77" i="65"/>
  <c r="I231" i="55" s="1"/>
  <c r="S231" i="55"/>
  <c r="J231" i="55"/>
  <c r="S17" i="55"/>
  <c r="J17" i="55"/>
  <c r="S293" i="55"/>
  <c r="J293" i="55"/>
  <c r="AD132" i="65"/>
  <c r="I170" i="55" s="1"/>
  <c r="S170" i="55"/>
  <c r="J170" i="55"/>
  <c r="AD139" i="65"/>
  <c r="I387" i="55" s="1"/>
  <c r="S387" i="55"/>
  <c r="J387" i="55"/>
  <c r="AD82" i="65"/>
  <c r="I386" i="55" s="1"/>
  <c r="S386" i="55"/>
  <c r="J386" i="55"/>
  <c r="AD269" i="65"/>
  <c r="J921" i="55"/>
  <c r="AD208" i="65"/>
  <c r="I760" i="55" s="1"/>
  <c r="S760" i="55"/>
  <c r="J760" i="55"/>
  <c r="AD328" i="65"/>
  <c r="I947" i="55" s="1"/>
  <c r="S947" i="55"/>
  <c r="J947" i="55"/>
  <c r="AD435" i="65"/>
  <c r="I701" i="55" s="1"/>
  <c r="S701" i="55"/>
  <c r="J701" i="55"/>
  <c r="S637" i="55"/>
  <c r="J637" i="55"/>
  <c r="S483" i="55"/>
  <c r="J483" i="55"/>
  <c r="S1009" i="55"/>
  <c r="J1009" i="55"/>
  <c r="AD20" i="65"/>
  <c r="I230" i="55" s="1"/>
  <c r="S230" i="55"/>
  <c r="J230" i="55"/>
  <c r="AD151" i="65"/>
  <c r="I759" i="55" s="1"/>
  <c r="S759" i="55"/>
  <c r="J759" i="55"/>
  <c r="S112" i="55"/>
  <c r="J112" i="55"/>
  <c r="K112" i="55" s="1"/>
  <c r="S698" i="55"/>
  <c r="J698" i="55"/>
  <c r="AD491" i="65"/>
  <c r="J705" i="55"/>
  <c r="S325" i="55"/>
  <c r="J325" i="55"/>
  <c r="AD213" i="65"/>
  <c r="I915" i="55" s="1"/>
  <c r="S915" i="55"/>
  <c r="J915" i="55"/>
  <c r="AD470" i="65"/>
  <c r="J54" i="55"/>
  <c r="AD258" i="65"/>
  <c r="J549" i="55"/>
  <c r="AD150" i="65"/>
  <c r="I728" i="55" s="1"/>
  <c r="S728" i="55"/>
  <c r="J728" i="55"/>
  <c r="AD265" i="65"/>
  <c r="J766" i="55"/>
  <c r="S882" i="55"/>
  <c r="J882" i="55"/>
  <c r="AD200" i="65"/>
  <c r="I512" i="55" s="1"/>
  <c r="S512" i="55"/>
  <c r="J512" i="55"/>
  <c r="AD417" i="65"/>
  <c r="I174" i="55" s="1"/>
  <c r="S174" i="55"/>
  <c r="J174" i="55"/>
  <c r="AD214" i="65"/>
  <c r="I946" i="55" s="1"/>
  <c r="S946" i="55"/>
  <c r="J946" i="55"/>
  <c r="S978" i="55"/>
  <c r="J978" i="55"/>
  <c r="AD440" i="65"/>
  <c r="I856" i="55" s="1"/>
  <c r="S856" i="55"/>
  <c r="J856" i="55"/>
  <c r="AD360" i="65"/>
  <c r="I173" i="55" s="1"/>
  <c r="S173" i="55"/>
  <c r="J173" i="55"/>
  <c r="AD262" i="65"/>
  <c r="J673" i="55"/>
  <c r="Q921" i="55"/>
  <c r="E921" i="55"/>
  <c r="Q881" i="55"/>
  <c r="F881" i="55"/>
  <c r="AD41" i="66"/>
  <c r="E881" i="55" s="1"/>
  <c r="Q236" i="55"/>
  <c r="F236" i="55"/>
  <c r="AD419" i="66"/>
  <c r="E236" i="55" s="1"/>
  <c r="Q606" i="55"/>
  <c r="F606" i="55"/>
  <c r="AD317" i="66"/>
  <c r="E606" i="55" s="1"/>
  <c r="Q298" i="55"/>
  <c r="F298" i="55"/>
  <c r="AD422" i="66"/>
  <c r="E298" i="55" s="1"/>
  <c r="Q793" i="55"/>
  <c r="F793" i="55"/>
  <c r="AD380" i="66"/>
  <c r="E793" i="55" s="1"/>
  <c r="AD80" i="69"/>
  <c r="G324" i="55" s="1"/>
  <c r="R324" i="55"/>
  <c r="H324" i="55"/>
  <c r="AD132" i="69"/>
  <c r="G170" i="55" s="1"/>
  <c r="R170" i="55"/>
  <c r="H170" i="55"/>
  <c r="AD244" i="69"/>
  <c r="H115" i="55"/>
  <c r="AD361" i="65"/>
  <c r="I204" i="55" s="1"/>
  <c r="S204" i="55"/>
  <c r="J204" i="55"/>
  <c r="AD494" i="65"/>
  <c r="J798" i="55"/>
  <c r="S670" i="55"/>
  <c r="J670" i="55"/>
  <c r="K670" i="55" s="1"/>
  <c r="AD152" i="65"/>
  <c r="I790" i="55" s="1"/>
  <c r="S790" i="55"/>
  <c r="J790" i="55"/>
  <c r="S850" i="55"/>
  <c r="J850" i="55"/>
  <c r="AD355" i="65"/>
  <c r="I18" i="55" s="1"/>
  <c r="S18" i="55"/>
  <c r="J18" i="55"/>
  <c r="F581" i="55"/>
  <c r="AD487" i="66"/>
  <c r="Q357" i="55"/>
  <c r="F357" i="55"/>
  <c r="AD195" i="66"/>
  <c r="E357" i="55" s="1"/>
  <c r="Q667" i="55"/>
  <c r="F667" i="55"/>
  <c r="AD205" i="66"/>
  <c r="E667" i="55" s="1"/>
  <c r="Q109" i="55"/>
  <c r="F109" i="55"/>
  <c r="AD187" i="66"/>
  <c r="E109" i="55" s="1"/>
  <c r="Q944" i="55"/>
  <c r="F944" i="55"/>
  <c r="AD100" i="66"/>
  <c r="E944" i="55" s="1"/>
  <c r="Q1006" i="55"/>
  <c r="F1006" i="55"/>
  <c r="K1006" i="55" s="1"/>
  <c r="L1006" i="55" s="1"/>
  <c r="D1456" i="72" s="1"/>
  <c r="E1456" i="72" s="1"/>
  <c r="AD102" i="66"/>
  <c r="E1006" i="55" s="1"/>
  <c r="AD211" i="69"/>
  <c r="G853" i="55" s="1"/>
  <c r="R853" i="55"/>
  <c r="H853" i="55"/>
  <c r="AD307" i="69"/>
  <c r="G296" i="55" s="1"/>
  <c r="R296" i="55"/>
  <c r="H296" i="55"/>
  <c r="AD494" i="69"/>
  <c r="H798" i="55"/>
  <c r="AD43" i="69"/>
  <c r="G943" i="55" s="1"/>
  <c r="R943" i="55"/>
  <c r="H943" i="55"/>
  <c r="R19" i="55"/>
  <c r="R50" i="55"/>
  <c r="H19" i="55"/>
  <c r="AE452" i="69"/>
  <c r="H50" i="55"/>
  <c r="AD21" i="69"/>
  <c r="G261" i="55" s="1"/>
  <c r="R261" i="55"/>
  <c r="H261" i="55"/>
  <c r="AD212" i="69"/>
  <c r="G884" i="55" s="1"/>
  <c r="R884" i="55"/>
  <c r="H884" i="55"/>
  <c r="AD30" i="69"/>
  <c r="G540" i="55" s="1"/>
  <c r="R540" i="55"/>
  <c r="H540" i="55"/>
  <c r="AD493" i="69"/>
  <c r="H767" i="55"/>
  <c r="AD25" i="69"/>
  <c r="G385" i="55" s="1"/>
  <c r="R385" i="55"/>
  <c r="H385" i="55"/>
  <c r="AD205" i="69"/>
  <c r="G667" i="55" s="1"/>
  <c r="R667" i="55"/>
  <c r="H667" i="55"/>
  <c r="AD27" i="69"/>
  <c r="G447" i="55" s="1"/>
  <c r="R447" i="55"/>
  <c r="H447" i="55"/>
  <c r="AD312" i="69"/>
  <c r="G451" i="55" s="1"/>
  <c r="R451" i="55"/>
  <c r="H451" i="55"/>
  <c r="Q760" i="55"/>
  <c r="F760" i="55"/>
  <c r="AD208" i="66"/>
  <c r="E760" i="55" s="1"/>
  <c r="EE15" i="10"/>
  <c r="EF15" i="10" s="1"/>
  <c r="EI15" i="10" s="1"/>
  <c r="Q170" i="55"/>
  <c r="F170" i="55"/>
  <c r="K170" i="55" s="1"/>
  <c r="L170" i="55" s="1"/>
  <c r="AD132" i="66"/>
  <c r="E170" i="55" s="1"/>
  <c r="F1015" i="55"/>
  <c r="AD500" i="66"/>
  <c r="Q1010" i="55"/>
  <c r="F1010" i="55"/>
  <c r="AD387" i="66"/>
  <c r="E1010" i="55" s="1"/>
  <c r="Q886" i="55"/>
  <c r="F886" i="55"/>
  <c r="AD383" i="66"/>
  <c r="E886" i="55" s="1"/>
  <c r="Q788" i="55"/>
  <c r="F788" i="55"/>
  <c r="AD38" i="66"/>
  <c r="E788" i="55" s="1"/>
  <c r="Q573" i="55"/>
  <c r="F573" i="55"/>
  <c r="AD145" i="66"/>
  <c r="E573" i="55" s="1"/>
  <c r="F240" i="55"/>
  <c r="AD476" i="66"/>
  <c r="F487" i="55"/>
  <c r="AD256" i="66"/>
  <c r="Q915" i="55"/>
  <c r="F915" i="55"/>
  <c r="AD213" i="66"/>
  <c r="E915" i="55" s="1"/>
  <c r="Q447" i="55"/>
  <c r="F447" i="55"/>
  <c r="AD27" i="66"/>
  <c r="E447" i="55" s="1"/>
  <c r="CV23" i="70"/>
  <c r="CU23" i="70" s="1"/>
  <c r="Q449" i="55"/>
  <c r="F449" i="55"/>
  <c r="AD141" i="66"/>
  <c r="E449" i="55" s="1"/>
  <c r="Q669" i="55"/>
  <c r="F669" i="55"/>
  <c r="AD376" i="66"/>
  <c r="E669" i="55" s="1"/>
  <c r="F270" i="55"/>
  <c r="AD249" i="66"/>
  <c r="Q451" i="55"/>
  <c r="F451" i="55"/>
  <c r="AD312" i="66"/>
  <c r="E451" i="55" s="1"/>
  <c r="Q856" i="55"/>
  <c r="F856" i="55"/>
  <c r="AD440" i="66"/>
  <c r="E856" i="55" s="1"/>
  <c r="Q137" i="55"/>
  <c r="F137" i="55"/>
  <c r="AD17" i="66"/>
  <c r="E137" i="55" s="1"/>
  <c r="F580" i="55"/>
  <c r="AD259" i="66"/>
  <c r="F333" i="55"/>
  <c r="AD479" i="66"/>
  <c r="F952" i="55"/>
  <c r="AD270" i="66"/>
  <c r="Q141" i="55"/>
  <c r="F141" i="55"/>
  <c r="AD302" i="66"/>
  <c r="E141" i="55" s="1"/>
  <c r="F519" i="55"/>
  <c r="AD485" i="66"/>
  <c r="F735" i="55"/>
  <c r="AD264" i="66"/>
  <c r="Q637" i="55"/>
  <c r="F637" i="55"/>
  <c r="K637" i="55" s="1"/>
  <c r="L637" i="55" s="1"/>
  <c r="AD318" i="66"/>
  <c r="E637" i="55" s="1"/>
  <c r="Q420" i="55"/>
  <c r="F420" i="55"/>
  <c r="AD311" i="66"/>
  <c r="E420" i="55" s="1"/>
  <c r="Q1005" i="55"/>
  <c r="Q1012" i="55" s="1"/>
  <c r="U1012" i="55" s="1"/>
  <c r="D1464" i="12" s="1"/>
  <c r="E1464" i="12" s="1"/>
  <c r="F1005" i="55"/>
  <c r="AD45" i="66"/>
  <c r="E1005" i="55" s="1"/>
  <c r="Q949" i="55"/>
  <c r="F949" i="55"/>
  <c r="AD443" i="66"/>
  <c r="E949" i="55" s="1"/>
  <c r="Q391" i="55"/>
  <c r="F391" i="55"/>
  <c r="K391" i="55" s="1"/>
  <c r="AD425" i="66"/>
  <c r="E391" i="55" s="1"/>
  <c r="Q200" i="55"/>
  <c r="F200" i="55"/>
  <c r="AD76" i="66"/>
  <c r="E200" i="55" s="1"/>
  <c r="AD74" i="69"/>
  <c r="G138" i="55" s="1"/>
  <c r="R138" i="55"/>
  <c r="H138" i="55"/>
  <c r="AD270" i="69"/>
  <c r="H952" i="55"/>
  <c r="AD435" i="69"/>
  <c r="G701" i="55" s="1"/>
  <c r="R701" i="55"/>
  <c r="H701" i="55"/>
  <c r="K701" i="55" s="1"/>
  <c r="AD84" i="69"/>
  <c r="G448" i="55" s="1"/>
  <c r="R448" i="55"/>
  <c r="H448" i="55"/>
  <c r="AD356" i="69"/>
  <c r="G49" i="55" s="1"/>
  <c r="R49" i="55"/>
  <c r="H49" i="55"/>
  <c r="AD37" i="69"/>
  <c r="G757" i="55" s="1"/>
  <c r="R757" i="55"/>
  <c r="H757" i="55"/>
  <c r="AD135" i="69"/>
  <c r="G263" i="55" s="1"/>
  <c r="R263" i="55"/>
  <c r="H263" i="55"/>
  <c r="AD193" i="69"/>
  <c r="G295" i="55" s="1"/>
  <c r="R295" i="55"/>
  <c r="H295" i="55"/>
  <c r="AD383" i="69"/>
  <c r="G886" i="55" s="1"/>
  <c r="R886" i="55"/>
  <c r="H886" i="55"/>
  <c r="AD375" i="69"/>
  <c r="G638" i="55" s="1"/>
  <c r="R638" i="55"/>
  <c r="H638" i="55"/>
  <c r="AD155" i="69"/>
  <c r="G883" i="55" s="1"/>
  <c r="R883" i="55"/>
  <c r="H883" i="55"/>
  <c r="AD441" i="69"/>
  <c r="G887" i="55" s="1"/>
  <c r="R887" i="55"/>
  <c r="H887" i="55"/>
  <c r="AD72" i="69"/>
  <c r="G76" i="55" s="1"/>
  <c r="R76" i="55"/>
  <c r="H76" i="55"/>
  <c r="AD97" i="69"/>
  <c r="G851" i="55" s="1"/>
  <c r="R851" i="55"/>
  <c r="H851" i="55"/>
  <c r="AD487" i="69"/>
  <c r="H581" i="55"/>
  <c r="AD443" i="69"/>
  <c r="G949" i="55" s="1"/>
  <c r="R949" i="55"/>
  <c r="H949" i="55"/>
  <c r="AD187" i="69"/>
  <c r="G109" i="55" s="1"/>
  <c r="R109" i="55"/>
  <c r="H109" i="55"/>
  <c r="AD430" i="69"/>
  <c r="G546" i="55" s="1"/>
  <c r="R546" i="55"/>
  <c r="H546" i="55"/>
  <c r="AD475" i="69"/>
  <c r="H209" i="55"/>
  <c r="AD488" i="69"/>
  <c r="H612" i="55"/>
  <c r="AD144" i="69"/>
  <c r="G542" i="55" s="1"/>
  <c r="R542" i="55"/>
  <c r="H542" i="55"/>
  <c r="AD426" i="69"/>
  <c r="G422" i="55" s="1"/>
  <c r="R422" i="55"/>
  <c r="H422" i="55"/>
  <c r="AD271" i="69"/>
  <c r="H983" i="55"/>
  <c r="AD93" i="69"/>
  <c r="G727" i="55" s="1"/>
  <c r="R727" i="55"/>
  <c r="H727" i="55"/>
  <c r="AD192" i="69"/>
  <c r="G264" i="55" s="1"/>
  <c r="R264" i="55"/>
  <c r="H264" i="55"/>
  <c r="AD376" i="65"/>
  <c r="I669" i="55" s="1"/>
  <c r="S669" i="55"/>
  <c r="J669" i="55"/>
  <c r="S639" i="55"/>
  <c r="J639" i="55"/>
  <c r="AD133" i="65"/>
  <c r="I201" i="55" s="1"/>
  <c r="S201" i="55"/>
  <c r="J201" i="55"/>
  <c r="AD25" i="65"/>
  <c r="I385" i="55" s="1"/>
  <c r="S385" i="55"/>
  <c r="J385" i="55"/>
  <c r="S484" i="55"/>
  <c r="J484" i="55"/>
  <c r="AD363" i="65"/>
  <c r="I266" i="55" s="1"/>
  <c r="S266" i="55"/>
  <c r="J266" i="55"/>
  <c r="S418" i="55"/>
  <c r="J418" i="55"/>
  <c r="AD246" i="65"/>
  <c r="J177" i="55"/>
  <c r="AD252" i="65"/>
  <c r="J363" i="55"/>
  <c r="S636" i="55"/>
  <c r="J636" i="55"/>
  <c r="AD37" i="65"/>
  <c r="I757" i="55" s="1"/>
  <c r="S757" i="55"/>
  <c r="J757" i="55"/>
  <c r="AD429" i="65"/>
  <c r="I515" i="55" s="1"/>
  <c r="S515" i="55"/>
  <c r="J515" i="55"/>
  <c r="AD147" i="65"/>
  <c r="I635" i="55" s="1"/>
  <c r="S635" i="55"/>
  <c r="J635" i="55"/>
  <c r="AD322" i="65"/>
  <c r="I761" i="55" s="1"/>
  <c r="S761" i="55"/>
  <c r="J761" i="55"/>
  <c r="K761" i="55" s="1"/>
  <c r="L761" i="55" s="1"/>
  <c r="AD257" i="65"/>
  <c r="J518" i="55"/>
  <c r="AD96" i="65"/>
  <c r="I820" i="55" s="1"/>
  <c r="S820" i="55"/>
  <c r="J820" i="55"/>
  <c r="S602" i="55"/>
  <c r="J602" i="55"/>
  <c r="S791" i="55"/>
  <c r="J791" i="55"/>
  <c r="AD76" i="65"/>
  <c r="I200" i="55" s="1"/>
  <c r="S200" i="55"/>
  <c r="J200" i="55"/>
  <c r="AD326" i="65"/>
  <c r="I885" i="55" s="1"/>
  <c r="S885" i="55"/>
  <c r="J885" i="55"/>
  <c r="AD323" i="65"/>
  <c r="I792" i="55" s="1"/>
  <c r="S792" i="55"/>
  <c r="J792" i="55"/>
  <c r="AD212" i="65"/>
  <c r="I884" i="55" s="1"/>
  <c r="S884" i="55"/>
  <c r="J884" i="55"/>
  <c r="AD100" i="65"/>
  <c r="I944" i="55" s="1"/>
  <c r="S944" i="55"/>
  <c r="J944" i="55"/>
  <c r="S447" i="55"/>
  <c r="J447" i="55"/>
  <c r="S169" i="55"/>
  <c r="J169" i="55"/>
  <c r="AD500" i="65"/>
  <c r="J1015" i="55"/>
  <c r="S824" i="55"/>
  <c r="J824" i="55"/>
  <c r="AD493" i="65"/>
  <c r="J767" i="55"/>
  <c r="S821" i="55"/>
  <c r="J821" i="55"/>
  <c r="S205" i="55"/>
  <c r="J205" i="55"/>
  <c r="S943" i="55"/>
  <c r="J943" i="55"/>
  <c r="S143" i="55"/>
  <c r="J143" i="55"/>
  <c r="S819" i="55"/>
  <c r="J819" i="55"/>
  <c r="AD211" i="65"/>
  <c r="I853" i="55" s="1"/>
  <c r="S853" i="55"/>
  <c r="J853" i="55"/>
  <c r="AD146" i="65"/>
  <c r="I604" i="55" s="1"/>
  <c r="S604" i="55"/>
  <c r="J604" i="55"/>
  <c r="AD374" i="65"/>
  <c r="I607" i="55" s="1"/>
  <c r="S607" i="55"/>
  <c r="J607" i="55"/>
  <c r="S47" i="55"/>
  <c r="J47" i="55"/>
  <c r="AD263" i="65"/>
  <c r="J704" i="55"/>
  <c r="K921" i="55"/>
  <c r="L921" i="55" s="1"/>
  <c r="R240" i="55"/>
  <c r="G240" i="55"/>
  <c r="K728" i="55"/>
  <c r="L728" i="55" s="1"/>
  <c r="Q456" i="55"/>
  <c r="E456" i="55"/>
  <c r="F116" i="55"/>
  <c r="AD472" i="66"/>
  <c r="R611" i="55"/>
  <c r="G611" i="55"/>
  <c r="S797" i="55"/>
  <c r="I797" i="55"/>
  <c r="S488" i="55"/>
  <c r="I488" i="55"/>
  <c r="AD308" i="69"/>
  <c r="G327" i="55" s="1"/>
  <c r="R327" i="55"/>
  <c r="H327" i="55"/>
  <c r="AD496" i="69"/>
  <c r="H891" i="55"/>
  <c r="Q635" i="55"/>
  <c r="F635" i="55"/>
  <c r="K635" i="55" s="1"/>
  <c r="L635" i="55" s="1"/>
  <c r="AD147" i="66"/>
  <c r="E635" i="55" s="1"/>
  <c r="F798" i="55"/>
  <c r="AD494" i="66"/>
  <c r="Q23" i="55"/>
  <c r="E23" i="55"/>
  <c r="Q388" i="55"/>
  <c r="F388" i="55"/>
  <c r="K388" i="55" s="1"/>
  <c r="L388" i="55" s="1"/>
  <c r="AD196" i="66"/>
  <c r="E388" i="55" s="1"/>
  <c r="Q327" i="55"/>
  <c r="F327" i="55"/>
  <c r="AD308" i="66"/>
  <c r="E327" i="55" s="1"/>
  <c r="Q172" i="55"/>
  <c r="F172" i="55"/>
  <c r="AD303" i="66"/>
  <c r="E172" i="55" s="1"/>
  <c r="Q633" i="55"/>
  <c r="F633" i="55"/>
  <c r="AD33" i="66"/>
  <c r="E633" i="55" s="1"/>
  <c r="AD265" i="69"/>
  <c r="H766" i="55"/>
  <c r="AD482" i="69"/>
  <c r="H426" i="55"/>
  <c r="S511" i="55"/>
  <c r="J511" i="55"/>
  <c r="S665" i="55"/>
  <c r="J665" i="55"/>
  <c r="AD33" i="65"/>
  <c r="I633" i="55" s="1"/>
  <c r="S633" i="55"/>
  <c r="J633" i="55"/>
  <c r="S883" i="55"/>
  <c r="J883" i="55"/>
  <c r="AD129" i="65"/>
  <c r="I77" i="55" s="1"/>
  <c r="AD267" i="65"/>
  <c r="AD489" i="65"/>
  <c r="S953" i="55"/>
  <c r="I953" i="55"/>
  <c r="Q18" i="55"/>
  <c r="F18" i="55"/>
  <c r="AD355" i="66"/>
  <c r="E18" i="55" s="1"/>
  <c r="Q78" i="55"/>
  <c r="F78" i="55"/>
  <c r="AD186" i="66"/>
  <c r="E78" i="55" s="1"/>
  <c r="Q171" i="55"/>
  <c r="F171" i="55"/>
  <c r="AD189" i="66"/>
  <c r="E171" i="55" s="1"/>
  <c r="Q202" i="55"/>
  <c r="F202" i="55"/>
  <c r="K202" i="55" s="1"/>
  <c r="L202" i="55" s="1"/>
  <c r="AD190" i="66"/>
  <c r="E202" i="55" s="1"/>
  <c r="AD17" i="69"/>
  <c r="G137" i="55" s="1"/>
  <c r="R137" i="55"/>
  <c r="H137" i="55"/>
  <c r="AD24" i="69"/>
  <c r="G354" i="55" s="1"/>
  <c r="R354" i="55"/>
  <c r="H354" i="55"/>
  <c r="AD26" i="69"/>
  <c r="G416" i="55" s="1"/>
  <c r="R416" i="55"/>
  <c r="H416" i="55"/>
  <c r="AD29" i="69"/>
  <c r="G509" i="55" s="1"/>
  <c r="R509" i="55"/>
  <c r="H509" i="55"/>
  <c r="H516" i="55" s="1"/>
  <c r="G516" i="55" s="1"/>
  <c r="AD150" i="69"/>
  <c r="G728" i="55" s="1"/>
  <c r="R728" i="55"/>
  <c r="H728" i="55"/>
  <c r="AD301" i="69"/>
  <c r="G110" i="55" s="1"/>
  <c r="R110" i="55"/>
  <c r="H110" i="55"/>
  <c r="AD32" i="69"/>
  <c r="G602" i="55" s="1"/>
  <c r="R602" i="55"/>
  <c r="H602" i="55"/>
  <c r="AD302" i="69"/>
  <c r="G141" i="55" s="1"/>
  <c r="R141" i="55"/>
  <c r="H141" i="55"/>
  <c r="AO45" i="10"/>
  <c r="F518" i="55"/>
  <c r="AD257" i="66"/>
  <c r="AG34" i="10"/>
  <c r="AH34" i="10" s="1"/>
  <c r="AK34" i="10" s="1"/>
  <c r="Q80" i="55"/>
  <c r="F80" i="55"/>
  <c r="K80" i="55" s="1"/>
  <c r="L80" i="55" s="1"/>
  <c r="AD357" i="66"/>
  <c r="E80" i="55" s="1"/>
  <c r="Q729" i="55"/>
  <c r="F729" i="55"/>
  <c r="AD207" i="66"/>
  <c r="E729" i="55" s="1"/>
  <c r="F54" i="55"/>
  <c r="K54" i="55" s="1"/>
  <c r="L54" i="55" s="1"/>
  <c r="AD470" i="66"/>
  <c r="Q639" i="55"/>
  <c r="F639" i="55"/>
  <c r="AD433" i="66"/>
  <c r="E639" i="55" s="1"/>
  <c r="Q636" i="55"/>
  <c r="F636" i="55"/>
  <c r="K636" i="55" s="1"/>
  <c r="L636" i="55" s="1"/>
  <c r="AD204" i="66"/>
  <c r="E636" i="55" s="1"/>
  <c r="Q700" i="55"/>
  <c r="F700" i="55"/>
  <c r="AD377" i="66"/>
  <c r="E700" i="55" s="1"/>
  <c r="Q142" i="55"/>
  <c r="F142" i="55"/>
  <c r="AD359" i="66"/>
  <c r="E142" i="55" s="1"/>
  <c r="Q819" i="55"/>
  <c r="Q826" i="55" s="1"/>
  <c r="U826" i="55" s="1"/>
  <c r="D1194" i="12" s="1"/>
  <c r="E1194" i="12" s="1"/>
  <c r="F819" i="55"/>
  <c r="AD39" i="66"/>
  <c r="E819" i="55" s="1"/>
  <c r="Q484" i="55"/>
  <c r="F484" i="55"/>
  <c r="AD428" i="66"/>
  <c r="E484" i="55" s="1"/>
  <c r="F705" i="55"/>
  <c r="AD491" i="66"/>
  <c r="F209" i="55"/>
  <c r="AD475" i="66"/>
  <c r="Q267" i="55"/>
  <c r="F267" i="55"/>
  <c r="AD421" i="66"/>
  <c r="E267" i="55" s="1"/>
  <c r="Q483" i="55"/>
  <c r="F483" i="55"/>
  <c r="AD370" i="66"/>
  <c r="E483" i="55" s="1"/>
  <c r="Q638" i="55"/>
  <c r="F638" i="55"/>
  <c r="AD375" i="66"/>
  <c r="E638" i="55" s="1"/>
  <c r="Q261" i="55"/>
  <c r="F261" i="55"/>
  <c r="AD21" i="66"/>
  <c r="E261" i="55" s="1"/>
  <c r="F394" i="55"/>
  <c r="AD253" i="66"/>
  <c r="Q421" i="55"/>
  <c r="F421" i="55"/>
  <c r="AD368" i="66"/>
  <c r="E421" i="55" s="1"/>
  <c r="Q541" i="55"/>
  <c r="F541" i="55"/>
  <c r="AD87" i="66"/>
  <c r="E541" i="55" s="1"/>
  <c r="Q262" i="55"/>
  <c r="F262" i="55"/>
  <c r="K262" i="55" s="1"/>
  <c r="L262" i="55" s="1"/>
  <c r="D377" i="72" s="1"/>
  <c r="E377" i="72" s="1"/>
  <c r="AD78" i="66"/>
  <c r="E262" i="55" s="1"/>
  <c r="Q577" i="55"/>
  <c r="F577" i="55"/>
  <c r="AD431" i="66"/>
  <c r="E577" i="55" s="1"/>
  <c r="Q1008" i="55"/>
  <c r="F1008" i="55"/>
  <c r="AD216" i="66"/>
  <c r="E1008" i="55" s="1"/>
  <c r="Q17" i="55"/>
  <c r="F17" i="55"/>
  <c r="K17" i="55" s="1"/>
  <c r="AD298" i="66"/>
  <c r="E17" i="55" s="1"/>
  <c r="Q917" i="55"/>
  <c r="F917" i="55"/>
  <c r="AD384" i="66"/>
  <c r="E917" i="55" s="1"/>
  <c r="Q790" i="55"/>
  <c r="F790" i="55"/>
  <c r="K790" i="55" s="1"/>
  <c r="L790" i="55" s="1"/>
  <c r="AD152" i="66"/>
  <c r="E790" i="55" s="1"/>
  <c r="Q479" i="55"/>
  <c r="F479" i="55"/>
  <c r="AD85" i="66"/>
  <c r="E479" i="55" s="1"/>
  <c r="Q292" i="55"/>
  <c r="Q299" i="55" s="1"/>
  <c r="U299" i="55" s="1"/>
  <c r="D430" i="12" s="1"/>
  <c r="E430" i="12" s="1"/>
  <c r="F292" i="55"/>
  <c r="AD22" i="66"/>
  <c r="E292" i="55" s="1"/>
  <c r="Q726" i="55"/>
  <c r="Q733" i="55" s="1"/>
  <c r="U733" i="55" s="1"/>
  <c r="D1060" i="12" s="1"/>
  <c r="E1060" i="12" s="1"/>
  <c r="F726" i="55"/>
  <c r="AD36" i="66"/>
  <c r="E726" i="55" s="1"/>
  <c r="Q356" i="55"/>
  <c r="F356" i="55"/>
  <c r="AD138" i="66"/>
  <c r="E356" i="55" s="1"/>
  <c r="Q699" i="55"/>
  <c r="F699" i="55"/>
  <c r="AD320" i="66"/>
  <c r="E699" i="55" s="1"/>
  <c r="Q947" i="55"/>
  <c r="F947" i="55"/>
  <c r="K947" i="55" s="1"/>
  <c r="L947" i="55" s="1"/>
  <c r="AD328" i="66"/>
  <c r="E947" i="55" s="1"/>
  <c r="Q201" i="55"/>
  <c r="F201" i="55"/>
  <c r="AD133" i="66"/>
  <c r="E201" i="55" s="1"/>
  <c r="Q572" i="55"/>
  <c r="F572" i="55"/>
  <c r="AD88" i="66"/>
  <c r="E572" i="55" s="1"/>
  <c r="AD73" i="69"/>
  <c r="G107" i="55" s="1"/>
  <c r="R107" i="55"/>
  <c r="H107" i="55"/>
  <c r="AD433" i="69"/>
  <c r="G639" i="55" s="1"/>
  <c r="R639" i="55"/>
  <c r="H639" i="55"/>
  <c r="AD76" i="69"/>
  <c r="G200" i="55" s="1"/>
  <c r="R200" i="55"/>
  <c r="H200" i="55"/>
  <c r="AD137" i="69"/>
  <c r="G325" i="55" s="1"/>
  <c r="R325" i="55"/>
  <c r="H325" i="55"/>
  <c r="AD45" i="69"/>
  <c r="G1005" i="55" s="1"/>
  <c r="R1005" i="55"/>
  <c r="H1005" i="55"/>
  <c r="H1012" i="55" s="1"/>
  <c r="G1012" i="55" s="1"/>
  <c r="AD305" i="69"/>
  <c r="G234" i="55" s="1"/>
  <c r="R234" i="55"/>
  <c r="H234" i="55"/>
  <c r="AD77" i="69"/>
  <c r="G231" i="55" s="1"/>
  <c r="R231" i="55"/>
  <c r="H231" i="55"/>
  <c r="AD380" i="69"/>
  <c r="G793" i="55" s="1"/>
  <c r="R793" i="55"/>
  <c r="H793" i="55"/>
  <c r="AD246" i="69"/>
  <c r="H177" i="55"/>
  <c r="AD267" i="69"/>
  <c r="H859" i="55"/>
  <c r="H828" i="55"/>
  <c r="AD359" i="69"/>
  <c r="G142" i="55" s="1"/>
  <c r="R142" i="55"/>
  <c r="H142" i="55"/>
  <c r="AD195" i="69"/>
  <c r="G357" i="55" s="1"/>
  <c r="R357" i="55"/>
  <c r="H357" i="55"/>
  <c r="AD131" i="69"/>
  <c r="G139" i="55" s="1"/>
  <c r="R139" i="55"/>
  <c r="H139" i="55"/>
  <c r="AD423" i="69"/>
  <c r="G329" i="55" s="1"/>
  <c r="R329" i="55"/>
  <c r="H329" i="55"/>
  <c r="AD480" i="69"/>
  <c r="H364" i="55"/>
  <c r="AD145" i="69"/>
  <c r="G573" i="55" s="1"/>
  <c r="R573" i="55"/>
  <c r="H573" i="55"/>
  <c r="AD382" i="69"/>
  <c r="G855" i="55" s="1"/>
  <c r="R855" i="55"/>
  <c r="H855" i="55"/>
  <c r="AD385" i="69"/>
  <c r="G948" i="55" s="1"/>
  <c r="R948" i="55"/>
  <c r="H948" i="55"/>
  <c r="AD91" i="69"/>
  <c r="G665" i="55" s="1"/>
  <c r="R665" i="55"/>
  <c r="H665" i="55"/>
  <c r="K665" i="55" s="1"/>
  <c r="L665" i="55" s="1"/>
  <c r="D962" i="72" s="1"/>
  <c r="E962" i="72" s="1"/>
  <c r="AD373" i="69"/>
  <c r="G576" i="55" s="1"/>
  <c r="R576" i="55"/>
  <c r="H576" i="55"/>
  <c r="AD269" i="69"/>
  <c r="H921" i="55"/>
  <c r="T921" i="55" s="1"/>
  <c r="U921" i="55" s="1"/>
  <c r="AD417" i="69"/>
  <c r="G174" i="55" s="1"/>
  <c r="R174" i="55"/>
  <c r="H174" i="55"/>
  <c r="AD245" i="69"/>
  <c r="H146" i="55"/>
  <c r="AD317" i="69"/>
  <c r="G606" i="55" s="1"/>
  <c r="R606" i="55"/>
  <c r="H606" i="55"/>
  <c r="AD38" i="69"/>
  <c r="G788" i="55" s="1"/>
  <c r="R788" i="55"/>
  <c r="H788" i="55"/>
  <c r="AD366" i="69"/>
  <c r="G359" i="55" s="1"/>
  <c r="R359" i="55"/>
  <c r="H359" i="55"/>
  <c r="AD374" i="69"/>
  <c r="G607" i="55" s="1"/>
  <c r="R607" i="55"/>
  <c r="H607" i="55"/>
  <c r="AD319" i="69"/>
  <c r="G668" i="55" s="1"/>
  <c r="R668" i="55"/>
  <c r="H668" i="55"/>
  <c r="AD141" i="65"/>
  <c r="I449" i="55" s="1"/>
  <c r="S449" i="55"/>
  <c r="J449" i="55"/>
  <c r="AD380" i="65"/>
  <c r="I793" i="55" s="1"/>
  <c r="S793" i="55"/>
  <c r="J793" i="55"/>
  <c r="AD315" i="65"/>
  <c r="I544" i="55" s="1"/>
  <c r="S544" i="55"/>
  <c r="J544" i="55"/>
  <c r="AD244" i="65"/>
  <c r="J115" i="55"/>
  <c r="P14" i="67"/>
  <c r="Q14" i="67" s="1"/>
  <c r="T14" i="67" s="1"/>
  <c r="AD482" i="65"/>
  <c r="J426" i="55"/>
  <c r="S606" i="55"/>
  <c r="J606" i="55"/>
  <c r="AD102" i="65"/>
  <c r="I1006" i="55" s="1"/>
  <c r="S1006" i="55"/>
  <c r="J1006" i="55"/>
  <c r="S482" i="55"/>
  <c r="J482" i="55"/>
  <c r="AD321" i="65"/>
  <c r="I730" i="55" s="1"/>
  <c r="S730" i="55"/>
  <c r="J730" i="55"/>
  <c r="AD496" i="65"/>
  <c r="J891" i="55"/>
  <c r="DM27" i="67"/>
  <c r="DL27" i="67" s="1"/>
  <c r="AD423" i="65"/>
  <c r="I329" i="55" s="1"/>
  <c r="S329" i="55"/>
  <c r="J329" i="55"/>
  <c r="AD422" i="65"/>
  <c r="I298" i="55" s="1"/>
  <c r="S298" i="55"/>
  <c r="J298" i="55"/>
  <c r="AD382" i="65"/>
  <c r="I855" i="55" s="1"/>
  <c r="S855" i="55"/>
  <c r="J855" i="55"/>
  <c r="AD479" i="65"/>
  <c r="J333" i="55"/>
  <c r="AD436" i="65"/>
  <c r="I732" i="55" s="1"/>
  <c r="S732" i="55"/>
  <c r="J732" i="55"/>
  <c r="S700" i="55"/>
  <c r="J700" i="55"/>
  <c r="AD325" i="65"/>
  <c r="I854" i="55" s="1"/>
  <c r="S854" i="55"/>
  <c r="J854" i="55"/>
  <c r="S1007" i="55"/>
  <c r="J1007" i="55"/>
  <c r="AD92" i="65"/>
  <c r="I696" i="55" s="1"/>
  <c r="S696" i="55"/>
  <c r="J696" i="55"/>
  <c r="S355" i="55"/>
  <c r="J355" i="55"/>
  <c r="S15" i="55"/>
  <c r="J15" i="55"/>
  <c r="AD34" i="65"/>
  <c r="I664" i="55" s="1"/>
  <c r="S664" i="55"/>
  <c r="J664" i="55"/>
  <c r="AD364" i="65"/>
  <c r="I297" i="55" s="1"/>
  <c r="S297" i="55"/>
  <c r="J297" i="55"/>
  <c r="F395" i="55"/>
  <c r="AD481" i="66"/>
  <c r="K14" i="55"/>
  <c r="L14" i="55" s="1"/>
  <c r="F891" i="55"/>
  <c r="AD496" i="66"/>
  <c r="Q946" i="55"/>
  <c r="F946" i="55"/>
  <c r="K946" i="55" s="1"/>
  <c r="L946" i="55" s="1"/>
  <c r="AD214" i="66"/>
  <c r="E946" i="55" s="1"/>
  <c r="AD31" i="69"/>
  <c r="G571" i="55" s="1"/>
  <c r="R571" i="55"/>
  <c r="H571" i="55"/>
  <c r="AD209" i="69"/>
  <c r="G791" i="55" s="1"/>
  <c r="R791" i="55"/>
  <c r="H791" i="55"/>
  <c r="AD495" i="69"/>
  <c r="H829" i="55"/>
  <c r="H860" i="55"/>
  <c r="AD18" i="69"/>
  <c r="G168" i="55" s="1"/>
  <c r="R168" i="55"/>
  <c r="H168" i="55"/>
  <c r="Q77" i="55"/>
  <c r="F77" i="55"/>
  <c r="AD129" i="66"/>
  <c r="E77" i="55" s="1"/>
  <c r="Q111" i="55"/>
  <c r="AD358" i="66"/>
  <c r="E111" i="55" s="1"/>
  <c r="F111" i="55"/>
  <c r="K111" i="55" s="1"/>
  <c r="L111" i="55" s="1"/>
  <c r="F766" i="55"/>
  <c r="AD265" i="66"/>
  <c r="F115" i="55"/>
  <c r="F84" i="55"/>
  <c r="AD243" i="66"/>
  <c r="F673" i="55"/>
  <c r="T673" i="55" s="1"/>
  <c r="U673" i="55" s="1"/>
  <c r="AD262" i="66"/>
  <c r="Q448" i="55"/>
  <c r="F448" i="55"/>
  <c r="AD84" i="66"/>
  <c r="E448" i="55" s="1"/>
  <c r="AD266" i="69"/>
  <c r="H797" i="55"/>
  <c r="AD368" i="69"/>
  <c r="G421" i="55" s="1"/>
  <c r="R421" i="55"/>
  <c r="H421" i="55"/>
  <c r="AD87" i="69"/>
  <c r="G541" i="55" s="1"/>
  <c r="R541" i="55"/>
  <c r="H541" i="55"/>
  <c r="AD22" i="65"/>
  <c r="I292" i="55" s="1"/>
  <c r="S292" i="55"/>
  <c r="J292" i="55"/>
  <c r="S668" i="55"/>
  <c r="J668" i="55"/>
  <c r="AD135" i="65"/>
  <c r="I263" i="55" s="1"/>
  <c r="S263" i="55"/>
  <c r="J263" i="55"/>
  <c r="AD186" i="65"/>
  <c r="I78" i="55" s="1"/>
  <c r="S78" i="55"/>
  <c r="J78" i="55"/>
  <c r="J116" i="55"/>
  <c r="J85" i="55"/>
  <c r="S53" i="55"/>
  <c r="I53" i="55"/>
  <c r="S301" i="55"/>
  <c r="I301" i="55"/>
  <c r="AD357" i="65"/>
  <c r="I80" i="55" s="1"/>
  <c r="S147" i="55"/>
  <c r="I147" i="55"/>
  <c r="Q543" i="55"/>
  <c r="F543" i="55"/>
  <c r="AD201" i="66"/>
  <c r="E543" i="55" s="1"/>
  <c r="Q574" i="55"/>
  <c r="F574" i="55"/>
  <c r="AD202" i="66"/>
  <c r="E574" i="55" s="1"/>
  <c r="Q882" i="55"/>
  <c r="F882" i="55"/>
  <c r="K882" i="55" s="1"/>
  <c r="L882" i="55" s="1"/>
  <c r="D1276" i="72" s="1"/>
  <c r="E1276" i="72" s="1"/>
  <c r="AD98" i="66"/>
  <c r="E882" i="55" s="1"/>
  <c r="AD15" i="69"/>
  <c r="G75" i="55" s="1"/>
  <c r="R75" i="55"/>
  <c r="H75" i="55"/>
  <c r="AD22" i="69"/>
  <c r="G292" i="55" s="1"/>
  <c r="R292" i="55"/>
  <c r="H292" i="55"/>
  <c r="AD310" i="69"/>
  <c r="G389" i="55" s="1"/>
  <c r="R389" i="55"/>
  <c r="H389" i="55"/>
  <c r="R13" i="55"/>
  <c r="H13" i="55"/>
  <c r="AD215" i="69"/>
  <c r="G977" i="55" s="1"/>
  <c r="R977" i="55"/>
  <c r="H977" i="55"/>
  <c r="AD138" i="69"/>
  <c r="G356" i="55" s="1"/>
  <c r="R356" i="55"/>
  <c r="H356" i="55"/>
  <c r="AD40" i="69"/>
  <c r="G850" i="55" s="1"/>
  <c r="R850" i="55"/>
  <c r="H850" i="55"/>
  <c r="AD142" i="69"/>
  <c r="G480" i="55" s="1"/>
  <c r="R480" i="55"/>
  <c r="H480" i="55"/>
  <c r="AD497" i="69"/>
  <c r="H922" i="55"/>
  <c r="AD154" i="69"/>
  <c r="G852" i="55" s="1"/>
  <c r="R852" i="55"/>
  <c r="H852" i="55"/>
  <c r="Q883" i="55"/>
  <c r="F883" i="55"/>
  <c r="AD155" i="66"/>
  <c r="E883" i="55" s="1"/>
  <c r="F549" i="55"/>
  <c r="AD258" i="66"/>
  <c r="F177" i="55"/>
  <c r="AD246" i="66"/>
  <c r="Q139" i="55"/>
  <c r="F139" i="55"/>
  <c r="K139" i="55" s="1"/>
  <c r="L139" i="55" s="1"/>
  <c r="AD131" i="66"/>
  <c r="E139" i="55" s="1"/>
  <c r="F953" i="55"/>
  <c r="AD498" i="66"/>
  <c r="Q50" i="55"/>
  <c r="F50" i="55"/>
  <c r="K50" i="55" s="1"/>
  <c r="AD413" i="66"/>
  <c r="E50" i="55" s="1"/>
  <c r="Q854" i="55"/>
  <c r="F854" i="55"/>
  <c r="AD325" i="66"/>
  <c r="E854" i="55" s="1"/>
  <c r="F302" i="55"/>
  <c r="AD478" i="66"/>
  <c r="Q112" i="55"/>
  <c r="F112" i="55"/>
  <c r="AD415" i="66"/>
  <c r="E112" i="55" s="1"/>
  <c r="Q571" i="55"/>
  <c r="Q578" i="55" s="1"/>
  <c r="U578" i="55" s="1"/>
  <c r="D835" i="12" s="1"/>
  <c r="E835" i="12" s="1"/>
  <c r="F571" i="55"/>
  <c r="AD31" i="66"/>
  <c r="E571" i="55" s="1"/>
  <c r="Q325" i="55"/>
  <c r="F325" i="55"/>
  <c r="K325" i="55" s="1"/>
  <c r="L325" i="55" s="1"/>
  <c r="AD137" i="66"/>
  <c r="E325" i="55" s="1"/>
  <c r="Q825" i="55"/>
  <c r="F825" i="55"/>
  <c r="K825" i="55" s="1"/>
  <c r="AD439" i="66"/>
  <c r="E825" i="55" s="1"/>
  <c r="Q143" i="55"/>
  <c r="F143" i="55"/>
  <c r="K143" i="55" s="1"/>
  <c r="AD416" i="66"/>
  <c r="E143" i="55" s="1"/>
  <c r="Q354" i="55"/>
  <c r="F354" i="55"/>
  <c r="AD24" i="66"/>
  <c r="E354" i="55" s="1"/>
  <c r="F271" i="55"/>
  <c r="AD477" i="66"/>
  <c r="Q975" i="55"/>
  <c r="F975" i="55"/>
  <c r="AD101" i="66"/>
  <c r="E975" i="55" s="1"/>
  <c r="Q885" i="55"/>
  <c r="F885" i="55"/>
  <c r="K885" i="55" s="1"/>
  <c r="L885" i="55" s="1"/>
  <c r="AD326" i="66"/>
  <c r="E885" i="55" s="1"/>
  <c r="Q789" i="55"/>
  <c r="F789" i="55"/>
  <c r="AD95" i="66"/>
  <c r="E789" i="55" s="1"/>
  <c r="Q980" i="55"/>
  <c r="F980" i="55"/>
  <c r="K980" i="55" s="1"/>
  <c r="AD444" i="66"/>
  <c r="E980" i="55" s="1"/>
  <c r="Q762" i="55"/>
  <c r="F762" i="55"/>
  <c r="K762" i="55" s="1"/>
  <c r="L762" i="55" s="1"/>
  <c r="AD379" i="66"/>
  <c r="E762" i="55" s="1"/>
  <c r="Q204" i="55"/>
  <c r="F204" i="55"/>
  <c r="AD361" i="66"/>
  <c r="E204" i="55" s="1"/>
  <c r="Q759" i="55"/>
  <c r="F759" i="55"/>
  <c r="AD151" i="66"/>
  <c r="E759" i="55" s="1"/>
  <c r="Q297" i="55"/>
  <c r="F297" i="55"/>
  <c r="AD364" i="66"/>
  <c r="E297" i="55" s="1"/>
  <c r="Q855" i="55"/>
  <c r="F855" i="55"/>
  <c r="K855" i="55" s="1"/>
  <c r="L855" i="55" s="1"/>
  <c r="AD382" i="66"/>
  <c r="E855" i="55" s="1"/>
  <c r="Q668" i="55"/>
  <c r="F668" i="55"/>
  <c r="AD319" i="66"/>
  <c r="E668" i="55" s="1"/>
  <c r="Q945" i="55"/>
  <c r="F945" i="55"/>
  <c r="K945" i="55" s="1"/>
  <c r="L945" i="55" s="1"/>
  <c r="AD157" i="66"/>
  <c r="E945" i="55" s="1"/>
  <c r="Q634" i="55"/>
  <c r="F634" i="55"/>
  <c r="AD90" i="66"/>
  <c r="E634" i="55" s="1"/>
  <c r="F1014" i="55"/>
  <c r="T1014" i="55" s="1"/>
  <c r="U1014" i="55" s="1"/>
  <c r="AD272" i="66"/>
  <c r="F767" i="55"/>
  <c r="AD493" i="66"/>
  <c r="Q386" i="55"/>
  <c r="Q392" i="55" s="1"/>
  <c r="U392" i="55" s="1"/>
  <c r="D565" i="12" s="1"/>
  <c r="E565" i="12" s="1"/>
  <c r="F386" i="55"/>
  <c r="K386" i="55" s="1"/>
  <c r="L386" i="55" s="1"/>
  <c r="D557" i="72" s="1"/>
  <c r="E557" i="72" s="1"/>
  <c r="AD82" i="66"/>
  <c r="E386" i="55" s="1"/>
  <c r="F643" i="55"/>
  <c r="K643" i="55" s="1"/>
  <c r="L643" i="55" s="1"/>
  <c r="AD489" i="66"/>
  <c r="Q232" i="55"/>
  <c r="F232" i="55"/>
  <c r="AD134" i="66"/>
  <c r="E232" i="55" s="1"/>
  <c r="Q76" i="55"/>
  <c r="F76" i="55"/>
  <c r="K76" i="55" s="1"/>
  <c r="L76" i="55" s="1"/>
  <c r="D107" i="72" s="1"/>
  <c r="E107" i="72" s="1"/>
  <c r="AD72" i="66"/>
  <c r="E76" i="55" s="1"/>
  <c r="Q355" i="55"/>
  <c r="F355" i="55"/>
  <c r="K355" i="55" s="1"/>
  <c r="L355" i="55" s="1"/>
  <c r="D512" i="72" s="1"/>
  <c r="E512" i="72" s="1"/>
  <c r="AD81" i="66"/>
  <c r="E355" i="55" s="1"/>
  <c r="Q852" i="55"/>
  <c r="F852" i="55"/>
  <c r="AD154" i="66"/>
  <c r="E852" i="55" s="1"/>
  <c r="Q169" i="55"/>
  <c r="F169" i="55"/>
  <c r="K169" i="55" s="1"/>
  <c r="L169" i="55" s="1"/>
  <c r="D242" i="72" s="1"/>
  <c r="E242" i="72" s="1"/>
  <c r="AD75" i="66"/>
  <c r="E169" i="55" s="1"/>
  <c r="Q480" i="55"/>
  <c r="F480" i="55"/>
  <c r="AD142" i="66"/>
  <c r="E480" i="55" s="1"/>
  <c r="F984" i="55"/>
  <c r="AD499" i="66"/>
  <c r="AD85" i="69"/>
  <c r="G479" i="55" s="1"/>
  <c r="R479" i="55"/>
  <c r="H479" i="55"/>
  <c r="K479" i="55" s="1"/>
  <c r="L479" i="55" s="1"/>
  <c r="D692" i="72" s="1"/>
  <c r="E692" i="72" s="1"/>
  <c r="AD149" i="69"/>
  <c r="G697" i="55" s="1"/>
  <c r="R697" i="55"/>
  <c r="H697" i="55"/>
  <c r="K697" i="55" s="1"/>
  <c r="L697" i="55" s="1"/>
  <c r="AD133" i="69"/>
  <c r="G201" i="55" s="1"/>
  <c r="R201" i="55"/>
  <c r="H201" i="55"/>
  <c r="AD79" i="69"/>
  <c r="G293" i="55" s="1"/>
  <c r="R293" i="55"/>
  <c r="H293" i="55"/>
  <c r="K293" i="55" s="1"/>
  <c r="L293" i="55" s="1"/>
  <c r="D422" i="72" s="1"/>
  <c r="E422" i="72" s="1"/>
  <c r="AD262" i="69"/>
  <c r="H673" i="55"/>
  <c r="AD198" i="69"/>
  <c r="G450" i="55" s="1"/>
  <c r="R450" i="55"/>
  <c r="H450" i="55"/>
  <c r="AD75" i="69"/>
  <c r="G169" i="55" s="1"/>
  <c r="R169" i="55"/>
  <c r="H169" i="55"/>
  <c r="AD39" i="69"/>
  <c r="G819" i="55" s="1"/>
  <c r="R819" i="55"/>
  <c r="H819" i="55"/>
  <c r="AD88" i="69"/>
  <c r="G572" i="55" s="1"/>
  <c r="R572" i="55"/>
  <c r="H572" i="55"/>
  <c r="AD386" i="69"/>
  <c r="G979" i="55" s="1"/>
  <c r="R979" i="55"/>
  <c r="H979" i="55"/>
  <c r="AD484" i="69"/>
  <c r="H488" i="55"/>
  <c r="AD199" i="69"/>
  <c r="G481" i="55" s="1"/>
  <c r="R481" i="55"/>
  <c r="H481" i="55"/>
  <c r="AD256" i="69"/>
  <c r="H487" i="55"/>
  <c r="AD92" i="69"/>
  <c r="G696" i="55" s="1"/>
  <c r="R696" i="55"/>
  <c r="H696" i="55"/>
  <c r="AD422" i="69"/>
  <c r="G298" i="55" s="1"/>
  <c r="R298" i="55"/>
  <c r="H298" i="55"/>
  <c r="AD358" i="69"/>
  <c r="G111" i="55" s="1"/>
  <c r="R111" i="55"/>
  <c r="H111" i="55"/>
  <c r="AD479" i="69"/>
  <c r="H333" i="55"/>
  <c r="AD431" i="69"/>
  <c r="G577" i="55" s="1"/>
  <c r="R577" i="55"/>
  <c r="H577" i="55"/>
  <c r="AD378" i="69"/>
  <c r="G731" i="55" s="1"/>
  <c r="R731" i="55"/>
  <c r="H731" i="55"/>
  <c r="R23" i="55"/>
  <c r="G23" i="55"/>
  <c r="AD148" i="65"/>
  <c r="I666" i="55" s="1"/>
  <c r="S666" i="55"/>
  <c r="J666" i="55"/>
  <c r="S605" i="55"/>
  <c r="J605" i="55"/>
  <c r="AD474" i="65"/>
  <c r="J178" i="55"/>
  <c r="S543" i="55"/>
  <c r="J543" i="55"/>
  <c r="S1005" i="55"/>
  <c r="J1005" i="55"/>
  <c r="J1012" i="55" s="1"/>
  <c r="I1012" i="55" s="1"/>
  <c r="AD70" i="65"/>
  <c r="I14" i="55" s="1"/>
  <c r="S14" i="55"/>
  <c r="S20" i="55" s="1"/>
  <c r="J14" i="55"/>
  <c r="J20" i="55" s="1"/>
  <c r="I20" i="55" s="1"/>
  <c r="S326" i="55"/>
  <c r="J326" i="55"/>
  <c r="AD26" i="65"/>
  <c r="I416" i="55" s="1"/>
  <c r="S416" i="55"/>
  <c r="J416" i="55"/>
  <c r="AD84" i="65"/>
  <c r="I448" i="55" s="1"/>
  <c r="S448" i="55"/>
  <c r="J448" i="55"/>
  <c r="AD490" i="65"/>
  <c r="J674" i="55"/>
  <c r="AD80" i="65"/>
  <c r="I324" i="55" s="1"/>
  <c r="S324" i="55"/>
  <c r="J324" i="55"/>
  <c r="S171" i="55"/>
  <c r="J171" i="55"/>
  <c r="AD154" i="65"/>
  <c r="I852" i="55" s="1"/>
  <c r="S852" i="55"/>
  <c r="J852" i="55"/>
  <c r="K852" i="55" s="1"/>
  <c r="L852" i="55" s="1"/>
  <c r="AD94" i="65"/>
  <c r="I758" i="55" s="1"/>
  <c r="S758" i="55"/>
  <c r="J758" i="55"/>
  <c r="AD83" i="65"/>
  <c r="I417" i="55" s="1"/>
  <c r="S417" i="55"/>
  <c r="J417" i="55"/>
  <c r="AD495" i="65"/>
  <c r="J860" i="55"/>
  <c r="J829" i="55"/>
  <c r="AD485" i="65"/>
  <c r="J519" i="55"/>
  <c r="AD21" i="65"/>
  <c r="I261" i="55" s="1"/>
  <c r="S261" i="55"/>
  <c r="J261" i="55"/>
  <c r="AD210" i="65"/>
  <c r="I822" i="55" s="1"/>
  <c r="S822" i="55"/>
  <c r="J822" i="55"/>
  <c r="AD243" i="65"/>
  <c r="J84" i="55"/>
  <c r="AD87" i="65"/>
  <c r="I541" i="55" s="1"/>
  <c r="S541" i="55"/>
  <c r="J541" i="55"/>
  <c r="AD90" i="65"/>
  <c r="I634" i="55" s="1"/>
  <c r="S634" i="55"/>
  <c r="J634" i="55"/>
  <c r="AD375" i="65"/>
  <c r="I638" i="55" s="1"/>
  <c r="S638" i="55"/>
  <c r="J638" i="55"/>
  <c r="S575" i="55"/>
  <c r="J575" i="55"/>
  <c r="AD253" i="65"/>
  <c r="J394" i="55"/>
  <c r="AD28" i="65"/>
  <c r="I478" i="55" s="1"/>
  <c r="S478" i="55"/>
  <c r="J478" i="55"/>
  <c r="AD74" i="65"/>
  <c r="I138" i="55" s="1"/>
  <c r="S138" i="55"/>
  <c r="J138" i="55"/>
  <c r="AD255" i="65"/>
  <c r="J456" i="55"/>
  <c r="T456" i="55" s="1"/>
  <c r="U456" i="55" s="1"/>
  <c r="AD426" i="65"/>
  <c r="I422" i="55" s="1"/>
  <c r="S422" i="55"/>
  <c r="J422" i="55"/>
  <c r="S108" i="55"/>
  <c r="J108" i="55"/>
  <c r="S975" i="55"/>
  <c r="J975" i="55"/>
  <c r="S948" i="55"/>
  <c r="J948" i="55"/>
  <c r="S481" i="55"/>
  <c r="J481" i="55"/>
  <c r="AD30" i="65"/>
  <c r="I540" i="55" s="1"/>
  <c r="S540" i="55"/>
  <c r="J540" i="55"/>
  <c r="AD247" i="65"/>
  <c r="J208" i="55"/>
  <c r="AD245" i="65"/>
  <c r="J146" i="55"/>
  <c r="AD17" i="65"/>
  <c r="I137" i="55" s="1"/>
  <c r="S137" i="55"/>
  <c r="J137" i="55"/>
  <c r="AD268" i="65"/>
  <c r="J890" i="55"/>
  <c r="S667" i="55"/>
  <c r="J667" i="55"/>
  <c r="S75" i="55"/>
  <c r="J75" i="55"/>
  <c r="J82" i="55" s="1"/>
  <c r="I82" i="55" s="1"/>
  <c r="AD320" i="65"/>
  <c r="I699" i="55" s="1"/>
  <c r="S699" i="55"/>
  <c r="J699" i="55"/>
  <c r="S236" i="55"/>
  <c r="J236" i="55"/>
  <c r="AD41" i="65"/>
  <c r="I881" i="55" s="1"/>
  <c r="S881" i="55"/>
  <c r="J881" i="55"/>
  <c r="J888" i="55" s="1"/>
  <c r="I888" i="55" s="1"/>
  <c r="AD438" i="65"/>
  <c r="I794" i="55" s="1"/>
  <c r="S794" i="55"/>
  <c r="J794" i="55"/>
  <c r="S46" i="55"/>
  <c r="J46" i="55"/>
  <c r="AD99" i="65"/>
  <c r="I913" i="55" s="1"/>
  <c r="S913" i="55"/>
  <c r="J913" i="55"/>
  <c r="F702" i="55"/>
  <c r="K484" i="55"/>
  <c r="Q364" i="55"/>
  <c r="E364" i="55"/>
  <c r="S642" i="55"/>
  <c r="I642" i="55"/>
  <c r="AD19" i="69"/>
  <c r="G199" i="55" s="1"/>
  <c r="R199" i="55"/>
  <c r="H199" i="55"/>
  <c r="Q265" i="55"/>
  <c r="F265" i="55"/>
  <c r="AD306" i="66"/>
  <c r="E265" i="55" s="1"/>
  <c r="Q979" i="55"/>
  <c r="F979" i="55"/>
  <c r="AD386" i="66"/>
  <c r="E979" i="55" s="1"/>
  <c r="Q851" i="55"/>
  <c r="F851" i="55"/>
  <c r="AD97" i="66"/>
  <c r="E851" i="55" s="1"/>
  <c r="F426" i="55"/>
  <c r="AD482" i="66"/>
  <c r="Q174" i="55"/>
  <c r="F174" i="55"/>
  <c r="K174" i="55" s="1"/>
  <c r="AD417" i="66"/>
  <c r="E174" i="55" s="1"/>
  <c r="Q974" i="55"/>
  <c r="Q981" i="55" s="1"/>
  <c r="U981" i="55" s="1"/>
  <c r="D1419" i="12" s="1"/>
  <c r="E1419" i="12" s="1"/>
  <c r="F974" i="55"/>
  <c r="AD44" i="66"/>
  <c r="E974" i="55" s="1"/>
  <c r="AD477" i="69"/>
  <c r="H271" i="55"/>
  <c r="AD364" i="69"/>
  <c r="G297" i="55" s="1"/>
  <c r="R297" i="55"/>
  <c r="H297" i="55"/>
  <c r="AD478" i="69"/>
  <c r="H302" i="55"/>
  <c r="AD486" i="65"/>
  <c r="J550" i="55"/>
  <c r="AD93" i="65"/>
  <c r="I727" i="55" s="1"/>
  <c r="S727" i="55"/>
  <c r="J727" i="55"/>
  <c r="S976" i="55"/>
  <c r="J976" i="55"/>
  <c r="S109" i="55"/>
  <c r="J109" i="55"/>
  <c r="S572" i="55"/>
  <c r="J572" i="55"/>
  <c r="AD88" i="65"/>
  <c r="I572" i="55" s="1"/>
  <c r="S735" i="55"/>
  <c r="I735" i="55"/>
  <c r="AD414" i="65"/>
  <c r="I81" i="55" s="1"/>
  <c r="Q605" i="55"/>
  <c r="F605" i="55"/>
  <c r="AD203" i="66"/>
  <c r="E605" i="55" s="1"/>
  <c r="Q791" i="55"/>
  <c r="F791" i="55"/>
  <c r="K791" i="55" s="1"/>
  <c r="L791" i="55" s="1"/>
  <c r="AD209" i="66"/>
  <c r="E791" i="55" s="1"/>
  <c r="Q173" i="55"/>
  <c r="F173" i="55"/>
  <c r="K173" i="55" s="1"/>
  <c r="L173" i="55" s="1"/>
  <c r="AD360" i="66"/>
  <c r="E173" i="55" s="1"/>
  <c r="Q360" i="55"/>
  <c r="F360" i="55"/>
  <c r="K360" i="55" s="1"/>
  <c r="AD424" i="66"/>
  <c r="E360" i="55" s="1"/>
  <c r="AD303" i="69"/>
  <c r="G172" i="55" s="1"/>
  <c r="R172" i="55"/>
  <c r="H172" i="55"/>
  <c r="AD33" i="69"/>
  <c r="G633" i="55" s="1"/>
  <c r="R633" i="55"/>
  <c r="H633" i="55"/>
  <c r="H640" i="55" s="1"/>
  <c r="G640" i="55" s="1"/>
  <c r="AD44" i="69"/>
  <c r="G974" i="55" s="1"/>
  <c r="R974" i="55"/>
  <c r="H974" i="55"/>
  <c r="AD208" i="69"/>
  <c r="G760" i="55" s="1"/>
  <c r="R760" i="55"/>
  <c r="H760" i="55"/>
  <c r="AD42" i="69"/>
  <c r="G912" i="55" s="1"/>
  <c r="R912" i="55"/>
  <c r="H912" i="55"/>
  <c r="AD28" i="69"/>
  <c r="G478" i="55" s="1"/>
  <c r="R478" i="55"/>
  <c r="H478" i="55"/>
  <c r="AD311" i="69"/>
  <c r="G420" i="55" s="1"/>
  <c r="R420" i="55"/>
  <c r="H420" i="55"/>
  <c r="AD23" i="69"/>
  <c r="G323" i="55" s="1"/>
  <c r="R323" i="55"/>
  <c r="H323" i="55"/>
  <c r="H330" i="55" s="1"/>
  <c r="G330" i="55" s="1"/>
  <c r="AD158" i="69"/>
  <c r="G976" i="55" s="1"/>
  <c r="R976" i="55"/>
  <c r="H976" i="55"/>
  <c r="AD207" i="69"/>
  <c r="G729" i="55" s="1"/>
  <c r="R729" i="55"/>
  <c r="H729" i="55"/>
  <c r="AD500" i="69"/>
  <c r="H1015" i="55"/>
  <c r="Q821" i="55"/>
  <c r="F821" i="55"/>
  <c r="K821" i="55" s="1"/>
  <c r="L821" i="55" s="1"/>
  <c r="AD153" i="66"/>
  <c r="E821" i="55" s="1"/>
  <c r="Q1007" i="55"/>
  <c r="F1007" i="55"/>
  <c r="AD159" i="66"/>
  <c r="E1007" i="55" s="1"/>
  <c r="Q666" i="55"/>
  <c r="F666" i="55"/>
  <c r="AD148" i="66"/>
  <c r="E666" i="55" s="1"/>
  <c r="Q324" i="55"/>
  <c r="Q330" i="55" s="1"/>
  <c r="U330" i="55" s="1"/>
  <c r="D475" i="12" s="1"/>
  <c r="E475" i="12" s="1"/>
  <c r="F324" i="55"/>
  <c r="F330" i="55" s="1"/>
  <c r="AD80" i="66"/>
  <c r="E324" i="55" s="1"/>
  <c r="Q887" i="55"/>
  <c r="F887" i="55"/>
  <c r="K887" i="55" s="1"/>
  <c r="AD441" i="66"/>
  <c r="E887" i="55" s="1"/>
  <c r="F85" i="55"/>
  <c r="AD471" i="66"/>
  <c r="Q205" i="55"/>
  <c r="F205" i="55"/>
  <c r="AD418" i="66"/>
  <c r="E205" i="55" s="1"/>
  <c r="Q731" i="55"/>
  <c r="F731" i="55"/>
  <c r="AD378" i="66"/>
  <c r="E731" i="55" s="1"/>
  <c r="Q884" i="55"/>
  <c r="F884" i="55"/>
  <c r="K884" i="55" s="1"/>
  <c r="L884" i="55" s="1"/>
  <c r="AD212" i="66"/>
  <c r="E884" i="55" s="1"/>
  <c r="Q138" i="55"/>
  <c r="F138" i="55"/>
  <c r="K138" i="55" s="1"/>
  <c r="L138" i="55" s="1"/>
  <c r="D197" i="72" s="1"/>
  <c r="E197" i="72" s="1"/>
  <c r="AD74" i="66"/>
  <c r="E138" i="55" s="1"/>
  <c r="F736" i="55"/>
  <c r="AD492" i="66"/>
  <c r="Q515" i="55"/>
  <c r="F515" i="55"/>
  <c r="K515" i="55" s="1"/>
  <c r="AD429" i="66"/>
  <c r="E515" i="55" s="1"/>
  <c r="Q416" i="55"/>
  <c r="F416" i="55"/>
  <c r="AD26" i="66"/>
  <c r="E416" i="55" s="1"/>
  <c r="F457" i="55"/>
  <c r="AD483" i="66"/>
  <c r="F860" i="55"/>
  <c r="F829" i="55"/>
  <c r="AD495" i="66"/>
  <c r="Q452" i="55"/>
  <c r="F452" i="55"/>
  <c r="AD369" i="66"/>
  <c r="E452" i="55" s="1"/>
  <c r="F146" i="55"/>
  <c r="AD245" i="66"/>
  <c r="F612" i="55"/>
  <c r="AD488" i="66"/>
  <c r="Q916" i="55"/>
  <c r="F916" i="55"/>
  <c r="K916" i="55" s="1"/>
  <c r="L916" i="55" s="1"/>
  <c r="AD327" i="66"/>
  <c r="E916" i="55" s="1"/>
  <c r="F147" i="55"/>
  <c r="AD473" i="66"/>
  <c r="Q912" i="55"/>
  <c r="Q919" i="55" s="1"/>
  <c r="U919" i="55" s="1"/>
  <c r="D1329" i="12" s="1"/>
  <c r="E1329" i="12" s="1"/>
  <c r="F912" i="55"/>
  <c r="AD42" i="66"/>
  <c r="E912" i="55" s="1"/>
  <c r="F704" i="55"/>
  <c r="T704" i="55" s="1"/>
  <c r="U704" i="55" s="1"/>
  <c r="AD263" i="66"/>
  <c r="Q608" i="55"/>
  <c r="F608" i="55"/>
  <c r="K608" i="55" s="1"/>
  <c r="AD432" i="66"/>
  <c r="E608" i="55" s="1"/>
  <c r="Q758" i="55"/>
  <c r="F758" i="55"/>
  <c r="K758" i="55" s="1"/>
  <c r="L758" i="55" s="1"/>
  <c r="D1096" i="72" s="1"/>
  <c r="E1096" i="72" s="1"/>
  <c r="AD94" i="66"/>
  <c r="E758" i="55" s="1"/>
  <c r="F363" i="55"/>
  <c r="AD252" i="66"/>
  <c r="AD194" i="69"/>
  <c r="G326" i="55" s="1"/>
  <c r="R326" i="55"/>
  <c r="H326" i="55"/>
  <c r="AD71" i="69"/>
  <c r="G45" i="55" s="1"/>
  <c r="R45" i="55"/>
  <c r="H45" i="55"/>
  <c r="AD202" i="69"/>
  <c r="G574" i="55" s="1"/>
  <c r="R574" i="55"/>
  <c r="H574" i="55"/>
  <c r="AD250" i="69"/>
  <c r="H301" i="55"/>
  <c r="AD151" i="69"/>
  <c r="G759" i="55" s="1"/>
  <c r="R759" i="55"/>
  <c r="H759" i="55"/>
  <c r="AD127" i="69"/>
  <c r="G15" i="55" s="1"/>
  <c r="R15" i="55"/>
  <c r="H15" i="55"/>
  <c r="AD130" i="69"/>
  <c r="G108" i="55" s="1"/>
  <c r="R108" i="55"/>
  <c r="H108" i="55"/>
  <c r="AD136" i="69"/>
  <c r="G294" i="55" s="1"/>
  <c r="R294" i="55"/>
  <c r="H294" i="55"/>
  <c r="AD185" i="69"/>
  <c r="G47" i="55" s="1"/>
  <c r="R47" i="55"/>
  <c r="H47" i="55"/>
  <c r="AD384" i="69"/>
  <c r="G917" i="55" s="1"/>
  <c r="R917" i="55"/>
  <c r="H917" i="55"/>
  <c r="AD489" i="69"/>
  <c r="H643" i="55"/>
  <c r="AD369" i="69"/>
  <c r="G452" i="55" s="1"/>
  <c r="R452" i="55"/>
  <c r="H452" i="55"/>
  <c r="AD381" i="69"/>
  <c r="G824" i="55" s="1"/>
  <c r="R824" i="55"/>
  <c r="H824" i="55"/>
  <c r="AD483" i="69"/>
  <c r="H457" i="55"/>
  <c r="AD361" i="69"/>
  <c r="G204" i="55" s="1"/>
  <c r="R204" i="55"/>
  <c r="H204" i="55"/>
  <c r="AD316" i="69"/>
  <c r="G575" i="55" s="1"/>
  <c r="R575" i="55"/>
  <c r="H575" i="55"/>
  <c r="AD141" i="69"/>
  <c r="G449" i="55" s="1"/>
  <c r="R449" i="55"/>
  <c r="H449" i="55"/>
  <c r="AD436" i="69"/>
  <c r="G732" i="55" s="1"/>
  <c r="R732" i="55"/>
  <c r="H732" i="55"/>
  <c r="H733" i="55" s="1"/>
  <c r="G733" i="55" s="1"/>
  <c r="AD485" i="69"/>
  <c r="H519" i="55"/>
  <c r="AD365" i="69"/>
  <c r="G328" i="55" s="1"/>
  <c r="R328" i="55"/>
  <c r="H328" i="55"/>
  <c r="AD134" i="69"/>
  <c r="G232" i="55" s="1"/>
  <c r="R232" i="55"/>
  <c r="H232" i="55"/>
  <c r="K232" i="55" s="1"/>
  <c r="L232" i="55" s="1"/>
  <c r="AD490" i="69"/>
  <c r="H674" i="55"/>
  <c r="AD253" i="69"/>
  <c r="H394" i="55"/>
  <c r="AD97" i="65"/>
  <c r="I851" i="55" s="1"/>
  <c r="S851" i="55"/>
  <c r="J851" i="55"/>
  <c r="K851" i="55" s="1"/>
  <c r="L851" i="55" s="1"/>
  <c r="D1231" i="72" s="1"/>
  <c r="E1231" i="72" s="1"/>
  <c r="AD324" i="65"/>
  <c r="I823" i="55" s="1"/>
  <c r="S823" i="55"/>
  <c r="J823" i="55"/>
  <c r="AD38" i="65"/>
  <c r="I788" i="55" s="1"/>
  <c r="S788" i="55"/>
  <c r="J788" i="55"/>
  <c r="AD203" i="65"/>
  <c r="I605" i="55" s="1"/>
  <c r="AD302" i="65"/>
  <c r="I141" i="55" s="1"/>
  <c r="S141" i="55"/>
  <c r="J141" i="55"/>
  <c r="S573" i="55"/>
  <c r="J573" i="55"/>
  <c r="S172" i="55"/>
  <c r="J172" i="55"/>
  <c r="AD136" i="65"/>
  <c r="I294" i="55" s="1"/>
  <c r="S294" i="55"/>
  <c r="J294" i="55"/>
  <c r="S357" i="55"/>
  <c r="J357" i="55"/>
  <c r="AD387" i="65"/>
  <c r="I1010" i="55" s="1"/>
  <c r="S1010" i="55"/>
  <c r="J1010" i="55"/>
  <c r="S295" i="55"/>
  <c r="J295" i="55"/>
  <c r="AD362" i="65"/>
  <c r="I235" i="55" s="1"/>
  <c r="S235" i="55"/>
  <c r="J235" i="55"/>
  <c r="S45" i="55"/>
  <c r="J45" i="55"/>
  <c r="AD421" i="65"/>
  <c r="I267" i="55" s="1"/>
  <c r="S267" i="55"/>
  <c r="J267" i="55"/>
  <c r="AD478" i="65"/>
  <c r="J302" i="55"/>
  <c r="AD144" i="65"/>
  <c r="I542" i="55" s="1"/>
  <c r="S542" i="55"/>
  <c r="J542" i="55"/>
  <c r="S354" i="55"/>
  <c r="J354" i="55"/>
  <c r="AD142" i="65"/>
  <c r="I480" i="55" s="1"/>
  <c r="S480" i="55"/>
  <c r="J480" i="55"/>
  <c r="AD481" i="65"/>
  <c r="J395" i="55"/>
  <c r="AD431" i="65"/>
  <c r="I577" i="55" s="1"/>
  <c r="S577" i="55"/>
  <c r="J577" i="55"/>
  <c r="AD18" i="65"/>
  <c r="I168" i="55" s="1"/>
  <c r="S168" i="55"/>
  <c r="J168" i="55"/>
  <c r="J175" i="55" s="1"/>
  <c r="I175" i="55" s="1"/>
  <c r="S574" i="55"/>
  <c r="J574" i="55"/>
  <c r="AD192" i="65"/>
  <c r="I264" i="55" s="1"/>
  <c r="S264" i="55"/>
  <c r="J264" i="55"/>
  <c r="S917" i="55"/>
  <c r="J917" i="55"/>
  <c r="AD196" i="65"/>
  <c r="I388" i="55" s="1"/>
  <c r="S388" i="55"/>
  <c r="J388" i="55"/>
  <c r="AD184" i="65"/>
  <c r="I16" i="55" s="1"/>
  <c r="S16" i="55"/>
  <c r="J16" i="55"/>
  <c r="S949" i="55"/>
  <c r="J949" i="55"/>
  <c r="S453" i="55"/>
  <c r="J453" i="55"/>
  <c r="AD310" i="65"/>
  <c r="I389" i="55" s="1"/>
  <c r="S389" i="55"/>
  <c r="J389" i="55"/>
  <c r="AD386" i="65"/>
  <c r="I979" i="55" s="1"/>
  <c r="S979" i="55"/>
  <c r="J979" i="55"/>
  <c r="AD95" i="65"/>
  <c r="I789" i="55" s="1"/>
  <c r="S789" i="55"/>
  <c r="J789" i="55"/>
  <c r="S450" i="55"/>
  <c r="J450" i="55"/>
  <c r="S1008" i="55"/>
  <c r="J1008" i="55"/>
  <c r="S509" i="55"/>
  <c r="J509" i="55"/>
  <c r="Q108" i="55"/>
  <c r="AD130" i="66"/>
  <c r="E108" i="55" s="1"/>
  <c r="F108" i="55"/>
  <c r="K510" i="55"/>
  <c r="L510" i="55" s="1"/>
  <c r="D737" i="72" s="1"/>
  <c r="E737" i="72" s="1"/>
  <c r="T364" i="55"/>
  <c r="U364" i="55" s="1"/>
  <c r="K364" i="55"/>
  <c r="L364" i="55" s="1"/>
  <c r="O18" i="67"/>
  <c r="N18" i="67" s="1"/>
  <c r="BO40" i="67"/>
  <c r="BP40" i="67" s="1"/>
  <c r="BS40" i="67" s="1"/>
  <c r="BO15" i="67"/>
  <c r="BP15" i="67" s="1"/>
  <c r="BS15" i="67" s="1"/>
  <c r="AW50" i="67"/>
  <c r="AV50" i="67" s="1"/>
  <c r="AF37" i="67"/>
  <c r="AE37" i="67" s="1"/>
  <c r="EE47" i="67"/>
  <c r="EF47" i="67" s="1"/>
  <c r="EI47" i="67" s="1"/>
  <c r="EU38" i="67"/>
  <c r="ET38" i="67" s="1"/>
  <c r="DN20" i="67"/>
  <c r="DO20" i="67" s="1"/>
  <c r="DR20" i="67" s="1"/>
  <c r="ED45" i="67"/>
  <c r="EC45" i="67" s="1"/>
  <c r="CW16" i="67"/>
  <c r="CX16" i="67" s="1"/>
  <c r="DA16" i="67" s="1"/>
  <c r="EV18" i="67"/>
  <c r="EW18" i="67" s="1"/>
  <c r="EZ18" i="67" s="1"/>
  <c r="EV32" i="67"/>
  <c r="EW32" i="67" s="1"/>
  <c r="EZ32" i="67" s="1"/>
  <c r="AF50" i="67"/>
  <c r="AE50" i="67" s="1"/>
  <c r="AK395" i="65"/>
  <c r="CV49" i="67"/>
  <c r="CU49" i="67" s="1"/>
  <c r="ED50" i="67"/>
  <c r="EC50" i="67" s="1"/>
  <c r="EE50" i="67"/>
  <c r="EF50" i="67" s="1"/>
  <c r="EI50" i="67" s="1"/>
  <c r="O14" i="67"/>
  <c r="AF19" i="67"/>
  <c r="AE19" i="67" s="1"/>
  <c r="AG19" i="67"/>
  <c r="AH19" i="67" s="1"/>
  <c r="AK19" i="67" s="1"/>
  <c r="AX29" i="67"/>
  <c r="AY29" i="67" s="1"/>
  <c r="BB29" i="67" s="1"/>
  <c r="AW29" i="67"/>
  <c r="AV29" i="67" s="1"/>
  <c r="BN31" i="67"/>
  <c r="BM31" i="67" s="1"/>
  <c r="BO31" i="67"/>
  <c r="BP31" i="67" s="1"/>
  <c r="BS31" i="67" s="1"/>
  <c r="AG41" i="67"/>
  <c r="AH41" i="67" s="1"/>
  <c r="AK41" i="67" s="1"/>
  <c r="AF41" i="67"/>
  <c r="AE41" i="67" s="1"/>
  <c r="AX12" i="67"/>
  <c r="AY12" i="67" s="1"/>
  <c r="BB12" i="67" s="1"/>
  <c r="AW12" i="67"/>
  <c r="AV12" i="67" s="1"/>
  <c r="EE13" i="67"/>
  <c r="EF13" i="67" s="1"/>
  <c r="EI13" i="67" s="1"/>
  <c r="ED13" i="67"/>
  <c r="EC13" i="67" s="1"/>
  <c r="CF37" i="67"/>
  <c r="CG37" i="67" s="1"/>
  <c r="CJ37" i="67" s="1"/>
  <c r="CE37" i="67"/>
  <c r="CD37" i="67" s="1"/>
  <c r="AX46" i="67"/>
  <c r="AY46" i="67" s="1"/>
  <c r="BB46" i="67" s="1"/>
  <c r="AW46" i="67"/>
  <c r="AV46" i="67" s="1"/>
  <c r="P43" i="67"/>
  <c r="Q43" i="67" s="1"/>
  <c r="T43" i="67" s="1"/>
  <c r="O43" i="67"/>
  <c r="AX42" i="67"/>
  <c r="AY42" i="67" s="1"/>
  <c r="BB42" i="67" s="1"/>
  <c r="AW42" i="67"/>
  <c r="AV42" i="67" s="1"/>
  <c r="CV30" i="67"/>
  <c r="CU30" i="67" s="1"/>
  <c r="CW30" i="67"/>
  <c r="CX30" i="67" s="1"/>
  <c r="DA30" i="67" s="1"/>
  <c r="DM24" i="67"/>
  <c r="DL24" i="67" s="1"/>
  <c r="DN24" i="67"/>
  <c r="DO24" i="67" s="1"/>
  <c r="DR24" i="67" s="1"/>
  <c r="DN23" i="67"/>
  <c r="DO23" i="67" s="1"/>
  <c r="DR23" i="67" s="1"/>
  <c r="DM23" i="67"/>
  <c r="DL23" i="67" s="1"/>
  <c r="AG45" i="67"/>
  <c r="AH45" i="67" s="1"/>
  <c r="AK45" i="67" s="1"/>
  <c r="AF45" i="67"/>
  <c r="AE45" i="67" s="1"/>
  <c r="BN14" i="67"/>
  <c r="BM14" i="67" s="1"/>
  <c r="BO14" i="67"/>
  <c r="BP14" i="67" s="1"/>
  <c r="BS14" i="67" s="1"/>
  <c r="CW32" i="67"/>
  <c r="CX32" i="67" s="1"/>
  <c r="DA32" i="67" s="1"/>
  <c r="CV32" i="67"/>
  <c r="CU32" i="67" s="1"/>
  <c r="P30" i="67"/>
  <c r="Q30" i="67" s="1"/>
  <c r="T30" i="67" s="1"/>
  <c r="O30" i="67"/>
  <c r="CW12" i="67"/>
  <c r="CX12" i="67" s="1"/>
  <c r="DA12" i="67" s="1"/>
  <c r="CV12" i="67"/>
  <c r="CU12" i="67" s="1"/>
  <c r="EE31" i="67"/>
  <c r="EF31" i="67" s="1"/>
  <c r="EI31" i="67" s="1"/>
  <c r="ED31" i="67"/>
  <c r="EC31" i="67" s="1"/>
  <c r="O34" i="67"/>
  <c r="P34" i="67"/>
  <c r="Q34" i="67" s="1"/>
  <c r="T34" i="67" s="1"/>
  <c r="AW44" i="67"/>
  <c r="AV44" i="67" s="1"/>
  <c r="AX44" i="67"/>
  <c r="AY44" i="67" s="1"/>
  <c r="BB44" i="67" s="1"/>
  <c r="EV31" i="67"/>
  <c r="EW31" i="67" s="1"/>
  <c r="EZ31" i="67" s="1"/>
  <c r="EU31" i="67"/>
  <c r="ET31" i="67" s="1"/>
  <c r="CE24" i="67"/>
  <c r="CD24" i="67" s="1"/>
  <c r="CF24" i="67"/>
  <c r="CG24" i="67" s="1"/>
  <c r="CJ24" i="67" s="1"/>
  <c r="ED20" i="67"/>
  <c r="EC20" i="67" s="1"/>
  <c r="EE20" i="67"/>
  <c r="EF20" i="67" s="1"/>
  <c r="EI20" i="67" s="1"/>
  <c r="EU20" i="67"/>
  <c r="ET20" i="67" s="1"/>
  <c r="EV20" i="67"/>
  <c r="EW20" i="67" s="1"/>
  <c r="EZ20" i="67" s="1"/>
  <c r="EV14" i="67"/>
  <c r="EW14" i="67" s="1"/>
  <c r="EZ14" i="67" s="1"/>
  <c r="EU14" i="67"/>
  <c r="ET14" i="67" s="1"/>
  <c r="P44" i="67"/>
  <c r="Q44" i="67" s="1"/>
  <c r="T44" i="67" s="1"/>
  <c r="O44" i="67"/>
  <c r="EU49" i="67"/>
  <c r="ET49" i="67" s="1"/>
  <c r="EV49" i="67"/>
  <c r="EW49" i="67" s="1"/>
  <c r="EZ49" i="67" s="1"/>
  <c r="ED21" i="67"/>
  <c r="EC21" i="67" s="1"/>
  <c r="EE21" i="67"/>
  <c r="EF21" i="67" s="1"/>
  <c r="EI21" i="67" s="1"/>
  <c r="EE49" i="67"/>
  <c r="EF49" i="67" s="1"/>
  <c r="EI49" i="67" s="1"/>
  <c r="ED49" i="67"/>
  <c r="EC49" i="67" s="1"/>
  <c r="EU30" i="67"/>
  <c r="ET30" i="67" s="1"/>
  <c r="EV30" i="67"/>
  <c r="EW30" i="67" s="1"/>
  <c r="EZ30" i="67" s="1"/>
  <c r="CF19" i="67"/>
  <c r="CG19" i="67" s="1"/>
  <c r="CJ19" i="67" s="1"/>
  <c r="CE19" i="67"/>
  <c r="CD19" i="67" s="1"/>
  <c r="EE35" i="67"/>
  <c r="EF35" i="67" s="1"/>
  <c r="EI35" i="67" s="1"/>
  <c r="ED35" i="67"/>
  <c r="EC35" i="67" s="1"/>
  <c r="DM33" i="67"/>
  <c r="DL33" i="67" s="1"/>
  <c r="DN33" i="67"/>
  <c r="DO33" i="67" s="1"/>
  <c r="DR33" i="67" s="1"/>
  <c r="CW38" i="67"/>
  <c r="CX38" i="67" s="1"/>
  <c r="DA38" i="67" s="1"/>
  <c r="CV38" i="67"/>
  <c r="CU38" i="67" s="1"/>
  <c r="CE30" i="67"/>
  <c r="CD30" i="67" s="1"/>
  <c r="CF30" i="67"/>
  <c r="CG30" i="67" s="1"/>
  <c r="CJ30" i="67" s="1"/>
  <c r="AX37" i="67"/>
  <c r="AY37" i="67" s="1"/>
  <c r="BB37" i="67" s="1"/>
  <c r="AW37" i="67"/>
  <c r="AV37" i="67" s="1"/>
  <c r="AF46" i="67"/>
  <c r="AE46" i="67" s="1"/>
  <c r="AG46" i="67"/>
  <c r="AH46" i="67" s="1"/>
  <c r="AK46" i="67" s="1"/>
  <c r="AX40" i="67"/>
  <c r="AY40" i="67" s="1"/>
  <c r="BB40" i="67" s="1"/>
  <c r="AW40" i="67"/>
  <c r="AV40" i="67" s="1"/>
  <c r="P15" i="67"/>
  <c r="Q15" i="67" s="1"/>
  <c r="T15" i="67" s="1"/>
  <c r="O15" i="67"/>
  <c r="BN38" i="67"/>
  <c r="BM38" i="67" s="1"/>
  <c r="BO38" i="67"/>
  <c r="BP38" i="67" s="1"/>
  <c r="BS38" i="67" s="1"/>
  <c r="AX30" i="67"/>
  <c r="AY30" i="67" s="1"/>
  <c r="BB30" i="67" s="1"/>
  <c r="AW30" i="67"/>
  <c r="AV30" i="67" s="1"/>
  <c r="BR38" i="67"/>
  <c r="BA38" i="67"/>
  <c r="AJ38" i="67"/>
  <c r="S38" i="67"/>
  <c r="EH38" i="67"/>
  <c r="DQ38" i="67"/>
  <c r="CZ38" i="67"/>
  <c r="CI38" i="67"/>
  <c r="FC38" i="67"/>
  <c r="FA38" i="67"/>
  <c r="EY38" i="67"/>
  <c r="CW33" i="67"/>
  <c r="CX33" i="67" s="1"/>
  <c r="DA33" i="67" s="1"/>
  <c r="CV33" i="67"/>
  <c r="CU33" i="67" s="1"/>
  <c r="CF17" i="67"/>
  <c r="CG17" i="67" s="1"/>
  <c r="CJ17" i="67" s="1"/>
  <c r="P46" i="67"/>
  <c r="Q46" i="67" s="1"/>
  <c r="T46" i="67" s="1"/>
  <c r="O46" i="67"/>
  <c r="DM30" i="67"/>
  <c r="DL30" i="67" s="1"/>
  <c r="DN30" i="67"/>
  <c r="DO30" i="67" s="1"/>
  <c r="DR30" i="67" s="1"/>
  <c r="AX11" i="67"/>
  <c r="AY11" i="67" s="1"/>
  <c r="BB11" i="67" s="1"/>
  <c r="AW11" i="67"/>
  <c r="AV11" i="67" s="1"/>
  <c r="AW18" i="67"/>
  <c r="AV18" i="67" s="1"/>
  <c r="AX18" i="67"/>
  <c r="AY18" i="67" s="1"/>
  <c r="BB18" i="67" s="1"/>
  <c r="CF40" i="67"/>
  <c r="CG40" i="67" s="1"/>
  <c r="CJ40" i="67" s="1"/>
  <c r="CE40" i="67"/>
  <c r="CD40" i="67" s="1"/>
  <c r="CF39" i="67"/>
  <c r="CG39" i="67" s="1"/>
  <c r="CJ39" i="67" s="1"/>
  <c r="EU41" i="67"/>
  <c r="ET41" i="67" s="1"/>
  <c r="EV41" i="67"/>
  <c r="EW41" i="67" s="1"/>
  <c r="EZ41" i="67" s="1"/>
  <c r="BN25" i="67"/>
  <c r="BM25" i="67" s="1"/>
  <c r="BO25" i="67"/>
  <c r="BP25" i="67" s="1"/>
  <c r="BS25" i="67" s="1"/>
  <c r="BO43" i="67"/>
  <c r="BP43" i="67" s="1"/>
  <c r="BS43" i="67" s="1"/>
  <c r="BN43" i="67"/>
  <c r="BM43" i="67" s="1"/>
  <c r="P27" i="67"/>
  <c r="Q27" i="67" s="1"/>
  <c r="T27" i="67" s="1"/>
  <c r="O27" i="67"/>
  <c r="EU19" i="67"/>
  <c r="ET19" i="67" s="1"/>
  <c r="EV19" i="67"/>
  <c r="EW19" i="67" s="1"/>
  <c r="EZ19" i="67" s="1"/>
  <c r="EU22" i="67"/>
  <c r="ET22" i="67" s="1"/>
  <c r="EV22" i="67"/>
  <c r="EW22" i="67" s="1"/>
  <c r="EZ22" i="67" s="1"/>
  <c r="CE22" i="67"/>
  <c r="CD22" i="67" s="1"/>
  <c r="CF22" i="67"/>
  <c r="CG22" i="67" s="1"/>
  <c r="CJ22" i="67" s="1"/>
  <c r="AX34" i="67"/>
  <c r="AY34" i="67" s="1"/>
  <c r="BB34" i="67" s="1"/>
  <c r="AW34" i="67"/>
  <c r="AV34" i="67" s="1"/>
  <c r="AK224" i="65"/>
  <c r="AJ184" i="65"/>
  <c r="CE20" i="67"/>
  <c r="CD20" i="67" s="1"/>
  <c r="CF20" i="67"/>
  <c r="CG20" i="67" s="1"/>
  <c r="CJ20" i="67" s="1"/>
  <c r="AX25" i="67"/>
  <c r="AY25" i="67" s="1"/>
  <c r="BB25" i="67" s="1"/>
  <c r="AW25" i="67"/>
  <c r="AV25" i="67" s="1"/>
  <c r="CV17" i="67"/>
  <c r="CU17" i="67" s="1"/>
  <c r="CW17" i="67"/>
  <c r="CX17" i="67" s="1"/>
  <c r="DA17" i="67" s="1"/>
  <c r="EV25" i="67"/>
  <c r="EW25" i="67" s="1"/>
  <c r="EZ25" i="67" s="1"/>
  <c r="EU25" i="67"/>
  <c r="ET25" i="67" s="1"/>
  <c r="CV22" i="67"/>
  <c r="CU22" i="67" s="1"/>
  <c r="CW22" i="67"/>
  <c r="CX22" i="67" s="1"/>
  <c r="DA22" i="67" s="1"/>
  <c r="BO35" i="67"/>
  <c r="BP35" i="67" s="1"/>
  <c r="BS35" i="67" s="1"/>
  <c r="BN35" i="67"/>
  <c r="BM35" i="67" s="1"/>
  <c r="DN19" i="67"/>
  <c r="DO19" i="67" s="1"/>
  <c r="DR19" i="67" s="1"/>
  <c r="DM19" i="67"/>
  <c r="DL19" i="67" s="1"/>
  <c r="EE43" i="67"/>
  <c r="EF43" i="67" s="1"/>
  <c r="EI43" i="67" s="1"/>
  <c r="ED43" i="67"/>
  <c r="EC43" i="67" s="1"/>
  <c r="EE41" i="67"/>
  <c r="EF41" i="67" s="1"/>
  <c r="EI41" i="67" s="1"/>
  <c r="ED41" i="67"/>
  <c r="EC41" i="67" s="1"/>
  <c r="AX49" i="67"/>
  <c r="AY49" i="67" s="1"/>
  <c r="BB49" i="67" s="1"/>
  <c r="AW49" i="67"/>
  <c r="AV49" i="67" s="1"/>
  <c r="AG21" i="67"/>
  <c r="AH21" i="67" s="1"/>
  <c r="AK21" i="67" s="1"/>
  <c r="AF21" i="67"/>
  <c r="AE21" i="67" s="1"/>
  <c r="CV31" i="67"/>
  <c r="CU31" i="67" s="1"/>
  <c r="CW31" i="67"/>
  <c r="CX31" i="67" s="1"/>
  <c r="DA31" i="67" s="1"/>
  <c r="DM26" i="67"/>
  <c r="DL26" i="67" s="1"/>
  <c r="DN26" i="67"/>
  <c r="DO26" i="67" s="1"/>
  <c r="DR26" i="67" s="1"/>
  <c r="CW43" i="67"/>
  <c r="CX43" i="67" s="1"/>
  <c r="DA43" i="67" s="1"/>
  <c r="CV43" i="67"/>
  <c r="CU43" i="67" s="1"/>
  <c r="CF48" i="67"/>
  <c r="CG48" i="67" s="1"/>
  <c r="CJ48" i="67" s="1"/>
  <c r="CE48" i="67"/>
  <c r="CD48" i="67" s="1"/>
  <c r="BO20" i="67"/>
  <c r="BP20" i="67" s="1"/>
  <c r="BS20" i="67" s="1"/>
  <c r="BN20" i="67"/>
  <c r="BM20" i="67" s="1"/>
  <c r="BO50" i="67"/>
  <c r="BP50" i="67" s="1"/>
  <c r="BS50" i="67" s="1"/>
  <c r="BN50" i="67"/>
  <c r="BM50" i="67" s="1"/>
  <c r="ED29" i="67"/>
  <c r="EC29" i="67" s="1"/>
  <c r="EE29" i="67"/>
  <c r="EF29" i="67" s="1"/>
  <c r="EI29" i="67" s="1"/>
  <c r="CV50" i="67"/>
  <c r="CU50" i="67" s="1"/>
  <c r="CW50" i="67"/>
  <c r="CX50" i="67" s="1"/>
  <c r="DA50" i="67" s="1"/>
  <c r="ED19" i="67"/>
  <c r="EC19" i="67" s="1"/>
  <c r="EE19" i="67"/>
  <c r="EF19" i="67" s="1"/>
  <c r="EI19" i="67" s="1"/>
  <c r="DN47" i="67"/>
  <c r="DO47" i="67" s="1"/>
  <c r="DR47" i="67" s="1"/>
  <c r="DM47" i="67"/>
  <c r="DL47" i="67" s="1"/>
  <c r="AG39" i="67"/>
  <c r="AH39" i="67" s="1"/>
  <c r="AK39" i="67" s="1"/>
  <c r="AF39" i="67"/>
  <c r="AF16" i="67"/>
  <c r="AE16" i="67" s="1"/>
  <c r="AG16" i="67"/>
  <c r="AH16" i="67" s="1"/>
  <c r="AK16" i="67" s="1"/>
  <c r="CW45" i="67"/>
  <c r="CX45" i="67" s="1"/>
  <c r="DA45" i="67" s="1"/>
  <c r="CV45" i="67"/>
  <c r="CU45" i="67" s="1"/>
  <c r="ED23" i="67"/>
  <c r="EC23" i="67" s="1"/>
  <c r="EE23" i="67"/>
  <c r="EF23" i="67" s="1"/>
  <c r="EI23" i="67" s="1"/>
  <c r="EE17" i="67"/>
  <c r="EF17" i="67" s="1"/>
  <c r="EI17" i="67" s="1"/>
  <c r="ED17" i="67"/>
  <c r="EC17" i="67" s="1"/>
  <c r="O41" i="67"/>
  <c r="P41" i="67"/>
  <c r="Q41" i="67" s="1"/>
  <c r="T41" i="67" s="1"/>
  <c r="CV27" i="67"/>
  <c r="CU27" i="67" s="1"/>
  <c r="CW27" i="67"/>
  <c r="CX27" i="67" s="1"/>
  <c r="DA27" i="67" s="1"/>
  <c r="CF44" i="67"/>
  <c r="CG44" i="67" s="1"/>
  <c r="CJ44" i="67" s="1"/>
  <c r="CE44" i="67"/>
  <c r="CD44" i="67" s="1"/>
  <c r="DM34" i="67"/>
  <c r="DL34" i="67" s="1"/>
  <c r="DN34" i="67"/>
  <c r="DO34" i="67" s="1"/>
  <c r="DR34" i="67" s="1"/>
  <c r="CW18" i="67"/>
  <c r="CX18" i="67" s="1"/>
  <c r="DA18" i="67" s="1"/>
  <c r="CV18" i="67"/>
  <c r="CU18" i="67" s="1"/>
  <c r="EV15" i="67"/>
  <c r="EW15" i="67" s="1"/>
  <c r="EZ15" i="67" s="1"/>
  <c r="EU15" i="67"/>
  <c r="ET15" i="67" s="1"/>
  <c r="DM21" i="67"/>
  <c r="DL21" i="67" s="1"/>
  <c r="DN21" i="67"/>
  <c r="DO21" i="67" s="1"/>
  <c r="DR21" i="67" s="1"/>
  <c r="BN34" i="67"/>
  <c r="BM34" i="67" s="1"/>
  <c r="AW47" i="67"/>
  <c r="AV47" i="67" s="1"/>
  <c r="AX47" i="67"/>
  <c r="AY47" i="67" s="1"/>
  <c r="BB47" i="67" s="1"/>
  <c r="EV40" i="67"/>
  <c r="EW40" i="67" s="1"/>
  <c r="EZ40" i="67" s="1"/>
  <c r="EU40" i="67"/>
  <c r="ET40" i="67" s="1"/>
  <c r="DN42" i="67"/>
  <c r="DO42" i="67" s="1"/>
  <c r="DR42" i="67" s="1"/>
  <c r="DM22" i="67"/>
  <c r="DL22" i="67" s="1"/>
  <c r="DN22" i="67"/>
  <c r="DO22" i="67" s="1"/>
  <c r="DR22" i="67" s="1"/>
  <c r="EV34" i="67"/>
  <c r="EW34" i="67" s="1"/>
  <c r="EZ34" i="67" s="1"/>
  <c r="AK452" i="65"/>
  <c r="AJ412" i="65"/>
  <c r="DM15" i="67"/>
  <c r="DL15" i="67" s="1"/>
  <c r="DN15" i="67"/>
  <c r="DO15" i="67" s="1"/>
  <c r="DR15" i="67" s="1"/>
  <c r="CW24" i="67"/>
  <c r="CX24" i="67" s="1"/>
  <c r="DA24" i="67" s="1"/>
  <c r="CV24" i="67"/>
  <c r="CU24" i="67" s="1"/>
  <c r="CE43" i="67"/>
  <c r="CD43" i="67" s="1"/>
  <c r="CF43" i="67"/>
  <c r="CG43" i="67" s="1"/>
  <c r="CJ43" i="67" s="1"/>
  <c r="AG20" i="67"/>
  <c r="AH20" i="67" s="1"/>
  <c r="AK20" i="67" s="1"/>
  <c r="AF20" i="67"/>
  <c r="AE20" i="67" s="1"/>
  <c r="AW19" i="67"/>
  <c r="AV19" i="67" s="1"/>
  <c r="AX19" i="67"/>
  <c r="AY19" i="67" s="1"/>
  <c r="BB19" i="67" s="1"/>
  <c r="BN36" i="67"/>
  <c r="BM36" i="67" s="1"/>
  <c r="BO36" i="67"/>
  <c r="BP36" i="67" s="1"/>
  <c r="BS36" i="67" s="1"/>
  <c r="BN23" i="67"/>
  <c r="BM23" i="67" s="1"/>
  <c r="BO23" i="67"/>
  <c r="BP23" i="67" s="1"/>
  <c r="BS23" i="67" s="1"/>
  <c r="AG22" i="67"/>
  <c r="AH22" i="67" s="1"/>
  <c r="AK22" i="67" s="1"/>
  <c r="AF22" i="67"/>
  <c r="AE22" i="67" s="1"/>
  <c r="AW45" i="67"/>
  <c r="AV45" i="67" s="1"/>
  <c r="AX45" i="67"/>
  <c r="AY45" i="67" s="1"/>
  <c r="BB45" i="67" s="1"/>
  <c r="AW32" i="67"/>
  <c r="AV32" i="67" s="1"/>
  <c r="AX32" i="67"/>
  <c r="AY32" i="67" s="1"/>
  <c r="BB32" i="67" s="1"/>
  <c r="DN32" i="67"/>
  <c r="DO32" i="67" s="1"/>
  <c r="DR32" i="67" s="1"/>
  <c r="DM32" i="67"/>
  <c r="DL32" i="67" s="1"/>
  <c r="AX23" i="67"/>
  <c r="AY23" i="67" s="1"/>
  <c r="BB23" i="67" s="1"/>
  <c r="AW23" i="67"/>
  <c r="AV23" i="67" s="1"/>
  <c r="DN12" i="67"/>
  <c r="DO12" i="67" s="1"/>
  <c r="DR12" i="67" s="1"/>
  <c r="DM12" i="67"/>
  <c r="DL12" i="67" s="1"/>
  <c r="BN17" i="67"/>
  <c r="BM17" i="67" s="1"/>
  <c r="BO17" i="67"/>
  <c r="BP17" i="67" s="1"/>
  <c r="BS17" i="67" s="1"/>
  <c r="BO47" i="67"/>
  <c r="BP47" i="67" s="1"/>
  <c r="BS47" i="67" s="1"/>
  <c r="BN47" i="67"/>
  <c r="BM47" i="67" s="1"/>
  <c r="EE27" i="67"/>
  <c r="EF27" i="67" s="1"/>
  <c r="EI27" i="67" s="1"/>
  <c r="ED27" i="67"/>
  <c r="EC27" i="67" s="1"/>
  <c r="DN35" i="67"/>
  <c r="DO35" i="67" s="1"/>
  <c r="DR35" i="67" s="1"/>
  <c r="DM35" i="67"/>
  <c r="DL35" i="67" s="1"/>
  <c r="CE45" i="67"/>
  <c r="CD45" i="67" s="1"/>
  <c r="CF45" i="67"/>
  <c r="CG45" i="67" s="1"/>
  <c r="CJ45" i="67" s="1"/>
  <c r="EV48" i="67"/>
  <c r="EW48" i="67" s="1"/>
  <c r="EZ48" i="67" s="1"/>
  <c r="EU48" i="67"/>
  <c r="ET48" i="67" s="1"/>
  <c r="CW49" i="67"/>
  <c r="CX49" i="67" s="1"/>
  <c r="DA49" i="67" s="1"/>
  <c r="DN45" i="67"/>
  <c r="DO45" i="67" s="1"/>
  <c r="DR45" i="67" s="1"/>
  <c r="DM45" i="67"/>
  <c r="DL45" i="67" s="1"/>
  <c r="EE28" i="67"/>
  <c r="EF28" i="67" s="1"/>
  <c r="EI28" i="67" s="1"/>
  <c r="ED28" i="67"/>
  <c r="EC28" i="67" s="1"/>
  <c r="AW31" i="67"/>
  <c r="AV31" i="67" s="1"/>
  <c r="AX31" i="67"/>
  <c r="AY31" i="67" s="1"/>
  <c r="BB31" i="67" s="1"/>
  <c r="CZ18" i="67"/>
  <c r="CI18" i="67"/>
  <c r="BR18" i="67"/>
  <c r="AJ18" i="67"/>
  <c r="FC18" i="67"/>
  <c r="FA18" i="67"/>
  <c r="S18" i="67"/>
  <c r="DQ18" i="67"/>
  <c r="EE40" i="67"/>
  <c r="EF40" i="67" s="1"/>
  <c r="EI40" i="67" s="1"/>
  <c r="ED40" i="67"/>
  <c r="EC40" i="67" s="1"/>
  <c r="AX27" i="67"/>
  <c r="AY27" i="67" s="1"/>
  <c r="BB27" i="67" s="1"/>
  <c r="AW27" i="67"/>
  <c r="AV27" i="67" s="1"/>
  <c r="AG29" i="67"/>
  <c r="AH29" i="67" s="1"/>
  <c r="AK29" i="67" s="1"/>
  <c r="AF29" i="67"/>
  <c r="AE29" i="67" s="1"/>
  <c r="EV33" i="67"/>
  <c r="EW33" i="67" s="1"/>
  <c r="EZ33" i="67" s="1"/>
  <c r="EU33" i="67"/>
  <c r="ET33" i="67" s="1"/>
  <c r="AX21" i="67"/>
  <c r="AY21" i="67" s="1"/>
  <c r="BB21" i="67" s="1"/>
  <c r="AW21" i="67"/>
  <c r="AV21" i="67" s="1"/>
  <c r="DN44" i="67"/>
  <c r="DO44" i="67" s="1"/>
  <c r="DR44" i="67" s="1"/>
  <c r="DM44" i="67"/>
  <c r="DL44" i="67" s="1"/>
  <c r="CF49" i="67"/>
  <c r="CG49" i="67" s="1"/>
  <c r="CJ49" i="67" s="1"/>
  <c r="CE49" i="67"/>
  <c r="CD49" i="67" s="1"/>
  <c r="AW28" i="67"/>
  <c r="AV28" i="67" s="1"/>
  <c r="AX28" i="67"/>
  <c r="AY28" i="67" s="1"/>
  <c r="BB28" i="67" s="1"/>
  <c r="CE23" i="67"/>
  <c r="CD23" i="67" s="1"/>
  <c r="CF23" i="67"/>
  <c r="CG23" i="67" s="1"/>
  <c r="CJ23" i="67" s="1"/>
  <c r="BN40" i="67"/>
  <c r="BM40" i="67" s="1"/>
  <c r="O35" i="67"/>
  <c r="CE18" i="67"/>
  <c r="CD18" i="67" s="1"/>
  <c r="CF18" i="67"/>
  <c r="CG18" i="67" s="1"/>
  <c r="CJ18" i="67" s="1"/>
  <c r="EV42" i="67"/>
  <c r="EW42" i="67" s="1"/>
  <c r="EZ42" i="67" s="1"/>
  <c r="EU42" i="67"/>
  <c r="ET42" i="67" s="1"/>
  <c r="BO27" i="67"/>
  <c r="BP27" i="67" s="1"/>
  <c r="BS27" i="67" s="1"/>
  <c r="BN27" i="67"/>
  <c r="BM27" i="67" s="1"/>
  <c r="AG11" i="67"/>
  <c r="AH11" i="67" s="1"/>
  <c r="AK11" i="67" s="1"/>
  <c r="AF11" i="67"/>
  <c r="AE11" i="67" s="1"/>
  <c r="EU47" i="67"/>
  <c r="ET47" i="67" s="1"/>
  <c r="EV47" i="67"/>
  <c r="EW47" i="67" s="1"/>
  <c r="EZ47" i="67" s="1"/>
  <c r="EV13" i="67"/>
  <c r="EW13" i="67" s="1"/>
  <c r="EZ13" i="67" s="1"/>
  <c r="EU13" i="67"/>
  <c r="ET13" i="67" s="1"/>
  <c r="BN29" i="67"/>
  <c r="BM29" i="67" s="1"/>
  <c r="BO29" i="67"/>
  <c r="BP29" i="67" s="1"/>
  <c r="BS29" i="67" s="1"/>
  <c r="BO19" i="67"/>
  <c r="BP19" i="67" s="1"/>
  <c r="BS19" i="67" s="1"/>
  <c r="BN19" i="67"/>
  <c r="BM19" i="67" s="1"/>
  <c r="AX14" i="67"/>
  <c r="AY14" i="67" s="1"/>
  <c r="BB14" i="67" s="1"/>
  <c r="AW14" i="67"/>
  <c r="AV14" i="67" s="1"/>
  <c r="AX43" i="67"/>
  <c r="AY43" i="67" s="1"/>
  <c r="BB43" i="67" s="1"/>
  <c r="AW43" i="67"/>
  <c r="AV43" i="67" s="1"/>
  <c r="CF41" i="67"/>
  <c r="CG41" i="67" s="1"/>
  <c r="CJ41" i="67" s="1"/>
  <c r="CE41" i="67"/>
  <c r="CD41" i="67" s="1"/>
  <c r="ED42" i="67"/>
  <c r="EC42" i="67" s="1"/>
  <c r="EE42" i="67"/>
  <c r="EF42" i="67" s="1"/>
  <c r="EI42" i="67" s="1"/>
  <c r="EE26" i="67"/>
  <c r="EF26" i="67" s="1"/>
  <c r="EI26" i="67" s="1"/>
  <c r="ED26" i="67"/>
  <c r="EC26" i="67" s="1"/>
  <c r="CV23" i="67"/>
  <c r="CU23" i="67" s="1"/>
  <c r="CW23" i="67"/>
  <c r="CX23" i="67" s="1"/>
  <c r="DA23" i="67" s="1"/>
  <c r="CF38" i="67"/>
  <c r="CG38" i="67" s="1"/>
  <c r="CJ38" i="67" s="1"/>
  <c r="CE38" i="67"/>
  <c r="CD38" i="67" s="1"/>
  <c r="BN32" i="67"/>
  <c r="BM32" i="67" s="1"/>
  <c r="BO32" i="67"/>
  <c r="BP32" i="67" s="1"/>
  <c r="BS32" i="67" s="1"/>
  <c r="AF33" i="67"/>
  <c r="AE33" i="67" s="1"/>
  <c r="AG33" i="67"/>
  <c r="AH33" i="67" s="1"/>
  <c r="AK33" i="67" s="1"/>
  <c r="AF36" i="67"/>
  <c r="AE36" i="67" s="1"/>
  <c r="AG36" i="67"/>
  <c r="AH36" i="67" s="1"/>
  <c r="AK36" i="67" s="1"/>
  <c r="ED18" i="67"/>
  <c r="EC18" i="67" s="1"/>
  <c r="EE18" i="67"/>
  <c r="EF18" i="67" s="1"/>
  <c r="EI18" i="67" s="1"/>
  <c r="CW21" i="67"/>
  <c r="CX21" i="67" s="1"/>
  <c r="DA21" i="67" s="1"/>
  <c r="P39" i="67"/>
  <c r="Q39" i="67" s="1"/>
  <c r="T39" i="67" s="1"/>
  <c r="O32" i="67"/>
  <c r="P32" i="67"/>
  <c r="Q32" i="67" s="1"/>
  <c r="T32" i="67" s="1"/>
  <c r="ED11" i="67"/>
  <c r="EC11" i="67" s="1"/>
  <c r="EE11" i="67"/>
  <c r="EF11" i="67" s="1"/>
  <c r="EI11" i="67" s="1"/>
  <c r="AX50" i="67"/>
  <c r="AY50" i="67" s="1"/>
  <c r="BB50" i="67" s="1"/>
  <c r="AF14" i="67"/>
  <c r="AE14" i="67" s="1"/>
  <c r="AG14" i="67"/>
  <c r="AH14" i="67" s="1"/>
  <c r="AK14" i="67" s="1"/>
  <c r="CW13" i="67"/>
  <c r="CX13" i="67" s="1"/>
  <c r="DA13" i="67" s="1"/>
  <c r="CV13" i="67"/>
  <c r="CU13" i="67" s="1"/>
  <c r="O22" i="67"/>
  <c r="P22" i="67"/>
  <c r="Q22" i="67" s="1"/>
  <c r="T22" i="67" s="1"/>
  <c r="CE35" i="67"/>
  <c r="CD35" i="67" s="1"/>
  <c r="CF35" i="67"/>
  <c r="CG35" i="67" s="1"/>
  <c r="CJ35" i="67" s="1"/>
  <c r="EU26" i="67"/>
  <c r="ET26" i="67" s="1"/>
  <c r="EV26" i="67"/>
  <c r="EW26" i="67" s="1"/>
  <c r="EZ26" i="67" s="1"/>
  <c r="ED25" i="67"/>
  <c r="EC25" i="67" s="1"/>
  <c r="EE25" i="67"/>
  <c r="EF25" i="67" s="1"/>
  <c r="EI25" i="67" s="1"/>
  <c r="ED12" i="67"/>
  <c r="EC12" i="67" s="1"/>
  <c r="EE12" i="67"/>
  <c r="EF12" i="67" s="1"/>
  <c r="EI12" i="67" s="1"/>
  <c r="AF40" i="67"/>
  <c r="AE40" i="67" s="1"/>
  <c r="AG40" i="67"/>
  <c r="AH40" i="67" s="1"/>
  <c r="AK40" i="67" s="1"/>
  <c r="CE42" i="67"/>
  <c r="CD42" i="67" s="1"/>
  <c r="CF42" i="67"/>
  <c r="CG42" i="67" s="1"/>
  <c r="CJ42" i="67" s="1"/>
  <c r="AG38" i="67"/>
  <c r="AH38" i="67" s="1"/>
  <c r="AK38" i="67" s="1"/>
  <c r="AF38" i="67"/>
  <c r="CV37" i="67"/>
  <c r="CU37" i="67" s="1"/>
  <c r="CW37" i="67"/>
  <c r="CX37" i="67" s="1"/>
  <c r="DA37" i="67" s="1"/>
  <c r="P36" i="67"/>
  <c r="Q36" i="67" s="1"/>
  <c r="T36" i="67" s="1"/>
  <c r="O36" i="67"/>
  <c r="AX17" i="67"/>
  <c r="AY17" i="67" s="1"/>
  <c r="BB17" i="67" s="1"/>
  <c r="AW17" i="67"/>
  <c r="AV17" i="67" s="1"/>
  <c r="O20" i="67"/>
  <c r="P20" i="67"/>
  <c r="Q20" i="67" s="1"/>
  <c r="T20" i="67" s="1"/>
  <c r="AW24" i="67"/>
  <c r="AV24" i="67" s="1"/>
  <c r="AX24" i="67"/>
  <c r="AY24" i="67" s="1"/>
  <c r="BB24" i="67" s="1"/>
  <c r="CV41" i="67"/>
  <c r="CU41" i="67" s="1"/>
  <c r="CW41" i="67"/>
  <c r="CX41" i="67" s="1"/>
  <c r="DA41" i="67" s="1"/>
  <c r="BO49" i="67"/>
  <c r="BP49" i="67" s="1"/>
  <c r="BS49" i="67" s="1"/>
  <c r="BN49" i="67"/>
  <c r="BM49" i="67" s="1"/>
  <c r="AF48" i="67"/>
  <c r="AE48" i="67" s="1"/>
  <c r="AG48" i="67"/>
  <c r="AH48" i="67" s="1"/>
  <c r="AK48" i="67" s="1"/>
  <c r="AG43" i="67"/>
  <c r="AH43" i="67" s="1"/>
  <c r="AK43" i="67" s="1"/>
  <c r="AF43" i="67"/>
  <c r="AE43" i="67" s="1"/>
  <c r="CW26" i="67"/>
  <c r="CX26" i="67" s="1"/>
  <c r="DA26" i="67" s="1"/>
  <c r="CV26" i="67"/>
  <c r="CU26" i="67" s="1"/>
  <c r="CW34" i="67"/>
  <c r="CX34" i="67" s="1"/>
  <c r="DA34" i="67" s="1"/>
  <c r="CV34" i="67"/>
  <c r="CU34" i="67" s="1"/>
  <c r="EV50" i="67"/>
  <c r="EW50" i="67" s="1"/>
  <c r="EZ50" i="67" s="1"/>
  <c r="EU50" i="67"/>
  <c r="ET50" i="67" s="1"/>
  <c r="AW35" i="67"/>
  <c r="AV35" i="67" s="1"/>
  <c r="AX35" i="67"/>
  <c r="AY35" i="67" s="1"/>
  <c r="BB35" i="67" s="1"/>
  <c r="EE14" i="67"/>
  <c r="EF14" i="67" s="1"/>
  <c r="EI14" i="67" s="1"/>
  <c r="ED14" i="67"/>
  <c r="EC14" i="67" s="1"/>
  <c r="DN25" i="67"/>
  <c r="DO25" i="67" s="1"/>
  <c r="DR25" i="67" s="1"/>
  <c r="DM25" i="67"/>
  <c r="DL25" i="67" s="1"/>
  <c r="CW19" i="67"/>
  <c r="CX19" i="67" s="1"/>
  <c r="DA19" i="67" s="1"/>
  <c r="CV19" i="67"/>
  <c r="CU19" i="67" s="1"/>
  <c r="CF11" i="67"/>
  <c r="CG11" i="67" s="1"/>
  <c r="CJ11" i="67" s="1"/>
  <c r="CE11" i="67"/>
  <c r="CD11" i="67" s="1"/>
  <c r="O19" i="67"/>
  <c r="P19" i="67"/>
  <c r="Q19" i="67" s="1"/>
  <c r="T19" i="67" s="1"/>
  <c r="DM49" i="67"/>
  <c r="DL49" i="67" s="1"/>
  <c r="DN49" i="67"/>
  <c r="DO49" i="67" s="1"/>
  <c r="DR49" i="67" s="1"/>
  <c r="AG37" i="67"/>
  <c r="AH37" i="67" s="1"/>
  <c r="AK37" i="67" s="1"/>
  <c r="ED33" i="67"/>
  <c r="EC33" i="67" s="1"/>
  <c r="EE33" i="67"/>
  <c r="EF33" i="67" s="1"/>
  <c r="EI33" i="67" s="1"/>
  <c r="BO13" i="67"/>
  <c r="BP13" i="67" s="1"/>
  <c r="BS13" i="67" s="1"/>
  <c r="BN13" i="67"/>
  <c r="BM13" i="67" s="1"/>
  <c r="AG32" i="67"/>
  <c r="AH32" i="67" s="1"/>
  <c r="AK32" i="67" s="1"/>
  <c r="AF32" i="67"/>
  <c r="AE32" i="67" s="1"/>
  <c r="P25" i="67"/>
  <c r="Q25" i="67" s="1"/>
  <c r="T25" i="67" s="1"/>
  <c r="O25" i="67"/>
  <c r="O31" i="67"/>
  <c r="P31" i="67"/>
  <c r="Q31" i="67" s="1"/>
  <c r="T31" i="67" s="1"/>
  <c r="AW26" i="67"/>
  <c r="AV26" i="67" s="1"/>
  <c r="AX26" i="67"/>
  <c r="AY26" i="67" s="1"/>
  <c r="BB26" i="67" s="1"/>
  <c r="EV23" i="67"/>
  <c r="EW23" i="67" s="1"/>
  <c r="EZ23" i="67" s="1"/>
  <c r="EU23" i="67"/>
  <c r="ET23" i="67" s="1"/>
  <c r="ED30" i="67"/>
  <c r="EC30" i="67" s="1"/>
  <c r="EE30" i="67"/>
  <c r="EF30" i="67" s="1"/>
  <c r="EI30" i="67" s="1"/>
  <c r="DN38" i="67"/>
  <c r="DO38" i="67" s="1"/>
  <c r="DR38" i="67" s="1"/>
  <c r="DM38" i="67"/>
  <c r="DL38" i="67" s="1"/>
  <c r="DN37" i="67"/>
  <c r="DO37" i="67" s="1"/>
  <c r="DR37" i="67" s="1"/>
  <c r="DM37" i="67"/>
  <c r="DL37" i="67" s="1"/>
  <c r="CF50" i="67"/>
  <c r="CG50" i="67" s="1"/>
  <c r="CJ50" i="67" s="1"/>
  <c r="CE50" i="67"/>
  <c r="CD50" i="67" s="1"/>
  <c r="AG13" i="67"/>
  <c r="AH13" i="67" s="1"/>
  <c r="AK13" i="67" s="1"/>
  <c r="AG49" i="67"/>
  <c r="AH49" i="67" s="1"/>
  <c r="AK49" i="67" s="1"/>
  <c r="AF49" i="67"/>
  <c r="AE49" i="67" s="1"/>
  <c r="AG42" i="67"/>
  <c r="AH42" i="67" s="1"/>
  <c r="AK42" i="67" s="1"/>
  <c r="AF42" i="67"/>
  <c r="AE42" i="67" s="1"/>
  <c r="EE15" i="67"/>
  <c r="EF15" i="67" s="1"/>
  <c r="EI15" i="67" s="1"/>
  <c r="ED15" i="67"/>
  <c r="EC15" i="67" s="1"/>
  <c r="CW42" i="67"/>
  <c r="CX42" i="67" s="1"/>
  <c r="DA42" i="67" s="1"/>
  <c r="CV42" i="67"/>
  <c r="CU42" i="67" s="1"/>
  <c r="P29" i="67"/>
  <c r="Q29" i="67" s="1"/>
  <c r="T29" i="67" s="1"/>
  <c r="O29" i="67"/>
  <c r="P17" i="67"/>
  <c r="Q17" i="67" s="1"/>
  <c r="T17" i="67" s="1"/>
  <c r="O17" i="67"/>
  <c r="EE44" i="67"/>
  <c r="EF44" i="67" s="1"/>
  <c r="EI44" i="67" s="1"/>
  <c r="ED44" i="67"/>
  <c r="EC44" i="67" s="1"/>
  <c r="BN44" i="67"/>
  <c r="BM44" i="67" s="1"/>
  <c r="BO44" i="67"/>
  <c r="BP44" i="67" s="1"/>
  <c r="BS44" i="67" s="1"/>
  <c r="AK509" i="65"/>
  <c r="BO12" i="67"/>
  <c r="BP12" i="67" s="1"/>
  <c r="BS12" i="67" s="1"/>
  <c r="BN12" i="67"/>
  <c r="BM12" i="67" s="1"/>
  <c r="CW48" i="67"/>
  <c r="CX48" i="67" s="1"/>
  <c r="DA48" i="67" s="1"/>
  <c r="CV48" i="67"/>
  <c r="CU48" i="67" s="1"/>
  <c r="AX41" i="67"/>
  <c r="AY41" i="67" s="1"/>
  <c r="BB41" i="67" s="1"/>
  <c r="P33" i="67"/>
  <c r="Q33" i="67" s="1"/>
  <c r="T33" i="67" s="1"/>
  <c r="O33" i="67"/>
  <c r="BO48" i="67"/>
  <c r="BP48" i="67" s="1"/>
  <c r="BS48" i="67" s="1"/>
  <c r="BN48" i="67"/>
  <c r="BM48" i="67" s="1"/>
  <c r="AW39" i="67"/>
  <c r="AV39" i="67" s="1"/>
  <c r="AX39" i="67"/>
  <c r="AY39" i="67" s="1"/>
  <c r="BB39" i="67" s="1"/>
  <c r="AK110" i="65"/>
  <c r="P40" i="67"/>
  <c r="Q40" i="67" s="1"/>
  <c r="T40" i="67" s="1"/>
  <c r="O40" i="67"/>
  <c r="DN46" i="67"/>
  <c r="DO46" i="67" s="1"/>
  <c r="DR46" i="67" s="1"/>
  <c r="DM46" i="67"/>
  <c r="DL46" i="67" s="1"/>
  <c r="EU28" i="67"/>
  <c r="ET28" i="67" s="1"/>
  <c r="EV28" i="67"/>
  <c r="EW28" i="67" s="1"/>
  <c r="EZ28" i="67" s="1"/>
  <c r="DM39" i="67"/>
  <c r="DL39" i="67" s="1"/>
  <c r="DN39" i="67"/>
  <c r="DO39" i="67" s="1"/>
  <c r="DR39" i="67" s="1"/>
  <c r="O47" i="67"/>
  <c r="P47" i="67"/>
  <c r="Q47" i="67" s="1"/>
  <c r="T47" i="67" s="1"/>
  <c r="EE32" i="67"/>
  <c r="EF32" i="67" s="1"/>
  <c r="EI32" i="67" s="1"/>
  <c r="ED32" i="67"/>
  <c r="EC32" i="67" s="1"/>
  <c r="CF14" i="67"/>
  <c r="CG14" i="67" s="1"/>
  <c r="CJ14" i="67" s="1"/>
  <c r="CE14" i="67"/>
  <c r="CD14" i="67" s="1"/>
  <c r="CE46" i="67"/>
  <c r="CD46" i="67" s="1"/>
  <c r="CF46" i="67"/>
  <c r="CG46" i="67" s="1"/>
  <c r="CJ46" i="67" s="1"/>
  <c r="AF23" i="67"/>
  <c r="AE23" i="67" s="1"/>
  <c r="AG23" i="67"/>
  <c r="AH23" i="67" s="1"/>
  <c r="AK23" i="67" s="1"/>
  <c r="CE16" i="67"/>
  <c r="CD16" i="67" s="1"/>
  <c r="CF16" i="67"/>
  <c r="CG16" i="67" s="1"/>
  <c r="CJ16" i="67" s="1"/>
  <c r="BN18" i="67"/>
  <c r="BM18" i="67" s="1"/>
  <c r="BO18" i="67"/>
  <c r="BP18" i="67" s="1"/>
  <c r="BS18" i="67" s="1"/>
  <c r="CI39" i="67"/>
  <c r="BR39" i="67"/>
  <c r="BA39" i="67"/>
  <c r="AJ39" i="67"/>
  <c r="S39" i="67"/>
  <c r="EH39" i="67"/>
  <c r="DQ39" i="67"/>
  <c r="CZ39" i="67"/>
  <c r="EY39" i="67"/>
  <c r="FC39" i="67"/>
  <c r="FA39" i="67"/>
  <c r="N39" i="67"/>
  <c r="BN16" i="67"/>
  <c r="BM16" i="67" s="1"/>
  <c r="BO16" i="67"/>
  <c r="BP16" i="67" s="1"/>
  <c r="BS16" i="67" s="1"/>
  <c r="EE45" i="67"/>
  <c r="EF45" i="67" s="1"/>
  <c r="EI45" i="67" s="1"/>
  <c r="EU18" i="67"/>
  <c r="ET18" i="67" s="1"/>
  <c r="AF17" i="67"/>
  <c r="AE17" i="67" s="1"/>
  <c r="AG17" i="67"/>
  <c r="AH17" i="67" s="1"/>
  <c r="AK17" i="67" s="1"/>
  <c r="CW39" i="67"/>
  <c r="CX39" i="67" s="1"/>
  <c r="DA39" i="67" s="1"/>
  <c r="CV39" i="67"/>
  <c r="CU39" i="67" s="1"/>
  <c r="EV12" i="67"/>
  <c r="EW12" i="67" s="1"/>
  <c r="EZ12" i="67" s="1"/>
  <c r="EU12" i="67"/>
  <c r="ET12" i="67" s="1"/>
  <c r="DN27" i="67"/>
  <c r="DO27" i="67" s="1"/>
  <c r="DR27" i="67" s="1"/>
  <c r="CW20" i="67"/>
  <c r="CX20" i="67" s="1"/>
  <c r="DA20" i="67" s="1"/>
  <c r="CV20" i="67"/>
  <c r="CU20" i="67" s="1"/>
  <c r="BO24" i="67"/>
  <c r="BP24" i="67" s="1"/>
  <c r="BS24" i="67" s="1"/>
  <c r="BN24" i="67"/>
  <c r="BM24" i="67" s="1"/>
  <c r="P18" i="67"/>
  <c r="Q18" i="67" s="1"/>
  <c r="T18" i="67" s="1"/>
  <c r="P50" i="67"/>
  <c r="Q50" i="67" s="1"/>
  <c r="T50" i="67" s="1"/>
  <c r="O50" i="67"/>
  <c r="O26" i="67"/>
  <c r="P26" i="67"/>
  <c r="Q26" i="67" s="1"/>
  <c r="T26" i="67" s="1"/>
  <c r="EV38" i="67"/>
  <c r="EW38" i="67" s="1"/>
  <c r="EZ38" i="67" s="1"/>
  <c r="AF15" i="67"/>
  <c r="AE15" i="67" s="1"/>
  <c r="AG15" i="67"/>
  <c r="AH15" i="67" s="1"/>
  <c r="AK15" i="67" s="1"/>
  <c r="AF34" i="67"/>
  <c r="AE34" i="67" s="1"/>
  <c r="AG34" i="67"/>
  <c r="AH34" i="67" s="1"/>
  <c r="AK34" i="67" s="1"/>
  <c r="EV35" i="67"/>
  <c r="EW35" i="67" s="1"/>
  <c r="EZ35" i="67" s="1"/>
  <c r="EU35" i="67"/>
  <c r="ET35" i="67" s="1"/>
  <c r="EE16" i="67"/>
  <c r="EF16" i="67" s="1"/>
  <c r="EI16" i="67" s="1"/>
  <c r="ED16" i="67"/>
  <c r="EC16" i="67" s="1"/>
  <c r="CV44" i="67"/>
  <c r="CU44" i="67" s="1"/>
  <c r="CW44" i="67"/>
  <c r="CX44" i="67" s="1"/>
  <c r="DA44" i="67" s="1"/>
  <c r="EE24" i="67"/>
  <c r="EF24" i="67" s="1"/>
  <c r="EI24" i="67" s="1"/>
  <c r="ED24" i="67"/>
  <c r="EC24" i="67" s="1"/>
  <c r="DM28" i="67"/>
  <c r="DL28" i="67" s="1"/>
  <c r="DN28" i="67"/>
  <c r="DO28" i="67" s="1"/>
  <c r="DR28" i="67" s="1"/>
  <c r="DM13" i="67"/>
  <c r="DL13" i="67" s="1"/>
  <c r="DN13" i="67"/>
  <c r="DO13" i="67" s="1"/>
  <c r="DR13" i="67" s="1"/>
  <c r="DM40" i="67"/>
  <c r="DL40" i="67" s="1"/>
  <c r="DN40" i="67"/>
  <c r="DO40" i="67" s="1"/>
  <c r="DR40" i="67" s="1"/>
  <c r="O37" i="67"/>
  <c r="P37" i="67"/>
  <c r="Q37" i="67" s="1"/>
  <c r="T37" i="67" s="1"/>
  <c r="DN29" i="67"/>
  <c r="DO29" i="67" s="1"/>
  <c r="DR29" i="67" s="1"/>
  <c r="DM29" i="67"/>
  <c r="DL29" i="67" s="1"/>
  <c r="AX36" i="67"/>
  <c r="AY36" i="67" s="1"/>
  <c r="BB36" i="67" s="1"/>
  <c r="AW36" i="67"/>
  <c r="AV36" i="67" s="1"/>
  <c r="EU11" i="67"/>
  <c r="ET11" i="67" s="1"/>
  <c r="EV11" i="67"/>
  <c r="EW11" i="67" s="1"/>
  <c r="EZ11" i="67" s="1"/>
  <c r="BN46" i="67"/>
  <c r="BM46" i="67" s="1"/>
  <c r="BO46" i="67"/>
  <c r="BP46" i="67" s="1"/>
  <c r="BS46" i="67" s="1"/>
  <c r="DM20" i="67"/>
  <c r="DL20" i="67" s="1"/>
  <c r="EV44" i="67"/>
  <c r="EW44" i="67" s="1"/>
  <c r="EZ44" i="67" s="1"/>
  <c r="EU44" i="67"/>
  <c r="ET44" i="67" s="1"/>
  <c r="BO45" i="67"/>
  <c r="BP45" i="67" s="1"/>
  <c r="BS45" i="67" s="1"/>
  <c r="BN45" i="67"/>
  <c r="BM45" i="67" s="1"/>
  <c r="CW11" i="67"/>
  <c r="CX11" i="67" s="1"/>
  <c r="DA11" i="67" s="1"/>
  <c r="CV11" i="67"/>
  <c r="CU11" i="67" s="1"/>
  <c r="EV27" i="67"/>
  <c r="EW27" i="67" s="1"/>
  <c r="EZ27" i="67" s="1"/>
  <c r="EU27" i="67"/>
  <c r="ET27" i="67" s="1"/>
  <c r="P42" i="67"/>
  <c r="Q42" i="67" s="1"/>
  <c r="T42" i="67" s="1"/>
  <c r="O42" i="67"/>
  <c r="CW36" i="67"/>
  <c r="CX36" i="67" s="1"/>
  <c r="DA36" i="67" s="1"/>
  <c r="CV36" i="67"/>
  <c r="CU36" i="67" s="1"/>
  <c r="BO39" i="67"/>
  <c r="BP39" i="67" s="1"/>
  <c r="BS39" i="67" s="1"/>
  <c r="BN39" i="67"/>
  <c r="BM39" i="67" s="1"/>
  <c r="AG47" i="67"/>
  <c r="AH47" i="67" s="1"/>
  <c r="AK47" i="67" s="1"/>
  <c r="AF47" i="67"/>
  <c r="AE47" i="67" s="1"/>
  <c r="AK167" i="65"/>
  <c r="BO30" i="67"/>
  <c r="BP30" i="67" s="1"/>
  <c r="BS30" i="67" s="1"/>
  <c r="BN30" i="67"/>
  <c r="BM30" i="67" s="1"/>
  <c r="DN36" i="67"/>
  <c r="DO36" i="67" s="1"/>
  <c r="DR36" i="67" s="1"/>
  <c r="DM36" i="67"/>
  <c r="DL36" i="67" s="1"/>
  <c r="EV16" i="67"/>
  <c r="EW16" i="67" s="1"/>
  <c r="EZ16" i="67" s="1"/>
  <c r="EU16" i="67"/>
  <c r="ET16" i="67" s="1"/>
  <c r="CW28" i="67"/>
  <c r="CX28" i="67" s="1"/>
  <c r="DA28" i="67" s="1"/>
  <c r="CV28" i="67"/>
  <c r="CU28" i="67" s="1"/>
  <c r="P23" i="67"/>
  <c r="Q23" i="67" s="1"/>
  <c r="T23" i="67" s="1"/>
  <c r="O23" i="67"/>
  <c r="DN17" i="67"/>
  <c r="DO17" i="67" s="1"/>
  <c r="DR17" i="67" s="1"/>
  <c r="DM17" i="67"/>
  <c r="DL17" i="67" s="1"/>
  <c r="ED48" i="67"/>
  <c r="EC48" i="67" s="1"/>
  <c r="EE48" i="67"/>
  <c r="EF48" i="67" s="1"/>
  <c r="EI48" i="67" s="1"/>
  <c r="CV15" i="67"/>
  <c r="CU15" i="67" s="1"/>
  <c r="CW15" i="67"/>
  <c r="CX15" i="67" s="1"/>
  <c r="DA15" i="67" s="1"/>
  <c r="BN21" i="67"/>
  <c r="BM21" i="67" s="1"/>
  <c r="BO21" i="67"/>
  <c r="BP21" i="67" s="1"/>
  <c r="BS21" i="67" s="1"/>
  <c r="O24" i="67"/>
  <c r="P24" i="67"/>
  <c r="Q24" i="67" s="1"/>
  <c r="T24" i="67" s="1"/>
  <c r="EU24" i="67"/>
  <c r="ET24" i="67" s="1"/>
  <c r="EV24" i="67"/>
  <c r="EW24" i="67" s="1"/>
  <c r="EZ24" i="67" s="1"/>
  <c r="EV17" i="67"/>
  <c r="EW17" i="67" s="1"/>
  <c r="EZ17" i="67" s="1"/>
  <c r="EU17" i="67"/>
  <c r="ET17" i="67" s="1"/>
  <c r="EE34" i="67"/>
  <c r="EF34" i="67" s="1"/>
  <c r="EI34" i="67" s="1"/>
  <c r="ED34" i="67"/>
  <c r="EC34" i="67" s="1"/>
  <c r="DN14" i="67"/>
  <c r="DO14" i="67" s="1"/>
  <c r="DR14" i="67" s="1"/>
  <c r="DM14" i="67"/>
  <c r="DL14" i="67" s="1"/>
  <c r="CV14" i="67"/>
  <c r="CU14" i="67" s="1"/>
  <c r="CW14" i="67"/>
  <c r="CX14" i="67" s="1"/>
  <c r="DA14" i="67" s="1"/>
  <c r="AW22" i="67"/>
  <c r="AV22" i="67" s="1"/>
  <c r="AX22" i="67"/>
  <c r="AY22" i="67" s="1"/>
  <c r="BB22" i="67" s="1"/>
  <c r="AF30" i="67"/>
  <c r="AE30" i="67" s="1"/>
  <c r="AG30" i="67"/>
  <c r="AH30" i="67" s="1"/>
  <c r="AK30" i="67" s="1"/>
  <c r="AX20" i="67"/>
  <c r="AY20" i="67" s="1"/>
  <c r="BB20" i="67" s="1"/>
  <c r="AW20" i="67"/>
  <c r="AV20" i="67" s="1"/>
  <c r="BN22" i="67"/>
  <c r="BM22" i="67" s="1"/>
  <c r="BO22" i="67"/>
  <c r="BP22" i="67" s="1"/>
  <c r="BS22" i="67" s="1"/>
  <c r="DM43" i="67"/>
  <c r="DL43" i="67" s="1"/>
  <c r="DN43" i="67"/>
  <c r="DO43" i="67" s="1"/>
  <c r="DR43" i="67" s="1"/>
  <c r="BO33" i="67"/>
  <c r="BP33" i="67" s="1"/>
  <c r="BS33" i="67" s="1"/>
  <c r="BN33" i="67"/>
  <c r="BM33" i="67" s="1"/>
  <c r="O49" i="67"/>
  <c r="P49" i="67"/>
  <c r="Q49" i="67" s="1"/>
  <c r="T49" i="67" s="1"/>
  <c r="BN37" i="67"/>
  <c r="BM37" i="67" s="1"/>
  <c r="BO37" i="67"/>
  <c r="BP37" i="67" s="1"/>
  <c r="BS37" i="67" s="1"/>
  <c r="CF13" i="67"/>
  <c r="CG13" i="67" s="1"/>
  <c r="CJ13" i="67" s="1"/>
  <c r="CE13" i="67"/>
  <c r="CD13" i="67" s="1"/>
  <c r="AG28" i="67"/>
  <c r="AH28" i="67" s="1"/>
  <c r="AK28" i="67" s="1"/>
  <c r="AF28" i="67"/>
  <c r="AE28" i="67" s="1"/>
  <c r="CV29" i="67"/>
  <c r="CU29" i="67" s="1"/>
  <c r="CW29" i="67"/>
  <c r="CX29" i="67" s="1"/>
  <c r="DA29" i="67" s="1"/>
  <c r="AX48" i="67"/>
  <c r="AY48" i="67" s="1"/>
  <c r="BB48" i="67" s="1"/>
  <c r="AW48" i="67"/>
  <c r="AV48" i="67" s="1"/>
  <c r="AF18" i="67"/>
  <c r="CE29" i="67"/>
  <c r="CD29" i="67" s="1"/>
  <c r="CF29" i="67"/>
  <c r="CG29" i="67" s="1"/>
  <c r="CJ29" i="67" s="1"/>
  <c r="CW40" i="67"/>
  <c r="CX40" i="67" s="1"/>
  <c r="DA40" i="67" s="1"/>
  <c r="CV40" i="67"/>
  <c r="CU40" i="67" s="1"/>
  <c r="EV45" i="67"/>
  <c r="EW45" i="67" s="1"/>
  <c r="EZ45" i="67" s="1"/>
  <c r="EU45" i="67"/>
  <c r="ET45" i="67" s="1"/>
  <c r="AX13" i="67"/>
  <c r="AY13" i="67" s="1"/>
  <c r="BB13" i="67" s="1"/>
  <c r="AW13" i="67"/>
  <c r="AV13" i="67" s="1"/>
  <c r="CF34" i="67"/>
  <c r="CG34" i="67" s="1"/>
  <c r="CJ34" i="67" s="1"/>
  <c r="CE34" i="67"/>
  <c r="CD34" i="67" s="1"/>
  <c r="AX33" i="67"/>
  <c r="AY33" i="67" s="1"/>
  <c r="BB33" i="67" s="1"/>
  <c r="AW33" i="67"/>
  <c r="AV33" i="67" s="1"/>
  <c r="DM41" i="67"/>
  <c r="DL41" i="67" s="1"/>
  <c r="DN41" i="67"/>
  <c r="DO41" i="67" s="1"/>
  <c r="DR41" i="67" s="1"/>
  <c r="CF12" i="67"/>
  <c r="CG12" i="67" s="1"/>
  <c r="CJ12" i="67" s="1"/>
  <c r="CE12" i="67"/>
  <c r="CD12" i="67" s="1"/>
  <c r="BO26" i="67"/>
  <c r="BP26" i="67" s="1"/>
  <c r="BS26" i="67" s="1"/>
  <c r="BN26" i="67"/>
  <c r="BM26" i="67" s="1"/>
  <c r="O28" i="67"/>
  <c r="P28" i="67"/>
  <c r="Q28" i="67" s="1"/>
  <c r="T28" i="67" s="1"/>
  <c r="EV43" i="67"/>
  <c r="EW43" i="67" s="1"/>
  <c r="EZ43" i="67" s="1"/>
  <c r="EU43" i="67"/>
  <c r="ET43" i="67" s="1"/>
  <c r="CE21" i="67"/>
  <c r="CD21" i="67" s="1"/>
  <c r="CF21" i="67"/>
  <c r="CG21" i="67" s="1"/>
  <c r="CJ21" i="67" s="1"/>
  <c r="ED36" i="67"/>
  <c r="EC36" i="67" s="1"/>
  <c r="EE36" i="67"/>
  <c r="EF36" i="67" s="1"/>
  <c r="EI36" i="67" s="1"/>
  <c r="BO42" i="67"/>
  <c r="BP42" i="67" s="1"/>
  <c r="BS42" i="67" s="1"/>
  <c r="BN42" i="67"/>
  <c r="BM42" i="67" s="1"/>
  <c r="O13" i="67"/>
  <c r="P13" i="67"/>
  <c r="Q13" i="67" s="1"/>
  <c r="T13" i="67" s="1"/>
  <c r="CF36" i="67"/>
  <c r="CG36" i="67" s="1"/>
  <c r="CJ36" i="67" s="1"/>
  <c r="CE36" i="67"/>
  <c r="CD36" i="67" s="1"/>
  <c r="BN15" i="67"/>
  <c r="BM15" i="67" s="1"/>
  <c r="AG44" i="67"/>
  <c r="AH44" i="67" s="1"/>
  <c r="AK44" i="67" s="1"/>
  <c r="AF44" i="67"/>
  <c r="AE44" i="67" s="1"/>
  <c r="CW47" i="67"/>
  <c r="CX47" i="67" s="1"/>
  <c r="DA47" i="67" s="1"/>
  <c r="CV47" i="67"/>
  <c r="CU47" i="67" s="1"/>
  <c r="CE33" i="67"/>
  <c r="CD33" i="67" s="1"/>
  <c r="CV25" i="67"/>
  <c r="CU25" i="67" s="1"/>
  <c r="CW25" i="67"/>
  <c r="CX25" i="67" s="1"/>
  <c r="DA25" i="67" s="1"/>
  <c r="AK281" i="65"/>
  <c r="EE38" i="67"/>
  <c r="EF38" i="67" s="1"/>
  <c r="EI38" i="67" s="1"/>
  <c r="ED38" i="67"/>
  <c r="EC38" i="67" s="1"/>
  <c r="EE46" i="67"/>
  <c r="EF46" i="67" s="1"/>
  <c r="EI46" i="67" s="1"/>
  <c r="ED46" i="67"/>
  <c r="EC46" i="67" s="1"/>
  <c r="AK338" i="65"/>
  <c r="AJ298" i="65"/>
  <c r="AW16" i="67"/>
  <c r="AV16" i="67" s="1"/>
  <c r="AX16" i="67"/>
  <c r="AY16" i="67" s="1"/>
  <c r="BB16" i="67" s="1"/>
  <c r="P48" i="67"/>
  <c r="Q48" i="67" s="1"/>
  <c r="T48" i="67" s="1"/>
  <c r="O48" i="67"/>
  <c r="BO28" i="67"/>
  <c r="BP28" i="67" s="1"/>
  <c r="BS28" i="67" s="1"/>
  <c r="BN28" i="67"/>
  <c r="BM28" i="67" s="1"/>
  <c r="AF25" i="67"/>
  <c r="AE25" i="67" s="1"/>
  <c r="AG25" i="67"/>
  <c r="AH25" i="67" s="1"/>
  <c r="AK25" i="67" s="1"/>
  <c r="CV16" i="67"/>
  <c r="CU16" i="67" s="1"/>
  <c r="EU32" i="67"/>
  <c r="ET32" i="67" s="1"/>
  <c r="CF31" i="67"/>
  <c r="CG31" i="67" s="1"/>
  <c r="CJ31" i="67" s="1"/>
  <c r="CE31" i="67"/>
  <c r="CD31" i="67" s="1"/>
  <c r="P21" i="67"/>
  <c r="Q21" i="67" s="1"/>
  <c r="T21" i="67" s="1"/>
  <c r="O21" i="67"/>
  <c r="AF27" i="67"/>
  <c r="AE27" i="67" s="1"/>
  <c r="AG27" i="67"/>
  <c r="AH27" i="67" s="1"/>
  <c r="AK27" i="67" s="1"/>
  <c r="EV36" i="67"/>
  <c r="EW36" i="67" s="1"/>
  <c r="EZ36" i="67" s="1"/>
  <c r="EU36" i="67"/>
  <c r="ET36" i="67" s="1"/>
  <c r="CE26" i="67"/>
  <c r="CD26" i="67" s="1"/>
  <c r="CF26" i="67"/>
  <c r="CG26" i="67" s="1"/>
  <c r="CJ26" i="67" s="1"/>
  <c r="AX38" i="67"/>
  <c r="AY38" i="67" s="1"/>
  <c r="BB38" i="67" s="1"/>
  <c r="AW38" i="67"/>
  <c r="AV38" i="67" s="1"/>
  <c r="AG35" i="67"/>
  <c r="AH35" i="67" s="1"/>
  <c r="AK35" i="67" s="1"/>
  <c r="AF35" i="67"/>
  <c r="AE35" i="67" s="1"/>
  <c r="AG24" i="67"/>
  <c r="AH24" i="67" s="1"/>
  <c r="AK24" i="67" s="1"/>
  <c r="AF24" i="67"/>
  <c r="AE24" i="67" s="1"/>
  <c r="EV37" i="67"/>
  <c r="EW37" i="67" s="1"/>
  <c r="EZ37" i="67" s="1"/>
  <c r="EU37" i="67"/>
  <c r="ET37" i="67" s="1"/>
  <c r="CW35" i="67"/>
  <c r="CX35" i="67" s="1"/>
  <c r="DA35" i="67" s="1"/>
  <c r="CV35" i="67"/>
  <c r="CU35" i="67" s="1"/>
  <c r="CE27" i="67"/>
  <c r="CD27" i="67" s="1"/>
  <c r="CF27" i="67"/>
  <c r="CG27" i="67" s="1"/>
  <c r="CJ27" i="67" s="1"/>
  <c r="DM18" i="67"/>
  <c r="DL18" i="67" s="1"/>
  <c r="DN18" i="67"/>
  <c r="DO18" i="67" s="1"/>
  <c r="DR18" i="67" s="1"/>
  <c r="AG12" i="67"/>
  <c r="AH12" i="67" s="1"/>
  <c r="AK12" i="67" s="1"/>
  <c r="AF12" i="67"/>
  <c r="AE12" i="67" s="1"/>
  <c r="AG31" i="67"/>
  <c r="AH31" i="67" s="1"/>
  <c r="AK31" i="67" s="1"/>
  <c r="AF31" i="67"/>
  <c r="AE31" i="67" s="1"/>
  <c r="DN31" i="67"/>
  <c r="DO31" i="67" s="1"/>
  <c r="DR31" i="67" s="1"/>
  <c r="DM31" i="67"/>
  <c r="DL31" i="67" s="1"/>
  <c r="EE22" i="67"/>
  <c r="EF22" i="67" s="1"/>
  <c r="EI22" i="67" s="1"/>
  <c r="ED22" i="67"/>
  <c r="EC22" i="67" s="1"/>
  <c r="CE28" i="67"/>
  <c r="CD28" i="67" s="1"/>
  <c r="CF28" i="67"/>
  <c r="CG28" i="67" s="1"/>
  <c r="CJ28" i="67" s="1"/>
  <c r="CF47" i="67"/>
  <c r="CG47" i="67" s="1"/>
  <c r="CJ47" i="67" s="1"/>
  <c r="CE47" i="67"/>
  <c r="CD47" i="67" s="1"/>
  <c r="DN48" i="67"/>
  <c r="DO48" i="67" s="1"/>
  <c r="DR48" i="67" s="1"/>
  <c r="EV46" i="67"/>
  <c r="EW46" i="67" s="1"/>
  <c r="EZ46" i="67" s="1"/>
  <c r="O16" i="67"/>
  <c r="P16" i="67"/>
  <c r="Q16" i="67" s="1"/>
  <c r="T16" i="67" s="1"/>
  <c r="CF25" i="67"/>
  <c r="CG25" i="67" s="1"/>
  <c r="CJ25" i="67" s="1"/>
  <c r="CE25" i="67"/>
  <c r="CD25" i="67" s="1"/>
  <c r="EV21" i="67"/>
  <c r="EW21" i="67" s="1"/>
  <c r="EZ21" i="67" s="1"/>
  <c r="EU21" i="67"/>
  <c r="ET21" i="67" s="1"/>
  <c r="BN41" i="67"/>
  <c r="BM41" i="67" s="1"/>
  <c r="BO41" i="67"/>
  <c r="BP41" i="67" s="1"/>
  <c r="BS41" i="67" s="1"/>
  <c r="P12" i="67"/>
  <c r="Q12" i="67" s="1"/>
  <c r="T12" i="67" s="1"/>
  <c r="O12" i="67"/>
  <c r="EV29" i="67"/>
  <c r="EW29" i="67" s="1"/>
  <c r="EZ29" i="67" s="1"/>
  <c r="EU29" i="67"/>
  <c r="ET29" i="67" s="1"/>
  <c r="P45" i="67"/>
  <c r="Q45" i="67" s="1"/>
  <c r="T45" i="67" s="1"/>
  <c r="O45" i="67"/>
  <c r="CF15" i="67"/>
  <c r="CG15" i="67" s="1"/>
  <c r="CJ15" i="67" s="1"/>
  <c r="CE15" i="67"/>
  <c r="CD15" i="67" s="1"/>
  <c r="BO11" i="67"/>
  <c r="BP11" i="67" s="1"/>
  <c r="BS11" i="67" s="1"/>
  <c r="ED39" i="67"/>
  <c r="EC39" i="67" s="1"/>
  <c r="EE39" i="67"/>
  <c r="EF39" i="67" s="1"/>
  <c r="EI39" i="67" s="1"/>
  <c r="DM16" i="67"/>
  <c r="DL16" i="67" s="1"/>
  <c r="DN16" i="67"/>
  <c r="DO16" i="67" s="1"/>
  <c r="DR16" i="67" s="1"/>
  <c r="CW46" i="67"/>
  <c r="CX46" i="67" s="1"/>
  <c r="DA46" i="67" s="1"/>
  <c r="CV46" i="67"/>
  <c r="CU46" i="67" s="1"/>
  <c r="CE32" i="67"/>
  <c r="CD32" i="67" s="1"/>
  <c r="CF32" i="67"/>
  <c r="CG32" i="67" s="1"/>
  <c r="CJ32" i="67" s="1"/>
  <c r="ED47" i="67"/>
  <c r="EC47" i="67" s="1"/>
  <c r="EV39" i="67"/>
  <c r="EW39" i="67" s="1"/>
  <c r="EZ39" i="67" s="1"/>
  <c r="EU39" i="67"/>
  <c r="ET39" i="67" s="1"/>
  <c r="AG26" i="67"/>
  <c r="AH26" i="67" s="1"/>
  <c r="AK26" i="67" s="1"/>
  <c r="AF26" i="67"/>
  <c r="AE26" i="67" s="1"/>
  <c r="AW15" i="67"/>
  <c r="AV15" i="67" s="1"/>
  <c r="AX15" i="67"/>
  <c r="AY15" i="67" s="1"/>
  <c r="BB15" i="67" s="1"/>
  <c r="DN11" i="67"/>
  <c r="DO11" i="67" s="1"/>
  <c r="DR11" i="67" s="1"/>
  <c r="DM11" i="67"/>
  <c r="DL11" i="67" s="1"/>
  <c r="EE37" i="67"/>
  <c r="EF37" i="67" s="1"/>
  <c r="EI37" i="67" s="1"/>
  <c r="DM50" i="67"/>
  <c r="DL50" i="67" s="1"/>
  <c r="DN50" i="67"/>
  <c r="DO50" i="67" s="1"/>
  <c r="DR50" i="67" s="1"/>
  <c r="O11" i="67"/>
  <c r="P11" i="67"/>
  <c r="Q11" i="67" s="1"/>
  <c r="T11" i="67" s="1"/>
  <c r="AE509" i="69"/>
  <c r="AE110" i="69"/>
  <c r="AE281" i="69"/>
  <c r="AE395" i="69"/>
  <c r="AE224" i="69"/>
  <c r="AE167" i="69"/>
  <c r="EM28" i="10"/>
  <c r="G43" i="10"/>
  <c r="G24" i="10"/>
  <c r="X29" i="10"/>
  <c r="BF40" i="10"/>
  <c r="K23" i="10"/>
  <c r="AW26" i="10"/>
  <c r="AV26" i="10" s="1"/>
  <c r="AW33" i="10"/>
  <c r="AV33" i="10" s="1"/>
  <c r="DM14" i="10"/>
  <c r="DL14" i="10" s="1"/>
  <c r="AF34" i="70"/>
  <c r="AE34" i="70" s="1"/>
  <c r="CV37" i="70"/>
  <c r="CU37" i="70" s="1"/>
  <c r="EE24" i="70"/>
  <c r="EF24" i="70" s="1"/>
  <c r="EI24" i="70" s="1"/>
  <c r="EV50" i="10"/>
  <c r="EW50" i="10" s="1"/>
  <c r="EZ50" i="10" s="1"/>
  <c r="EV30" i="10"/>
  <c r="EW30" i="10" s="1"/>
  <c r="EZ30" i="10" s="1"/>
  <c r="AF38" i="70"/>
  <c r="AE38" i="70" s="1"/>
  <c r="AX26" i="10"/>
  <c r="AY26" i="10" s="1"/>
  <c r="BB26" i="10" s="1"/>
  <c r="CV41" i="10"/>
  <c r="CU41" i="10" s="1"/>
  <c r="EV22" i="10"/>
  <c r="EW22" i="10" s="1"/>
  <c r="EZ22" i="10" s="1"/>
  <c r="AG35" i="70"/>
  <c r="AH35" i="70" s="1"/>
  <c r="AK35" i="70" s="1"/>
  <c r="CF42" i="70"/>
  <c r="CG42" i="70" s="1"/>
  <c r="CJ42" i="70" s="1"/>
  <c r="CE34" i="10"/>
  <c r="CD34" i="10" s="1"/>
  <c r="CN33" i="10"/>
  <c r="DI47" i="10"/>
  <c r="CF42" i="10"/>
  <c r="CG42" i="10" s="1"/>
  <c r="CJ42" i="10" s="1"/>
  <c r="AO17" i="10"/>
  <c r="CV44" i="10"/>
  <c r="CU44" i="10" s="1"/>
  <c r="AO37" i="10"/>
  <c r="CF21" i="70"/>
  <c r="CG21" i="70" s="1"/>
  <c r="CJ21" i="70" s="1"/>
  <c r="BW31" i="10"/>
  <c r="EV34" i="70"/>
  <c r="EW34" i="70" s="1"/>
  <c r="EZ34" i="70" s="1"/>
  <c r="BW37" i="10"/>
  <c r="P28" i="70"/>
  <c r="Q28" i="70" s="1"/>
  <c r="T28" i="70" s="1"/>
  <c r="AS26" i="10"/>
  <c r="CE42" i="10"/>
  <c r="CD42" i="10" s="1"/>
  <c r="AE110" i="66"/>
  <c r="AF22" i="70"/>
  <c r="AE22" i="70" s="1"/>
  <c r="EQ37" i="10"/>
  <c r="CF30" i="10"/>
  <c r="CG30" i="10" s="1"/>
  <c r="CJ30" i="10" s="1"/>
  <c r="DN38" i="10"/>
  <c r="DO38" i="10" s="1"/>
  <c r="DR38" i="10" s="1"/>
  <c r="CF26" i="10"/>
  <c r="CG26" i="10" s="1"/>
  <c r="CJ26" i="10" s="1"/>
  <c r="AW17" i="10"/>
  <c r="AV17" i="10" s="1"/>
  <c r="X31" i="70"/>
  <c r="CW20" i="70"/>
  <c r="CX20" i="70" s="1"/>
  <c r="DA20" i="70" s="1"/>
  <c r="EU22" i="10"/>
  <c r="ET22" i="10" s="1"/>
  <c r="EU24" i="10"/>
  <c r="ET24" i="10" s="1"/>
  <c r="EE38" i="70"/>
  <c r="EF38" i="70" s="1"/>
  <c r="EI38" i="70" s="1"/>
  <c r="AW40" i="70"/>
  <c r="AV40" i="70" s="1"/>
  <c r="DM38" i="10"/>
  <c r="DL38" i="10" s="1"/>
  <c r="X17" i="70"/>
  <c r="AW34" i="10"/>
  <c r="AV34" i="10" s="1"/>
  <c r="AX26" i="70"/>
  <c r="AY26" i="70" s="1"/>
  <c r="BB26" i="70" s="1"/>
  <c r="CF43" i="70"/>
  <c r="CG43" i="70" s="1"/>
  <c r="CJ43" i="70" s="1"/>
  <c r="CF34" i="10"/>
  <c r="CG34" i="10" s="1"/>
  <c r="CJ34" i="10" s="1"/>
  <c r="CE34" i="70"/>
  <c r="CD34" i="70" s="1"/>
  <c r="AG34" i="70"/>
  <c r="AH34" i="70" s="1"/>
  <c r="AK34" i="70" s="1"/>
  <c r="DN36" i="70"/>
  <c r="DO36" i="70" s="1"/>
  <c r="DR36" i="70" s="1"/>
  <c r="CE43" i="70"/>
  <c r="CD43" i="70" s="1"/>
  <c r="CR17" i="70"/>
  <c r="CW29" i="70"/>
  <c r="CX29" i="70" s="1"/>
  <c r="DA29" i="70" s="1"/>
  <c r="X22" i="10"/>
  <c r="AF23" i="10"/>
  <c r="AE23" i="10" s="1"/>
  <c r="V22" i="63" s="1"/>
  <c r="Y22" i="63" s="1"/>
  <c r="CN31" i="70"/>
  <c r="AX18" i="10"/>
  <c r="AY18" i="10" s="1"/>
  <c r="BB18" i="10" s="1"/>
  <c r="BW28" i="10"/>
  <c r="AW18" i="10"/>
  <c r="AV18" i="10" s="1"/>
  <c r="CE48" i="70"/>
  <c r="CD48" i="70" s="1"/>
  <c r="K43" i="10"/>
  <c r="CE46" i="10"/>
  <c r="CD46" i="10" s="1"/>
  <c r="CF31" i="10"/>
  <c r="CG31" i="10" s="1"/>
  <c r="CJ31" i="10" s="1"/>
  <c r="BW43" i="10"/>
  <c r="AX45" i="10"/>
  <c r="AY45" i="10" s="1"/>
  <c r="BB45" i="10" s="1"/>
  <c r="CN40" i="10"/>
  <c r="EE42" i="70"/>
  <c r="EF42" i="70" s="1"/>
  <c r="EI42" i="70" s="1"/>
  <c r="X28" i="10"/>
  <c r="AS38" i="10"/>
  <c r="BJ23" i="10"/>
  <c r="CW37" i="70"/>
  <c r="CX37" i="70" s="1"/>
  <c r="DA37" i="70" s="1"/>
  <c r="AF19" i="70"/>
  <c r="AE19" i="70" s="1"/>
  <c r="EU26" i="70"/>
  <c r="ET26" i="70" s="1"/>
  <c r="BW14" i="10"/>
  <c r="EE36" i="10"/>
  <c r="EF36" i="10" s="1"/>
  <c r="EI36" i="10" s="1"/>
  <c r="BN43" i="70"/>
  <c r="BM43" i="70" s="1"/>
  <c r="CE43" i="10"/>
  <c r="CD43" i="10" s="1"/>
  <c r="CW19" i="70"/>
  <c r="CX19" i="70" s="1"/>
  <c r="DA19" i="70" s="1"/>
  <c r="BF24" i="70"/>
  <c r="BW36" i="70"/>
  <c r="AW30" i="70"/>
  <c r="AV30" i="70" s="1"/>
  <c r="CE31" i="10"/>
  <c r="CD31" i="10" s="1"/>
  <c r="DV22" i="10"/>
  <c r="G26" i="10"/>
  <c r="ED24" i="10"/>
  <c r="EC24" i="10" s="1"/>
  <c r="CV40" i="70"/>
  <c r="CU40" i="70" s="1"/>
  <c r="CE24" i="70"/>
  <c r="CD24" i="70" s="1"/>
  <c r="CE23" i="70"/>
  <c r="CD23" i="70" s="1"/>
  <c r="DE16" i="10"/>
  <c r="CN11" i="10"/>
  <c r="ED15" i="70"/>
  <c r="EC15" i="70" s="1"/>
  <c r="AF41" i="70"/>
  <c r="AE41" i="70" s="1"/>
  <c r="DV46" i="10"/>
  <c r="AX16" i="70"/>
  <c r="AY16" i="70" s="1"/>
  <c r="BB16" i="70" s="1"/>
  <c r="DN46" i="70"/>
  <c r="DO46" i="70" s="1"/>
  <c r="DR46" i="70" s="1"/>
  <c r="X34" i="70"/>
  <c r="AF28" i="70"/>
  <c r="AE28" i="70" s="1"/>
  <c r="EU40" i="10"/>
  <c r="ET40" i="10" s="1"/>
  <c r="BW29" i="70"/>
  <c r="CN49" i="10"/>
  <c r="EV18" i="70"/>
  <c r="EW18" i="70" s="1"/>
  <c r="EZ18" i="70" s="1"/>
  <c r="EV32" i="70"/>
  <c r="EW32" i="70" s="1"/>
  <c r="EZ32" i="70" s="1"/>
  <c r="CW44" i="10"/>
  <c r="CX44" i="10" s="1"/>
  <c r="DA44" i="10" s="1"/>
  <c r="AO49" i="10"/>
  <c r="CV28" i="10"/>
  <c r="CU28" i="10" s="1"/>
  <c r="BW45" i="10"/>
  <c r="CN26" i="70"/>
  <c r="AE509" i="66"/>
  <c r="EM14" i="70"/>
  <c r="E13" i="55"/>
  <c r="EV22" i="70"/>
  <c r="EW22" i="70" s="1"/>
  <c r="EZ22" i="70" s="1"/>
  <c r="AW17" i="70"/>
  <c r="AV17" i="70" s="1"/>
  <c r="AX17" i="10"/>
  <c r="AY17" i="10" s="1"/>
  <c r="BB17" i="10" s="1"/>
  <c r="F13" i="55"/>
  <c r="L17" i="55"/>
  <c r="EV50" i="70"/>
  <c r="EW50" i="70" s="1"/>
  <c r="EZ50" i="70" s="1"/>
  <c r="CE47" i="10"/>
  <c r="CD47" i="10" s="1"/>
  <c r="DN34" i="70"/>
  <c r="DO34" i="70" s="1"/>
  <c r="DR34" i="70" s="1"/>
  <c r="BW23" i="10"/>
  <c r="AW16" i="70"/>
  <c r="AV16" i="70" s="1"/>
  <c r="AX37" i="10"/>
  <c r="AY37" i="10" s="1"/>
  <c r="BB37" i="10" s="1"/>
  <c r="AS47" i="10"/>
  <c r="G32" i="10"/>
  <c r="O32" i="70"/>
  <c r="BA32" i="70" s="1"/>
  <c r="EY24" i="70"/>
  <c r="EH24" i="70"/>
  <c r="S24" i="70"/>
  <c r="DQ24" i="70"/>
  <c r="N24" i="70"/>
  <c r="BA24" i="70"/>
  <c r="CZ24" i="70"/>
  <c r="AJ24" i="70"/>
  <c r="BR24" i="70"/>
  <c r="CI24" i="70"/>
  <c r="FC24" i="70"/>
  <c r="FA24" i="70"/>
  <c r="BW18" i="10"/>
  <c r="CF34" i="70"/>
  <c r="CG34" i="70" s="1"/>
  <c r="CJ34" i="70" s="1"/>
  <c r="CE30" i="10"/>
  <c r="CD30" i="10" s="1"/>
  <c r="AG29" i="70"/>
  <c r="AH29" i="70" s="1"/>
  <c r="AK29" i="70" s="1"/>
  <c r="CW23" i="10"/>
  <c r="CX23" i="10" s="1"/>
  <c r="DA23" i="10" s="1"/>
  <c r="CV23" i="10"/>
  <c r="CU23" i="10" s="1"/>
  <c r="ED24" i="70"/>
  <c r="EC24" i="70" s="1"/>
  <c r="DV40" i="10"/>
  <c r="P42" i="10"/>
  <c r="EV19" i="70"/>
  <c r="EW19" i="70" s="1"/>
  <c r="EZ19" i="70" s="1"/>
  <c r="CW42" i="70"/>
  <c r="CX42" i="70" s="1"/>
  <c r="DA42" i="70" s="1"/>
  <c r="AW37" i="10"/>
  <c r="AV37" i="10" s="1"/>
  <c r="P37" i="70"/>
  <c r="Q37" i="70" s="1"/>
  <c r="T37" i="70" s="1"/>
  <c r="O43" i="70"/>
  <c r="P43" i="70"/>
  <c r="Q43" i="70" s="1"/>
  <c r="T43" i="70" s="1"/>
  <c r="CN43" i="10"/>
  <c r="CV29" i="10"/>
  <c r="CU29" i="10" s="1"/>
  <c r="DN48" i="70"/>
  <c r="DO48" i="70" s="1"/>
  <c r="DR48" i="70" s="1"/>
  <c r="ED11" i="70"/>
  <c r="EC11" i="70" s="1"/>
  <c r="O31" i="10"/>
  <c r="AG17" i="70"/>
  <c r="AH17" i="70" s="1"/>
  <c r="AK17" i="70" s="1"/>
  <c r="O42" i="10"/>
  <c r="BW41" i="10"/>
  <c r="P31" i="10"/>
  <c r="X13" i="10"/>
  <c r="CN42" i="10"/>
  <c r="DE29" i="10"/>
  <c r="AE452" i="66"/>
  <c r="EE20" i="10"/>
  <c r="EF20" i="10" s="1"/>
  <c r="EI20" i="10" s="1"/>
  <c r="BN23" i="70"/>
  <c r="BM23" i="70" s="1"/>
  <c r="AW49" i="70"/>
  <c r="AV49" i="70" s="1"/>
  <c r="DN19" i="70"/>
  <c r="DO19" i="70" s="1"/>
  <c r="DR19" i="70" s="1"/>
  <c r="ED47" i="70"/>
  <c r="EC47" i="70" s="1"/>
  <c r="AX50" i="70"/>
  <c r="AY50" i="70" s="1"/>
  <c r="BB50" i="70" s="1"/>
  <c r="P26" i="70"/>
  <c r="Q26" i="70" s="1"/>
  <c r="T26" i="70" s="1"/>
  <c r="O49" i="70"/>
  <c r="CW41" i="70"/>
  <c r="CX41" i="70" s="1"/>
  <c r="DA41" i="70" s="1"/>
  <c r="CV49" i="70"/>
  <c r="CU49" i="70" s="1"/>
  <c r="EE15" i="70"/>
  <c r="EF15" i="70" s="1"/>
  <c r="EI15" i="70" s="1"/>
  <c r="CE26" i="70"/>
  <c r="CD26" i="70" s="1"/>
  <c r="BN30" i="70"/>
  <c r="BM30" i="70" s="1"/>
  <c r="P18" i="70"/>
  <c r="Q18" i="70" s="1"/>
  <c r="T18" i="70" s="1"/>
  <c r="AG38" i="70"/>
  <c r="AH38" i="70" s="1"/>
  <c r="AK38" i="70" s="1"/>
  <c r="AF32" i="10"/>
  <c r="AE32" i="10" s="1"/>
  <c r="V31" i="63" s="1"/>
  <c r="Y31" i="63" s="1"/>
  <c r="DN14" i="70"/>
  <c r="DO14" i="70" s="1"/>
  <c r="DR14" i="70" s="1"/>
  <c r="AF22" i="10"/>
  <c r="AE22" i="10" s="1"/>
  <c r="V21" i="63" s="1"/>
  <c r="Y21" i="63" s="1"/>
  <c r="ED45" i="70"/>
  <c r="EC45" i="70" s="1"/>
  <c r="AW29" i="70"/>
  <c r="AV29" i="70" s="1"/>
  <c r="AF50" i="70"/>
  <c r="AE50" i="70" s="1"/>
  <c r="BN35" i="70"/>
  <c r="BM35" i="70" s="1"/>
  <c r="CR12" i="70"/>
  <c r="CR12" i="10"/>
  <c r="AX18" i="70"/>
  <c r="AY18" i="70" s="1"/>
  <c r="BB18" i="70" s="1"/>
  <c r="CF27" i="70"/>
  <c r="CG27" i="70" s="1"/>
  <c r="CJ27" i="70" s="1"/>
  <c r="DN14" i="10"/>
  <c r="DO14" i="10" s="1"/>
  <c r="DR14" i="10" s="1"/>
  <c r="AW35" i="70"/>
  <c r="AV35" i="70" s="1"/>
  <c r="EE28" i="10"/>
  <c r="EF28" i="10" s="1"/>
  <c r="EI28" i="10" s="1"/>
  <c r="P34" i="70"/>
  <c r="Q34" i="70" s="1"/>
  <c r="T34" i="70" s="1"/>
  <c r="CV47" i="70"/>
  <c r="CU47" i="70" s="1"/>
  <c r="EU30" i="10"/>
  <c r="ET30" i="10" s="1"/>
  <c r="CE14" i="70"/>
  <c r="CD14" i="70" s="1"/>
  <c r="DN12" i="70"/>
  <c r="DO12" i="70" s="1"/>
  <c r="DR12" i="70" s="1"/>
  <c r="CE26" i="10"/>
  <c r="CD26" i="10" s="1"/>
  <c r="AX31" i="70"/>
  <c r="AY31" i="70" s="1"/>
  <c r="BB31" i="70" s="1"/>
  <c r="AG24" i="10"/>
  <c r="AH24" i="10" s="1"/>
  <c r="AK24" i="10" s="1"/>
  <c r="CW29" i="10"/>
  <c r="CX29" i="10" s="1"/>
  <c r="DA29" i="10" s="1"/>
  <c r="EV40" i="10"/>
  <c r="EW40" i="10" s="1"/>
  <c r="EZ40" i="10" s="1"/>
  <c r="EV44" i="70"/>
  <c r="EW44" i="70" s="1"/>
  <c r="EZ44" i="70" s="1"/>
  <c r="CW13" i="70"/>
  <c r="CX13" i="70" s="1"/>
  <c r="DA13" i="70" s="1"/>
  <c r="DN25" i="70"/>
  <c r="DO25" i="70" s="1"/>
  <c r="DR25" i="70" s="1"/>
  <c r="DN32" i="70"/>
  <c r="DO32" i="70" s="1"/>
  <c r="DR32" i="70" s="1"/>
  <c r="CE50" i="70"/>
  <c r="CD50" i="70" s="1"/>
  <c r="CE36" i="70"/>
  <c r="CD36" i="70" s="1"/>
  <c r="CW30" i="70"/>
  <c r="CX30" i="70" s="1"/>
  <c r="DA30" i="70" s="1"/>
  <c r="BN49" i="70"/>
  <c r="BM49" i="70" s="1"/>
  <c r="CF47" i="10"/>
  <c r="CG47" i="10" s="1"/>
  <c r="CJ47" i="10" s="1"/>
  <c r="BN15" i="70"/>
  <c r="BM15" i="70" s="1"/>
  <c r="EU46" i="10"/>
  <c r="ET46" i="10" s="1"/>
  <c r="BN28" i="70"/>
  <c r="BM28" i="70" s="1"/>
  <c r="EV24" i="10"/>
  <c r="EW24" i="10" s="1"/>
  <c r="EZ24" i="10" s="1"/>
  <c r="CW26" i="70"/>
  <c r="CX26" i="70" s="1"/>
  <c r="DA26" i="70" s="1"/>
  <c r="BN48" i="70"/>
  <c r="BM48" i="70" s="1"/>
  <c r="CW21" i="10"/>
  <c r="CX21" i="10" s="1"/>
  <c r="DA21" i="10" s="1"/>
  <c r="BO25" i="70"/>
  <c r="BP25" i="70" s="1"/>
  <c r="BS25" i="70" s="1"/>
  <c r="AX48" i="70"/>
  <c r="AY48" i="70" s="1"/>
  <c r="BB48" i="70" s="1"/>
  <c r="AW48" i="70"/>
  <c r="AV48" i="70" s="1"/>
  <c r="AX22" i="10"/>
  <c r="AY22" i="10" s="1"/>
  <c r="BB22" i="10" s="1"/>
  <c r="AW22" i="10"/>
  <c r="AV22" i="10" s="1"/>
  <c r="AB17" i="70"/>
  <c r="AB17" i="10"/>
  <c r="BJ35" i="70"/>
  <c r="BJ35" i="10"/>
  <c r="AB22" i="70"/>
  <c r="AB22" i="10"/>
  <c r="AX44" i="10"/>
  <c r="AY44" i="10" s="1"/>
  <c r="BB44" i="10" s="1"/>
  <c r="AW44" i="10"/>
  <c r="AV44" i="10" s="1"/>
  <c r="DN19" i="10"/>
  <c r="DO19" i="10" s="1"/>
  <c r="DR19" i="10" s="1"/>
  <c r="DM19" i="10"/>
  <c r="DL19" i="10" s="1"/>
  <c r="AG36" i="70"/>
  <c r="AH36" i="70" s="1"/>
  <c r="AK36" i="70" s="1"/>
  <c r="AF36" i="70"/>
  <c r="AE36" i="70" s="1"/>
  <c r="BO20" i="70"/>
  <c r="BP20" i="70" s="1"/>
  <c r="BS20" i="70" s="1"/>
  <c r="BN20" i="70"/>
  <c r="BM20" i="70" s="1"/>
  <c r="EQ47" i="70"/>
  <c r="EQ47" i="10"/>
  <c r="DE11" i="70"/>
  <c r="DE11" i="10"/>
  <c r="BJ13" i="70"/>
  <c r="BJ13" i="10"/>
  <c r="X39" i="70"/>
  <c r="X39" i="10"/>
  <c r="X41" i="70"/>
  <c r="X41" i="10"/>
  <c r="DE48" i="70"/>
  <c r="DE48" i="10"/>
  <c r="AB23" i="70"/>
  <c r="AB23" i="10"/>
  <c r="AX28" i="70"/>
  <c r="AY28" i="70" s="1"/>
  <c r="BB28" i="70" s="1"/>
  <c r="AW28" i="70"/>
  <c r="AO48" i="70"/>
  <c r="AO48" i="10"/>
  <c r="CW11" i="10"/>
  <c r="CX11" i="10" s="1"/>
  <c r="DA11" i="10" s="1"/>
  <c r="CV11" i="10"/>
  <c r="CU11" i="10" s="1"/>
  <c r="BO29" i="10"/>
  <c r="BP29" i="10" s="1"/>
  <c r="BS29" i="10" s="1"/>
  <c r="BN29" i="10"/>
  <c r="BM29" i="10" s="1"/>
  <c r="AX22" i="70"/>
  <c r="AY22" i="70" s="1"/>
  <c r="BB22" i="70" s="1"/>
  <c r="AW22" i="70"/>
  <c r="AV22" i="70" s="1"/>
  <c r="EU28" i="70"/>
  <c r="ET28" i="70" s="1"/>
  <c r="EV28" i="70"/>
  <c r="EW28" i="70" s="1"/>
  <c r="EZ28" i="70" s="1"/>
  <c r="CW12" i="10"/>
  <c r="CX12" i="10" s="1"/>
  <c r="DA12" i="10" s="1"/>
  <c r="CV12" i="10"/>
  <c r="CU12" i="10" s="1"/>
  <c r="DN26" i="10"/>
  <c r="DO26" i="10" s="1"/>
  <c r="DR26" i="10" s="1"/>
  <c r="DM26" i="10"/>
  <c r="DL26" i="10" s="1"/>
  <c r="AF49" i="10"/>
  <c r="AE49" i="10" s="1"/>
  <c r="V48" i="63" s="1"/>
  <c r="Y48" i="63" s="1"/>
  <c r="AG49" i="10"/>
  <c r="AH49" i="10" s="1"/>
  <c r="AK49" i="10" s="1"/>
  <c r="AS46" i="70"/>
  <c r="AS46" i="10"/>
  <c r="AG33" i="10"/>
  <c r="AH33" i="10" s="1"/>
  <c r="AK33" i="10" s="1"/>
  <c r="AF33" i="10"/>
  <c r="AE33" i="10" s="1"/>
  <c r="V32" i="63" s="1"/>
  <c r="Y32" i="63" s="1"/>
  <c r="BW15" i="70"/>
  <c r="BW15" i="10"/>
  <c r="P35" i="70"/>
  <c r="Q35" i="70" s="1"/>
  <c r="T35" i="70" s="1"/>
  <c r="K35" i="70"/>
  <c r="K35" i="10"/>
  <c r="CW43" i="70"/>
  <c r="CX43" i="70" s="1"/>
  <c r="DA43" i="70" s="1"/>
  <c r="CV43" i="70"/>
  <c r="CU43" i="70" s="1"/>
  <c r="ED27" i="10"/>
  <c r="EC27" i="10" s="1"/>
  <c r="EE27" i="10"/>
  <c r="EF27" i="10" s="1"/>
  <c r="EI27" i="10" s="1"/>
  <c r="DI24" i="70"/>
  <c r="DI24" i="10"/>
  <c r="CW25" i="10"/>
  <c r="CX25" i="10" s="1"/>
  <c r="DA25" i="10" s="1"/>
  <c r="CV25" i="10"/>
  <c r="CU25" i="10" s="1"/>
  <c r="EE48" i="10"/>
  <c r="EF48" i="10" s="1"/>
  <c r="EI48" i="10" s="1"/>
  <c r="ED48" i="10"/>
  <c r="EC48" i="10" s="1"/>
  <c r="CA21" i="70"/>
  <c r="CA21" i="10"/>
  <c r="DI30" i="70"/>
  <c r="DI30" i="10"/>
  <c r="EV14" i="70"/>
  <c r="EW14" i="70" s="1"/>
  <c r="EZ14" i="70" s="1"/>
  <c r="EU14" i="70"/>
  <c r="ET14" i="70" s="1"/>
  <c r="CV35" i="70"/>
  <c r="CU35" i="70" s="1"/>
  <c r="CW35" i="70"/>
  <c r="CX35" i="70" s="1"/>
  <c r="DA35" i="70" s="1"/>
  <c r="DI16" i="70"/>
  <c r="DI16" i="10"/>
  <c r="DM48" i="70"/>
  <c r="DL48" i="70" s="1"/>
  <c r="BF26" i="70"/>
  <c r="BF26" i="10"/>
  <c r="K45" i="70"/>
  <c r="K45" i="10"/>
  <c r="AO19" i="70"/>
  <c r="AO19" i="10"/>
  <c r="G36" i="70"/>
  <c r="G36" i="10"/>
  <c r="AX15" i="70"/>
  <c r="AY15" i="70" s="1"/>
  <c r="BB15" i="70" s="1"/>
  <c r="AW15" i="70"/>
  <c r="AV15" i="70" s="1"/>
  <c r="AB18" i="70"/>
  <c r="AB18" i="10"/>
  <c r="CW34" i="10"/>
  <c r="CX34" i="10" s="1"/>
  <c r="DA34" i="10" s="1"/>
  <c r="CV34" i="10"/>
  <c r="CU34" i="10" s="1"/>
  <c r="CF36" i="70"/>
  <c r="CG36" i="70" s="1"/>
  <c r="CJ36" i="70" s="1"/>
  <c r="DM49" i="70"/>
  <c r="DL49" i="70" s="1"/>
  <c r="DN49" i="70"/>
  <c r="DO49" i="70" s="1"/>
  <c r="DR49" i="70" s="1"/>
  <c r="EQ13" i="70"/>
  <c r="EQ13" i="10"/>
  <c r="CW31" i="10"/>
  <c r="CX31" i="10" s="1"/>
  <c r="DA31" i="10" s="1"/>
  <c r="CV31" i="10"/>
  <c r="CU31" i="10" s="1"/>
  <c r="CF13" i="10"/>
  <c r="CG13" i="10" s="1"/>
  <c r="CJ13" i="10" s="1"/>
  <c r="CE13" i="10"/>
  <c r="CD13" i="10" s="1"/>
  <c r="DI36" i="70"/>
  <c r="DI36" i="10"/>
  <c r="EV31" i="70"/>
  <c r="EW31" i="70" s="1"/>
  <c r="EZ31" i="70" s="1"/>
  <c r="EU31" i="70"/>
  <c r="ET31" i="70" s="1"/>
  <c r="EU19" i="70"/>
  <c r="ET19" i="70" s="1"/>
  <c r="CW45" i="10"/>
  <c r="CX45" i="10" s="1"/>
  <c r="DA45" i="10" s="1"/>
  <c r="CV45" i="10"/>
  <c r="CU45" i="10" s="1"/>
  <c r="AG15" i="10"/>
  <c r="AH15" i="10" s="1"/>
  <c r="AK15" i="10" s="1"/>
  <c r="AF15" i="10"/>
  <c r="AE15" i="10" s="1"/>
  <c r="V14" i="63" s="1"/>
  <c r="Y14" i="63" s="1"/>
  <c r="K20" i="10"/>
  <c r="K20" i="70"/>
  <c r="AX33" i="10"/>
  <c r="AY33" i="10" s="1"/>
  <c r="BB33" i="10" s="1"/>
  <c r="AG26" i="10"/>
  <c r="AH26" i="10" s="1"/>
  <c r="AK26" i="10" s="1"/>
  <c r="AF26" i="10"/>
  <c r="AE26" i="10" s="1"/>
  <c r="V25" i="63" s="1"/>
  <c r="Y25" i="63" s="1"/>
  <c r="BJ26" i="70"/>
  <c r="BJ26" i="10"/>
  <c r="K22" i="70"/>
  <c r="K22" i="10"/>
  <c r="O37" i="70"/>
  <c r="AW44" i="70"/>
  <c r="AV44" i="70" s="1"/>
  <c r="AX44" i="70"/>
  <c r="AY44" i="70" s="1"/>
  <c r="BB44" i="70" s="1"/>
  <c r="CV20" i="10"/>
  <c r="CU20" i="10" s="1"/>
  <c r="EV33" i="10"/>
  <c r="EW33" i="10" s="1"/>
  <c r="EZ33" i="10" s="1"/>
  <c r="EU33" i="10"/>
  <c r="ET33" i="10" s="1"/>
  <c r="DI43" i="70"/>
  <c r="DI43" i="10"/>
  <c r="CR25" i="70"/>
  <c r="CR25" i="10"/>
  <c r="EE12" i="70"/>
  <c r="EF12" i="70" s="1"/>
  <c r="EI12" i="70" s="1"/>
  <c r="ED12" i="70"/>
  <c r="EC12" i="70" s="1"/>
  <c r="EM41" i="70"/>
  <c r="EM41" i="10"/>
  <c r="CW22" i="70"/>
  <c r="CX22" i="70" s="1"/>
  <c r="DA22" i="70" s="1"/>
  <c r="CV22" i="70"/>
  <c r="CU22" i="70" s="1"/>
  <c r="ED18" i="10"/>
  <c r="EC18" i="10" s="1"/>
  <c r="EE18" i="10"/>
  <c r="EF18" i="10" s="1"/>
  <c r="EI18" i="10" s="1"/>
  <c r="AW43" i="10"/>
  <c r="AV43" i="10" s="1"/>
  <c r="AX43" i="10"/>
  <c r="AY43" i="10" s="1"/>
  <c r="BB43" i="10" s="1"/>
  <c r="AG28" i="10"/>
  <c r="AH28" i="10" s="1"/>
  <c r="AK28" i="10" s="1"/>
  <c r="BO49" i="70"/>
  <c r="BP49" i="70" s="1"/>
  <c r="BS49" i="70" s="1"/>
  <c r="AS32" i="70"/>
  <c r="AS32" i="10"/>
  <c r="AB44" i="70"/>
  <c r="AB44" i="10"/>
  <c r="CA33" i="70"/>
  <c r="CA33" i="10"/>
  <c r="EV15" i="10"/>
  <c r="EW15" i="10" s="1"/>
  <c r="EZ15" i="10" s="1"/>
  <c r="EU15" i="10"/>
  <c r="ET15" i="10" s="1"/>
  <c r="DN27" i="10"/>
  <c r="DO27" i="10" s="1"/>
  <c r="DR27" i="10" s="1"/>
  <c r="DM27" i="10"/>
  <c r="DL27" i="10" s="1"/>
  <c r="EU32" i="70"/>
  <c r="ET32" i="70" s="1"/>
  <c r="BO45" i="70"/>
  <c r="BP45" i="70" s="1"/>
  <c r="BS45" i="70" s="1"/>
  <c r="BN45" i="70"/>
  <c r="BM45" i="70" s="1"/>
  <c r="EV36" i="10"/>
  <c r="EW36" i="10" s="1"/>
  <c r="EZ36" i="10" s="1"/>
  <c r="EU36" i="10"/>
  <c r="ET36" i="10" s="1"/>
  <c r="DI21" i="70"/>
  <c r="DI21" i="10"/>
  <c r="EE46" i="70"/>
  <c r="EF46" i="70" s="1"/>
  <c r="EI46" i="70" s="1"/>
  <c r="ED46" i="70"/>
  <c r="EC46" i="70" s="1"/>
  <c r="AB49" i="70"/>
  <c r="AB49" i="10"/>
  <c r="AB29" i="70"/>
  <c r="AB29" i="10"/>
  <c r="K16" i="70"/>
  <c r="K16" i="10"/>
  <c r="AX16" i="10"/>
  <c r="AY16" i="10" s="1"/>
  <c r="BB16" i="10" s="1"/>
  <c r="AW16" i="10"/>
  <c r="AV16" i="10" s="1"/>
  <c r="K18" i="70"/>
  <c r="K18" i="10"/>
  <c r="AB32" i="70"/>
  <c r="AB32" i="10"/>
  <c r="AB37" i="70"/>
  <c r="AB37" i="10"/>
  <c r="BO31" i="10"/>
  <c r="BP31" i="10" s="1"/>
  <c r="BS31" i="10" s="1"/>
  <c r="BN31" i="10"/>
  <c r="BM31" i="10" s="1"/>
  <c r="EE28" i="70"/>
  <c r="EF28" i="70" s="1"/>
  <c r="EI28" i="70" s="1"/>
  <c r="ED28" i="70"/>
  <c r="EC28" i="70" s="1"/>
  <c r="DN44" i="70"/>
  <c r="DO44" i="70" s="1"/>
  <c r="DR44" i="70" s="1"/>
  <c r="DM44" i="70"/>
  <c r="DL44" i="70" s="1"/>
  <c r="EQ17" i="70"/>
  <c r="EQ17" i="10"/>
  <c r="DN12" i="10"/>
  <c r="DO12" i="10" s="1"/>
  <c r="DR12" i="10" s="1"/>
  <c r="DM12" i="10"/>
  <c r="DL12" i="10" s="1"/>
  <c r="CW32" i="10"/>
  <c r="CX32" i="10" s="1"/>
  <c r="DA32" i="10" s="1"/>
  <c r="CV32" i="10"/>
  <c r="CU32" i="10" s="1"/>
  <c r="EQ16" i="70"/>
  <c r="EQ16" i="10"/>
  <c r="DN16" i="70"/>
  <c r="DO16" i="70" s="1"/>
  <c r="DR16" i="70" s="1"/>
  <c r="DM16" i="70"/>
  <c r="DL16" i="70" s="1"/>
  <c r="CR30" i="70"/>
  <c r="CR30" i="10"/>
  <c r="AG44" i="70"/>
  <c r="AH44" i="70" s="1"/>
  <c r="AK44" i="70" s="1"/>
  <c r="AF44" i="70"/>
  <c r="AE44" i="70" s="1"/>
  <c r="BJ44" i="70"/>
  <c r="BJ44" i="10"/>
  <c r="K48" i="70"/>
  <c r="K48" i="10"/>
  <c r="AW23" i="10"/>
  <c r="AV23" i="10" s="1"/>
  <c r="AO21" i="70"/>
  <c r="AO21" i="10"/>
  <c r="AB19" i="70"/>
  <c r="AB19" i="10"/>
  <c r="AG29" i="10"/>
  <c r="AH29" i="10" s="1"/>
  <c r="AK29" i="10" s="1"/>
  <c r="AF29" i="10"/>
  <c r="AE29" i="10" s="1"/>
  <c r="V28" i="63" s="1"/>
  <c r="Y28" i="63" s="1"/>
  <c r="CF22" i="70"/>
  <c r="CG22" i="70" s="1"/>
  <c r="CJ22" i="70" s="1"/>
  <c r="K46" i="70"/>
  <c r="K46" i="10"/>
  <c r="CF27" i="10"/>
  <c r="CG27" i="10" s="1"/>
  <c r="CJ27" i="10" s="1"/>
  <c r="CE27" i="10"/>
  <c r="CD27" i="10" s="1"/>
  <c r="ED31" i="10"/>
  <c r="EC31" i="10" s="1"/>
  <c r="EE31" i="10"/>
  <c r="EF31" i="10" s="1"/>
  <c r="EI31" i="10" s="1"/>
  <c r="BO34" i="10"/>
  <c r="BP34" i="10" s="1"/>
  <c r="BS34" i="10" s="1"/>
  <c r="BN34" i="10"/>
  <c r="BM34" i="10" s="1"/>
  <c r="CF44" i="10"/>
  <c r="CG44" i="10" s="1"/>
  <c r="CJ44" i="10" s="1"/>
  <c r="CE44" i="10"/>
  <c r="CD44" i="10" s="1"/>
  <c r="K21" i="70"/>
  <c r="K21" i="10"/>
  <c r="CW16" i="10"/>
  <c r="CX16" i="10" s="1"/>
  <c r="DA16" i="10" s="1"/>
  <c r="CV16" i="10"/>
  <c r="CU16" i="10" s="1"/>
  <c r="CW46" i="70"/>
  <c r="CX46" i="70" s="1"/>
  <c r="DA46" i="70" s="1"/>
  <c r="CV46" i="70"/>
  <c r="CU46" i="70" s="1"/>
  <c r="CR26" i="70"/>
  <c r="CR26" i="10"/>
  <c r="DZ19" i="70"/>
  <c r="DZ19" i="10"/>
  <c r="ED34" i="70"/>
  <c r="EC34" i="70" s="1"/>
  <c r="EE34" i="70"/>
  <c r="EF34" i="70" s="1"/>
  <c r="EI34" i="70" s="1"/>
  <c r="AF45" i="70"/>
  <c r="AE45" i="70" s="1"/>
  <c r="AG45" i="70"/>
  <c r="AH45" i="70" s="1"/>
  <c r="AK45" i="70" s="1"/>
  <c r="BJ45" i="70"/>
  <c r="BJ45" i="10"/>
  <c r="DM19" i="70"/>
  <c r="DL19" i="70" s="1"/>
  <c r="CA31" i="70"/>
  <c r="CA31" i="10"/>
  <c r="AB36" i="70"/>
  <c r="AB36" i="10"/>
  <c r="CF11" i="70"/>
  <c r="CG11" i="70" s="1"/>
  <c r="CJ11" i="70" s="1"/>
  <c r="CE11" i="70"/>
  <c r="CD11" i="70" s="1"/>
  <c r="BW19" i="70"/>
  <c r="BW19" i="10"/>
  <c r="BO39" i="70"/>
  <c r="BP39" i="70" s="1"/>
  <c r="BS39" i="70" s="1"/>
  <c r="BN39" i="70"/>
  <c r="BM39" i="70" s="1"/>
  <c r="AS31" i="70"/>
  <c r="AS31" i="10"/>
  <c r="CE42" i="70"/>
  <c r="CD42" i="70" s="1"/>
  <c r="AG30" i="70"/>
  <c r="AH30" i="70" s="1"/>
  <c r="AK30" i="70" s="1"/>
  <c r="AF30" i="70"/>
  <c r="AE30" i="70" s="1"/>
  <c r="AW47" i="70"/>
  <c r="AV47" i="70" s="1"/>
  <c r="AX47" i="70"/>
  <c r="AY47" i="70" s="1"/>
  <c r="BB47" i="70" s="1"/>
  <c r="BF49" i="70"/>
  <c r="BF49" i="10"/>
  <c r="EV27" i="70"/>
  <c r="EW27" i="70" s="1"/>
  <c r="EZ27" i="70" s="1"/>
  <c r="EU27" i="70"/>
  <c r="ET27" i="70" s="1"/>
  <c r="DN42" i="70"/>
  <c r="DO42" i="70" s="1"/>
  <c r="DR42" i="70" s="1"/>
  <c r="DM42" i="70"/>
  <c r="DL42" i="70" s="1"/>
  <c r="K34" i="70"/>
  <c r="K34" i="10"/>
  <c r="CF20" i="10"/>
  <c r="CG20" i="10" s="1"/>
  <c r="CJ20" i="10" s="1"/>
  <c r="CE20" i="10"/>
  <c r="CD20" i="10" s="1"/>
  <c r="DZ49" i="70"/>
  <c r="DZ49" i="10"/>
  <c r="BO22" i="70"/>
  <c r="BP22" i="70" s="1"/>
  <c r="BS22" i="70" s="1"/>
  <c r="CV43" i="10"/>
  <c r="CU43" i="10" s="1"/>
  <c r="CW43" i="10"/>
  <c r="CX43" i="10" s="1"/>
  <c r="DA43" i="10" s="1"/>
  <c r="DZ38" i="70"/>
  <c r="DZ38" i="10"/>
  <c r="CV35" i="10"/>
  <c r="CU35" i="10" s="1"/>
  <c r="CW35" i="10"/>
  <c r="CX35" i="10" s="1"/>
  <c r="DA35" i="10" s="1"/>
  <c r="BN32" i="70"/>
  <c r="BM32" i="70" s="1"/>
  <c r="BO32" i="70"/>
  <c r="BP32" i="70" s="1"/>
  <c r="BS32" i="70" s="1"/>
  <c r="DM49" i="10"/>
  <c r="DL49" i="10" s="1"/>
  <c r="DN49" i="10"/>
  <c r="DO49" i="10" s="1"/>
  <c r="DR49" i="10" s="1"/>
  <c r="CA12" i="70"/>
  <c r="CA12" i="10"/>
  <c r="CA49" i="70"/>
  <c r="CA49" i="10"/>
  <c r="BO41" i="70"/>
  <c r="BP41" i="70" s="1"/>
  <c r="BS41" i="70" s="1"/>
  <c r="BN41" i="70"/>
  <c r="BM41" i="70" s="1"/>
  <c r="EE12" i="10"/>
  <c r="EF12" i="10" s="1"/>
  <c r="EI12" i="10" s="1"/>
  <c r="ED12" i="10"/>
  <c r="EC12" i="10" s="1"/>
  <c r="AB42" i="70"/>
  <c r="AB42" i="10"/>
  <c r="CW47" i="10"/>
  <c r="CX47" i="10" s="1"/>
  <c r="DA47" i="10" s="1"/>
  <c r="CV47" i="10"/>
  <c r="CU47" i="10" s="1"/>
  <c r="BF34" i="70"/>
  <c r="BF34" i="10"/>
  <c r="CW46" i="10"/>
  <c r="CX46" i="10" s="1"/>
  <c r="DA46" i="10" s="1"/>
  <c r="CV46" i="10"/>
  <c r="CU46" i="10" s="1"/>
  <c r="CR44" i="70"/>
  <c r="CR44" i="10"/>
  <c r="DN42" i="10"/>
  <c r="DO42" i="10" s="1"/>
  <c r="DR42" i="10" s="1"/>
  <c r="DM42" i="10"/>
  <c r="DL42" i="10" s="1"/>
  <c r="EE37" i="70"/>
  <c r="EF37" i="70" s="1"/>
  <c r="EI37" i="70" s="1"/>
  <c r="ED37" i="70"/>
  <c r="EC37" i="70" s="1"/>
  <c r="BO40" i="70"/>
  <c r="BP40" i="70" s="1"/>
  <c r="BS40" i="70" s="1"/>
  <c r="BN40" i="70"/>
  <c r="BM40" i="70" s="1"/>
  <c r="CW37" i="10"/>
  <c r="CX37" i="10" s="1"/>
  <c r="DA37" i="10" s="1"/>
  <c r="CV37" i="10"/>
  <c r="CU37" i="10" s="1"/>
  <c r="DZ47" i="70"/>
  <c r="DZ47" i="10"/>
  <c r="BJ11" i="70"/>
  <c r="BJ11" i="10"/>
  <c r="DE19" i="70"/>
  <c r="DE19" i="10"/>
  <c r="BJ14" i="70"/>
  <c r="BJ14" i="10"/>
  <c r="G12" i="70"/>
  <c r="G12" i="10"/>
  <c r="X43" i="70"/>
  <c r="X43" i="10"/>
  <c r="AW45" i="10"/>
  <c r="AV45" i="10" s="1"/>
  <c r="AS45" i="70"/>
  <c r="AS45" i="10"/>
  <c r="P14" i="70"/>
  <c r="Q14" i="70" s="1"/>
  <c r="T14" i="70" s="1"/>
  <c r="O14" i="70"/>
  <c r="P29" i="70"/>
  <c r="Q29" i="70" s="1"/>
  <c r="T29" i="70" s="1"/>
  <c r="O29" i="70"/>
  <c r="AO28" i="70"/>
  <c r="AO28" i="10"/>
  <c r="AG31" i="70"/>
  <c r="AH31" i="70" s="1"/>
  <c r="AK31" i="70" s="1"/>
  <c r="AF31" i="70"/>
  <c r="AE31" i="70" s="1"/>
  <c r="CV11" i="70"/>
  <c r="CU11" i="70" s="1"/>
  <c r="CW11" i="70"/>
  <c r="CX11" i="70" s="1"/>
  <c r="DA11" i="70" s="1"/>
  <c r="DI46" i="70"/>
  <c r="DI46" i="10"/>
  <c r="CR20" i="70"/>
  <c r="CR20" i="10"/>
  <c r="BN29" i="70"/>
  <c r="BM29" i="70" s="1"/>
  <c r="BO29" i="70"/>
  <c r="BP29" i="70" s="1"/>
  <c r="BS29" i="70" s="1"/>
  <c r="EQ28" i="70"/>
  <c r="EQ28" i="10"/>
  <c r="CR38" i="70"/>
  <c r="CR38" i="10"/>
  <c r="CW12" i="70"/>
  <c r="CX12" i="70" s="1"/>
  <c r="DA12" i="70" s="1"/>
  <c r="CV12" i="70"/>
  <c r="CU12" i="70" s="1"/>
  <c r="DN26" i="70"/>
  <c r="DO26" i="70" s="1"/>
  <c r="DR26" i="70" s="1"/>
  <c r="DM26" i="70"/>
  <c r="DL26" i="70" s="1"/>
  <c r="AG49" i="70"/>
  <c r="AH49" i="70" s="1"/>
  <c r="AK49" i="70" s="1"/>
  <c r="AF49" i="70"/>
  <c r="AX38" i="70"/>
  <c r="AY38" i="70" s="1"/>
  <c r="BB38" i="70" s="1"/>
  <c r="AG33" i="70"/>
  <c r="AH33" i="70" s="1"/>
  <c r="AK33" i="70" s="1"/>
  <c r="AF33" i="70"/>
  <c r="AE33" i="70" s="1"/>
  <c r="CF15" i="70"/>
  <c r="CG15" i="70" s="1"/>
  <c r="CJ15" i="70" s="1"/>
  <c r="CE15" i="70"/>
  <c r="CD15" i="70" s="1"/>
  <c r="K19" i="70"/>
  <c r="K19" i="10"/>
  <c r="AG17" i="10"/>
  <c r="AH17" i="10" s="1"/>
  <c r="AK17" i="10" s="1"/>
  <c r="AF17" i="10"/>
  <c r="AE17" i="10" s="1"/>
  <c r="V16" i="63" s="1"/>
  <c r="Y16" i="63" s="1"/>
  <c r="G47" i="70"/>
  <c r="G47" i="10"/>
  <c r="EE32" i="10"/>
  <c r="EF32" i="10" s="1"/>
  <c r="EI32" i="10" s="1"/>
  <c r="ED32" i="10"/>
  <c r="EC32" i="10" s="1"/>
  <c r="ED27" i="70"/>
  <c r="EC27" i="70" s="1"/>
  <c r="EE27" i="70"/>
  <c r="EF27" i="70" s="1"/>
  <c r="EI27" i="70" s="1"/>
  <c r="DZ32" i="70"/>
  <c r="DZ32" i="10"/>
  <c r="ED20" i="10"/>
  <c r="EC20" i="10" s="1"/>
  <c r="CW25" i="70"/>
  <c r="CX25" i="70" s="1"/>
  <c r="DA25" i="70" s="1"/>
  <c r="CV25" i="70"/>
  <c r="CU25" i="70" s="1"/>
  <c r="DI31" i="70"/>
  <c r="DI31" i="10"/>
  <c r="ED48" i="70"/>
  <c r="EC48" i="70" s="1"/>
  <c r="EE48" i="70"/>
  <c r="EF48" i="70" s="1"/>
  <c r="EI48" i="70" s="1"/>
  <c r="DN15" i="10"/>
  <c r="DO15" i="10" s="1"/>
  <c r="DR15" i="10" s="1"/>
  <c r="DM15" i="10"/>
  <c r="DL15" i="10" s="1"/>
  <c r="CA18" i="70"/>
  <c r="CA18" i="10"/>
  <c r="P15" i="70"/>
  <c r="Q15" i="70" s="1"/>
  <c r="T15" i="70" s="1"/>
  <c r="O15" i="70"/>
  <c r="AX33" i="70"/>
  <c r="AY33" i="70" s="1"/>
  <c r="BB33" i="70" s="1"/>
  <c r="AB21" i="70"/>
  <c r="AB21" i="10"/>
  <c r="BO26" i="10"/>
  <c r="BP26" i="10" s="1"/>
  <c r="BS26" i="10" s="1"/>
  <c r="BN26" i="10"/>
  <c r="BM26" i="10" s="1"/>
  <c r="AF25" i="10"/>
  <c r="AE25" i="10" s="1"/>
  <c r="V24" i="63" s="1"/>
  <c r="Y24" i="63" s="1"/>
  <c r="AG25" i="10"/>
  <c r="AH25" i="10" s="1"/>
  <c r="AK25" i="10" s="1"/>
  <c r="AB20" i="70"/>
  <c r="AB20" i="10"/>
  <c r="CW34" i="70"/>
  <c r="CX34" i="70" s="1"/>
  <c r="DA34" i="70" s="1"/>
  <c r="CV34" i="70"/>
  <c r="CU34" i="70" s="1"/>
  <c r="CA36" i="70"/>
  <c r="CA36" i="10"/>
  <c r="EV49" i="10"/>
  <c r="EW49" i="10" s="1"/>
  <c r="EZ49" i="10" s="1"/>
  <c r="EU49" i="10"/>
  <c r="ET49" i="10" s="1"/>
  <c r="CW31" i="70"/>
  <c r="CX31" i="70" s="1"/>
  <c r="DA31" i="70" s="1"/>
  <c r="CV31" i="70"/>
  <c r="CU31" i="70" s="1"/>
  <c r="EE13" i="10"/>
  <c r="EF13" i="10" s="1"/>
  <c r="EI13" i="10" s="1"/>
  <c r="ED13" i="10"/>
  <c r="EC13" i="10" s="1"/>
  <c r="EM31" i="70"/>
  <c r="EM31" i="10"/>
  <c r="DI18" i="70"/>
  <c r="DI18" i="10"/>
  <c r="EQ19" i="70"/>
  <c r="EQ19" i="10"/>
  <c r="CW45" i="70"/>
  <c r="CX45" i="70" s="1"/>
  <c r="DA45" i="70" s="1"/>
  <c r="CV45" i="70"/>
  <c r="CU45" i="70" s="1"/>
  <c r="AF15" i="70"/>
  <c r="AE15" i="70" s="1"/>
  <c r="AG15" i="70"/>
  <c r="AH15" i="70" s="1"/>
  <c r="AK15" i="70" s="1"/>
  <c r="AG28" i="70"/>
  <c r="AH28" i="70" s="1"/>
  <c r="AK28" i="70" s="1"/>
  <c r="AG26" i="70"/>
  <c r="AH26" i="70" s="1"/>
  <c r="AK26" i="70" s="1"/>
  <c r="AF26" i="70"/>
  <c r="AE26" i="70" s="1"/>
  <c r="AS29" i="70"/>
  <c r="AS29" i="10"/>
  <c r="AO13" i="70"/>
  <c r="AO13" i="10"/>
  <c r="AO40" i="70"/>
  <c r="AO40" i="10"/>
  <c r="AO44" i="70"/>
  <c r="AO44" i="10"/>
  <c r="DZ33" i="70"/>
  <c r="DZ33" i="10"/>
  <c r="EV33" i="70"/>
  <c r="EW33" i="70" s="1"/>
  <c r="EZ33" i="70" s="1"/>
  <c r="EU33" i="70"/>
  <c r="ET33" i="70" s="1"/>
  <c r="EU40" i="70"/>
  <c r="ET40" i="70" s="1"/>
  <c r="EV40" i="70"/>
  <c r="EW40" i="70" s="1"/>
  <c r="EZ40" i="70" s="1"/>
  <c r="BO48" i="70"/>
  <c r="BP48" i="70" s="1"/>
  <c r="BS48" i="70" s="1"/>
  <c r="CR43" i="70"/>
  <c r="CR43" i="10"/>
  <c r="K27" i="70"/>
  <c r="K27" i="10"/>
  <c r="CF16" i="10"/>
  <c r="CG16" i="10" s="1"/>
  <c r="CJ16" i="10" s="1"/>
  <c r="CE16" i="10"/>
  <c r="CD16" i="10" s="1"/>
  <c r="DN34" i="10"/>
  <c r="DO34" i="10" s="1"/>
  <c r="DR34" i="10" s="1"/>
  <c r="DM34" i="10"/>
  <c r="DL34" i="10" s="1"/>
  <c r="DN21" i="10"/>
  <c r="DO21" i="10" s="1"/>
  <c r="DR21" i="10" s="1"/>
  <c r="DM21" i="10"/>
  <c r="DL21" i="10" s="1"/>
  <c r="EE18" i="70"/>
  <c r="EF18" i="70" s="1"/>
  <c r="EI18" i="70" s="1"/>
  <c r="ED18" i="70"/>
  <c r="EC18" i="70" s="1"/>
  <c r="AX43" i="70"/>
  <c r="AY43" i="70" s="1"/>
  <c r="BB43" i="70" s="1"/>
  <c r="AW43" i="70"/>
  <c r="AV43" i="70" s="1"/>
  <c r="AF35" i="10"/>
  <c r="AE35" i="10" s="1"/>
  <c r="V34" i="63" s="1"/>
  <c r="Y34" i="63" s="1"/>
  <c r="AG35" i="10"/>
  <c r="AH35" i="10" s="1"/>
  <c r="AK35" i="10" s="1"/>
  <c r="BW39" i="70"/>
  <c r="BW39" i="10"/>
  <c r="BO21" i="10"/>
  <c r="BP21" i="10" s="1"/>
  <c r="BS21" i="10" s="1"/>
  <c r="BN21" i="10"/>
  <c r="BM21" i="10" s="1"/>
  <c r="AW29" i="10"/>
  <c r="AV29" i="10" s="1"/>
  <c r="AX29" i="10"/>
  <c r="AY29" i="10" s="1"/>
  <c r="BB29" i="10" s="1"/>
  <c r="AS39" i="70"/>
  <c r="AS39" i="10"/>
  <c r="AB34" i="70"/>
  <c r="AB34" i="10"/>
  <c r="CE45" i="10"/>
  <c r="CD45" i="10" s="1"/>
  <c r="CF45" i="10"/>
  <c r="CG45" i="10" s="1"/>
  <c r="CJ45" i="10" s="1"/>
  <c r="EV46" i="70"/>
  <c r="EW46" i="70" s="1"/>
  <c r="EZ46" i="70" s="1"/>
  <c r="EU46" i="70"/>
  <c r="ET46" i="70" s="1"/>
  <c r="DZ28" i="70"/>
  <c r="DZ28" i="10"/>
  <c r="CA25" i="70"/>
  <c r="CA25" i="10"/>
  <c r="DN36" i="10"/>
  <c r="DO36" i="10" s="1"/>
  <c r="DR36" i="10" s="1"/>
  <c r="DM36" i="10"/>
  <c r="DL36" i="10" s="1"/>
  <c r="DZ15" i="70"/>
  <c r="DZ15" i="10"/>
  <c r="EV15" i="70"/>
  <c r="EW15" i="70" s="1"/>
  <c r="EZ15" i="70" s="1"/>
  <c r="EU15" i="70"/>
  <c r="ET15" i="70" s="1"/>
  <c r="O33" i="70"/>
  <c r="P33" i="70"/>
  <c r="Q33" i="70" s="1"/>
  <c r="T33" i="70" s="1"/>
  <c r="DN27" i="70"/>
  <c r="DO27" i="70" s="1"/>
  <c r="DR27" i="70" s="1"/>
  <c r="DM27" i="70"/>
  <c r="DL27" i="70" s="1"/>
  <c r="CA22" i="70"/>
  <c r="CA22" i="10"/>
  <c r="EV36" i="70"/>
  <c r="EW36" i="70" s="1"/>
  <c r="EZ36" i="70" s="1"/>
  <c r="EU36" i="70"/>
  <c r="ET36" i="70" s="1"/>
  <c r="EV13" i="10"/>
  <c r="EW13" i="10" s="1"/>
  <c r="EZ13" i="10" s="1"/>
  <c r="EU13" i="10"/>
  <c r="ET13" i="10" s="1"/>
  <c r="AG40" i="10"/>
  <c r="AH40" i="10" s="1"/>
  <c r="AK40" i="10" s="1"/>
  <c r="AF40" i="10"/>
  <c r="AE40" i="10" s="1"/>
  <c r="V39" i="63" s="1"/>
  <c r="Y39" i="63" s="1"/>
  <c r="AF35" i="70"/>
  <c r="AE35" i="70" s="1"/>
  <c r="P50" i="70"/>
  <c r="Q50" i="70" s="1"/>
  <c r="T50" i="70" s="1"/>
  <c r="O50" i="70"/>
  <c r="BJ27" i="70"/>
  <c r="BJ27" i="10"/>
  <c r="BF38" i="70"/>
  <c r="BF38" i="10"/>
  <c r="BF42" i="70"/>
  <c r="BF42" i="10"/>
  <c r="BO31" i="70"/>
  <c r="BP31" i="70" s="1"/>
  <c r="BS31" i="70" s="1"/>
  <c r="BN31" i="70"/>
  <c r="BM31" i="70" s="1"/>
  <c r="EQ36" i="70"/>
  <c r="EQ36" i="10"/>
  <c r="DI20" i="70"/>
  <c r="DI20" i="10"/>
  <c r="DE44" i="70"/>
  <c r="DE44" i="10"/>
  <c r="EV44" i="10"/>
  <c r="EW44" i="10" s="1"/>
  <c r="EZ44" i="10" s="1"/>
  <c r="EU44" i="10"/>
  <c r="ET44" i="10" s="1"/>
  <c r="CF48" i="70"/>
  <c r="CG48" i="70" s="1"/>
  <c r="CJ48" i="70" s="1"/>
  <c r="DM12" i="70"/>
  <c r="DL12" i="70" s="1"/>
  <c r="CW32" i="70"/>
  <c r="CX32" i="70" s="1"/>
  <c r="DA32" i="70" s="1"/>
  <c r="CV32" i="70"/>
  <c r="CU32" i="70" s="1"/>
  <c r="DI37" i="70"/>
  <c r="DI37" i="10"/>
  <c r="AG43" i="10"/>
  <c r="AH43" i="10" s="1"/>
  <c r="AK43" i="10" s="1"/>
  <c r="AF43" i="10"/>
  <c r="AE43" i="10" s="1"/>
  <c r="V42" i="63" s="1"/>
  <c r="Y42" i="63" s="1"/>
  <c r="O40" i="70"/>
  <c r="AG16" i="10"/>
  <c r="AH16" i="10" s="1"/>
  <c r="AK16" i="10" s="1"/>
  <c r="AF16" i="10"/>
  <c r="AE16" i="10" s="1"/>
  <c r="V15" i="63" s="1"/>
  <c r="Y15" i="63" s="1"/>
  <c r="AF29" i="70"/>
  <c r="AE29" i="70" s="1"/>
  <c r="AX14" i="10"/>
  <c r="AY14" i="10" s="1"/>
  <c r="BB14" i="10" s="1"/>
  <c r="AW14" i="10"/>
  <c r="AV14" i="10" s="1"/>
  <c r="CE27" i="70"/>
  <c r="CD27" i="70" s="1"/>
  <c r="EV12" i="10"/>
  <c r="EW12" i="10" s="1"/>
  <c r="EZ12" i="10" s="1"/>
  <c r="EU12" i="10"/>
  <c r="ET12" i="10" s="1"/>
  <c r="ED31" i="70"/>
  <c r="EC31" i="70" s="1"/>
  <c r="EE31" i="70"/>
  <c r="EF31" i="70" s="1"/>
  <c r="EI31" i="70" s="1"/>
  <c r="BN34" i="70"/>
  <c r="BM34" i="70" s="1"/>
  <c r="CF44" i="70"/>
  <c r="CG44" i="70" s="1"/>
  <c r="CJ44" i="70" s="1"/>
  <c r="CE44" i="70"/>
  <c r="CD44" i="70" s="1"/>
  <c r="DZ50" i="70"/>
  <c r="DZ50" i="10"/>
  <c r="CW16" i="70"/>
  <c r="CX16" i="70" s="1"/>
  <c r="DA16" i="70" s="1"/>
  <c r="CV16" i="70"/>
  <c r="CU16" i="70" s="1"/>
  <c r="DM41" i="10"/>
  <c r="DL41" i="10" s="1"/>
  <c r="DN41" i="10"/>
  <c r="DO41" i="10" s="1"/>
  <c r="DR41" i="10" s="1"/>
  <c r="EE42" i="10"/>
  <c r="EF42" i="10" s="1"/>
  <c r="EI42" i="10" s="1"/>
  <c r="ED42" i="10"/>
  <c r="EC42" i="10" s="1"/>
  <c r="DN28" i="10"/>
  <c r="DO28" i="10" s="1"/>
  <c r="DR28" i="10" s="1"/>
  <c r="DM28" i="10"/>
  <c r="DL28" i="10" s="1"/>
  <c r="EV47" i="10"/>
  <c r="EW47" i="10" s="1"/>
  <c r="EZ47" i="10" s="1"/>
  <c r="EU47" i="10"/>
  <c r="ET47" i="10" s="1"/>
  <c r="DI22" i="70"/>
  <c r="DI22" i="10"/>
  <c r="DZ34" i="70"/>
  <c r="DZ34" i="10"/>
  <c r="AG46" i="10"/>
  <c r="AH46" i="10" s="1"/>
  <c r="AK46" i="10" s="1"/>
  <c r="AF46" i="10"/>
  <c r="AE46" i="10" s="1"/>
  <c r="V45" i="63" s="1"/>
  <c r="Y45" i="63" s="1"/>
  <c r="K33" i="70"/>
  <c r="K33" i="10"/>
  <c r="AX12" i="10"/>
  <c r="AY12" i="10" s="1"/>
  <c r="BB12" i="10" s="1"/>
  <c r="AW12" i="10"/>
  <c r="AV12" i="10" s="1"/>
  <c r="CF19" i="70"/>
  <c r="CG19" i="70" s="1"/>
  <c r="CJ19" i="70" s="1"/>
  <c r="CE19" i="70"/>
  <c r="CD19" i="70" s="1"/>
  <c r="CE47" i="70"/>
  <c r="CD47" i="70" s="1"/>
  <c r="CE22" i="10"/>
  <c r="CD22" i="10" s="1"/>
  <c r="DM25" i="10"/>
  <c r="DL25" i="10" s="1"/>
  <c r="DN25" i="10"/>
  <c r="DO25" i="10" s="1"/>
  <c r="DR25" i="10" s="1"/>
  <c r="EM27" i="70"/>
  <c r="EM27" i="10"/>
  <c r="DI44" i="70"/>
  <c r="DI44" i="10"/>
  <c r="EQ45" i="70"/>
  <c r="EQ45" i="10"/>
  <c r="DE42" i="70"/>
  <c r="DE42" i="10"/>
  <c r="AG13" i="10"/>
  <c r="AH13" i="10" s="1"/>
  <c r="AK13" i="10" s="1"/>
  <c r="AF13" i="10"/>
  <c r="AE13" i="10" s="1"/>
  <c r="V12" i="63" s="1"/>
  <c r="Y12" i="63" s="1"/>
  <c r="CF20" i="70"/>
  <c r="CG20" i="70" s="1"/>
  <c r="CJ20" i="70" s="1"/>
  <c r="CE20" i="70"/>
  <c r="CD20" i="70" s="1"/>
  <c r="DZ41" i="70"/>
  <c r="DZ41" i="10"/>
  <c r="EE47" i="70"/>
  <c r="EF47" i="70" s="1"/>
  <c r="EI47" i="70" s="1"/>
  <c r="K41" i="70"/>
  <c r="K41" i="10"/>
  <c r="EQ15" i="70"/>
  <c r="EQ15" i="10"/>
  <c r="EU43" i="70"/>
  <c r="ET43" i="70" s="1"/>
  <c r="EV43" i="70"/>
  <c r="EW43" i="70" s="1"/>
  <c r="EZ43" i="70" s="1"/>
  <c r="DV23" i="70"/>
  <c r="DV23" i="10"/>
  <c r="AB15" i="70"/>
  <c r="AB15" i="10"/>
  <c r="AG19" i="70"/>
  <c r="AH19" i="70" s="1"/>
  <c r="AK19" i="70" s="1"/>
  <c r="AB31" i="70"/>
  <c r="AB31" i="10"/>
  <c r="BO12" i="10"/>
  <c r="BP12" i="10" s="1"/>
  <c r="BS12" i="10" s="1"/>
  <c r="BN12" i="10"/>
  <c r="BM12" i="10" s="1"/>
  <c r="EQ18" i="70"/>
  <c r="EQ18" i="10"/>
  <c r="EE16" i="10"/>
  <c r="EF16" i="10" s="1"/>
  <c r="EI16" i="10" s="1"/>
  <c r="ED16" i="10"/>
  <c r="EC16" i="10" s="1"/>
  <c r="BO47" i="10"/>
  <c r="BP47" i="10" s="1"/>
  <c r="BS47" i="10" s="1"/>
  <c r="BN47" i="10"/>
  <c r="BM47" i="10" s="1"/>
  <c r="DI14" i="70"/>
  <c r="DI14" i="10"/>
  <c r="EQ32" i="70"/>
  <c r="EQ32" i="10"/>
  <c r="DE26" i="70"/>
  <c r="DE26" i="10"/>
  <c r="AS23" i="70"/>
  <c r="AS23" i="10"/>
  <c r="AS13" i="70"/>
  <c r="AS13" i="10"/>
  <c r="AF17" i="70"/>
  <c r="AE17" i="70" s="1"/>
  <c r="CF29" i="10"/>
  <c r="CG29" i="10" s="1"/>
  <c r="CJ29" i="10" s="1"/>
  <c r="CE29" i="10"/>
  <c r="CD29" i="10" s="1"/>
  <c r="EE32" i="70"/>
  <c r="EF32" i="70" s="1"/>
  <c r="EI32" i="70" s="1"/>
  <c r="ED32" i="70"/>
  <c r="EC32" i="70" s="1"/>
  <c r="EV16" i="10"/>
  <c r="EW16" i="10" s="1"/>
  <c r="EZ16" i="10" s="1"/>
  <c r="EU16" i="10"/>
  <c r="ET16" i="10" s="1"/>
  <c r="CR50" i="70"/>
  <c r="CR50" i="10"/>
  <c r="CA45" i="70"/>
  <c r="CA45" i="10"/>
  <c r="EE20" i="70"/>
  <c r="EF20" i="70" s="1"/>
  <c r="EI20" i="70" s="1"/>
  <c r="ED20" i="70"/>
  <c r="EC20" i="70" s="1"/>
  <c r="AS12" i="70"/>
  <c r="AS12" i="10"/>
  <c r="CW48" i="10"/>
  <c r="CX48" i="10" s="1"/>
  <c r="DA48" i="10" s="1"/>
  <c r="CV48" i="10"/>
  <c r="CU48" i="10" s="1"/>
  <c r="DM15" i="70"/>
  <c r="DL15" i="70" s="1"/>
  <c r="DN15" i="70"/>
  <c r="DO15" i="70" s="1"/>
  <c r="DR15" i="70" s="1"/>
  <c r="DI48" i="70"/>
  <c r="DI48" i="10"/>
  <c r="DN45" i="10"/>
  <c r="DO45" i="10" s="1"/>
  <c r="DR45" i="10" s="1"/>
  <c r="DM45" i="10"/>
  <c r="DL45" i="10" s="1"/>
  <c r="BO26" i="70"/>
  <c r="BP26" i="70" s="1"/>
  <c r="BS26" i="70" s="1"/>
  <c r="BN26" i="70"/>
  <c r="BM26" i="70" s="1"/>
  <c r="AF25" i="70"/>
  <c r="AE25" i="70" s="1"/>
  <c r="AG25" i="70"/>
  <c r="AH25" i="70" s="1"/>
  <c r="AK25" i="70" s="1"/>
  <c r="P36" i="70"/>
  <c r="Q36" i="70" s="1"/>
  <c r="T36" i="70" s="1"/>
  <c r="O36" i="70"/>
  <c r="AO46" i="70"/>
  <c r="AO46" i="10"/>
  <c r="AX49" i="70"/>
  <c r="AY49" i="70" s="1"/>
  <c r="BB49" i="70" s="1"/>
  <c r="CV20" i="70"/>
  <c r="CU20" i="70" s="1"/>
  <c r="EQ34" i="70"/>
  <c r="EQ34" i="10"/>
  <c r="CF13" i="70"/>
  <c r="CG13" i="70" s="1"/>
  <c r="CJ13" i="70" s="1"/>
  <c r="CE13" i="70"/>
  <c r="CD13" i="70" s="1"/>
  <c r="ED13" i="70"/>
  <c r="EC13" i="70" s="1"/>
  <c r="EE13" i="70"/>
  <c r="EF13" i="70" s="1"/>
  <c r="EI13" i="70" s="1"/>
  <c r="BO33" i="10"/>
  <c r="BP33" i="10" s="1"/>
  <c r="BS33" i="10" s="1"/>
  <c r="BN33" i="10"/>
  <c r="BM33" i="10" s="1"/>
  <c r="EU35" i="10"/>
  <c r="ET35" i="10" s="1"/>
  <c r="EV35" i="10"/>
  <c r="EW35" i="10" s="1"/>
  <c r="EZ35" i="10" s="1"/>
  <c r="CA20" i="70"/>
  <c r="CA20" i="10"/>
  <c r="DN20" i="10"/>
  <c r="DO20" i="10" s="1"/>
  <c r="DR20" i="10" s="1"/>
  <c r="DM20" i="10"/>
  <c r="DL20" i="10" s="1"/>
  <c r="AB50" i="70"/>
  <c r="AB50" i="10"/>
  <c r="AF34" i="10"/>
  <c r="AE34" i="10" s="1"/>
  <c r="V33" i="63" s="1"/>
  <c r="Y33" i="63" s="1"/>
  <c r="AS22" i="70"/>
  <c r="AS22" i="10"/>
  <c r="K30" i="70"/>
  <c r="K30" i="10"/>
  <c r="AS50" i="70"/>
  <c r="AS50" i="10"/>
  <c r="P44" i="70"/>
  <c r="Q44" i="70" s="1"/>
  <c r="T44" i="70" s="1"/>
  <c r="O44" i="70"/>
  <c r="CA15" i="70"/>
  <c r="CA15" i="10"/>
  <c r="CW26" i="10"/>
  <c r="CX26" i="10" s="1"/>
  <c r="DA26" i="10" s="1"/>
  <c r="CV26" i="10"/>
  <c r="CU26" i="10" s="1"/>
  <c r="EM33" i="70"/>
  <c r="EM33" i="10"/>
  <c r="EQ40" i="70"/>
  <c r="EQ40" i="10"/>
  <c r="BJ48" i="70"/>
  <c r="BJ48" i="10"/>
  <c r="DN29" i="10"/>
  <c r="DO29" i="10" s="1"/>
  <c r="DR29" i="10" s="1"/>
  <c r="DM29" i="10"/>
  <c r="DL29" i="10" s="1"/>
  <c r="BJ42" i="70"/>
  <c r="BJ42" i="10"/>
  <c r="EQ12" i="70"/>
  <c r="EQ12" i="10"/>
  <c r="CE16" i="70"/>
  <c r="CD16" i="70" s="1"/>
  <c r="CF16" i="70"/>
  <c r="CG16" i="70" s="1"/>
  <c r="CJ16" i="70" s="1"/>
  <c r="DM34" i="70"/>
  <c r="DL34" i="70" s="1"/>
  <c r="DN21" i="70"/>
  <c r="DO21" i="70" s="1"/>
  <c r="DR21" i="70" s="1"/>
  <c r="DM21" i="70"/>
  <c r="DL21" i="70" s="1"/>
  <c r="DM32" i="10"/>
  <c r="DL32" i="10" s="1"/>
  <c r="DN32" i="10"/>
  <c r="DO32" i="10" s="1"/>
  <c r="DR32" i="10" s="1"/>
  <c r="BJ29" i="70"/>
  <c r="BJ29" i="10"/>
  <c r="CF39" i="10"/>
  <c r="CG39" i="10" s="1"/>
  <c r="CJ39" i="10" s="1"/>
  <c r="CE39" i="10"/>
  <c r="CD39" i="10" s="1"/>
  <c r="BO21" i="70"/>
  <c r="BP21" i="70" s="1"/>
  <c r="BS21" i="70" s="1"/>
  <c r="BN21" i="70"/>
  <c r="BM21" i="70" s="1"/>
  <c r="AX29" i="70"/>
  <c r="AY29" i="70" s="1"/>
  <c r="BB29" i="70" s="1"/>
  <c r="BO11" i="10"/>
  <c r="BP11" i="10" s="1"/>
  <c r="BS11" i="10" s="1"/>
  <c r="BN11" i="10"/>
  <c r="BM11" i="10" s="1"/>
  <c r="DI27" i="70"/>
  <c r="DI27" i="10"/>
  <c r="EQ23" i="70"/>
  <c r="EQ23" i="10"/>
  <c r="CE45" i="70"/>
  <c r="CD45" i="70" s="1"/>
  <c r="CF45" i="70"/>
  <c r="CG45" i="70" s="1"/>
  <c r="CJ45" i="70" s="1"/>
  <c r="EQ46" i="70"/>
  <c r="EQ46" i="10"/>
  <c r="DM36" i="70"/>
  <c r="DL36" i="70" s="1"/>
  <c r="EV25" i="10"/>
  <c r="EW25" i="10" s="1"/>
  <c r="EZ25" i="10" s="1"/>
  <c r="EU25" i="10"/>
  <c r="ET25" i="10" s="1"/>
  <c r="DN47" i="10"/>
  <c r="DO47" i="10" s="1"/>
  <c r="DR47" i="10" s="1"/>
  <c r="DM47" i="10"/>
  <c r="DL47" i="10" s="1"/>
  <c r="CE50" i="10"/>
  <c r="CD50" i="10" s="1"/>
  <c r="CF50" i="10"/>
  <c r="CG50" i="10" s="1"/>
  <c r="CJ50" i="10" s="1"/>
  <c r="EV13" i="70"/>
  <c r="EW13" i="70" s="1"/>
  <c r="EZ13" i="70" s="1"/>
  <c r="EU13" i="70"/>
  <c r="ET13" i="70" s="1"/>
  <c r="DZ37" i="70"/>
  <c r="DZ37" i="10"/>
  <c r="AG40" i="70"/>
  <c r="AH40" i="70" s="1"/>
  <c r="AK40" i="70" s="1"/>
  <c r="AF40" i="70"/>
  <c r="AE40" i="70" s="1"/>
  <c r="AG14" i="10"/>
  <c r="AH14" i="10" s="1"/>
  <c r="AK14" i="10" s="1"/>
  <c r="AF14" i="10"/>
  <c r="AE14" i="10" s="1"/>
  <c r="V13" i="63" s="1"/>
  <c r="Y13" i="63" s="1"/>
  <c r="AS43" i="70"/>
  <c r="AS43" i="10"/>
  <c r="AB14" i="70"/>
  <c r="AB14" i="10"/>
  <c r="BF43" i="70"/>
  <c r="BF43" i="10"/>
  <c r="AO16" i="70"/>
  <c r="AO16" i="10"/>
  <c r="BN38" i="10"/>
  <c r="BM38" i="10" s="1"/>
  <c r="BO38" i="10"/>
  <c r="BP38" i="10" s="1"/>
  <c r="BS38" i="10" s="1"/>
  <c r="O34" i="70"/>
  <c r="AX24" i="10"/>
  <c r="AY24" i="10" s="1"/>
  <c r="BB24" i="10" s="1"/>
  <c r="AW24" i="10"/>
  <c r="AV24" i="10" s="1"/>
  <c r="EE39" i="10"/>
  <c r="EF39" i="10" s="1"/>
  <c r="EI39" i="10" s="1"/>
  <c r="ED39" i="10"/>
  <c r="EC39" i="10" s="1"/>
  <c r="CW18" i="10"/>
  <c r="CX18" i="10" s="1"/>
  <c r="DA18" i="10" s="1"/>
  <c r="CV18" i="10"/>
  <c r="CU18" i="10" s="1"/>
  <c r="EV34" i="10"/>
  <c r="EW34" i="10" s="1"/>
  <c r="EZ34" i="10" s="1"/>
  <c r="EU34" i="10"/>
  <c r="ET34" i="10" s="1"/>
  <c r="DZ16" i="70"/>
  <c r="DZ16" i="10"/>
  <c r="EU44" i="70"/>
  <c r="ET44" i="70" s="1"/>
  <c r="CA48" i="70"/>
  <c r="CA48" i="10"/>
  <c r="DN30" i="10"/>
  <c r="DO30" i="10" s="1"/>
  <c r="DR30" i="10" s="1"/>
  <c r="DM30" i="10"/>
  <c r="DL30" i="10" s="1"/>
  <c r="ED19" i="10"/>
  <c r="EC19" i="10" s="1"/>
  <c r="EE19" i="10"/>
  <c r="EF19" i="10" s="1"/>
  <c r="EI19" i="10" s="1"/>
  <c r="DZ26" i="70"/>
  <c r="DZ26" i="10"/>
  <c r="CA40" i="70"/>
  <c r="CA40" i="10"/>
  <c r="CW47" i="70"/>
  <c r="CX47" i="70" s="1"/>
  <c r="DA47" i="70" s="1"/>
  <c r="AG41" i="70"/>
  <c r="AH41" i="70" s="1"/>
  <c r="AK41" i="70" s="1"/>
  <c r="AG43" i="70"/>
  <c r="AH43" i="70" s="1"/>
  <c r="AK43" i="70" s="1"/>
  <c r="AF43" i="70"/>
  <c r="AG16" i="70"/>
  <c r="AH16" i="70" s="1"/>
  <c r="AK16" i="70" s="1"/>
  <c r="AF16" i="70"/>
  <c r="AE16" i="70" s="1"/>
  <c r="AO31" i="70"/>
  <c r="AO31" i="10"/>
  <c r="AS34" i="70"/>
  <c r="AS34" i="10"/>
  <c r="O18" i="70"/>
  <c r="AS19" i="70"/>
  <c r="AS19" i="10"/>
  <c r="CI49" i="70"/>
  <c r="S49" i="70"/>
  <c r="FA49" i="70"/>
  <c r="AJ49" i="70"/>
  <c r="EH49" i="70"/>
  <c r="BR49" i="70"/>
  <c r="DQ49" i="70"/>
  <c r="BA49" i="70"/>
  <c r="FC49" i="70"/>
  <c r="CZ49" i="70"/>
  <c r="EY49" i="70"/>
  <c r="N49" i="70"/>
  <c r="P22" i="70"/>
  <c r="Q22" i="70" s="1"/>
  <c r="T22" i="70" s="1"/>
  <c r="O22" i="70"/>
  <c r="AX14" i="70"/>
  <c r="AY14" i="70" s="1"/>
  <c r="BB14" i="70" s="1"/>
  <c r="AW14" i="70"/>
  <c r="AV14" i="70" s="1"/>
  <c r="EU12" i="70"/>
  <c r="ET12" i="70" s="1"/>
  <c r="EV12" i="70"/>
  <c r="EW12" i="70" s="1"/>
  <c r="EZ12" i="70" s="1"/>
  <c r="EU50" i="70"/>
  <c r="ET50" i="70" s="1"/>
  <c r="CW33" i="10"/>
  <c r="CX33" i="10" s="1"/>
  <c r="DA33" i="10" s="1"/>
  <c r="CV33" i="10"/>
  <c r="CU33" i="10" s="1"/>
  <c r="EV26" i="70"/>
  <c r="EW26" i="70" s="1"/>
  <c r="EZ26" i="70" s="1"/>
  <c r="O39" i="70"/>
  <c r="P39" i="70"/>
  <c r="Q39" i="70" s="1"/>
  <c r="T39" i="70" s="1"/>
  <c r="CV24" i="10"/>
  <c r="CU24" i="10" s="1"/>
  <c r="CW24" i="10"/>
  <c r="CX24" i="10" s="1"/>
  <c r="DA24" i="10" s="1"/>
  <c r="DM41" i="70"/>
  <c r="DL41" i="70" s="1"/>
  <c r="DN41" i="70"/>
  <c r="DO41" i="70" s="1"/>
  <c r="DR41" i="70" s="1"/>
  <c r="ED42" i="70"/>
  <c r="EC42" i="70" s="1"/>
  <c r="CA42" i="70"/>
  <c r="CA42" i="10"/>
  <c r="DN28" i="70"/>
  <c r="DO28" i="70" s="1"/>
  <c r="DR28" i="70" s="1"/>
  <c r="DM28" i="70"/>
  <c r="DL28" i="70" s="1"/>
  <c r="EV47" i="70"/>
  <c r="EW47" i="70" s="1"/>
  <c r="EZ47" i="70" s="1"/>
  <c r="EU47" i="70"/>
  <c r="ET47" i="70" s="1"/>
  <c r="EV17" i="10"/>
  <c r="EW17" i="10" s="1"/>
  <c r="EZ17" i="10" s="1"/>
  <c r="EU17" i="10"/>
  <c r="ET17" i="10" s="1"/>
  <c r="AG46" i="70"/>
  <c r="AH46" i="70" s="1"/>
  <c r="AK46" i="70" s="1"/>
  <c r="AF46" i="70"/>
  <c r="AE46" i="70" s="1"/>
  <c r="BO15" i="70"/>
  <c r="BP15" i="70" s="1"/>
  <c r="BS15" i="70" s="1"/>
  <c r="CF31" i="70"/>
  <c r="CG31" i="70" s="1"/>
  <c r="CJ31" i="70" s="1"/>
  <c r="CE31" i="70"/>
  <c r="CD31" i="70" s="1"/>
  <c r="AX12" i="70"/>
  <c r="AY12" i="70" s="1"/>
  <c r="BB12" i="70" s="1"/>
  <c r="AW12" i="70"/>
  <c r="AV12" i="70" s="1"/>
  <c r="DM25" i="70"/>
  <c r="DL25" i="70" s="1"/>
  <c r="EV39" i="10"/>
  <c r="EW39" i="10" s="1"/>
  <c r="EZ39" i="10" s="1"/>
  <c r="EU39" i="10"/>
  <c r="ET39" i="10" s="1"/>
  <c r="EQ22" i="70"/>
  <c r="EQ22" i="10"/>
  <c r="EU50" i="10"/>
  <c r="ET50" i="10" s="1"/>
  <c r="EU26" i="10"/>
  <c r="ET26" i="10" s="1"/>
  <c r="AG13" i="70"/>
  <c r="AH13" i="70" s="1"/>
  <c r="AK13" i="70" s="1"/>
  <c r="AF13" i="70"/>
  <c r="AE13" i="70" s="1"/>
  <c r="EQ20" i="70"/>
  <c r="EQ20" i="10"/>
  <c r="CF33" i="10"/>
  <c r="CG33" i="10" s="1"/>
  <c r="CJ33" i="10" s="1"/>
  <c r="CE33" i="10"/>
  <c r="CD33" i="10" s="1"/>
  <c r="AG47" i="10"/>
  <c r="AH47" i="10" s="1"/>
  <c r="AK47" i="10" s="1"/>
  <c r="AF47" i="10"/>
  <c r="AE47" i="10" s="1"/>
  <c r="V46" i="63" s="1"/>
  <c r="Y46" i="63" s="1"/>
  <c r="ED23" i="10"/>
  <c r="EC23" i="10" s="1"/>
  <c r="EE23" i="10"/>
  <c r="EF23" i="10" s="1"/>
  <c r="EI23" i="10" s="1"/>
  <c r="DZ40" i="70"/>
  <c r="DZ40" i="10"/>
  <c r="EV28" i="10"/>
  <c r="EW28" i="10" s="1"/>
  <c r="EZ28" i="10" s="1"/>
  <c r="EV14" i="10"/>
  <c r="EW14" i="10" s="1"/>
  <c r="EZ14" i="10" s="1"/>
  <c r="EU14" i="10"/>
  <c r="ET14" i="10" s="1"/>
  <c r="BO30" i="70"/>
  <c r="BP30" i="70" s="1"/>
  <c r="BS30" i="70" s="1"/>
  <c r="DN48" i="10"/>
  <c r="DO48" i="10" s="1"/>
  <c r="DR48" i="10" s="1"/>
  <c r="DM48" i="10"/>
  <c r="DL48" i="10" s="1"/>
  <c r="DE18" i="70"/>
  <c r="DE18" i="10"/>
  <c r="EV31" i="10"/>
  <c r="EW31" i="10" s="1"/>
  <c r="EZ31" i="10" s="1"/>
  <c r="EU31" i="10"/>
  <c r="ET31" i="10" s="1"/>
  <c r="CF49" i="70"/>
  <c r="CG49" i="70" s="1"/>
  <c r="CJ49" i="70" s="1"/>
  <c r="CE49" i="70"/>
  <c r="CD49" i="70" s="1"/>
  <c r="BJ21" i="70"/>
  <c r="BJ21" i="10"/>
  <c r="AX42" i="70"/>
  <c r="AY42" i="70" s="1"/>
  <c r="BB42" i="70" s="1"/>
  <c r="AW42" i="70"/>
  <c r="AV42" i="70" s="1"/>
  <c r="DZ48" i="70"/>
  <c r="DZ48" i="10"/>
  <c r="EQ14" i="70"/>
  <c r="EQ14" i="10"/>
  <c r="EM37" i="70"/>
  <c r="EM37" i="10"/>
  <c r="AB39" i="70"/>
  <c r="AB39" i="10"/>
  <c r="K11" i="70"/>
  <c r="K11" i="10"/>
  <c r="ED28" i="10"/>
  <c r="EC28" i="10" s="1"/>
  <c r="DI38" i="70"/>
  <c r="DI38" i="10"/>
  <c r="DN16" i="10"/>
  <c r="DO16" i="10" s="1"/>
  <c r="DR16" i="10" s="1"/>
  <c r="DM16" i="10"/>
  <c r="DL16" i="10" s="1"/>
  <c r="AG44" i="10"/>
  <c r="AH44" i="10" s="1"/>
  <c r="AK44" i="10" s="1"/>
  <c r="AF44" i="10"/>
  <c r="AE44" i="10" s="1"/>
  <c r="V43" i="63" s="1"/>
  <c r="Y43" i="63" s="1"/>
  <c r="P23" i="70"/>
  <c r="Q23" i="70" s="1"/>
  <c r="T23" i="70" s="1"/>
  <c r="O23" i="70"/>
  <c r="AX21" i="70"/>
  <c r="AY21" i="70" s="1"/>
  <c r="BB21" i="70" s="1"/>
  <c r="AW21" i="70"/>
  <c r="AV21" i="70" s="1"/>
  <c r="K49" i="70"/>
  <c r="K49" i="10"/>
  <c r="BJ43" i="70"/>
  <c r="BJ43" i="10"/>
  <c r="EE36" i="70"/>
  <c r="EF36" i="70" s="1"/>
  <c r="EI36" i="70" s="1"/>
  <c r="ED36" i="70"/>
  <c r="EC36" i="70" s="1"/>
  <c r="BO39" i="10"/>
  <c r="BP39" i="10" s="1"/>
  <c r="BS39" i="10" s="1"/>
  <c r="BN39" i="10"/>
  <c r="BM39" i="10" s="1"/>
  <c r="AF30" i="10"/>
  <c r="AE30" i="10" s="1"/>
  <c r="V29" i="63" s="1"/>
  <c r="Y29" i="63" s="1"/>
  <c r="AG30" i="10"/>
  <c r="AH30" i="10" s="1"/>
  <c r="AK30" i="10" s="1"/>
  <c r="BJ19" i="70"/>
  <c r="BJ19" i="10"/>
  <c r="BJ12" i="70"/>
  <c r="BJ12" i="10"/>
  <c r="DI12" i="70"/>
  <c r="DI12" i="10"/>
  <c r="BJ30" i="70"/>
  <c r="BJ30" i="10"/>
  <c r="AE281" i="66"/>
  <c r="X44" i="70"/>
  <c r="X44" i="10"/>
  <c r="BJ16" i="70"/>
  <c r="BJ16" i="10"/>
  <c r="BJ18" i="70"/>
  <c r="BJ18" i="10"/>
  <c r="AB16" i="70"/>
  <c r="AB16" i="10"/>
  <c r="O42" i="70"/>
  <c r="P42" i="70"/>
  <c r="Q42" i="70" s="1"/>
  <c r="T42" i="70" s="1"/>
  <c r="AX25" i="10"/>
  <c r="AY25" i="10" s="1"/>
  <c r="BB25" i="10" s="1"/>
  <c r="AW25" i="10"/>
  <c r="AV25" i="10" s="1"/>
  <c r="BO12" i="70"/>
  <c r="BP12" i="70" s="1"/>
  <c r="BS12" i="70" s="1"/>
  <c r="BN12" i="70"/>
  <c r="BM12" i="70" s="1"/>
  <c r="CF25" i="10"/>
  <c r="CG25" i="10" s="1"/>
  <c r="CJ25" i="10" s="1"/>
  <c r="CE25" i="10"/>
  <c r="CD25" i="10" s="1"/>
  <c r="CW40" i="10"/>
  <c r="CX40" i="10" s="1"/>
  <c r="DA40" i="10" s="1"/>
  <c r="CV40" i="10"/>
  <c r="CU40" i="10" s="1"/>
  <c r="EE16" i="70"/>
  <c r="EF16" i="70" s="1"/>
  <c r="EI16" i="70" s="1"/>
  <c r="ED16" i="70"/>
  <c r="EC16" i="70" s="1"/>
  <c r="CW28" i="70"/>
  <c r="CX28" i="70" s="1"/>
  <c r="DA28" i="70" s="1"/>
  <c r="CV28" i="70"/>
  <c r="CU28" i="70" s="1"/>
  <c r="BO47" i="70"/>
  <c r="BP47" i="70" s="1"/>
  <c r="BS47" i="70" s="1"/>
  <c r="BN47" i="70"/>
  <c r="BM47" i="70" s="1"/>
  <c r="EV11" i="10"/>
  <c r="EW11" i="10" s="1"/>
  <c r="EZ11" i="10" s="1"/>
  <c r="EU11" i="10"/>
  <c r="ET11" i="10" s="1"/>
  <c r="BJ24" i="70"/>
  <c r="BJ24" i="10"/>
  <c r="BF23" i="70"/>
  <c r="BF23" i="10"/>
  <c r="P25" i="70"/>
  <c r="Q25" i="70" s="1"/>
  <c r="T25" i="70" s="1"/>
  <c r="O25" i="70"/>
  <c r="AX38" i="10"/>
  <c r="AY38" i="10" s="1"/>
  <c r="BB38" i="10" s="1"/>
  <c r="AW38" i="10"/>
  <c r="AV38" i="10" s="1"/>
  <c r="K50" i="70"/>
  <c r="K50" i="10"/>
  <c r="O47" i="70"/>
  <c r="P47" i="70"/>
  <c r="Q47" i="70" s="1"/>
  <c r="T47" i="70" s="1"/>
  <c r="CE29" i="70"/>
  <c r="CD29" i="70" s="1"/>
  <c r="CF29" i="70"/>
  <c r="CG29" i="70" s="1"/>
  <c r="CJ29" i="70" s="1"/>
  <c r="EU16" i="70"/>
  <c r="ET16" i="70" s="1"/>
  <c r="EV16" i="70"/>
  <c r="EW16" i="70" s="1"/>
  <c r="EZ16" i="70" s="1"/>
  <c r="DN23" i="10"/>
  <c r="DO23" i="10" s="1"/>
  <c r="DR23" i="10" s="1"/>
  <c r="DM23" i="10"/>
  <c r="DL23" i="10" s="1"/>
  <c r="BF35" i="70"/>
  <c r="BF35" i="10"/>
  <c r="BO14" i="10"/>
  <c r="BP14" i="10" s="1"/>
  <c r="BS14" i="10" s="1"/>
  <c r="BN14" i="10"/>
  <c r="BM14" i="10" s="1"/>
  <c r="CW48" i="70"/>
  <c r="CX48" i="70" s="1"/>
  <c r="DA48" i="70" s="1"/>
  <c r="CV48" i="70"/>
  <c r="CU48" i="70" s="1"/>
  <c r="EV23" i="10"/>
  <c r="EW23" i="10" s="1"/>
  <c r="EZ23" i="10" s="1"/>
  <c r="EU23" i="10"/>
  <c r="ET23" i="10" s="1"/>
  <c r="CA44" i="70"/>
  <c r="CA44" i="10"/>
  <c r="DI49" i="70"/>
  <c r="DI49" i="10"/>
  <c r="EQ38" i="70"/>
  <c r="EQ38" i="10"/>
  <c r="ED17" i="10"/>
  <c r="EC17" i="10" s="1"/>
  <c r="EE17" i="10"/>
  <c r="EF17" i="10" s="1"/>
  <c r="EI17" i="10" s="1"/>
  <c r="DN45" i="70"/>
  <c r="DO45" i="70" s="1"/>
  <c r="DR45" i="70" s="1"/>
  <c r="DM45" i="70"/>
  <c r="DL45" i="70" s="1"/>
  <c r="BJ25" i="70"/>
  <c r="BJ25" i="10"/>
  <c r="AS48" i="70"/>
  <c r="AS48" i="10"/>
  <c r="P38" i="70"/>
  <c r="Q38" i="70" s="1"/>
  <c r="T38" i="70" s="1"/>
  <c r="O38" i="70"/>
  <c r="AS21" i="70"/>
  <c r="AS21" i="10"/>
  <c r="AX46" i="10"/>
  <c r="AY46" i="10" s="1"/>
  <c r="BB46" i="10" s="1"/>
  <c r="AW46" i="10"/>
  <c r="AV46" i="10" s="1"/>
  <c r="P17" i="70"/>
  <c r="Q17" i="70" s="1"/>
  <c r="T17" i="70" s="1"/>
  <c r="O17" i="70"/>
  <c r="AS49" i="70"/>
  <c r="AS49" i="10"/>
  <c r="AB45" i="70"/>
  <c r="AB45" i="10"/>
  <c r="DZ46" i="70"/>
  <c r="DZ46" i="10"/>
  <c r="EU49" i="70"/>
  <c r="ET49" i="70" s="1"/>
  <c r="EV49" i="70"/>
  <c r="EW49" i="70" s="1"/>
  <c r="EZ49" i="70" s="1"/>
  <c r="ED15" i="10"/>
  <c r="EC15" i="10" s="1"/>
  <c r="DV13" i="70"/>
  <c r="DV13" i="10"/>
  <c r="BO33" i="70"/>
  <c r="BP33" i="70" s="1"/>
  <c r="BS33" i="70" s="1"/>
  <c r="BN33" i="70"/>
  <c r="BM33" i="70" s="1"/>
  <c r="EE11" i="10"/>
  <c r="EF11" i="10" s="1"/>
  <c r="EI11" i="10" s="1"/>
  <c r="ED11" i="10"/>
  <c r="EC11" i="10" s="1"/>
  <c r="EV35" i="70"/>
  <c r="EW35" i="70" s="1"/>
  <c r="EZ35" i="70" s="1"/>
  <c r="EU35" i="70"/>
  <c r="ET35" i="70" s="1"/>
  <c r="DM20" i="70"/>
  <c r="DL20" i="70" s="1"/>
  <c r="DN20" i="70"/>
  <c r="DO20" i="70" s="1"/>
  <c r="DR20" i="70" s="1"/>
  <c r="BJ32" i="70"/>
  <c r="BJ32" i="10"/>
  <c r="P31" i="70"/>
  <c r="Q31" i="70" s="1"/>
  <c r="T31" i="70" s="1"/>
  <c r="O31" i="70"/>
  <c r="AG37" i="10"/>
  <c r="AH37" i="10" s="1"/>
  <c r="AK37" i="10" s="1"/>
  <c r="AF37" i="10"/>
  <c r="AE37" i="10" s="1"/>
  <c r="V36" i="63" s="1"/>
  <c r="Y36" i="63" s="1"/>
  <c r="CA29" i="70"/>
  <c r="CA29" i="10"/>
  <c r="K37" i="70"/>
  <c r="K37" i="10"/>
  <c r="BO24" i="10"/>
  <c r="BP24" i="10" s="1"/>
  <c r="BS24" i="10" s="1"/>
  <c r="BN24" i="10"/>
  <c r="BM24" i="10" s="1"/>
  <c r="AX13" i="10"/>
  <c r="AY13" i="10" s="1"/>
  <c r="BB13" i="10" s="1"/>
  <c r="AW13" i="10"/>
  <c r="AV13" i="10" s="1"/>
  <c r="AX40" i="10"/>
  <c r="AY40" i="10" s="1"/>
  <c r="BB40" i="10" s="1"/>
  <c r="AW40" i="10"/>
  <c r="AV40" i="10" s="1"/>
  <c r="CF28" i="10"/>
  <c r="CG28" i="10" s="1"/>
  <c r="CJ28" i="10" s="1"/>
  <c r="CE28" i="10"/>
  <c r="CD28" i="10" s="1"/>
  <c r="CV26" i="70"/>
  <c r="CU26" i="70" s="1"/>
  <c r="CF41" i="10"/>
  <c r="CG41" i="10" s="1"/>
  <c r="CJ41" i="10" s="1"/>
  <c r="CE41" i="10"/>
  <c r="CD41" i="10" s="1"/>
  <c r="DM29" i="70"/>
  <c r="DL29" i="70" s="1"/>
  <c r="DN29" i="70"/>
  <c r="DO29" i="70" s="1"/>
  <c r="DR29" i="70" s="1"/>
  <c r="CW19" i="10"/>
  <c r="CX19" i="10" s="1"/>
  <c r="DA19" i="10" s="1"/>
  <c r="CV19" i="10"/>
  <c r="CU19" i="10" s="1"/>
  <c r="DZ14" i="70"/>
  <c r="DZ14" i="10"/>
  <c r="DE34" i="70"/>
  <c r="DE34" i="10"/>
  <c r="DZ27" i="70"/>
  <c r="DZ27" i="10"/>
  <c r="CA17" i="70"/>
  <c r="CA17" i="10"/>
  <c r="DM32" i="70"/>
  <c r="DL32" i="70" s="1"/>
  <c r="AB47" i="70"/>
  <c r="AB47" i="10"/>
  <c r="AB35" i="70"/>
  <c r="AB35" i="10"/>
  <c r="CF39" i="70"/>
  <c r="CG39" i="70" s="1"/>
  <c r="CJ39" i="70" s="1"/>
  <c r="CE39" i="70"/>
  <c r="CD39" i="70" s="1"/>
  <c r="AX50" i="10"/>
  <c r="AY50" i="10" s="1"/>
  <c r="BB50" i="10" s="1"/>
  <c r="AW50" i="10"/>
  <c r="AV50" i="10" s="1"/>
  <c r="P13" i="70"/>
  <c r="Q13" i="70" s="1"/>
  <c r="T13" i="70" s="1"/>
  <c r="O13" i="70"/>
  <c r="BO11" i="70"/>
  <c r="BP11" i="70" s="1"/>
  <c r="BS11" i="70" s="1"/>
  <c r="BN11" i="70"/>
  <c r="BM11" i="70" s="1"/>
  <c r="AX32" i="10"/>
  <c r="AY32" i="10" s="1"/>
  <c r="BB32" i="10" s="1"/>
  <c r="AW32" i="10"/>
  <c r="AV32" i="10" s="1"/>
  <c r="EE21" i="10"/>
  <c r="EF21" i="10" s="1"/>
  <c r="EI21" i="10" s="1"/>
  <c r="ED21" i="10"/>
  <c r="EC21" i="10" s="1"/>
  <c r="EV45" i="10"/>
  <c r="EW45" i="10" s="1"/>
  <c r="EZ45" i="10" s="1"/>
  <c r="EU45" i="10"/>
  <c r="ET45" i="10" s="1"/>
  <c r="CW41" i="10"/>
  <c r="CX41" i="10" s="1"/>
  <c r="DA41" i="10" s="1"/>
  <c r="CF46" i="70"/>
  <c r="CG46" i="70" s="1"/>
  <c r="CJ46" i="70" s="1"/>
  <c r="CE46" i="70"/>
  <c r="CD46" i="70" s="1"/>
  <c r="DE36" i="70"/>
  <c r="DE36" i="10"/>
  <c r="EV25" i="70"/>
  <c r="EW25" i="70" s="1"/>
  <c r="EZ25" i="70" s="1"/>
  <c r="EU25" i="70"/>
  <c r="ET25" i="70" s="1"/>
  <c r="DN47" i="70"/>
  <c r="DO47" i="70" s="1"/>
  <c r="DR47" i="70" s="1"/>
  <c r="DM47" i="70"/>
  <c r="DL47" i="70" s="1"/>
  <c r="EQ44" i="70"/>
  <c r="EQ44" i="10"/>
  <c r="CR15" i="70"/>
  <c r="CR15" i="10"/>
  <c r="DZ24" i="70"/>
  <c r="DZ24" i="10"/>
  <c r="BJ37" i="70"/>
  <c r="BJ37" i="10"/>
  <c r="AW23" i="70"/>
  <c r="AV23" i="70" s="1"/>
  <c r="AG14" i="70"/>
  <c r="AH14" i="70" s="1"/>
  <c r="AK14" i="70" s="1"/>
  <c r="AF14" i="70"/>
  <c r="AE14" i="70" s="1"/>
  <c r="AG20" i="10"/>
  <c r="AH20" i="10" s="1"/>
  <c r="AK20" i="10" s="1"/>
  <c r="AF20" i="10"/>
  <c r="AE20" i="10" s="1"/>
  <c r="V19" i="63" s="1"/>
  <c r="Y19" i="63" s="1"/>
  <c r="BO43" i="10"/>
  <c r="BP43" i="10" s="1"/>
  <c r="BS43" i="10" s="1"/>
  <c r="BN43" i="10"/>
  <c r="BM43" i="10" s="1"/>
  <c r="AO27" i="70"/>
  <c r="AO27" i="10"/>
  <c r="BO38" i="70"/>
  <c r="BP38" i="70" s="1"/>
  <c r="BS38" i="70" s="1"/>
  <c r="BN38" i="70"/>
  <c r="BM38" i="70" s="1"/>
  <c r="BO42" i="10"/>
  <c r="BP42" i="10" s="1"/>
  <c r="BS42" i="10" s="1"/>
  <c r="BN42" i="10"/>
  <c r="BM42" i="10" s="1"/>
  <c r="AW24" i="70"/>
  <c r="AV24" i="70" s="1"/>
  <c r="AX24" i="70"/>
  <c r="AY24" i="70" s="1"/>
  <c r="BB24" i="70" s="1"/>
  <c r="EE39" i="70"/>
  <c r="EF39" i="70" s="1"/>
  <c r="EI39" i="70" s="1"/>
  <c r="ED39" i="70"/>
  <c r="EC39" i="70" s="1"/>
  <c r="CW18" i="70"/>
  <c r="CX18" i="70" s="1"/>
  <c r="DA18" i="70" s="1"/>
  <c r="CV18" i="70"/>
  <c r="CU18" i="70" s="1"/>
  <c r="EU34" i="70"/>
  <c r="ET34" i="70" s="1"/>
  <c r="EE38" i="10"/>
  <c r="EF38" i="10" s="1"/>
  <c r="EI38" i="10" s="1"/>
  <c r="ED38" i="10"/>
  <c r="EC38" i="10" s="1"/>
  <c r="DN30" i="70"/>
  <c r="DO30" i="70" s="1"/>
  <c r="DR30" i="70" s="1"/>
  <c r="DM30" i="70"/>
  <c r="DL30" i="70" s="1"/>
  <c r="ED19" i="70"/>
  <c r="EC19" i="70" s="1"/>
  <c r="EE19" i="70"/>
  <c r="EF19" i="70" s="1"/>
  <c r="EI19" i="70" s="1"/>
  <c r="CF37" i="10"/>
  <c r="CG37" i="10" s="1"/>
  <c r="CJ37" i="10" s="1"/>
  <c r="CE37" i="10"/>
  <c r="CD37" i="10" s="1"/>
  <c r="EQ26" i="70"/>
  <c r="EQ26" i="10"/>
  <c r="EE40" i="10"/>
  <c r="EF40" i="10" s="1"/>
  <c r="EI40" i="10" s="1"/>
  <c r="ED40" i="10"/>
  <c r="EC40" i="10" s="1"/>
  <c r="CR47" i="70"/>
  <c r="CR47" i="10"/>
  <c r="AB41" i="70"/>
  <c r="AB41" i="10"/>
  <c r="ED49" i="10"/>
  <c r="EC49" i="10" s="1"/>
  <c r="EE49" i="10"/>
  <c r="EF49" i="10" s="1"/>
  <c r="EI49" i="10" s="1"/>
  <c r="AX36" i="10"/>
  <c r="AY36" i="10" s="1"/>
  <c r="BB36" i="10" s="1"/>
  <c r="AW36" i="10"/>
  <c r="AV36" i="10" s="1"/>
  <c r="CW50" i="10"/>
  <c r="CX50" i="10" s="1"/>
  <c r="DA50" i="10" s="1"/>
  <c r="CV50" i="10"/>
  <c r="CU50" i="10" s="1"/>
  <c r="CF21" i="10"/>
  <c r="CG21" i="10" s="1"/>
  <c r="CJ21" i="10" s="1"/>
  <c r="CE21" i="10"/>
  <c r="CD21" i="10" s="1"/>
  <c r="CV33" i="70"/>
  <c r="CU33" i="70" s="1"/>
  <c r="CW33" i="70"/>
  <c r="CX33" i="70" s="1"/>
  <c r="DA33" i="70" s="1"/>
  <c r="BN18" i="10"/>
  <c r="BM18" i="10" s="1"/>
  <c r="BO18" i="10"/>
  <c r="BP18" i="10" s="1"/>
  <c r="BS18" i="10" s="1"/>
  <c r="CV24" i="70"/>
  <c r="CU24" i="70" s="1"/>
  <c r="CW24" i="70"/>
  <c r="CX24" i="70" s="1"/>
  <c r="DA24" i="70" s="1"/>
  <c r="EE30" i="10"/>
  <c r="EF30" i="10" s="1"/>
  <c r="EI30" i="10" s="1"/>
  <c r="ED30" i="10"/>
  <c r="EC30" i="10" s="1"/>
  <c r="DE28" i="70"/>
  <c r="DE28" i="10"/>
  <c r="EQ11" i="70"/>
  <c r="EQ11" i="10"/>
  <c r="EV17" i="70"/>
  <c r="EW17" i="70" s="1"/>
  <c r="EZ17" i="70" s="1"/>
  <c r="EU17" i="70"/>
  <c r="ET17" i="70" s="1"/>
  <c r="DN50" i="10"/>
  <c r="DO50" i="10" s="1"/>
  <c r="DR50" i="10" s="1"/>
  <c r="DM50" i="10"/>
  <c r="DL50" i="10" s="1"/>
  <c r="AG21" i="10"/>
  <c r="AH21" i="10" s="1"/>
  <c r="AK21" i="10" s="1"/>
  <c r="AF21" i="10"/>
  <c r="AE21" i="10" s="1"/>
  <c r="V20" i="63" s="1"/>
  <c r="Y20" i="63" s="1"/>
  <c r="BO17" i="10"/>
  <c r="BP17" i="10" s="1"/>
  <c r="BS17" i="10" s="1"/>
  <c r="BN17" i="10"/>
  <c r="BM17" i="10" s="1"/>
  <c r="K32" i="70"/>
  <c r="K32" i="10"/>
  <c r="O26" i="70"/>
  <c r="AS28" i="70"/>
  <c r="AS28" i="10"/>
  <c r="EU39" i="70"/>
  <c r="ET39" i="70" s="1"/>
  <c r="EV39" i="70"/>
  <c r="EW39" i="70" s="1"/>
  <c r="EZ39" i="70" s="1"/>
  <c r="CF24" i="70"/>
  <c r="CG24" i="70" s="1"/>
  <c r="CJ24" i="70" s="1"/>
  <c r="CR48" i="70"/>
  <c r="CR48" i="10"/>
  <c r="CE33" i="70"/>
  <c r="CD33" i="70" s="1"/>
  <c r="CF33" i="70"/>
  <c r="CG33" i="70" s="1"/>
  <c r="CJ33" i="70" s="1"/>
  <c r="CR31" i="70"/>
  <c r="CR31" i="10"/>
  <c r="AG47" i="70"/>
  <c r="AH47" i="70" s="1"/>
  <c r="AK47" i="70" s="1"/>
  <c r="AF47" i="70"/>
  <c r="AE47" i="70" s="1"/>
  <c r="EE23" i="70"/>
  <c r="EF23" i="70" s="1"/>
  <c r="EI23" i="70" s="1"/>
  <c r="ED23" i="70"/>
  <c r="EC23" i="70" s="1"/>
  <c r="P21" i="70"/>
  <c r="Q21" i="70" s="1"/>
  <c r="T21" i="70" s="1"/>
  <c r="O21" i="70"/>
  <c r="EQ21" i="70"/>
  <c r="EQ21" i="10"/>
  <c r="CR36" i="70"/>
  <c r="CR36" i="10"/>
  <c r="BO15" i="10"/>
  <c r="BP15" i="10" s="1"/>
  <c r="BS15" i="10" s="1"/>
  <c r="BN15" i="10"/>
  <c r="BM15" i="10" s="1"/>
  <c r="BO46" i="70"/>
  <c r="BP46" i="70" s="1"/>
  <c r="BS46" i="70" s="1"/>
  <c r="BN46" i="70"/>
  <c r="BM46" i="70" s="1"/>
  <c r="AX19" i="70"/>
  <c r="AY19" i="70" s="1"/>
  <c r="BB19" i="70" s="1"/>
  <c r="AW19" i="70"/>
  <c r="AV19" i="70" s="1"/>
  <c r="AX15" i="10"/>
  <c r="AY15" i="10" s="1"/>
  <c r="BB15" i="10" s="1"/>
  <c r="AW15" i="10"/>
  <c r="AV15" i="10" s="1"/>
  <c r="K15" i="70"/>
  <c r="K15" i="10"/>
  <c r="DI32" i="70"/>
  <c r="DI32" i="10"/>
  <c r="AS44" i="70"/>
  <c r="AS44" i="10"/>
  <c r="AG32" i="70"/>
  <c r="AH32" i="70" s="1"/>
  <c r="AK32" i="70" s="1"/>
  <c r="AF32" i="70"/>
  <c r="DN44" i="10"/>
  <c r="DO44" i="10" s="1"/>
  <c r="DR44" i="10" s="1"/>
  <c r="DM44" i="10"/>
  <c r="DL44" i="10" s="1"/>
  <c r="CW39" i="70"/>
  <c r="CX39" i="70" s="1"/>
  <c r="DA39" i="70" s="1"/>
  <c r="CV39" i="70"/>
  <c r="CU39" i="70" s="1"/>
  <c r="BW27" i="70"/>
  <c r="BW27" i="10"/>
  <c r="DN39" i="70"/>
  <c r="DO39" i="70" s="1"/>
  <c r="DR39" i="70" s="1"/>
  <c r="X47" i="70"/>
  <c r="X47" i="10"/>
  <c r="BJ17" i="70"/>
  <c r="BJ17" i="10"/>
  <c r="AG24" i="70"/>
  <c r="AH24" i="70" s="1"/>
  <c r="AK24" i="70" s="1"/>
  <c r="AF24" i="70"/>
  <c r="AF42" i="10"/>
  <c r="AE42" i="10" s="1"/>
  <c r="V41" i="63" s="1"/>
  <c r="Y41" i="63" s="1"/>
  <c r="AG42" i="10"/>
  <c r="AH42" i="10" s="1"/>
  <c r="AK42" i="10" s="1"/>
  <c r="AX25" i="70"/>
  <c r="AY25" i="70" s="1"/>
  <c r="BB25" i="70" s="1"/>
  <c r="AW25" i="70"/>
  <c r="AV25" i="70" s="1"/>
  <c r="BO25" i="10"/>
  <c r="BP25" i="10" s="1"/>
  <c r="BS25" i="10" s="1"/>
  <c r="BN25" i="10"/>
  <c r="BM25" i="10" s="1"/>
  <c r="DZ23" i="70"/>
  <c r="DZ23" i="10"/>
  <c r="CF25" i="70"/>
  <c r="CG25" i="70" s="1"/>
  <c r="CJ25" i="70" s="1"/>
  <c r="CE25" i="70"/>
  <c r="CD25" i="70" s="1"/>
  <c r="DV16" i="70"/>
  <c r="DV16" i="10"/>
  <c r="CR28" i="70"/>
  <c r="CR28" i="10"/>
  <c r="CW15" i="10"/>
  <c r="CX15" i="10" s="1"/>
  <c r="DA15" i="10" s="1"/>
  <c r="CV15" i="10"/>
  <c r="CU15" i="10" s="1"/>
  <c r="EV11" i="70"/>
  <c r="EW11" i="70" s="1"/>
  <c r="EZ11" i="70" s="1"/>
  <c r="EU11" i="70"/>
  <c r="ET11" i="70" s="1"/>
  <c r="EQ49" i="70"/>
  <c r="EQ49" i="10"/>
  <c r="DI17" i="70"/>
  <c r="DI17" i="10"/>
  <c r="K17" i="70"/>
  <c r="K17" i="10"/>
  <c r="BO23" i="10"/>
  <c r="BP23" i="10" s="1"/>
  <c r="BS23" i="10" s="1"/>
  <c r="BN23" i="10"/>
  <c r="BM23" i="10" s="1"/>
  <c r="P30" i="70"/>
  <c r="Q30" i="70" s="1"/>
  <c r="T30" i="70" s="1"/>
  <c r="O30" i="70"/>
  <c r="AB33" i="70"/>
  <c r="AB33" i="10"/>
  <c r="DN23" i="70"/>
  <c r="DO23" i="70" s="1"/>
  <c r="DR23" i="70" s="1"/>
  <c r="DM23" i="70"/>
  <c r="DL23" i="70" s="1"/>
  <c r="BN35" i="10"/>
  <c r="BM35" i="10" s="1"/>
  <c r="BO35" i="10"/>
  <c r="BP35" i="10" s="1"/>
  <c r="BS35" i="10" s="1"/>
  <c r="CW21" i="70"/>
  <c r="CX21" i="70" s="1"/>
  <c r="DA21" i="70" s="1"/>
  <c r="CV21" i="70"/>
  <c r="CU21" i="70" s="1"/>
  <c r="DZ43" i="70"/>
  <c r="DZ43" i="10"/>
  <c r="BO14" i="70"/>
  <c r="BP14" i="70" s="1"/>
  <c r="BS14" i="70" s="1"/>
  <c r="BN14" i="70"/>
  <c r="BM14" i="70" s="1"/>
  <c r="DZ31" i="70"/>
  <c r="DZ31" i="10"/>
  <c r="EU23" i="70"/>
  <c r="ET23" i="70" s="1"/>
  <c r="EV23" i="70"/>
  <c r="EW23" i="70" s="1"/>
  <c r="EZ23" i="70" s="1"/>
  <c r="CW13" i="10"/>
  <c r="CX13" i="10" s="1"/>
  <c r="DA13" i="10" s="1"/>
  <c r="CV13" i="10"/>
  <c r="CU13" i="10" s="1"/>
  <c r="BF50" i="70"/>
  <c r="BF50" i="10"/>
  <c r="ED17" i="70"/>
  <c r="EC17" i="70" s="1"/>
  <c r="EE17" i="70"/>
  <c r="EF17" i="70" s="1"/>
  <c r="EI17" i="70" s="1"/>
  <c r="EE29" i="10"/>
  <c r="EF29" i="10" s="1"/>
  <c r="EI29" i="10" s="1"/>
  <c r="ED29" i="10"/>
  <c r="EC29" i="10" s="1"/>
  <c r="AB28" i="70"/>
  <c r="AB28" i="10"/>
  <c r="AX46" i="70"/>
  <c r="AY46" i="70" s="1"/>
  <c r="BB46" i="70" s="1"/>
  <c r="AW46" i="70"/>
  <c r="AV46" i="70" s="1"/>
  <c r="P27" i="70"/>
  <c r="Q27" i="70" s="1"/>
  <c r="T27" i="70" s="1"/>
  <c r="O27" i="70"/>
  <c r="CA11" i="70"/>
  <c r="CA11" i="10"/>
  <c r="CR45" i="70"/>
  <c r="CR45" i="10"/>
  <c r="ED43" i="10"/>
  <c r="EC43" i="10" s="1"/>
  <c r="EE43" i="10"/>
  <c r="EF43" i="10" s="1"/>
  <c r="EI43" i="10" s="1"/>
  <c r="EM49" i="70"/>
  <c r="EM49" i="10"/>
  <c r="CR42" i="70"/>
  <c r="CR42" i="10"/>
  <c r="CW49" i="70"/>
  <c r="CX49" i="70" s="1"/>
  <c r="DA49" i="70" s="1"/>
  <c r="EM35" i="70"/>
  <c r="EM35" i="10"/>
  <c r="BJ33" i="70"/>
  <c r="BJ33" i="10"/>
  <c r="K13" i="70"/>
  <c r="K13" i="10"/>
  <c r="AG50" i="70"/>
  <c r="AH50" i="70" s="1"/>
  <c r="AK50" i="70" s="1"/>
  <c r="AO11" i="70"/>
  <c r="AO11" i="10"/>
  <c r="AG37" i="70"/>
  <c r="AH37" i="70" s="1"/>
  <c r="AK37" i="70" s="1"/>
  <c r="AF37" i="70"/>
  <c r="AE37" i="70" s="1"/>
  <c r="BO24" i="70"/>
  <c r="BP24" i="70" s="1"/>
  <c r="BS24" i="70" s="1"/>
  <c r="BN24" i="70"/>
  <c r="BM24" i="70" s="1"/>
  <c r="AX13" i="70"/>
  <c r="AY13" i="70" s="1"/>
  <c r="BB13" i="70" s="1"/>
  <c r="AW13" i="70"/>
  <c r="AV13" i="70" s="1"/>
  <c r="CF28" i="70"/>
  <c r="CG28" i="70" s="1"/>
  <c r="CJ28" i="70" s="1"/>
  <c r="CE28" i="70"/>
  <c r="CD28" i="70" s="1"/>
  <c r="CF41" i="70"/>
  <c r="CG41" i="70" s="1"/>
  <c r="CJ41" i="70" s="1"/>
  <c r="CE41" i="70"/>
  <c r="CD41" i="70" s="1"/>
  <c r="EE14" i="10"/>
  <c r="EF14" i="10" s="1"/>
  <c r="EI14" i="10" s="1"/>
  <c r="ED14" i="10"/>
  <c r="EC14" i="10" s="1"/>
  <c r="AB30" i="70"/>
  <c r="AB30" i="10"/>
  <c r="ED25" i="10"/>
  <c r="EC25" i="10" s="1"/>
  <c r="EE25" i="10"/>
  <c r="EF25" i="10" s="1"/>
  <c r="EI25" i="10" s="1"/>
  <c r="EV18" i="10"/>
  <c r="EW18" i="10" s="1"/>
  <c r="EZ18" i="10" s="1"/>
  <c r="EU18" i="10"/>
  <c r="ET18" i="10" s="1"/>
  <c r="CR14" i="70"/>
  <c r="CR14" i="10"/>
  <c r="DZ36" i="70"/>
  <c r="DZ36" i="10"/>
  <c r="DM46" i="10"/>
  <c r="DL46" i="10" s="1"/>
  <c r="DN46" i="10"/>
  <c r="DO46" i="10" s="1"/>
  <c r="DR46" i="10" s="1"/>
  <c r="P20" i="70"/>
  <c r="Q20" i="70" s="1"/>
  <c r="T20" i="70" s="1"/>
  <c r="O20" i="70"/>
  <c r="BF27" i="70"/>
  <c r="BF27" i="10"/>
  <c r="AW50" i="70"/>
  <c r="AV50" i="70" s="1"/>
  <c r="AG18" i="70"/>
  <c r="AH18" i="70" s="1"/>
  <c r="AK18" i="70" s="1"/>
  <c r="CA47" i="70"/>
  <c r="CA47" i="10"/>
  <c r="AX32" i="70"/>
  <c r="AY32" i="70" s="1"/>
  <c r="BB32" i="70" s="1"/>
  <c r="AW32" i="70"/>
  <c r="AV32" i="70" s="1"/>
  <c r="EE21" i="70"/>
  <c r="EF21" i="70" s="1"/>
  <c r="EI21" i="70" s="1"/>
  <c r="ED21" i="70"/>
  <c r="EC21" i="70" s="1"/>
  <c r="EV45" i="70"/>
  <c r="EW45" i="70" s="1"/>
  <c r="EZ45" i="70" s="1"/>
  <c r="EU45" i="70"/>
  <c r="ET45" i="70" s="1"/>
  <c r="EE50" i="10"/>
  <c r="EF50" i="10" s="1"/>
  <c r="EI50" i="10" s="1"/>
  <c r="ED50" i="10"/>
  <c r="EC50" i="10" s="1"/>
  <c r="CA46" i="70"/>
  <c r="CA46" i="10"/>
  <c r="DZ22" i="70"/>
  <c r="DZ22" i="10"/>
  <c r="EM25" i="70"/>
  <c r="EM25" i="10"/>
  <c r="AB38" i="70"/>
  <c r="AB38" i="10"/>
  <c r="EE35" i="10"/>
  <c r="EF35" i="10" s="1"/>
  <c r="EI35" i="10" s="1"/>
  <c r="ED35" i="10"/>
  <c r="EC35" i="10" s="1"/>
  <c r="EE11" i="70"/>
  <c r="EF11" i="70" s="1"/>
  <c r="EI11" i="70" s="1"/>
  <c r="EQ43" i="70"/>
  <c r="EQ43" i="10"/>
  <c r="CW42" i="10"/>
  <c r="CX42" i="10" s="1"/>
  <c r="DA42" i="10" s="1"/>
  <c r="CV42" i="10"/>
  <c r="CU42" i="10" s="1"/>
  <c r="X14" i="70"/>
  <c r="X14" i="10"/>
  <c r="AG20" i="70"/>
  <c r="AH20" i="70" s="1"/>
  <c r="AK20" i="70" s="1"/>
  <c r="AF20" i="70"/>
  <c r="AE20" i="70" s="1"/>
  <c r="AW27" i="10"/>
  <c r="AV27" i="10" s="1"/>
  <c r="AX27" i="10"/>
  <c r="AY27" i="10" s="1"/>
  <c r="BB27" i="10" s="1"/>
  <c r="AG18" i="10"/>
  <c r="AH18" i="10" s="1"/>
  <c r="AK18" i="10" s="1"/>
  <c r="BO42" i="70"/>
  <c r="BP42" i="70" s="1"/>
  <c r="BS42" i="70" s="1"/>
  <c r="BN42" i="70"/>
  <c r="BM42" i="70" s="1"/>
  <c r="CR46" i="70"/>
  <c r="CR46" i="10"/>
  <c r="DI26" i="70"/>
  <c r="DI26" i="10"/>
  <c r="ED34" i="10"/>
  <c r="EC34" i="10" s="1"/>
  <c r="ED38" i="70"/>
  <c r="EC38" i="70" s="1"/>
  <c r="DE30" i="70"/>
  <c r="DE30" i="10"/>
  <c r="CR41" i="70"/>
  <c r="CR41" i="10"/>
  <c r="ED26" i="10"/>
  <c r="EC26" i="10" s="1"/>
  <c r="EE26" i="10"/>
  <c r="EF26" i="10" s="1"/>
  <c r="EI26" i="10" s="1"/>
  <c r="CF37" i="70"/>
  <c r="CG37" i="70" s="1"/>
  <c r="CJ37" i="70" s="1"/>
  <c r="CE37" i="70"/>
  <c r="CD37" i="70" s="1"/>
  <c r="EV42" i="10"/>
  <c r="EW42" i="10" s="1"/>
  <c r="EZ42" i="10" s="1"/>
  <c r="EU42" i="10"/>
  <c r="ET42" i="10" s="1"/>
  <c r="ED40" i="70"/>
  <c r="EC40" i="70" s="1"/>
  <c r="EE40" i="70"/>
  <c r="EF40" i="70" s="1"/>
  <c r="EI40" i="70" s="1"/>
  <c r="CF14" i="70"/>
  <c r="CG14" i="70" s="1"/>
  <c r="CJ14" i="70" s="1"/>
  <c r="CF50" i="70"/>
  <c r="CG50" i="70" s="1"/>
  <c r="CJ50" i="70" s="1"/>
  <c r="EE49" i="70"/>
  <c r="EF49" i="70" s="1"/>
  <c r="EI49" i="70" s="1"/>
  <c r="ED49" i="70"/>
  <c r="EC49" i="70" s="1"/>
  <c r="AW31" i="10"/>
  <c r="AV31" i="10" s="1"/>
  <c r="AX31" i="10"/>
  <c r="AY31" i="10" s="1"/>
  <c r="BB31" i="10" s="1"/>
  <c r="K31" i="70"/>
  <c r="K31" i="10"/>
  <c r="O46" i="70"/>
  <c r="P46" i="70"/>
  <c r="Q46" i="70" s="1"/>
  <c r="T46" i="70" s="1"/>
  <c r="AW37" i="70"/>
  <c r="AV37" i="70" s="1"/>
  <c r="AX37" i="70"/>
  <c r="AY37" i="70" s="1"/>
  <c r="BB37" i="70" s="1"/>
  <c r="AX36" i="70"/>
  <c r="AY36" i="70" s="1"/>
  <c r="BB36" i="70" s="1"/>
  <c r="AW36" i="70"/>
  <c r="AV36" i="70" s="1"/>
  <c r="CV50" i="70"/>
  <c r="CU50" i="70" s="1"/>
  <c r="CW50" i="70"/>
  <c r="CX50" i="70" s="1"/>
  <c r="DA50" i="70" s="1"/>
  <c r="CW28" i="10"/>
  <c r="CX28" i="10" s="1"/>
  <c r="DA28" i="10" s="1"/>
  <c r="CE21" i="70"/>
  <c r="CD21" i="70" s="1"/>
  <c r="EV38" i="10"/>
  <c r="EW38" i="10" s="1"/>
  <c r="EZ38" i="10" s="1"/>
  <c r="EU38" i="10"/>
  <c r="ET38" i="10" s="1"/>
  <c r="BO18" i="70"/>
  <c r="BP18" i="70" s="1"/>
  <c r="BS18" i="70" s="1"/>
  <c r="BN18" i="70"/>
  <c r="BM18" i="70" s="1"/>
  <c r="EE30" i="70"/>
  <c r="EF30" i="70" s="1"/>
  <c r="EI30" i="70" s="1"/>
  <c r="ED30" i="70"/>
  <c r="EC30" i="70" s="1"/>
  <c r="EV48" i="10"/>
  <c r="EW48" i="10" s="1"/>
  <c r="EZ48" i="10" s="1"/>
  <c r="EU48" i="10"/>
  <c r="ET48" i="10" s="1"/>
  <c r="DN40" i="10"/>
  <c r="DO40" i="10" s="1"/>
  <c r="DR40" i="10" s="1"/>
  <c r="DM40" i="10"/>
  <c r="DL40" i="10" s="1"/>
  <c r="DI33" i="70"/>
  <c r="DI33" i="10"/>
  <c r="EU29" i="10"/>
  <c r="ET29" i="10" s="1"/>
  <c r="EV29" i="10"/>
  <c r="EW29" i="10" s="1"/>
  <c r="EZ29" i="10" s="1"/>
  <c r="DN50" i="70"/>
  <c r="DO50" i="70" s="1"/>
  <c r="DR50" i="70" s="1"/>
  <c r="DM50" i="70"/>
  <c r="DL50" i="70" s="1"/>
  <c r="AG21" i="70"/>
  <c r="AH21" i="70" s="1"/>
  <c r="AK21" i="70" s="1"/>
  <c r="AF21" i="70"/>
  <c r="AE21" i="70" s="1"/>
  <c r="K12" i="70"/>
  <c r="K12" i="10"/>
  <c r="K39" i="70"/>
  <c r="K39" i="10"/>
  <c r="BN17" i="70"/>
  <c r="BM17" i="70" s="1"/>
  <c r="BO17" i="70"/>
  <c r="BP17" i="70" s="1"/>
  <c r="BS17" i="70" s="1"/>
  <c r="K14" i="70"/>
  <c r="K14" i="10"/>
  <c r="AX40" i="70"/>
  <c r="AY40" i="70" s="1"/>
  <c r="BB40" i="70" s="1"/>
  <c r="AG11" i="10"/>
  <c r="AH11" i="10" s="1"/>
  <c r="AK11" i="10" s="1"/>
  <c r="AF11" i="10"/>
  <c r="AE11" i="10" s="1"/>
  <c r="V10" i="63" s="1"/>
  <c r="Y10" i="63" s="1"/>
  <c r="EM39" i="70"/>
  <c r="EM39" i="10"/>
  <c r="CR29" i="70"/>
  <c r="CR29" i="10"/>
  <c r="CF17" i="10"/>
  <c r="CG17" i="10" s="1"/>
  <c r="CJ17" i="10" s="1"/>
  <c r="CE17" i="10"/>
  <c r="CD17" i="10" s="1"/>
  <c r="CA24" i="70"/>
  <c r="CA24" i="10"/>
  <c r="DN22" i="10"/>
  <c r="DO22" i="10" s="1"/>
  <c r="DR22" i="10" s="1"/>
  <c r="DM22" i="10"/>
  <c r="DL22" i="10" s="1"/>
  <c r="DZ12" i="70"/>
  <c r="DZ12" i="10"/>
  <c r="BJ38" i="70"/>
  <c r="BJ38" i="10"/>
  <c r="X45" i="70"/>
  <c r="X45" i="10"/>
  <c r="AG23" i="70"/>
  <c r="AH23" i="70" s="1"/>
  <c r="AK23" i="70" s="1"/>
  <c r="AF23" i="70"/>
  <c r="AE23" i="70" s="1"/>
  <c r="AX28" i="10"/>
  <c r="AY28" i="10" s="1"/>
  <c r="BB28" i="10" s="1"/>
  <c r="AW28" i="10"/>
  <c r="AV28" i="10" s="1"/>
  <c r="BN44" i="70"/>
  <c r="BM44" i="70" s="1"/>
  <c r="BO44" i="70"/>
  <c r="BP44" i="70" s="1"/>
  <c r="BS44" i="70" s="1"/>
  <c r="DI41" i="70"/>
  <c r="DI41" i="10"/>
  <c r="EV21" i="70"/>
  <c r="EW21" i="70" s="1"/>
  <c r="EZ21" i="70" s="1"/>
  <c r="EU21" i="70"/>
  <c r="ET21" i="70" s="1"/>
  <c r="BA35" i="70"/>
  <c r="S35" i="70"/>
  <c r="BR35" i="70"/>
  <c r="FA35" i="70"/>
  <c r="CZ35" i="70"/>
  <c r="EH35" i="70"/>
  <c r="EY35" i="70"/>
  <c r="DQ35" i="70"/>
  <c r="CI35" i="70"/>
  <c r="AJ35" i="70"/>
  <c r="FC35" i="70"/>
  <c r="AG48" i="70"/>
  <c r="AH48" i="70" s="1"/>
  <c r="AK48" i="70" s="1"/>
  <c r="AF48" i="70"/>
  <c r="AE48" i="70" s="1"/>
  <c r="BW38" i="70"/>
  <c r="BW38" i="10"/>
  <c r="AX35" i="10"/>
  <c r="AY35" i="10" s="1"/>
  <c r="BB35" i="10" s="1"/>
  <c r="AW35" i="10"/>
  <c r="AV35" i="10" s="1"/>
  <c r="EE41" i="70"/>
  <c r="EF41" i="70" s="1"/>
  <c r="EI41" i="70" s="1"/>
  <c r="ED41" i="70"/>
  <c r="EC41" i="70" s="1"/>
  <c r="EV41" i="70"/>
  <c r="EW41" i="70" s="1"/>
  <c r="EZ41" i="70" s="1"/>
  <c r="EU41" i="70"/>
  <c r="ET41" i="70" s="1"/>
  <c r="CV27" i="70"/>
  <c r="CU27" i="70" s="1"/>
  <c r="CW27" i="70"/>
  <c r="CX27" i="70" s="1"/>
  <c r="DA27" i="70" s="1"/>
  <c r="EV20" i="70"/>
  <c r="EW20" i="70" s="1"/>
  <c r="EZ20" i="70" s="1"/>
  <c r="EU20" i="70"/>
  <c r="ET20" i="70" s="1"/>
  <c r="CR27" i="70"/>
  <c r="CR27" i="10"/>
  <c r="BO45" i="10"/>
  <c r="BP45" i="10" s="1"/>
  <c r="BS45" i="10" s="1"/>
  <c r="BN45" i="10"/>
  <c r="BM45" i="10" s="1"/>
  <c r="BF31" i="70"/>
  <c r="BF31" i="10"/>
  <c r="CA30" i="70"/>
  <c r="CA30" i="10"/>
  <c r="DN33" i="70"/>
  <c r="DO33" i="70" s="1"/>
  <c r="DR33" i="70" s="1"/>
  <c r="DM33" i="70"/>
  <c r="DL33" i="70" s="1"/>
  <c r="AS42" i="70"/>
  <c r="AS42" i="10"/>
  <c r="BO19" i="70"/>
  <c r="BP19" i="70" s="1"/>
  <c r="BS19" i="70" s="1"/>
  <c r="BN19" i="70"/>
  <c r="BM19" i="70" s="1"/>
  <c r="CA32" i="70"/>
  <c r="CA32" i="10"/>
  <c r="AG45" i="10"/>
  <c r="AH45" i="10" s="1"/>
  <c r="AK45" i="10" s="1"/>
  <c r="AF45" i="10"/>
  <c r="AE45" i="10" s="1"/>
  <c r="V44" i="63" s="1"/>
  <c r="Y44" i="63" s="1"/>
  <c r="CE11" i="10"/>
  <c r="CD11" i="10" s="1"/>
  <c r="CF11" i="10"/>
  <c r="CG11" i="10" s="1"/>
  <c r="CJ11" i="10" s="1"/>
  <c r="CE19" i="10"/>
  <c r="CD19" i="10" s="1"/>
  <c r="CF19" i="10"/>
  <c r="CG19" i="10" s="1"/>
  <c r="CJ19" i="10" s="1"/>
  <c r="AX47" i="10"/>
  <c r="AY47" i="10" s="1"/>
  <c r="BB47" i="10" s="1"/>
  <c r="AW47" i="10"/>
  <c r="AV47" i="10" s="1"/>
  <c r="AE167" i="66"/>
  <c r="BJ22" i="70"/>
  <c r="BJ22" i="10"/>
  <c r="X48" i="70"/>
  <c r="X48" i="10"/>
  <c r="BJ15" i="70"/>
  <c r="BJ15" i="10"/>
  <c r="DV49" i="70"/>
  <c r="DV49" i="10"/>
  <c r="X46" i="70"/>
  <c r="X46" i="10"/>
  <c r="BJ20" i="70"/>
  <c r="BJ20" i="10"/>
  <c r="AB24" i="70"/>
  <c r="AB24" i="10"/>
  <c r="K40" i="70"/>
  <c r="K40" i="10"/>
  <c r="AW39" i="10"/>
  <c r="AV39" i="10" s="1"/>
  <c r="AX39" i="10"/>
  <c r="AY39" i="10" s="1"/>
  <c r="BB39" i="10" s="1"/>
  <c r="BF30" i="70"/>
  <c r="BF30" i="10"/>
  <c r="AG42" i="70"/>
  <c r="AH42" i="70" s="1"/>
  <c r="AK42" i="70" s="1"/>
  <c r="AF42" i="70"/>
  <c r="AE42" i="70" s="1"/>
  <c r="BN25" i="70"/>
  <c r="BM25" i="70" s="1"/>
  <c r="DN24" i="10"/>
  <c r="DO24" i="10" s="1"/>
  <c r="DR24" i="10" s="1"/>
  <c r="DM24" i="10"/>
  <c r="DL24" i="10" s="1"/>
  <c r="EE45" i="10"/>
  <c r="EF45" i="10" s="1"/>
  <c r="EI45" i="10" s="1"/>
  <c r="ED45" i="10"/>
  <c r="EC45" i="10" s="1"/>
  <c r="CV15" i="70"/>
  <c r="CU15" i="70" s="1"/>
  <c r="CW15" i="70"/>
  <c r="CX15" i="70" s="1"/>
  <c r="DA15" i="70" s="1"/>
  <c r="EU19" i="10"/>
  <c r="ET19" i="10" s="1"/>
  <c r="EV19" i="10"/>
  <c r="EW19" i="10" s="1"/>
  <c r="EZ19" i="10" s="1"/>
  <c r="CF40" i="10"/>
  <c r="CG40" i="10" s="1"/>
  <c r="CJ40" i="10" s="1"/>
  <c r="CE40" i="10"/>
  <c r="CD40" i="10" s="1"/>
  <c r="DI34" i="70"/>
  <c r="DI34" i="10"/>
  <c r="BN48" i="10"/>
  <c r="BM48" i="10" s="1"/>
  <c r="BO48" i="10"/>
  <c r="BP48" i="10" s="1"/>
  <c r="BS48" i="10" s="1"/>
  <c r="AF27" i="10"/>
  <c r="AE27" i="10" s="1"/>
  <c r="V26" i="63" s="1"/>
  <c r="Y26" i="63" s="1"/>
  <c r="AG27" i="10"/>
  <c r="AH27" i="10" s="1"/>
  <c r="AK27" i="10" s="1"/>
  <c r="AS33" i="70"/>
  <c r="AS33" i="10"/>
  <c r="AB48" i="70"/>
  <c r="AB48" i="10"/>
  <c r="AX49" i="10"/>
  <c r="AY49" i="10" s="1"/>
  <c r="BB49" i="10" s="1"/>
  <c r="AW49" i="10"/>
  <c r="AV49" i="10" s="1"/>
  <c r="CE48" i="10"/>
  <c r="CD48" i="10" s="1"/>
  <c r="CF48" i="10"/>
  <c r="CG48" i="10" s="1"/>
  <c r="CJ48" i="10" s="1"/>
  <c r="BO35" i="70"/>
  <c r="BP35" i="70" s="1"/>
  <c r="BS35" i="70" s="1"/>
  <c r="CR21" i="70"/>
  <c r="CR21" i="10"/>
  <c r="BF46" i="70"/>
  <c r="BF46" i="10"/>
  <c r="EM23" i="70"/>
  <c r="EM23" i="10"/>
  <c r="BO50" i="10"/>
  <c r="BP50" i="10" s="1"/>
  <c r="BS50" i="10" s="1"/>
  <c r="BN50" i="10"/>
  <c r="BM50" i="10" s="1"/>
  <c r="DI28" i="70"/>
  <c r="DI28" i="10"/>
  <c r="EE47" i="10"/>
  <c r="EF47" i="10" s="1"/>
  <c r="EI47" i="10" s="1"/>
  <c r="ED47" i="10"/>
  <c r="EC47" i="10" s="1"/>
  <c r="EE29" i="70"/>
  <c r="EF29" i="70" s="1"/>
  <c r="EI29" i="70" s="1"/>
  <c r="ED29" i="70"/>
  <c r="EC29" i="70" s="1"/>
  <c r="BO13" i="10"/>
  <c r="BP13" i="10" s="1"/>
  <c r="BS13" i="10" s="1"/>
  <c r="BN13" i="10"/>
  <c r="BM13" i="10" s="1"/>
  <c r="P48" i="70"/>
  <c r="Q48" i="70" s="1"/>
  <c r="T48" i="70" s="1"/>
  <c r="O48" i="70"/>
  <c r="G27" i="70"/>
  <c r="G27" i="10"/>
  <c r="CF32" i="10"/>
  <c r="CG32" i="10" s="1"/>
  <c r="CJ32" i="10" s="1"/>
  <c r="CE32" i="10"/>
  <c r="CD32" i="10" s="1"/>
  <c r="DI25" i="70"/>
  <c r="DI25" i="10"/>
  <c r="EE43" i="70"/>
  <c r="EF43" i="70" s="1"/>
  <c r="EI43" i="70" s="1"/>
  <c r="ED43" i="70"/>
  <c r="EC43" i="70" s="1"/>
  <c r="DN18" i="10"/>
  <c r="DO18" i="10" s="1"/>
  <c r="DR18" i="10" s="1"/>
  <c r="DM18" i="10"/>
  <c r="DL18" i="10" s="1"/>
  <c r="CR49" i="70"/>
  <c r="CR49" i="10"/>
  <c r="CA38" i="70"/>
  <c r="CA38" i="10"/>
  <c r="BO28" i="70"/>
  <c r="BP28" i="70" s="1"/>
  <c r="BS28" i="70" s="1"/>
  <c r="AO42" i="70"/>
  <c r="AO42" i="10"/>
  <c r="AX35" i="70"/>
  <c r="AY35" i="70" s="1"/>
  <c r="BB35" i="70" s="1"/>
  <c r="AW11" i="10"/>
  <c r="AV11" i="10" s="1"/>
  <c r="AX11" i="10"/>
  <c r="AY11" i="10" s="1"/>
  <c r="BB11" i="10" s="1"/>
  <c r="CF38" i="10"/>
  <c r="CG38" i="10" s="1"/>
  <c r="CJ38" i="10" s="1"/>
  <c r="CE38" i="10"/>
  <c r="CD38" i="10" s="1"/>
  <c r="BO37" i="10"/>
  <c r="BP37" i="10" s="1"/>
  <c r="BS37" i="10" s="1"/>
  <c r="BN37" i="10"/>
  <c r="BM37" i="10" s="1"/>
  <c r="AB26" i="70"/>
  <c r="AB26" i="10"/>
  <c r="DM43" i="10"/>
  <c r="DL43" i="10" s="1"/>
  <c r="DN43" i="10"/>
  <c r="DO43" i="10" s="1"/>
  <c r="DR43" i="10" s="1"/>
  <c r="DI13" i="70"/>
  <c r="DI13" i="10"/>
  <c r="BJ31" i="70"/>
  <c r="BJ31" i="10"/>
  <c r="CW38" i="10"/>
  <c r="CX38" i="10" s="1"/>
  <c r="DA38" i="10" s="1"/>
  <c r="CV38" i="10"/>
  <c r="CU38" i="10" s="1"/>
  <c r="EE14" i="70"/>
  <c r="EF14" i="70" s="1"/>
  <c r="EI14" i="70" s="1"/>
  <c r="ED14" i="70"/>
  <c r="EC14" i="70" s="1"/>
  <c r="BF22" i="70"/>
  <c r="BF22" i="10"/>
  <c r="CR19" i="70"/>
  <c r="CR19" i="10"/>
  <c r="EE25" i="70"/>
  <c r="EF25" i="70" s="1"/>
  <c r="EI25" i="70" s="1"/>
  <c r="ED25" i="70"/>
  <c r="EC25" i="70" s="1"/>
  <c r="EQ50" i="70"/>
  <c r="EQ50" i="10"/>
  <c r="CA41" i="70"/>
  <c r="CA41" i="10"/>
  <c r="EU18" i="70"/>
  <c r="ET18" i="70" s="1"/>
  <c r="DM46" i="70"/>
  <c r="DL46" i="70" s="1"/>
  <c r="BJ41" i="70"/>
  <c r="BJ41" i="10"/>
  <c r="BO27" i="10"/>
  <c r="BP27" i="10" s="1"/>
  <c r="BS27" i="10" s="1"/>
  <c r="BN27" i="10"/>
  <c r="BM27" i="10" s="1"/>
  <c r="AB27" i="70"/>
  <c r="AB27" i="10"/>
  <c r="CF14" i="10"/>
  <c r="CG14" i="10" s="1"/>
  <c r="CJ14" i="10" s="1"/>
  <c r="CE14" i="10"/>
  <c r="CD14" i="10" s="1"/>
  <c r="AG31" i="10"/>
  <c r="AH31" i="10" s="1"/>
  <c r="AK31" i="10" s="1"/>
  <c r="EM45" i="70"/>
  <c r="EM45" i="10"/>
  <c r="ED50" i="70"/>
  <c r="EC50" i="70" s="1"/>
  <c r="EE50" i="70"/>
  <c r="EF50" i="70" s="1"/>
  <c r="EI50" i="70" s="1"/>
  <c r="CR34" i="70"/>
  <c r="CR34" i="10"/>
  <c r="BO36" i="10"/>
  <c r="BP36" i="10" s="1"/>
  <c r="BS36" i="10" s="1"/>
  <c r="BN36" i="10"/>
  <c r="BM36" i="10" s="1"/>
  <c r="CW17" i="10"/>
  <c r="CX17" i="10" s="1"/>
  <c r="DA17" i="10" s="1"/>
  <c r="CV17" i="10"/>
  <c r="CU17" i="10" s="1"/>
  <c r="EE44" i="10"/>
  <c r="EF44" i="10" s="1"/>
  <c r="EI44" i="10" s="1"/>
  <c r="ED44" i="10"/>
  <c r="EC44" i="10" s="1"/>
  <c r="EV37" i="10"/>
  <c r="EW37" i="10" s="1"/>
  <c r="EZ37" i="10" s="1"/>
  <c r="EU37" i="10"/>
  <c r="ET37" i="10" s="1"/>
  <c r="ED35" i="70"/>
  <c r="EC35" i="70" s="1"/>
  <c r="EE35" i="70"/>
  <c r="EF35" i="70" s="1"/>
  <c r="EI35" i="70" s="1"/>
  <c r="CF12" i="10"/>
  <c r="CG12" i="10" s="1"/>
  <c r="CJ12" i="10" s="1"/>
  <c r="CE12" i="10"/>
  <c r="CD12" i="10" s="1"/>
  <c r="DZ11" i="70"/>
  <c r="DZ11" i="10"/>
  <c r="CV42" i="70"/>
  <c r="CU42" i="70" s="1"/>
  <c r="AG41" i="10"/>
  <c r="AH41" i="10" s="1"/>
  <c r="AK41" i="10" s="1"/>
  <c r="AF41" i="10"/>
  <c r="AE41" i="10" s="1"/>
  <c r="V40" i="63" s="1"/>
  <c r="Y40" i="63" s="1"/>
  <c r="AS36" i="70"/>
  <c r="AS36" i="10"/>
  <c r="P11" i="70"/>
  <c r="Q11" i="70" s="1"/>
  <c r="T11" i="70" s="1"/>
  <c r="O11" i="70"/>
  <c r="AX20" i="10"/>
  <c r="AY20" i="10" s="1"/>
  <c r="BB20" i="10" s="1"/>
  <c r="AW20" i="10"/>
  <c r="AV20" i="10" s="1"/>
  <c r="AF38" i="10"/>
  <c r="AE38" i="10" s="1"/>
  <c r="V37" i="63" s="1"/>
  <c r="Y37" i="63" s="1"/>
  <c r="AX27" i="70"/>
  <c r="AY27" i="70" s="1"/>
  <c r="BB27" i="70" s="1"/>
  <c r="AW27" i="70"/>
  <c r="AV27" i="70" s="1"/>
  <c r="BO16" i="10"/>
  <c r="BP16" i="10" s="1"/>
  <c r="BS16" i="10" s="1"/>
  <c r="BN16" i="10"/>
  <c r="BM16" i="10" s="1"/>
  <c r="DN31" i="10"/>
  <c r="DO31" i="10" s="1"/>
  <c r="DR31" i="10" s="1"/>
  <c r="DM31" i="10"/>
  <c r="DL31" i="10" s="1"/>
  <c r="EV24" i="70"/>
  <c r="EW24" i="70" s="1"/>
  <c r="EZ24" i="70" s="1"/>
  <c r="EU24" i="70"/>
  <c r="ET24" i="70" s="1"/>
  <c r="DN13" i="10"/>
  <c r="DO13" i="10" s="1"/>
  <c r="DR13" i="10" s="1"/>
  <c r="DM13" i="10"/>
  <c r="DL13" i="10" s="1"/>
  <c r="DN37" i="10"/>
  <c r="DO37" i="10" s="1"/>
  <c r="DR37" i="10" s="1"/>
  <c r="DM37" i="10"/>
  <c r="DL37" i="10" s="1"/>
  <c r="EE44" i="70"/>
  <c r="EF44" i="70" s="1"/>
  <c r="EI44" i="70" s="1"/>
  <c r="CR18" i="70"/>
  <c r="CR18" i="10"/>
  <c r="DM17" i="10"/>
  <c r="DL17" i="10" s="1"/>
  <c r="DN17" i="10"/>
  <c r="DO17" i="10" s="1"/>
  <c r="DR17" i="10" s="1"/>
  <c r="EE26" i="70"/>
  <c r="EF26" i="70" s="1"/>
  <c r="EI26" i="70" s="1"/>
  <c r="ED26" i="70"/>
  <c r="EC26" i="70" s="1"/>
  <c r="CW36" i="10"/>
  <c r="CX36" i="10" s="1"/>
  <c r="DA36" i="10" s="1"/>
  <c r="CV36" i="10"/>
  <c r="CU36" i="10" s="1"/>
  <c r="EV42" i="70"/>
  <c r="EW42" i="70" s="1"/>
  <c r="EZ42" i="70" s="1"/>
  <c r="EU42" i="70"/>
  <c r="ET42" i="70" s="1"/>
  <c r="CA14" i="70"/>
  <c r="CA14" i="10"/>
  <c r="CA50" i="70"/>
  <c r="CA50" i="10"/>
  <c r="DN11" i="10"/>
  <c r="DO11" i="10" s="1"/>
  <c r="DR11" i="10" s="1"/>
  <c r="DM11" i="10"/>
  <c r="DL11" i="10" s="1"/>
  <c r="P16" i="70"/>
  <c r="Q16" i="70" s="1"/>
  <c r="T16" i="70" s="1"/>
  <c r="O16" i="70"/>
  <c r="AB46" i="70"/>
  <c r="AB46" i="10"/>
  <c r="AW31" i="70"/>
  <c r="AV31" i="70" s="1"/>
  <c r="K25" i="70"/>
  <c r="K25" i="10"/>
  <c r="AG12" i="10"/>
  <c r="AH12" i="10" s="1"/>
  <c r="AK12" i="10" s="1"/>
  <c r="AF12" i="10"/>
  <c r="AE12" i="10" s="1"/>
  <c r="V11" i="63" s="1"/>
  <c r="Y11" i="63" s="1"/>
  <c r="CE18" i="10"/>
  <c r="CD18" i="10" s="1"/>
  <c r="CF18" i="10"/>
  <c r="CG18" i="10" s="1"/>
  <c r="CJ18" i="10" s="1"/>
  <c r="AB13" i="10"/>
  <c r="AB13" i="70"/>
  <c r="AS37" i="70"/>
  <c r="AS37" i="10"/>
  <c r="K38" i="70"/>
  <c r="K38" i="10"/>
  <c r="AX41" i="10"/>
  <c r="AY41" i="10" s="1"/>
  <c r="BB41" i="10" s="1"/>
  <c r="AW41" i="10"/>
  <c r="AV41" i="10" s="1"/>
  <c r="EE22" i="10"/>
  <c r="EF22" i="10" s="1"/>
  <c r="EI22" i="10" s="1"/>
  <c r="ED22" i="10"/>
  <c r="EC22" i="10" s="1"/>
  <c r="CW40" i="70"/>
  <c r="CX40" i="70" s="1"/>
  <c r="DA40" i="70" s="1"/>
  <c r="EV38" i="70"/>
  <c r="EW38" i="70" s="1"/>
  <c r="EZ38" i="70" s="1"/>
  <c r="EU38" i="70"/>
  <c r="ET38" i="70" s="1"/>
  <c r="DV36" i="70"/>
  <c r="DV36" i="10"/>
  <c r="EU48" i="70"/>
  <c r="ET48" i="70" s="1"/>
  <c r="EV48" i="70"/>
  <c r="EW48" i="70" s="1"/>
  <c r="EZ48" i="70" s="1"/>
  <c r="CR16" i="70"/>
  <c r="CR16" i="10"/>
  <c r="DN40" i="70"/>
  <c r="DO40" i="70" s="1"/>
  <c r="DR40" i="70" s="1"/>
  <c r="DM40" i="70"/>
  <c r="DL40" i="70" s="1"/>
  <c r="CA13" i="70"/>
  <c r="CA13" i="10"/>
  <c r="EV29" i="70"/>
  <c r="EW29" i="70" s="1"/>
  <c r="EZ29" i="70" s="1"/>
  <c r="EU29" i="70"/>
  <c r="ET29" i="70" s="1"/>
  <c r="CV14" i="10"/>
  <c r="CU14" i="10" s="1"/>
  <c r="CW14" i="10"/>
  <c r="CX14" i="10" s="1"/>
  <c r="DA14" i="10" s="1"/>
  <c r="AX45" i="70"/>
  <c r="AY45" i="70" s="1"/>
  <c r="BB45" i="70" s="1"/>
  <c r="AX34" i="70"/>
  <c r="AY34" i="70" s="1"/>
  <c r="BB34" i="70" s="1"/>
  <c r="K44" i="70"/>
  <c r="K44" i="10"/>
  <c r="P41" i="70"/>
  <c r="Q41" i="70" s="1"/>
  <c r="T41" i="70" s="1"/>
  <c r="O41" i="70"/>
  <c r="AS40" i="70"/>
  <c r="AS40" i="10"/>
  <c r="AF11" i="70"/>
  <c r="AE11" i="70" s="1"/>
  <c r="AG11" i="70"/>
  <c r="AH11" i="70" s="1"/>
  <c r="AK11" i="70" s="1"/>
  <c r="AS20" i="70"/>
  <c r="AS20" i="10"/>
  <c r="DZ29" i="70"/>
  <c r="DZ29" i="10"/>
  <c r="DM35" i="10"/>
  <c r="DL35" i="10" s="1"/>
  <c r="DN35" i="10"/>
  <c r="DO35" i="10" s="1"/>
  <c r="DR35" i="10" s="1"/>
  <c r="CF17" i="70"/>
  <c r="CG17" i="70" s="1"/>
  <c r="CJ17" i="70" s="1"/>
  <c r="CE17" i="70"/>
  <c r="CD17" i="70" s="1"/>
  <c r="EQ27" i="70"/>
  <c r="EQ27" i="10"/>
  <c r="CW30" i="10"/>
  <c r="CX30" i="10" s="1"/>
  <c r="DA30" i="10" s="1"/>
  <c r="CV30" i="10"/>
  <c r="CU30" i="10" s="1"/>
  <c r="DN22" i="70"/>
  <c r="DO22" i="70" s="1"/>
  <c r="DR22" i="70" s="1"/>
  <c r="DM22" i="70"/>
  <c r="DL22" i="70" s="1"/>
  <c r="CR24" i="70"/>
  <c r="CR24" i="10"/>
  <c r="ED33" i="10"/>
  <c r="EC33" i="10" s="1"/>
  <c r="EE33" i="10"/>
  <c r="EF33" i="10" s="1"/>
  <c r="EI33" i="10" s="1"/>
  <c r="BJ34" i="70"/>
  <c r="BJ34" i="10"/>
  <c r="CE15" i="10"/>
  <c r="CD15" i="10" s="1"/>
  <c r="CF15" i="10"/>
  <c r="CG15" i="10" s="1"/>
  <c r="CJ15" i="10" s="1"/>
  <c r="DZ45" i="70"/>
  <c r="DZ45" i="10"/>
  <c r="CA28" i="70"/>
  <c r="CA28" i="10"/>
  <c r="CW22" i="10"/>
  <c r="CX22" i="10" s="1"/>
  <c r="DA22" i="10" s="1"/>
  <c r="CV22" i="10"/>
  <c r="CU22" i="10" s="1"/>
  <c r="AF39" i="70"/>
  <c r="AE39" i="70" s="1"/>
  <c r="AG39" i="70"/>
  <c r="AH39" i="70" s="1"/>
  <c r="AK39" i="70" s="1"/>
  <c r="K26" i="70"/>
  <c r="K26" i="10"/>
  <c r="EV32" i="10"/>
  <c r="EW32" i="10" s="1"/>
  <c r="EZ32" i="10" s="1"/>
  <c r="EU32" i="10"/>
  <c r="ET32" i="10" s="1"/>
  <c r="EE46" i="10"/>
  <c r="EF46" i="10" s="1"/>
  <c r="EI46" i="10" s="1"/>
  <c r="ED46" i="10"/>
  <c r="EC46" i="10" s="1"/>
  <c r="X49" i="70"/>
  <c r="X49" i="10"/>
  <c r="CN14" i="70"/>
  <c r="CN14" i="10"/>
  <c r="DE50" i="70"/>
  <c r="DE50" i="10"/>
  <c r="BJ47" i="70"/>
  <c r="BJ47" i="10"/>
  <c r="P19" i="70"/>
  <c r="Q19" i="70" s="1"/>
  <c r="T19" i="70" s="1"/>
  <c r="O19" i="70"/>
  <c r="AS14" i="70"/>
  <c r="AS14" i="10"/>
  <c r="AX39" i="70"/>
  <c r="AY39" i="70" s="1"/>
  <c r="BB39" i="70" s="1"/>
  <c r="AW39" i="70"/>
  <c r="AV39" i="70" s="1"/>
  <c r="BO30" i="10"/>
  <c r="BP30" i="10" s="1"/>
  <c r="BS30" i="10" s="1"/>
  <c r="BN30" i="10"/>
  <c r="BM30" i="10" s="1"/>
  <c r="AX48" i="10"/>
  <c r="AY48" i="10" s="1"/>
  <c r="BB48" i="10" s="1"/>
  <c r="AW48" i="10"/>
  <c r="AV48" i="10" s="1"/>
  <c r="BO44" i="10"/>
  <c r="BP44" i="10" s="1"/>
  <c r="BS44" i="10" s="1"/>
  <c r="BN44" i="10"/>
  <c r="BM44" i="10" s="1"/>
  <c r="DN24" i="70"/>
  <c r="DO24" i="70" s="1"/>
  <c r="DR24" i="70" s="1"/>
  <c r="DM24" i="70"/>
  <c r="DL24" i="70" s="1"/>
  <c r="CW49" i="10"/>
  <c r="CX49" i="10" s="1"/>
  <c r="DA49" i="10" s="1"/>
  <c r="CV49" i="10"/>
  <c r="CU49" i="10" s="1"/>
  <c r="DZ20" i="70"/>
  <c r="DZ20" i="10"/>
  <c r="CF40" i="70"/>
  <c r="CG40" i="70" s="1"/>
  <c r="CJ40" i="70" s="1"/>
  <c r="CE40" i="70"/>
  <c r="CD40" i="70" s="1"/>
  <c r="EV21" i="10"/>
  <c r="EW21" i="10" s="1"/>
  <c r="EZ21" i="10" s="1"/>
  <c r="EU21" i="10"/>
  <c r="ET21" i="10" s="1"/>
  <c r="CA27" i="70"/>
  <c r="CA27" i="10"/>
  <c r="AS25" i="70"/>
  <c r="AS25" i="10"/>
  <c r="AF27" i="70"/>
  <c r="AE27" i="70" s="1"/>
  <c r="AG27" i="70"/>
  <c r="AH27" i="70" s="1"/>
  <c r="AK27" i="70" s="1"/>
  <c r="CR22" i="70"/>
  <c r="CR22" i="10"/>
  <c r="EQ30" i="70"/>
  <c r="EQ30" i="10"/>
  <c r="CF24" i="10"/>
  <c r="CG24" i="10" s="1"/>
  <c r="CJ24" i="10" s="1"/>
  <c r="CE24" i="10"/>
  <c r="CD24" i="10" s="1"/>
  <c r="EV43" i="10"/>
  <c r="EW43" i="10" s="1"/>
  <c r="EZ43" i="10" s="1"/>
  <c r="EU43" i="10"/>
  <c r="ET43" i="10" s="1"/>
  <c r="BO46" i="10"/>
  <c r="BP46" i="10" s="1"/>
  <c r="BS46" i="10" s="1"/>
  <c r="BN46" i="10"/>
  <c r="BM46" i="10" s="1"/>
  <c r="DI19" i="70"/>
  <c r="DI19" i="10"/>
  <c r="DZ42" i="70"/>
  <c r="DZ42" i="10"/>
  <c r="BO50" i="70"/>
  <c r="BP50" i="70" s="1"/>
  <c r="BS50" i="70" s="1"/>
  <c r="BN50" i="70"/>
  <c r="BM50" i="70" s="1"/>
  <c r="AB43" i="70"/>
  <c r="AB43" i="10"/>
  <c r="EE45" i="70"/>
  <c r="EF45" i="70" s="1"/>
  <c r="EI45" i="70" s="1"/>
  <c r="AG23" i="10"/>
  <c r="AH23" i="10" s="1"/>
  <c r="AK23" i="10" s="1"/>
  <c r="BO32" i="10"/>
  <c r="BP32" i="10" s="1"/>
  <c r="BS32" i="10" s="1"/>
  <c r="BN32" i="10"/>
  <c r="BM32" i="10" s="1"/>
  <c r="AX30" i="10"/>
  <c r="AY30" i="10" s="1"/>
  <c r="BB30" i="10" s="1"/>
  <c r="AW30" i="10"/>
  <c r="AV30" i="10" s="1"/>
  <c r="BN13" i="70"/>
  <c r="BM13" i="70" s="1"/>
  <c r="BO13" i="70"/>
  <c r="BP13" i="70" s="1"/>
  <c r="BS13" i="70" s="1"/>
  <c r="AX19" i="10"/>
  <c r="AY19" i="10" s="1"/>
  <c r="BB19" i="10" s="1"/>
  <c r="AW19" i="10"/>
  <c r="AV19" i="10" s="1"/>
  <c r="BJ40" i="70"/>
  <c r="BJ40" i="10"/>
  <c r="K42" i="70"/>
  <c r="K42" i="10"/>
  <c r="AO15" i="70"/>
  <c r="AO15" i="10"/>
  <c r="CE32" i="70"/>
  <c r="CD32" i="70" s="1"/>
  <c r="CF32" i="70"/>
  <c r="CG32" i="70" s="1"/>
  <c r="CJ32" i="70" s="1"/>
  <c r="DM18" i="70"/>
  <c r="DL18" i="70" s="1"/>
  <c r="DN18" i="70"/>
  <c r="DO18" i="70" s="1"/>
  <c r="DR18" i="70" s="1"/>
  <c r="DZ21" i="70"/>
  <c r="DZ21" i="10"/>
  <c r="CR32" i="70"/>
  <c r="CR32" i="10"/>
  <c r="CF49" i="10"/>
  <c r="CG49" i="10" s="1"/>
  <c r="CJ49" i="10" s="1"/>
  <c r="CE49" i="10"/>
  <c r="CD49" i="10" s="1"/>
  <c r="AG48" i="10"/>
  <c r="AH48" i="10" s="1"/>
  <c r="AK48" i="10" s="1"/>
  <c r="AF48" i="10"/>
  <c r="AE48" i="10" s="1"/>
  <c r="V47" i="63" s="1"/>
  <c r="Y47" i="63" s="1"/>
  <c r="BJ28" i="70"/>
  <c r="BJ28" i="10"/>
  <c r="AG22" i="70"/>
  <c r="AH22" i="70" s="1"/>
  <c r="AK22" i="70" s="1"/>
  <c r="P45" i="70"/>
  <c r="Q45" i="70" s="1"/>
  <c r="T45" i="70" s="1"/>
  <c r="O45" i="70"/>
  <c r="AX42" i="10"/>
  <c r="AY42" i="10" s="1"/>
  <c r="BB42" i="10" s="1"/>
  <c r="AW42" i="10"/>
  <c r="AV42" i="10" s="1"/>
  <c r="AX11" i="70"/>
  <c r="AY11" i="70" s="1"/>
  <c r="BB11" i="70" s="1"/>
  <c r="AW11" i="70"/>
  <c r="AV11" i="70" s="1"/>
  <c r="CE38" i="70"/>
  <c r="CD38" i="70" s="1"/>
  <c r="CF38" i="70"/>
  <c r="CG38" i="70" s="1"/>
  <c r="CJ38" i="70" s="1"/>
  <c r="AB25" i="70"/>
  <c r="AB25" i="10"/>
  <c r="BO37" i="70"/>
  <c r="BP37" i="70" s="1"/>
  <c r="BS37" i="70" s="1"/>
  <c r="BN37" i="70"/>
  <c r="BM37" i="70" s="1"/>
  <c r="AB40" i="70"/>
  <c r="AB40" i="10"/>
  <c r="AO35" i="70"/>
  <c r="AO35" i="10"/>
  <c r="DN43" i="70"/>
  <c r="DO43" i="70" s="1"/>
  <c r="DR43" i="70" s="1"/>
  <c r="DM43" i="70"/>
  <c r="DL43" i="70" s="1"/>
  <c r="BO41" i="10"/>
  <c r="BP41" i="10" s="1"/>
  <c r="BS41" i="10" s="1"/>
  <c r="BN41" i="10"/>
  <c r="BM41" i="10" s="1"/>
  <c r="CW38" i="70"/>
  <c r="CX38" i="70" s="1"/>
  <c r="DA38" i="70" s="1"/>
  <c r="CV38" i="70"/>
  <c r="CU38" i="70" s="1"/>
  <c r="DV14" i="70"/>
  <c r="DV14" i="10"/>
  <c r="BO22" i="10"/>
  <c r="BP22" i="10" s="1"/>
  <c r="BS22" i="10" s="1"/>
  <c r="BN22" i="10"/>
  <c r="BM22" i="10" s="1"/>
  <c r="EE41" i="10"/>
  <c r="EF41" i="10" s="1"/>
  <c r="EI41" i="10" s="1"/>
  <c r="ED41" i="10"/>
  <c r="EC41" i="10" s="1"/>
  <c r="BO28" i="10"/>
  <c r="BP28" i="10" s="1"/>
  <c r="BS28" i="10" s="1"/>
  <c r="BN28" i="10"/>
  <c r="BM28" i="10" s="1"/>
  <c r="DI42" i="70"/>
  <c r="DI42" i="10"/>
  <c r="EV41" i="10"/>
  <c r="EW41" i="10" s="1"/>
  <c r="EZ41" i="10" s="1"/>
  <c r="EU41" i="10"/>
  <c r="ET41" i="10" s="1"/>
  <c r="DM39" i="10"/>
  <c r="DL39" i="10" s="1"/>
  <c r="DN39" i="10"/>
  <c r="DO39" i="10" s="1"/>
  <c r="DR39" i="10" s="1"/>
  <c r="DE46" i="70"/>
  <c r="DE46" i="10"/>
  <c r="AG39" i="10"/>
  <c r="AH39" i="10" s="1"/>
  <c r="AK39" i="10" s="1"/>
  <c r="AF39" i="10"/>
  <c r="AE39" i="10" s="1"/>
  <c r="V38" i="63" s="1"/>
  <c r="Y38" i="63" s="1"/>
  <c r="BO27" i="70"/>
  <c r="BP27" i="70" s="1"/>
  <c r="BS27" i="70" s="1"/>
  <c r="BN27" i="70"/>
  <c r="BM27" i="70" s="1"/>
  <c r="AF50" i="10"/>
  <c r="AE50" i="10" s="1"/>
  <c r="V49" i="63" s="1"/>
  <c r="Y49" i="63" s="1"/>
  <c r="AG50" i="10"/>
  <c r="AH50" i="10" s="1"/>
  <c r="AK50" i="10" s="1"/>
  <c r="K29" i="70"/>
  <c r="K29" i="10"/>
  <c r="CW27" i="10"/>
  <c r="CX27" i="10" s="1"/>
  <c r="DA27" i="10" s="1"/>
  <c r="CV27" i="10"/>
  <c r="CU27" i="10" s="1"/>
  <c r="EV20" i="10"/>
  <c r="EW20" i="10" s="1"/>
  <c r="EZ20" i="10" s="1"/>
  <c r="EU20" i="10"/>
  <c r="ET20" i="10" s="1"/>
  <c r="BO36" i="70"/>
  <c r="BP36" i="70" s="1"/>
  <c r="BS36" i="70" s="1"/>
  <c r="BN36" i="70"/>
  <c r="BM36" i="70" s="1"/>
  <c r="CW17" i="70"/>
  <c r="CX17" i="70" s="1"/>
  <c r="DA17" i="70" s="1"/>
  <c r="CV17" i="70"/>
  <c r="CU17" i="70" s="1"/>
  <c r="DI50" i="70"/>
  <c r="DI50" i="10"/>
  <c r="DZ44" i="70"/>
  <c r="DZ44" i="10"/>
  <c r="EU37" i="70"/>
  <c r="ET37" i="70" s="1"/>
  <c r="EV37" i="70"/>
  <c r="EW37" i="70" s="1"/>
  <c r="EZ37" i="70" s="1"/>
  <c r="CF12" i="70"/>
  <c r="CG12" i="70" s="1"/>
  <c r="CJ12" i="70" s="1"/>
  <c r="CE12" i="70"/>
  <c r="CD12" i="70" s="1"/>
  <c r="DZ13" i="70"/>
  <c r="DZ13" i="10"/>
  <c r="DZ30" i="70"/>
  <c r="DZ30" i="10"/>
  <c r="AX20" i="70"/>
  <c r="AY20" i="70" s="1"/>
  <c r="BB20" i="70" s="1"/>
  <c r="AW20" i="70"/>
  <c r="AV20" i="70" s="1"/>
  <c r="AX30" i="70"/>
  <c r="AY30" i="70" s="1"/>
  <c r="BB30" i="70" s="1"/>
  <c r="BO16" i="70"/>
  <c r="BP16" i="70" s="1"/>
  <c r="BS16" i="70" s="1"/>
  <c r="BN16" i="70"/>
  <c r="BM16" i="70" s="1"/>
  <c r="DN31" i="70"/>
  <c r="DO31" i="70" s="1"/>
  <c r="DR31" i="70" s="1"/>
  <c r="DM31" i="70"/>
  <c r="DL31" i="70" s="1"/>
  <c r="EQ24" i="70"/>
  <c r="EQ24" i="10"/>
  <c r="DN13" i="70"/>
  <c r="DO13" i="70" s="1"/>
  <c r="DR13" i="70" s="1"/>
  <c r="DM13" i="70"/>
  <c r="DL13" i="70" s="1"/>
  <c r="DM37" i="70"/>
  <c r="DL37" i="70" s="1"/>
  <c r="DN37" i="70"/>
  <c r="DO37" i="70" s="1"/>
  <c r="DR37" i="70" s="1"/>
  <c r="CF30" i="70"/>
  <c r="CG30" i="70" s="1"/>
  <c r="CJ30" i="70" s="1"/>
  <c r="CE30" i="70"/>
  <c r="CD30" i="70" s="1"/>
  <c r="CW39" i="10"/>
  <c r="CX39" i="10" s="1"/>
  <c r="DA39" i="10" s="1"/>
  <c r="CV39" i="10"/>
  <c r="CU39" i="10" s="1"/>
  <c r="DN38" i="70"/>
  <c r="DO38" i="70" s="1"/>
  <c r="DR38" i="70" s="1"/>
  <c r="DM38" i="70"/>
  <c r="DL38" i="70" s="1"/>
  <c r="DN17" i="70"/>
  <c r="DO17" i="70" s="1"/>
  <c r="DR17" i="70" s="1"/>
  <c r="DM17" i="70"/>
  <c r="DL17" i="70" s="1"/>
  <c r="CW36" i="70"/>
  <c r="CX36" i="70" s="1"/>
  <c r="DA36" i="70" s="1"/>
  <c r="CV36" i="70"/>
  <c r="CU36" i="70" s="1"/>
  <c r="DM33" i="10"/>
  <c r="DL33" i="10" s="1"/>
  <c r="DN33" i="10"/>
  <c r="DO33" i="10" s="1"/>
  <c r="DR33" i="10" s="1"/>
  <c r="CF36" i="10"/>
  <c r="CG36" i="10" s="1"/>
  <c r="CJ36" i="10" s="1"/>
  <c r="CE36" i="10"/>
  <c r="CD36" i="10" s="1"/>
  <c r="DN11" i="70"/>
  <c r="DO11" i="70" s="1"/>
  <c r="DR11" i="70" s="1"/>
  <c r="DM11" i="70"/>
  <c r="DL11" i="70" s="1"/>
  <c r="AX21" i="10"/>
  <c r="AY21" i="10" s="1"/>
  <c r="BB21" i="10" s="1"/>
  <c r="AW21" i="10"/>
  <c r="AV21" i="10" s="1"/>
  <c r="AG12" i="70"/>
  <c r="AH12" i="70" s="1"/>
  <c r="AK12" i="70" s="1"/>
  <c r="AF12" i="70"/>
  <c r="AE12" i="70" s="1"/>
  <c r="CF18" i="70"/>
  <c r="CG18" i="70" s="1"/>
  <c r="CJ18" i="70" s="1"/>
  <c r="CE18" i="70"/>
  <c r="CD18" i="70" s="1"/>
  <c r="AG19" i="10"/>
  <c r="AH19" i="10" s="1"/>
  <c r="AK19" i="10" s="1"/>
  <c r="AF19" i="10"/>
  <c r="AE19" i="10" s="1"/>
  <c r="V18" i="63" s="1"/>
  <c r="Y18" i="63" s="1"/>
  <c r="BN19" i="10"/>
  <c r="BM19" i="10" s="1"/>
  <c r="BO19" i="10"/>
  <c r="BP19" i="10" s="1"/>
  <c r="BS19" i="10" s="1"/>
  <c r="AX41" i="70"/>
  <c r="AY41" i="70" s="1"/>
  <c r="BB41" i="70" s="1"/>
  <c r="AW41" i="70"/>
  <c r="AV41" i="70" s="1"/>
  <c r="EE22" i="70"/>
  <c r="EF22" i="70" s="1"/>
  <c r="EI22" i="70" s="1"/>
  <c r="ED22" i="70"/>
  <c r="EC22" i="70" s="1"/>
  <c r="CR40" i="70"/>
  <c r="CR40" i="10"/>
  <c r="BO43" i="70"/>
  <c r="BP43" i="70" s="1"/>
  <c r="BS43" i="70" s="1"/>
  <c r="CR33" i="70"/>
  <c r="CR33" i="10"/>
  <c r="ED36" i="10"/>
  <c r="EC36" i="10" s="1"/>
  <c r="DZ35" i="70"/>
  <c r="DZ35" i="10"/>
  <c r="CA16" i="70"/>
  <c r="CA16" i="10"/>
  <c r="EM29" i="70"/>
  <c r="EM29" i="10"/>
  <c r="O12" i="70"/>
  <c r="P12" i="70"/>
  <c r="Q12" i="70" s="1"/>
  <c r="T12" i="70" s="1"/>
  <c r="CW14" i="70"/>
  <c r="CX14" i="70" s="1"/>
  <c r="DA14" i="70" s="1"/>
  <c r="CV14" i="70"/>
  <c r="CU14" i="70" s="1"/>
  <c r="BW11" i="70"/>
  <c r="BW11" i="10"/>
  <c r="BO23" i="70"/>
  <c r="BP23" i="70" s="1"/>
  <c r="BS23" i="70" s="1"/>
  <c r="BF39" i="70"/>
  <c r="BF39" i="10"/>
  <c r="N28" i="70"/>
  <c r="BR28" i="70"/>
  <c r="DQ28" i="70"/>
  <c r="AJ28" i="70"/>
  <c r="CI28" i="70"/>
  <c r="FC28" i="70"/>
  <c r="EY28" i="70"/>
  <c r="FA28" i="70"/>
  <c r="EH28" i="70"/>
  <c r="BA28" i="70"/>
  <c r="S28" i="70"/>
  <c r="CZ28" i="70"/>
  <c r="BO20" i="10"/>
  <c r="BP20" i="10" s="1"/>
  <c r="BS20" i="10" s="1"/>
  <c r="BN20" i="10"/>
  <c r="BM20" i="10" s="1"/>
  <c r="X11" i="70"/>
  <c r="X11" i="10"/>
  <c r="AO47" i="70"/>
  <c r="AO47" i="10"/>
  <c r="BO49" i="10"/>
  <c r="BP49" i="10" s="1"/>
  <c r="BS49" i="10" s="1"/>
  <c r="BN49" i="10"/>
  <c r="BM49" i="10" s="1"/>
  <c r="EV27" i="10"/>
  <c r="EW27" i="10" s="1"/>
  <c r="EZ27" i="10" s="1"/>
  <c r="EU27" i="10"/>
  <c r="ET27" i="10" s="1"/>
  <c r="DN35" i="70"/>
  <c r="DO35" i="70" s="1"/>
  <c r="DR35" i="70" s="1"/>
  <c r="DM35" i="70"/>
  <c r="DL35" i="70" s="1"/>
  <c r="DZ39" i="70"/>
  <c r="DZ39" i="10"/>
  <c r="CA26" i="70"/>
  <c r="CA26" i="10"/>
  <c r="EE37" i="10"/>
  <c r="EF37" i="10" s="1"/>
  <c r="EI37" i="10" s="1"/>
  <c r="ED37" i="10"/>
  <c r="EC37" i="10" s="1"/>
  <c r="BN40" i="10"/>
  <c r="BM40" i="10" s="1"/>
  <c r="BO40" i="10"/>
  <c r="BP40" i="10" s="1"/>
  <c r="BS40" i="10" s="1"/>
  <c r="CV30" i="70"/>
  <c r="CU30" i="70" s="1"/>
  <c r="ED33" i="70"/>
  <c r="EC33" i="70" s="1"/>
  <c r="EE33" i="70"/>
  <c r="EF33" i="70" s="1"/>
  <c r="EI33" i="70" s="1"/>
  <c r="CA37" i="70"/>
  <c r="CA37" i="10"/>
  <c r="DI40" i="70"/>
  <c r="DI40" i="10"/>
  <c r="BJ36" i="70"/>
  <c r="BJ36" i="10"/>
  <c r="EU30" i="70"/>
  <c r="ET30" i="70" s="1"/>
  <c r="AE53" i="69"/>
  <c r="AD13" i="69"/>
  <c r="G13" i="55" s="1"/>
  <c r="AE338" i="69"/>
  <c r="AD298" i="69"/>
  <c r="G17" i="55" s="1"/>
  <c r="AD412" i="69"/>
  <c r="G19" i="55" s="1"/>
  <c r="AE338" i="66"/>
  <c r="AE395" i="66"/>
  <c r="AE224" i="66"/>
  <c r="AE53" i="66"/>
  <c r="P44" i="10"/>
  <c r="O44" i="10"/>
  <c r="F43" i="63" s="1"/>
  <c r="I43" i="63" s="1"/>
  <c r="BW43" i="63" s="1"/>
  <c r="P28" i="10"/>
  <c r="O28" i="10"/>
  <c r="F27" i="63" s="1"/>
  <c r="I27" i="63" s="1"/>
  <c r="BW27" i="63" s="1"/>
  <c r="P27" i="10"/>
  <c r="O27" i="10"/>
  <c r="F26" i="63" s="1"/>
  <c r="I26" i="63" s="1"/>
  <c r="BW26" i="63" s="1"/>
  <c r="P36" i="10"/>
  <c r="O36" i="10"/>
  <c r="F35" i="63" s="1"/>
  <c r="I35" i="63" s="1"/>
  <c r="BW35" i="63" s="1"/>
  <c r="P15" i="10"/>
  <c r="O15" i="10"/>
  <c r="F14" i="63" s="1"/>
  <c r="I14" i="63" s="1"/>
  <c r="BW14" i="63" s="1"/>
  <c r="O38" i="10"/>
  <c r="F37" i="63" s="1"/>
  <c r="I37" i="63" s="1"/>
  <c r="BW37" i="63" s="1"/>
  <c r="P38" i="10"/>
  <c r="P26" i="10"/>
  <c r="O26" i="10"/>
  <c r="F25" i="63" s="1"/>
  <c r="I25" i="63" s="1"/>
  <c r="BW25" i="63" s="1"/>
  <c r="P16" i="10"/>
  <c r="O16" i="10"/>
  <c r="F15" i="63" s="1"/>
  <c r="I15" i="63" s="1"/>
  <c r="BW15" i="63" s="1"/>
  <c r="P41" i="10"/>
  <c r="O41" i="10"/>
  <c r="F40" i="63" s="1"/>
  <c r="I40" i="63" s="1"/>
  <c r="BW40" i="63" s="1"/>
  <c r="O25" i="10"/>
  <c r="F24" i="63" s="1"/>
  <c r="I24" i="63" s="1"/>
  <c r="BW24" i="63" s="1"/>
  <c r="P25" i="10"/>
  <c r="P24" i="10"/>
  <c r="O24" i="10"/>
  <c r="F23" i="63" s="1"/>
  <c r="I23" i="63" s="1"/>
  <c r="BW23" i="63" s="1"/>
  <c r="O33" i="10"/>
  <c r="F32" i="63" s="1"/>
  <c r="I32" i="63" s="1"/>
  <c r="BW32" i="63" s="1"/>
  <c r="P33" i="10"/>
  <c r="P50" i="10"/>
  <c r="O50" i="10"/>
  <c r="F49" i="63" s="1"/>
  <c r="I49" i="63" s="1"/>
  <c r="BW49" i="63" s="1"/>
  <c r="P32" i="10"/>
  <c r="O32" i="10"/>
  <c r="F31" i="63" s="1"/>
  <c r="I31" i="63" s="1"/>
  <c r="BW31" i="63" s="1"/>
  <c r="P49" i="10"/>
  <c r="O49" i="10"/>
  <c r="F48" i="63" s="1"/>
  <c r="I48" i="63" s="1"/>
  <c r="BW48" i="63" s="1"/>
  <c r="P43" i="10"/>
  <c r="O43" i="10"/>
  <c r="F42" i="63" s="1"/>
  <c r="I42" i="63" s="1"/>
  <c r="BW42" i="63" s="1"/>
  <c r="P48" i="10"/>
  <c r="O48" i="10"/>
  <c r="F47" i="63" s="1"/>
  <c r="I47" i="63" s="1"/>
  <c r="BW47" i="63" s="1"/>
  <c r="P47" i="10"/>
  <c r="O47" i="10"/>
  <c r="F46" i="63" s="1"/>
  <c r="I46" i="63" s="1"/>
  <c r="BW46" i="63" s="1"/>
  <c r="P12" i="10"/>
  <c r="O12" i="10"/>
  <c r="F11" i="63" s="1"/>
  <c r="I11" i="63" s="1"/>
  <c r="BW11" i="63" s="1"/>
  <c r="O30" i="10"/>
  <c r="F29" i="63" s="1"/>
  <c r="I29" i="63" s="1"/>
  <c r="BW29" i="63" s="1"/>
  <c r="P30" i="10"/>
  <c r="P18" i="10"/>
  <c r="O18" i="10"/>
  <c r="F17" i="63" s="1"/>
  <c r="I17" i="63" s="1"/>
  <c r="BW17" i="63" s="1"/>
  <c r="P45" i="10"/>
  <c r="O45" i="10"/>
  <c r="F44" i="63" s="1"/>
  <c r="I44" i="63" s="1"/>
  <c r="BW44" i="63" s="1"/>
  <c r="P39" i="10"/>
  <c r="O39" i="10"/>
  <c r="F38" i="63" s="1"/>
  <c r="I38" i="63" s="1"/>
  <c r="BW38" i="63" s="1"/>
  <c r="P13" i="10"/>
  <c r="O13" i="10"/>
  <c r="F12" i="63" s="1"/>
  <c r="I12" i="63" s="1"/>
  <c r="BW12" i="63" s="1"/>
  <c r="P35" i="10"/>
  <c r="O35" i="10"/>
  <c r="F34" i="63" s="1"/>
  <c r="I34" i="63" s="1"/>
  <c r="BW34" i="63" s="1"/>
  <c r="O17" i="10"/>
  <c r="F16" i="63" s="1"/>
  <c r="I16" i="63" s="1"/>
  <c r="BW16" i="63" s="1"/>
  <c r="P17" i="10"/>
  <c r="P21" i="10"/>
  <c r="O21" i="10"/>
  <c r="F20" i="63" s="1"/>
  <c r="I20" i="63" s="1"/>
  <c r="BW20" i="63" s="1"/>
  <c r="P23" i="10"/>
  <c r="O23" i="10"/>
  <c r="F22" i="63" s="1"/>
  <c r="I22" i="63" s="1"/>
  <c r="BW22" i="63" s="1"/>
  <c r="P19" i="10"/>
  <c r="O19" i="10"/>
  <c r="F18" i="63" s="1"/>
  <c r="I18" i="63" s="1"/>
  <c r="BW18" i="63" s="1"/>
  <c r="O22" i="10"/>
  <c r="F21" i="63" s="1"/>
  <c r="I21" i="63" s="1"/>
  <c r="BW21" i="63" s="1"/>
  <c r="P22" i="10"/>
  <c r="P20" i="10"/>
  <c r="O20" i="10"/>
  <c r="F19" i="63" s="1"/>
  <c r="I19" i="63" s="1"/>
  <c r="BW19" i="63" s="1"/>
  <c r="O46" i="10"/>
  <c r="F45" i="63" s="1"/>
  <c r="I45" i="63" s="1"/>
  <c r="BW45" i="63" s="1"/>
  <c r="P46" i="10"/>
  <c r="O40" i="10"/>
  <c r="F39" i="63" s="1"/>
  <c r="I39" i="63" s="1"/>
  <c r="BW39" i="63" s="1"/>
  <c r="P40" i="10"/>
  <c r="P37" i="10"/>
  <c r="O37" i="10"/>
  <c r="F36" i="63" s="1"/>
  <c r="I36" i="63" s="1"/>
  <c r="BW36" i="63" s="1"/>
  <c r="P11" i="10"/>
  <c r="Q11" i="10" s="1"/>
  <c r="O11" i="10"/>
  <c r="P29" i="10"/>
  <c r="O29" i="10"/>
  <c r="F28" i="63" s="1"/>
  <c r="I28" i="63" s="1"/>
  <c r="BW28" i="63" s="1"/>
  <c r="P34" i="10"/>
  <c r="O34" i="10"/>
  <c r="F33" i="63" s="1"/>
  <c r="I33" i="63" s="1"/>
  <c r="BW33" i="63" s="1"/>
  <c r="O14" i="10"/>
  <c r="F13" i="63" s="1"/>
  <c r="I13" i="63" s="1"/>
  <c r="BW13" i="63" s="1"/>
  <c r="P14" i="10"/>
  <c r="AE452" i="65"/>
  <c r="AE110" i="65"/>
  <c r="AK53" i="65"/>
  <c r="AE509" i="65"/>
  <c r="AE395" i="65"/>
  <c r="AE338" i="65"/>
  <c r="AE281" i="65"/>
  <c r="AE224" i="65"/>
  <c r="AE167" i="65"/>
  <c r="AE53" i="65"/>
  <c r="Q795" i="55" l="1"/>
  <c r="U795" i="55" s="1"/>
  <c r="D1149" i="12" s="1"/>
  <c r="E1149" i="12" s="1"/>
  <c r="Q206" i="55"/>
  <c r="U206" i="55" s="1"/>
  <c r="D295" i="12" s="1"/>
  <c r="E295" i="12" s="1"/>
  <c r="Q764" i="55"/>
  <c r="U764" i="55" s="1"/>
  <c r="D1104" i="12" s="1"/>
  <c r="E1104" i="12" s="1"/>
  <c r="R47" i="63"/>
  <c r="R43" i="63"/>
  <c r="R40" i="63"/>
  <c r="R36" i="63"/>
  <c r="R32" i="63"/>
  <c r="R28" i="63"/>
  <c r="R24" i="63"/>
  <c r="R20" i="63"/>
  <c r="R16" i="63"/>
  <c r="R12" i="63"/>
  <c r="R46" i="63"/>
  <c r="R39" i="63"/>
  <c r="R35" i="63"/>
  <c r="R31" i="63"/>
  <c r="R27" i="63"/>
  <c r="R23" i="63"/>
  <c r="R19" i="63"/>
  <c r="R15" i="63"/>
  <c r="R49" i="63"/>
  <c r="R42" i="63"/>
  <c r="R22" i="63"/>
  <c r="R45" i="63"/>
  <c r="R38" i="63"/>
  <c r="R34" i="63"/>
  <c r="R30" i="63"/>
  <c r="R26" i="63"/>
  <c r="R18" i="63"/>
  <c r="R14" i="63"/>
  <c r="D18" i="72"/>
  <c r="E18" i="72" s="1"/>
  <c r="R33" i="63"/>
  <c r="R25" i="63"/>
  <c r="R48" i="63"/>
  <c r="R44" i="63"/>
  <c r="R41" i="63"/>
  <c r="R37" i="63"/>
  <c r="R29" i="63"/>
  <c r="R21" i="63"/>
  <c r="R17" i="63"/>
  <c r="R13" i="63"/>
  <c r="R10" i="63"/>
  <c r="Q640" i="55"/>
  <c r="U640" i="55" s="1"/>
  <c r="D925" i="12" s="1"/>
  <c r="E925" i="12" s="1"/>
  <c r="K820" i="55"/>
  <c r="L820" i="55" s="1"/>
  <c r="D1186" i="72" s="1"/>
  <c r="E1186" i="72" s="1"/>
  <c r="Q144" i="55"/>
  <c r="U144" i="55" s="1"/>
  <c r="D205" i="12" s="1"/>
  <c r="E205" i="12" s="1"/>
  <c r="Q857" i="55"/>
  <c r="U857" i="55" s="1"/>
  <c r="D1239" i="12" s="1"/>
  <c r="E1239" i="12" s="1"/>
  <c r="Q113" i="55"/>
  <c r="U113" i="55" s="1"/>
  <c r="D160" i="12" s="1"/>
  <c r="E160" i="12" s="1"/>
  <c r="Q361" i="55"/>
  <c r="U361" i="55" s="1"/>
  <c r="D520" i="12" s="1"/>
  <c r="E520" i="12" s="1"/>
  <c r="Q454" i="55"/>
  <c r="U454" i="55" s="1"/>
  <c r="D655" i="12" s="1"/>
  <c r="E655" i="12" s="1"/>
  <c r="Q175" i="55"/>
  <c r="U175" i="55" s="1"/>
  <c r="D250" i="12" s="1"/>
  <c r="E250" i="12" s="1"/>
  <c r="Q485" i="55"/>
  <c r="U485" i="55" s="1"/>
  <c r="D700" i="12" s="1"/>
  <c r="E700" i="12" s="1"/>
  <c r="Q423" i="55"/>
  <c r="U423" i="55" s="1"/>
  <c r="D610" i="12" s="1"/>
  <c r="E610" i="12" s="1"/>
  <c r="Q268" i="55"/>
  <c r="U268" i="55" s="1"/>
  <c r="D385" i="12" s="1"/>
  <c r="E385" i="12" s="1"/>
  <c r="Q888" i="55"/>
  <c r="U888" i="55" s="1"/>
  <c r="D1284" i="12" s="1"/>
  <c r="E1284" i="12" s="1"/>
  <c r="Q547" i="55"/>
  <c r="U547" i="55" s="1"/>
  <c r="D790" i="12" s="1"/>
  <c r="E790" i="12" s="1"/>
  <c r="Q82" i="55"/>
  <c r="U82" i="55" s="1"/>
  <c r="D115" i="12" s="1"/>
  <c r="E115" i="12" s="1"/>
  <c r="Q950" i="55"/>
  <c r="U950" i="55" s="1"/>
  <c r="D1374" i="12" s="1"/>
  <c r="E1374" i="12" s="1"/>
  <c r="Q237" i="55"/>
  <c r="U237" i="55" s="1"/>
  <c r="D340" i="12" s="1"/>
  <c r="E340" i="12" s="1"/>
  <c r="Q51" i="55"/>
  <c r="U51" i="55" s="1"/>
  <c r="D71" i="12" s="1"/>
  <c r="E71" i="12" s="1"/>
  <c r="AJ31" i="10"/>
  <c r="F30" i="63"/>
  <c r="I30" i="63" s="1"/>
  <c r="BW30" i="63" s="1"/>
  <c r="EH42" i="10"/>
  <c r="F41" i="63"/>
  <c r="I41" i="63" s="1"/>
  <c r="BW41" i="63" s="1"/>
  <c r="Q20" i="55"/>
  <c r="U20" i="55" s="1"/>
  <c r="D26" i="12" s="1"/>
  <c r="E26" i="12" s="1"/>
  <c r="C49" i="63"/>
  <c r="C38" i="63"/>
  <c r="C29" i="63"/>
  <c r="C19" i="63"/>
  <c r="C39" i="63"/>
  <c r="C30" i="63"/>
  <c r="C20" i="63"/>
  <c r="C12" i="63"/>
  <c r="C40" i="63"/>
  <c r="C31" i="63"/>
  <c r="C21" i="63"/>
  <c r="C13" i="63"/>
  <c r="C43" i="63"/>
  <c r="C42" i="63"/>
  <c r="C41" i="63"/>
  <c r="C32" i="63"/>
  <c r="C23" i="63"/>
  <c r="C22" i="63"/>
  <c r="C14" i="63"/>
  <c r="C44" i="63"/>
  <c r="C34" i="63"/>
  <c r="C33" i="63"/>
  <c r="C24" i="63"/>
  <c r="C15" i="63"/>
  <c r="C45" i="63"/>
  <c r="C35" i="63"/>
  <c r="C26" i="63"/>
  <c r="C25" i="63"/>
  <c r="C16" i="63"/>
  <c r="C10" i="63"/>
  <c r="C47" i="63"/>
  <c r="C46" i="63"/>
  <c r="C36" i="63"/>
  <c r="C27" i="63"/>
  <c r="C17" i="63"/>
  <c r="C48" i="63"/>
  <c r="C37" i="63"/>
  <c r="C28" i="63"/>
  <c r="C18" i="63"/>
  <c r="D1012" i="12"/>
  <c r="E1012" i="12" s="1"/>
  <c r="D970" i="12"/>
  <c r="E970" i="12" s="1"/>
  <c r="FC42" i="10"/>
  <c r="E330" i="55"/>
  <c r="K330" i="55"/>
  <c r="L330" i="55" s="1"/>
  <c r="D475" i="72" s="1"/>
  <c r="E475" i="72" s="1"/>
  <c r="L329" i="55"/>
  <c r="D472" i="72" s="1"/>
  <c r="E472" i="72" s="1"/>
  <c r="Q426" i="55"/>
  <c r="E426" i="55"/>
  <c r="J485" i="55"/>
  <c r="I485" i="55" s="1"/>
  <c r="R798" i="55"/>
  <c r="G798" i="55"/>
  <c r="S921" i="55"/>
  <c r="I921" i="55"/>
  <c r="R674" i="55"/>
  <c r="G674" i="55"/>
  <c r="R519" i="55"/>
  <c r="G519" i="55"/>
  <c r="K108" i="55"/>
  <c r="L108" i="55" s="1"/>
  <c r="Q146" i="55"/>
  <c r="E146" i="55"/>
  <c r="Q457" i="55"/>
  <c r="E457" i="55"/>
  <c r="Q736" i="55"/>
  <c r="E736" i="55"/>
  <c r="R1015" i="55"/>
  <c r="G1015" i="55"/>
  <c r="H919" i="55"/>
  <c r="G919" i="55" s="1"/>
  <c r="R271" i="55"/>
  <c r="G271" i="55"/>
  <c r="T426" i="55"/>
  <c r="U426" i="55" s="1"/>
  <c r="K426" i="55"/>
  <c r="L426" i="55" s="1"/>
  <c r="S84" i="55"/>
  <c r="I84" i="55"/>
  <c r="S519" i="55"/>
  <c r="I519" i="55"/>
  <c r="K975" i="55"/>
  <c r="L975" i="55" s="1"/>
  <c r="D1411" i="72" s="1"/>
  <c r="E1411" i="72" s="1"/>
  <c r="K883" i="55"/>
  <c r="L883" i="55" s="1"/>
  <c r="H299" i="55"/>
  <c r="G299" i="55" s="1"/>
  <c r="J299" i="55"/>
  <c r="I299" i="55" s="1"/>
  <c r="Q84" i="55"/>
  <c r="E84" i="55"/>
  <c r="R860" i="55"/>
  <c r="R829" i="55"/>
  <c r="G829" i="55"/>
  <c r="G860" i="55"/>
  <c r="Q395" i="55"/>
  <c r="E395" i="55"/>
  <c r="H795" i="55"/>
  <c r="G795" i="55" s="1"/>
  <c r="K572" i="55"/>
  <c r="L572" i="55" s="1"/>
  <c r="D827" i="72" s="1"/>
  <c r="E827" i="72" s="1"/>
  <c r="T394" i="55"/>
  <c r="U394" i="55" s="1"/>
  <c r="K394" i="55"/>
  <c r="L394" i="55" s="1"/>
  <c r="T705" i="55"/>
  <c r="U705" i="55" s="1"/>
  <c r="K705" i="55"/>
  <c r="L705" i="55" s="1"/>
  <c r="K142" i="55"/>
  <c r="L142" i="55" s="1"/>
  <c r="K607" i="55"/>
  <c r="L607" i="55" s="1"/>
  <c r="S1015" i="55"/>
  <c r="I1015" i="55"/>
  <c r="R983" i="55"/>
  <c r="G983" i="55"/>
  <c r="R612" i="55"/>
  <c r="G612" i="55"/>
  <c r="K200" i="55"/>
  <c r="L200" i="55" s="1"/>
  <c r="D287" i="72" s="1"/>
  <c r="E287" i="72" s="1"/>
  <c r="Q952" i="55"/>
  <c r="E952" i="55"/>
  <c r="K270" i="55"/>
  <c r="L270" i="55" s="1"/>
  <c r="T270" i="55"/>
  <c r="U270" i="55" s="1"/>
  <c r="Q240" i="55"/>
  <c r="E240" i="55"/>
  <c r="K385" i="55"/>
  <c r="L385" i="55" s="1"/>
  <c r="D556" i="72" s="1"/>
  <c r="E556" i="72" s="1"/>
  <c r="H392" i="55"/>
  <c r="G392" i="55" s="1"/>
  <c r="K667" i="55"/>
  <c r="L667" i="55" s="1"/>
  <c r="K236" i="55"/>
  <c r="K673" i="55"/>
  <c r="L673" i="55" s="1"/>
  <c r="K978" i="55"/>
  <c r="L978" i="55" s="1"/>
  <c r="K512" i="55"/>
  <c r="L512" i="55" s="1"/>
  <c r="K854" i="55"/>
  <c r="L854" i="55" s="1"/>
  <c r="K296" i="55"/>
  <c r="L296" i="55" s="1"/>
  <c r="K602" i="55"/>
  <c r="L602" i="55" s="1"/>
  <c r="D871" i="72" s="1"/>
  <c r="E871" i="72" s="1"/>
  <c r="F609" i="55"/>
  <c r="T674" i="55"/>
  <c r="U674" i="55" s="1"/>
  <c r="K482" i="55"/>
  <c r="L482" i="55" s="1"/>
  <c r="K913" i="55"/>
  <c r="L913" i="55" s="1"/>
  <c r="D1321" i="72" s="1"/>
  <c r="E1321" i="72" s="1"/>
  <c r="K850" i="55"/>
  <c r="L850" i="55" s="1"/>
  <c r="D1230" i="72" s="1"/>
  <c r="E1230" i="72" s="1"/>
  <c r="F857" i="55"/>
  <c r="K822" i="55"/>
  <c r="L822" i="55" s="1"/>
  <c r="K922" i="55"/>
  <c r="L922" i="55" s="1"/>
  <c r="S580" i="55"/>
  <c r="I580" i="55"/>
  <c r="J330" i="55"/>
  <c r="I330" i="55" s="1"/>
  <c r="T332" i="55"/>
  <c r="U332" i="55" s="1"/>
  <c r="K332" i="55"/>
  <c r="L332" i="55" s="1"/>
  <c r="K15" i="55"/>
  <c r="L15" i="55" s="1"/>
  <c r="K295" i="55"/>
  <c r="L295" i="55" s="1"/>
  <c r="T828" i="55"/>
  <c r="U828" i="55" s="1"/>
  <c r="K828" i="55"/>
  <c r="L828" i="55" s="1"/>
  <c r="T425" i="55"/>
  <c r="U425" i="55" s="1"/>
  <c r="K425" i="55"/>
  <c r="L425" i="55" s="1"/>
  <c r="J702" i="55"/>
  <c r="I702" i="55" s="1"/>
  <c r="K451" i="55"/>
  <c r="L451" i="55" s="1"/>
  <c r="K81" i="55"/>
  <c r="K664" i="55"/>
  <c r="L664" i="55" s="1"/>
  <c r="D961" i="72" s="1"/>
  <c r="E961" i="72" s="1"/>
  <c r="F671" i="55"/>
  <c r="K107" i="55"/>
  <c r="L107" i="55" s="1"/>
  <c r="D152" i="72" s="1"/>
  <c r="E152" i="72" s="1"/>
  <c r="K106" i="55"/>
  <c r="L106" i="55" s="1"/>
  <c r="D151" i="72" s="1"/>
  <c r="E151" i="72" s="1"/>
  <c r="F113" i="55"/>
  <c r="K732" i="55"/>
  <c r="T612" i="55"/>
  <c r="U612" i="55" s="1"/>
  <c r="K612" i="55"/>
  <c r="L612" i="55" s="1"/>
  <c r="R1014" i="55"/>
  <c r="G1014" i="55"/>
  <c r="S425" i="55"/>
  <c r="I425" i="55"/>
  <c r="S302" i="55"/>
  <c r="I302" i="55"/>
  <c r="Q147" i="55"/>
  <c r="E147" i="55"/>
  <c r="T146" i="55"/>
  <c r="U146" i="55" s="1"/>
  <c r="K146" i="55"/>
  <c r="L146" i="55" s="1"/>
  <c r="T457" i="55"/>
  <c r="U457" i="55" s="1"/>
  <c r="K457" i="55"/>
  <c r="L457" i="55" s="1"/>
  <c r="T736" i="55"/>
  <c r="U736" i="55" s="1"/>
  <c r="K736" i="55"/>
  <c r="L736" i="55" s="1"/>
  <c r="K731" i="55"/>
  <c r="L731" i="55" s="1"/>
  <c r="K605" i="55"/>
  <c r="L605" i="55" s="1"/>
  <c r="S550" i="55"/>
  <c r="I550" i="55"/>
  <c r="S146" i="55"/>
  <c r="I146" i="55"/>
  <c r="K634" i="55"/>
  <c r="L634" i="55" s="1"/>
  <c r="D917" i="72" s="1"/>
  <c r="E917" i="72" s="1"/>
  <c r="K829" i="55"/>
  <c r="L829" i="55" s="1"/>
  <c r="Q984" i="55"/>
  <c r="E984" i="55"/>
  <c r="K204" i="55"/>
  <c r="L204" i="55" s="1"/>
  <c r="F578" i="55"/>
  <c r="K571" i="55"/>
  <c r="L571" i="55" s="1"/>
  <c r="D826" i="72" s="1"/>
  <c r="E826" i="72" s="1"/>
  <c r="T84" i="55"/>
  <c r="U84" i="55" s="1"/>
  <c r="K84" i="55"/>
  <c r="L84" i="55" s="1"/>
  <c r="K77" i="55"/>
  <c r="L77" i="55" s="1"/>
  <c r="T395" i="55"/>
  <c r="U395" i="55" s="1"/>
  <c r="K395" i="55"/>
  <c r="L395" i="55" s="1"/>
  <c r="K1008" i="55"/>
  <c r="L1008" i="55" s="1"/>
  <c r="K639" i="55"/>
  <c r="H361" i="55"/>
  <c r="G361" i="55" s="1"/>
  <c r="K18" i="55"/>
  <c r="L18" i="55" s="1"/>
  <c r="R891" i="55"/>
  <c r="G891" i="55"/>
  <c r="J826" i="55"/>
  <c r="I826" i="55" s="1"/>
  <c r="K264" i="55"/>
  <c r="L264" i="55" s="1"/>
  <c r="K1005" i="55"/>
  <c r="L1005" i="55" s="1"/>
  <c r="D1455" i="72" s="1"/>
  <c r="E1455" i="72" s="1"/>
  <c r="F1012" i="55"/>
  <c r="Q735" i="55"/>
  <c r="E735" i="55"/>
  <c r="T952" i="55"/>
  <c r="U952" i="55" s="1"/>
  <c r="K952" i="55"/>
  <c r="L952" i="55" s="1"/>
  <c r="K447" i="55"/>
  <c r="L447" i="55" s="1"/>
  <c r="D646" i="72" s="1"/>
  <c r="E646" i="72" s="1"/>
  <c r="F454" i="55"/>
  <c r="K240" i="55"/>
  <c r="L240" i="55" s="1"/>
  <c r="T240" i="55"/>
  <c r="U240" i="55" s="1"/>
  <c r="K886" i="55"/>
  <c r="L886" i="55" s="1"/>
  <c r="S673" i="55"/>
  <c r="I673" i="55"/>
  <c r="K759" i="55"/>
  <c r="L759" i="55" s="1"/>
  <c r="K483" i="55"/>
  <c r="L483" i="55" s="1"/>
  <c r="K45" i="55"/>
  <c r="L45" i="55" s="1"/>
  <c r="K542" i="55"/>
  <c r="L542" i="55" s="1"/>
  <c r="F392" i="55"/>
  <c r="S922" i="55"/>
  <c r="I922" i="55"/>
  <c r="J51" i="55"/>
  <c r="I51" i="55" s="1"/>
  <c r="K48" i="55"/>
  <c r="L48" i="55" s="1"/>
  <c r="R549" i="55"/>
  <c r="G549" i="55"/>
  <c r="Q611" i="55"/>
  <c r="E611" i="55"/>
  <c r="Q797" i="55"/>
  <c r="E797" i="55"/>
  <c r="Q301" i="55"/>
  <c r="E301" i="55"/>
  <c r="K823" i="55"/>
  <c r="L823" i="55" s="1"/>
  <c r="K698" i="55"/>
  <c r="L698" i="55" s="1"/>
  <c r="Q53" i="55"/>
  <c r="E53" i="55"/>
  <c r="K914" i="55"/>
  <c r="L914" i="55" s="1"/>
  <c r="J981" i="55"/>
  <c r="I981" i="55" s="1"/>
  <c r="R208" i="55"/>
  <c r="G208" i="55"/>
  <c r="R85" i="55"/>
  <c r="G85" i="55"/>
  <c r="R580" i="55"/>
  <c r="G580" i="55"/>
  <c r="K1011" i="55"/>
  <c r="K417" i="55"/>
  <c r="L417" i="55" s="1"/>
  <c r="D602" i="72" s="1"/>
  <c r="E602" i="72" s="1"/>
  <c r="K727" i="55"/>
  <c r="L727" i="55" s="1"/>
  <c r="D1052" i="72" s="1"/>
  <c r="E1052" i="72" s="1"/>
  <c r="K323" i="55"/>
  <c r="L323" i="55" s="1"/>
  <c r="D466" i="72" s="1"/>
  <c r="E466" i="72" s="1"/>
  <c r="K390" i="55"/>
  <c r="L390" i="55" s="1"/>
  <c r="T302" i="55"/>
  <c r="U302" i="55" s="1"/>
  <c r="K302" i="55"/>
  <c r="L302" i="55" s="1"/>
  <c r="T487" i="55"/>
  <c r="U487" i="55" s="1"/>
  <c r="K487" i="55"/>
  <c r="L487" i="55" s="1"/>
  <c r="K511" i="55"/>
  <c r="L511" i="55" s="1"/>
  <c r="S612" i="55"/>
  <c r="I612" i="55"/>
  <c r="H888" i="55"/>
  <c r="G888" i="55" s="1"/>
  <c r="K47" i="55"/>
  <c r="L47" i="55" s="1"/>
  <c r="R301" i="55"/>
  <c r="G301" i="55"/>
  <c r="T147" i="55"/>
  <c r="U147" i="55" s="1"/>
  <c r="K147" i="55"/>
  <c r="L147" i="55" s="1"/>
  <c r="K1007" i="55"/>
  <c r="L1007" i="55" s="1"/>
  <c r="K974" i="55"/>
  <c r="L974" i="55" s="1"/>
  <c r="D1410" i="72" s="1"/>
  <c r="E1410" i="72" s="1"/>
  <c r="F981" i="55"/>
  <c r="H206" i="55"/>
  <c r="G206" i="55" s="1"/>
  <c r="K674" i="55"/>
  <c r="L674" i="55" s="1"/>
  <c r="H826" i="55"/>
  <c r="G826" i="55" s="1"/>
  <c r="T984" i="55"/>
  <c r="U984" i="55" s="1"/>
  <c r="K984" i="55"/>
  <c r="L984" i="55" s="1"/>
  <c r="Q767" i="55"/>
  <c r="E767" i="55"/>
  <c r="K789" i="55"/>
  <c r="L789" i="55" s="1"/>
  <c r="D1141" i="72" s="1"/>
  <c r="E1141" i="72" s="1"/>
  <c r="Q271" i="55"/>
  <c r="E271" i="55"/>
  <c r="H857" i="55"/>
  <c r="G857" i="55" s="1"/>
  <c r="K574" i="55"/>
  <c r="L574" i="55" s="1"/>
  <c r="R797" i="55"/>
  <c r="G797" i="55"/>
  <c r="T115" i="55"/>
  <c r="U115" i="55" s="1"/>
  <c r="K115" i="55"/>
  <c r="L115" i="55" s="1"/>
  <c r="S333" i="55"/>
  <c r="I333" i="55"/>
  <c r="S426" i="55"/>
  <c r="I426" i="55"/>
  <c r="K292" i="55"/>
  <c r="L292" i="55" s="1"/>
  <c r="D421" i="72" s="1"/>
  <c r="E421" i="72" s="1"/>
  <c r="F299" i="55"/>
  <c r="K541" i="55"/>
  <c r="L541" i="55" s="1"/>
  <c r="D782" i="72" s="1"/>
  <c r="E782" i="72" s="1"/>
  <c r="K261" i="55"/>
  <c r="L261" i="55" s="1"/>
  <c r="D376" i="72" s="1"/>
  <c r="E376" i="72" s="1"/>
  <c r="F268" i="55"/>
  <c r="H609" i="55"/>
  <c r="G609" i="55" s="1"/>
  <c r="J640" i="55"/>
  <c r="I640" i="55" s="1"/>
  <c r="R426" i="55"/>
  <c r="G426" i="55"/>
  <c r="R209" i="55"/>
  <c r="G209" i="55"/>
  <c r="T735" i="55"/>
  <c r="U735" i="55" s="1"/>
  <c r="K735" i="55"/>
  <c r="L735" i="55" s="1"/>
  <c r="Q333" i="55"/>
  <c r="E333" i="55"/>
  <c r="K669" i="55"/>
  <c r="L669" i="55" s="1"/>
  <c r="H454" i="55"/>
  <c r="G454" i="55" s="1"/>
  <c r="K944" i="55"/>
  <c r="L944" i="55" s="1"/>
  <c r="D1366" i="72" s="1"/>
  <c r="E1366" i="72" s="1"/>
  <c r="J857" i="55"/>
  <c r="I857" i="55" s="1"/>
  <c r="S798" i="55"/>
  <c r="I798" i="55"/>
  <c r="K298" i="55"/>
  <c r="R53" i="55"/>
  <c r="G53" i="55"/>
  <c r="K234" i="55"/>
  <c r="L234" i="55" s="1"/>
  <c r="Q890" i="55"/>
  <c r="E890" i="55"/>
  <c r="K389" i="55"/>
  <c r="L389" i="55" s="1"/>
  <c r="Q983" i="55"/>
  <c r="E983" i="55"/>
  <c r="K450" i="55"/>
  <c r="L450" i="55" s="1"/>
  <c r="K359" i="55"/>
  <c r="L359" i="55" s="1"/>
  <c r="S332" i="55"/>
  <c r="I332" i="55"/>
  <c r="T611" i="55"/>
  <c r="U611" i="55" s="1"/>
  <c r="K611" i="55"/>
  <c r="L611" i="55" s="1"/>
  <c r="K540" i="55"/>
  <c r="L540" i="55" s="1"/>
  <c r="D781" i="72" s="1"/>
  <c r="E781" i="72" s="1"/>
  <c r="F547" i="55"/>
  <c r="T797" i="55"/>
  <c r="U797" i="55" s="1"/>
  <c r="K797" i="55"/>
  <c r="L797" i="55" s="1"/>
  <c r="F82" i="55"/>
  <c r="K75" i="55"/>
  <c r="L75" i="55" s="1"/>
  <c r="D106" i="72" s="1"/>
  <c r="E106" i="72" s="1"/>
  <c r="K824" i="55"/>
  <c r="L824" i="55" s="1"/>
  <c r="T301" i="55"/>
  <c r="U301" i="55" s="1"/>
  <c r="K301" i="55"/>
  <c r="L301" i="55" s="1"/>
  <c r="K943" i="55"/>
  <c r="L943" i="55" s="1"/>
  <c r="D1365" i="72" s="1"/>
  <c r="E1365" i="72" s="1"/>
  <c r="F950" i="55"/>
  <c r="T54" i="55"/>
  <c r="U54" i="55" s="1"/>
  <c r="T53" i="55"/>
  <c r="U53" i="55" s="1"/>
  <c r="K53" i="55"/>
  <c r="L53" i="55" s="1"/>
  <c r="R736" i="55"/>
  <c r="G736" i="55"/>
  <c r="K79" i="55"/>
  <c r="L79" i="55" s="1"/>
  <c r="Q208" i="55"/>
  <c r="E208" i="55"/>
  <c r="K912" i="55"/>
  <c r="L912" i="55" s="1"/>
  <c r="D1320" i="72" s="1"/>
  <c r="E1320" i="72" s="1"/>
  <c r="F919" i="55"/>
  <c r="R146" i="55"/>
  <c r="G146" i="55"/>
  <c r="Q394" i="55"/>
  <c r="E394" i="55"/>
  <c r="Q270" i="55"/>
  <c r="E270" i="55"/>
  <c r="T1015" i="55"/>
  <c r="U1015" i="55" s="1"/>
  <c r="K1015" i="55"/>
  <c r="L1015" i="55" s="1"/>
  <c r="K793" i="55"/>
  <c r="L793" i="55" s="1"/>
  <c r="R116" i="55"/>
  <c r="G116" i="55"/>
  <c r="K199" i="55"/>
  <c r="L199" i="55" s="1"/>
  <c r="D286" i="72" s="1"/>
  <c r="E286" i="72" s="1"/>
  <c r="F206" i="55"/>
  <c r="K422" i="55"/>
  <c r="Q332" i="55"/>
  <c r="E332" i="55"/>
  <c r="Q425" i="55"/>
  <c r="E425" i="55"/>
  <c r="J361" i="55"/>
  <c r="I361" i="55" s="1"/>
  <c r="K452" i="55"/>
  <c r="L452" i="55" s="1"/>
  <c r="K416" i="55"/>
  <c r="L416" i="55" s="1"/>
  <c r="D601" i="72" s="1"/>
  <c r="E601" i="72" s="1"/>
  <c r="F423" i="55"/>
  <c r="R302" i="55"/>
  <c r="G302" i="55"/>
  <c r="K702" i="55"/>
  <c r="L702" i="55" s="1"/>
  <c r="D1015" i="72" s="1"/>
  <c r="E1015" i="72" s="1"/>
  <c r="E702" i="55"/>
  <c r="L701" i="55"/>
  <c r="S208" i="55"/>
  <c r="I208" i="55"/>
  <c r="S456" i="55"/>
  <c r="I456" i="55"/>
  <c r="S394" i="55"/>
  <c r="I394" i="55"/>
  <c r="S860" i="55"/>
  <c r="S829" i="55"/>
  <c r="I860" i="55"/>
  <c r="I829" i="55"/>
  <c r="S674" i="55"/>
  <c r="I674" i="55"/>
  <c r="R333" i="55"/>
  <c r="G333" i="55"/>
  <c r="R488" i="55"/>
  <c r="G488" i="55"/>
  <c r="T767" i="55"/>
  <c r="U767" i="55" s="1"/>
  <c r="K767" i="55"/>
  <c r="L767" i="55" s="1"/>
  <c r="K297" i="55"/>
  <c r="L297" i="55" s="1"/>
  <c r="K271" i="55"/>
  <c r="L271" i="55" s="1"/>
  <c r="T271" i="55"/>
  <c r="U271" i="55" s="1"/>
  <c r="Q177" i="55"/>
  <c r="E177" i="55"/>
  <c r="H20" i="55"/>
  <c r="G20" i="55" s="1"/>
  <c r="H82" i="55"/>
  <c r="G82" i="55" s="1"/>
  <c r="Q766" i="55"/>
  <c r="E766" i="55"/>
  <c r="H175" i="55"/>
  <c r="G175" i="55" s="1"/>
  <c r="Q891" i="55"/>
  <c r="E891" i="55"/>
  <c r="K201" i="55"/>
  <c r="L201" i="55" s="1"/>
  <c r="K917" i="55"/>
  <c r="L917" i="55" s="1"/>
  <c r="K267" i="55"/>
  <c r="K700" i="55"/>
  <c r="L700" i="55" s="1"/>
  <c r="Q54" i="55"/>
  <c r="E54" i="55"/>
  <c r="Q798" i="55"/>
  <c r="E798" i="55"/>
  <c r="Q116" i="55"/>
  <c r="E116" i="55"/>
  <c r="J454" i="55"/>
  <c r="I454" i="55" s="1"/>
  <c r="J516" i="55"/>
  <c r="I516" i="55" s="1"/>
  <c r="R952" i="55"/>
  <c r="G952" i="55"/>
  <c r="Q519" i="55"/>
  <c r="E519" i="55"/>
  <c r="T333" i="55"/>
  <c r="U333" i="55" s="1"/>
  <c r="K333" i="55"/>
  <c r="L333" i="55" s="1"/>
  <c r="K573" i="55"/>
  <c r="L573" i="55" s="1"/>
  <c r="H268" i="55"/>
  <c r="G268" i="55" s="1"/>
  <c r="H950" i="55"/>
  <c r="G950" i="55" s="1"/>
  <c r="K357" i="55"/>
  <c r="L357" i="55" s="1"/>
  <c r="S549" i="55"/>
  <c r="I549" i="55"/>
  <c r="T890" i="55"/>
  <c r="U890" i="55" s="1"/>
  <c r="K890" i="55"/>
  <c r="L890" i="55" s="1"/>
  <c r="K235" i="55"/>
  <c r="L235" i="55" s="1"/>
  <c r="K1009" i="55"/>
  <c r="L1009" i="55" s="1"/>
  <c r="T983" i="55"/>
  <c r="U983" i="55" s="1"/>
  <c r="K983" i="55"/>
  <c r="L983" i="55" s="1"/>
  <c r="K266" i="55"/>
  <c r="L266" i="55" s="1"/>
  <c r="J578" i="55"/>
  <c r="I578" i="55" s="1"/>
  <c r="I142" i="55"/>
  <c r="I111" i="55"/>
  <c r="R270" i="55"/>
  <c r="G270" i="55"/>
  <c r="K263" i="55"/>
  <c r="L263" i="55" s="1"/>
  <c r="H671" i="55"/>
  <c r="G671" i="55" s="1"/>
  <c r="R953" i="55"/>
  <c r="G953" i="55"/>
  <c r="K44" i="55"/>
  <c r="L44" i="55" s="1"/>
  <c r="F51" i="55"/>
  <c r="K171" i="55"/>
  <c r="L171" i="55" s="1"/>
  <c r="J733" i="55"/>
  <c r="I733" i="55" s="1"/>
  <c r="K110" i="55"/>
  <c r="L110" i="55" s="1"/>
  <c r="R395" i="55"/>
  <c r="G395" i="55"/>
  <c r="K19" i="55"/>
  <c r="Q488" i="55"/>
  <c r="E488" i="55"/>
  <c r="T208" i="55"/>
  <c r="U208" i="55" s="1"/>
  <c r="K208" i="55"/>
  <c r="L208" i="55" s="1"/>
  <c r="K575" i="55"/>
  <c r="L575" i="55" s="1"/>
  <c r="K730" i="55"/>
  <c r="L730" i="55" s="1"/>
  <c r="S395" i="55"/>
  <c r="I395" i="55"/>
  <c r="J423" i="55"/>
  <c r="I423" i="55" s="1"/>
  <c r="F144" i="55"/>
  <c r="K137" i="55"/>
  <c r="L137" i="55" s="1"/>
  <c r="D196" i="72" s="1"/>
  <c r="E196" i="72" s="1"/>
  <c r="R735" i="55"/>
  <c r="G735" i="55"/>
  <c r="K168" i="55"/>
  <c r="L168" i="55" s="1"/>
  <c r="D241" i="72" s="1"/>
  <c r="E241" i="72" s="1"/>
  <c r="F175" i="55"/>
  <c r="K859" i="55"/>
  <c r="L859" i="55" s="1"/>
  <c r="T859" i="55"/>
  <c r="U859" i="55" s="1"/>
  <c r="J795" i="55"/>
  <c r="I795" i="55" s="1"/>
  <c r="Q363" i="55"/>
  <c r="E363" i="55"/>
  <c r="Q704" i="55"/>
  <c r="E704" i="55"/>
  <c r="K205" i="55"/>
  <c r="K324" i="55"/>
  <c r="L324" i="55" s="1"/>
  <c r="D467" i="72" s="1"/>
  <c r="E467" i="72" s="1"/>
  <c r="K172" i="55"/>
  <c r="L172" i="55" s="1"/>
  <c r="K699" i="55"/>
  <c r="L699" i="55" s="1"/>
  <c r="S890" i="55"/>
  <c r="I890" i="55"/>
  <c r="J547" i="55"/>
  <c r="I547" i="55" s="1"/>
  <c r="J268" i="55"/>
  <c r="I268" i="55" s="1"/>
  <c r="S178" i="55"/>
  <c r="I178" i="55"/>
  <c r="R673" i="55"/>
  <c r="G673" i="55"/>
  <c r="K480" i="55"/>
  <c r="L480" i="55" s="1"/>
  <c r="Q1014" i="55"/>
  <c r="E1014" i="55"/>
  <c r="K177" i="55"/>
  <c r="L177" i="55" s="1"/>
  <c r="T177" i="55"/>
  <c r="U177" i="55" s="1"/>
  <c r="R20" i="55"/>
  <c r="K448" i="55"/>
  <c r="L448" i="55" s="1"/>
  <c r="D647" i="72" s="1"/>
  <c r="E647" i="72" s="1"/>
  <c r="T766" i="55"/>
  <c r="U766" i="55" s="1"/>
  <c r="K766" i="55"/>
  <c r="L766" i="55" s="1"/>
  <c r="H578" i="55"/>
  <c r="G578" i="55" s="1"/>
  <c r="T891" i="55"/>
  <c r="U891" i="55" s="1"/>
  <c r="K891" i="55"/>
  <c r="L891" i="55" s="1"/>
  <c r="R921" i="55"/>
  <c r="G921" i="55"/>
  <c r="R859" i="55"/>
  <c r="R828" i="55"/>
  <c r="G859" i="55"/>
  <c r="G828" i="55"/>
  <c r="K577" i="55"/>
  <c r="Q518" i="55"/>
  <c r="E518" i="55"/>
  <c r="H144" i="55"/>
  <c r="G144" i="55" s="1"/>
  <c r="R766" i="55"/>
  <c r="G766" i="55"/>
  <c r="K327" i="55"/>
  <c r="L327" i="55" s="1"/>
  <c r="T798" i="55"/>
  <c r="U798" i="55" s="1"/>
  <c r="K798" i="55"/>
  <c r="L798" i="55" s="1"/>
  <c r="T116" i="55"/>
  <c r="U116" i="55" s="1"/>
  <c r="K116" i="55"/>
  <c r="L116" i="55" s="1"/>
  <c r="K704" i="55"/>
  <c r="L704" i="55" s="1"/>
  <c r="S767" i="55"/>
  <c r="I767" i="55"/>
  <c r="S518" i="55"/>
  <c r="I518" i="55"/>
  <c r="S363" i="55"/>
  <c r="I363" i="55"/>
  <c r="K420" i="55"/>
  <c r="L420" i="55" s="1"/>
  <c r="T519" i="55"/>
  <c r="U519" i="55" s="1"/>
  <c r="K519" i="55"/>
  <c r="L519" i="55" s="1"/>
  <c r="Q580" i="55"/>
  <c r="E580" i="55"/>
  <c r="K915" i="55"/>
  <c r="L915" i="55" s="1"/>
  <c r="K1010" i="55"/>
  <c r="L1010" i="55" s="1"/>
  <c r="R767" i="55"/>
  <c r="G767" i="55"/>
  <c r="K881" i="55"/>
  <c r="L881" i="55" s="1"/>
  <c r="D1275" i="72" s="1"/>
  <c r="E1275" i="72" s="1"/>
  <c r="F888" i="55"/>
  <c r="S705" i="55"/>
  <c r="I705" i="55"/>
  <c r="J237" i="55"/>
  <c r="I237" i="55" s="1"/>
  <c r="R239" i="55"/>
  <c r="G239" i="55"/>
  <c r="K294" i="55"/>
  <c r="L294" i="55" s="1"/>
  <c r="K948" i="55"/>
  <c r="L948" i="55" s="1"/>
  <c r="J206" i="55"/>
  <c r="I206" i="55" s="1"/>
  <c r="R456" i="55"/>
  <c r="G456" i="55"/>
  <c r="K757" i="55"/>
  <c r="L757" i="55" s="1"/>
  <c r="D1095" i="72" s="1"/>
  <c r="E1095" i="72" s="1"/>
  <c r="F764" i="55"/>
  <c r="Q922" i="55"/>
  <c r="E922" i="55"/>
  <c r="K46" i="55"/>
  <c r="L46" i="55" s="1"/>
  <c r="Q642" i="55"/>
  <c r="E642" i="55"/>
  <c r="H51" i="55"/>
  <c r="G51" i="55" s="1"/>
  <c r="K977" i="55"/>
  <c r="L977" i="55" s="1"/>
  <c r="S581" i="55"/>
  <c r="I581" i="55"/>
  <c r="R890" i="55"/>
  <c r="G890" i="55"/>
  <c r="K509" i="55"/>
  <c r="L509" i="55" s="1"/>
  <c r="D736" i="72" s="1"/>
  <c r="E736" i="72" s="1"/>
  <c r="F516" i="55"/>
  <c r="U19" i="55"/>
  <c r="K792" i="55"/>
  <c r="L792" i="55" s="1"/>
  <c r="T488" i="55"/>
  <c r="U488" i="55" s="1"/>
  <c r="K488" i="55"/>
  <c r="L488" i="55" s="1"/>
  <c r="K544" i="55"/>
  <c r="L544" i="55" s="1"/>
  <c r="K140" i="55"/>
  <c r="L140" i="55" s="1"/>
  <c r="T85" i="55"/>
  <c r="U85" i="55" s="1"/>
  <c r="K85" i="55"/>
  <c r="L85" i="55" s="1"/>
  <c r="K726" i="55"/>
  <c r="L726" i="55" s="1"/>
  <c r="D1051" i="72" s="1"/>
  <c r="E1051" i="72" s="1"/>
  <c r="F733" i="55"/>
  <c r="Q705" i="55"/>
  <c r="E705" i="55"/>
  <c r="R115" i="55"/>
  <c r="G115" i="55"/>
  <c r="Q674" i="55"/>
  <c r="E674" i="55"/>
  <c r="J113" i="55"/>
  <c r="I113" i="55" s="1"/>
  <c r="H702" i="55"/>
  <c r="G702" i="55" s="1"/>
  <c r="K13" i="55"/>
  <c r="L13" i="55" s="1"/>
  <c r="F20" i="55"/>
  <c r="T363" i="55"/>
  <c r="U363" i="55" s="1"/>
  <c r="K363" i="55"/>
  <c r="L363" i="55" s="1"/>
  <c r="Q860" i="55"/>
  <c r="Q829" i="55"/>
  <c r="E860" i="55"/>
  <c r="E829" i="55"/>
  <c r="H485" i="55"/>
  <c r="G485" i="55" s="1"/>
  <c r="K979" i="55"/>
  <c r="L979" i="55" s="1"/>
  <c r="J144" i="55"/>
  <c r="I144" i="55" s="1"/>
  <c r="Q643" i="55"/>
  <c r="E643" i="55"/>
  <c r="K668" i="55"/>
  <c r="L668" i="55" s="1"/>
  <c r="K354" i="55"/>
  <c r="L354" i="55" s="1"/>
  <c r="D511" i="72" s="1"/>
  <c r="E511" i="72" s="1"/>
  <c r="F361" i="55"/>
  <c r="Q549" i="55"/>
  <c r="E549" i="55"/>
  <c r="K543" i="55"/>
  <c r="L543" i="55" s="1"/>
  <c r="K456" i="55"/>
  <c r="L456" i="55" s="1"/>
  <c r="J671" i="55"/>
  <c r="I671" i="55" s="1"/>
  <c r="S115" i="55"/>
  <c r="I115" i="55"/>
  <c r="R364" i="55"/>
  <c r="G364" i="55"/>
  <c r="K421" i="55"/>
  <c r="L421" i="55" s="1"/>
  <c r="K638" i="55"/>
  <c r="L638" i="55" s="1"/>
  <c r="Q209" i="55"/>
  <c r="E209" i="55"/>
  <c r="K819" i="55"/>
  <c r="L819" i="55" s="1"/>
  <c r="D1185" i="72" s="1"/>
  <c r="E1185" i="72" s="1"/>
  <c r="F826" i="55"/>
  <c r="T518" i="55"/>
  <c r="U518" i="55" s="1"/>
  <c r="K518" i="55"/>
  <c r="L518" i="55" s="1"/>
  <c r="S643" i="55"/>
  <c r="I643" i="55"/>
  <c r="S704" i="55"/>
  <c r="I704" i="55"/>
  <c r="J950" i="55"/>
  <c r="I950" i="55" s="1"/>
  <c r="R581" i="55"/>
  <c r="G581" i="55"/>
  <c r="T580" i="55"/>
  <c r="U580" i="55" s="1"/>
  <c r="K580" i="55"/>
  <c r="L580" i="55" s="1"/>
  <c r="K449" i="55"/>
  <c r="L449" i="55" s="1"/>
  <c r="K760" i="55"/>
  <c r="L760" i="55" s="1"/>
  <c r="H547" i="55"/>
  <c r="G547" i="55" s="1"/>
  <c r="K109" i="55"/>
  <c r="L109" i="55" s="1"/>
  <c r="Q581" i="55"/>
  <c r="E581" i="55"/>
  <c r="K606" i="55"/>
  <c r="L606" i="55" s="1"/>
  <c r="K856" i="55"/>
  <c r="S54" i="55"/>
  <c r="I54" i="55"/>
  <c r="K49" i="55"/>
  <c r="L49" i="55" s="1"/>
  <c r="K696" i="55"/>
  <c r="L696" i="55" s="1"/>
  <c r="D1007" i="72" s="1"/>
  <c r="E1007" i="72" s="1"/>
  <c r="Q239" i="55"/>
  <c r="E239" i="55"/>
  <c r="Q178" i="55"/>
  <c r="E178" i="55"/>
  <c r="R984" i="55"/>
  <c r="G984" i="55"/>
  <c r="U13" i="55"/>
  <c r="D17" i="12" s="1"/>
  <c r="E17" i="12" s="1"/>
  <c r="S736" i="55"/>
  <c r="I736" i="55"/>
  <c r="R518" i="55"/>
  <c r="G518" i="55"/>
  <c r="R332" i="55"/>
  <c r="G332" i="55"/>
  <c r="T922" i="55"/>
  <c r="U922" i="55" s="1"/>
  <c r="T642" i="55"/>
  <c r="U642" i="55" s="1"/>
  <c r="K642" i="55"/>
  <c r="L642" i="55" s="1"/>
  <c r="K418" i="55"/>
  <c r="L418" i="55" s="1"/>
  <c r="H237" i="55"/>
  <c r="G237" i="55" s="1"/>
  <c r="J919" i="55"/>
  <c r="I919" i="55" s="1"/>
  <c r="K230" i="55"/>
  <c r="L230" i="55" s="1"/>
  <c r="D331" i="72" s="1"/>
  <c r="E331" i="72" s="1"/>
  <c r="F237" i="55"/>
  <c r="K453" i="55"/>
  <c r="K918" i="55"/>
  <c r="K481" i="55"/>
  <c r="L481" i="55" s="1"/>
  <c r="S984" i="55"/>
  <c r="I984" i="55"/>
  <c r="K860" i="55"/>
  <c r="L860" i="55" s="1"/>
  <c r="T860" i="55"/>
  <c r="U860" i="55" s="1"/>
  <c r="K666" i="55"/>
  <c r="L666" i="55" s="1"/>
  <c r="T953" i="55"/>
  <c r="U953" i="55" s="1"/>
  <c r="K953" i="55"/>
  <c r="L953" i="55" s="1"/>
  <c r="R394" i="55"/>
  <c r="G394" i="55"/>
  <c r="R457" i="55"/>
  <c r="G457" i="55"/>
  <c r="R643" i="55"/>
  <c r="G643" i="55"/>
  <c r="Q612" i="55"/>
  <c r="E612" i="55"/>
  <c r="T829" i="55"/>
  <c r="U829" i="55" s="1"/>
  <c r="Q85" i="55"/>
  <c r="E85" i="55"/>
  <c r="H981" i="55"/>
  <c r="G981" i="55" s="1"/>
  <c r="R487" i="55"/>
  <c r="G487" i="55"/>
  <c r="T643" i="55"/>
  <c r="U643" i="55" s="1"/>
  <c r="Q302" i="55"/>
  <c r="E302" i="55"/>
  <c r="Q953" i="55"/>
  <c r="E953" i="55"/>
  <c r="T549" i="55"/>
  <c r="U549" i="55" s="1"/>
  <c r="K549" i="55"/>
  <c r="L549" i="55" s="1"/>
  <c r="R922" i="55"/>
  <c r="G922" i="55"/>
  <c r="Q673" i="55"/>
  <c r="E673" i="55"/>
  <c r="S891" i="55"/>
  <c r="I891" i="55"/>
  <c r="R177" i="55"/>
  <c r="G177" i="55"/>
  <c r="T209" i="55"/>
  <c r="U209" i="55" s="1"/>
  <c r="K209" i="55"/>
  <c r="L209" i="55" s="1"/>
  <c r="K729" i="55"/>
  <c r="L729" i="55" s="1"/>
  <c r="H423" i="55"/>
  <c r="G423" i="55" s="1"/>
  <c r="K78" i="55"/>
  <c r="L78" i="55" s="1"/>
  <c r="S859" i="55"/>
  <c r="S828" i="55"/>
  <c r="I828" i="55"/>
  <c r="I859" i="55"/>
  <c r="K633" i="55"/>
  <c r="L633" i="55" s="1"/>
  <c r="D916" i="72" s="1"/>
  <c r="E916" i="72" s="1"/>
  <c r="F640" i="55"/>
  <c r="J609" i="55"/>
  <c r="I609" i="55" s="1"/>
  <c r="J764" i="55"/>
  <c r="I764" i="55" s="1"/>
  <c r="S177" i="55"/>
  <c r="I177" i="55"/>
  <c r="J392" i="55"/>
  <c r="I392" i="55" s="1"/>
  <c r="H764" i="55"/>
  <c r="G764" i="55" s="1"/>
  <c r="K949" i="55"/>
  <c r="K141" i="55"/>
  <c r="L141" i="55" s="1"/>
  <c r="Q487" i="55"/>
  <c r="E487" i="55"/>
  <c r="K788" i="55"/>
  <c r="L788" i="55" s="1"/>
  <c r="D1140" i="72" s="1"/>
  <c r="E1140" i="72" s="1"/>
  <c r="F795" i="55"/>
  <c r="Q1015" i="55"/>
  <c r="E1015" i="55"/>
  <c r="T581" i="55"/>
  <c r="U581" i="55" s="1"/>
  <c r="K581" i="55"/>
  <c r="L581" i="55" s="1"/>
  <c r="S766" i="55"/>
  <c r="I766" i="55"/>
  <c r="R704" i="55"/>
  <c r="G704" i="55"/>
  <c r="R54" i="55"/>
  <c r="G54" i="55"/>
  <c r="R550" i="55"/>
  <c r="G550" i="55"/>
  <c r="K604" i="55"/>
  <c r="L604" i="55" s="1"/>
  <c r="T239" i="55"/>
  <c r="U239" i="55" s="1"/>
  <c r="K239" i="55"/>
  <c r="L239" i="55" s="1"/>
  <c r="T178" i="55"/>
  <c r="U178" i="55" s="1"/>
  <c r="K178" i="55"/>
  <c r="L178" i="55" s="1"/>
  <c r="H113" i="55"/>
  <c r="G113" i="55" s="1"/>
  <c r="K265" i="55"/>
  <c r="L265" i="55" s="1"/>
  <c r="K16" i="55"/>
  <c r="L16" i="55" s="1"/>
  <c r="K1014" i="55"/>
  <c r="L1014" i="55" s="1"/>
  <c r="S983" i="55"/>
  <c r="I983" i="55"/>
  <c r="K356" i="55"/>
  <c r="L356" i="55" s="1"/>
  <c r="R84" i="55"/>
  <c r="G84" i="55"/>
  <c r="R147" i="55"/>
  <c r="G147" i="55"/>
  <c r="R363" i="55"/>
  <c r="G363" i="55"/>
  <c r="R425" i="55"/>
  <c r="G425" i="55"/>
  <c r="K326" i="55"/>
  <c r="L326" i="55" s="1"/>
  <c r="K853" i="55"/>
  <c r="L853" i="55" s="1"/>
  <c r="S1014" i="55"/>
  <c r="I1014" i="55"/>
  <c r="Q859" i="55"/>
  <c r="Q828" i="55"/>
  <c r="E828" i="55"/>
  <c r="E859" i="55"/>
  <c r="K576" i="55"/>
  <c r="L576" i="55" s="1"/>
  <c r="K233" i="55"/>
  <c r="L233" i="55" s="1"/>
  <c r="K329" i="55"/>
  <c r="K976" i="55"/>
  <c r="L976" i="55" s="1"/>
  <c r="S487" i="55"/>
  <c r="I487" i="55"/>
  <c r="F485" i="55"/>
  <c r="K478" i="55"/>
  <c r="L478" i="55" s="1"/>
  <c r="D691" i="72" s="1"/>
  <c r="E691" i="72" s="1"/>
  <c r="BA18" i="67"/>
  <c r="EY18" i="67"/>
  <c r="EH18" i="67"/>
  <c r="FD48" i="67"/>
  <c r="FD23" i="67"/>
  <c r="FD26" i="67"/>
  <c r="FD22" i="67"/>
  <c r="FD27" i="67"/>
  <c r="FD14" i="67"/>
  <c r="BR46" i="67"/>
  <c r="BA46" i="67"/>
  <c r="AJ46" i="67"/>
  <c r="S46" i="67"/>
  <c r="EH46" i="67"/>
  <c r="DQ46" i="67"/>
  <c r="CZ46" i="67"/>
  <c r="CI46" i="67"/>
  <c r="FC46" i="67"/>
  <c r="FA46" i="67"/>
  <c r="EY46" i="67"/>
  <c r="N46" i="67"/>
  <c r="FB46" i="67"/>
  <c r="AJ12" i="67"/>
  <c r="S12" i="67"/>
  <c r="EH12" i="67"/>
  <c r="DQ12" i="67"/>
  <c r="CZ12" i="67"/>
  <c r="CI12" i="67"/>
  <c r="BR12" i="67"/>
  <c r="FC12" i="67"/>
  <c r="FA12" i="67"/>
  <c r="BA12" i="67"/>
  <c r="EY12" i="67"/>
  <c r="FB12" i="67"/>
  <c r="N12" i="67"/>
  <c r="FD16" i="67"/>
  <c r="FD42" i="67"/>
  <c r="EH26" i="67"/>
  <c r="CZ26" i="67"/>
  <c r="CI26" i="67"/>
  <c r="BR26" i="67"/>
  <c r="BA26" i="67"/>
  <c r="AJ26" i="67"/>
  <c r="FC26" i="67"/>
  <c r="FA26" i="67"/>
  <c r="EY26" i="67"/>
  <c r="S26" i="67"/>
  <c r="DQ26" i="67"/>
  <c r="N26" i="67"/>
  <c r="FB26" i="67"/>
  <c r="FD17" i="67"/>
  <c r="FD31" i="67"/>
  <c r="N22" i="67"/>
  <c r="BR22" i="67"/>
  <c r="BA22" i="67"/>
  <c r="AJ22" i="67"/>
  <c r="S22" i="67"/>
  <c r="EH22" i="67"/>
  <c r="DQ22" i="67"/>
  <c r="CZ22" i="67"/>
  <c r="CI22" i="67"/>
  <c r="FC22" i="67"/>
  <c r="FA22" i="67"/>
  <c r="EY22" i="67"/>
  <c r="FB22" i="67"/>
  <c r="FD32" i="67"/>
  <c r="AE39" i="67"/>
  <c r="FB39" i="67"/>
  <c r="FD46" i="67"/>
  <c r="FD12" i="67"/>
  <c r="CZ16" i="67"/>
  <c r="CI16" i="67"/>
  <c r="BR16" i="67"/>
  <c r="BA16" i="67"/>
  <c r="AJ16" i="67"/>
  <c r="S16" i="67"/>
  <c r="EH16" i="67"/>
  <c r="FA16" i="67"/>
  <c r="EY16" i="67"/>
  <c r="DQ16" i="67"/>
  <c r="FC16" i="67"/>
  <c r="N16" i="67"/>
  <c r="FB16" i="67"/>
  <c r="AE18" i="67"/>
  <c r="FB18" i="67"/>
  <c r="EH50" i="67"/>
  <c r="CZ50" i="67"/>
  <c r="CI50" i="67"/>
  <c r="BR50" i="67"/>
  <c r="BA50" i="67"/>
  <c r="AJ50" i="67"/>
  <c r="S50" i="67"/>
  <c r="FC50" i="67"/>
  <c r="FA50" i="67"/>
  <c r="EY50" i="67"/>
  <c r="DQ50" i="67"/>
  <c r="FB50" i="67"/>
  <c r="N50" i="67"/>
  <c r="BA29" i="67"/>
  <c r="AJ29" i="67"/>
  <c r="S29" i="67"/>
  <c r="EH29" i="67"/>
  <c r="DQ29" i="67"/>
  <c r="CZ29" i="67"/>
  <c r="CI29" i="67"/>
  <c r="BR29" i="67"/>
  <c r="FC29" i="67"/>
  <c r="FA29" i="67"/>
  <c r="EY29" i="67"/>
  <c r="FB29" i="67"/>
  <c r="N29" i="67"/>
  <c r="CI31" i="67"/>
  <c r="BR31" i="67"/>
  <c r="BA31" i="67"/>
  <c r="AJ31" i="67"/>
  <c r="S31" i="67"/>
  <c r="EH31" i="67"/>
  <c r="DQ31" i="67"/>
  <c r="EY31" i="67"/>
  <c r="CZ31" i="67"/>
  <c r="FC31" i="67"/>
  <c r="FA31" i="67"/>
  <c r="N31" i="67"/>
  <c r="FB31" i="67"/>
  <c r="FD20" i="67"/>
  <c r="AE38" i="67"/>
  <c r="FB38" i="67"/>
  <c r="N32" i="67"/>
  <c r="CZ32" i="67"/>
  <c r="CI32" i="67"/>
  <c r="BR32" i="67"/>
  <c r="BA32" i="67"/>
  <c r="AJ32" i="67"/>
  <c r="S32" i="67"/>
  <c r="EH32" i="67"/>
  <c r="DQ32" i="67"/>
  <c r="FA32" i="67"/>
  <c r="EY32" i="67"/>
  <c r="FC32" i="67"/>
  <c r="FB32" i="67"/>
  <c r="BR30" i="67"/>
  <c r="BA30" i="67"/>
  <c r="AJ30" i="67"/>
  <c r="S30" i="67"/>
  <c r="EH30" i="67"/>
  <c r="DQ30" i="67"/>
  <c r="CZ30" i="67"/>
  <c r="CI30" i="67"/>
  <c r="FC30" i="67"/>
  <c r="FA30" i="67"/>
  <c r="EY30" i="67"/>
  <c r="FB30" i="67"/>
  <c r="N30" i="67"/>
  <c r="S43" i="67"/>
  <c r="DQ43" i="67"/>
  <c r="CZ43" i="67"/>
  <c r="CI43" i="67"/>
  <c r="BR43" i="67"/>
  <c r="BA43" i="67"/>
  <c r="FC43" i="67"/>
  <c r="FA43" i="67"/>
  <c r="AJ43" i="67"/>
  <c r="EY43" i="67"/>
  <c r="EH43" i="67"/>
  <c r="FB43" i="67"/>
  <c r="N43" i="67"/>
  <c r="FD37" i="67"/>
  <c r="FD50" i="67"/>
  <c r="FD29" i="67"/>
  <c r="DQ25" i="67"/>
  <c r="CZ25" i="67"/>
  <c r="CI25" i="67"/>
  <c r="BR25" i="67"/>
  <c r="BA25" i="67"/>
  <c r="AJ25" i="67"/>
  <c r="S25" i="67"/>
  <c r="EH25" i="67"/>
  <c r="FC25" i="67"/>
  <c r="FA25" i="67"/>
  <c r="EY25" i="67"/>
  <c r="FB25" i="67"/>
  <c r="N25" i="67"/>
  <c r="N20" i="67"/>
  <c r="AJ20" i="67"/>
  <c r="S20" i="67"/>
  <c r="EH20" i="67"/>
  <c r="DQ20" i="67"/>
  <c r="CZ20" i="67"/>
  <c r="CI20" i="67"/>
  <c r="BR20" i="67"/>
  <c r="FC20" i="67"/>
  <c r="FA20" i="67"/>
  <c r="EY20" i="67"/>
  <c r="BA20" i="67"/>
  <c r="FB20" i="67"/>
  <c r="FD38" i="67"/>
  <c r="FD39" i="67"/>
  <c r="FD30" i="67"/>
  <c r="FD43" i="67"/>
  <c r="EH42" i="67"/>
  <c r="CZ42" i="67"/>
  <c r="CI42" i="67"/>
  <c r="BR42" i="67"/>
  <c r="BA42" i="67"/>
  <c r="AJ42" i="67"/>
  <c r="FC42" i="67"/>
  <c r="FA42" i="67"/>
  <c r="DQ42" i="67"/>
  <c r="EY42" i="67"/>
  <c r="S42" i="67"/>
  <c r="N42" i="67"/>
  <c r="FB42" i="67"/>
  <c r="FD11" i="67"/>
  <c r="FD35" i="67"/>
  <c r="FD13" i="67"/>
  <c r="N37" i="67"/>
  <c r="BA37" i="67"/>
  <c r="AJ37" i="67"/>
  <c r="S37" i="67"/>
  <c r="EH37" i="67"/>
  <c r="DQ37" i="67"/>
  <c r="CZ37" i="67"/>
  <c r="CI37" i="67"/>
  <c r="FC37" i="67"/>
  <c r="BR37" i="67"/>
  <c r="FA37" i="67"/>
  <c r="EY37" i="67"/>
  <c r="FB37" i="67"/>
  <c r="FD18" i="67"/>
  <c r="FD47" i="67"/>
  <c r="CZ40" i="67"/>
  <c r="CI40" i="67"/>
  <c r="BR40" i="67"/>
  <c r="BA40" i="67"/>
  <c r="AJ40" i="67"/>
  <c r="S40" i="67"/>
  <c r="EH40" i="67"/>
  <c r="FA40" i="67"/>
  <c r="EY40" i="67"/>
  <c r="DQ40" i="67"/>
  <c r="FC40" i="67"/>
  <c r="N40" i="67"/>
  <c r="FB40" i="67"/>
  <c r="DQ33" i="67"/>
  <c r="CI33" i="67"/>
  <c r="BR33" i="67"/>
  <c r="BA33" i="67"/>
  <c r="AJ33" i="67"/>
  <c r="S33" i="67"/>
  <c r="FC33" i="67"/>
  <c r="FA33" i="67"/>
  <c r="EH33" i="67"/>
  <c r="EY33" i="67"/>
  <c r="CZ33" i="67"/>
  <c r="N33" i="67"/>
  <c r="FB33" i="67"/>
  <c r="FD25" i="67"/>
  <c r="N35" i="67"/>
  <c r="S35" i="67"/>
  <c r="DQ35" i="67"/>
  <c r="CZ35" i="67"/>
  <c r="CI35" i="67"/>
  <c r="BR35" i="67"/>
  <c r="BA35" i="67"/>
  <c r="FC35" i="67"/>
  <c r="AJ35" i="67"/>
  <c r="EH35" i="67"/>
  <c r="FA35" i="67"/>
  <c r="EY35" i="67"/>
  <c r="FB35" i="67"/>
  <c r="CI15" i="67"/>
  <c r="BR15" i="67"/>
  <c r="BA15" i="67"/>
  <c r="AJ15" i="67"/>
  <c r="S15" i="67"/>
  <c r="EH15" i="67"/>
  <c r="DQ15" i="67"/>
  <c r="EY15" i="67"/>
  <c r="CZ15" i="67"/>
  <c r="FC15" i="67"/>
  <c r="FA15" i="67"/>
  <c r="N15" i="67"/>
  <c r="FB15" i="67"/>
  <c r="FD34" i="67"/>
  <c r="BR14" i="67"/>
  <c r="BA14" i="67"/>
  <c r="AJ14" i="67"/>
  <c r="S14" i="67"/>
  <c r="EY14" i="67"/>
  <c r="EH14" i="67"/>
  <c r="DQ14" i="67"/>
  <c r="CZ14" i="67"/>
  <c r="FC14" i="67"/>
  <c r="FA14" i="67"/>
  <c r="CI14" i="67"/>
  <c r="N14" i="67"/>
  <c r="FB14" i="67"/>
  <c r="DQ41" i="67"/>
  <c r="CI41" i="67"/>
  <c r="BR41" i="67"/>
  <c r="BA41" i="67"/>
  <c r="AJ41" i="67"/>
  <c r="S41" i="67"/>
  <c r="FC41" i="67"/>
  <c r="CZ41" i="67"/>
  <c r="FA41" i="67"/>
  <c r="EY41" i="67"/>
  <c r="EH41" i="67"/>
  <c r="N41" i="67"/>
  <c r="FB41" i="67"/>
  <c r="CI11" i="67"/>
  <c r="BR11" i="67"/>
  <c r="FC11" i="67"/>
  <c r="BA11" i="67"/>
  <c r="FA11" i="67"/>
  <c r="AJ11" i="67"/>
  <c r="EY11" i="67"/>
  <c r="S11" i="67"/>
  <c r="EH11" i="67"/>
  <c r="DQ11" i="67"/>
  <c r="CZ11" i="67"/>
  <c r="N11" i="67"/>
  <c r="FB11" i="67"/>
  <c r="BA45" i="67"/>
  <c r="AJ45" i="67"/>
  <c r="S45" i="67"/>
  <c r="EH45" i="67"/>
  <c r="DQ45" i="67"/>
  <c r="CZ45" i="67"/>
  <c r="CI45" i="67"/>
  <c r="FC45" i="67"/>
  <c r="FA45" i="67"/>
  <c r="BR45" i="67"/>
  <c r="EY45" i="67"/>
  <c r="FB45" i="67"/>
  <c r="N45" i="67"/>
  <c r="BA21" i="67"/>
  <c r="AJ21" i="67"/>
  <c r="S21" i="67"/>
  <c r="EH21" i="67"/>
  <c r="DQ21" i="67"/>
  <c r="CZ21" i="67"/>
  <c r="CI21" i="67"/>
  <c r="BR21" i="67"/>
  <c r="FC21" i="67"/>
  <c r="FA21" i="67"/>
  <c r="EY21" i="67"/>
  <c r="N21" i="67"/>
  <c r="FB21" i="67"/>
  <c r="BA13" i="67"/>
  <c r="AJ13" i="67"/>
  <c r="S13" i="67"/>
  <c r="EY13" i="67"/>
  <c r="EH13" i="67"/>
  <c r="DQ13" i="67"/>
  <c r="CZ13" i="67"/>
  <c r="CI13" i="67"/>
  <c r="BR13" i="67"/>
  <c r="FC13" i="67"/>
  <c r="FA13" i="67"/>
  <c r="N13" i="67"/>
  <c r="FB13" i="67"/>
  <c r="FD49" i="67"/>
  <c r="FD24" i="67"/>
  <c r="CI47" i="67"/>
  <c r="BR47" i="67"/>
  <c r="BA47" i="67"/>
  <c r="AJ47" i="67"/>
  <c r="S47" i="67"/>
  <c r="EH47" i="67"/>
  <c r="DQ47" i="67"/>
  <c r="EY47" i="67"/>
  <c r="CZ47" i="67"/>
  <c r="FC47" i="67"/>
  <c r="FA47" i="67"/>
  <c r="N47" i="67"/>
  <c r="FB47" i="67"/>
  <c r="FD40" i="67"/>
  <c r="FD33" i="67"/>
  <c r="FD15" i="67"/>
  <c r="EH34" i="67"/>
  <c r="CZ34" i="67"/>
  <c r="CI34" i="67"/>
  <c r="BR34" i="67"/>
  <c r="BA34" i="67"/>
  <c r="AJ34" i="67"/>
  <c r="DQ34" i="67"/>
  <c r="FC34" i="67"/>
  <c r="FA34" i="67"/>
  <c r="EY34" i="67"/>
  <c r="S34" i="67"/>
  <c r="N34" i="67"/>
  <c r="FB34" i="67"/>
  <c r="DQ17" i="67"/>
  <c r="CZ17" i="67"/>
  <c r="CI17" i="67"/>
  <c r="BR17" i="67"/>
  <c r="BA17" i="67"/>
  <c r="AJ17" i="67"/>
  <c r="S17" i="67"/>
  <c r="FC17" i="67"/>
  <c r="FA17" i="67"/>
  <c r="EY17" i="67"/>
  <c r="EH17" i="67"/>
  <c r="N17" i="67"/>
  <c r="FB17" i="67"/>
  <c r="FD45" i="67"/>
  <c r="FD21" i="67"/>
  <c r="FD28" i="67"/>
  <c r="DQ49" i="67"/>
  <c r="CI49" i="67"/>
  <c r="BR49" i="67"/>
  <c r="BA49" i="67"/>
  <c r="AJ49" i="67"/>
  <c r="S49" i="67"/>
  <c r="FC49" i="67"/>
  <c r="FA49" i="67"/>
  <c r="EY49" i="67"/>
  <c r="CZ49" i="67"/>
  <c r="EH49" i="67"/>
  <c r="N49" i="67"/>
  <c r="FB49" i="67"/>
  <c r="N24" i="67"/>
  <c r="CZ24" i="67"/>
  <c r="CI24" i="67"/>
  <c r="BR24" i="67"/>
  <c r="BA24" i="67"/>
  <c r="AJ24" i="67"/>
  <c r="S24" i="67"/>
  <c r="EH24" i="67"/>
  <c r="FA24" i="67"/>
  <c r="EY24" i="67"/>
  <c r="DQ24" i="67"/>
  <c r="FC24" i="67"/>
  <c r="FB24" i="67"/>
  <c r="FD19" i="67"/>
  <c r="AJ36" i="67"/>
  <c r="S36" i="67"/>
  <c r="EH36" i="67"/>
  <c r="DQ36" i="67"/>
  <c r="CZ36" i="67"/>
  <c r="CI36" i="67"/>
  <c r="BR36" i="67"/>
  <c r="BA36" i="67"/>
  <c r="FC36" i="67"/>
  <c r="FA36" i="67"/>
  <c r="EY36" i="67"/>
  <c r="FB36" i="67"/>
  <c r="N36" i="67"/>
  <c r="AJ44" i="67"/>
  <c r="S44" i="67"/>
  <c r="EH44" i="67"/>
  <c r="DQ44" i="67"/>
  <c r="CZ44" i="67"/>
  <c r="CI44" i="67"/>
  <c r="BR44" i="67"/>
  <c r="BA44" i="67"/>
  <c r="FC44" i="67"/>
  <c r="FA44" i="67"/>
  <c r="EY44" i="67"/>
  <c r="FB44" i="67"/>
  <c r="N44" i="67"/>
  <c r="CZ48" i="67"/>
  <c r="CI48" i="67"/>
  <c r="BR48" i="67"/>
  <c r="BA48" i="67"/>
  <c r="AJ48" i="67"/>
  <c r="S48" i="67"/>
  <c r="EH48" i="67"/>
  <c r="FA48" i="67"/>
  <c r="EY48" i="67"/>
  <c r="DQ48" i="67"/>
  <c r="FC48" i="67"/>
  <c r="N48" i="67"/>
  <c r="FB48" i="67"/>
  <c r="AJ28" i="67"/>
  <c r="S28" i="67"/>
  <c r="EH28" i="67"/>
  <c r="DQ28" i="67"/>
  <c r="CZ28" i="67"/>
  <c r="CI28" i="67"/>
  <c r="BR28" i="67"/>
  <c r="FC28" i="67"/>
  <c r="FA28" i="67"/>
  <c r="EY28" i="67"/>
  <c r="BA28" i="67"/>
  <c r="N28" i="67"/>
  <c r="FB28" i="67"/>
  <c r="N23" i="67"/>
  <c r="CI23" i="67"/>
  <c r="BR23" i="67"/>
  <c r="BA23" i="67"/>
  <c r="AJ23" i="67"/>
  <c r="S23" i="67"/>
  <c r="EH23" i="67"/>
  <c r="DQ23" i="67"/>
  <c r="EY23" i="67"/>
  <c r="CZ23" i="67"/>
  <c r="FC23" i="67"/>
  <c r="FA23" i="67"/>
  <c r="FB23" i="67"/>
  <c r="S19" i="67"/>
  <c r="DQ19" i="67"/>
  <c r="CZ19" i="67"/>
  <c r="CI19" i="67"/>
  <c r="BR19" i="67"/>
  <c r="BA19" i="67"/>
  <c r="AJ19" i="67"/>
  <c r="FC19" i="67"/>
  <c r="FA19" i="67"/>
  <c r="EY19" i="67"/>
  <c r="EH19" i="67"/>
  <c r="N19" i="67"/>
  <c r="FB19" i="67"/>
  <c r="FD36" i="67"/>
  <c r="FD41" i="67"/>
  <c r="S27" i="67"/>
  <c r="DQ27" i="67"/>
  <c r="CZ27" i="67"/>
  <c r="CI27" i="67"/>
  <c r="BR27" i="67"/>
  <c r="BA27" i="67"/>
  <c r="EH27" i="67"/>
  <c r="AJ27" i="67"/>
  <c r="FC27" i="67"/>
  <c r="FA27" i="67"/>
  <c r="EY27" i="67"/>
  <c r="N27" i="67"/>
  <c r="FB27" i="67"/>
  <c r="FD44" i="67"/>
  <c r="CI42" i="10"/>
  <c r="DQ42" i="10"/>
  <c r="BA42" i="10"/>
  <c r="S42" i="10"/>
  <c r="FA42" i="10"/>
  <c r="AJ42" i="10"/>
  <c r="CZ42" i="10"/>
  <c r="EY42" i="10"/>
  <c r="N42" i="10"/>
  <c r="BR42" i="10"/>
  <c r="CZ32" i="70"/>
  <c r="N32" i="70"/>
  <c r="EY32" i="70"/>
  <c r="AJ32" i="70"/>
  <c r="S32" i="70"/>
  <c r="EH32" i="70"/>
  <c r="FC32" i="70"/>
  <c r="FA32" i="70"/>
  <c r="BR32" i="70"/>
  <c r="CI32" i="70"/>
  <c r="DQ32" i="70"/>
  <c r="BR31" i="10"/>
  <c r="FD34" i="70"/>
  <c r="CI31" i="10"/>
  <c r="FC31" i="10"/>
  <c r="FA31" i="10"/>
  <c r="N31" i="10"/>
  <c r="S31" i="10"/>
  <c r="EH31" i="10"/>
  <c r="EY43" i="70"/>
  <c r="BA43" i="70"/>
  <c r="CI43" i="70"/>
  <c r="S43" i="70"/>
  <c r="DQ43" i="70"/>
  <c r="BR43" i="70"/>
  <c r="FC43" i="70"/>
  <c r="CZ43" i="70"/>
  <c r="FA43" i="70"/>
  <c r="EH43" i="70"/>
  <c r="AJ43" i="70"/>
  <c r="N43" i="70"/>
  <c r="EY31" i="10"/>
  <c r="DQ31" i="10"/>
  <c r="CZ31" i="10"/>
  <c r="BA31" i="10"/>
  <c r="FD19" i="70"/>
  <c r="FD46" i="70"/>
  <c r="FD49" i="70"/>
  <c r="FD45" i="70"/>
  <c r="FD37" i="70"/>
  <c r="FD40" i="70"/>
  <c r="FD18" i="70"/>
  <c r="FD12" i="70"/>
  <c r="N26" i="10"/>
  <c r="CZ26" i="10"/>
  <c r="FA26" i="10"/>
  <c r="CI26" i="10"/>
  <c r="EH26" i="10"/>
  <c r="FC26" i="10"/>
  <c r="BA26" i="10"/>
  <c r="BR26" i="10"/>
  <c r="EY26" i="10"/>
  <c r="AJ26" i="10"/>
  <c r="S26" i="10"/>
  <c r="DQ26" i="10"/>
  <c r="BA27" i="70"/>
  <c r="CZ27" i="70"/>
  <c r="FA27" i="70"/>
  <c r="S27" i="70"/>
  <c r="BR27" i="70"/>
  <c r="EH27" i="70"/>
  <c r="AJ27" i="70"/>
  <c r="FC27" i="70"/>
  <c r="EY27" i="70"/>
  <c r="DQ27" i="70"/>
  <c r="CI27" i="70"/>
  <c r="N27" i="70"/>
  <c r="FB27" i="70"/>
  <c r="FD32" i="70"/>
  <c r="S13" i="70"/>
  <c r="CI13" i="70"/>
  <c r="EH13" i="70"/>
  <c r="BA13" i="70"/>
  <c r="CZ13" i="70"/>
  <c r="FA13" i="70"/>
  <c r="BR13" i="70"/>
  <c r="FC13" i="70"/>
  <c r="EY13" i="70"/>
  <c r="AJ13" i="70"/>
  <c r="DQ13" i="70"/>
  <c r="N13" i="70"/>
  <c r="FB13" i="70"/>
  <c r="BA31" i="70"/>
  <c r="FA31" i="70"/>
  <c r="EH31" i="70"/>
  <c r="AJ31" i="70"/>
  <c r="CI31" i="70"/>
  <c r="BR31" i="70"/>
  <c r="FC31" i="70"/>
  <c r="S31" i="70"/>
  <c r="EY31" i="70"/>
  <c r="CZ31" i="70"/>
  <c r="DQ31" i="70"/>
  <c r="N31" i="70"/>
  <c r="FB31" i="70"/>
  <c r="FD17" i="70"/>
  <c r="CZ42" i="70"/>
  <c r="AJ42" i="70"/>
  <c r="FC42" i="70"/>
  <c r="BA42" i="70"/>
  <c r="EY42" i="70"/>
  <c r="CI42" i="70"/>
  <c r="DQ42" i="70"/>
  <c r="EH42" i="70"/>
  <c r="S42" i="70"/>
  <c r="BR42" i="70"/>
  <c r="FA42" i="70"/>
  <c r="N42" i="70"/>
  <c r="FB42" i="70"/>
  <c r="FD23" i="70"/>
  <c r="N40" i="70"/>
  <c r="BR40" i="70"/>
  <c r="S40" i="70"/>
  <c r="BA40" i="70"/>
  <c r="CZ40" i="70"/>
  <c r="EY40" i="70"/>
  <c r="DQ40" i="70"/>
  <c r="AJ40" i="70"/>
  <c r="FC40" i="70"/>
  <c r="CI40" i="70"/>
  <c r="FA40" i="70"/>
  <c r="EH40" i="70"/>
  <c r="FB40" i="70"/>
  <c r="FD29" i="70"/>
  <c r="N20" i="10"/>
  <c r="EH20" i="10"/>
  <c r="BR20" i="10"/>
  <c r="CI20" i="10"/>
  <c r="DQ20" i="10"/>
  <c r="FA20" i="10"/>
  <c r="BA20" i="10"/>
  <c r="EY20" i="10"/>
  <c r="AJ20" i="10"/>
  <c r="S20" i="10"/>
  <c r="CZ20" i="10"/>
  <c r="FC20" i="10"/>
  <c r="BR12" i="70"/>
  <c r="AJ12" i="70"/>
  <c r="CI12" i="70"/>
  <c r="DQ12" i="70"/>
  <c r="FC12" i="70"/>
  <c r="EY12" i="70"/>
  <c r="CZ12" i="70"/>
  <c r="FA12" i="70"/>
  <c r="EH12" i="70"/>
  <c r="BA12" i="70"/>
  <c r="S12" i="70"/>
  <c r="N12" i="70"/>
  <c r="FB12" i="70"/>
  <c r="S45" i="70"/>
  <c r="CI45" i="70"/>
  <c r="EH45" i="70"/>
  <c r="BA45" i="70"/>
  <c r="CZ45" i="70"/>
  <c r="FA45" i="70"/>
  <c r="AJ45" i="70"/>
  <c r="EY45" i="70"/>
  <c r="DQ45" i="70"/>
  <c r="BR45" i="70"/>
  <c r="FC45" i="70"/>
  <c r="N45" i="70"/>
  <c r="FB45" i="70"/>
  <c r="FD11" i="70"/>
  <c r="AJ46" i="70"/>
  <c r="CZ46" i="70"/>
  <c r="EY46" i="70"/>
  <c r="DQ46" i="70"/>
  <c r="S46" i="70"/>
  <c r="BR46" i="70"/>
  <c r="FC46" i="70"/>
  <c r="BA46" i="70"/>
  <c r="FA46" i="70"/>
  <c r="EH46" i="70"/>
  <c r="CI46" i="70"/>
  <c r="N46" i="70"/>
  <c r="FB46" i="70"/>
  <c r="FD27" i="70"/>
  <c r="FD13" i="70"/>
  <c r="FD31" i="70"/>
  <c r="CI25" i="70"/>
  <c r="S25" i="70"/>
  <c r="AJ25" i="70"/>
  <c r="FA25" i="70"/>
  <c r="BR25" i="70"/>
  <c r="EH25" i="70"/>
  <c r="BA25" i="70"/>
  <c r="FC25" i="70"/>
  <c r="EY25" i="70"/>
  <c r="DQ25" i="70"/>
  <c r="CZ25" i="70"/>
  <c r="FB25" i="70"/>
  <c r="N25" i="70"/>
  <c r="FD39" i="70"/>
  <c r="CZ50" i="70"/>
  <c r="AJ50" i="70"/>
  <c r="BA50" i="70"/>
  <c r="FC50" i="70"/>
  <c r="CI50" i="70"/>
  <c r="EY50" i="70"/>
  <c r="DQ50" i="70"/>
  <c r="BR50" i="70"/>
  <c r="FA50" i="70"/>
  <c r="EH50" i="70"/>
  <c r="S50" i="70"/>
  <c r="N50" i="70"/>
  <c r="FB50" i="70"/>
  <c r="AE49" i="70"/>
  <c r="FB49" i="70"/>
  <c r="AJ14" i="70"/>
  <c r="CZ14" i="70"/>
  <c r="EY14" i="70"/>
  <c r="S14" i="70"/>
  <c r="BR14" i="70"/>
  <c r="DQ14" i="70"/>
  <c r="FC14" i="70"/>
  <c r="FA14" i="70"/>
  <c r="CI14" i="70"/>
  <c r="EH14" i="70"/>
  <c r="BA14" i="70"/>
  <c r="N14" i="70"/>
  <c r="FB14" i="70"/>
  <c r="N12" i="10"/>
  <c r="EH12" i="10"/>
  <c r="BR12" i="10"/>
  <c r="DQ12" i="10"/>
  <c r="FA12" i="10"/>
  <c r="CI12" i="10"/>
  <c r="AJ12" i="10"/>
  <c r="S12" i="10"/>
  <c r="CZ12" i="10"/>
  <c r="FC12" i="10"/>
  <c r="BA12" i="10"/>
  <c r="EY12" i="10"/>
  <c r="N47" i="10"/>
  <c r="BA47" i="10"/>
  <c r="FC47" i="10"/>
  <c r="DQ47" i="10"/>
  <c r="CI47" i="10"/>
  <c r="EH47" i="10"/>
  <c r="FA47" i="10"/>
  <c r="CZ47" i="10"/>
  <c r="BR47" i="10"/>
  <c r="EY47" i="10"/>
  <c r="AJ47" i="10"/>
  <c r="S47" i="10"/>
  <c r="N28" i="10"/>
  <c r="EH28" i="10"/>
  <c r="BR28" i="10"/>
  <c r="CI28" i="10"/>
  <c r="DQ28" i="10"/>
  <c r="FA28" i="10"/>
  <c r="S28" i="10"/>
  <c r="CZ28" i="10"/>
  <c r="FC28" i="10"/>
  <c r="BA28" i="10"/>
  <c r="EY28" i="10"/>
  <c r="AJ28" i="10"/>
  <c r="BR20" i="70"/>
  <c r="DQ20" i="70"/>
  <c r="FC20" i="70"/>
  <c r="AJ20" i="70"/>
  <c r="CI20" i="70"/>
  <c r="EY20" i="70"/>
  <c r="S20" i="70"/>
  <c r="CZ20" i="70"/>
  <c r="FA20" i="70"/>
  <c r="EH20" i="70"/>
  <c r="BA20" i="70"/>
  <c r="N20" i="70"/>
  <c r="FB20" i="70"/>
  <c r="AE24" i="70"/>
  <c r="FB24" i="70"/>
  <c r="FD25" i="70"/>
  <c r="BA39" i="70"/>
  <c r="FA39" i="70"/>
  <c r="EH39" i="70"/>
  <c r="AJ39" i="70"/>
  <c r="CI39" i="70"/>
  <c r="S39" i="70"/>
  <c r="CZ39" i="70"/>
  <c r="EY39" i="70"/>
  <c r="FC39" i="70"/>
  <c r="DQ39" i="70"/>
  <c r="BR39" i="70"/>
  <c r="N39" i="70"/>
  <c r="FB39" i="70"/>
  <c r="AE43" i="70"/>
  <c r="FB43" i="70"/>
  <c r="FD50" i="70"/>
  <c r="FD33" i="70"/>
  <c r="FD14" i="70"/>
  <c r="DQ11" i="10"/>
  <c r="FC11" i="10"/>
  <c r="BA11" i="10"/>
  <c r="BR11" i="10"/>
  <c r="S11" i="10"/>
  <c r="EY11" i="10"/>
  <c r="CZ11" i="10"/>
  <c r="FA11" i="10"/>
  <c r="EH11" i="10"/>
  <c r="CI11" i="10"/>
  <c r="AJ11" i="10"/>
  <c r="N17" i="10"/>
  <c r="CI17" i="10"/>
  <c r="S17" i="10"/>
  <c r="AJ17" i="10"/>
  <c r="EY17" i="10"/>
  <c r="BR17" i="10"/>
  <c r="DQ17" i="10"/>
  <c r="FA17" i="10"/>
  <c r="BA17" i="10"/>
  <c r="EH17" i="10"/>
  <c r="CZ17" i="10"/>
  <c r="FC17" i="10"/>
  <c r="FD20" i="70"/>
  <c r="FD24" i="70"/>
  <c r="S21" i="70"/>
  <c r="CI21" i="70"/>
  <c r="EH21" i="70"/>
  <c r="BA21" i="70"/>
  <c r="CZ21" i="70"/>
  <c r="FA21" i="70"/>
  <c r="FC21" i="70"/>
  <c r="AJ21" i="70"/>
  <c r="EY21" i="70"/>
  <c r="DQ21" i="70"/>
  <c r="BR21" i="70"/>
  <c r="N21" i="70"/>
  <c r="FB21" i="70"/>
  <c r="FD47" i="70"/>
  <c r="AJ22" i="70"/>
  <c r="CZ22" i="70"/>
  <c r="EY22" i="70"/>
  <c r="S22" i="70"/>
  <c r="BR22" i="70"/>
  <c r="DQ22" i="70"/>
  <c r="FC22" i="70"/>
  <c r="BA22" i="70"/>
  <c r="CI22" i="70"/>
  <c r="FA22" i="70"/>
  <c r="EH22" i="70"/>
  <c r="FB22" i="70"/>
  <c r="N22" i="70"/>
  <c r="CZ18" i="70"/>
  <c r="AJ18" i="70"/>
  <c r="BA18" i="70"/>
  <c r="FC18" i="70"/>
  <c r="CI18" i="70"/>
  <c r="EY18" i="70"/>
  <c r="S18" i="70"/>
  <c r="DQ18" i="70"/>
  <c r="FA18" i="70"/>
  <c r="EH18" i="70"/>
  <c r="BR18" i="70"/>
  <c r="N18" i="70"/>
  <c r="FB18" i="70"/>
  <c r="FD43" i="70"/>
  <c r="CZ34" i="70"/>
  <c r="AJ34" i="70"/>
  <c r="CI34" i="70"/>
  <c r="FC34" i="70"/>
  <c r="EY34" i="70"/>
  <c r="BA34" i="70"/>
  <c r="DQ34" i="70"/>
  <c r="BR34" i="70"/>
  <c r="FA34" i="70"/>
  <c r="EH34" i="70"/>
  <c r="S34" i="70"/>
  <c r="N34" i="70"/>
  <c r="FB34" i="70"/>
  <c r="BR36" i="70"/>
  <c r="DQ36" i="70"/>
  <c r="AJ36" i="70"/>
  <c r="CI36" i="70"/>
  <c r="EY36" i="70"/>
  <c r="S36" i="70"/>
  <c r="FC36" i="70"/>
  <c r="CZ36" i="70"/>
  <c r="FA36" i="70"/>
  <c r="BA36" i="70"/>
  <c r="EH36" i="70"/>
  <c r="N36" i="70"/>
  <c r="FB36" i="70"/>
  <c r="CI33" i="70"/>
  <c r="S33" i="70"/>
  <c r="AJ33" i="70"/>
  <c r="BR33" i="70"/>
  <c r="FA33" i="70"/>
  <c r="EH33" i="70"/>
  <c r="CZ33" i="70"/>
  <c r="DQ33" i="70"/>
  <c r="BA33" i="70"/>
  <c r="FC33" i="70"/>
  <c r="EY33" i="70"/>
  <c r="N33" i="70"/>
  <c r="FB33" i="70"/>
  <c r="BA15" i="70"/>
  <c r="DQ15" i="70"/>
  <c r="FA15" i="70"/>
  <c r="AJ15" i="70"/>
  <c r="CI15" i="70"/>
  <c r="EH15" i="70"/>
  <c r="S15" i="70"/>
  <c r="CZ15" i="70"/>
  <c r="BR15" i="70"/>
  <c r="FC15" i="70"/>
  <c r="EY15" i="70"/>
  <c r="FB15" i="70"/>
  <c r="N15" i="70"/>
  <c r="N49" i="10"/>
  <c r="CI49" i="10"/>
  <c r="S49" i="10"/>
  <c r="AJ49" i="10"/>
  <c r="EY49" i="10"/>
  <c r="BR49" i="10"/>
  <c r="DQ49" i="10"/>
  <c r="FA49" i="10"/>
  <c r="CZ49" i="10"/>
  <c r="FC49" i="10"/>
  <c r="BA49" i="10"/>
  <c r="EH49" i="10"/>
  <c r="N32" i="10"/>
  <c r="BR32" i="10"/>
  <c r="EH32" i="10"/>
  <c r="S32" i="10"/>
  <c r="BA32" i="10"/>
  <c r="CZ32" i="10"/>
  <c r="EY32" i="10"/>
  <c r="FC32" i="10"/>
  <c r="AJ32" i="10"/>
  <c r="DQ32" i="10"/>
  <c r="CI32" i="10"/>
  <c r="FA32" i="10"/>
  <c r="N38" i="10"/>
  <c r="FA38" i="10"/>
  <c r="CZ38" i="10"/>
  <c r="AJ38" i="10"/>
  <c r="S38" i="10"/>
  <c r="BR38" i="10"/>
  <c r="DQ38" i="10"/>
  <c r="EY38" i="10"/>
  <c r="BA38" i="10"/>
  <c r="EH38" i="10"/>
  <c r="CI38" i="10"/>
  <c r="FC38" i="10"/>
  <c r="N34" i="10"/>
  <c r="CZ34" i="10"/>
  <c r="FA34" i="10"/>
  <c r="BA34" i="10"/>
  <c r="CI34" i="10"/>
  <c r="EH34" i="10"/>
  <c r="FC34" i="10"/>
  <c r="AJ34" i="10"/>
  <c r="S34" i="10"/>
  <c r="DQ34" i="10"/>
  <c r="BR34" i="10"/>
  <c r="EY34" i="10"/>
  <c r="N19" i="10"/>
  <c r="DQ19" i="10"/>
  <c r="BA19" i="10"/>
  <c r="FC19" i="10"/>
  <c r="CZ19" i="10"/>
  <c r="EY19" i="10"/>
  <c r="AJ19" i="10"/>
  <c r="S19" i="10"/>
  <c r="BR19" i="10"/>
  <c r="FA19" i="10"/>
  <c r="EH19" i="10"/>
  <c r="CI19" i="10"/>
  <c r="N35" i="10"/>
  <c r="DQ35" i="10"/>
  <c r="BA35" i="10"/>
  <c r="FC35" i="10"/>
  <c r="AJ35" i="10"/>
  <c r="S35" i="10"/>
  <c r="BR35" i="10"/>
  <c r="CZ35" i="10"/>
  <c r="EY35" i="10"/>
  <c r="EH35" i="10"/>
  <c r="CI35" i="10"/>
  <c r="FA35" i="10"/>
  <c r="N18" i="10"/>
  <c r="CZ18" i="10"/>
  <c r="FA18" i="10"/>
  <c r="BA18" i="10"/>
  <c r="CI18" i="10"/>
  <c r="EH18" i="10"/>
  <c r="FC18" i="10"/>
  <c r="BR18" i="10"/>
  <c r="EY18" i="10"/>
  <c r="AJ18" i="10"/>
  <c r="S18" i="10"/>
  <c r="DQ18" i="10"/>
  <c r="N48" i="10"/>
  <c r="BR48" i="10"/>
  <c r="EH48" i="10"/>
  <c r="FC48" i="10"/>
  <c r="AJ48" i="10"/>
  <c r="S48" i="10"/>
  <c r="BA48" i="10"/>
  <c r="CZ48" i="10"/>
  <c r="EY48" i="10"/>
  <c r="CI48" i="10"/>
  <c r="FA48" i="10"/>
  <c r="DQ48" i="10"/>
  <c r="N50" i="10"/>
  <c r="CZ50" i="10"/>
  <c r="FA50" i="10"/>
  <c r="BA50" i="10"/>
  <c r="CI50" i="10"/>
  <c r="EH50" i="10"/>
  <c r="FC50" i="10"/>
  <c r="AJ50" i="10"/>
  <c r="S50" i="10"/>
  <c r="DQ50" i="10"/>
  <c r="BR50" i="10"/>
  <c r="EY50" i="10"/>
  <c r="N41" i="10"/>
  <c r="CI41" i="10"/>
  <c r="S41" i="10"/>
  <c r="AJ41" i="10"/>
  <c r="EY41" i="10"/>
  <c r="BR41" i="10"/>
  <c r="DQ41" i="10"/>
  <c r="FA41" i="10"/>
  <c r="BA41" i="10"/>
  <c r="EH41" i="10"/>
  <c r="CZ41" i="10"/>
  <c r="FC41" i="10"/>
  <c r="N15" i="10"/>
  <c r="BA15" i="10"/>
  <c r="FC15" i="10"/>
  <c r="DQ15" i="10"/>
  <c r="CI15" i="10"/>
  <c r="EH15" i="10"/>
  <c r="FA15" i="10"/>
  <c r="EY15" i="10"/>
  <c r="AJ15" i="10"/>
  <c r="S15" i="10"/>
  <c r="CZ15" i="10"/>
  <c r="BR15" i="10"/>
  <c r="N44" i="10"/>
  <c r="EH44" i="10"/>
  <c r="BR44" i="10"/>
  <c r="DQ44" i="10"/>
  <c r="FA44" i="10"/>
  <c r="CI44" i="10"/>
  <c r="FC44" i="10"/>
  <c r="BA44" i="10"/>
  <c r="EY44" i="10"/>
  <c r="AJ44" i="10"/>
  <c r="S44" i="10"/>
  <c r="CZ44" i="10"/>
  <c r="CI41" i="70"/>
  <c r="S41" i="70"/>
  <c r="BR41" i="70"/>
  <c r="FA41" i="70"/>
  <c r="EH41" i="70"/>
  <c r="AJ41" i="70"/>
  <c r="CZ41" i="70"/>
  <c r="EY41" i="70"/>
  <c r="DQ41" i="70"/>
  <c r="FC41" i="70"/>
  <c r="BA41" i="70"/>
  <c r="N41" i="70"/>
  <c r="FB41" i="70"/>
  <c r="BR48" i="70"/>
  <c r="BA48" i="70"/>
  <c r="CZ48" i="70"/>
  <c r="EY48" i="70"/>
  <c r="DQ48" i="70"/>
  <c r="S48" i="70"/>
  <c r="FC48" i="70"/>
  <c r="FA48" i="70"/>
  <c r="AJ48" i="70"/>
  <c r="EH48" i="70"/>
  <c r="CI48" i="70"/>
  <c r="FB48" i="70"/>
  <c r="N48" i="70"/>
  <c r="FD21" i="70"/>
  <c r="CZ26" i="70"/>
  <c r="AJ26" i="70"/>
  <c r="BA26" i="70"/>
  <c r="CI26" i="70"/>
  <c r="FC26" i="70"/>
  <c r="EY26" i="70"/>
  <c r="DQ26" i="70"/>
  <c r="BR26" i="70"/>
  <c r="EH26" i="70"/>
  <c r="S26" i="70"/>
  <c r="FA26" i="70"/>
  <c r="N26" i="70"/>
  <c r="FB26" i="70"/>
  <c r="BA47" i="70"/>
  <c r="FA47" i="70"/>
  <c r="AJ47" i="70"/>
  <c r="CI47" i="70"/>
  <c r="EH47" i="70"/>
  <c r="BR47" i="70"/>
  <c r="FC47" i="70"/>
  <c r="S47" i="70"/>
  <c r="CZ47" i="70"/>
  <c r="EY47" i="70"/>
  <c r="DQ47" i="70"/>
  <c r="N47" i="70"/>
  <c r="FB47" i="70"/>
  <c r="FD22" i="70"/>
  <c r="FD36" i="70"/>
  <c r="FD26" i="70"/>
  <c r="FD15" i="70"/>
  <c r="N21" i="10"/>
  <c r="S21" i="10"/>
  <c r="AJ21" i="10"/>
  <c r="EY21" i="10"/>
  <c r="CI21" i="10"/>
  <c r="BA21" i="10"/>
  <c r="CZ21" i="10"/>
  <c r="EH21" i="10"/>
  <c r="FC21" i="10"/>
  <c r="BR21" i="10"/>
  <c r="FA21" i="10"/>
  <c r="DQ21" i="10"/>
  <c r="N24" i="10"/>
  <c r="BR24" i="10"/>
  <c r="EH24" i="10"/>
  <c r="AJ24" i="10"/>
  <c r="S24" i="10"/>
  <c r="BA24" i="10"/>
  <c r="CZ24" i="10"/>
  <c r="EY24" i="10"/>
  <c r="FC24" i="10"/>
  <c r="CI24" i="10"/>
  <c r="FA24" i="10"/>
  <c r="DQ24" i="10"/>
  <c r="BR11" i="70"/>
  <c r="EH11" i="70"/>
  <c r="CI11" i="70"/>
  <c r="BA11" i="70"/>
  <c r="AJ11" i="70"/>
  <c r="FC11" i="70"/>
  <c r="S11" i="70"/>
  <c r="FA11" i="70"/>
  <c r="EY11" i="70"/>
  <c r="DQ11" i="70"/>
  <c r="CZ11" i="70"/>
  <c r="FB11" i="70"/>
  <c r="N11" i="70"/>
  <c r="N37" i="10"/>
  <c r="S37" i="10"/>
  <c r="AJ37" i="10"/>
  <c r="EY37" i="10"/>
  <c r="CI37" i="10"/>
  <c r="EH37" i="10"/>
  <c r="FC37" i="10"/>
  <c r="BA37" i="10"/>
  <c r="CZ37" i="10"/>
  <c r="DQ37" i="10"/>
  <c r="BR37" i="10"/>
  <c r="FA37" i="10"/>
  <c r="N45" i="10"/>
  <c r="S45" i="10"/>
  <c r="AJ45" i="10"/>
  <c r="EY45" i="10"/>
  <c r="CI45" i="10"/>
  <c r="BA45" i="10"/>
  <c r="CZ45" i="10"/>
  <c r="EH45" i="10"/>
  <c r="FC45" i="10"/>
  <c r="BR45" i="10"/>
  <c r="FA45" i="10"/>
  <c r="DQ45" i="10"/>
  <c r="N14" i="10"/>
  <c r="FA14" i="10"/>
  <c r="CZ14" i="10"/>
  <c r="AJ14" i="10"/>
  <c r="S14" i="10"/>
  <c r="BR14" i="10"/>
  <c r="DQ14" i="10"/>
  <c r="EY14" i="10"/>
  <c r="BA14" i="10"/>
  <c r="EH14" i="10"/>
  <c r="CI14" i="10"/>
  <c r="FC14" i="10"/>
  <c r="N22" i="10"/>
  <c r="FA22" i="10"/>
  <c r="CZ22" i="10"/>
  <c r="S22" i="10"/>
  <c r="BR22" i="10"/>
  <c r="DQ22" i="10"/>
  <c r="EY22" i="10"/>
  <c r="AJ22" i="10"/>
  <c r="CI22" i="10"/>
  <c r="FC22" i="10"/>
  <c r="BA22" i="10"/>
  <c r="EH22" i="10"/>
  <c r="N25" i="10"/>
  <c r="CI25" i="10"/>
  <c r="S25" i="10"/>
  <c r="AJ25" i="10"/>
  <c r="EY25" i="10"/>
  <c r="BR25" i="10"/>
  <c r="DQ25" i="10"/>
  <c r="FA25" i="10"/>
  <c r="CZ25" i="10"/>
  <c r="FC25" i="10"/>
  <c r="BA25" i="10"/>
  <c r="EH25" i="10"/>
  <c r="N40" i="10"/>
  <c r="BR40" i="10"/>
  <c r="EH40" i="10"/>
  <c r="BA40" i="10"/>
  <c r="CZ40" i="10"/>
  <c r="EY40" i="10"/>
  <c r="FC40" i="10"/>
  <c r="AJ40" i="10"/>
  <c r="S40" i="10"/>
  <c r="FA40" i="10"/>
  <c r="DQ40" i="10"/>
  <c r="CI40" i="10"/>
  <c r="FD41" i="70"/>
  <c r="FD48" i="70"/>
  <c r="AJ38" i="70"/>
  <c r="CZ38" i="70"/>
  <c r="EY38" i="70"/>
  <c r="DQ38" i="70"/>
  <c r="S38" i="70"/>
  <c r="BR38" i="70"/>
  <c r="FC38" i="70"/>
  <c r="CI38" i="70"/>
  <c r="FA38" i="70"/>
  <c r="BA38" i="70"/>
  <c r="EH38" i="70"/>
  <c r="N38" i="70"/>
  <c r="FB38" i="70"/>
  <c r="BR44" i="70"/>
  <c r="AJ44" i="70"/>
  <c r="CI44" i="70"/>
  <c r="DQ44" i="70"/>
  <c r="EY44" i="70"/>
  <c r="BA44" i="70"/>
  <c r="FA44" i="70"/>
  <c r="EH44" i="70"/>
  <c r="S44" i="70"/>
  <c r="CZ44" i="70"/>
  <c r="FC44" i="70"/>
  <c r="FB44" i="70"/>
  <c r="N44" i="70"/>
  <c r="FD28" i="70"/>
  <c r="N23" i="10"/>
  <c r="BA23" i="10"/>
  <c r="FC23" i="10"/>
  <c r="DQ23" i="10"/>
  <c r="FA23" i="10"/>
  <c r="CI23" i="10"/>
  <c r="EH23" i="10"/>
  <c r="BR23" i="10"/>
  <c r="EY23" i="10"/>
  <c r="AJ23" i="10"/>
  <c r="S23" i="10"/>
  <c r="CZ23" i="10"/>
  <c r="N36" i="10"/>
  <c r="EH36" i="10"/>
  <c r="BR36" i="10"/>
  <c r="CI36" i="10"/>
  <c r="DQ36" i="10"/>
  <c r="FA36" i="10"/>
  <c r="BA36" i="10"/>
  <c r="EY36" i="10"/>
  <c r="AJ36" i="10"/>
  <c r="S36" i="10"/>
  <c r="CZ36" i="10"/>
  <c r="FC36" i="10"/>
  <c r="DQ19" i="70"/>
  <c r="BA19" i="70"/>
  <c r="S19" i="70"/>
  <c r="BR19" i="70"/>
  <c r="CZ19" i="70"/>
  <c r="FA19" i="70"/>
  <c r="EH19" i="70"/>
  <c r="AJ19" i="70"/>
  <c r="EY19" i="70"/>
  <c r="CI19" i="70"/>
  <c r="FC19" i="70"/>
  <c r="N19" i="70"/>
  <c r="FB19" i="70"/>
  <c r="BR16" i="70"/>
  <c r="BA16" i="70"/>
  <c r="CZ16" i="70"/>
  <c r="FC16" i="70"/>
  <c r="EY16" i="70"/>
  <c r="S16" i="70"/>
  <c r="DQ16" i="70"/>
  <c r="FA16" i="70"/>
  <c r="CI16" i="70"/>
  <c r="EH16" i="70"/>
  <c r="AJ16" i="70"/>
  <c r="FB16" i="70"/>
  <c r="N16" i="70"/>
  <c r="AJ30" i="70"/>
  <c r="CZ30" i="70"/>
  <c r="S30" i="70"/>
  <c r="BR30" i="70"/>
  <c r="EY30" i="70"/>
  <c r="DQ30" i="70"/>
  <c r="FC30" i="70"/>
  <c r="CI30" i="70"/>
  <c r="FA30" i="70"/>
  <c r="EH30" i="70"/>
  <c r="BA30" i="70"/>
  <c r="FB30" i="70"/>
  <c r="N30" i="70"/>
  <c r="FD38" i="70"/>
  <c r="FD44" i="70"/>
  <c r="FB35" i="70"/>
  <c r="S37" i="70"/>
  <c r="CI37" i="70"/>
  <c r="BA37" i="70"/>
  <c r="CZ37" i="70"/>
  <c r="EH37" i="70"/>
  <c r="FA37" i="70"/>
  <c r="EY37" i="70"/>
  <c r="FC37" i="70"/>
  <c r="DQ37" i="70"/>
  <c r="BR37" i="70"/>
  <c r="AJ37" i="70"/>
  <c r="FB37" i="70"/>
  <c r="N37" i="70"/>
  <c r="AV28" i="70"/>
  <c r="FB28" i="70"/>
  <c r="N39" i="10"/>
  <c r="BA39" i="10"/>
  <c r="FC39" i="10"/>
  <c r="DQ39" i="10"/>
  <c r="CI39" i="10"/>
  <c r="EH39" i="10"/>
  <c r="FA39" i="10"/>
  <c r="BR39" i="10"/>
  <c r="EY39" i="10"/>
  <c r="AJ39" i="10"/>
  <c r="S39" i="10"/>
  <c r="CZ39" i="10"/>
  <c r="N27" i="10"/>
  <c r="DQ27" i="10"/>
  <c r="BA27" i="10"/>
  <c r="FC27" i="10"/>
  <c r="AJ27" i="10"/>
  <c r="S27" i="10"/>
  <c r="BR27" i="10"/>
  <c r="CZ27" i="10"/>
  <c r="EY27" i="10"/>
  <c r="CI27" i="10"/>
  <c r="FA27" i="10"/>
  <c r="EH27" i="10"/>
  <c r="N29" i="10"/>
  <c r="S29" i="10"/>
  <c r="AJ29" i="10"/>
  <c r="EY29" i="10"/>
  <c r="CI29" i="10"/>
  <c r="BA29" i="10"/>
  <c r="CZ29" i="10"/>
  <c r="EH29" i="10"/>
  <c r="FC29" i="10"/>
  <c r="DQ29" i="10"/>
  <c r="BR29" i="10"/>
  <c r="FA29" i="10"/>
  <c r="N13" i="10"/>
  <c r="S13" i="10"/>
  <c r="AJ13" i="10"/>
  <c r="EY13" i="10"/>
  <c r="CI13" i="10"/>
  <c r="BA13" i="10"/>
  <c r="CZ13" i="10"/>
  <c r="EH13" i="10"/>
  <c r="FC13" i="10"/>
  <c r="DQ13" i="10"/>
  <c r="BR13" i="10"/>
  <c r="FA13" i="10"/>
  <c r="N43" i="10"/>
  <c r="DQ43" i="10"/>
  <c r="BA43" i="10"/>
  <c r="FC43" i="10"/>
  <c r="S43" i="10"/>
  <c r="BR43" i="10"/>
  <c r="CZ43" i="10"/>
  <c r="EY43" i="10"/>
  <c r="AJ43" i="10"/>
  <c r="CI43" i="10"/>
  <c r="FA43" i="10"/>
  <c r="EH43" i="10"/>
  <c r="N16" i="10"/>
  <c r="BR16" i="10"/>
  <c r="EH16" i="10"/>
  <c r="FC16" i="10"/>
  <c r="AJ16" i="10"/>
  <c r="S16" i="10"/>
  <c r="BA16" i="10"/>
  <c r="CZ16" i="10"/>
  <c r="EY16" i="10"/>
  <c r="DQ16" i="10"/>
  <c r="CI16" i="10"/>
  <c r="FA16" i="10"/>
  <c r="N46" i="10"/>
  <c r="FA46" i="10"/>
  <c r="CZ46" i="10"/>
  <c r="AJ46" i="10"/>
  <c r="S46" i="10"/>
  <c r="BR46" i="10"/>
  <c r="DQ46" i="10"/>
  <c r="EY46" i="10"/>
  <c r="CI46" i="10"/>
  <c r="FC46" i="10"/>
  <c r="BA46" i="10"/>
  <c r="EH46" i="10"/>
  <c r="N30" i="10"/>
  <c r="FA30" i="10"/>
  <c r="CZ30" i="10"/>
  <c r="EY30" i="10"/>
  <c r="AJ30" i="10"/>
  <c r="S30" i="10"/>
  <c r="BR30" i="10"/>
  <c r="DQ30" i="10"/>
  <c r="CI30" i="10"/>
  <c r="FC30" i="10"/>
  <c r="BA30" i="10"/>
  <c r="EH30" i="10"/>
  <c r="N33" i="10"/>
  <c r="CI33" i="10"/>
  <c r="S33" i="10"/>
  <c r="AJ33" i="10"/>
  <c r="EY33" i="10"/>
  <c r="BR33" i="10"/>
  <c r="DQ33" i="10"/>
  <c r="FA33" i="10"/>
  <c r="EH33" i="10"/>
  <c r="CZ33" i="10"/>
  <c r="FC33" i="10"/>
  <c r="BA33" i="10"/>
  <c r="FD16" i="70"/>
  <c r="FD30" i="70"/>
  <c r="AE32" i="70"/>
  <c r="FB32" i="70"/>
  <c r="CI17" i="70"/>
  <c r="S17" i="70"/>
  <c r="FA17" i="70"/>
  <c r="AJ17" i="70"/>
  <c r="EH17" i="70"/>
  <c r="BR17" i="70"/>
  <c r="DQ17" i="70"/>
  <c r="CZ17" i="70"/>
  <c r="BA17" i="70"/>
  <c r="FC17" i="70"/>
  <c r="EY17" i="70"/>
  <c r="FB17" i="70"/>
  <c r="N17" i="70"/>
  <c r="FD42" i="70"/>
  <c r="BA23" i="70"/>
  <c r="AJ23" i="70"/>
  <c r="CI23" i="70"/>
  <c r="FA23" i="70"/>
  <c r="EH23" i="70"/>
  <c r="FC23" i="70"/>
  <c r="EY23" i="70"/>
  <c r="S23" i="70"/>
  <c r="DQ23" i="70"/>
  <c r="CZ23" i="70"/>
  <c r="BR23" i="70"/>
  <c r="N23" i="70"/>
  <c r="FB23" i="70"/>
  <c r="S29" i="70"/>
  <c r="CI29" i="70"/>
  <c r="EH29" i="70"/>
  <c r="BA29" i="70"/>
  <c r="CZ29" i="70"/>
  <c r="FA29" i="70"/>
  <c r="BR29" i="70"/>
  <c r="AJ29" i="70"/>
  <c r="FC29" i="70"/>
  <c r="EY29" i="70"/>
  <c r="DQ29" i="70"/>
  <c r="N29" i="70"/>
  <c r="FB29" i="70"/>
  <c r="FD35" i="70"/>
  <c r="T11" i="10"/>
  <c r="FB11" i="10"/>
  <c r="N11" i="10"/>
  <c r="R11" i="63" l="1"/>
  <c r="D63" i="72"/>
  <c r="E63" i="72" s="1"/>
  <c r="D62" i="72"/>
  <c r="E62" i="72" s="1"/>
  <c r="J11" i="63"/>
  <c r="J47" i="63"/>
  <c r="J36" i="63"/>
  <c r="J27" i="63"/>
  <c r="J17" i="63"/>
  <c r="D17" i="72"/>
  <c r="E17" i="72" s="1"/>
  <c r="J49" i="63"/>
  <c r="J48" i="63"/>
  <c r="J37" i="63"/>
  <c r="J28" i="63"/>
  <c r="J18" i="63"/>
  <c r="J38" i="63"/>
  <c r="J29" i="63"/>
  <c r="J19" i="63"/>
  <c r="J10" i="63"/>
  <c r="J39" i="63"/>
  <c r="J30" i="63"/>
  <c r="J20" i="63"/>
  <c r="J12" i="63"/>
  <c r="J40" i="63"/>
  <c r="J31" i="63"/>
  <c r="J22" i="63"/>
  <c r="J21" i="63"/>
  <c r="J13" i="63"/>
  <c r="J43" i="63"/>
  <c r="J42" i="63"/>
  <c r="J41" i="63"/>
  <c r="J33" i="63"/>
  <c r="J32" i="63"/>
  <c r="J23" i="63"/>
  <c r="J14" i="63"/>
  <c r="J44" i="63"/>
  <c r="J34" i="63"/>
  <c r="J25" i="63"/>
  <c r="J24" i="63"/>
  <c r="J15" i="63"/>
  <c r="J46" i="63"/>
  <c r="J45" i="63"/>
  <c r="J35" i="63"/>
  <c r="J26" i="63"/>
  <c r="J16" i="63"/>
  <c r="L484" i="55"/>
  <c r="D697" i="72" s="1"/>
  <c r="E697" i="72" s="1"/>
  <c r="K485" i="55"/>
  <c r="L485" i="55" s="1"/>
  <c r="D700" i="72" s="1"/>
  <c r="E700" i="72" s="1"/>
  <c r="E485" i="55"/>
  <c r="L639" i="55"/>
  <c r="D922" i="72" s="1"/>
  <c r="E922" i="72" s="1"/>
  <c r="K640" i="55"/>
  <c r="L640" i="55" s="1"/>
  <c r="D925" i="72" s="1"/>
  <c r="E925" i="72" s="1"/>
  <c r="E640" i="55"/>
  <c r="E237" i="55"/>
  <c r="K237" i="55"/>
  <c r="L237" i="55" s="1"/>
  <c r="D340" i="72" s="1"/>
  <c r="E340" i="72" s="1"/>
  <c r="L236" i="55"/>
  <c r="D337" i="72" s="1"/>
  <c r="E337" i="72" s="1"/>
  <c r="L732" i="55"/>
  <c r="D1057" i="72" s="1"/>
  <c r="E1057" i="72" s="1"/>
  <c r="K733" i="55"/>
  <c r="L733" i="55" s="1"/>
  <c r="D1060" i="72" s="1"/>
  <c r="E1060" i="72" s="1"/>
  <c r="E733" i="55"/>
  <c r="E51" i="55"/>
  <c r="L50" i="55"/>
  <c r="K51" i="55"/>
  <c r="L51" i="55" s="1"/>
  <c r="E795" i="55"/>
  <c r="L794" i="55"/>
  <c r="D1146" i="72" s="1"/>
  <c r="E1146" i="72" s="1"/>
  <c r="K795" i="55"/>
  <c r="L795" i="55" s="1"/>
  <c r="D1149" i="72" s="1"/>
  <c r="E1149" i="72" s="1"/>
  <c r="K423" i="55"/>
  <c r="L423" i="55" s="1"/>
  <c r="D610" i="72" s="1"/>
  <c r="E610" i="72" s="1"/>
  <c r="E423" i="55"/>
  <c r="L422" i="55"/>
  <c r="D607" i="72" s="1"/>
  <c r="E607" i="72" s="1"/>
  <c r="L391" i="55"/>
  <c r="D562" i="72" s="1"/>
  <c r="E562" i="72" s="1"/>
  <c r="K392" i="55"/>
  <c r="L392" i="55" s="1"/>
  <c r="D565" i="72" s="1"/>
  <c r="E565" i="72" s="1"/>
  <c r="E392" i="55"/>
  <c r="L515" i="55"/>
  <c r="D742" i="72" s="1"/>
  <c r="E742" i="72" s="1"/>
  <c r="K516" i="55"/>
  <c r="L516" i="55" s="1"/>
  <c r="D745" i="72" s="1"/>
  <c r="E745" i="72" s="1"/>
  <c r="E516" i="55"/>
  <c r="L763" i="55"/>
  <c r="D1101" i="72" s="1"/>
  <c r="E1101" i="72" s="1"/>
  <c r="K764" i="55"/>
  <c r="L764" i="55" s="1"/>
  <c r="D1104" i="72" s="1"/>
  <c r="E1104" i="72" s="1"/>
  <c r="E764" i="55"/>
  <c r="E175" i="55"/>
  <c r="L174" i="55"/>
  <c r="D247" i="72" s="1"/>
  <c r="E247" i="72" s="1"/>
  <c r="K175" i="55"/>
  <c r="L175" i="55" s="1"/>
  <c r="D250" i="72" s="1"/>
  <c r="E250" i="72" s="1"/>
  <c r="L670" i="55"/>
  <c r="K671" i="55"/>
  <c r="L671" i="55" s="1"/>
  <c r="E671" i="55"/>
  <c r="L825" i="55"/>
  <c r="D1191" i="72" s="1"/>
  <c r="E1191" i="72" s="1"/>
  <c r="K826" i="55"/>
  <c r="L826" i="55" s="1"/>
  <c r="D1194" i="72" s="1"/>
  <c r="E1194" i="72" s="1"/>
  <c r="E826" i="55"/>
  <c r="E361" i="55"/>
  <c r="L360" i="55"/>
  <c r="D517" i="72" s="1"/>
  <c r="E517" i="72" s="1"/>
  <c r="K361" i="55"/>
  <c r="L361" i="55" s="1"/>
  <c r="D520" i="72" s="1"/>
  <c r="E520" i="72" s="1"/>
  <c r="K82" i="55"/>
  <c r="L82" i="55" s="1"/>
  <c r="D115" i="72" s="1"/>
  <c r="E115" i="72" s="1"/>
  <c r="L81" i="55"/>
  <c r="D112" i="72" s="1"/>
  <c r="E112" i="72" s="1"/>
  <c r="E82" i="55"/>
  <c r="K268" i="55"/>
  <c r="L268" i="55" s="1"/>
  <c r="D385" i="72" s="1"/>
  <c r="E385" i="72" s="1"/>
  <c r="E268" i="55"/>
  <c r="L267" i="55"/>
  <c r="D382" i="72" s="1"/>
  <c r="E382" i="72" s="1"/>
  <c r="L1011" i="55"/>
  <c r="D1461" i="72" s="1"/>
  <c r="E1461" i="72" s="1"/>
  <c r="K1012" i="55"/>
  <c r="L1012" i="55" s="1"/>
  <c r="D1464" i="72" s="1"/>
  <c r="E1464" i="72" s="1"/>
  <c r="E1012" i="55"/>
  <c r="L608" i="55"/>
  <c r="D877" i="72" s="1"/>
  <c r="E877" i="72" s="1"/>
  <c r="K609" i="55"/>
  <c r="L609" i="55" s="1"/>
  <c r="D880" i="72" s="1"/>
  <c r="E880" i="72" s="1"/>
  <c r="E609" i="55"/>
  <c r="L19" i="55"/>
  <c r="K20" i="55"/>
  <c r="L20" i="55" s="1"/>
  <c r="E20" i="55"/>
  <c r="K206" i="55"/>
  <c r="L206" i="55" s="1"/>
  <c r="D295" i="72" s="1"/>
  <c r="E295" i="72" s="1"/>
  <c r="E206" i="55"/>
  <c r="L205" i="55"/>
  <c r="D292" i="72" s="1"/>
  <c r="E292" i="72" s="1"/>
  <c r="K950" i="55"/>
  <c r="L950" i="55" s="1"/>
  <c r="D1374" i="72" s="1"/>
  <c r="E1374" i="72" s="1"/>
  <c r="E950" i="55"/>
  <c r="L949" i="55"/>
  <c r="D1371" i="72" s="1"/>
  <c r="E1371" i="72" s="1"/>
  <c r="L453" i="55"/>
  <c r="D652" i="72" s="1"/>
  <c r="E652" i="72" s="1"/>
  <c r="K454" i="55"/>
  <c r="L454" i="55" s="1"/>
  <c r="D655" i="72" s="1"/>
  <c r="E655" i="72" s="1"/>
  <c r="E454" i="55"/>
  <c r="L918" i="55"/>
  <c r="D1326" i="72" s="1"/>
  <c r="E1326" i="72" s="1"/>
  <c r="K919" i="55"/>
  <c r="L919" i="55" s="1"/>
  <c r="D1329" i="72" s="1"/>
  <c r="E1329" i="72" s="1"/>
  <c r="E919" i="55"/>
  <c r="L887" i="55"/>
  <c r="D1281" i="72" s="1"/>
  <c r="E1281" i="72" s="1"/>
  <c r="K888" i="55"/>
  <c r="L888" i="55" s="1"/>
  <c r="D1284" i="72" s="1"/>
  <c r="E1284" i="72" s="1"/>
  <c r="E888" i="55"/>
  <c r="E144" i="55"/>
  <c r="L143" i="55"/>
  <c r="D202" i="72" s="1"/>
  <c r="E202" i="72" s="1"/>
  <c r="K144" i="55"/>
  <c r="L144" i="55" s="1"/>
  <c r="D205" i="72" s="1"/>
  <c r="E205" i="72" s="1"/>
  <c r="E547" i="55"/>
  <c r="L546" i="55"/>
  <c r="D787" i="72" s="1"/>
  <c r="E787" i="72" s="1"/>
  <c r="K547" i="55"/>
  <c r="L547" i="55" s="1"/>
  <c r="D790" i="72" s="1"/>
  <c r="E790" i="72" s="1"/>
  <c r="K299" i="55"/>
  <c r="L299" i="55" s="1"/>
  <c r="D430" i="72" s="1"/>
  <c r="E430" i="72" s="1"/>
  <c r="E299" i="55"/>
  <c r="L298" i="55"/>
  <c r="D427" i="72" s="1"/>
  <c r="E427" i="72" s="1"/>
  <c r="L980" i="55"/>
  <c r="D1416" i="72" s="1"/>
  <c r="E1416" i="72" s="1"/>
  <c r="K981" i="55"/>
  <c r="L981" i="55" s="1"/>
  <c r="D1419" i="72" s="1"/>
  <c r="E1419" i="72" s="1"/>
  <c r="E981" i="55"/>
  <c r="L577" i="55"/>
  <c r="D832" i="72" s="1"/>
  <c r="E832" i="72" s="1"/>
  <c r="K578" i="55"/>
  <c r="L578" i="55" s="1"/>
  <c r="D835" i="72" s="1"/>
  <c r="E835" i="72" s="1"/>
  <c r="E578" i="55"/>
  <c r="L112" i="55"/>
  <c r="D157" i="72" s="1"/>
  <c r="E157" i="72" s="1"/>
  <c r="E113" i="55"/>
  <c r="K113" i="55"/>
  <c r="L113" i="55" s="1"/>
  <c r="D160" i="72" s="1"/>
  <c r="E160" i="72" s="1"/>
  <c r="L856" i="55"/>
  <c r="D1236" i="72" s="1"/>
  <c r="E1236" i="72" s="1"/>
  <c r="K857" i="55"/>
  <c r="L857" i="55" s="1"/>
  <c r="D1239" i="72" s="1"/>
  <c r="E1239" i="72" s="1"/>
  <c r="E857" i="55"/>
  <c r="O1000" i="55"/>
  <c r="B1000" i="55"/>
  <c r="O999" i="55"/>
  <c r="B999" i="55"/>
  <c r="O997" i="55"/>
  <c r="B997" i="55"/>
  <c r="O969" i="55"/>
  <c r="B969" i="55"/>
  <c r="O968" i="55"/>
  <c r="B968" i="55"/>
  <c r="O966" i="55"/>
  <c r="B966" i="55"/>
  <c r="O938" i="55"/>
  <c r="B938" i="55"/>
  <c r="O937" i="55"/>
  <c r="B937" i="55"/>
  <c r="O935" i="55"/>
  <c r="B935" i="55"/>
  <c r="O907" i="55"/>
  <c r="B907" i="55"/>
  <c r="O906" i="55"/>
  <c r="B906" i="55"/>
  <c r="O904" i="55"/>
  <c r="B904" i="55"/>
  <c r="O876" i="55"/>
  <c r="B876" i="55"/>
  <c r="O875" i="55"/>
  <c r="B875" i="55"/>
  <c r="O873" i="55"/>
  <c r="B873" i="55"/>
  <c r="O845" i="55"/>
  <c r="B845" i="55"/>
  <c r="O844" i="55"/>
  <c r="B844" i="55"/>
  <c r="O842" i="55"/>
  <c r="B842" i="55"/>
  <c r="O814" i="55"/>
  <c r="B814" i="55"/>
  <c r="O813" i="55"/>
  <c r="B813" i="55"/>
  <c r="O811" i="55"/>
  <c r="B811" i="55"/>
  <c r="O783" i="55"/>
  <c r="B783" i="55"/>
  <c r="O782" i="55"/>
  <c r="B782" i="55"/>
  <c r="O780" i="55"/>
  <c r="B780" i="55"/>
  <c r="O752" i="55"/>
  <c r="B752" i="55"/>
  <c r="O751" i="55"/>
  <c r="B751" i="55"/>
  <c r="O749" i="55"/>
  <c r="B749" i="55"/>
  <c r="O721" i="55"/>
  <c r="B721" i="55"/>
  <c r="O720" i="55"/>
  <c r="B720" i="55"/>
  <c r="O718" i="55"/>
  <c r="B718" i="55"/>
  <c r="O690" i="55"/>
  <c r="B690" i="55"/>
  <c r="O689" i="55"/>
  <c r="B689" i="55"/>
  <c r="O687" i="55"/>
  <c r="B687" i="55"/>
  <c r="O659" i="55"/>
  <c r="B659" i="55"/>
  <c r="O658" i="55"/>
  <c r="B658" i="55"/>
  <c r="O656" i="55"/>
  <c r="B656" i="55"/>
  <c r="O628" i="55"/>
  <c r="B628" i="55"/>
  <c r="O627" i="55"/>
  <c r="B627" i="55"/>
  <c r="O625" i="55"/>
  <c r="B625" i="55"/>
  <c r="O597" i="55"/>
  <c r="B597" i="55"/>
  <c r="O596" i="55"/>
  <c r="B596" i="55"/>
  <c r="O594" i="55"/>
  <c r="B594" i="55"/>
  <c r="O566" i="55"/>
  <c r="B566" i="55"/>
  <c r="O565" i="55"/>
  <c r="B565" i="55"/>
  <c r="O563" i="55"/>
  <c r="B563" i="55"/>
  <c r="O535" i="55"/>
  <c r="B535" i="55"/>
  <c r="O534" i="55"/>
  <c r="B534" i="55"/>
  <c r="O532" i="55"/>
  <c r="B532" i="55"/>
  <c r="O504" i="55"/>
  <c r="B504" i="55"/>
  <c r="O503" i="55"/>
  <c r="B503" i="55"/>
  <c r="O501" i="55"/>
  <c r="B501" i="55"/>
  <c r="O473" i="55"/>
  <c r="B473" i="55"/>
  <c r="O472" i="55"/>
  <c r="B472" i="55"/>
  <c r="O470" i="55"/>
  <c r="B470" i="55"/>
  <c r="O442" i="55"/>
  <c r="B442" i="55"/>
  <c r="O441" i="55"/>
  <c r="B441" i="55"/>
  <c r="O439" i="55"/>
  <c r="B439" i="55"/>
  <c r="O411" i="55"/>
  <c r="B411" i="55"/>
  <c r="O410" i="55"/>
  <c r="B410" i="55"/>
  <c r="O408" i="55"/>
  <c r="B408" i="55"/>
  <c r="O380" i="55"/>
  <c r="B380" i="55"/>
  <c r="O379" i="55"/>
  <c r="B379" i="55"/>
  <c r="O377" i="55"/>
  <c r="B377" i="55"/>
  <c r="O349" i="55"/>
  <c r="B349" i="55"/>
  <c r="O348" i="55"/>
  <c r="B348" i="55"/>
  <c r="O346" i="55"/>
  <c r="B346" i="55"/>
  <c r="O318" i="55"/>
  <c r="B318" i="55"/>
  <c r="O317" i="55"/>
  <c r="B317" i="55"/>
  <c r="O315" i="55"/>
  <c r="B315" i="55"/>
  <c r="O287" i="55"/>
  <c r="B287" i="55"/>
  <c r="O286" i="55"/>
  <c r="B286" i="55"/>
  <c r="O284" i="55"/>
  <c r="B284" i="55"/>
  <c r="O256" i="55"/>
  <c r="B256" i="55"/>
  <c r="O255" i="55"/>
  <c r="B255" i="55"/>
  <c r="O253" i="55"/>
  <c r="B253" i="55"/>
  <c r="O225" i="55"/>
  <c r="B225" i="55"/>
  <c r="O224" i="55"/>
  <c r="B224" i="55"/>
  <c r="O222" i="55"/>
  <c r="B222" i="55"/>
  <c r="O194" i="55"/>
  <c r="B194" i="55"/>
  <c r="O193" i="55"/>
  <c r="B193" i="55"/>
  <c r="O191" i="55"/>
  <c r="B191" i="55"/>
  <c r="O163" i="55"/>
  <c r="B163" i="55"/>
  <c r="O162" i="55"/>
  <c r="B162" i="55"/>
  <c r="O160" i="55"/>
  <c r="B160" i="55"/>
  <c r="O132" i="55"/>
  <c r="B132" i="55"/>
  <c r="O131" i="55"/>
  <c r="B131" i="55"/>
  <c r="O129" i="55"/>
  <c r="B129" i="55"/>
  <c r="O101" i="55"/>
  <c r="B101" i="55"/>
  <c r="O100" i="55"/>
  <c r="B100" i="55"/>
  <c r="O98" i="55"/>
  <c r="B98" i="55"/>
  <c r="O70" i="55"/>
  <c r="B70" i="55"/>
  <c r="O69" i="55"/>
  <c r="B69" i="55"/>
  <c r="O67" i="55"/>
  <c r="B67" i="55"/>
  <c r="O39" i="55"/>
  <c r="B39" i="55"/>
  <c r="O38" i="55"/>
  <c r="B38" i="55"/>
  <c r="O36" i="55"/>
  <c r="B36" i="55"/>
  <c r="O8" i="55"/>
  <c r="B8" i="55"/>
  <c r="O7" i="55"/>
  <c r="B7" i="55"/>
  <c r="O5" i="55"/>
  <c r="B5" i="55"/>
  <c r="D1012" i="72" l="1"/>
  <c r="E1012" i="72" s="1"/>
  <c r="D970" i="72"/>
  <c r="E970" i="72" s="1"/>
  <c r="D68" i="72"/>
  <c r="E68" i="72" s="1"/>
  <c r="BF11" i="63"/>
  <c r="D967" i="72"/>
  <c r="E967" i="72" s="1"/>
  <c r="D1011" i="72"/>
  <c r="E1011" i="72" s="1"/>
  <c r="BX46" i="63"/>
  <c r="BX45" i="63"/>
  <c r="BX35" i="63"/>
  <c r="BX26" i="63"/>
  <c r="BX16" i="63"/>
  <c r="BX47" i="63"/>
  <c r="BX36" i="63"/>
  <c r="BX27" i="63"/>
  <c r="BX17" i="63"/>
  <c r="BX49" i="63"/>
  <c r="BX48" i="63"/>
  <c r="BX37" i="63"/>
  <c r="BX28" i="63"/>
  <c r="BX18" i="63"/>
  <c r="BX38" i="63"/>
  <c r="BX29" i="63"/>
  <c r="BX19" i="63"/>
  <c r="BX39" i="63"/>
  <c r="BX30" i="63"/>
  <c r="BX20" i="63"/>
  <c r="BX12" i="63"/>
  <c r="D26" i="72"/>
  <c r="E26" i="72" s="1"/>
  <c r="BX42" i="63"/>
  <c r="BX41" i="63"/>
  <c r="BX40" i="63"/>
  <c r="BX31" i="63"/>
  <c r="BX22" i="63"/>
  <c r="BX21" i="63"/>
  <c r="BX13" i="63"/>
  <c r="BX43" i="63"/>
  <c r="BX33" i="63"/>
  <c r="BX32" i="63"/>
  <c r="BX23" i="63"/>
  <c r="BX14" i="63"/>
  <c r="BX10" i="63"/>
  <c r="BX44" i="63"/>
  <c r="BX34" i="63"/>
  <c r="BX25" i="63"/>
  <c r="BX24" i="63"/>
  <c r="BX15" i="63"/>
  <c r="BF38" i="63"/>
  <c r="BF29" i="63"/>
  <c r="BF19" i="63"/>
  <c r="BF49" i="63"/>
  <c r="BF39" i="63"/>
  <c r="BF30" i="63"/>
  <c r="BF20" i="63"/>
  <c r="BF12" i="63"/>
  <c r="BF42" i="63"/>
  <c r="BF40" i="63"/>
  <c r="BF31" i="63"/>
  <c r="BF21" i="63"/>
  <c r="BF13" i="63"/>
  <c r="BF43" i="63"/>
  <c r="BF41" i="63"/>
  <c r="BF32" i="63"/>
  <c r="BF23" i="63"/>
  <c r="BF14" i="63"/>
  <c r="BF44" i="63"/>
  <c r="BF34" i="63"/>
  <c r="BF24" i="63"/>
  <c r="BF22" i="63"/>
  <c r="BF15" i="63"/>
  <c r="BF45" i="63"/>
  <c r="BF35" i="63"/>
  <c r="BF33" i="63"/>
  <c r="BF26" i="63"/>
  <c r="BF16" i="63"/>
  <c r="BF10" i="63"/>
  <c r="D23" i="72"/>
  <c r="E23" i="72" s="1"/>
  <c r="BF47" i="63"/>
  <c r="BF36" i="63"/>
  <c r="BF27" i="63"/>
  <c r="BF25" i="63"/>
  <c r="BF17" i="63"/>
  <c r="BF48" i="63"/>
  <c r="BF46" i="63"/>
  <c r="BF37" i="63"/>
  <c r="BF28" i="63"/>
  <c r="BF18" i="63"/>
  <c r="D71" i="72"/>
  <c r="E71" i="72" s="1"/>
  <c r="BX11" i="63"/>
  <c r="AC10" i="62"/>
  <c r="AC43" i="62"/>
  <c r="AC35" i="62"/>
  <c r="AC27" i="62"/>
  <c r="AC19" i="62"/>
  <c r="AC11" i="62"/>
  <c r="F29" i="17"/>
  <c r="F26" i="17"/>
  <c r="L5" i="17"/>
  <c r="H5" i="17"/>
  <c r="H3" i="17"/>
  <c r="F28" i="17" s="1"/>
  <c r="AC32" i="62" l="1"/>
  <c r="AC26" i="62"/>
  <c r="AC49" i="62"/>
  <c r="AC21" i="62"/>
  <c r="AC31" i="62"/>
  <c r="AC38" i="62"/>
  <c r="AC40" i="62"/>
  <c r="AC12" i="62"/>
  <c r="AC13" i="62"/>
  <c r="AC39" i="62"/>
  <c r="AC46" i="62"/>
  <c r="AC48" i="62"/>
  <c r="AC29" i="62"/>
  <c r="AC20" i="62"/>
  <c r="AC14" i="62"/>
  <c r="AC47" i="62"/>
  <c r="AC18" i="62"/>
  <c r="AC28" i="62"/>
  <c r="AC22" i="62"/>
  <c r="AC34" i="62"/>
  <c r="AC36" i="62"/>
  <c r="AC30" i="62"/>
  <c r="AC17" i="62"/>
  <c r="AC44" i="62"/>
  <c r="AC16" i="62"/>
  <c r="AC33" i="62"/>
  <c r="AC45" i="62"/>
  <c r="AC37" i="62"/>
  <c r="AC15" i="62"/>
  <c r="AC24" i="62"/>
  <c r="AC41" i="62"/>
  <c r="AC42" i="62"/>
  <c r="AC25" i="62"/>
  <c r="AC23" i="62"/>
  <c r="I833" i="55"/>
  <c r="I957" i="55"/>
  <c r="I864" i="55"/>
  <c r="I771" i="55"/>
  <c r="I895" i="55"/>
  <c r="I740" i="55"/>
  <c r="I678" i="55"/>
  <c r="I802" i="55"/>
  <c r="I58" i="55"/>
  <c r="I182" i="55"/>
  <c r="I430" i="55"/>
  <c r="I554" i="55"/>
  <c r="I213" i="55"/>
  <c r="I585" i="55"/>
  <c r="I368" i="55"/>
  <c r="I399" i="55"/>
  <c r="I647" i="55"/>
  <c r="V399" i="55"/>
  <c r="V1019" i="55"/>
  <c r="V833" i="55"/>
  <c r="V120" i="55"/>
  <c r="V244" i="55"/>
  <c r="V368" i="55"/>
  <c r="V492" i="55"/>
  <c r="V616" i="55"/>
  <c r="V740" i="55"/>
  <c r="V864" i="55"/>
  <c r="V27" i="55"/>
  <c r="V58" i="55"/>
  <c r="V182" i="55"/>
  <c r="V306" i="55"/>
  <c r="V430" i="55"/>
  <c r="V554" i="55"/>
  <c r="V678" i="55"/>
  <c r="V802" i="55"/>
  <c r="V926" i="55"/>
  <c r="V647" i="55"/>
  <c r="V151" i="55"/>
  <c r="V523" i="55"/>
  <c r="V895" i="55"/>
  <c r="V89" i="55"/>
  <c r="V275" i="55"/>
  <c r="V771" i="55"/>
  <c r="V213" i="55"/>
  <c r="V337" i="55"/>
  <c r="V461" i="55"/>
  <c r="V585" i="55"/>
  <c r="V957" i="55"/>
  <c r="V988" i="55"/>
  <c r="I1019" i="55"/>
  <c r="D51" i="17"/>
  <c r="F21" i="17"/>
  <c r="F22" i="17"/>
  <c r="F23" i="17"/>
  <c r="F24" i="17"/>
  <c r="I492" i="55" l="1"/>
  <c r="I337" i="55"/>
  <c r="I275" i="55"/>
  <c r="I616" i="55"/>
  <c r="I244" i="55"/>
  <c r="I709" i="55"/>
  <c r="I926" i="55"/>
  <c r="I461" i="55"/>
  <c r="I151" i="55"/>
  <c r="I523" i="55"/>
  <c r="I306" i="55"/>
  <c r="I120" i="55"/>
  <c r="I988" i="55"/>
  <c r="I27" i="55"/>
  <c r="V709" i="55"/>
  <c r="I89" i="55"/>
  <c r="S6" i="10" l="1"/>
  <c r="G430" i="55" l="1"/>
  <c r="U58" i="55"/>
  <c r="U275" i="55"/>
  <c r="U399" i="55"/>
  <c r="U523" i="55"/>
  <c r="U864" i="55"/>
  <c r="U988" i="55"/>
  <c r="U244" i="55"/>
  <c r="U709" i="55"/>
  <c r="U27" i="55"/>
  <c r="U182" i="55"/>
  <c r="U306" i="55"/>
  <c r="U554" i="55"/>
  <c r="U647" i="55"/>
  <c r="U771" i="55"/>
  <c r="U461" i="55"/>
  <c r="U957" i="55"/>
  <c r="U678" i="55"/>
  <c r="U802" i="55"/>
  <c r="U1019" i="55"/>
  <c r="U430" i="55"/>
  <c r="U89" i="55"/>
  <c r="U895" i="55"/>
  <c r="U368" i="55"/>
  <c r="U151" i="55"/>
  <c r="U740" i="55"/>
  <c r="U120" i="55"/>
  <c r="U213" i="55"/>
  <c r="U337" i="55"/>
  <c r="U585" i="55"/>
  <c r="U926" i="55"/>
  <c r="U492" i="55"/>
  <c r="U616" i="55"/>
  <c r="U833" i="55"/>
  <c r="G523" i="55" l="1"/>
  <c r="G740" i="55"/>
  <c r="G957" i="55"/>
  <c r="G89" i="55"/>
  <c r="G27" i="55"/>
  <c r="G554" i="55"/>
  <c r="G399" i="55"/>
  <c r="G585" i="55"/>
  <c r="G306" i="55"/>
  <c r="G647" i="55"/>
  <c r="G120" i="55"/>
  <c r="G864" i="55"/>
  <c r="G461" i="55"/>
  <c r="G771" i="55"/>
  <c r="G833" i="55"/>
  <c r="G988" i="55"/>
  <c r="G368" i="55"/>
  <c r="G58" i="55"/>
  <c r="G802" i="55"/>
  <c r="G275" i="55"/>
  <c r="G678" i="55"/>
  <c r="G244" i="55"/>
  <c r="G337" i="55"/>
  <c r="G926" i="55"/>
  <c r="G213" i="55"/>
  <c r="G616" i="55"/>
  <c r="G895" i="55"/>
  <c r="G492" i="55"/>
  <c r="G182" i="55"/>
  <c r="G1019" i="55"/>
  <c r="G709" i="55"/>
  <c r="G151" i="55"/>
  <c r="U354" i="55" l="1"/>
  <c r="D511" i="12" s="1"/>
  <c r="E511" i="12" s="1"/>
  <c r="U50" i="55"/>
  <c r="U452" i="55"/>
  <c r="U478" i="55"/>
  <c r="D691" i="12" s="1"/>
  <c r="E691" i="12" s="1"/>
  <c r="U1005" i="55"/>
  <c r="D1455" i="12" s="1"/>
  <c r="E1455" i="12" s="1"/>
  <c r="U76" i="55"/>
  <c r="D107" i="12" s="1"/>
  <c r="E107" i="12" s="1"/>
  <c r="U699" i="55"/>
  <c r="U49" i="55"/>
  <c r="U47" i="55"/>
  <c r="U137" i="55"/>
  <c r="D196" i="12" s="1"/>
  <c r="E196" i="12" s="1"/>
  <c r="U109" i="55"/>
  <c r="U730" i="55"/>
  <c r="U1007" i="55"/>
  <c r="U665" i="55"/>
  <c r="D962" i="12" s="1"/>
  <c r="E962" i="12" s="1"/>
  <c r="U825" i="55"/>
  <c r="U267" i="55" l="1"/>
  <c r="U79" i="55"/>
  <c r="U45" i="55"/>
  <c r="D63" i="12" s="1"/>
  <c r="E63" i="12" s="1"/>
  <c r="U232" i="55"/>
  <c r="U80" i="55"/>
  <c r="U111" i="55"/>
  <c r="U450" i="55"/>
  <c r="U481" i="55"/>
  <c r="U448" i="55"/>
  <c r="D647" i="12" s="1"/>
  <c r="E647" i="12" s="1"/>
  <c r="U107" i="55"/>
  <c r="D152" i="12" s="1"/>
  <c r="E152" i="12" s="1"/>
  <c r="U106" i="55"/>
  <c r="D151" i="12" s="1"/>
  <c r="E151" i="12" s="1"/>
  <c r="U140" i="55"/>
  <c r="U358" i="55"/>
  <c r="U543" i="55"/>
  <c r="U236" i="55"/>
  <c r="U451" i="55"/>
  <c r="U295" i="55"/>
  <c r="U201" i="55"/>
  <c r="U976" i="55"/>
  <c r="U975" i="55"/>
  <c r="D1411" i="12" s="1"/>
  <c r="E1411" i="12" s="1"/>
  <c r="U979" i="55"/>
  <c r="U977" i="55"/>
  <c r="U974" i="55"/>
  <c r="D1410" i="12" s="1"/>
  <c r="E1410" i="12" s="1"/>
  <c r="U292" i="55"/>
  <c r="D421" i="12" s="1"/>
  <c r="E421" i="12" s="1"/>
  <c r="U943" i="55"/>
  <c r="D1365" i="12" s="1"/>
  <c r="E1365" i="12" s="1"/>
  <c r="U821" i="55"/>
  <c r="U794" i="55"/>
  <c r="U235" i="55"/>
  <c r="U759" i="55"/>
  <c r="U852" i="55"/>
  <c r="U204" i="55"/>
  <c r="U856" i="55"/>
  <c r="U918" i="55"/>
  <c r="U608" i="55"/>
  <c r="U915" i="55"/>
  <c r="U980" i="55"/>
  <c r="U760" i="55"/>
  <c r="U328" i="55"/>
  <c r="U575" i="55"/>
  <c r="U416" i="55"/>
  <c r="D601" i="12" s="1"/>
  <c r="E601" i="12" s="1"/>
  <c r="U447" i="55"/>
  <c r="D646" i="12" s="1"/>
  <c r="E646" i="12" s="1"/>
  <c r="U731" i="55"/>
  <c r="U819" i="55"/>
  <c r="D1185" i="12" s="1"/>
  <c r="E1185" i="12" s="1"/>
  <c r="U509" i="55"/>
  <c r="D736" i="12" s="1"/>
  <c r="E736" i="12" s="1"/>
  <c r="U233" i="55"/>
  <c r="U417" i="55"/>
  <c r="D602" i="12" s="1"/>
  <c r="E602" i="12" s="1"/>
  <c r="U670" i="55"/>
  <c r="U695" i="55"/>
  <c r="D1006" i="12" s="1"/>
  <c r="E1006" i="12" s="1"/>
  <c r="U887" i="55"/>
  <c r="U946" i="55"/>
  <c r="U172" i="55"/>
  <c r="U546" i="55"/>
  <c r="U169" i="55"/>
  <c r="D242" i="12" s="1"/>
  <c r="E242" i="12" s="1"/>
  <c r="U359" i="55"/>
  <c r="U515" i="55"/>
  <c r="U324" i="55"/>
  <c r="D467" i="12" s="1"/>
  <c r="E467" i="12" s="1"/>
  <c r="U514" i="55"/>
  <c r="U266" i="55"/>
  <c r="U726" i="55"/>
  <c r="D1051" i="12" s="1"/>
  <c r="E1051" i="12" s="1"/>
  <c r="U544" i="55"/>
  <c r="U881" i="55"/>
  <c r="D1275" i="12" s="1"/>
  <c r="E1275" i="12" s="1"/>
  <c r="U788" i="55"/>
  <c r="D1140" i="12" s="1"/>
  <c r="E1140" i="12" s="1"/>
  <c r="U792" i="55"/>
  <c r="U173" i="55"/>
  <c r="U390" i="55"/>
  <c r="U170" i="55"/>
  <c r="U263" i="55"/>
  <c r="U757" i="55"/>
  <c r="D1095" i="12" s="1"/>
  <c r="E1095" i="12" s="1"/>
  <c r="U110" i="55"/>
  <c r="U637" i="55"/>
  <c r="U729" i="55"/>
  <c r="U479" i="55"/>
  <c r="D692" i="12" s="1"/>
  <c r="E692" i="12" s="1"/>
  <c r="U701" i="55"/>
  <c r="U574" i="55"/>
  <c r="U882" i="55"/>
  <c r="D1276" i="12" s="1"/>
  <c r="E1276" i="12" s="1"/>
  <c r="U850" i="55"/>
  <c r="D1230" i="12" s="1"/>
  <c r="E1230" i="12" s="1"/>
  <c r="U793" i="55"/>
  <c r="U606" i="55"/>
  <c r="U636" i="55"/>
  <c r="U822" i="55"/>
  <c r="U607" i="55"/>
  <c r="U727" i="55"/>
  <c r="D1052" i="12" s="1"/>
  <c r="E1052" i="12" s="1"/>
  <c r="U512" i="55"/>
  <c r="U603" i="55"/>
  <c r="D872" i="12" s="1"/>
  <c r="E872" i="12" s="1"/>
  <c r="U262" i="55"/>
  <c r="D377" i="12" s="1"/>
  <c r="E377" i="12" s="1"/>
  <c r="U853" i="55"/>
  <c r="U762" i="55"/>
  <c r="U202" i="55"/>
  <c r="U203" i="55"/>
  <c r="U947" i="55"/>
  <c r="U545" i="55"/>
  <c r="U453" i="55"/>
  <c r="U357" i="55"/>
  <c r="U326" i="55"/>
  <c r="U1006" i="55"/>
  <c r="D1456" i="12" s="1"/>
  <c r="E1456" i="12" s="1"/>
  <c r="U854" i="55"/>
  <c r="U576" i="55"/>
  <c r="U168" i="55"/>
  <c r="D241" i="12" s="1"/>
  <c r="E241" i="12" s="1"/>
  <c r="U1009" i="55"/>
  <c r="U639" i="55"/>
  <c r="U421" i="55"/>
  <c r="U635" i="55"/>
  <c r="U385" i="55"/>
  <c r="D556" i="12" s="1"/>
  <c r="E556" i="12" s="1"/>
  <c r="U386" i="55"/>
  <c r="D557" i="12" s="1"/>
  <c r="E557" i="12" s="1"/>
  <c r="U356" i="55"/>
  <c r="U294" i="55"/>
  <c r="U633" i="55"/>
  <c r="D916" i="12" s="1"/>
  <c r="E916" i="12" s="1"/>
  <c r="U912" i="55"/>
  <c r="D1320" i="12" s="1"/>
  <c r="E1320" i="12" s="1"/>
  <c r="U851" i="55"/>
  <c r="D1231" i="12" s="1"/>
  <c r="E1231" i="12" s="1"/>
  <c r="U297" i="55"/>
  <c r="U75" i="55"/>
  <c r="D106" i="12" s="1"/>
  <c r="E106" i="12" s="1"/>
  <c r="U914" i="55"/>
  <c r="U171" i="55"/>
  <c r="U422" i="55"/>
  <c r="U666" i="55"/>
  <c r="U510" i="55"/>
  <c r="D737" i="12" s="1"/>
  <c r="E737" i="12" s="1"/>
  <c r="U391" i="55"/>
  <c r="U360" i="55"/>
  <c r="U700" i="55"/>
  <c r="U572" i="55"/>
  <c r="D827" i="12" s="1"/>
  <c r="E827" i="12" s="1"/>
  <c r="U355" i="55"/>
  <c r="D512" i="12" s="1"/>
  <c r="E512" i="12" s="1"/>
  <c r="U418" i="55"/>
  <c r="U978" i="55"/>
  <c r="U541" i="55"/>
  <c r="D782" i="12" s="1"/>
  <c r="E782" i="12" s="1"/>
  <c r="U913" i="55"/>
  <c r="D1321" i="12" s="1"/>
  <c r="E1321" i="12" s="1"/>
  <c r="U483" i="55"/>
  <c r="U327" i="55"/>
  <c r="U513" i="55"/>
  <c r="U886" i="55"/>
  <c r="U638" i="55"/>
  <c r="U824" i="55"/>
  <c r="U604" i="55"/>
  <c r="U480" i="55"/>
  <c r="U108" i="55"/>
  <c r="U540" i="55"/>
  <c r="D781" i="12" s="1"/>
  <c r="E781" i="12" s="1"/>
  <c r="U732" i="55"/>
  <c r="U329" i="55"/>
  <c r="U511" i="55"/>
  <c r="U790" i="55"/>
  <c r="U698" i="55"/>
  <c r="U389" i="55"/>
  <c r="U823" i="55"/>
  <c r="U1010" i="55"/>
  <c r="U885" i="55"/>
  <c r="U298" i="55"/>
  <c r="U855" i="55"/>
  <c r="U325" i="55"/>
  <c r="U484" i="55"/>
  <c r="U81" i="55"/>
  <c r="U949" i="55"/>
  <c r="U234" i="55"/>
  <c r="U664" i="55"/>
  <c r="D961" i="12" s="1"/>
  <c r="E961" i="12" s="1"/>
  <c r="U668" i="55"/>
  <c r="U697" i="55"/>
  <c r="U449" i="55"/>
  <c r="U605" i="55"/>
  <c r="U261" i="55"/>
  <c r="D376" i="12" s="1"/>
  <c r="E376" i="12" s="1"/>
  <c r="U1011" i="55"/>
  <c r="U602" i="55"/>
  <c r="D871" i="12" s="1"/>
  <c r="E871" i="12" s="1"/>
  <c r="U387" i="55"/>
  <c r="U791" i="55"/>
  <c r="U573" i="55"/>
  <c r="U482" i="55"/>
  <c r="U577" i="55"/>
  <c r="U174" i="55"/>
  <c r="U323" i="55"/>
  <c r="D466" i="12" s="1"/>
  <c r="E466" i="12" s="1"/>
  <c r="U293" i="55"/>
  <c r="D422" i="12" s="1"/>
  <c r="E422" i="12" s="1"/>
  <c r="U945" i="55"/>
  <c r="U265" i="55"/>
  <c r="U231" i="55"/>
  <c r="D332" i="12" s="1"/>
  <c r="E332" i="12" s="1"/>
  <c r="U199" i="55"/>
  <c r="D286" i="12" s="1"/>
  <c r="E286" i="12" s="1"/>
  <c r="U944" i="55"/>
  <c r="D1366" i="12" s="1"/>
  <c r="E1366" i="12" s="1"/>
  <c r="U916" i="55"/>
  <c r="U419" i="55"/>
  <c r="U205" i="55"/>
  <c r="U667" i="55"/>
  <c r="U789" i="55"/>
  <c r="D1141" i="12" s="1"/>
  <c r="E1141" i="12" s="1"/>
  <c r="U884" i="55"/>
  <c r="U571" i="55"/>
  <c r="D826" i="12" s="1"/>
  <c r="E826" i="12" s="1"/>
  <c r="U200" i="55"/>
  <c r="D287" i="12" s="1"/>
  <c r="E287" i="12" s="1"/>
  <c r="U1008" i="55"/>
  <c r="U112" i="55"/>
  <c r="U542" i="55"/>
  <c r="U948" i="55"/>
  <c r="U230" i="55"/>
  <c r="D331" i="12" s="1"/>
  <c r="E331" i="12" s="1"/>
  <c r="U728" i="55"/>
  <c r="U696" i="55"/>
  <c r="D1007" i="12" s="1"/>
  <c r="E1007" i="12" s="1"/>
  <c r="U917" i="55"/>
  <c r="U420" i="55"/>
  <c r="U264" i="55"/>
  <c r="U634" i="55"/>
  <c r="D917" i="12" s="1"/>
  <c r="E917" i="12" s="1"/>
  <c r="U763" i="55"/>
  <c r="U78" i="55"/>
  <c r="U388" i="55"/>
  <c r="U669" i="55"/>
  <c r="U77" i="55"/>
  <c r="U761" i="55"/>
  <c r="U296" i="55"/>
  <c r="U820" i="55"/>
  <c r="D1186" i="12" s="1"/>
  <c r="E1186" i="12" s="1"/>
  <c r="U758" i="55"/>
  <c r="D1096" i="12" s="1"/>
  <c r="E1096" i="12" s="1"/>
  <c r="U139" i="55"/>
  <c r="U141" i="55"/>
  <c r="U138" i="55"/>
  <c r="D197" i="12" s="1"/>
  <c r="E197" i="12" s="1"/>
  <c r="U143" i="55"/>
  <c r="U142" i="55"/>
  <c r="U48" i="55"/>
  <c r="U46" i="55"/>
  <c r="U44" i="55"/>
  <c r="D62" i="12" s="1"/>
  <c r="E62" i="12" s="1"/>
  <c r="R12" i="10" l="1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U883" i="55" l="1"/>
  <c r="U16" i="55"/>
  <c r="U18" i="55"/>
  <c r="U14" i="55"/>
  <c r="D18" i="12" s="1"/>
  <c r="E18" i="12" s="1"/>
  <c r="E10" i="62"/>
  <c r="E46" i="62"/>
  <c r="E40" i="62"/>
  <c r="E44" i="62"/>
  <c r="G10" i="63"/>
  <c r="D10" i="62"/>
  <c r="D31" i="62"/>
  <c r="E32" i="62"/>
  <c r="E11" i="62"/>
  <c r="D19" i="62"/>
  <c r="D48" i="62"/>
  <c r="D46" i="62"/>
  <c r="D22" i="62"/>
  <c r="D41" i="62"/>
  <c r="E24" i="62"/>
  <c r="E38" i="62"/>
  <c r="E21" i="62"/>
  <c r="E26" i="62"/>
  <c r="D49" i="62"/>
  <c r="D44" i="62"/>
  <c r="E23" i="62"/>
  <c r="E36" i="62"/>
  <c r="E39" i="62"/>
  <c r="E20" i="62"/>
  <c r="E13" i="62"/>
  <c r="E18" i="62"/>
  <c r="D38" i="62"/>
  <c r="E45" i="62"/>
  <c r="D28" i="62"/>
  <c r="D36" i="62"/>
  <c r="D17" i="62"/>
  <c r="D37" i="62"/>
  <c r="D18" i="62"/>
  <c r="E16" i="62"/>
  <c r="E12" i="62"/>
  <c r="D33" i="62"/>
  <c r="E30" i="62"/>
  <c r="E29" i="62"/>
  <c r="E34" i="62"/>
  <c r="D13" i="62"/>
  <c r="E22" i="62"/>
  <c r="D42" i="62"/>
  <c r="E27" i="62"/>
  <c r="E17" i="62"/>
  <c r="D32" i="62"/>
  <c r="E31" i="62"/>
  <c r="D23" i="62"/>
  <c r="D43" i="62"/>
  <c r="D12" i="62"/>
  <c r="D30" i="62"/>
  <c r="D47" i="62"/>
  <c r="E41" i="62"/>
  <c r="E35" i="62"/>
  <c r="E25" i="62"/>
  <c r="Q35" i="62"/>
  <c r="D29" i="62"/>
  <c r="E14" i="62"/>
  <c r="E42" i="62"/>
  <c r="D34" i="62"/>
  <c r="D11" i="62"/>
  <c r="D20" i="62"/>
  <c r="D24" i="62"/>
  <c r="U40" i="62"/>
  <c r="E15" i="62"/>
  <c r="E19" i="62"/>
  <c r="E33" i="62"/>
  <c r="D15" i="62"/>
  <c r="D27" i="62"/>
  <c r="D16" i="62"/>
  <c r="E37" i="62"/>
  <c r="D25" i="62"/>
  <c r="D21" i="62"/>
  <c r="D45" i="62"/>
  <c r="E48" i="62"/>
  <c r="D35" i="62"/>
  <c r="D39" i="62"/>
  <c r="D40" i="62"/>
  <c r="D26" i="62"/>
  <c r="E47" i="62"/>
  <c r="E43" i="62"/>
  <c r="E49" i="62"/>
  <c r="E28" i="62"/>
  <c r="D14" i="62"/>
  <c r="H10" i="63" l="1"/>
  <c r="U17" i="55"/>
  <c r="U15" i="55"/>
  <c r="U20" i="62"/>
  <c r="I14" i="62"/>
  <c r="U36" i="62"/>
  <c r="Q12" i="62"/>
  <c r="AG32" i="62"/>
  <c r="U26" i="62"/>
  <c r="Q18" i="62"/>
  <c r="I30" i="62"/>
  <c r="M22" i="62"/>
  <c r="AG38" i="62"/>
  <c r="I21" i="62"/>
  <c r="AG31" i="62"/>
  <c r="Q20" i="62"/>
  <c r="AG13" i="62"/>
  <c r="U44" i="62"/>
  <c r="Q26" i="62"/>
  <c r="AG21" i="62"/>
  <c r="U45" i="62"/>
  <c r="I40" i="62"/>
  <c r="M20" i="62"/>
  <c r="Q49" i="62"/>
  <c r="AG15" i="62"/>
  <c r="M46" i="62"/>
  <c r="AG25" i="62"/>
  <c r="M15" i="62"/>
  <c r="Q39" i="62"/>
  <c r="M23" i="62"/>
  <c r="AG39" i="62"/>
  <c r="Q40" i="62"/>
  <c r="I42" i="62"/>
  <c r="U23" i="62"/>
  <c r="I18" i="62"/>
  <c r="M49" i="62"/>
  <c r="AG28" i="62"/>
  <c r="M13" i="62"/>
  <c r="U42" i="62"/>
  <c r="AG12" i="62"/>
  <c r="Q37" i="62"/>
  <c r="I49" i="62"/>
  <c r="I26" i="62"/>
  <c r="AG30" i="62"/>
  <c r="Q42" i="62"/>
  <c r="I32" i="62"/>
  <c r="Q16" i="62"/>
  <c r="M10" i="62"/>
  <c r="AG33" i="62"/>
  <c r="U15" i="62"/>
  <c r="AG29" i="62"/>
  <c r="AG46" i="62"/>
  <c r="AG22" i="62"/>
  <c r="M41" i="62"/>
  <c r="AG20" i="62"/>
  <c r="M12" i="62"/>
  <c r="AG26" i="62"/>
  <c r="U37" i="62"/>
  <c r="Q11" i="62"/>
  <c r="I11" i="62"/>
  <c r="U10" i="62"/>
  <c r="I22" i="62"/>
  <c r="I16" i="62"/>
  <c r="Q15" i="62"/>
  <c r="M48" i="62"/>
  <c r="M38" i="62"/>
  <c r="M42" i="62"/>
  <c r="U35" i="62"/>
  <c r="Q33" i="62"/>
  <c r="I25" i="62"/>
  <c r="M11" i="62"/>
  <c r="AG47" i="62"/>
  <c r="U47" i="62"/>
  <c r="Q21" i="62"/>
  <c r="I43" i="62"/>
  <c r="I29" i="62"/>
  <c r="U24" i="62"/>
  <c r="AG37" i="62"/>
  <c r="U27" i="62"/>
  <c r="M47" i="62"/>
  <c r="Y10" i="62"/>
  <c r="AG10" i="62"/>
  <c r="M21" i="62"/>
  <c r="AG17" i="62"/>
  <c r="U17" i="62"/>
  <c r="Q41" i="62"/>
  <c r="I46" i="62"/>
  <c r="M16" i="62"/>
  <c r="Q25" i="62"/>
  <c r="AG41" i="62"/>
  <c r="M32" i="62"/>
  <c r="AG45" i="62"/>
  <c r="U11" i="62"/>
  <c r="I38" i="62"/>
  <c r="Q38" i="62"/>
  <c r="I19" i="62"/>
  <c r="U30" i="62"/>
  <c r="AG16" i="62"/>
  <c r="Q28" i="62"/>
  <c r="Q48" i="62"/>
  <c r="U38" i="62"/>
  <c r="U48" i="62"/>
  <c r="M19" i="62"/>
  <c r="Q36" i="62"/>
  <c r="I17" i="62"/>
  <c r="Q44" i="62"/>
  <c r="U16" i="62"/>
  <c r="AG27" i="62"/>
  <c r="I44" i="62"/>
  <c r="U39" i="62"/>
  <c r="U33" i="62"/>
  <c r="M37" i="62"/>
  <c r="Q45" i="62"/>
  <c r="AG40" i="62"/>
  <c r="Q13" i="62"/>
  <c r="U18" i="62"/>
  <c r="M40" i="62"/>
  <c r="AG34" i="62"/>
  <c r="M36" i="62"/>
  <c r="I33" i="62"/>
  <c r="I10" i="62"/>
  <c r="U12" i="62"/>
  <c r="Q23" i="62"/>
  <c r="U13" i="62"/>
  <c r="Q32" i="62"/>
  <c r="AG35" i="62"/>
  <c r="M30" i="62"/>
  <c r="M17" i="62"/>
  <c r="M31" i="62"/>
  <c r="AG49" i="62"/>
  <c r="U22" i="62"/>
  <c r="M25" i="62"/>
  <c r="M28" i="62"/>
  <c r="I34" i="62"/>
  <c r="I41" i="62"/>
  <c r="AG11" i="62"/>
  <c r="Q19" i="62"/>
  <c r="U28" i="62"/>
  <c r="Q31" i="62"/>
  <c r="U29" i="62"/>
  <c r="M24" i="62"/>
  <c r="I37" i="62"/>
  <c r="Q22" i="62"/>
  <c r="I12" i="62"/>
  <c r="Q43" i="62"/>
  <c r="I39" i="62"/>
  <c r="U31" i="62"/>
  <c r="M35" i="62"/>
  <c r="I13" i="62"/>
  <c r="Q29" i="62"/>
  <c r="AG42" i="62"/>
  <c r="M43" i="62"/>
  <c r="I27" i="62"/>
  <c r="M34" i="62"/>
  <c r="AG19" i="62"/>
  <c r="M27" i="62"/>
  <c r="AG14" i="62"/>
  <c r="M33" i="62"/>
  <c r="AG48" i="62"/>
  <c r="Q47" i="62"/>
  <c r="I47" i="62"/>
  <c r="M14" i="62"/>
  <c r="AG24" i="62"/>
  <c r="U41" i="62"/>
  <c r="I15" i="62"/>
  <c r="Q14" i="62"/>
  <c r="U49" i="62"/>
  <c r="I28" i="62"/>
  <c r="Q46" i="62"/>
  <c r="AG43" i="62"/>
  <c r="AG18" i="62"/>
  <c r="I20" i="62"/>
  <c r="U32" i="62"/>
  <c r="Q27" i="62"/>
  <c r="I36" i="62"/>
  <c r="U19" i="62"/>
  <c r="I45" i="62"/>
  <c r="M44" i="62"/>
  <c r="AG23" i="62"/>
  <c r="AG44" i="62"/>
  <c r="M26" i="62"/>
  <c r="U46" i="62"/>
  <c r="M45" i="62"/>
  <c r="M29" i="62"/>
  <c r="U21" i="62"/>
  <c r="I31" i="62"/>
  <c r="AG36" i="62"/>
  <c r="U14" i="62"/>
  <c r="I23" i="62"/>
  <c r="Q30" i="62"/>
  <c r="U25" i="62"/>
  <c r="Q24" i="62"/>
  <c r="Q34" i="62"/>
  <c r="M18" i="62"/>
  <c r="M39" i="62"/>
  <c r="U34" i="62"/>
  <c r="I35" i="62"/>
  <c r="I48" i="62"/>
  <c r="I24" i="62"/>
  <c r="Q17" i="62"/>
  <c r="U43" i="62"/>
  <c r="B1404" i="12"/>
  <c r="B1359" i="12"/>
  <c r="B1314" i="12"/>
  <c r="B1269" i="12"/>
  <c r="B1224" i="12"/>
  <c r="B1179" i="12"/>
  <c r="AB48" i="62" l="1"/>
  <c r="AJ41" i="62"/>
  <c r="AK37" i="62"/>
  <c r="AK44" i="62"/>
  <c r="AK26" i="62"/>
  <c r="AK11" i="62"/>
  <c r="AK14" i="62"/>
  <c r="AK12" i="62"/>
  <c r="AK38" i="62"/>
  <c r="AK35" i="62"/>
  <c r="AK42" i="62"/>
  <c r="AK29" i="62"/>
  <c r="AK40" i="62"/>
  <c r="AK24" i="62"/>
  <c r="AK19" i="62"/>
  <c r="AK15" i="62"/>
  <c r="AK30" i="62"/>
  <c r="AK31" i="62"/>
  <c r="AK32" i="62"/>
  <c r="AK49" i="62"/>
  <c r="AK10" i="62"/>
  <c r="AK25" i="62"/>
  <c r="AK20" i="62"/>
  <c r="AK47" i="62"/>
  <c r="AK33" i="62"/>
  <c r="AK39" i="62"/>
  <c r="AK16" i="62"/>
  <c r="AK43" i="62"/>
  <c r="AK36" i="62"/>
  <c r="AK48" i="62"/>
  <c r="AK34" i="62"/>
  <c r="AK41" i="62"/>
  <c r="AK18" i="62"/>
  <c r="AK27" i="62"/>
  <c r="AK21" i="62"/>
  <c r="AK45" i="62"/>
  <c r="AK13" i="62"/>
  <c r="AK22" i="62"/>
  <c r="AK46" i="62"/>
  <c r="AK28" i="62"/>
  <c r="AK17" i="62"/>
  <c r="AK23" i="62"/>
  <c r="AJ48" i="62"/>
  <c r="AJ24" i="62"/>
  <c r="AJ19" i="62"/>
  <c r="AJ38" i="62"/>
  <c r="AJ43" i="62"/>
  <c r="AJ36" i="62"/>
  <c r="AJ14" i="62"/>
  <c r="AJ31" i="62"/>
  <c r="AJ21" i="62"/>
  <c r="AJ25" i="62"/>
  <c r="AJ15" i="62"/>
  <c r="AJ18" i="62"/>
  <c r="AJ42" i="62"/>
  <c r="AJ26" i="62"/>
  <c r="AJ30" i="62"/>
  <c r="AJ44" i="62"/>
  <c r="AJ39" i="62"/>
  <c r="AJ23" i="62"/>
  <c r="AJ35" i="62"/>
  <c r="AJ13" i="62"/>
  <c r="AJ47" i="62"/>
  <c r="AJ20" i="62"/>
  <c r="AJ17" i="62"/>
  <c r="AJ16" i="62"/>
  <c r="AJ34" i="62"/>
  <c r="AJ49" i="62"/>
  <c r="AJ32" i="62"/>
  <c r="AJ27" i="62"/>
  <c r="AJ45" i="62"/>
  <c r="AJ46" i="62"/>
  <c r="AJ22" i="62"/>
  <c r="AJ40" i="62"/>
  <c r="AJ11" i="62"/>
  <c r="AJ28" i="62"/>
  <c r="AJ12" i="62"/>
  <c r="AJ33" i="62"/>
  <c r="AJ37" i="62"/>
  <c r="AJ29" i="62"/>
  <c r="AJ10" i="62"/>
  <c r="AF37" i="62"/>
  <c r="AF15" i="62"/>
  <c r="AF21" i="62"/>
  <c r="AF11" i="62"/>
  <c r="AF45" i="62"/>
  <c r="AF22" i="62"/>
  <c r="AF36" i="62"/>
  <c r="AF33" i="62"/>
  <c r="AF39" i="62"/>
  <c r="AF34" i="62"/>
  <c r="AF44" i="62"/>
  <c r="AF26" i="62"/>
  <c r="AF46" i="62"/>
  <c r="AF30" i="62"/>
  <c r="AF42" i="62"/>
  <c r="AF14" i="62"/>
  <c r="AF17" i="62"/>
  <c r="AF20" i="62"/>
  <c r="AF29" i="62"/>
  <c r="AF25" i="62"/>
  <c r="AF31" i="62"/>
  <c r="AF23" i="62"/>
  <c r="AF43" i="62"/>
  <c r="AF24" i="62"/>
  <c r="AF48" i="62"/>
  <c r="AF41" i="62"/>
  <c r="AF10" i="62"/>
  <c r="AF32" i="62"/>
  <c r="AF35" i="62"/>
  <c r="AF27" i="62"/>
  <c r="AF47" i="62"/>
  <c r="AF49" i="62"/>
  <c r="AF12" i="62"/>
  <c r="AF13" i="62"/>
  <c r="AF38" i="62"/>
  <c r="AF16" i="62"/>
  <c r="AF19" i="62"/>
  <c r="AF28" i="62"/>
  <c r="AF40" i="62"/>
  <c r="AF18" i="62"/>
  <c r="AB14" i="62"/>
  <c r="AB47" i="62"/>
  <c r="AB33" i="62"/>
  <c r="AB31" i="62"/>
  <c r="AB30" i="62"/>
  <c r="AB28" i="62"/>
  <c r="AB10" i="62"/>
  <c r="AB29" i="62"/>
  <c r="AB38" i="62"/>
  <c r="AB20" i="62"/>
  <c r="AB44" i="62"/>
  <c r="AB41" i="62"/>
  <c r="AB37" i="62"/>
  <c r="AB27" i="62"/>
  <c r="AB16" i="62"/>
  <c r="AB22" i="62"/>
  <c r="AB13" i="62"/>
  <c r="AB17" i="62"/>
  <c r="AB21" i="62"/>
  <c r="AB24" i="62"/>
  <c r="AB39" i="62"/>
  <c r="AB12" i="62"/>
  <c r="AB19" i="62"/>
  <c r="AB46" i="62"/>
  <c r="AB32" i="62"/>
  <c r="AB15" i="62"/>
  <c r="AB18" i="62"/>
  <c r="AB35" i="62"/>
  <c r="AB34" i="62"/>
  <c r="AB25" i="62"/>
  <c r="AB42" i="62"/>
  <c r="AB23" i="62"/>
  <c r="AB26" i="62"/>
  <c r="AB36" i="62"/>
  <c r="AB49" i="62"/>
  <c r="AB45" i="62"/>
  <c r="AB11" i="62"/>
  <c r="AB40" i="62"/>
  <c r="AB43" i="62"/>
  <c r="X10" i="62"/>
  <c r="T16" i="62"/>
  <c r="T30" i="62"/>
  <c r="T17" i="62"/>
  <c r="T24" i="62"/>
  <c r="T13" i="62"/>
  <c r="T39" i="62"/>
  <c r="T19" i="62"/>
  <c r="T42" i="62"/>
  <c r="T46" i="62"/>
  <c r="T26" i="62"/>
  <c r="T18" i="62"/>
  <c r="T33" i="62"/>
  <c r="T27" i="62"/>
  <c r="T47" i="62"/>
  <c r="T10" i="62"/>
  <c r="T40" i="62"/>
  <c r="T28" i="62"/>
  <c r="T44" i="62"/>
  <c r="T21" i="62"/>
  <c r="T34" i="62"/>
  <c r="T49" i="62"/>
  <c r="T12" i="62"/>
  <c r="T31" i="62"/>
  <c r="T43" i="62"/>
  <c r="T32" i="62"/>
  <c r="T41" i="62"/>
  <c r="T22" i="62"/>
  <c r="T29" i="62"/>
  <c r="T37" i="62"/>
  <c r="T45" i="62"/>
  <c r="T14" i="62"/>
  <c r="T48" i="62"/>
  <c r="T20" i="62"/>
  <c r="T11" i="62"/>
  <c r="T35" i="62"/>
  <c r="T15" i="62"/>
  <c r="T36" i="62"/>
  <c r="T25" i="62"/>
  <c r="T38" i="62"/>
  <c r="T23" i="62"/>
  <c r="P17" i="62"/>
  <c r="P35" i="62"/>
  <c r="P42" i="62"/>
  <c r="P12" i="62"/>
  <c r="P18" i="62"/>
  <c r="P44" i="62"/>
  <c r="P36" i="62"/>
  <c r="P45" i="62"/>
  <c r="P21" i="62"/>
  <c r="P33" i="62"/>
  <c r="P15" i="62"/>
  <c r="P11" i="62"/>
  <c r="P16" i="62"/>
  <c r="P26" i="62"/>
  <c r="P20" i="62"/>
  <c r="P23" i="62"/>
  <c r="P47" i="62"/>
  <c r="P29" i="62"/>
  <c r="P43" i="62"/>
  <c r="P48" i="62"/>
  <c r="P40" i="62"/>
  <c r="P10" i="62"/>
  <c r="P34" i="62"/>
  <c r="P30" i="62"/>
  <c r="P22" i="62"/>
  <c r="P24" i="62"/>
  <c r="P28" i="62"/>
  <c r="P27" i="62"/>
  <c r="P32" i="62"/>
  <c r="P19" i="62"/>
  <c r="P25" i="62"/>
  <c r="P37" i="62"/>
  <c r="P39" i="62"/>
  <c r="P49" i="62"/>
  <c r="P13" i="62"/>
  <c r="P46" i="62"/>
  <c r="P14" i="62"/>
  <c r="P31" i="62"/>
  <c r="P38" i="62"/>
  <c r="P41" i="62"/>
  <c r="L11" i="62"/>
  <c r="L48" i="62"/>
  <c r="L34" i="62"/>
  <c r="L24" i="62"/>
  <c r="L37" i="62"/>
  <c r="L21" i="62"/>
  <c r="L12" i="62"/>
  <c r="L49" i="62"/>
  <c r="L40" i="62"/>
  <c r="L18" i="62"/>
  <c r="L33" i="62"/>
  <c r="L17" i="62"/>
  <c r="L44" i="62"/>
  <c r="L15" i="62"/>
  <c r="L36" i="62"/>
  <c r="L30" i="62"/>
  <c r="L32" i="62"/>
  <c r="L47" i="62"/>
  <c r="L22" i="62"/>
  <c r="L20" i="62"/>
  <c r="L25" i="62"/>
  <c r="L28" i="62"/>
  <c r="L31" i="62"/>
  <c r="L27" i="62"/>
  <c r="L16" i="62"/>
  <c r="L39" i="62"/>
  <c r="L10" i="62"/>
  <c r="L13" i="62"/>
  <c r="L26" i="62"/>
  <c r="L14" i="62"/>
  <c r="L42" i="62"/>
  <c r="L38" i="62"/>
  <c r="L41" i="62"/>
  <c r="L43" i="62"/>
  <c r="L23" i="62"/>
  <c r="L46" i="62"/>
  <c r="L29" i="62"/>
  <c r="L45" i="62"/>
  <c r="L19" i="62"/>
  <c r="L35" i="62"/>
  <c r="H40" i="62"/>
  <c r="H10" i="62"/>
  <c r="H31" i="62"/>
  <c r="H47" i="62"/>
  <c r="H39" i="62"/>
  <c r="H14" i="62"/>
  <c r="H41" i="62"/>
  <c r="H21" i="62"/>
  <c r="H48" i="62"/>
  <c r="H38" i="62"/>
  <c r="H46" i="62"/>
  <c r="H25" i="62"/>
  <c r="H16" i="62"/>
  <c r="H15" i="62"/>
  <c r="H13" i="62"/>
  <c r="H36" i="62"/>
  <c r="H12" i="62"/>
  <c r="H37" i="62"/>
  <c r="H44" i="62"/>
  <c r="H22" i="62"/>
  <c r="H49" i="62"/>
  <c r="H28" i="62"/>
  <c r="H18" i="62"/>
  <c r="H17" i="62"/>
  <c r="H35" i="62"/>
  <c r="H23" i="62"/>
  <c r="H33" i="62"/>
  <c r="H34" i="62"/>
  <c r="H19" i="62"/>
  <c r="H29" i="62"/>
  <c r="H11" i="62"/>
  <c r="H32" i="62"/>
  <c r="H26" i="62"/>
  <c r="H24" i="62"/>
  <c r="H42" i="62"/>
  <c r="H30" i="62"/>
  <c r="H20" i="62"/>
  <c r="H27" i="62"/>
  <c r="H45" i="62"/>
  <c r="H43" i="62"/>
  <c r="Q10" i="62"/>
  <c r="B1134" i="12" l="1"/>
  <c r="B1089" i="12"/>
  <c r="B1045" i="12"/>
  <c r="B1000" i="12"/>
  <c r="B955" i="12"/>
  <c r="B910" i="12"/>
  <c r="B865" i="12"/>
  <c r="B820" i="12"/>
  <c r="B775" i="12"/>
  <c r="B730" i="12"/>
  <c r="B685" i="12"/>
  <c r="B640" i="12"/>
  <c r="B595" i="12"/>
  <c r="B550" i="12"/>
  <c r="B505" i="12"/>
  <c r="B460" i="12"/>
  <c r="B415" i="12"/>
  <c r="B370" i="12"/>
  <c r="B325" i="12"/>
  <c r="B280" i="12"/>
  <c r="B235" i="12"/>
  <c r="B190" i="12"/>
  <c r="B145" i="12"/>
  <c r="B100" i="12"/>
  <c r="B56" i="12"/>
  <c r="S182" i="55" l="1"/>
  <c r="S895" i="55"/>
  <c r="S151" i="55"/>
  <c r="S678" i="55"/>
  <c r="S647" i="55"/>
  <c r="S399" i="55"/>
  <c r="S864" i="55"/>
  <c r="S616" i="55"/>
  <c r="S368" i="55"/>
  <c r="S120" i="55"/>
  <c r="S926" i="55"/>
  <c r="S833" i="55"/>
  <c r="S89" i="55"/>
  <c r="S802" i="55"/>
  <c r="S554" i="55"/>
  <c r="S306" i="55"/>
  <c r="S58" i="55"/>
  <c r="S430" i="55"/>
  <c r="S337" i="55"/>
  <c r="S27" i="55"/>
  <c r="S1019" i="55"/>
  <c r="S771" i="55"/>
  <c r="S523" i="55"/>
  <c r="S275" i="55"/>
  <c r="S585" i="55"/>
  <c r="S988" i="55"/>
  <c r="S740" i="55"/>
  <c r="S492" i="55"/>
  <c r="S244" i="55"/>
  <c r="S957" i="55"/>
  <c r="S709" i="55"/>
  <c r="S461" i="55"/>
  <c r="S213" i="55"/>
  <c r="AN34" i="62" l="1"/>
  <c r="AN30" i="62"/>
  <c r="AN31" i="62"/>
  <c r="AN25" i="62"/>
  <c r="AN10" i="62"/>
  <c r="AN13" i="62"/>
  <c r="AN14" i="62"/>
  <c r="AN33" i="62"/>
  <c r="AN36" i="62"/>
  <c r="AN29" i="62"/>
  <c r="AN23" i="62"/>
  <c r="AN11" i="62"/>
  <c r="AN12" i="62"/>
  <c r="AN21" i="62"/>
  <c r="AN16" i="62"/>
  <c r="AN41" i="62"/>
  <c r="AN40" i="62"/>
  <c r="AN38" i="62"/>
  <c r="AN19" i="62"/>
  <c r="AN20" i="62"/>
  <c r="AN32" i="62"/>
  <c r="AN39" i="62"/>
  <c r="AN24" i="62"/>
  <c r="AN17" i="62"/>
  <c r="AN28" i="62"/>
  <c r="AN22" i="62"/>
  <c r="AN15" i="62"/>
  <c r="AN18" i="62"/>
  <c r="AN26" i="62"/>
  <c r="AN27" i="62"/>
  <c r="AN35" i="62"/>
  <c r="AN37" i="62"/>
  <c r="E27" i="55"/>
  <c r="E492" i="55"/>
  <c r="E306" i="55"/>
  <c r="E616" i="55"/>
  <c r="E864" i="55"/>
  <c r="E678" i="55"/>
  <c r="E802" i="55"/>
  <c r="E430" i="55"/>
  <c r="E554" i="55"/>
  <c r="E275" i="55"/>
  <c r="E833" i="55"/>
  <c r="E151" i="55"/>
  <c r="E740" i="55"/>
  <c r="E213" i="55"/>
  <c r="E523" i="55"/>
  <c r="E89" i="55"/>
  <c r="E399" i="55"/>
  <c r="E461" i="55"/>
  <c r="E771" i="55"/>
  <c r="E337" i="55"/>
  <c r="E647" i="55"/>
  <c r="E957" i="55"/>
  <c r="E1019" i="55"/>
  <c r="E585" i="55"/>
  <c r="E895" i="55"/>
  <c r="E182" i="55"/>
  <c r="E58" i="55"/>
  <c r="E368" i="55"/>
  <c r="E926" i="55"/>
  <c r="E988" i="55"/>
  <c r="E120" i="55"/>
  <c r="E244" i="55"/>
  <c r="E709" i="55" l="1"/>
  <c r="B11" i="12"/>
  <c r="N6" i="10" l="1"/>
  <c r="C11" i="10" l="1"/>
  <c r="D2" i="10"/>
  <c r="D1" i="10"/>
  <c r="B3" i="1"/>
  <c r="C16" i="1" l="1"/>
  <c r="I6" i="67" l="1"/>
  <c r="G57" i="65"/>
  <c r="G57" i="69"/>
  <c r="G57" i="66"/>
  <c r="AE54" i="69"/>
  <c r="I6" i="70"/>
  <c r="AE54" i="66"/>
  <c r="AE54" i="65"/>
  <c r="K4" i="63"/>
  <c r="G4" i="62"/>
  <c r="I6" i="10"/>
  <c r="Y39" i="62" l="1"/>
  <c r="X21" i="62"/>
  <c r="Y44" i="62"/>
  <c r="Y27" i="62"/>
  <c r="X41" i="62"/>
  <c r="Y11" i="62"/>
  <c r="Y16" i="62"/>
  <c r="X28" i="62"/>
  <c r="Y15" i="62"/>
  <c r="X14" i="62"/>
  <c r="Y20" i="62"/>
  <c r="Y21" i="62"/>
  <c r="X35" i="62"/>
  <c r="X24" i="62"/>
  <c r="Y41" i="62"/>
  <c r="X37" i="62"/>
  <c r="X45" i="62"/>
  <c r="Y28" i="62"/>
  <c r="X36" i="62"/>
  <c r="Y14" i="62"/>
  <c r="X38" i="62"/>
  <c r="X27" i="62"/>
  <c r="X15" i="62"/>
  <c r="X46" i="62"/>
  <c r="Y35" i="62"/>
  <c r="X13" i="62"/>
  <c r="Y24" i="62"/>
  <c r="Y37" i="62"/>
  <c r="X31" i="62"/>
  <c r="Y45" i="62"/>
  <c r="X12" i="62"/>
  <c r="Y36" i="62"/>
  <c r="X17" i="62"/>
  <c r="Y38" i="62"/>
  <c r="Y29" i="62"/>
  <c r="Y23" i="62"/>
  <c r="Y46" i="62"/>
  <c r="X48" i="62"/>
  <c r="Y13" i="62"/>
  <c r="X25" i="62"/>
  <c r="Y31" i="62"/>
  <c r="Y12" i="62"/>
  <c r="X33" i="62"/>
  <c r="Y17" i="62"/>
  <c r="X42" i="62"/>
  <c r="Y18" i="62"/>
  <c r="Y40" i="62"/>
  <c r="Y48" i="62"/>
  <c r="X49" i="62"/>
  <c r="Y25" i="62"/>
  <c r="X43" i="62"/>
  <c r="X19" i="62"/>
  <c r="Y33" i="62"/>
  <c r="X22" i="62"/>
  <c r="Y42" i="62"/>
  <c r="X26" i="62"/>
  <c r="X44" i="62"/>
  <c r="X11" i="62"/>
  <c r="X16" i="62"/>
  <c r="X34" i="62"/>
  <c r="Y49" i="62"/>
  <c r="X32" i="62"/>
  <c r="Y43" i="62"/>
  <c r="Y19" i="62"/>
  <c r="X47" i="62"/>
  <c r="Y22" i="62"/>
  <c r="X30" i="62"/>
  <c r="Y26" i="62"/>
  <c r="Y34" i="62"/>
  <c r="X29" i="62"/>
  <c r="X20" i="62"/>
  <c r="Y32" i="62"/>
  <c r="X18" i="62"/>
  <c r="X23" i="62"/>
  <c r="Y47" i="62"/>
  <c r="X40" i="62"/>
  <c r="Y30" i="62"/>
  <c r="X39" i="62"/>
  <c r="AI30" i="62" l="1"/>
  <c r="AL30" i="62" s="1"/>
  <c r="AI41" i="62"/>
  <c r="AL41" i="62" s="1"/>
  <c r="AI33" i="62"/>
  <c r="AL33" i="62" s="1"/>
  <c r="AI49" i="62"/>
  <c r="AL49" i="62" s="1"/>
  <c r="AI32" i="62"/>
  <c r="AL32" i="62" s="1"/>
  <c r="AI23" i="62"/>
  <c r="AL23" i="62" s="1"/>
  <c r="AI28" i="62"/>
  <c r="AL28" i="62" s="1"/>
  <c r="AI36" i="62"/>
  <c r="AL36" i="62" s="1"/>
  <c r="AI17" i="62"/>
  <c r="AL17" i="62" s="1"/>
  <c r="AI16" i="62"/>
  <c r="AL16" i="62" s="1"/>
  <c r="AI11" i="62"/>
  <c r="AL11" i="62" s="1"/>
  <c r="AI27" i="62"/>
  <c r="AL27" i="62" s="1"/>
  <c r="AI35" i="62"/>
  <c r="AL35" i="62" s="1"/>
  <c r="AI46" i="62"/>
  <c r="AL46" i="62" s="1"/>
  <c r="AI37" i="62"/>
  <c r="AL37" i="62" s="1"/>
  <c r="AI38" i="62"/>
  <c r="AL38" i="62" s="1"/>
  <c r="AI21" i="62"/>
  <c r="AL21" i="62" s="1"/>
  <c r="AI22" i="62"/>
  <c r="AL22" i="62" s="1"/>
  <c r="AI48" i="62"/>
  <c r="AL48" i="62" s="1"/>
  <c r="AI19" i="62"/>
  <c r="AL19" i="62" s="1"/>
  <c r="AI31" i="62"/>
  <c r="AL31" i="62" s="1"/>
  <c r="AI45" i="62"/>
  <c r="AL45" i="62" s="1"/>
  <c r="AI34" i="62"/>
  <c r="AL34" i="62" s="1"/>
  <c r="AI12" i="62"/>
  <c r="AL12" i="62" s="1"/>
  <c r="AI47" i="62"/>
  <c r="AL47" i="62" s="1"/>
  <c r="AI42" i="62"/>
  <c r="AL42" i="62" s="1"/>
  <c r="AI24" i="62"/>
  <c r="AL24" i="62" s="1"/>
  <c r="AI25" i="62"/>
  <c r="AL25" i="62" s="1"/>
  <c r="AI20" i="62"/>
  <c r="AL20" i="62" s="1"/>
  <c r="AI13" i="62"/>
  <c r="AL13" i="62" s="1"/>
  <c r="AI14" i="62"/>
  <c r="AL14" i="62" s="1"/>
  <c r="AI43" i="62"/>
  <c r="AL43" i="62" s="1"/>
  <c r="AI26" i="62"/>
  <c r="AL26" i="62" s="1"/>
  <c r="AI18" i="62"/>
  <c r="AL18" i="62" s="1"/>
  <c r="AI40" i="62"/>
  <c r="AL40" i="62" s="1"/>
  <c r="AI29" i="62"/>
  <c r="AL29" i="62" s="1"/>
  <c r="AI39" i="62"/>
  <c r="AL39" i="62" s="1"/>
  <c r="AI44" i="62"/>
  <c r="AL44" i="62" s="1"/>
  <c r="AI15" i="62"/>
  <c r="AL15" i="62" s="1"/>
  <c r="AE40" i="62"/>
  <c r="AH40" i="62" s="1"/>
  <c r="AE39" i="62"/>
  <c r="AH39" i="62" s="1"/>
  <c r="AE35" i="62"/>
  <c r="AH35" i="62" s="1"/>
  <c r="AE10" i="62"/>
  <c r="AH10" i="62" s="1"/>
  <c r="AE24" i="62"/>
  <c r="AH24" i="62" s="1"/>
  <c r="AE11" i="62"/>
  <c r="AH11" i="62" s="1"/>
  <c r="AE30" i="62"/>
  <c r="AH30" i="62" s="1"/>
  <c r="AE12" i="62"/>
  <c r="AH12" i="62" s="1"/>
  <c r="AE44" i="62"/>
  <c r="AH44" i="62" s="1"/>
  <c r="AE38" i="62"/>
  <c r="AH38" i="62" s="1"/>
  <c r="AE22" i="62"/>
  <c r="AH22" i="62" s="1"/>
  <c r="AE47" i="62"/>
  <c r="AH47" i="62" s="1"/>
  <c r="AE19" i="62"/>
  <c r="AH19" i="62" s="1"/>
  <c r="AE33" i="62"/>
  <c r="AH33" i="62" s="1"/>
  <c r="AE37" i="62"/>
  <c r="AH37" i="62" s="1"/>
  <c r="AE20" i="62"/>
  <c r="AH20" i="62" s="1"/>
  <c r="AE17" i="62"/>
  <c r="AH17" i="62" s="1"/>
  <c r="AE16" i="62"/>
  <c r="AH16" i="62" s="1"/>
  <c r="AE26" i="62"/>
  <c r="AH26" i="62" s="1"/>
  <c r="AE43" i="62"/>
  <c r="AH43" i="62" s="1"/>
  <c r="AE36" i="62"/>
  <c r="AH36" i="62" s="1"/>
  <c r="AE29" i="62"/>
  <c r="AH29" i="62" s="1"/>
  <c r="AE45" i="62"/>
  <c r="AH45" i="62" s="1"/>
  <c r="AE46" i="62"/>
  <c r="AH46" i="62" s="1"/>
  <c r="AE28" i="62"/>
  <c r="AH28" i="62" s="1"/>
  <c r="AE31" i="62"/>
  <c r="AH31" i="62" s="1"/>
  <c r="AE48" i="62"/>
  <c r="AH48" i="62" s="1"/>
  <c r="AE23" i="62"/>
  <c r="AH23" i="62" s="1"/>
  <c r="AE32" i="62"/>
  <c r="AH32" i="62" s="1"/>
  <c r="AE49" i="62"/>
  <c r="AH49" i="62" s="1"/>
  <c r="AE13" i="62"/>
  <c r="AH13" i="62" s="1"/>
  <c r="AE21" i="62"/>
  <c r="AH21" i="62" s="1"/>
  <c r="AE27" i="62"/>
  <c r="AH27" i="62" s="1"/>
  <c r="AE42" i="62"/>
  <c r="AH42" i="62" s="1"/>
  <c r="AE25" i="62"/>
  <c r="AH25" i="62" s="1"/>
  <c r="AE41" i="62"/>
  <c r="AH41" i="62" s="1"/>
  <c r="AE34" i="62"/>
  <c r="AH34" i="62" s="1"/>
  <c r="AE18" i="62"/>
  <c r="AH18" i="62" s="1"/>
  <c r="AE15" i="62"/>
  <c r="AH15" i="62" s="1"/>
  <c r="AE14" i="62"/>
  <c r="AH14" i="62" s="1"/>
  <c r="AA34" i="62"/>
  <c r="AD34" i="62" s="1"/>
  <c r="AA16" i="62"/>
  <c r="AD16" i="62" s="1"/>
  <c r="AA11" i="62"/>
  <c r="AD11" i="62" s="1"/>
  <c r="AA49" i="62"/>
  <c r="AD49" i="62" s="1"/>
  <c r="AA23" i="62"/>
  <c r="AD23" i="62" s="1"/>
  <c r="AA39" i="62"/>
  <c r="AD39" i="62" s="1"/>
  <c r="AA17" i="62"/>
  <c r="AD17" i="62" s="1"/>
  <c r="AA38" i="62"/>
  <c r="AD38" i="62" s="1"/>
  <c r="AA48" i="62"/>
  <c r="AD48" i="62" s="1"/>
  <c r="AA47" i="62"/>
  <c r="AD47" i="62" s="1"/>
  <c r="AA46" i="62"/>
  <c r="AD46" i="62" s="1"/>
  <c r="AA25" i="62"/>
  <c r="AD25" i="62" s="1"/>
  <c r="AA20" i="62"/>
  <c r="AD20" i="62" s="1"/>
  <c r="AA33" i="62"/>
  <c r="AD33" i="62" s="1"/>
  <c r="AA12" i="62"/>
  <c r="AD12" i="62" s="1"/>
  <c r="AA43" i="62"/>
  <c r="AD43" i="62" s="1"/>
  <c r="AA45" i="62"/>
  <c r="AD45" i="62" s="1"/>
  <c r="AA13" i="62"/>
  <c r="AD13" i="62" s="1"/>
  <c r="AA14" i="62"/>
  <c r="AD14" i="62" s="1"/>
  <c r="AA44" i="62"/>
  <c r="AD44" i="62" s="1"/>
  <c r="AA24" i="62"/>
  <c r="AD24" i="62" s="1"/>
  <c r="AA37" i="62"/>
  <c r="AD37" i="62" s="1"/>
  <c r="AA21" i="62"/>
  <c r="AD21" i="62" s="1"/>
  <c r="AA27" i="62"/>
  <c r="AD27" i="62" s="1"/>
  <c r="AA32" i="62"/>
  <c r="AD32" i="62" s="1"/>
  <c r="AA36" i="62"/>
  <c r="AD36" i="62" s="1"/>
  <c r="AA31" i="62"/>
  <c r="AD31" i="62" s="1"/>
  <c r="AA35" i="62"/>
  <c r="AD35" i="62" s="1"/>
  <c r="AA30" i="62"/>
  <c r="AD30" i="62" s="1"/>
  <c r="AA26" i="62"/>
  <c r="AD26" i="62" s="1"/>
  <c r="AA42" i="62"/>
  <c r="AD42" i="62" s="1"/>
  <c r="AA15" i="62"/>
  <c r="AD15" i="62" s="1"/>
  <c r="AA28" i="62"/>
  <c r="AD28" i="62" s="1"/>
  <c r="AA18" i="62"/>
  <c r="AD18" i="62" s="1"/>
  <c r="AA29" i="62"/>
  <c r="AD29" i="62" s="1"/>
  <c r="AA10" i="62"/>
  <c r="AD10" i="62" s="1"/>
  <c r="AA19" i="62"/>
  <c r="AD19" i="62" s="1"/>
  <c r="AA22" i="62"/>
  <c r="AD22" i="62" s="1"/>
  <c r="AA41" i="62"/>
  <c r="AD41" i="62" s="1"/>
  <c r="AA40" i="62"/>
  <c r="AD40" i="62" s="1"/>
  <c r="W42" i="62"/>
  <c r="Z42" i="62" s="1"/>
  <c r="W39" i="62"/>
  <c r="Z39" i="62" s="1"/>
  <c r="W17" i="62"/>
  <c r="Z17" i="62" s="1"/>
  <c r="W16" i="62"/>
  <c r="Z16" i="62" s="1"/>
  <c r="W37" i="62"/>
  <c r="Z37" i="62" s="1"/>
  <c r="W41" i="62"/>
  <c r="Z41" i="62" s="1"/>
  <c r="W30" i="62"/>
  <c r="Z30" i="62" s="1"/>
  <c r="W47" i="62"/>
  <c r="Z47" i="62" s="1"/>
  <c r="W13" i="62"/>
  <c r="Z13" i="62" s="1"/>
  <c r="W23" i="62"/>
  <c r="Z23" i="62" s="1"/>
  <c r="W27" i="62"/>
  <c r="Z27" i="62" s="1"/>
  <c r="W46" i="62"/>
  <c r="Z46" i="62" s="1"/>
  <c r="W38" i="62"/>
  <c r="Z38" i="62" s="1"/>
  <c r="W10" i="62"/>
  <c r="Z10" i="62" s="1"/>
  <c r="W35" i="62"/>
  <c r="Z35" i="62" s="1"/>
  <c r="W32" i="62"/>
  <c r="Z32" i="62" s="1"/>
  <c r="W48" i="62"/>
  <c r="Z48" i="62" s="1"/>
  <c r="W34" i="62"/>
  <c r="Z34" i="62" s="1"/>
  <c r="W12" i="62"/>
  <c r="Z12" i="62" s="1"/>
  <c r="W40" i="62"/>
  <c r="Z40" i="62" s="1"/>
  <c r="W14" i="62"/>
  <c r="Z14" i="62" s="1"/>
  <c r="W19" i="62"/>
  <c r="Z19" i="62" s="1"/>
  <c r="W25" i="62"/>
  <c r="Z25" i="62" s="1"/>
  <c r="W36" i="62"/>
  <c r="Z36" i="62" s="1"/>
  <c r="W43" i="62"/>
  <c r="Z43" i="62" s="1"/>
  <c r="W44" i="62"/>
  <c r="Z44" i="62" s="1"/>
  <c r="W20" i="62"/>
  <c r="Z20" i="62" s="1"/>
  <c r="W11" i="62"/>
  <c r="Z11" i="62" s="1"/>
  <c r="W33" i="62"/>
  <c r="Z33" i="62" s="1"/>
  <c r="W29" i="62"/>
  <c r="Z29" i="62" s="1"/>
  <c r="W22" i="62"/>
  <c r="Z22" i="62" s="1"/>
  <c r="W24" i="62"/>
  <c r="Z24" i="62" s="1"/>
  <c r="W26" i="62"/>
  <c r="Z26" i="62" s="1"/>
  <c r="W49" i="62"/>
  <c r="Z49" i="62" s="1"/>
  <c r="W31" i="62"/>
  <c r="Z31" i="62" s="1"/>
  <c r="W21" i="62"/>
  <c r="Z21" i="62" s="1"/>
  <c r="W45" i="62"/>
  <c r="Z45" i="62" s="1"/>
  <c r="W15" i="62"/>
  <c r="Z15" i="62" s="1"/>
  <c r="W18" i="62"/>
  <c r="Z18" i="62" s="1"/>
  <c r="W28" i="62"/>
  <c r="Z28" i="62" s="1"/>
  <c r="S32" i="62"/>
  <c r="V32" i="62" s="1"/>
  <c r="S17" i="62"/>
  <c r="V17" i="62" s="1"/>
  <c r="S22" i="62"/>
  <c r="V22" i="62" s="1"/>
  <c r="S23" i="62"/>
  <c r="V23" i="62" s="1"/>
  <c r="S40" i="62"/>
  <c r="V40" i="62" s="1"/>
  <c r="S30" i="62"/>
  <c r="V30" i="62" s="1"/>
  <c r="S15" i="62"/>
  <c r="V15" i="62" s="1"/>
  <c r="S12" i="62"/>
  <c r="V12" i="62" s="1"/>
  <c r="S29" i="62"/>
  <c r="V29" i="62" s="1"/>
  <c r="S49" i="62"/>
  <c r="V49" i="62" s="1"/>
  <c r="S37" i="62"/>
  <c r="V37" i="62" s="1"/>
  <c r="S44" i="62"/>
  <c r="V44" i="62" s="1"/>
  <c r="S16" i="62"/>
  <c r="V16" i="62" s="1"/>
  <c r="S19" i="62"/>
  <c r="V19" i="62" s="1"/>
  <c r="S24" i="62"/>
  <c r="V24" i="62" s="1"/>
  <c r="S45" i="62"/>
  <c r="V45" i="62" s="1"/>
  <c r="S48" i="62"/>
  <c r="V48" i="62" s="1"/>
  <c r="S11" i="62"/>
  <c r="V11" i="62" s="1"/>
  <c r="S41" i="62"/>
  <c r="V41" i="62" s="1"/>
  <c r="S21" i="62"/>
  <c r="V21" i="62" s="1"/>
  <c r="S14" i="62"/>
  <c r="V14" i="62" s="1"/>
  <c r="S36" i="62"/>
  <c r="V36" i="62" s="1"/>
  <c r="S47" i="62"/>
  <c r="V47" i="62" s="1"/>
  <c r="S42" i="62"/>
  <c r="V42" i="62" s="1"/>
  <c r="S18" i="62"/>
  <c r="V18" i="62" s="1"/>
  <c r="S39" i="62"/>
  <c r="V39" i="62" s="1"/>
  <c r="S38" i="62"/>
  <c r="V38" i="62" s="1"/>
  <c r="S13" i="62"/>
  <c r="V13" i="62" s="1"/>
  <c r="S34" i="62"/>
  <c r="V34" i="62" s="1"/>
  <c r="S27" i="62"/>
  <c r="V27" i="62" s="1"/>
  <c r="S31" i="62"/>
  <c r="V31" i="62" s="1"/>
  <c r="S28" i="62"/>
  <c r="V28" i="62" s="1"/>
  <c r="S43" i="62"/>
  <c r="V43" i="62" s="1"/>
  <c r="S20" i="62"/>
  <c r="V20" i="62" s="1"/>
  <c r="S35" i="62"/>
  <c r="V35" i="62" s="1"/>
  <c r="S10" i="62"/>
  <c r="V10" i="62" s="1"/>
  <c r="S46" i="62"/>
  <c r="V46" i="62" s="1"/>
  <c r="S25" i="62"/>
  <c r="V25" i="62" s="1"/>
  <c r="S33" i="62"/>
  <c r="V33" i="62" s="1"/>
  <c r="S26" i="62"/>
  <c r="V26" i="62" s="1"/>
  <c r="O37" i="62"/>
  <c r="R37" i="62" s="1"/>
  <c r="O23" i="62"/>
  <c r="R23" i="62" s="1"/>
  <c r="O15" i="62"/>
  <c r="R15" i="62" s="1"/>
  <c r="O44" i="62"/>
  <c r="R44" i="62" s="1"/>
  <c r="O30" i="62"/>
  <c r="R30" i="62" s="1"/>
  <c r="O39" i="62"/>
  <c r="R39" i="62" s="1"/>
  <c r="O48" i="62"/>
  <c r="R48" i="62" s="1"/>
  <c r="O25" i="62"/>
  <c r="R25" i="62" s="1"/>
  <c r="O46" i="62"/>
  <c r="R46" i="62" s="1"/>
  <c r="O18" i="62"/>
  <c r="R18" i="62" s="1"/>
  <c r="O22" i="62"/>
  <c r="R22" i="62" s="1"/>
  <c r="O29" i="62"/>
  <c r="R29" i="62" s="1"/>
  <c r="O33" i="62"/>
  <c r="R33" i="62" s="1"/>
  <c r="O38" i="62"/>
  <c r="R38" i="62" s="1"/>
  <c r="O43" i="62"/>
  <c r="R43" i="62" s="1"/>
  <c r="O27" i="62"/>
  <c r="R27" i="62" s="1"/>
  <c r="O40" i="62"/>
  <c r="R40" i="62" s="1"/>
  <c r="O19" i="62"/>
  <c r="R19" i="62" s="1"/>
  <c r="O36" i="62"/>
  <c r="R36" i="62" s="1"/>
  <c r="O49" i="62"/>
  <c r="R49" i="62" s="1"/>
  <c r="O42" i="62"/>
  <c r="R42" i="62" s="1"/>
  <c r="O28" i="62"/>
  <c r="R28" i="62" s="1"/>
  <c r="O31" i="62"/>
  <c r="R31" i="62" s="1"/>
  <c r="O26" i="62"/>
  <c r="R26" i="62" s="1"/>
  <c r="O47" i="62"/>
  <c r="R47" i="62" s="1"/>
  <c r="O20" i="62"/>
  <c r="R20" i="62" s="1"/>
  <c r="O34" i="62"/>
  <c r="R34" i="62" s="1"/>
  <c r="O45" i="62"/>
  <c r="R45" i="62" s="1"/>
  <c r="O12" i="62"/>
  <c r="R12" i="62" s="1"/>
  <c r="O13" i="62"/>
  <c r="R13" i="62" s="1"/>
  <c r="O11" i="62"/>
  <c r="R11" i="62" s="1"/>
  <c r="O14" i="62"/>
  <c r="R14" i="62" s="1"/>
  <c r="O24" i="62"/>
  <c r="R24" i="62" s="1"/>
  <c r="O21" i="62"/>
  <c r="R21" i="62" s="1"/>
  <c r="O41" i="62"/>
  <c r="R41" i="62" s="1"/>
  <c r="O17" i="62"/>
  <c r="R17" i="62" s="1"/>
  <c r="O16" i="62"/>
  <c r="R16" i="62" s="1"/>
  <c r="O35" i="62"/>
  <c r="R35" i="62" s="1"/>
  <c r="O32" i="62"/>
  <c r="R32" i="62" s="1"/>
  <c r="O10" i="62"/>
  <c r="R10" i="62" s="1"/>
  <c r="K49" i="62"/>
  <c r="N49" i="62" s="1"/>
  <c r="K32" i="62"/>
  <c r="N32" i="62" s="1"/>
  <c r="K10" i="62"/>
  <c r="N10" i="62" s="1"/>
  <c r="K33" i="62"/>
  <c r="N33" i="62" s="1"/>
  <c r="K22" i="62"/>
  <c r="N22" i="62" s="1"/>
  <c r="K46" i="62"/>
  <c r="N46" i="62" s="1"/>
  <c r="K43" i="62"/>
  <c r="N43" i="62" s="1"/>
  <c r="K11" i="62"/>
  <c r="N11" i="62" s="1"/>
  <c r="K30" i="62"/>
  <c r="N30" i="62" s="1"/>
  <c r="K27" i="62"/>
  <c r="N27" i="62" s="1"/>
  <c r="K25" i="62"/>
  <c r="N25" i="62" s="1"/>
  <c r="K24" i="62"/>
  <c r="N24" i="62" s="1"/>
  <c r="K16" i="62"/>
  <c r="N16" i="62" s="1"/>
  <c r="K42" i="62"/>
  <c r="N42" i="62" s="1"/>
  <c r="K20" i="62"/>
  <c r="N20" i="62" s="1"/>
  <c r="K40" i="62"/>
  <c r="N40" i="62" s="1"/>
  <c r="K13" i="62"/>
  <c r="N13" i="62" s="1"/>
  <c r="K41" i="62"/>
  <c r="N41" i="62" s="1"/>
  <c r="K26" i="62"/>
  <c r="N26" i="62" s="1"/>
  <c r="K14" i="62"/>
  <c r="N14" i="62" s="1"/>
  <c r="K21" i="62"/>
  <c r="N21" i="62" s="1"/>
  <c r="K12" i="62"/>
  <c r="N12" i="62" s="1"/>
  <c r="K18" i="62"/>
  <c r="N18" i="62" s="1"/>
  <c r="K19" i="62"/>
  <c r="N19" i="62" s="1"/>
  <c r="K45" i="62"/>
  <c r="N45" i="62" s="1"/>
  <c r="K23" i="62"/>
  <c r="N23" i="62" s="1"/>
  <c r="K44" i="62"/>
  <c r="N44" i="62" s="1"/>
  <c r="K36" i="62"/>
  <c r="N36" i="62" s="1"/>
  <c r="K15" i="62"/>
  <c r="N15" i="62" s="1"/>
  <c r="K39" i="62"/>
  <c r="N39" i="62" s="1"/>
  <c r="K35" i="62"/>
  <c r="N35" i="62" s="1"/>
  <c r="K28" i="62"/>
  <c r="N28" i="62" s="1"/>
  <c r="K37" i="62"/>
  <c r="N37" i="62" s="1"/>
  <c r="K17" i="62"/>
  <c r="N17" i="62" s="1"/>
  <c r="K29" i="62"/>
  <c r="N29" i="62" s="1"/>
  <c r="K34" i="62"/>
  <c r="N34" i="62" s="1"/>
  <c r="K38" i="62"/>
  <c r="N38" i="62" s="1"/>
  <c r="K31" i="62"/>
  <c r="N31" i="62" s="1"/>
  <c r="K48" i="62"/>
  <c r="N48" i="62" s="1"/>
  <c r="K47" i="62"/>
  <c r="N47" i="62" s="1"/>
  <c r="G13" i="62"/>
  <c r="J13" i="62" s="1"/>
  <c r="G19" i="62"/>
  <c r="J19" i="62" s="1"/>
  <c r="G22" i="62"/>
  <c r="J22" i="62" s="1"/>
  <c r="G23" i="62"/>
  <c r="J23" i="62" s="1"/>
  <c r="G27" i="62"/>
  <c r="J27" i="62" s="1"/>
  <c r="G29" i="62"/>
  <c r="J29" i="62" s="1"/>
  <c r="G36" i="62"/>
  <c r="J36" i="62" s="1"/>
  <c r="G26" i="62"/>
  <c r="J26" i="62" s="1"/>
  <c r="G40" i="62"/>
  <c r="J40" i="62" s="1"/>
  <c r="G12" i="62"/>
  <c r="J12" i="62" s="1"/>
  <c r="G45" i="62"/>
  <c r="J45" i="62" s="1"/>
  <c r="G14" i="62"/>
  <c r="J14" i="62" s="1"/>
  <c r="G25" i="62"/>
  <c r="J25" i="62" s="1"/>
  <c r="G10" i="62"/>
  <c r="J10" i="62" s="1"/>
  <c r="G41" i="62"/>
  <c r="J41" i="62" s="1"/>
  <c r="G37" i="62"/>
  <c r="J37" i="62" s="1"/>
  <c r="G15" i="62"/>
  <c r="J15" i="62" s="1"/>
  <c r="G48" i="62"/>
  <c r="J48" i="62" s="1"/>
  <c r="G31" i="62"/>
  <c r="J31" i="62" s="1"/>
  <c r="G28" i="62"/>
  <c r="J28" i="62" s="1"/>
  <c r="G18" i="62"/>
  <c r="J18" i="62" s="1"/>
  <c r="G11" i="62"/>
  <c r="J11" i="62" s="1"/>
  <c r="G33" i="62"/>
  <c r="J33" i="62" s="1"/>
  <c r="G20" i="62"/>
  <c r="J20" i="62" s="1"/>
  <c r="G46" i="62"/>
  <c r="J46" i="62" s="1"/>
  <c r="G38" i="62"/>
  <c r="J38" i="62" s="1"/>
  <c r="G47" i="62"/>
  <c r="J47" i="62" s="1"/>
  <c r="G35" i="62"/>
  <c r="J35" i="62" s="1"/>
  <c r="G42" i="62"/>
  <c r="J42" i="62" s="1"/>
  <c r="G39" i="62"/>
  <c r="J39" i="62" s="1"/>
  <c r="G32" i="62"/>
  <c r="J32" i="62" s="1"/>
  <c r="G24" i="62"/>
  <c r="J24" i="62" s="1"/>
  <c r="G16" i="62"/>
  <c r="J16" i="62" s="1"/>
  <c r="G49" i="62"/>
  <c r="J49" i="62" s="1"/>
  <c r="G21" i="62"/>
  <c r="J21" i="62" s="1"/>
  <c r="G30" i="62"/>
  <c r="J30" i="62" s="1"/>
  <c r="G17" i="62"/>
  <c r="J17" i="62" s="1"/>
  <c r="G44" i="62"/>
  <c r="J44" i="62" s="1"/>
  <c r="G43" i="62"/>
  <c r="J43" i="62" s="1"/>
  <c r="G34" i="62"/>
  <c r="J34" i="62" s="1"/>
  <c r="AI10" i="62" l="1"/>
  <c r="AL10" i="62" s="1"/>
  <c r="B27" i="1"/>
  <c r="B25" i="1"/>
  <c r="B24" i="1"/>
  <c r="B23" i="1"/>
  <c r="B22" i="1"/>
  <c r="B21" i="1"/>
  <c r="B20" i="1"/>
  <c r="L341" i="69" l="1"/>
  <c r="F25" i="71"/>
  <c r="F25" i="68"/>
  <c r="M292" i="69"/>
  <c r="I292" i="66"/>
  <c r="I292" i="65"/>
  <c r="L455" i="69"/>
  <c r="F27" i="68"/>
  <c r="N406" i="69"/>
  <c r="F27" i="71"/>
  <c r="I406" i="66"/>
  <c r="I406" i="65"/>
  <c r="F5" i="63"/>
  <c r="L113" i="69"/>
  <c r="L56" i="69"/>
  <c r="L170" i="69"/>
  <c r="L227" i="69"/>
  <c r="L284" i="69"/>
  <c r="F5" i="70"/>
  <c r="I64" i="66"/>
  <c r="I7" i="65"/>
  <c r="F5" i="67"/>
  <c r="I178" i="65"/>
  <c r="M7" i="69"/>
  <c r="I178" i="66"/>
  <c r="I7" i="66"/>
  <c r="I121" i="65"/>
  <c r="M121" i="69"/>
  <c r="I121" i="66"/>
  <c r="I64" i="65"/>
  <c r="M235" i="69"/>
  <c r="M64" i="69"/>
  <c r="I235" i="66"/>
  <c r="I235" i="65"/>
  <c r="M178" i="69"/>
  <c r="F25" i="17"/>
  <c r="F27" i="17"/>
  <c r="B967" i="55"/>
  <c r="O936" i="55"/>
  <c r="B936" i="55"/>
  <c r="O905" i="55"/>
  <c r="O688" i="55"/>
  <c r="B533" i="55"/>
  <c r="O502" i="55"/>
  <c r="O316" i="55"/>
  <c r="B130" i="55"/>
  <c r="O99" i="55"/>
  <c r="B905" i="55"/>
  <c r="O874" i="55"/>
  <c r="B688" i="55"/>
  <c r="O657" i="55"/>
  <c r="B502" i="55"/>
  <c r="O471" i="55"/>
  <c r="B316" i="55"/>
  <c r="O285" i="55"/>
  <c r="B99" i="55"/>
  <c r="O68" i="55"/>
  <c r="B843" i="55"/>
  <c r="O812" i="55"/>
  <c r="O626" i="55"/>
  <c r="O595" i="55"/>
  <c r="B440" i="55"/>
  <c r="B254" i="55"/>
  <c r="O223" i="55"/>
  <c r="O37" i="55"/>
  <c r="O6" i="55"/>
  <c r="B812" i="55"/>
  <c r="O781" i="55"/>
  <c r="B626" i="55"/>
  <c r="B595" i="55"/>
  <c r="O409" i="55"/>
  <c r="B223" i="55"/>
  <c r="O192" i="55"/>
  <c r="B37" i="55"/>
  <c r="B6" i="55"/>
  <c r="O998" i="55"/>
  <c r="B781" i="55"/>
  <c r="O750" i="55"/>
  <c r="O564" i="55"/>
  <c r="B409" i="55"/>
  <c r="O378" i="55"/>
  <c r="B192" i="55"/>
  <c r="O161" i="55"/>
  <c r="O347" i="55"/>
  <c r="B68" i="55"/>
  <c r="O719" i="55"/>
  <c r="B657" i="55"/>
  <c r="B378" i="55"/>
  <c r="B347" i="55"/>
  <c r="B750" i="55"/>
  <c r="B719" i="55"/>
  <c r="O440" i="55"/>
  <c r="O967" i="55"/>
  <c r="B471" i="55"/>
  <c r="B161" i="55"/>
  <c r="O130" i="55"/>
  <c r="B998" i="55"/>
  <c r="O533" i="55"/>
  <c r="B564" i="55"/>
  <c r="O254" i="55"/>
  <c r="O843" i="55"/>
  <c r="B285" i="55"/>
  <c r="B874" i="55"/>
  <c r="F10" i="63"/>
  <c r="I10" i="63" s="1"/>
  <c r="F5" i="10"/>
  <c r="BW10" i="63" l="1"/>
  <c r="Q47" i="10"/>
  <c r="Q23" i="10"/>
  <c r="Q14" i="10"/>
  <c r="Q16" i="10"/>
  <c r="Q17" i="10"/>
  <c r="Q20" i="10"/>
  <c r="Q41" i="10"/>
  <c r="Q48" i="10"/>
  <c r="Q32" i="10"/>
  <c r="Q31" i="10"/>
  <c r="Q44" i="10"/>
  <c r="Q29" i="10"/>
  <c r="Q46" i="10"/>
  <c r="Q45" i="10"/>
  <c r="Q13" i="10"/>
  <c r="Q40" i="10"/>
  <c r="Q36" i="10"/>
  <c r="Q22" i="10"/>
  <c r="Q49" i="10"/>
  <c r="Q15" i="10"/>
  <c r="Q21" i="10"/>
  <c r="Q18" i="10"/>
  <c r="Q12" i="10"/>
  <c r="Q28" i="10"/>
  <c r="T28" i="10" s="1"/>
  <c r="Q24" i="10"/>
  <c r="Q27" i="10"/>
  <c r="Q30" i="10"/>
  <c r="Q26" i="10"/>
  <c r="Q34" i="10"/>
  <c r="Q37" i="10"/>
  <c r="Q39" i="10"/>
  <c r="Q35" i="10"/>
  <c r="Q43" i="10"/>
  <c r="Q25" i="10"/>
  <c r="Q42" i="10"/>
  <c r="Q38" i="10"/>
  <c r="Q50" i="10"/>
  <c r="Q19" i="10"/>
  <c r="Q33" i="10"/>
  <c r="FB33" i="10" l="1"/>
  <c r="FB42" i="10"/>
  <c r="FB39" i="10"/>
  <c r="FB30" i="10"/>
  <c r="FB12" i="10"/>
  <c r="FB49" i="10"/>
  <c r="FB13" i="10"/>
  <c r="FB44" i="10"/>
  <c r="FB41" i="10"/>
  <c r="FB14" i="10"/>
  <c r="FB19" i="10"/>
  <c r="FB25" i="10"/>
  <c r="FB37" i="10"/>
  <c r="FB27" i="10"/>
  <c r="FB18" i="10"/>
  <c r="FB22" i="10"/>
  <c r="FB45" i="10"/>
  <c r="FB31" i="10"/>
  <c r="FB20" i="10"/>
  <c r="FB23" i="10"/>
  <c r="FB50" i="10"/>
  <c r="FB43" i="10"/>
  <c r="FB34" i="10"/>
  <c r="FB24" i="10"/>
  <c r="FB21" i="10"/>
  <c r="FB36" i="10"/>
  <c r="FB46" i="10"/>
  <c r="FB32" i="10"/>
  <c r="FB17" i="10"/>
  <c r="FB47" i="10"/>
  <c r="FB38" i="10"/>
  <c r="FB35" i="10"/>
  <c r="FB26" i="10"/>
  <c r="FB28" i="10"/>
  <c r="FB15" i="10"/>
  <c r="FB40" i="10"/>
  <c r="FB29" i="10"/>
  <c r="FB48" i="10"/>
  <c r="FB16" i="10"/>
  <c r="C10" i="62" l="1"/>
  <c r="F10" i="62" s="1"/>
  <c r="AM10" i="62" s="1"/>
  <c r="FD11" i="10" l="1"/>
  <c r="T39" i="10" l="1"/>
  <c r="C38" i="62" s="1"/>
  <c r="F38" i="62" s="1"/>
  <c r="AM38" i="62" s="1"/>
  <c r="T49" i="10"/>
  <c r="C48" i="62" s="1"/>
  <c r="F48" i="62" s="1"/>
  <c r="AM48" i="62" s="1"/>
  <c r="T24" i="10"/>
  <c r="C23" i="62" s="1"/>
  <c r="F23" i="62" s="1"/>
  <c r="AM23" i="62" s="1"/>
  <c r="T50" i="10"/>
  <c r="C49" i="62" s="1"/>
  <c r="F49" i="62" s="1"/>
  <c r="AM49" i="62" s="1"/>
  <c r="T31" i="10"/>
  <c r="C30" i="62" s="1"/>
  <c r="F30" i="62" s="1"/>
  <c r="AM30" i="62" s="1"/>
  <c r="T15" i="10"/>
  <c r="T45" i="10"/>
  <c r="C44" i="62" s="1"/>
  <c r="F44" i="62" s="1"/>
  <c r="AM44" i="62" s="1"/>
  <c r="T43" i="10"/>
  <c r="C42" i="62" s="1"/>
  <c r="F42" i="62" s="1"/>
  <c r="AM42" i="62" s="1"/>
  <c r="T25" i="10"/>
  <c r="C24" i="62" s="1"/>
  <c r="F24" i="62" s="1"/>
  <c r="AM24" i="62" s="1"/>
  <c r="T29" i="10"/>
  <c r="C28" i="62" s="1"/>
  <c r="F28" i="62" s="1"/>
  <c r="AM28" i="62" s="1"/>
  <c r="T17" i="10"/>
  <c r="C16" i="62" s="1"/>
  <c r="F16" i="62" s="1"/>
  <c r="AM16" i="62" s="1"/>
  <c r="T26" i="10"/>
  <c r="C25" i="62" s="1"/>
  <c r="F25" i="62" s="1"/>
  <c r="AM25" i="62" s="1"/>
  <c r="T32" i="10"/>
  <c r="C31" i="62" s="1"/>
  <c r="F31" i="62" s="1"/>
  <c r="AM31" i="62" s="1"/>
  <c r="T27" i="10"/>
  <c r="C26" i="62" s="1"/>
  <c r="F26" i="62" s="1"/>
  <c r="AM26" i="62" s="1"/>
  <c r="T13" i="10"/>
  <c r="T30" i="10"/>
  <c r="C29" i="62" s="1"/>
  <c r="F29" i="62" s="1"/>
  <c r="AM29" i="62" s="1"/>
  <c r="T14" i="10"/>
  <c r="T47" i="10"/>
  <c r="C46" i="62" s="1"/>
  <c r="F46" i="62" s="1"/>
  <c r="AM46" i="62" s="1"/>
  <c r="T46" i="10"/>
  <c r="C45" i="62" s="1"/>
  <c r="F45" i="62" s="1"/>
  <c r="AM45" i="62" s="1"/>
  <c r="T23" i="10"/>
  <c r="C22" i="62" s="1"/>
  <c r="F22" i="62" s="1"/>
  <c r="AM22" i="62" s="1"/>
  <c r="T35" i="10"/>
  <c r="C34" i="62" s="1"/>
  <c r="F34" i="62" s="1"/>
  <c r="AM34" i="62" s="1"/>
  <c r="T21" i="10"/>
  <c r="C20" i="62" s="1"/>
  <c r="F20" i="62" s="1"/>
  <c r="AM20" i="62" s="1"/>
  <c r="T12" i="10"/>
  <c r="T18" i="10"/>
  <c r="C17" i="62" s="1"/>
  <c r="F17" i="62" s="1"/>
  <c r="AM17" i="62" s="1"/>
  <c r="T48" i="10"/>
  <c r="C47" i="62" s="1"/>
  <c r="F47" i="62" s="1"/>
  <c r="AM47" i="62" s="1"/>
  <c r="T19" i="10"/>
  <c r="C18" i="62" s="1"/>
  <c r="F18" i="62" s="1"/>
  <c r="AM18" i="62" s="1"/>
  <c r="T20" i="10"/>
  <c r="C19" i="62" s="1"/>
  <c r="F19" i="62" s="1"/>
  <c r="AM19" i="62" s="1"/>
  <c r="T36" i="10"/>
  <c r="C35" i="62" s="1"/>
  <c r="F35" i="62" s="1"/>
  <c r="AM35" i="62" s="1"/>
  <c r="FD13" i="10" l="1"/>
  <c r="C12" i="62"/>
  <c r="F12" i="62" s="1"/>
  <c r="AM12" i="62" s="1"/>
  <c r="FD15" i="10"/>
  <c r="C14" i="62"/>
  <c r="F14" i="62" s="1"/>
  <c r="AM14" i="62" s="1"/>
  <c r="FD14" i="10"/>
  <c r="C13" i="62"/>
  <c r="F13" i="62" s="1"/>
  <c r="AM13" i="62" s="1"/>
  <c r="FD12" i="10"/>
  <c r="C11" i="62"/>
  <c r="F11" i="62" s="1"/>
  <c r="AM11" i="62" s="1"/>
  <c r="FD20" i="10"/>
  <c r="FD46" i="10"/>
  <c r="FD17" i="10"/>
  <c r="FD31" i="10"/>
  <c r="FD19" i="10"/>
  <c r="FD47" i="10"/>
  <c r="FD50" i="10"/>
  <c r="FD29" i="10"/>
  <c r="FD24" i="10"/>
  <c r="FD48" i="10"/>
  <c r="FD18" i="10"/>
  <c r="FD30" i="10"/>
  <c r="FD25" i="10"/>
  <c r="FD49" i="10"/>
  <c r="FD43" i="10"/>
  <c r="FD39" i="10"/>
  <c r="FD21" i="10"/>
  <c r="FD27" i="10"/>
  <c r="FD45" i="10"/>
  <c r="FD32" i="10"/>
  <c r="FD35" i="10"/>
  <c r="FD36" i="10"/>
  <c r="FD23" i="10"/>
  <c r="FD26" i="10"/>
  <c r="T34" i="10"/>
  <c r="C33" i="62" s="1"/>
  <c r="F33" i="62" s="1"/>
  <c r="AM33" i="62" s="1"/>
  <c r="T33" i="10"/>
  <c r="C32" i="62" s="1"/>
  <c r="F32" i="62" s="1"/>
  <c r="AM32" i="62" s="1"/>
  <c r="T44" i="10"/>
  <c r="C43" i="62" s="1"/>
  <c r="F43" i="62" s="1"/>
  <c r="AM43" i="62" s="1"/>
  <c r="T38" i="10"/>
  <c r="C37" i="62" s="1"/>
  <c r="F37" i="62" s="1"/>
  <c r="AM37" i="62" s="1"/>
  <c r="T41" i="10"/>
  <c r="C40" i="62" s="1"/>
  <c r="F40" i="62" s="1"/>
  <c r="AM40" i="62" s="1"/>
  <c r="C27" i="62"/>
  <c r="F27" i="62" s="1"/>
  <c r="AM27" i="62" s="1"/>
  <c r="T42" i="10"/>
  <c r="C41" i="62" s="1"/>
  <c r="F41" i="62" s="1"/>
  <c r="AM41" i="62" s="1"/>
  <c r="T37" i="10"/>
  <c r="C36" i="62" s="1"/>
  <c r="F36" i="62" s="1"/>
  <c r="AM36" i="62" s="1"/>
  <c r="T22" i="10"/>
  <c r="C21" i="62" s="1"/>
  <c r="F21" i="62" s="1"/>
  <c r="AM21" i="62" s="1"/>
  <c r="T40" i="10"/>
  <c r="C39" i="62" s="1"/>
  <c r="F39" i="62" s="1"/>
  <c r="AM39" i="62" s="1"/>
  <c r="T16" i="10"/>
  <c r="C15" i="62" s="1"/>
  <c r="F15" i="62" s="1"/>
  <c r="AM15" i="62" s="1"/>
  <c r="FD41" i="10" l="1"/>
  <c r="FD33" i="10"/>
  <c r="FD37" i="10"/>
  <c r="FD42" i="10"/>
  <c r="FD44" i="10"/>
  <c r="FD16" i="10"/>
  <c r="FD28" i="10"/>
  <c r="FD40" i="10"/>
  <c r="FD38" i="10"/>
  <c r="FD34" i="10"/>
  <c r="FD22" i="10"/>
</calcChain>
</file>

<file path=xl/sharedStrings.xml><?xml version="1.0" encoding="utf-8"?>
<sst xmlns="http://schemas.openxmlformats.org/spreadsheetml/2006/main" count="9749" uniqueCount="994">
  <si>
    <t>UNIVERSIDAD DE GUAYAQUIL</t>
  </si>
  <si>
    <t xml:space="preserve">FACULTAD DE FILOSOFÍA, LETRAS Y CIENCIAS DE LA EDUCACIÓN </t>
  </si>
  <si>
    <t>"MINERVA"</t>
  </si>
  <si>
    <t>2024 -2025</t>
  </si>
  <si>
    <t>Nº</t>
  </si>
  <si>
    <t>ESTUDIANTES</t>
  </si>
  <si>
    <t>DATOS GENERALES</t>
  </si>
  <si>
    <t>ACOMPAÑAMIENTO INTEGRAL EN EL AULA</t>
  </si>
  <si>
    <t>COLEGIO:</t>
  </si>
  <si>
    <t>ESCUELA DE EDUCACIÓN BÀSICA PARTICULAR MINERVA</t>
  </si>
  <si>
    <t>A+ Supera con excelencia las metas propuestas.</t>
  </si>
  <si>
    <t>PERIODO LECTIVO:</t>
  </si>
  <si>
    <t>2024 - 2025</t>
  </si>
  <si>
    <t>A-  Es excelente su alcance.</t>
  </si>
  <si>
    <t>PRIMERO</t>
  </si>
  <si>
    <t>DOCENTE TUTOR:</t>
  </si>
  <si>
    <t xml:space="preserve"> TRELLES ORDÓÑEZ CAROL ALEXANDRA</t>
  </si>
  <si>
    <t>B+ Es destacado el alcance.</t>
  </si>
  <si>
    <t>SEGUNDO</t>
  </si>
  <si>
    <t>JORNADA:</t>
  </si>
  <si>
    <t>MATUTINA</t>
  </si>
  <si>
    <t>B-  Alcanza de las metas propuestas.</t>
  </si>
  <si>
    <t>TERCERO</t>
  </si>
  <si>
    <t>NIVEL:</t>
  </si>
  <si>
    <t xml:space="preserve">BÁSICA </t>
  </si>
  <si>
    <t>C+ Algunas metas en progreso.</t>
  </si>
  <si>
    <t>CURSO:</t>
  </si>
  <si>
    <t>C- Mayoría de metas en progreso.</t>
  </si>
  <si>
    <t>PARALELO:</t>
  </si>
  <si>
    <t>"A"</t>
  </si>
  <si>
    <t>D+ Algunas metas en inicio.</t>
  </si>
  <si>
    <t>CANTIDAD DE ESTUDIANTES:</t>
  </si>
  <si>
    <t>D-  Mayoría de metas en inicio.</t>
  </si>
  <si>
    <t>TRIMESTRE:</t>
  </si>
  <si>
    <t>E+ Sólo en una habilidad alcanza las metas.</t>
  </si>
  <si>
    <t>E-  Requiere acompañamiento individualizado.</t>
  </si>
  <si>
    <t>DOCENTES</t>
  </si>
  <si>
    <t>ASIGNATURAS</t>
  </si>
  <si>
    <t>LENGUA Y LITERATURA</t>
  </si>
  <si>
    <t>ANIMACIÓN A LA LECTURA</t>
  </si>
  <si>
    <t>MATEMÁTICA</t>
  </si>
  <si>
    <t>A+ Gusto por la lectura avanzado.</t>
  </si>
  <si>
    <t>ESTUDIOS SOCIALES</t>
  </si>
  <si>
    <t>A- Gusto por la lectura desarrollado.</t>
  </si>
  <si>
    <t>CIENCIAS NATURALES</t>
  </si>
  <si>
    <t>B+ Gusto por la lectura en desarrollo intermedio.</t>
  </si>
  <si>
    <t>B- Gusto por la lectura en desarrollo temprano.</t>
  </si>
  <si>
    <t>INGLÉS</t>
  </si>
  <si>
    <t>C+ Gusto lector progresivo.</t>
  </si>
  <si>
    <t xml:space="preserve"> AVALO DEL VAL LISSIS DE LA CARIDAD </t>
  </si>
  <si>
    <t>EDUCACIÓN FÍSICA</t>
  </si>
  <si>
    <t>C- Gusto por la lectura en desarrollo inicial.</t>
  </si>
  <si>
    <t>EDUCACIÓN CULTURAL Y ARTÍSTICA</t>
  </si>
  <si>
    <t>D+ Gusto lector exploratorio.</t>
  </si>
  <si>
    <t xml:space="preserve"> MAYORGA ABAD ANDRÉS GENARO</t>
  </si>
  <si>
    <t>COMPUTACIÓN</t>
  </si>
  <si>
    <t>D- Gusto por la lectura incipiente.</t>
  </si>
  <si>
    <t>E+ Gusto por la lectura emergente.</t>
  </si>
  <si>
    <t>ESCALA CUALITATIVA   DE 2DO A 4TO</t>
  </si>
  <si>
    <t>ESCALA CUALITATIVA   DE 5T0 A 7MO</t>
  </si>
  <si>
    <t>E- Gusto por la lectura obstaculizado</t>
  </si>
  <si>
    <r>
      <rPr>
        <b/>
        <sz val="18"/>
        <color theme="1"/>
        <rFont val="Arial"/>
        <family val="2"/>
      </rPr>
      <t>A</t>
    </r>
    <r>
      <rPr>
        <sz val="18"/>
        <color theme="1"/>
        <rFont val="Arial"/>
        <family val="2"/>
      </rPr>
      <t xml:space="preserve"> (Destreza o Aprendizaje Alcanzados)</t>
    </r>
  </si>
  <si>
    <r>
      <rPr>
        <b/>
        <sz val="18"/>
        <color theme="1"/>
        <rFont val="Arial"/>
        <family val="2"/>
      </rPr>
      <t>DA</t>
    </r>
    <r>
      <rPr>
        <sz val="18"/>
        <color theme="1"/>
        <rFont val="Arial"/>
        <family val="2"/>
      </rPr>
      <t xml:space="preserve"> Domina los aprendizajes </t>
    </r>
  </si>
  <si>
    <r>
      <rPr>
        <b/>
        <sz val="18"/>
        <color theme="1"/>
        <rFont val="Arial"/>
        <family val="2"/>
      </rPr>
      <t>EP</t>
    </r>
    <r>
      <rPr>
        <sz val="18"/>
        <color theme="1"/>
        <rFont val="Arial"/>
        <family val="2"/>
      </rPr>
      <t xml:space="preserve"> </t>
    </r>
    <r>
      <rPr>
        <sz val="14"/>
        <color theme="1"/>
        <rFont val="Arial"/>
        <family val="2"/>
      </rPr>
      <t>(Destreza o Aprendizaje en Proceso de Desarrollo)</t>
    </r>
  </si>
  <si>
    <r>
      <rPr>
        <b/>
        <sz val="18"/>
        <color theme="1"/>
        <rFont val="Arial"/>
        <family val="2"/>
      </rPr>
      <t>AA</t>
    </r>
    <r>
      <rPr>
        <sz val="18"/>
        <color theme="1"/>
        <rFont val="Arial"/>
        <family val="2"/>
      </rPr>
      <t xml:space="preserve"> Alcanza los aprendizajes </t>
    </r>
  </si>
  <si>
    <t>ART. 22.- PARÁMETROS DE EVALUACIÓN RLOE</t>
  </si>
  <si>
    <r>
      <rPr>
        <b/>
        <sz val="18"/>
        <color theme="1"/>
        <rFont val="Arial"/>
        <family val="2"/>
      </rPr>
      <t>I</t>
    </r>
    <r>
      <rPr>
        <sz val="18"/>
        <color theme="1"/>
        <rFont val="Arial"/>
        <family val="2"/>
      </rPr>
      <t xml:space="preserve"> (Destreza o Aprendizaje Iniciado)</t>
    </r>
  </si>
  <si>
    <r>
      <rPr>
        <b/>
        <sz val="18"/>
        <color theme="1"/>
        <rFont val="Arial"/>
        <family val="2"/>
      </rPr>
      <t>PA</t>
    </r>
    <r>
      <rPr>
        <sz val="18"/>
        <color theme="1"/>
        <rFont val="Arial"/>
        <family val="2"/>
      </rPr>
      <t xml:space="preserve"> Esta próximo a alcanzar PA</t>
    </r>
  </si>
  <si>
    <t>ESCALA CUALITATIVA Y SU DESCRIPCIÓN</t>
  </si>
  <si>
    <r>
      <rPr>
        <b/>
        <sz val="18"/>
        <color theme="1"/>
        <rFont val="Arial"/>
        <family val="2"/>
      </rPr>
      <t>NA</t>
    </r>
    <r>
      <rPr>
        <sz val="18"/>
        <color theme="1"/>
        <rFont val="Arial"/>
        <family val="2"/>
      </rPr>
      <t xml:space="preserve"> No alcanza los aprendizajes</t>
    </r>
  </si>
  <si>
    <t>A+   Exhibe un conocimiento profundo.</t>
  </si>
  <si>
    <t>ART. 26 - REGLAMENTO LOEI</t>
  </si>
  <si>
    <t>A-    Muestra conocimiento completo.</t>
  </si>
  <si>
    <t>ESCALA CUANTITATIVA</t>
  </si>
  <si>
    <t>ESCALA COMPORTAMIENTO Y SU DESCRIPCIÓN</t>
  </si>
  <si>
    <t>B+   Muestra un conocimiento sólido.</t>
  </si>
  <si>
    <t>9,00 - 10,00</t>
  </si>
  <si>
    <t>S= Siempre</t>
  </si>
  <si>
    <t>B-    Alcanza los aprendizajes.</t>
  </si>
  <si>
    <t>7,00 - 8,99</t>
  </si>
  <si>
    <t>F= Frecuentemente</t>
  </si>
  <si>
    <t>C+   Está en proceso para alcanzar los aprendizajes.</t>
  </si>
  <si>
    <t>4,01 - 6,99</t>
  </si>
  <si>
    <t>O= Ocasionalmente</t>
  </si>
  <si>
    <t>C-    Está en proceso de alcanzar los aprendizajes.</t>
  </si>
  <si>
    <t>Mnenor o igual a 4</t>
  </si>
  <si>
    <t>N= Nunca</t>
  </si>
  <si>
    <t>D+   No ha logrado el nivel mínimo de dominio de los aprendizajes.</t>
  </si>
  <si>
    <t xml:space="preserve">Transforma los desacuerdos en oportunidades de crecimiento y cooperación. </t>
  </si>
  <si>
    <t>D-    Muestra comprensión limitada.</t>
  </si>
  <si>
    <t>Se involucra y participa en iniciativas que favorecen la  convivencia pacífica.</t>
  </si>
  <si>
    <t>E+   Conocimiento y comprensión limitados.</t>
  </si>
  <si>
    <t>Demuestra habilidades para llegar a acuerdos y asumir  compromisos.</t>
  </si>
  <si>
    <t>E-    Presenta dificultades significativas en la adquisición de los aprendizajes.</t>
  </si>
  <si>
    <t xml:space="preserve">Muestra limitaciones para llegar a acuerdos y asumir  compromisos. </t>
  </si>
  <si>
    <t>Requiere acompañamiento comportamental.</t>
  </si>
  <si>
    <t xml:space="preserve">Nota Cualitativa </t>
  </si>
  <si>
    <t>Equivalencia para Inicial, Preparatoria y Elemental según el RGLOEI</t>
  </si>
  <si>
    <t>A+</t>
  </si>
  <si>
    <t xml:space="preserve">Destreza o aprendizaje alcanzado </t>
  </si>
  <si>
    <t>Aa-</t>
  </si>
  <si>
    <t>B+</t>
  </si>
  <si>
    <t>B-</t>
  </si>
  <si>
    <t xml:space="preserve">Destreza o aprendizaje en proceso de desarrollo </t>
  </si>
  <si>
    <t>C+</t>
  </si>
  <si>
    <t>C-</t>
  </si>
  <si>
    <t>D+</t>
  </si>
  <si>
    <t>Destreza o aprendizaje iniciado</t>
  </si>
  <si>
    <t xml:space="preserve">D- </t>
  </si>
  <si>
    <t>E+</t>
  </si>
  <si>
    <t xml:space="preserve">E- </t>
  </si>
  <si>
    <t>DOCENTE</t>
  </si>
  <si>
    <t>CURSO</t>
  </si>
  <si>
    <t>PARALELO</t>
  </si>
  <si>
    <t>PERÍODO LECTIVO</t>
  </si>
  <si>
    <t xml:space="preserve"> CEDEÑO PLÚAS DIANA MARIA</t>
  </si>
  <si>
    <t>"B"</t>
  </si>
  <si>
    <t>2025 - 2026</t>
  </si>
  <si>
    <t xml:space="preserve"> CENTENO ASTUDILLO KARINA ANDREA</t>
  </si>
  <si>
    <t>2026 - 2027</t>
  </si>
  <si>
    <t xml:space="preserve"> CHALEN JARAMILLO EULALIA </t>
  </si>
  <si>
    <t>CUARTO</t>
  </si>
  <si>
    <t xml:space="preserve"> CHÁVEZ FIGUEROA GLADYS ISABEL</t>
  </si>
  <si>
    <t>QUINTO</t>
  </si>
  <si>
    <t xml:space="preserve"> ESTRELLA CRESPO ZULAY CARMEN</t>
  </si>
  <si>
    <t>SEXTO</t>
  </si>
  <si>
    <t xml:space="preserve"> DEL SALTO RODRÍGUEZ JESSICA IVONN </t>
  </si>
  <si>
    <t>SEPTIMO</t>
  </si>
  <si>
    <t xml:space="preserve"> ESTRELLA MUÑOZ LINDA STEFANIA</t>
  </si>
  <si>
    <t xml:space="preserve"> HOLGUÍN BAJAÑA VERÓNICA  LISSETTE</t>
  </si>
  <si>
    <t xml:space="preserve"> JARAMILLO BELTRÁN BERTHA INES</t>
  </si>
  <si>
    <t xml:space="preserve"> JINEZ MENDOZA ELSA GISELLA</t>
  </si>
  <si>
    <t xml:space="preserve"> LUNA NAVARRETE DANNY VICENTE</t>
  </si>
  <si>
    <t xml:space="preserve"> MELENDRES PAREDES EVELYN VANESSA</t>
  </si>
  <si>
    <t>MOLINA MENDEZ ELIZABETH STEFANIA</t>
  </si>
  <si>
    <t xml:space="preserve"> PERALTA PERALTA YADIRA MARIANA</t>
  </si>
  <si>
    <t xml:space="preserve"> SÁNCHEZ JIMÉNEZ MARÍA DE LOS ÁNGELES</t>
  </si>
  <si>
    <t xml:space="preserve"> VACA TANDAZO GERMANIA INÉS</t>
  </si>
  <si>
    <t xml:space="preserve"> VALENCIA CEDEÑO MAYDDÉ MARÍA</t>
  </si>
  <si>
    <t xml:space="preserve"> VILLEGAS ACOSTA BETSY GUISELLE</t>
  </si>
  <si>
    <t xml:space="preserve"> VINUEZA ZAMBRANO MARJORIE </t>
  </si>
  <si>
    <t xml:space="preserve"> YAGUAL CEDEÑO LORENA</t>
  </si>
  <si>
    <t xml:space="preserve"> ZAMBRANO PISCO ANGIE YULIANA</t>
  </si>
  <si>
    <t xml:space="preserve"> FONG RIVADENEIRA KAYLEE SELENE</t>
  </si>
  <si>
    <t xml:space="preserve"> LLERANDI PADRÓN VICENTE</t>
  </si>
  <si>
    <t xml:space="preserve"> ACARO LLANES FLAVIO ROLANDO</t>
  </si>
  <si>
    <t>ASIGNATURA:</t>
  </si>
  <si>
    <t>No.</t>
  </si>
  <si>
    <t>ACTIVIDADES INDIVIDUALES</t>
  </si>
  <si>
    <t>LECCIÒN</t>
  </si>
  <si>
    <t>TAREAS</t>
  </si>
  <si>
    <t>TALLER GRU</t>
  </si>
  <si>
    <t>EXPO-FORO</t>
  </si>
  <si>
    <t>MAQUE / PRESE</t>
  </si>
  <si>
    <t>E-</t>
  </si>
  <si>
    <t>D-</t>
  </si>
  <si>
    <t>A-</t>
  </si>
  <si>
    <t>Promedio del curso:</t>
  </si>
  <si>
    <t>Total estudiantes:</t>
  </si>
  <si>
    <t>ACTA DE CALIFICACIONES DEL PRIMER TRIMESTRE</t>
  </si>
  <si>
    <t>FECHA:</t>
  </si>
  <si>
    <t xml:space="preserve">PRIMER TRIMESTRE </t>
  </si>
  <si>
    <t>PARCIAL 2</t>
  </si>
  <si>
    <t>EVALUACIÓN SUMATIVA</t>
  </si>
  <si>
    <t>CUALI</t>
  </si>
  <si>
    <t>CUANT</t>
  </si>
  <si>
    <t>PROYECTO FINAL</t>
  </si>
  <si>
    <t>PROM CUANTI                               1ER TRI</t>
  </si>
  <si>
    <t>RANGO</t>
  </si>
  <si>
    <t>%</t>
  </si>
  <si>
    <t>8 - 10</t>
  </si>
  <si>
    <t>5 - 7</t>
  </si>
  <si>
    <t>1 - 4</t>
  </si>
  <si>
    <t>TOTAL</t>
  </si>
  <si>
    <t>SÁBANA DE CALIFICACIONES DEL PRIMER TRIMESTRE</t>
  </si>
  <si>
    <t>TUTOR:</t>
  </si>
  <si>
    <t>NÚMERO DE ESTUDIANTES</t>
  </si>
  <si>
    <t>Prom. Gral Básica Elemental           1ER TRI.</t>
  </si>
  <si>
    <t>Prom. Gral Básica Media               1ER TRI.</t>
  </si>
  <si>
    <t>PRIMER TRIMESTRE</t>
  </si>
  <si>
    <t>SEGUNDO TRIMESTRE</t>
  </si>
  <si>
    <t>TERCER TRIMESTRE</t>
  </si>
  <si>
    <t>TOTAL DISCIPLINA ANUAL</t>
  </si>
  <si>
    <t>PRIMER TRIMESTRE DIAS LABORADOS (ASISTENCIA)</t>
  </si>
  <si>
    <t>SEGUNDO TRIMESTRE DIAS LABORADOS</t>
  </si>
  <si>
    <t>TERCER TRIMESTRE DIAS LABORADOS</t>
  </si>
  <si>
    <t>TOTAL DIAS DE LABORES ANUALES</t>
  </si>
  <si>
    <t>INSUMOS PRIMER TRIMESTRE                                     1ER PARCIAL</t>
  </si>
  <si>
    <t>INSUMOS PRIMER TRIMESTRE                            2DO. PARCIAL</t>
  </si>
  <si>
    <t xml:space="preserve">DISCIPLINA </t>
  </si>
  <si>
    <t>PRIMER PARCIAL</t>
  </si>
  <si>
    <t>SEGUNDO PARCIAL</t>
  </si>
  <si>
    <t>CONTEO FINAL PARCIAL                            1 y 2  -  1ER TRIMESTRE</t>
  </si>
  <si>
    <t>CONTEO FINAL PARCIAL                            1 y 2  -  2DO TRIMESTRE</t>
  </si>
  <si>
    <t>DIAS NO LABORADOS</t>
  </si>
  <si>
    <t>DIAS LABORADOS</t>
  </si>
  <si>
    <t>TOTAL DIAS LABORABLES</t>
  </si>
  <si>
    <t>Estudiantes</t>
  </si>
  <si>
    <t>INSUM 1</t>
  </si>
  <si>
    <t>INSUM 2</t>
  </si>
  <si>
    <t>EXAMEN               1ER-T</t>
  </si>
  <si>
    <t>CUANT  100%</t>
  </si>
  <si>
    <t>PROM CUALI                 1ER TRI</t>
  </si>
  <si>
    <t>CUANTI</t>
  </si>
  <si>
    <t>1P</t>
  </si>
  <si>
    <t>2P</t>
  </si>
  <si>
    <t>PROM. CUALI</t>
  </si>
  <si>
    <t>FALTA INJUSTIFI</t>
  </si>
  <si>
    <t>FALTA JUSTIFI</t>
  </si>
  <si>
    <t>ATRASO</t>
  </si>
  <si>
    <t>TOTAL FALTA INJUSTIFI</t>
  </si>
  <si>
    <t>TOTAL FALTA JUSTIFI</t>
  </si>
  <si>
    <t>TOTAL ATRASOS</t>
  </si>
  <si>
    <t>A</t>
  </si>
  <si>
    <t>S</t>
  </si>
  <si>
    <t>Siempre</t>
  </si>
  <si>
    <t>F</t>
  </si>
  <si>
    <t>Frecuentemente</t>
  </si>
  <si>
    <t>O</t>
  </si>
  <si>
    <t>Ocasionalmente</t>
  </si>
  <si>
    <t>PERÍODO LECTIVO: 2024-2025</t>
  </si>
  <si>
    <t>ESTUDIANTE:</t>
  </si>
  <si>
    <t>TUTOR (A) /DOCENTE:</t>
  </si>
  <si>
    <t>TRIMESTRE</t>
  </si>
  <si>
    <t xml:space="preserve">EXAMEN </t>
  </si>
  <si>
    <t>ANIMACION A LA LECTURA</t>
  </si>
  <si>
    <t>FALTAS INJUSTIFICADAS</t>
  </si>
  <si>
    <t>FALTAS JUSTIFICADAS</t>
  </si>
  <si>
    <t>DESTREZA O APRENDIZAJE ALCANZADOS</t>
  </si>
  <si>
    <t>ATRASOS</t>
  </si>
  <si>
    <t>EP</t>
  </si>
  <si>
    <t>DESTREZA O APRENDIZAJE EN PROCESO DE DESARROLLO</t>
  </si>
  <si>
    <t>DIAS ASISTIDOS</t>
  </si>
  <si>
    <t>I</t>
  </si>
  <si>
    <t>DESTREZA O APRENDIZAJE INICIADO</t>
  </si>
  <si>
    <t>TUTOR/A - DOCENTE</t>
  </si>
  <si>
    <t xml:space="preserve">TRANSFORMA LOS DESACUERDOS EN OPORTUNIDADES DE CRECIMIENTO Y COOPERACIÓN. </t>
  </si>
  <si>
    <t>PROMEDIO TRIMESTRAL</t>
  </si>
  <si>
    <t>PROMEDIO</t>
  </si>
  <si>
    <t>DIRECTORA</t>
  </si>
  <si>
    <t>B</t>
  </si>
  <si>
    <t>SE INVOLUCRA Y PARTICIPA EN INICIATIVAS QUE FAVORECEN LA  CONVIVENCIA PACÍFICA.</t>
  </si>
  <si>
    <t>INFORME DE PROGRESO DE APRENDIZAJES</t>
  </si>
  <si>
    <t>C</t>
  </si>
  <si>
    <t>DEMUESTRA HABILIDADES PARA LLEGAR A ACUERDOS Y ASUMIR  COMPROMISOS.</t>
  </si>
  <si>
    <t>TRIMESTRES</t>
  </si>
  <si>
    <t>PROMEDIO SIMPLE</t>
  </si>
  <si>
    <t>SUPLETORIO</t>
  </si>
  <si>
    <t>PROMEDIO FINAL</t>
  </si>
  <si>
    <t>II</t>
  </si>
  <si>
    <t>III</t>
  </si>
  <si>
    <t>PROMEDIO ANUAL</t>
  </si>
  <si>
    <t>1ER  TRIMESTRE</t>
  </si>
  <si>
    <t>2DO  TRIMESTRE</t>
  </si>
  <si>
    <t>3ER  TRIMESTRE</t>
  </si>
  <si>
    <t>REPRESENTANTE</t>
  </si>
  <si>
    <t>DATOS INFORMATIVOS:</t>
  </si>
  <si>
    <t>NIVEL - SUBNIVEL:</t>
  </si>
  <si>
    <t>EDUCACIÓN GENERAL BÁSICA</t>
  </si>
  <si>
    <t>ELEMENTAL</t>
  </si>
  <si>
    <t>GRADO/CURSO - PARALELO:</t>
  </si>
  <si>
    <t>HORA DE INICIO DE JUNTA:</t>
  </si>
  <si>
    <t>HORA DE FINALIZACION DE JUNTA:</t>
  </si>
  <si>
    <t>ORDEN DEL DÍA:</t>
  </si>
  <si>
    <t>1.- CONSTATACIÓN DE QUORUM.</t>
  </si>
  <si>
    <t>2.-  ANALISIS DEL RENDIMEINTO ACADEMICO Y COMPORTAMIENTO .</t>
  </si>
  <si>
    <t>2.1</t>
  </si>
  <si>
    <t>LECTURA DE INFORME DOCENTE/TUTOR ASIGNATURAS TRONCO COMÚN.</t>
  </si>
  <si>
    <t>2.2</t>
  </si>
  <si>
    <t>LECTURA DEL INFORME DOCENTE DE ASIGNATURAS OPTATIVAS</t>
  </si>
  <si>
    <t>2.3</t>
  </si>
  <si>
    <t>LECTURA DEL INFORME DEL DECE.</t>
  </si>
  <si>
    <t xml:space="preserve">3.- MEJORES PROMEDIOS </t>
  </si>
  <si>
    <t>3.1</t>
  </si>
  <si>
    <t>PROMEDIO GENERAL DEL AÑO/CURSO</t>
  </si>
  <si>
    <t>4.- VARIOS</t>
  </si>
  <si>
    <t>DESARROLLO:</t>
  </si>
  <si>
    <t>ASIGNATURA</t>
  </si>
  <si>
    <t>SI</t>
  </si>
  <si>
    <t>NO</t>
  </si>
  <si>
    <t>NOMBRE DEL ESTUDIANTE</t>
  </si>
  <si>
    <t>NOTA EN LETRAS</t>
  </si>
  <si>
    <t>3.1.- PROMEDIO GENERAL DEL AÑO/CURSO</t>
  </si>
  <si>
    <t>A LOS MEJORES PORMEDIOS SE OTORGARÁ UN RECONOCIMIENTO A LA EXCELENCIA ACADÉMICA</t>
  </si>
  <si>
    <t>Ing. María Ferernanda Valencia Álava</t>
  </si>
  <si>
    <t>MSc. Patricia Ivonne Espinoza Cárdenas</t>
  </si>
  <si>
    <t>PROM CUALI</t>
  </si>
  <si>
    <t>EVALUACIÓN COMPORTAMENTAL</t>
  </si>
  <si>
    <t>ACTA DE CALIFICACIONES DEL TERCER TRIMESTRE</t>
  </si>
  <si>
    <t xml:space="preserve">TERCER TRIMESTRE </t>
  </si>
  <si>
    <t>TERCER</t>
  </si>
  <si>
    <t>3TRI  TRIMESTRE</t>
  </si>
  <si>
    <t>3TR  TRIMESTRE</t>
  </si>
  <si>
    <t xml:space="preserve">INFORME FINAL DE CALIFICACIONES </t>
  </si>
  <si>
    <t>TUTOR/A:</t>
  </si>
  <si>
    <t>MATEMÁTICAS</t>
  </si>
  <si>
    <t>INGLES</t>
  </si>
  <si>
    <t>PROMEDIO GENERAL</t>
  </si>
  <si>
    <t>CONDUCTA GENERAL</t>
  </si>
  <si>
    <t>SUBSECRETARIA DE EDUCACION ZONA 8</t>
  </si>
  <si>
    <t>Equivalencia</t>
  </si>
  <si>
    <t xml:space="preserve">CERTIFICADO DE PROMOCIÓN </t>
  </si>
  <si>
    <t>PERÍODO LECTIVO 2024 - 2025</t>
  </si>
  <si>
    <t>JORNADA MATUTINA</t>
  </si>
  <si>
    <t>De conformidad con lo prescrito en el Art. 187 del Reglamento General a la Ley Orgánica de Educación Intercultural y en concordancia con el artículo 33 del ACUERDO Nro. MINEDUC-MINEDUC-2023-00063-A, certifica que el (la) estudiante:</t>
  </si>
  <si>
    <t>ÁREA</t>
  </si>
  <si>
    <t>CALIFICACIONES</t>
  </si>
  <si>
    <t>EQUIVALENCIA</t>
  </si>
  <si>
    <t>CIENCIAS SOCIALES</t>
  </si>
  <si>
    <t>LENGUA EXTRANJERA</t>
  </si>
  <si>
    <t>SECRETARIA</t>
  </si>
  <si>
    <t>www.educacion.gob.ec</t>
  </si>
  <si>
    <t xml:space="preserve">TRANSFORMA LOS DESACUERDOS EN OPORTUNIDADES DE CRECIMIENTO Y COOPERACIÓN.  </t>
  </si>
  <si>
    <t xml:space="preserve">SE INVOLUCRA Y PARTICIPA EN INICIATIVAS QUE FAVORECEN LA CONVIVENCIA PACÍFICA. </t>
  </si>
  <si>
    <t xml:space="preserve">DEMUESTRA HABILIDADES PARA LLEGAR A ACUERDOS Y ASUMIR COMPROMISOS. OS. </t>
  </si>
  <si>
    <t xml:space="preserve">DESTREZA O APRENDIZAJE ALCANZADO </t>
  </si>
  <si>
    <t xml:space="preserve">DESTREZA O APRENDIZAJE EN PROCESO DE DESARROLLO </t>
  </si>
  <si>
    <t>CUATRO COMA CERO CERO</t>
  </si>
  <si>
    <t>CUATRO COMA CERO CINCO</t>
  </si>
  <si>
    <t>CUATRO COMA CERO SEIS</t>
  </si>
  <si>
    <t>CUATRO COMA CERO SIETE</t>
  </si>
  <si>
    <t>CUATRO COMA CERO OCHO</t>
  </si>
  <si>
    <t>CUATRO COMA CERO NUEVE</t>
  </si>
  <si>
    <t>CUATRO COMA DIEZ</t>
  </si>
  <si>
    <t>CUATRO COMA ONCE</t>
  </si>
  <si>
    <t>CUATRO COMA DOCE</t>
  </si>
  <si>
    <t>CUATRO COMA TRECE</t>
  </si>
  <si>
    <t>CUATRO COMA CATORCE</t>
  </si>
  <si>
    <t>CUATRO COMA QUINCE</t>
  </si>
  <si>
    <t>CUATRO COMA DIECISÉIS</t>
  </si>
  <si>
    <t>CUATRO COMA DIECISIETE</t>
  </si>
  <si>
    <t>CUATRO COMA DIECIOCHO</t>
  </si>
  <si>
    <t>CUATRO COMA DIECINUEVE</t>
  </si>
  <si>
    <t>CUATRO COMA VEINTE</t>
  </si>
  <si>
    <t>CUATRO COMA VEINTIUNO</t>
  </si>
  <si>
    <t>CUATRO COMA VEINTIDÓS</t>
  </si>
  <si>
    <t>CUATRO COMA VEINTITRÉS</t>
  </si>
  <si>
    <t>CUATRO COMA VEINTICUATRO</t>
  </si>
  <si>
    <t>CUATRO COMA VEINTICINCO</t>
  </si>
  <si>
    <t>CUATRO COMA VEINTISÉIS</t>
  </si>
  <si>
    <t>CUATRO COMA VEINTISIETE</t>
  </si>
  <si>
    <t>CUATRO COMA VEINTIOCHO</t>
  </si>
  <si>
    <t>CUATRO COMA VEINTINUEVE</t>
  </si>
  <si>
    <t>CUATRO COMA TREINTA</t>
  </si>
  <si>
    <t>CUATRO COMA TREINTA Y UNO</t>
  </si>
  <si>
    <t>CUATRO COMA TREINTA Y DOS</t>
  </si>
  <si>
    <t>CUATRO COMA TREINTA Y TRES</t>
  </si>
  <si>
    <t>CUATRO COMA TREINTA Y CUATRO</t>
  </si>
  <si>
    <t>CUATRO COMA TREINTA Y CINCO</t>
  </si>
  <si>
    <t>CUATRO COMA TREINTA Y SEIS</t>
  </si>
  <si>
    <t>CUATRO COMA TREINTA Y SIETE</t>
  </si>
  <si>
    <t>CUATRO COMA TREINTA Y OCHO</t>
  </si>
  <si>
    <t>CUATRO COMA TREINTA Y NUEVE</t>
  </si>
  <si>
    <t>CUATRO COMA CUARENTA</t>
  </si>
  <si>
    <t>CUATRO COMA CUARENTA Y UNO</t>
  </si>
  <si>
    <t>CUATRO COMA CUARENTA Y DOS</t>
  </si>
  <si>
    <t>CUATRO COMA CUARENTA Y TRES</t>
  </si>
  <si>
    <t>CUATRO COMA CUARENTA Y CUATRO</t>
  </si>
  <si>
    <t>CUATRO COMA CUARENTA Y CINCO</t>
  </si>
  <si>
    <t>CUATRO COMA CUARENTA Y SEIS</t>
  </si>
  <si>
    <t>CUATRO COMA CUARENTA Y SIETE</t>
  </si>
  <si>
    <t>CUATRO COMA CUARENTA Y OCHO</t>
  </si>
  <si>
    <t>CUATRO COMA CUARENTA Y NUEVE</t>
  </si>
  <si>
    <t>CUATRO COMA CINCUENTA</t>
  </si>
  <si>
    <t>CUATRO COMA CINCUENTA Y UNO</t>
  </si>
  <si>
    <t>CUATRO COMA CINCUENTA Y DOS</t>
  </si>
  <si>
    <t>CUATRO COMA CINCUENTA Y TRES</t>
  </si>
  <si>
    <t>CUATRO COMA CINCUENTA Y CUATRO</t>
  </si>
  <si>
    <t>CUATRO COMA CINCUENTA Y CINCO</t>
  </si>
  <si>
    <t>CUATRO COMA CINCUENTA Y SEIS</t>
  </si>
  <si>
    <t>CUATRO COMA CINCUENTA Y SIETE</t>
  </si>
  <si>
    <t>CUATRO COMA CINCUENTA Y OCHO</t>
  </si>
  <si>
    <t>CUATRO COMA CINCUENTA Y NUEVE</t>
  </si>
  <si>
    <t>CUATRO COMA SESENTA</t>
  </si>
  <si>
    <t>CUATRO COMA SESENTA Y UNO</t>
  </si>
  <si>
    <t>CUATRO COMA SESENTA Y DOS</t>
  </si>
  <si>
    <t>CUATRO COMA SESENTA Y TRES</t>
  </si>
  <si>
    <t>CUATRO COMA SESENTA Y CUATRO</t>
  </si>
  <si>
    <t>CUATRO COMA SESENTA Y CINCO</t>
  </si>
  <si>
    <t>CUATRO COMA SESENTA Y SEIS</t>
  </si>
  <si>
    <t>CUATRO COMA SESENTA Y SIETE</t>
  </si>
  <si>
    <t>CUATRO COMA SESENTA Y OCHO</t>
  </si>
  <si>
    <t>CUATRO COMA SESENTA Y NUEVE</t>
  </si>
  <si>
    <t>CUATRO COMA SETENTA</t>
  </si>
  <si>
    <t>CUATRO COMA SETENTA Y UNO</t>
  </si>
  <si>
    <t>CUATRO COMA SETENTA Y DOS</t>
  </si>
  <si>
    <t>CUATRO COMA SETENTA Y TRES</t>
  </si>
  <si>
    <t>CUATRO COMA SETENTA Y CUATRO</t>
  </si>
  <si>
    <t>CUATRO COMA SETENTA Y CINCO</t>
  </si>
  <si>
    <t>CUATRO COMA SETENTA Y SEIS</t>
  </si>
  <si>
    <t>CUATRO COMA SETENTA Y SIETE</t>
  </si>
  <si>
    <t>CUATRO COMA SETENTA Y OCHO</t>
  </si>
  <si>
    <t>CUATRO COMA SETENTA Y NUEVE</t>
  </si>
  <si>
    <t>CUATRO COMA OCHENTA</t>
  </si>
  <si>
    <t>CUATRO COMA OCHENTA Y UNO</t>
  </si>
  <si>
    <t>CUATRO COMA OCHENTA Y DOS</t>
  </si>
  <si>
    <t>CUATRO COMA OCHENTA Y TRES</t>
  </si>
  <si>
    <t>CUATRO COMA OCHENTA Y CUATRO</t>
  </si>
  <si>
    <t>CUATRO COMA OCHENTA Y CINCO</t>
  </si>
  <si>
    <t>CUATRO COMA OCHENTA Y SEIS</t>
  </si>
  <si>
    <t>CUATRO COMA OCHENTA Y SIETE</t>
  </si>
  <si>
    <t>CUATRO COMA OCHENTA Y OCHO</t>
  </si>
  <si>
    <t>CUATRO COMA OCHENTA Y NUEVE</t>
  </si>
  <si>
    <t>CUATRO COMA NOVENTA</t>
  </si>
  <si>
    <t>CUATRO COMA NOVENTA Y UNO</t>
  </si>
  <si>
    <t>CUATRO COMA NOVENTA Y DOS</t>
  </si>
  <si>
    <t>CUATRO COMA NOVENTA Y TRES</t>
  </si>
  <si>
    <t>CUATRO COMA NOVENTA Y CUATRO</t>
  </si>
  <si>
    <t>CUATRO COMA NOVENTA Y CINCO</t>
  </si>
  <si>
    <t>CUATRO COMA NOVENTA Y SEIS</t>
  </si>
  <si>
    <t>CUATRO COMA NOVENTA Y SIETE</t>
  </si>
  <si>
    <t>CUATRO COMA NOVENTA Y OCHO</t>
  </si>
  <si>
    <t>CUATRO COMA NOVENTA Y NUEVE</t>
  </si>
  <si>
    <t>CINCO COMA CERO CERO</t>
  </si>
  <si>
    <t>CINCO COMA CERO UNO</t>
  </si>
  <si>
    <t>CINCO COMA CERO DOS</t>
  </si>
  <si>
    <t>CINCO COMA CERO TRES</t>
  </si>
  <si>
    <t>CINCO COMA CERO CUATRO</t>
  </si>
  <si>
    <t>CINCO COMA CERO CINCO</t>
  </si>
  <si>
    <t>CINCO COMA CERO SEIS</t>
  </si>
  <si>
    <t>CINCO COMA CERO SIETE</t>
  </si>
  <si>
    <t>CINCO COMA CERO OCHO</t>
  </si>
  <si>
    <t>CINCO COMA CERO NUEVE</t>
  </si>
  <si>
    <t>CINCO COMA DIEZ</t>
  </si>
  <si>
    <t>CINCO COMA ONCE</t>
  </si>
  <si>
    <t>CINCO COMA DOCE</t>
  </si>
  <si>
    <t>CINCO COMA TRECE</t>
  </si>
  <si>
    <t>CINCO COMA CATORCE</t>
  </si>
  <si>
    <t>CINCO COMA QUINCE</t>
  </si>
  <si>
    <t>CINCO COMA DIECISÉIS</t>
  </si>
  <si>
    <t>CINCO COMA DIECISIETE</t>
  </si>
  <si>
    <t>CINCO COMA DIECIOCHO</t>
  </si>
  <si>
    <t>CINCO COMA DIECINUEVE</t>
  </si>
  <si>
    <t>CINCO COMA VEINTE</t>
  </si>
  <si>
    <t>CINCO COMA VEINTIUNO</t>
  </si>
  <si>
    <t>CINCO COMA VEINTIDÓS</t>
  </si>
  <si>
    <t>CINCO COMA VEINTITRÉS</t>
  </si>
  <si>
    <t>CINCO COMA VEINTICUATRO</t>
  </si>
  <si>
    <t>CINCO COMA VEINTICINCO</t>
  </si>
  <si>
    <t>CINCO COMA VEINTISÉIS</t>
  </si>
  <si>
    <t>CINCO COMA VEINTISIETE</t>
  </si>
  <si>
    <t>CINCO COMA VEINTIOCHO</t>
  </si>
  <si>
    <t>CINCO COMA VEINTINUEVE</t>
  </si>
  <si>
    <t>CINCO COMA TREINTA</t>
  </si>
  <si>
    <t>CINCO COMA TREINTA Y UNO</t>
  </si>
  <si>
    <t>CINCO COMA TREINTA Y DOS</t>
  </si>
  <si>
    <t>CINCO COMA TREINTA Y TRES</t>
  </si>
  <si>
    <t>CINCO COMA TREINTA Y CUATRO</t>
  </si>
  <si>
    <t>CINCO COMA TREINTA Y CINCO</t>
  </si>
  <si>
    <t>CINCO COMA TREINTA Y SEIS</t>
  </si>
  <si>
    <t>CINCO COMA TREINTA Y SIETE</t>
  </si>
  <si>
    <t>CINCO COMA TREINTA Y OCHO</t>
  </si>
  <si>
    <t>CINCO COMA TREINTA Y NUEVE</t>
  </si>
  <si>
    <t>CINCO COMA CUARENTA</t>
  </si>
  <si>
    <t>CINCO COMA CUARENTA Y UNO</t>
  </si>
  <si>
    <t>CINCO COMA CUARENTA Y DOS</t>
  </si>
  <si>
    <t>CINCO COMA CUARENTA Y TRES</t>
  </si>
  <si>
    <t>CINCO COMA CUARENTA Y CUATRO</t>
  </si>
  <si>
    <t>CINCO COMA CUARENTA Y CINCO</t>
  </si>
  <si>
    <t>CINCO COMA CUARENTA Y SEIS</t>
  </si>
  <si>
    <t>CINCO COMA CUARENTA Y SIETE</t>
  </si>
  <si>
    <t>CINCO COMA CUARENTA Y OCHO</t>
  </si>
  <si>
    <t>CINCO COMA CUARENTA Y NUEVE</t>
  </si>
  <si>
    <t>CINCO COMA CINCUENTA</t>
  </si>
  <si>
    <t>CINCO COMA CINCUENTA Y UNO</t>
  </si>
  <si>
    <t>CINCO COMA CINCUENTA Y DOS</t>
  </si>
  <si>
    <t>CINCO COMA CINCUENTA Y TRES</t>
  </si>
  <si>
    <t>CINCO COMA CINCUENTA Y CUATRO</t>
  </si>
  <si>
    <t>CINCO COMA CINCUENTA Y CINCO</t>
  </si>
  <si>
    <t>CINCO COMA CINCUENTA Y SEIS</t>
  </si>
  <si>
    <t>CINCO COMA CINCUENTA Y SIETE</t>
  </si>
  <si>
    <t>CINCO COMA CINCUENTA Y OCHO</t>
  </si>
  <si>
    <t>CINCO COMA CINCUENTA Y NUEVE</t>
  </si>
  <si>
    <t>CINCO COMA SESENTA</t>
  </si>
  <si>
    <t>CINCO COMA SESENTA Y UNO</t>
  </si>
  <si>
    <t>CINCO COMA SESENTA Y DOS</t>
  </si>
  <si>
    <t>CINCO COMA SESENTA Y TRES</t>
  </si>
  <si>
    <t>CINCO COMA SESENTA Y CUATRO</t>
  </si>
  <si>
    <t>CINCO COMA SESENTA Y CINCO</t>
  </si>
  <si>
    <t>CINCO COMA SESENTA Y SEIS</t>
  </si>
  <si>
    <t>CINCO COMA SESENTA Y SIETE</t>
  </si>
  <si>
    <t>CINCO COMA SESENTA Y OCHO</t>
  </si>
  <si>
    <t>CINCO COMA SESENTA Y NUEVE</t>
  </si>
  <si>
    <t>CINCO COMA SETENTA</t>
  </si>
  <si>
    <t>CINCO COMA SETENTA Y UNO</t>
  </si>
  <si>
    <t>CINCO COMA SETENTA Y DOS</t>
  </si>
  <si>
    <t>CINCO COMA SETENTA Y TRES</t>
  </si>
  <si>
    <t>CINCO COMA SETENTA Y CUATRO</t>
  </si>
  <si>
    <t>CINCO COMA SETENTA Y CINCO</t>
  </si>
  <si>
    <t>CINCO COMA SETENTA Y SEIS</t>
  </si>
  <si>
    <t>CINCO COMA SETENTA Y SIETE</t>
  </si>
  <si>
    <t>CINCO COMA SETENTA Y OCHO</t>
  </si>
  <si>
    <t>CINCO COMA SETENTA Y NUEVE</t>
  </si>
  <si>
    <t>CINCO COMA OCHENTA</t>
  </si>
  <si>
    <t>CINCO COMA OCHENTA Y UNO</t>
  </si>
  <si>
    <t>CINCO COMA OCHENTA Y DOS</t>
  </si>
  <si>
    <t>CINCO COMA OCHENTA Y TRES</t>
  </si>
  <si>
    <t>CINCO COMA OCHENTA Y CUATRO</t>
  </si>
  <si>
    <t>CINCO COMA OCHENTA Y CINCO</t>
  </si>
  <si>
    <t>CINCO COMA OCHENTA Y SEIS</t>
  </si>
  <si>
    <t>CINCO COMA OCHENTA Y SIETE</t>
  </si>
  <si>
    <t>CINCO COMA OCHENTA Y OCHO</t>
  </si>
  <si>
    <t>CINCO COMA OCHENTA Y NUEVE</t>
  </si>
  <si>
    <t>CINCO COMA NOVENTA</t>
  </si>
  <si>
    <t>CINCO COMA NOVENTA Y UNO</t>
  </si>
  <si>
    <t>CINCO COMA NOVENTA Y DOS</t>
  </si>
  <si>
    <t>CINCO COMA NOVENTA Y TRES</t>
  </si>
  <si>
    <t>CINCO COMA NOVENTA Y CUATRO</t>
  </si>
  <si>
    <t>CINCO COMA NOVENTA Y CINCO</t>
  </si>
  <si>
    <t>CINCO COMA NOVENTA Y SEIS</t>
  </si>
  <si>
    <t>CINCO COMA NOVENTA Y SIETE</t>
  </si>
  <si>
    <t>CINCO COMA NOVENTA Y OCHO</t>
  </si>
  <si>
    <t>CINCO COMA NOVENTA Y NUEVE</t>
  </si>
  <si>
    <t>SEIS COMA CERO CERO</t>
  </si>
  <si>
    <t>SEIS COMA CERO UNO</t>
  </si>
  <si>
    <t>SEIS COMA CERO DOS</t>
  </si>
  <si>
    <t>SEIS COMA CERO TRES</t>
  </si>
  <si>
    <t>SEIS COMA CERO CUATRO</t>
  </si>
  <si>
    <t>SEIS COMA CERO CINCO</t>
  </si>
  <si>
    <t>SEIS COMA CERO SEIS</t>
  </si>
  <si>
    <t>SEIS COMA CERO SIETE</t>
  </si>
  <si>
    <t>SEIS COMA CERO OCHO</t>
  </si>
  <si>
    <t>SEIS COMA CERO NUEVE</t>
  </si>
  <si>
    <t>SEIS COMA DIEZ</t>
  </si>
  <si>
    <t>SEIS COMA ONCE</t>
  </si>
  <si>
    <t>SEIS COMA DOCE</t>
  </si>
  <si>
    <t>SEIS COMA TRECE</t>
  </si>
  <si>
    <t>SEIS COMA CATORCE</t>
  </si>
  <si>
    <t>SEIS COMA QUINCE</t>
  </si>
  <si>
    <t>SEIS COMA DIECISÉIS</t>
  </si>
  <si>
    <t>SEIS COMA DIECISIETE</t>
  </si>
  <si>
    <t>SEIS COMA DIECIOCHO</t>
  </si>
  <si>
    <t>SEIS COMA DIECINUEVE</t>
  </si>
  <si>
    <t>SEIS COMA VEINTE</t>
  </si>
  <si>
    <t>SEIS COMA VEINTIUNO</t>
  </si>
  <si>
    <t>SEIS COMA VEINTIDÓS</t>
  </si>
  <si>
    <t>SEIS COMA VEINTITRÉS</t>
  </si>
  <si>
    <t>SEIS COMA VEINTICUATRO</t>
  </si>
  <si>
    <t>SEIS COMA VEINTICINCO</t>
  </si>
  <si>
    <t>SEIS COMA VEINTISÉIS</t>
  </si>
  <si>
    <t>SEIS COMA VEINTISIETE</t>
  </si>
  <si>
    <t>SEIS COMA VEINTIOCHO</t>
  </si>
  <si>
    <t>SEIS COMA VEINTINUEVE</t>
  </si>
  <si>
    <t>SEIS COMA TREINTA</t>
  </si>
  <si>
    <t>SEIS COMA TREINTA Y UNO</t>
  </si>
  <si>
    <t>SEIS COMA TREINTA Y DOS</t>
  </si>
  <si>
    <t>SEIS COMA TREINTA Y TRES</t>
  </si>
  <si>
    <t>SEIS COMA TREINTA Y CUATRO</t>
  </si>
  <si>
    <t>SEIS COMA TREINTA Y CINCO</t>
  </si>
  <si>
    <t>SEIS COMA TREINTA Y SEIS</t>
  </si>
  <si>
    <t>SEIS COMA TREINTA Y SIETE</t>
  </si>
  <si>
    <t>SEIS COMA TREINTA Y OCHO</t>
  </si>
  <si>
    <t>SEIS COMA TREINTA Y NUEVE</t>
  </si>
  <si>
    <t>SEIS COMA CUARENTA</t>
  </si>
  <si>
    <t>SEIS COMA CUARENTA Y UNO</t>
  </si>
  <si>
    <t>SEIS COMA CUARENTA Y DOS</t>
  </si>
  <si>
    <t>SEIS COMA CUARENTA Y TRES</t>
  </si>
  <si>
    <t>SEIS COMA CUARENTA Y CUATRO</t>
  </si>
  <si>
    <t>SEIS COMA CUARENTA Y CINCO</t>
  </si>
  <si>
    <t>SEIS COMA CUARENTA Y SEIS</t>
  </si>
  <si>
    <t>SEIS COMA CUARENTA Y SIETE</t>
  </si>
  <si>
    <t>SEIS COMA CUARENTA Y OCHO</t>
  </si>
  <si>
    <t>SEIS COMA CUARENTA Y NUEVE</t>
  </si>
  <si>
    <t>SEIS COMA CINCUENTA</t>
  </si>
  <si>
    <t>SEIS COMA CINCUENTA Y UNO</t>
  </si>
  <si>
    <t>SEIS COMA CINCUENTA Y DOS</t>
  </si>
  <si>
    <t>SEIS COMA CINCUENTA Y TRES</t>
  </si>
  <si>
    <t>SEIS COMA CINCUENTA Y CUATRO</t>
  </si>
  <si>
    <t>SEIS COMA CINCUENTA Y CINCO</t>
  </si>
  <si>
    <t>SEIS COMA CINCUENTA Y SEIS</t>
  </si>
  <si>
    <t>SEIS COMA CINCUENTA Y SIETE</t>
  </si>
  <si>
    <t>SEIS COMA CINCUENTA Y OCHO</t>
  </si>
  <si>
    <t>SEIS COMA CINCUENTA Y NUEVE</t>
  </si>
  <si>
    <t>SEIS COMA SESENTA</t>
  </si>
  <si>
    <t>SEIS COMA SESENTA Y UNO</t>
  </si>
  <si>
    <t>SEIS COMA SESENTA Y DOS</t>
  </si>
  <si>
    <t>SEIS COMA SESENTA Y TRES</t>
  </si>
  <si>
    <t>SEIS COMA SESENTA Y CUATRO</t>
  </si>
  <si>
    <t>SEIS COMA SESENTA Y CINCO</t>
  </si>
  <si>
    <t>SEIS COMA SESENTA Y SEIS</t>
  </si>
  <si>
    <t>SEIS COMA SESENTA Y SIETE</t>
  </si>
  <si>
    <t>SEIS COMA SESENTA Y OCHO</t>
  </si>
  <si>
    <t>SEIS COMA SESENTA Y NUEVE</t>
  </si>
  <si>
    <t>SEIS COMA SETENTA</t>
  </si>
  <si>
    <t>SEIS COMA SETENTA Y UNO</t>
  </si>
  <si>
    <t>SEIS COMA SETENTA Y DOS</t>
  </si>
  <si>
    <t>SEIS COMA SETENTA Y TRES</t>
  </si>
  <si>
    <t>SEIS COMA SETENTA Y CUATRO</t>
  </si>
  <si>
    <t>SEIS COMA SETENTA Y CINCO</t>
  </si>
  <si>
    <t>SEIS COMA SETENTA Y SEIS</t>
  </si>
  <si>
    <t>SEIS COMA SETENTA Y SIETE</t>
  </si>
  <si>
    <t>SEIS COMA SETENTA Y OCHO</t>
  </si>
  <si>
    <t>SEIS COMA SETENTA Y NUEVE</t>
  </si>
  <si>
    <t>SEIS COMA OCHENTA</t>
  </si>
  <si>
    <t>SEIS COMA OCHENTA Y UNO</t>
  </si>
  <si>
    <t>SEIS COMA OCHENTA Y DOS</t>
  </si>
  <si>
    <t>SEIS COMA OCHENTA Y TRES</t>
  </si>
  <si>
    <t>SEIS COMA OCHENTA Y CUATRO</t>
  </si>
  <si>
    <t>SEIS COMA OCHENTA Y CINCO</t>
  </si>
  <si>
    <t>SEIS COMA OCHENTA Y SEIS</t>
  </si>
  <si>
    <t>SEIS COMA OCHENTA Y SIETE</t>
  </si>
  <si>
    <t>SEIS COMA OCHENTA Y OCHO</t>
  </si>
  <si>
    <t>SEIS COMA OCHENTA Y NUEVE</t>
  </si>
  <si>
    <t>SEIS COMA NOVENTA</t>
  </si>
  <si>
    <t>SEIS COMA NOVENTA Y UNO</t>
  </si>
  <si>
    <t>SEIS COMA NOVENTA Y DOS</t>
  </si>
  <si>
    <t>SEIS COMA NOVENTA Y TRES</t>
  </si>
  <si>
    <t>SEIS COMA NOVENTA Y CUATRO</t>
  </si>
  <si>
    <t>SEIS COMA NOVENTA Y CINCO</t>
  </si>
  <si>
    <t>SEIS COMA NOVENTA Y SEIS</t>
  </si>
  <si>
    <t>SEIS COMA NOVENTA Y SIETE</t>
  </si>
  <si>
    <t>SEIS COMA NOVENTA Y OCHO</t>
  </si>
  <si>
    <t>SEIS COMA NOVENTA Y NUEVE</t>
  </si>
  <si>
    <t>SIETE COMA CERO CERO</t>
  </si>
  <si>
    <t>SIETE COMA CERO UNO</t>
  </si>
  <si>
    <t>SIETE COMA CERO DOS</t>
  </si>
  <si>
    <t>SIETE COMA CERO TRES</t>
  </si>
  <si>
    <t>SIETE COMA CERO CUATRO</t>
  </si>
  <si>
    <t>SIETE COMA CERO CINCO</t>
  </si>
  <si>
    <t>SIETE COMA CERO SEIS</t>
  </si>
  <si>
    <t>SIETE COMA CERO SIETE</t>
  </si>
  <si>
    <t>SIETE COMA CERO OCHO</t>
  </si>
  <si>
    <t>SIETE COMA CERO NUEVE</t>
  </si>
  <si>
    <t>SIETE COMA DIEZ</t>
  </si>
  <si>
    <t>SIETE COMA ONCE</t>
  </si>
  <si>
    <t>SIETE COMA DOCE</t>
  </si>
  <si>
    <t>SIETE COMA TRECE</t>
  </si>
  <si>
    <t>SIETE COMA CATORCE</t>
  </si>
  <si>
    <t>SIETE COMA QUINCE</t>
  </si>
  <si>
    <t>SIETE COMA DIECISÉIS</t>
  </si>
  <si>
    <t>SIETE COMA DIECISIETE</t>
  </si>
  <si>
    <t>SIETE COMA DIECIOCHO</t>
  </si>
  <si>
    <t>SIETE COMA DIECINUEVE</t>
  </si>
  <si>
    <t>SIETE COMA VEINTE</t>
  </si>
  <si>
    <t>SIETE COMA VEINTIUNO</t>
  </si>
  <si>
    <t>SIETE COMA VEINTIDÓS</t>
  </si>
  <si>
    <t>SIETE COMA VEINTITRÉS</t>
  </si>
  <si>
    <t>SIETE COMA VEINTICUATRO</t>
  </si>
  <si>
    <t>SIETE COMA VEINTICINCO</t>
  </si>
  <si>
    <t>SIETE COMA VEINTISÉIS</t>
  </si>
  <si>
    <t>SIETE COMA VEINTISIETE</t>
  </si>
  <si>
    <t>SIETE COMA VEINTIOCHO</t>
  </si>
  <si>
    <t>SIETE COMA VEINTINUEVE</t>
  </si>
  <si>
    <t>SIETE COMA TREINTA</t>
  </si>
  <si>
    <t>SIETE COMA TREINTA Y UNO</t>
  </si>
  <si>
    <t>SIETE COMA TREINTA Y DOS</t>
  </si>
  <si>
    <t>SIETE COMA TREINTA Y TRES</t>
  </si>
  <si>
    <t>SIETE COMA TREINTA Y CUATRO</t>
  </si>
  <si>
    <t>SIETE COMA TREINTA Y CINCO</t>
  </si>
  <si>
    <t>SIETE COMA TREINTA Y SEIS</t>
  </si>
  <si>
    <t>SIETE COMA TREINTA Y SIETE</t>
  </si>
  <si>
    <t>SIETE COMA TREINTA Y OCHO</t>
  </si>
  <si>
    <t>SIETE COMA TREINTA Y NUEVE</t>
  </si>
  <si>
    <t>SIETE COMA CUARENTA</t>
  </si>
  <si>
    <t>SIETE COMA CUARENTA Y UNO</t>
  </si>
  <si>
    <t>SIETE COMA CUARENTA Y DOS</t>
  </si>
  <si>
    <t>SIETE COMA CUARENTA Y TRES</t>
  </si>
  <si>
    <t>SIETE COMA CUARENTA Y CUATRO</t>
  </si>
  <si>
    <t>SIETE COMA CUARENTA Y CINCO</t>
  </si>
  <si>
    <t>SIETE COMA CUARENTA Y SEIS</t>
  </si>
  <si>
    <t>SIETE COMA CUARENTA Y SIETE</t>
  </si>
  <si>
    <t>SIETE COMA CUARENTA Y OCHO</t>
  </si>
  <si>
    <t>SIETE COMA CUARENTA Y NUEVE</t>
  </si>
  <si>
    <t>SIETE COMA CINCUENTA</t>
  </si>
  <si>
    <t>SIETE COMA CINCUENTA Y UNO</t>
  </si>
  <si>
    <t>SIETE COMA CINCUENTA Y DOS</t>
  </si>
  <si>
    <t>SIETE COMA CINCUENTA Y TRES</t>
  </si>
  <si>
    <t>SIETE COMA CINCUENTA Y CUATRO</t>
  </si>
  <si>
    <t>SIETE COMA CINCUENTA Y CINCO</t>
  </si>
  <si>
    <t>SIETE COMA CINCUENTA Y SEIS</t>
  </si>
  <si>
    <t>SIETE COMA CINCUENTA Y SIETE</t>
  </si>
  <si>
    <t>SIETE COMA CINCUENTA Y OCHO</t>
  </si>
  <si>
    <t>SIETE COMA CINCUENTA Y NUEVE</t>
  </si>
  <si>
    <t>SIETE COMA SESENTA</t>
  </si>
  <si>
    <t>SIETE COMA SESENTA Y UNO</t>
  </si>
  <si>
    <t>SIETE COMA SESENTA Y DOS</t>
  </si>
  <si>
    <t>SIETE COMA SESENTA Y TRES</t>
  </si>
  <si>
    <t>SIETE COMA SESENTA Y CUATRO</t>
  </si>
  <si>
    <t>SIETE COMA SESENTA Y CINCO</t>
  </si>
  <si>
    <t>SIETE COMA SESENTA Y SEIS</t>
  </si>
  <si>
    <t>SIETE COMA SESENTA Y SIETE</t>
  </si>
  <si>
    <t>SIETE COMA SESENTA Y OCHO</t>
  </si>
  <si>
    <t>SIETE COMA SESENTA Y NUEVE</t>
  </si>
  <si>
    <t>SIETE COMA SETENTA</t>
  </si>
  <si>
    <t>SIETE COMA SETENTA Y UNO</t>
  </si>
  <si>
    <t>SIETE COMA SETENTA Y DOS</t>
  </si>
  <si>
    <t>SIETE COMA SETENTA Y TRES</t>
  </si>
  <si>
    <t>SIETE COMA SETENTA Y CUATRO</t>
  </si>
  <si>
    <t>SIETE COMA SETENTA Y CINCO</t>
  </si>
  <si>
    <t>SIETE COMA SETENTA Y SEIS</t>
  </si>
  <si>
    <t>SIETE COMA SETENTA Y SIETE</t>
  </si>
  <si>
    <t>SIETE COMA SETENTA Y OCHO</t>
  </si>
  <si>
    <t>SIETE COMA SETENTA Y NUEVE</t>
  </si>
  <si>
    <t>SIETE COMA OCHENTA</t>
  </si>
  <si>
    <t>SIETE COMA OCHENTA Y UNO</t>
  </si>
  <si>
    <t>SIETE COMA OCHENTA Y DOS</t>
  </si>
  <si>
    <t>SIETE COMA OCHENTA Y TRES</t>
  </si>
  <si>
    <t>SIETE COMA OCHENTA Y CUATRO</t>
  </si>
  <si>
    <t>SIETE COMA OCHENTA Y CINCO</t>
  </si>
  <si>
    <t>SIETE COMA OCHENTA Y SEIS</t>
  </si>
  <si>
    <t>SIETE COMA OCHENTA Y SIETE</t>
  </si>
  <si>
    <t>SIETE COMA OCHENTA Y OCHO</t>
  </si>
  <si>
    <t>SIETE COMA OCHENTA Y NUEVE</t>
  </si>
  <si>
    <t>SIETE COMA NOVENTA</t>
  </si>
  <si>
    <t>SIETE COMA NOVENTA Y UNO</t>
  </si>
  <si>
    <t>SIETE COMA NOVENTA Y DOS</t>
  </si>
  <si>
    <t>SIETE COMA NOVENTA Y TRES</t>
  </si>
  <si>
    <t>SIETE COMA NOVENTA Y CUATRO</t>
  </si>
  <si>
    <t>SIETE COMA NOVENTA Y CINCO</t>
  </si>
  <si>
    <t>SIETE COMA NOVENTA Y SEIS</t>
  </si>
  <si>
    <t>SIETE COMA NOVENTA Y SIETE</t>
  </si>
  <si>
    <t>SIETE COMA NOVENTA Y OCHO</t>
  </si>
  <si>
    <t>SIETE COMA NOVENTA Y NUEVE</t>
  </si>
  <si>
    <t>OCHO COMA CERO CERO</t>
  </si>
  <si>
    <t>OCHO COMA CERO UNO</t>
  </si>
  <si>
    <t>OCHO COMA CERO DOS</t>
  </si>
  <si>
    <t>OCHO COMA CERO TRES</t>
  </si>
  <si>
    <t>OCHO COMA CERO CUATRO</t>
  </si>
  <si>
    <t>OCHO COMA CERO CINCO</t>
  </si>
  <si>
    <t>OCHO COMA CERO SEIS</t>
  </si>
  <si>
    <t>OCHO COMA CERO SIETE</t>
  </si>
  <si>
    <t>OCHO COMA CERO OCHO</t>
  </si>
  <si>
    <t>OCHO COMA CERO NUEVE</t>
  </si>
  <si>
    <t>OCHO COMA DIEZ</t>
  </si>
  <si>
    <t>OCHO COMA ONCE</t>
  </si>
  <si>
    <t>OCHO COMA DOCE</t>
  </si>
  <si>
    <t>OCHO COMA TRECE</t>
  </si>
  <si>
    <t>OCHO COMA CATORCE</t>
  </si>
  <si>
    <t>OCHO COMA QUINCE</t>
  </si>
  <si>
    <t>OCHO COMA DIECISÉIS</t>
  </si>
  <si>
    <t>OCHO COMA DIECISIETE</t>
  </si>
  <si>
    <t>OCHO COMA DIECIOCHO</t>
  </si>
  <si>
    <t>OCHO COMA DIECINUEVE</t>
  </si>
  <si>
    <t>OCHO COMA VEINTE</t>
  </si>
  <si>
    <t>OCHO COMA VEINTIUNO</t>
  </si>
  <si>
    <t>OCHO COMA VEINTIDÓS</t>
  </si>
  <si>
    <t>OCHO COMA VEINTITRÉS</t>
  </si>
  <si>
    <t>OCHO COMA VEINTICUATRO</t>
  </si>
  <si>
    <t>OCHO COMA VEINTICINCO</t>
  </si>
  <si>
    <t>OCHO COMA VEINTISÉIS</t>
  </si>
  <si>
    <t>OCHO COMA VEINTISIETE</t>
  </si>
  <si>
    <t>OCHO COMA VEINTIOCHO</t>
  </si>
  <si>
    <t>OCHO COMA VEINTINUEVE</t>
  </si>
  <si>
    <t>OCHO COMA TREINTA</t>
  </si>
  <si>
    <t>OCHO COMA TREINTA Y UNO</t>
  </si>
  <si>
    <t>OCHO COMA TREINTA Y DOS</t>
  </si>
  <si>
    <t>OCHO COMA TREINTA Y TRES</t>
  </si>
  <si>
    <t>OCHO COMA TREINTA Y CUATRO</t>
  </si>
  <si>
    <t>OCHO COMA TREINTA Y CINCO</t>
  </si>
  <si>
    <t>OCHO COMA TREINTA Y SEIS</t>
  </si>
  <si>
    <t>OCHO COMA TREINTA Y SIETE</t>
  </si>
  <si>
    <t>OCHO COMA TREINTA Y OCHO</t>
  </si>
  <si>
    <t>OCHO COMA TREINTA Y NUEVE</t>
  </si>
  <si>
    <t>OCHO COMA CUARENTA</t>
  </si>
  <si>
    <t>OCHO COMA CUARENTA Y UNO</t>
  </si>
  <si>
    <t>OCHO COMA CUARENTA Y DOS</t>
  </si>
  <si>
    <t>OCHO COMA CUARENTA Y TRES</t>
  </si>
  <si>
    <t>OCHO COMA CUARENTA Y CUATRO</t>
  </si>
  <si>
    <t>OCHO COMA CUARENTA Y CINCO</t>
  </si>
  <si>
    <t>OCHO COMA CUARENTA Y SEIS</t>
  </si>
  <si>
    <t>OCHO COMA CUARENTA Y SIETE</t>
  </si>
  <si>
    <t>OCHO COMA CUARENTA Y OCHO</t>
  </si>
  <si>
    <t>OCHO COMA CUARENTA Y NUEVE</t>
  </si>
  <si>
    <t>OCHO COMA CINCUENTA</t>
  </si>
  <si>
    <t>OCHO COMA CINCUENTA Y UNO</t>
  </si>
  <si>
    <t>OCHO COMA CINCUENTA Y DOS</t>
  </si>
  <si>
    <t>OCHO COMA CINCUENTA Y TRES</t>
  </si>
  <si>
    <t>OCHO COMA CINCUENTA Y CUATRO</t>
  </si>
  <si>
    <t>OCHO COMA CINCUENTA Y CINCO</t>
  </si>
  <si>
    <t>OCHO COMA CINCUENTA Y SEIS</t>
  </si>
  <si>
    <t>OCHO COMA CINCUENTA Y SIETE</t>
  </si>
  <si>
    <t>OCHO COMA CINCUENTA Y OCHO</t>
  </si>
  <si>
    <t>OCHO COMA CINCUENTA Y NUEVE</t>
  </si>
  <si>
    <t>OCHO COMA SESENTA</t>
  </si>
  <si>
    <t>OCHO COMA SESENTA Y UNO</t>
  </si>
  <si>
    <t>OCHO COMA SESENTA Y DOS</t>
  </si>
  <si>
    <t>OCHO COMA SESENTA Y TRES</t>
  </si>
  <si>
    <t>OCHO COMA SESENTA Y CUATRO</t>
  </si>
  <si>
    <t>OCHO COMA SESENTA Y CINCO</t>
  </si>
  <si>
    <t>OCHO COMA SESENTA Y SEIS</t>
  </si>
  <si>
    <t>OCHO COMA SESENTA Y SIETE</t>
  </si>
  <si>
    <t>OCHO COMA SESENTA Y OCHO</t>
  </si>
  <si>
    <t>OCHO COMA SESENTA Y NUEVE</t>
  </si>
  <si>
    <t>OCHO COMA SETENTA</t>
  </si>
  <si>
    <t>OCHO COMA SETENTA Y UNO</t>
  </si>
  <si>
    <t>OCHO COMA SETENTA Y DOS</t>
  </si>
  <si>
    <t>OCHO COMA SETENTA Y TRES</t>
  </si>
  <si>
    <t>OCHO COMA SETENTA Y CUATRO</t>
  </si>
  <si>
    <t>OCHO COMA SETENTA Y CINCO</t>
  </si>
  <si>
    <t>OCHO COMA SETENTA Y SEIS</t>
  </si>
  <si>
    <t>OCHO COMA SETENTA Y SIETE</t>
  </si>
  <si>
    <t>OCHO COMA SETENTA Y OCHO</t>
  </si>
  <si>
    <t>OCHO COMA SETENTA Y NUEVE</t>
  </si>
  <si>
    <t>OCHO COMA OCHENTA</t>
  </si>
  <si>
    <t>OCHO COMA OCHENTA Y UNO</t>
  </si>
  <si>
    <t>OCHO COMA OCHENTA Y DOS</t>
  </si>
  <si>
    <t>OCHO COMA OCHENTA Y TRES</t>
  </si>
  <si>
    <t>OCHO COMA OCHENTA Y CUATRO</t>
  </si>
  <si>
    <t>OCHO COMA OCHENTA Y CINCO</t>
  </si>
  <si>
    <t>OCHO COMA OCHENTA Y SEIS</t>
  </si>
  <si>
    <t>OCHO COMA OCHENTA Y SIETE</t>
  </si>
  <si>
    <t>OCHO COMA OCHENTA Y OCHO</t>
  </si>
  <si>
    <t>OCHO COMA OCHENTA Y NUEVE</t>
  </si>
  <si>
    <t>OCHO COMA NOVENTA</t>
  </si>
  <si>
    <t>OCHO COMA NOVENTA Y UNO</t>
  </si>
  <si>
    <t>OCHO COMA NOVENTA Y DOS</t>
  </si>
  <si>
    <t>OCHO COMA NOVENTA Y TRES</t>
  </si>
  <si>
    <t>OCHO COMA NOVENTA Y CUATRO</t>
  </si>
  <si>
    <t>OCHO COMA NOVENTA Y CINCO</t>
  </si>
  <si>
    <t>OCHO COMA NOVENTA Y SEIS</t>
  </si>
  <si>
    <t>OCHO COMA NOVENTA Y SIETE</t>
  </si>
  <si>
    <t>OCHO COMA NOVENTA Y OCHO</t>
  </si>
  <si>
    <t>OCHO COMA NOVENTA Y NUEVE</t>
  </si>
  <si>
    <t>NUEVE COMA CERO CERO</t>
  </si>
  <si>
    <t>NUEVE COMA CERO UNO</t>
  </si>
  <si>
    <t>NUEVE COMA CERO DOS</t>
  </si>
  <si>
    <t>NUEVE COMA CERO TRES</t>
  </si>
  <si>
    <t>NUEVE COMA CERO CUATRO</t>
  </si>
  <si>
    <t>NUEVE COMA CERO CINCO</t>
  </si>
  <si>
    <t>NUEVE COMA CERO SEIS</t>
  </si>
  <si>
    <t>NUEVE COMA CERO SIETE</t>
  </si>
  <si>
    <t>NUEVE COMA CERO OCHO</t>
  </si>
  <si>
    <t>NUEVE COMA CERO NUEVE</t>
  </si>
  <si>
    <t>NUEVE COMA DIEZ</t>
  </si>
  <si>
    <t>NUEVE COMA ONCE</t>
  </si>
  <si>
    <t>NUEVE COMA DOCE</t>
  </si>
  <si>
    <t>NUEVE COMA TRECE</t>
  </si>
  <si>
    <t>NUEVE COMA CATORCE</t>
  </si>
  <si>
    <t>NUEVE COMA QUINCE</t>
  </si>
  <si>
    <t>NUEVE COMA DIECISÉIS</t>
  </si>
  <si>
    <t>NUEVE COMA DIECISIETE</t>
  </si>
  <si>
    <t>NUEVE COMA DIECIOCHO</t>
  </si>
  <si>
    <t>NUEVE COMA DIECINUEVE</t>
  </si>
  <si>
    <t>NUEVE COMA VEINTE</t>
  </si>
  <si>
    <t>NUEVE COMA VEINTIUNO</t>
  </si>
  <si>
    <t>NUEVE COMA VEINTIDÓS</t>
  </si>
  <si>
    <t>NUEVE COMA VEINTITRÉS</t>
  </si>
  <si>
    <t>NUEVE COMA VEINTICUATRO</t>
  </si>
  <si>
    <t>NUEVE COMA VEINTICINCO</t>
  </si>
  <si>
    <t>NUEVE COMA VEINTISÉIS</t>
  </si>
  <si>
    <t>NUEVE COMA VEINTISIETE</t>
  </si>
  <si>
    <t>NUEVE COMA VEINTIOCHO</t>
  </si>
  <si>
    <t>NUEVE COMA VEINTINUEVE</t>
  </si>
  <si>
    <t>NUEVE COMA TREINTA</t>
  </si>
  <si>
    <t>NUEVE COMA TREINTA Y UNO</t>
  </si>
  <si>
    <t>NUEVE COMA TREINTA Y DOS</t>
  </si>
  <si>
    <t>NUEVE COMA TREINTA Y TRES</t>
  </si>
  <si>
    <t>NUEVE COMA TREINTA Y CUATRO</t>
  </si>
  <si>
    <t>NUEVE COMA TREINTA Y CINCO</t>
  </si>
  <si>
    <t>NUEVE COMA TREINTA Y SEIS</t>
  </si>
  <si>
    <t>NUEVE COMA TREINTA Y SIETE</t>
  </si>
  <si>
    <t>NUEVE COMA TREINTA Y OCHO</t>
  </si>
  <si>
    <t>NUEVE COMA TREINTA Y NUEVE</t>
  </si>
  <si>
    <t>NUEVE COMA CUARENTA</t>
  </si>
  <si>
    <t>NUEVE COMA CUARENTA Y UNO</t>
  </si>
  <si>
    <t>NUEVE COMA CUARENTA Y DOS</t>
  </si>
  <si>
    <t>NUEVE COMA CUARENTA Y TRES</t>
  </si>
  <si>
    <t>NUEVE COMA CUARENTA Y CUATRO</t>
  </si>
  <si>
    <t>NUEVE COMA CUARENTA Y CINCO</t>
  </si>
  <si>
    <t>NUEVE COMA CUARENTA Y SEIS</t>
  </si>
  <si>
    <t>NUEVE COMA CUARENTA Y SIETE</t>
  </si>
  <si>
    <t>NUEVE COMA CUARENTA Y OCHO</t>
  </si>
  <si>
    <t>NUEVE COMA CUARENTA Y NUEVE</t>
  </si>
  <si>
    <t>NUEVE COMA CINCUENTA</t>
  </si>
  <si>
    <t>NUEVE COMA CINCUENTA Y UNO</t>
  </si>
  <si>
    <t>NUEVE COMA CINCUENTA Y DOS</t>
  </si>
  <si>
    <t>NUEVE COMA CINCUENTA Y TRES</t>
  </si>
  <si>
    <t>NUEVE COMA CINCUENTA Y CUATRO</t>
  </si>
  <si>
    <t>NUEVE COMA CINCUENTA Y CINCO</t>
  </si>
  <si>
    <t>NUEVE COMA CINCUENTA Y SEIS</t>
  </si>
  <si>
    <t>NUEVE COMA CINCUENTA Y SIETE</t>
  </si>
  <si>
    <t>NUEVE COMA CINCUENTA Y OCHO</t>
  </si>
  <si>
    <t>NUEVE COMA CINCUENTA Y NUEVE</t>
  </si>
  <si>
    <t>NUEVE COMA SESENTA</t>
  </si>
  <si>
    <t>NUEVE COMA SESENTA Y UNO</t>
  </si>
  <si>
    <t>NUEVE COMA SESENTA Y DOS</t>
  </si>
  <si>
    <t>NUEVE COMA SESENTA Y TRES</t>
  </si>
  <si>
    <t>NUEVE COMA SESENTA Y CUATRO</t>
  </si>
  <si>
    <t>NUEVE COMA SESENTA Y CINCO</t>
  </si>
  <si>
    <t>NUEVE COMA SESENTA Y SEIS</t>
  </si>
  <si>
    <t>NUEVE COMA SESENTA Y SIETE</t>
  </si>
  <si>
    <t>NUEVE COMA SESENTA Y OCHO</t>
  </si>
  <si>
    <t>NUEVE COMA SESENTA Y NUEVE</t>
  </si>
  <si>
    <t>NUEVE COMA SETENTA</t>
  </si>
  <si>
    <t>NUEVE COMA SETENTA Y UNO</t>
  </si>
  <si>
    <t>NUEVE COMA SETENTA Y DOS</t>
  </si>
  <si>
    <t>NUEVE COMA SETENTA Y TRES</t>
  </si>
  <si>
    <t>NUEVE COMA SETENTA Y CUATRO</t>
  </si>
  <si>
    <t>NUEVE COMA SETENTA Y CINCO</t>
  </si>
  <si>
    <t>NUEVE COMA SETENTA Y SEIS</t>
  </si>
  <si>
    <t>NUEVE COMA SETENTA Y SIETE</t>
  </si>
  <si>
    <t>NUEVE COMA SETENTA Y OCHO</t>
  </si>
  <si>
    <t>NUEVE COMA SETENTA Y NUEVE</t>
  </si>
  <si>
    <t>NUEVE COMA OCHENTA</t>
  </si>
  <si>
    <t>NUEVE COMA OCHENTA Y UNO</t>
  </si>
  <si>
    <t>NUEVE COMA OCHENTA Y DOS</t>
  </si>
  <si>
    <t>NUEVE COMA OCHENTA Y TRES</t>
  </si>
  <si>
    <t>NUEVE COMA OCHENTA Y CUATRO</t>
  </si>
  <si>
    <t>NUEVE COMA OCHENTA Y CINCO</t>
  </si>
  <si>
    <t>NUEVE COMA OCHENTA Y SEIS</t>
  </si>
  <si>
    <t>NUEVE COMA OCHENTA Y SIETE</t>
  </si>
  <si>
    <t>NUEVE COMA OCHENTA Y OCHO</t>
  </si>
  <si>
    <t>NUEVE COMA OCHENTA Y NUEVE</t>
  </si>
  <si>
    <t>NUEVE COMA NOVENTA</t>
  </si>
  <si>
    <t>NUEVE COMA NOVENTA Y UNO</t>
  </si>
  <si>
    <t>NUEVE COMA NOVENTA Y DOS</t>
  </si>
  <si>
    <t>NUEVE COMA NOVENTA Y TRES</t>
  </si>
  <si>
    <t>NUEVE COMA NOVENTA Y CUATRO</t>
  </si>
  <si>
    <t>NUEVE COMA NOVENTA Y CINCO</t>
  </si>
  <si>
    <t>NUEVE COMA NOVENTA Y SEIS</t>
  </si>
  <si>
    <t>NUEVE COMA NOVENTA Y SIETE</t>
  </si>
  <si>
    <t>NUEVE COMA NOVENTA Y OCHO</t>
  </si>
  <si>
    <t>NUEVE COMA NOVENTA Y NUEVE</t>
  </si>
  <si>
    <t>DIEZ COMA CERO CERO</t>
  </si>
  <si>
    <t>PROM CUANT</t>
  </si>
  <si>
    <t>ACT. CLASE</t>
  </si>
  <si>
    <t>CUAD  / TALLER</t>
  </si>
  <si>
    <t>FECHA DE ENTREGA:</t>
  </si>
  <si>
    <t xml:space="preserve">GUAYAQUIL, </t>
  </si>
  <si>
    <t xml:space="preserve">PARCIAL 1 </t>
  </si>
  <si>
    <t xml:space="preserve"> PROMEDIO GENERAL 1ER TRIMESTRE</t>
  </si>
  <si>
    <t>INVES  /  PROYE</t>
  </si>
  <si>
    <t>PROM. P1</t>
  </si>
  <si>
    <t xml:space="preserve">PROM CUANT / INSUMO 2 </t>
  </si>
  <si>
    <t xml:space="preserve">PROM CUANT / INSUMO 1 </t>
  </si>
  <si>
    <t>PROM. P2</t>
  </si>
  <si>
    <t>No</t>
  </si>
  <si>
    <t>PROM. INSUMO              1ER TRI</t>
  </si>
  <si>
    <t>PERÍODO LECTIVO  2025 - 2026</t>
  </si>
  <si>
    <t>FRECUE</t>
  </si>
  <si>
    <t>PROM. INSUMO 1ER P</t>
  </si>
  <si>
    <t xml:space="preserve"> PROMEDIO 1ER TRIMESTRE  MEDIA</t>
  </si>
  <si>
    <r>
      <rPr>
        <b/>
        <sz val="48"/>
        <color rgb="FF000000"/>
        <rFont val="Times New Roman"/>
        <family val="1"/>
      </rPr>
      <t>70%</t>
    </r>
    <r>
      <rPr>
        <b/>
        <sz val="36"/>
        <color rgb="FF000000"/>
        <rFont val="Times New Roman"/>
        <family val="1"/>
      </rPr>
      <t xml:space="preserve"> INSUMO</t>
    </r>
  </si>
  <si>
    <r>
      <rPr>
        <b/>
        <sz val="48"/>
        <color rgb="FF000000"/>
        <rFont val="Times New Roman"/>
        <family val="1"/>
      </rPr>
      <t>30%</t>
    </r>
    <r>
      <rPr>
        <b/>
        <sz val="36"/>
        <color rgb="FF000000"/>
        <rFont val="Times New Roman"/>
        <family val="1"/>
      </rPr>
      <t xml:space="preserve">  EXAMEN</t>
    </r>
  </si>
  <si>
    <t>PROMEDIO 1ER TRIMESTRE BÁSICA ELEMENTAL</t>
  </si>
  <si>
    <t xml:space="preserve"> PROMEDIO 1ER TRIMESTRE BÁSICA MEDIA</t>
  </si>
  <si>
    <t>30% EXAMEN</t>
  </si>
  <si>
    <t>70%  INSUM</t>
  </si>
  <si>
    <t xml:space="preserve">PROM 1ER </t>
  </si>
  <si>
    <t>PROM 2DO  T</t>
  </si>
  <si>
    <t>PROM 3ER  T</t>
  </si>
  <si>
    <t>TOTAL   ASIST  3ER  TRI</t>
  </si>
  <si>
    <t>TOTAL  ASIST 1ER TRI</t>
  </si>
  <si>
    <t>TOTAL  ASIST  2DO  TRI</t>
  </si>
  <si>
    <t xml:space="preserve">  DIAS LABORADOS 3ER TRI</t>
  </si>
  <si>
    <t xml:space="preserve">  DIAS LABORADOS 2DO TRI</t>
  </si>
  <si>
    <t>DIAS LABORADOS 1ER TRI</t>
  </si>
  <si>
    <r>
      <rPr>
        <b/>
        <sz val="50"/>
        <color theme="1"/>
        <rFont val="Arial"/>
        <family val="2"/>
      </rPr>
      <t xml:space="preserve">ACTA DE LA JUNTA DE CURSO PRIMER TRIMESTRE </t>
    </r>
    <r>
      <rPr>
        <b/>
        <sz val="26"/>
        <color theme="1"/>
        <rFont val="Arial"/>
        <family val="2"/>
      </rPr>
      <t xml:space="preserve">                                                                                                                                                      </t>
    </r>
    <r>
      <rPr>
        <b/>
        <sz val="40"/>
        <color theme="1"/>
        <rFont val="Arial"/>
        <family val="2"/>
      </rPr>
      <t xml:space="preserve">   ESCUELA DE EDUCACIÓN BÀSICA PARTICULAR MINERVA</t>
    </r>
    <r>
      <rPr>
        <b/>
        <sz val="36"/>
        <color theme="1"/>
        <rFont val="Arial"/>
        <family val="2"/>
      </rPr>
      <t xml:space="preserve">       </t>
    </r>
    <r>
      <rPr>
        <b/>
        <sz val="40"/>
        <color theme="1"/>
        <rFont val="Arial"/>
        <family val="2"/>
      </rPr>
      <t xml:space="preserve">  </t>
    </r>
    <r>
      <rPr>
        <b/>
        <sz val="26"/>
        <color theme="1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</t>
    </r>
    <r>
      <rPr>
        <b/>
        <sz val="36"/>
        <color theme="1"/>
        <rFont val="Arial"/>
        <family val="2"/>
      </rPr>
      <t xml:space="preserve">PERÍODO LECTIVO 2025 - 2026    </t>
    </r>
    <r>
      <rPr>
        <b/>
        <sz val="28"/>
        <color theme="1"/>
        <rFont val="Arial"/>
        <family val="2"/>
      </rPr>
      <t xml:space="preserve">        </t>
    </r>
    <r>
      <rPr>
        <b/>
        <sz val="26"/>
        <color theme="1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36"/>
        <color theme="1"/>
        <rFont val="Arial"/>
        <family val="2"/>
      </rPr>
      <t>JORNADA MATUTINA</t>
    </r>
  </si>
  <si>
    <t>2.2.-LECTURA DEL INFORME DOCENTE DE ASIGNATURAS OPTATIVAS ( Animación a la lectura y Computación. Resumir los aspectos relevantes del informe y anexar)</t>
  </si>
  <si>
    <t>2.1.- LECTURA DE INFORME DOCENTE/TUTOR ASIGNATURAS TRONCO COMÚN (Lengua y Literatura, Matemáticas, Ciencias Naturales, Estudios Sociales, Ingles, ECA, Educación Física. Resumir los aspectos relevantes del informe y anexar)</t>
  </si>
  <si>
    <t>2.3. LECTURA DEL INFORME DEL DECE (Resumir los aspectos relevantes del informe y anexar)</t>
  </si>
  <si>
    <t>NOTA EN NÚMERO</t>
  </si>
  <si>
    <t>MSc. JESSICA DEL SALTO RODRIGUEZ</t>
  </si>
  <si>
    <t>ING. MARÍA FERNANDA VALENCIA ÁLAVA</t>
  </si>
  <si>
    <t>MSc. PATRICIA IVONNE ESPINOZA CÁRDENAS</t>
  </si>
  <si>
    <t>GUAYAQUIL, MIERCOLES 21 DE AGOSTO DE 2025</t>
  </si>
  <si>
    <t>FINALIZADA LA JUNTA DE DOCENTES DE GRADO/CURSO PARA CONSTANCIA FIRMAN:</t>
  </si>
  <si>
    <t>DIRECTORA:</t>
  </si>
  <si>
    <t>SECRETARIOA</t>
  </si>
  <si>
    <t>DOCENTE /TUTOR:</t>
  </si>
  <si>
    <r>
      <rPr>
        <b/>
        <sz val="50"/>
        <color theme="1"/>
        <rFont val="Arial"/>
        <family val="2"/>
      </rPr>
      <t xml:space="preserve">ACTA DE LA JUNTA DE CURSO SEGUNDO  TRIMESTRE </t>
    </r>
    <r>
      <rPr>
        <b/>
        <sz val="26"/>
        <color theme="1"/>
        <rFont val="Arial"/>
        <family val="2"/>
      </rPr>
      <t xml:space="preserve">                                                                                                                                                      </t>
    </r>
    <r>
      <rPr>
        <b/>
        <sz val="40"/>
        <color theme="1"/>
        <rFont val="Arial"/>
        <family val="2"/>
      </rPr>
      <t xml:space="preserve">   ESCUELA DE EDUCACIÓN BÀSICA PARTICULAR MINERVA</t>
    </r>
    <r>
      <rPr>
        <b/>
        <sz val="36"/>
        <color theme="1"/>
        <rFont val="Arial"/>
        <family val="2"/>
      </rPr>
      <t xml:space="preserve">       </t>
    </r>
    <r>
      <rPr>
        <b/>
        <sz val="40"/>
        <color theme="1"/>
        <rFont val="Arial"/>
        <family val="2"/>
      </rPr>
      <t xml:space="preserve">  </t>
    </r>
    <r>
      <rPr>
        <b/>
        <sz val="26"/>
        <color theme="1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</t>
    </r>
    <r>
      <rPr>
        <b/>
        <sz val="36"/>
        <color theme="1"/>
        <rFont val="Arial"/>
        <family val="2"/>
      </rPr>
      <t xml:space="preserve">PERÍODO LECTIVO 2025 - 2026    </t>
    </r>
    <r>
      <rPr>
        <b/>
        <sz val="28"/>
        <color theme="1"/>
        <rFont val="Arial"/>
        <family val="2"/>
      </rPr>
      <t xml:space="preserve">        </t>
    </r>
    <r>
      <rPr>
        <b/>
        <sz val="26"/>
        <color theme="1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36"/>
        <color theme="1"/>
        <rFont val="Arial"/>
        <family val="2"/>
      </rPr>
      <t>JORNADA MATUTINA</t>
    </r>
  </si>
  <si>
    <r>
      <rPr>
        <b/>
        <sz val="50"/>
        <color theme="1"/>
        <rFont val="Arial"/>
        <family val="2"/>
      </rPr>
      <t xml:space="preserve">ACTA DE LA JUNTA DE CURSO TERCER TRIMESTRE </t>
    </r>
    <r>
      <rPr>
        <b/>
        <sz val="26"/>
        <color theme="1"/>
        <rFont val="Arial"/>
        <family val="2"/>
      </rPr>
      <t xml:space="preserve">                                                                                                                                                      </t>
    </r>
    <r>
      <rPr>
        <b/>
        <sz val="40"/>
        <color theme="1"/>
        <rFont val="Arial"/>
        <family val="2"/>
      </rPr>
      <t xml:space="preserve">   ESCUELA DE EDUCACIÓN BÀSICA PARTICULAR MINERVA</t>
    </r>
    <r>
      <rPr>
        <b/>
        <sz val="36"/>
        <color theme="1"/>
        <rFont val="Arial"/>
        <family val="2"/>
      </rPr>
      <t xml:space="preserve">       </t>
    </r>
    <r>
      <rPr>
        <b/>
        <sz val="40"/>
        <color theme="1"/>
        <rFont val="Arial"/>
        <family val="2"/>
      </rPr>
      <t xml:space="preserve">  </t>
    </r>
    <r>
      <rPr>
        <b/>
        <sz val="26"/>
        <color theme="1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</t>
    </r>
    <r>
      <rPr>
        <b/>
        <sz val="36"/>
        <color theme="1"/>
        <rFont val="Arial"/>
        <family val="2"/>
      </rPr>
      <t xml:space="preserve">PERÍODO LECTIVO 2025 - 2026    </t>
    </r>
    <r>
      <rPr>
        <b/>
        <sz val="28"/>
        <color theme="1"/>
        <rFont val="Arial"/>
        <family val="2"/>
      </rPr>
      <t xml:space="preserve">        </t>
    </r>
    <r>
      <rPr>
        <b/>
        <sz val="26"/>
        <color theme="1"/>
        <rFont val="Arial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36"/>
        <color theme="1"/>
        <rFont val="Arial"/>
        <family val="2"/>
      </rPr>
      <t>JORNADA MATUTINA</t>
    </r>
  </si>
  <si>
    <t xml:space="preserve"> PROMEDIO GENERAL 1ER TRIMESTRE </t>
  </si>
  <si>
    <t xml:space="preserve"> PROMEDIO GENERAL 3ER TRIMESTRE</t>
  </si>
  <si>
    <t>ASISTENCIA PRIMER TRIMESTRE</t>
  </si>
  <si>
    <t>DISCIPLINA 1ER TRIMESTRE</t>
  </si>
  <si>
    <t>CONTEO FINAL PARCIAL 1 y 2  -  1ER TRIMESTRE</t>
  </si>
  <si>
    <t>TOTAL ASITENCIA</t>
  </si>
  <si>
    <t xml:space="preserve"> PROMEDIO GENERAL 2DO TRIMESTRE</t>
  </si>
  <si>
    <t>DISCIPLINA 2DO TRIMESTRE</t>
  </si>
  <si>
    <t>ASISTENCIA SEGUNDO TRIMESTRE</t>
  </si>
  <si>
    <t>PROY FINAL</t>
  </si>
  <si>
    <t xml:space="preserve">CONTEO FINAL PARCIAL 1 y 2  </t>
  </si>
  <si>
    <t>ASISTENCIA TERCER TRIMESTRE</t>
  </si>
  <si>
    <t>DISCIPLINA 3ER TRIMESTRE</t>
  </si>
  <si>
    <t>PROMED</t>
  </si>
  <si>
    <t>DIAS LABORABLES</t>
  </si>
  <si>
    <t>CONTEO FINAL PARCIAL 1 y 2</t>
  </si>
  <si>
    <t xml:space="preserve">CONTEO FINAL PARCIAL 1 y 2 </t>
  </si>
  <si>
    <t xml:space="preserve"> PROMEDIO GENERAL 3ER TRIMESTRE </t>
  </si>
  <si>
    <t>MSC. PATRICIA IVONNE ESPINOZA CÁRDENAS</t>
  </si>
  <si>
    <t xml:space="preserve">SEGUNDO TRIMESTRE </t>
  </si>
  <si>
    <r>
      <t xml:space="preserve">Del </t>
    </r>
    <r>
      <rPr>
        <b/>
        <sz val="72"/>
        <color theme="1"/>
        <rFont val="Baskerville Old Face"/>
        <family val="1"/>
      </rPr>
      <t xml:space="preserve">SEGUNDO GRADO DE EGB PARALELO A, </t>
    </r>
    <r>
      <rPr>
        <sz val="72"/>
        <color theme="1"/>
        <rFont val="Baskerville Old Face"/>
        <family val="1"/>
      </rPr>
      <t>obtuvo las siguientes calificaciones durante el presente año lectivo:</t>
    </r>
  </si>
  <si>
    <t>Dirección Distrital, Guayaquil</t>
  </si>
  <si>
    <t>Código postal: 090514/ Guayaquil-Ecuador</t>
  </si>
  <si>
    <t>Teléfono:+593 4 264 2195</t>
  </si>
  <si>
    <t xml:space="preserve">PROMEDIO FINAL </t>
  </si>
  <si>
    <t>Guayaquil, 20 febrero de 2024</t>
  </si>
  <si>
    <r>
      <t xml:space="preserve">Por lo tanto, es promovido/a al </t>
    </r>
    <r>
      <rPr>
        <b/>
        <sz val="72"/>
        <color theme="1"/>
        <rFont val="Baskerville Old Face"/>
        <family val="1"/>
      </rPr>
      <t xml:space="preserve">TERCER GRADO DE EGB, </t>
    </r>
    <r>
      <rPr>
        <sz val="72"/>
        <color theme="1"/>
        <rFont val="Baskerville Old Face"/>
        <family val="1"/>
      </rPr>
      <t>para constancia suscribe la Directora y la Secretaria</t>
    </r>
  </si>
  <si>
    <t>Guayaquil, 29 febrero de 2024</t>
  </si>
  <si>
    <t>Pedro José Ménedez Gilbert</t>
  </si>
  <si>
    <t>MSc. Jessica Ivonn del Salto Rodríguez</t>
  </si>
  <si>
    <t>DISTRITO EDUCATIVO 09D05</t>
  </si>
  <si>
    <t xml:space="preserve">                                    SELLO DE LA INSTITUCIÓN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</si>
</sst>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233" x14ac:knownFonts="1">
    <font>
      <sz val="11"/>
      <color theme="1"/>
      <name val="Calibri"/>
      <family val="2"/>
      <scheme val="minor"/>
    </font>
    <font>
      <b/>
      <sz val="20"/>
      <color rgb="FF000000"/>
      <name val="Cambria"/>
      <family val="1"/>
    </font>
    <font>
      <b/>
      <sz val="18"/>
      <color rgb="FF000000"/>
      <name val="Cambria"/>
      <family val="1"/>
    </font>
    <font>
      <b/>
      <sz val="14"/>
      <color rgb="FF000000"/>
      <name val="Cambria"/>
      <family val="1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0"/>
      <color rgb="FF000000"/>
      <name val="Arial"/>
      <family val="2"/>
    </font>
    <font>
      <sz val="11"/>
      <name val="Calibri"/>
      <family val="2"/>
      <scheme val="minor"/>
    </font>
    <font>
      <b/>
      <sz val="16"/>
      <color rgb="FF000000"/>
      <name val="Times New Roman"/>
      <family val="1"/>
    </font>
    <font>
      <sz val="12"/>
      <color rgb="FF000000"/>
      <name val="Times New Roman"/>
      <family val="1"/>
    </font>
    <font>
      <b/>
      <sz val="14"/>
      <color rgb="FF000000"/>
      <name val="Times New Roman"/>
      <family val="1"/>
    </font>
    <font>
      <sz val="11"/>
      <color rgb="FF000000"/>
      <name val="Times New Roman"/>
      <family val="1"/>
    </font>
    <font>
      <b/>
      <sz val="22"/>
      <color rgb="FF000000"/>
      <name val="Times New Roman"/>
      <family val="1"/>
    </font>
    <font>
      <b/>
      <sz val="18"/>
      <color rgb="FF000000"/>
      <name val="Times New Roman"/>
      <family val="1"/>
    </font>
    <font>
      <sz val="11"/>
      <color theme="1"/>
      <name val="Times New Roman"/>
      <family val="1"/>
    </font>
    <font>
      <b/>
      <sz val="11"/>
      <color rgb="FF000000"/>
      <name val="Times New Roman"/>
      <family val="1"/>
    </font>
    <font>
      <b/>
      <sz val="26"/>
      <color theme="1"/>
      <name val="Times New Roman"/>
      <family val="1"/>
    </font>
    <font>
      <sz val="18"/>
      <color theme="1"/>
      <name val="Times New Roman"/>
      <family val="1"/>
    </font>
    <font>
      <b/>
      <sz val="12"/>
      <color theme="0"/>
      <name val="Arial"/>
      <family val="2"/>
    </font>
    <font>
      <sz val="12"/>
      <color theme="0"/>
      <name val="Calibri"/>
      <family val="2"/>
      <scheme val="minor"/>
    </font>
    <font>
      <sz val="12"/>
      <color theme="0"/>
      <name val="Arial"/>
      <family val="2"/>
    </font>
    <font>
      <sz val="16"/>
      <color theme="1"/>
      <name val="Calibri"/>
      <family val="2"/>
      <scheme val="minor"/>
    </font>
    <font>
      <sz val="16"/>
      <color theme="1"/>
      <name val="Arial"/>
      <family val="2"/>
    </font>
    <font>
      <b/>
      <sz val="16"/>
      <color theme="1"/>
      <name val="Arial"/>
      <family val="2"/>
    </font>
    <font>
      <b/>
      <sz val="16"/>
      <name val="Arial"/>
      <family val="2"/>
    </font>
    <font>
      <b/>
      <sz val="18"/>
      <color theme="1"/>
      <name val="Arial"/>
      <family val="2"/>
    </font>
    <font>
      <sz val="18"/>
      <color theme="1"/>
      <name val="Arial"/>
      <family val="2"/>
    </font>
    <font>
      <b/>
      <sz val="20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8"/>
      <name val="Times New Roman"/>
      <family val="1"/>
    </font>
    <font>
      <b/>
      <sz val="36"/>
      <color rgb="FF002060"/>
      <name val="Times New Roman"/>
      <family val="1"/>
    </font>
    <font>
      <sz val="10"/>
      <name val="Arial"/>
      <family val="2"/>
    </font>
    <font>
      <sz val="11"/>
      <color theme="2" tint="-0.249977111117893"/>
      <name val="Calibri"/>
      <family val="2"/>
      <scheme val="minor"/>
    </font>
    <font>
      <sz val="28"/>
      <color theme="1"/>
      <name val="Calibri"/>
      <family val="2"/>
      <scheme val="minor"/>
    </font>
    <font>
      <sz val="28"/>
      <name val="Times New Roman"/>
      <family val="1"/>
    </font>
    <font>
      <b/>
      <sz val="28"/>
      <color rgb="FF002060"/>
      <name val="Cambria"/>
      <family val="1"/>
    </font>
    <font>
      <b/>
      <sz val="28"/>
      <color theme="1"/>
      <name val="Times New Roman"/>
      <family val="1"/>
    </font>
    <font>
      <b/>
      <sz val="28"/>
      <color rgb="FF000000"/>
      <name val="Times New Roman"/>
      <family val="1"/>
    </font>
    <font>
      <b/>
      <sz val="36"/>
      <color rgb="FF002060"/>
      <name val="Cambria"/>
      <family val="1"/>
    </font>
    <font>
      <b/>
      <sz val="36"/>
      <name val="Times New Roman"/>
      <family val="1"/>
    </font>
    <font>
      <sz val="36"/>
      <name val="Times New Roman"/>
      <family val="1"/>
    </font>
    <font>
      <b/>
      <sz val="36"/>
      <color theme="1"/>
      <name val="Calibri"/>
      <family val="2"/>
      <scheme val="minor"/>
    </font>
    <font>
      <b/>
      <sz val="48"/>
      <name val="Times New Roman"/>
      <family val="1"/>
    </font>
    <font>
      <b/>
      <sz val="36"/>
      <color rgb="FF000000"/>
      <name val="Times New Roman"/>
      <family val="1"/>
    </font>
    <font>
      <b/>
      <sz val="30"/>
      <color theme="1"/>
      <name val="Times New Roman"/>
      <family val="1"/>
    </font>
    <font>
      <sz val="36"/>
      <color theme="1"/>
      <name val="Times New Roman"/>
      <family val="1"/>
    </font>
    <font>
      <b/>
      <sz val="36"/>
      <color theme="1"/>
      <name val="Arial"/>
      <family val="2"/>
    </font>
    <font>
      <sz val="26"/>
      <color theme="1"/>
      <name val="Arial"/>
      <family val="2"/>
    </font>
    <font>
      <b/>
      <sz val="28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36"/>
      <color theme="1"/>
      <name val="Times New Roman"/>
      <family val="1"/>
    </font>
    <font>
      <sz val="2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b/>
      <sz val="26"/>
      <color theme="1"/>
      <name val="Arial"/>
      <family val="2"/>
    </font>
    <font>
      <sz val="26"/>
      <color rgb="FF000000"/>
      <name val="Arial"/>
      <family val="2"/>
    </font>
    <font>
      <b/>
      <sz val="26"/>
      <color rgb="FF000000"/>
      <name val="Arial"/>
      <family val="2"/>
    </font>
    <font>
      <sz val="20"/>
      <name val="Calibri"/>
      <family val="2"/>
      <scheme val="minor"/>
    </font>
    <font>
      <sz val="40"/>
      <color theme="1"/>
      <name val="Calibri"/>
      <family val="2"/>
      <scheme val="minor"/>
    </font>
    <font>
      <sz val="48"/>
      <color theme="1"/>
      <name val="Times New Roman"/>
      <family val="1"/>
    </font>
    <font>
      <b/>
      <sz val="20"/>
      <name val="Times New Roman"/>
      <family val="1"/>
    </font>
    <font>
      <b/>
      <sz val="22"/>
      <color theme="1"/>
      <name val="Calibri"/>
      <family val="2"/>
      <scheme val="minor"/>
    </font>
    <font>
      <sz val="24"/>
      <color theme="2" tint="-0.249977111117893"/>
      <name val="Calibri"/>
      <family val="2"/>
      <scheme val="minor"/>
    </font>
    <font>
      <b/>
      <sz val="18"/>
      <name val="Arial"/>
      <family val="2"/>
    </font>
    <font>
      <b/>
      <sz val="18"/>
      <name val="Times New Roman"/>
      <family val="1"/>
    </font>
    <font>
      <b/>
      <sz val="18"/>
      <color theme="4" tint="-0.249977111117893"/>
      <name val="Times New Roman"/>
      <family val="1"/>
    </font>
    <font>
      <b/>
      <sz val="18"/>
      <color theme="1"/>
      <name val="Times New Roman"/>
      <family val="1"/>
    </font>
    <font>
      <sz val="20"/>
      <color theme="1"/>
      <name val="Times New Roman"/>
      <family val="1"/>
    </font>
    <font>
      <b/>
      <sz val="22"/>
      <name val="Times New Roman"/>
      <family val="1"/>
    </font>
    <font>
      <sz val="22"/>
      <color theme="1"/>
      <name val="Times New Roman"/>
      <family val="1"/>
    </font>
    <font>
      <b/>
      <sz val="24"/>
      <color rgb="FF000000"/>
      <name val="Times New Roman"/>
      <family val="1"/>
    </font>
    <font>
      <b/>
      <sz val="48"/>
      <color theme="1"/>
      <name val="Times New Roman"/>
      <family val="1"/>
    </font>
    <font>
      <sz val="18"/>
      <name val="Times New Roman"/>
      <family val="1"/>
    </font>
    <font>
      <b/>
      <sz val="22"/>
      <color theme="8" tint="-0.249977111117893"/>
      <name val="Calibri"/>
      <family val="2"/>
      <scheme val="minor"/>
    </font>
    <font>
      <b/>
      <sz val="22"/>
      <color theme="0"/>
      <name val="Calibri"/>
      <family val="2"/>
      <scheme val="minor"/>
    </font>
    <font>
      <b/>
      <sz val="18"/>
      <color theme="8" tint="-0.499984740745262"/>
      <name val="Arial"/>
      <family val="2"/>
    </font>
    <font>
      <b/>
      <sz val="20"/>
      <color theme="8" tint="-0.499984740745262"/>
      <name val="Arial"/>
      <family val="2"/>
    </font>
    <font>
      <b/>
      <sz val="48"/>
      <color rgb="FF000000"/>
      <name val="Times New Roman"/>
      <family val="1"/>
    </font>
    <font>
      <sz val="36"/>
      <color rgb="FF000000"/>
      <name val="Times New Roman"/>
      <family val="1"/>
    </font>
    <font>
      <b/>
      <sz val="72"/>
      <color theme="1"/>
      <name val="Times New Roman"/>
      <family val="1"/>
    </font>
    <font>
      <b/>
      <sz val="72"/>
      <color theme="1"/>
      <name val="Calibri"/>
      <family val="2"/>
      <scheme val="minor"/>
    </font>
    <font>
      <sz val="20"/>
      <color theme="0"/>
      <name val="Calibri"/>
      <family val="2"/>
      <scheme val="minor"/>
    </font>
    <font>
      <sz val="55"/>
      <color theme="1"/>
      <name val="Calibri"/>
      <family val="2"/>
      <scheme val="minor"/>
    </font>
    <font>
      <b/>
      <sz val="60"/>
      <color theme="1"/>
      <name val="Calibri"/>
      <family val="2"/>
      <scheme val="minor"/>
    </font>
    <font>
      <b/>
      <sz val="48"/>
      <color rgb="FF0070C0"/>
      <name val="Times New Roman"/>
      <family val="1"/>
    </font>
    <font>
      <sz val="60"/>
      <color theme="1"/>
      <name val="Calibri"/>
      <family val="2"/>
      <scheme val="minor"/>
    </font>
    <font>
      <b/>
      <sz val="22"/>
      <color theme="1"/>
      <name val="Times New Roman"/>
      <family val="1"/>
    </font>
    <font>
      <b/>
      <sz val="48"/>
      <color theme="1"/>
      <name val="Arial Black"/>
      <family val="2"/>
    </font>
    <font>
      <b/>
      <sz val="34"/>
      <color theme="1"/>
      <name val="Times New Roman"/>
      <family val="1"/>
    </font>
    <font>
      <b/>
      <sz val="24"/>
      <name val="Times New Roman"/>
      <family val="1"/>
    </font>
    <font>
      <b/>
      <sz val="72"/>
      <color rgb="FF000000"/>
      <name val="Times New Roman"/>
      <family val="1"/>
    </font>
    <font>
      <b/>
      <sz val="55"/>
      <color rgb="FF000000"/>
      <name val="Times New Roman"/>
      <family val="1"/>
    </font>
    <font>
      <b/>
      <sz val="24"/>
      <color theme="1"/>
      <name val="Times New Roman"/>
      <family val="1"/>
    </font>
    <font>
      <sz val="45"/>
      <color theme="1"/>
      <name val="Calibri"/>
      <family val="2"/>
      <scheme val="minor"/>
    </font>
    <font>
      <b/>
      <sz val="40"/>
      <color rgb="FF000000"/>
      <name val="Times New Roman"/>
      <family val="1"/>
    </font>
    <font>
      <b/>
      <sz val="40"/>
      <color theme="1"/>
      <name val="Calibri"/>
      <family val="2"/>
      <scheme val="minor"/>
    </font>
    <font>
      <sz val="40"/>
      <color theme="1"/>
      <name val="Times New Roman"/>
      <family val="1"/>
    </font>
    <font>
      <b/>
      <sz val="40"/>
      <color theme="0"/>
      <name val="Arial"/>
      <family val="2"/>
    </font>
    <font>
      <sz val="40"/>
      <color theme="0"/>
      <name val="Calibri"/>
      <family val="2"/>
      <scheme val="minor"/>
    </font>
    <font>
      <sz val="40"/>
      <color theme="0"/>
      <name val="Arial"/>
      <family val="2"/>
    </font>
    <font>
      <b/>
      <sz val="55"/>
      <color theme="1"/>
      <name val="Times New Roman"/>
      <family val="1"/>
    </font>
    <font>
      <sz val="40"/>
      <color theme="1"/>
      <name val="Arial"/>
      <family val="2"/>
    </font>
    <font>
      <sz val="55"/>
      <color theme="1"/>
      <name val="Times New Roman"/>
      <family val="1"/>
    </font>
    <font>
      <b/>
      <sz val="55"/>
      <color theme="4" tint="-0.249977111117893"/>
      <name val="Times New Roman"/>
      <family val="1"/>
    </font>
    <font>
      <b/>
      <sz val="55"/>
      <color rgb="FF0070C0"/>
      <name val="Times New Roman"/>
      <family val="1"/>
    </font>
    <font>
      <b/>
      <sz val="28"/>
      <color rgb="FF002060"/>
      <name val="Times New Roman"/>
      <family val="1"/>
    </font>
    <font>
      <b/>
      <sz val="48"/>
      <color theme="1"/>
      <name val="Arial"/>
      <family val="2"/>
    </font>
    <font>
      <sz val="18"/>
      <color theme="1"/>
      <name val="Calibri"/>
      <family val="2"/>
      <scheme val="minor"/>
    </font>
    <font>
      <sz val="16"/>
      <name val="Arial"/>
      <family val="2"/>
    </font>
    <font>
      <sz val="22"/>
      <color theme="1"/>
      <name val="Calibri"/>
      <family val="2"/>
      <scheme val="minor"/>
    </font>
    <font>
      <sz val="22"/>
      <color theme="2" tint="-0.249977111117893"/>
      <name val="Calibri"/>
      <family val="2"/>
      <scheme val="minor"/>
    </font>
    <font>
      <b/>
      <sz val="14"/>
      <color theme="1"/>
      <name val="Times New Roman"/>
      <family val="1"/>
    </font>
    <font>
      <b/>
      <sz val="36"/>
      <color rgb="FF000000"/>
      <name val="Arial"/>
      <family val="2"/>
    </font>
    <font>
      <b/>
      <sz val="45"/>
      <color rgb="FF000000"/>
      <name val="Times New Roman"/>
      <family val="1"/>
    </font>
    <font>
      <b/>
      <sz val="90"/>
      <color rgb="FF000000"/>
      <name val="Times New Roman"/>
      <family val="1"/>
    </font>
    <font>
      <sz val="11"/>
      <color rgb="FFFF0000"/>
      <name val="Calibri"/>
      <family val="2"/>
      <scheme val="minor"/>
    </font>
    <font>
      <b/>
      <sz val="100"/>
      <color rgb="FF000000"/>
      <name val="Times New Roman"/>
      <family val="1"/>
    </font>
    <font>
      <b/>
      <sz val="60"/>
      <color rgb="FF000000"/>
      <name val="Times New Roman"/>
      <family val="1"/>
    </font>
    <font>
      <b/>
      <sz val="80"/>
      <color rgb="FF000000"/>
      <name val="Times New Roman"/>
      <family val="1"/>
    </font>
    <font>
      <sz val="24"/>
      <color theme="1"/>
      <name val="Times New Roman"/>
      <family val="1"/>
    </font>
    <font>
      <b/>
      <sz val="24"/>
      <color rgb="FF002060"/>
      <name val="Cambria"/>
      <family val="1"/>
    </font>
    <font>
      <b/>
      <sz val="24"/>
      <color theme="4" tint="-0.249977111117893"/>
      <name val="Times New Roman"/>
      <family val="1"/>
    </font>
    <font>
      <b/>
      <sz val="26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30"/>
      <color theme="1"/>
      <name val="Baskerville Old Face"/>
      <family val="1"/>
    </font>
    <font>
      <b/>
      <sz val="30"/>
      <color theme="1"/>
      <name val="Baskerville Old Face"/>
      <family val="1"/>
    </font>
    <font>
      <sz val="30"/>
      <name val="Baskerville Old Face"/>
      <family val="1"/>
    </font>
    <font>
      <b/>
      <sz val="30"/>
      <color rgb="FF000000"/>
      <name val="Baskerville Old Face"/>
      <family val="1"/>
    </font>
    <font>
      <b/>
      <sz val="48"/>
      <color theme="1"/>
      <name val="Baskerville Old Face"/>
      <family val="1"/>
    </font>
    <font>
      <sz val="40"/>
      <color rgb="FFFF0000"/>
      <name val="Calibri"/>
      <family val="2"/>
      <scheme val="minor"/>
    </font>
    <font>
      <sz val="16"/>
      <color theme="0"/>
      <name val="Calibri"/>
      <family val="2"/>
      <scheme val="minor"/>
    </font>
    <font>
      <sz val="28"/>
      <color theme="1"/>
      <name val="Times New Roman"/>
      <family val="1"/>
    </font>
    <font>
      <b/>
      <sz val="18"/>
      <color theme="0"/>
      <name val="Times New Roman"/>
      <family val="1"/>
    </font>
    <font>
      <sz val="20"/>
      <color theme="2" tint="-0.249977111117893"/>
      <name val="Times New Roman"/>
      <family val="1"/>
    </font>
    <font>
      <sz val="18"/>
      <color theme="2" tint="-0.249977111117893"/>
      <name val="Calibri"/>
      <family val="2"/>
      <scheme val="minor"/>
    </font>
    <font>
      <sz val="26"/>
      <color theme="2" tint="-0.249977111117893"/>
      <name val="Calibri"/>
      <family val="2"/>
      <scheme val="minor"/>
    </font>
    <font>
      <b/>
      <sz val="40"/>
      <color theme="1"/>
      <name val="Arial"/>
      <family val="2"/>
    </font>
    <font>
      <b/>
      <sz val="14"/>
      <color theme="1"/>
      <name val="Arial"/>
      <family val="2"/>
    </font>
    <font>
      <sz val="20"/>
      <color theme="1"/>
      <name val="Arial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24"/>
      <name val="Arial"/>
      <family val="2"/>
    </font>
    <font>
      <sz val="14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20"/>
      <color theme="0"/>
      <name val="Arial"/>
      <family val="2"/>
    </font>
    <font>
      <sz val="20"/>
      <color theme="0"/>
      <name val="Arial"/>
      <family val="2"/>
    </font>
    <font>
      <b/>
      <sz val="22"/>
      <color rgb="FF000000"/>
      <name val="Calibri"/>
      <family val="2"/>
      <scheme val="minor"/>
    </font>
    <font>
      <b/>
      <sz val="20"/>
      <color rgb="FF000000"/>
      <name val="Arial Narrow"/>
      <family val="2"/>
    </font>
    <font>
      <sz val="20"/>
      <color rgb="FF000000"/>
      <name val="Arial"/>
      <family val="2"/>
    </font>
    <font>
      <sz val="18"/>
      <color rgb="FF000000"/>
      <name val="Arial"/>
      <family val="2"/>
    </font>
    <font>
      <b/>
      <sz val="28"/>
      <color theme="4" tint="-0.249977111117893"/>
      <name val="Times New Roman"/>
      <family val="1"/>
    </font>
    <font>
      <b/>
      <sz val="20"/>
      <color theme="2" tint="-0.249977111117893"/>
      <name val="Calibri"/>
      <family val="2"/>
      <scheme val="minor"/>
    </font>
    <font>
      <sz val="16"/>
      <color theme="2" tint="-0.249977111117893"/>
      <name val="Calibri"/>
      <family val="2"/>
      <scheme val="minor"/>
    </font>
    <font>
      <sz val="48"/>
      <color theme="1"/>
      <name val="Baskerville Old Face"/>
      <family val="1"/>
    </font>
    <font>
      <b/>
      <sz val="72"/>
      <name val="Baskerville Old Face"/>
      <family val="1"/>
    </font>
    <font>
      <sz val="48"/>
      <name val="Baskerville Old Face"/>
      <family val="1"/>
    </font>
    <font>
      <b/>
      <sz val="50"/>
      <color theme="1"/>
      <name val="Baskerville Old Face"/>
      <family val="1"/>
    </font>
    <font>
      <sz val="60"/>
      <name val="Baskerville Old Face"/>
      <family val="1"/>
    </font>
    <font>
      <sz val="60"/>
      <color theme="1"/>
      <name val="Baskerville Old Face"/>
      <family val="1"/>
    </font>
    <font>
      <sz val="22"/>
      <color theme="2" tint="-0.249977111117893"/>
      <name val="Times New Roman"/>
      <family val="1"/>
    </font>
    <font>
      <sz val="18"/>
      <color theme="2" tint="-0.249977111117893"/>
      <name val="Times New Roman"/>
      <family val="1"/>
    </font>
    <font>
      <sz val="36"/>
      <color theme="2" tint="-0.249977111117893"/>
      <name val="Times New Roman"/>
      <family val="1"/>
    </font>
    <font>
      <sz val="28"/>
      <color theme="2" tint="-0.249977111117893"/>
      <name val="Calibri"/>
      <family val="2"/>
      <scheme val="minor"/>
    </font>
    <font>
      <sz val="50"/>
      <color theme="1"/>
      <name val="Baskerville Old Face"/>
      <family val="1"/>
    </font>
    <font>
      <b/>
      <sz val="20"/>
      <color theme="2" tint="-0.249977111117893"/>
      <name val="Baskerville Old Face"/>
      <family val="1"/>
    </font>
    <font>
      <sz val="20"/>
      <color theme="2" tint="-0.249977111117893"/>
      <name val="Calibri"/>
      <family val="2"/>
      <scheme val="minor"/>
    </font>
    <font>
      <sz val="36"/>
      <color theme="2" tint="-0.249977111117893"/>
      <name val="Calibri"/>
      <family val="2"/>
      <scheme val="minor"/>
    </font>
    <font>
      <sz val="20"/>
      <color theme="2" tint="-0.249977111117893"/>
      <name val="Baskerville Old Face"/>
      <family val="1"/>
    </font>
    <font>
      <b/>
      <sz val="48"/>
      <color rgb="FF000000"/>
      <name val="Arial"/>
      <family val="2"/>
    </font>
    <font>
      <b/>
      <sz val="72"/>
      <color rgb="FF000000"/>
      <name val="Arial"/>
      <family val="2"/>
    </font>
    <font>
      <b/>
      <i/>
      <sz val="48"/>
      <color rgb="FF000000"/>
      <name val="Times New Roman"/>
      <family val="1"/>
    </font>
    <font>
      <sz val="48"/>
      <color theme="2" tint="-0.249977111117893"/>
      <name val="Calibri"/>
      <family val="2"/>
      <scheme val="minor"/>
    </font>
    <font>
      <b/>
      <sz val="36"/>
      <color theme="4"/>
      <name val="Times New Roman"/>
      <family val="1"/>
    </font>
    <font>
      <b/>
      <sz val="65"/>
      <color rgb="FF000000"/>
      <name val="Times New Roman"/>
      <family val="1"/>
    </font>
    <font>
      <b/>
      <sz val="48"/>
      <color theme="4"/>
      <name val="Times New Roman"/>
      <family val="1"/>
    </font>
    <font>
      <sz val="36"/>
      <color theme="1"/>
      <name val="Arial"/>
      <family val="2"/>
    </font>
    <font>
      <b/>
      <sz val="120"/>
      <color rgb="FF000000"/>
      <name val="Arial"/>
      <family val="2"/>
    </font>
    <font>
      <b/>
      <sz val="60"/>
      <color theme="1"/>
      <name val="Arial Black"/>
      <family val="2"/>
    </font>
    <font>
      <b/>
      <sz val="30"/>
      <color rgb="FF000000"/>
      <name val="Arial"/>
      <family val="2"/>
    </font>
    <font>
      <b/>
      <sz val="50"/>
      <color theme="1"/>
      <name val="Times New Roman"/>
      <family val="1"/>
    </font>
    <font>
      <b/>
      <sz val="48"/>
      <color theme="2" tint="-0.249977111117893"/>
      <name val="Times New Roman"/>
      <family val="1"/>
    </font>
    <font>
      <b/>
      <sz val="150"/>
      <color rgb="FF0070C0"/>
      <name val="Times New Roman"/>
      <family val="1"/>
    </font>
    <font>
      <b/>
      <sz val="40"/>
      <color rgb="FF000000"/>
      <name val="Arial Black"/>
      <family val="2"/>
    </font>
    <font>
      <b/>
      <u/>
      <sz val="72"/>
      <color rgb="FF000000"/>
      <name val="Times New Roman"/>
      <family val="1"/>
    </font>
    <font>
      <b/>
      <u/>
      <sz val="48"/>
      <color rgb="FFFF0000"/>
      <name val="Arial Black"/>
      <family val="2"/>
    </font>
    <font>
      <b/>
      <sz val="65"/>
      <color theme="1"/>
      <name val="Arial Black"/>
      <family val="2"/>
    </font>
    <font>
      <b/>
      <sz val="45"/>
      <color theme="1"/>
      <name val="Calibri"/>
      <family val="2"/>
      <scheme val="minor"/>
    </font>
    <font>
      <b/>
      <sz val="110"/>
      <color rgb="FF000000"/>
      <name val="Times New Roman"/>
      <family val="1"/>
    </font>
    <font>
      <b/>
      <sz val="30"/>
      <color rgb="FF000000"/>
      <name val="Times New Roman"/>
      <family val="1"/>
    </font>
    <font>
      <b/>
      <sz val="50"/>
      <color theme="1"/>
      <name val="Arial"/>
      <family val="2"/>
    </font>
    <font>
      <sz val="36"/>
      <color rgb="FF000000"/>
      <name val="Arial"/>
      <family val="2"/>
    </font>
    <font>
      <b/>
      <sz val="40"/>
      <color rgb="FF000000"/>
      <name val="Arial"/>
      <family val="2"/>
    </font>
    <font>
      <b/>
      <sz val="16"/>
      <color rgb="FFFF0000"/>
      <name val="Times New Roman"/>
      <family val="1"/>
    </font>
    <font>
      <b/>
      <sz val="16"/>
      <color rgb="FFFF0000"/>
      <name val="Arial"/>
      <family val="2"/>
    </font>
    <font>
      <sz val="16"/>
      <color rgb="FFFF0000"/>
      <name val="Arial"/>
      <family val="2"/>
    </font>
    <font>
      <sz val="24"/>
      <color rgb="FFFF0000"/>
      <name val="Calibri"/>
      <family val="2"/>
      <scheme val="minor"/>
    </font>
    <font>
      <b/>
      <sz val="24"/>
      <color rgb="FFFF0000"/>
      <name val="Calibri"/>
      <family val="2"/>
      <scheme val="minor"/>
    </font>
    <font>
      <b/>
      <sz val="20"/>
      <color rgb="FF000000"/>
      <name val="Times New Roman"/>
      <family val="1"/>
    </font>
    <font>
      <b/>
      <sz val="25"/>
      <color rgb="FF000000"/>
      <name val="Times New Roman"/>
      <family val="1"/>
    </font>
    <font>
      <sz val="48"/>
      <color rgb="FFFF0000"/>
      <name val="Calibri"/>
      <family val="2"/>
      <scheme val="minor"/>
    </font>
    <font>
      <b/>
      <sz val="48"/>
      <color rgb="FFFF0000"/>
      <name val="Times New Roman"/>
      <family val="1"/>
    </font>
    <font>
      <b/>
      <sz val="36"/>
      <color rgb="FFFF0000"/>
      <name val="Times New Roman"/>
      <family val="1"/>
    </font>
    <font>
      <b/>
      <sz val="28"/>
      <color rgb="FFFF0000"/>
      <name val="Times New Roman"/>
      <family val="1"/>
    </font>
    <font>
      <b/>
      <sz val="24"/>
      <color rgb="FFFF0000"/>
      <name val="Times New Roman"/>
      <family val="1"/>
    </font>
    <font>
      <b/>
      <sz val="36"/>
      <color theme="1"/>
      <name val="Arial Black"/>
      <family val="2"/>
    </font>
    <font>
      <b/>
      <sz val="24"/>
      <color rgb="FF000000"/>
      <name val="Arial Black"/>
      <family val="2"/>
    </font>
    <font>
      <b/>
      <sz val="24"/>
      <color theme="1"/>
      <name val="Arial Black"/>
      <family val="2"/>
    </font>
    <font>
      <b/>
      <sz val="50"/>
      <color theme="1"/>
      <name val="Calibri"/>
      <family val="2"/>
      <scheme val="minor"/>
    </font>
    <font>
      <b/>
      <sz val="90"/>
      <color rgb="FFFF0000"/>
      <name val="Times New Roman"/>
      <family val="1"/>
    </font>
    <font>
      <b/>
      <sz val="50"/>
      <color rgb="FF000000"/>
      <name val="Times New Roman"/>
      <family val="1"/>
    </font>
    <font>
      <b/>
      <sz val="28"/>
      <color rgb="FF0070C0"/>
      <name val="Times New Roman"/>
      <family val="1"/>
    </font>
    <font>
      <b/>
      <sz val="72"/>
      <color theme="1"/>
      <name val="Baskerville Old Face"/>
      <family val="1"/>
    </font>
    <font>
      <sz val="72"/>
      <color theme="1"/>
      <name val="Baskerville Old Face"/>
      <family val="1"/>
    </font>
    <font>
      <b/>
      <sz val="72"/>
      <color rgb="FF000000"/>
      <name val="Baskerville Old Face"/>
      <family val="1"/>
    </font>
    <font>
      <b/>
      <sz val="48"/>
      <name val="Baskerville Old Face"/>
      <family val="1"/>
    </font>
    <font>
      <sz val="36"/>
      <color theme="1"/>
      <name val="Calibri"/>
      <family val="2"/>
      <scheme val="minor"/>
    </font>
    <font>
      <b/>
      <sz val="36"/>
      <color rgb="FF0070C0"/>
      <name val="Times New Roman"/>
      <family val="1"/>
    </font>
    <font>
      <b/>
      <sz val="36"/>
      <color theme="4" tint="-0.249977111117893"/>
      <name val="Times New Roman"/>
      <family val="1"/>
    </font>
    <font>
      <b/>
      <sz val="50"/>
      <color rgb="FF002060"/>
      <name val="Times New Roman"/>
      <family val="1"/>
    </font>
    <font>
      <b/>
      <sz val="50"/>
      <color rgb="FF002060"/>
      <name val="Cambria"/>
      <family val="1"/>
    </font>
    <font>
      <b/>
      <sz val="150"/>
      <color theme="1"/>
      <name val="Baskerville Old Face"/>
      <family val="1"/>
    </font>
    <font>
      <sz val="72"/>
      <name val="Baskerville Old Face"/>
      <family val="1"/>
    </font>
    <font>
      <sz val="50"/>
      <name val="Baskerville Old Face"/>
      <family val="1"/>
    </font>
    <font>
      <b/>
      <sz val="50"/>
      <color rgb="FF000000"/>
      <name val="Baskerville Old Face"/>
      <family val="1"/>
    </font>
    <font>
      <b/>
      <sz val="48"/>
      <color theme="4" tint="-0.499984740745262"/>
      <name val="Baskerville Old Face"/>
      <family val="1"/>
    </font>
    <font>
      <b/>
      <u/>
      <sz val="48"/>
      <color theme="4" tint="-0.499984740745262"/>
      <name val="Baskerville Old Face"/>
      <family val="1"/>
    </font>
    <font>
      <sz val="22"/>
      <color theme="4" tint="-0.499984740745262"/>
      <name val="Times New Roman"/>
      <family val="1"/>
    </font>
    <font>
      <sz val="11"/>
      <color theme="4" tint="-0.499984740745262"/>
      <name val="Calibri"/>
      <family val="2"/>
      <scheme val="minor"/>
    </font>
    <font>
      <b/>
      <sz val="100"/>
      <name val="Baskerville Old Face"/>
      <family val="1"/>
    </font>
    <font>
      <b/>
      <sz val="48"/>
      <color theme="2" tint="-0.249977111117893"/>
      <name val="Baskerville Old Face"/>
      <family val="1"/>
    </font>
  </fonts>
  <fills count="84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theme="8" tint="0.59999389629810485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B4C6E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rgb="FF000000"/>
      </patternFill>
    </fill>
    <fill>
      <patternFill patternType="solid">
        <fgColor rgb="FFCEFCFE"/>
        <bgColor rgb="FF000000"/>
      </patternFill>
    </fill>
    <fill>
      <patternFill patternType="solid">
        <fgColor rgb="FFCEFCFE"/>
        <bgColor indexed="64"/>
      </patternFill>
    </fill>
    <fill>
      <patternFill patternType="solid">
        <fgColor rgb="FFFFD9D9"/>
        <bgColor rgb="FF000000"/>
      </patternFill>
    </fill>
    <fill>
      <patternFill patternType="solid">
        <fgColor rgb="FFFFD9D9"/>
        <bgColor indexed="64"/>
      </patternFill>
    </fill>
    <fill>
      <gradientFill degree="90">
        <stop position="0">
          <color theme="4" tint="0.59999389629810485"/>
        </stop>
        <stop position="1">
          <color theme="4"/>
        </stop>
      </gradientFill>
    </fill>
    <fill>
      <gradientFill degree="90">
        <stop position="0">
          <color theme="7" tint="0.80001220740379042"/>
        </stop>
        <stop position="1">
          <color theme="7" tint="0.59999389629810485"/>
        </stop>
      </gradientFill>
    </fill>
    <fill>
      <gradientFill degree="90">
        <stop position="0">
          <color theme="4" tint="0.80001220740379042"/>
        </stop>
        <stop position="1">
          <color theme="4" tint="-0.25098422193060094"/>
        </stop>
      </gradientFill>
    </fill>
    <fill>
      <gradientFill>
        <stop position="0">
          <color theme="9" tint="0.80001220740379042"/>
        </stop>
        <stop position="1">
          <color theme="9" tint="-0.25098422193060094"/>
        </stop>
      </gradientFill>
    </fill>
    <fill>
      <patternFill patternType="solid">
        <fgColor theme="5" tint="0.59999389629810485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78F5F8"/>
        <bgColor indexed="64"/>
      </patternFill>
    </fill>
    <fill>
      <patternFill patternType="solid">
        <fgColor rgb="FFB0B4F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9EC8F"/>
        <bgColor rgb="FF000000"/>
      </patternFill>
    </fill>
    <fill>
      <patternFill patternType="solid">
        <fgColor rgb="FFCAFFB9"/>
        <bgColor rgb="FF000000"/>
      </patternFill>
    </fill>
    <fill>
      <patternFill patternType="solid">
        <fgColor rgb="FFCAFFB9"/>
        <bgColor indexed="64"/>
      </patternFill>
    </fill>
    <fill>
      <patternFill patternType="solid">
        <fgColor rgb="FF94FD8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DBFFA"/>
        <bgColor rgb="FF000000"/>
      </patternFill>
    </fill>
    <fill>
      <patternFill patternType="solid">
        <fgColor rgb="FFC2FEB8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D1D1FF"/>
        <bgColor rgb="FF000000"/>
      </patternFill>
    </fill>
    <fill>
      <patternFill patternType="solid">
        <fgColor rgb="FFD1D1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2FDFE"/>
        <bgColor indexed="64"/>
      </patternFill>
    </fill>
    <fill>
      <patternFill patternType="solid">
        <fgColor theme="2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gray0625">
        <fgColor theme="9" tint="0.59996337778862885"/>
        <bgColor theme="9" tint="0.59996337778862885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A3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DAFCFE"/>
        <bgColor rgb="FF000000"/>
      </patternFill>
    </fill>
    <fill>
      <patternFill patternType="solid">
        <fgColor rgb="FFFFFFE5"/>
        <bgColor rgb="FF000000"/>
      </patternFill>
    </fill>
    <fill>
      <patternFill patternType="solid">
        <fgColor rgb="FFFCE7DC"/>
        <bgColor rgb="FF000000"/>
      </patternFill>
    </fill>
    <fill>
      <patternFill patternType="solid">
        <fgColor rgb="FFD1FDBF"/>
        <bgColor rgb="FF000000"/>
      </patternFill>
    </fill>
    <fill>
      <patternFill patternType="solid">
        <fgColor rgb="FFF1FFEF"/>
        <bgColor rgb="FF000000"/>
      </patternFill>
    </fill>
    <fill>
      <patternFill patternType="solid">
        <fgColor rgb="FFFFFFD9"/>
        <bgColor indexed="64"/>
      </patternFill>
    </fill>
    <fill>
      <patternFill patternType="solid">
        <fgColor rgb="FFFFFFD9"/>
        <bgColor rgb="FF000000"/>
      </patternFill>
    </fill>
    <fill>
      <patternFill patternType="solid">
        <fgColor rgb="FFEFFEFF"/>
        <bgColor rgb="FF000000"/>
      </patternFill>
    </fill>
    <fill>
      <patternFill patternType="solid">
        <fgColor rgb="FFEFFEFF"/>
        <bgColor indexed="64"/>
      </patternFill>
    </fill>
    <fill>
      <patternFill patternType="solid">
        <fgColor rgb="FFFFFFE1"/>
        <bgColor rgb="FF000000"/>
      </patternFill>
    </fill>
    <fill>
      <patternFill patternType="solid">
        <fgColor rgb="FFDAFFD5"/>
        <bgColor rgb="FF000000"/>
      </patternFill>
    </fill>
    <fill>
      <patternFill patternType="solid">
        <fgColor rgb="FFE5FFE1"/>
        <bgColor indexed="64"/>
      </patternFill>
    </fill>
    <fill>
      <patternFill patternType="solid">
        <fgColor rgb="FFE5FFE1"/>
        <bgColor rgb="FF000000"/>
      </patternFill>
    </fill>
    <fill>
      <patternFill patternType="solid">
        <fgColor rgb="FFFEEADE"/>
        <bgColor indexed="64"/>
      </patternFill>
    </fill>
    <fill>
      <patternFill patternType="solid">
        <fgColor rgb="FFFEEADE"/>
        <bgColor rgb="FF000000"/>
      </patternFill>
    </fill>
    <fill>
      <patternFill patternType="solid">
        <fgColor rgb="FFDAFFD5"/>
        <bgColor indexed="64"/>
      </patternFill>
    </fill>
    <fill>
      <patternFill patternType="solid">
        <fgColor rgb="FFD3FDFD"/>
        <bgColor rgb="FF000000"/>
      </patternFill>
    </fill>
    <fill>
      <patternFill patternType="solid">
        <fgColor rgb="FFD3FDFD"/>
        <bgColor indexed="64"/>
      </patternFill>
    </fill>
    <fill>
      <patternFill patternType="solid">
        <fgColor rgb="FFE1FFDD"/>
        <bgColor indexed="64"/>
      </patternFill>
    </fill>
    <fill>
      <patternFill patternType="solid">
        <fgColor rgb="FFFEF0E8"/>
        <bgColor rgb="FF000000"/>
      </patternFill>
    </fill>
    <fill>
      <patternFill patternType="solid">
        <fgColor rgb="FFE1FFDD"/>
        <bgColor rgb="FF000000"/>
      </patternFill>
    </fill>
    <fill>
      <patternFill patternType="solid">
        <fgColor rgb="FFE2FEFD"/>
        <bgColor rgb="FF000000"/>
      </patternFill>
    </fill>
    <fill>
      <patternFill patternType="solid">
        <fgColor rgb="FFFFFBEF"/>
        <bgColor rgb="FF000000"/>
      </patternFill>
    </fill>
    <fill>
      <patternFill patternType="solid">
        <fgColor rgb="FFFFF7F3"/>
        <bgColor indexed="64"/>
      </patternFill>
    </fill>
    <fill>
      <patternFill patternType="solid">
        <fgColor rgb="FFFEE2E3"/>
        <bgColor indexed="64"/>
      </patternFill>
    </fill>
    <fill>
      <patternFill patternType="solid">
        <fgColor rgb="FFE3E9FD"/>
        <bgColor indexed="64"/>
      </patternFill>
    </fill>
    <fill>
      <patternFill patternType="gray0625">
        <fgColor theme="9" tint="0.59996337778862885"/>
        <bgColor theme="0"/>
      </patternFill>
    </fill>
    <fill>
      <patternFill patternType="solid">
        <fgColor rgb="FFE6FEFD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8E5"/>
        <bgColor rgb="FF000000"/>
      </patternFill>
    </fill>
    <fill>
      <patternFill patternType="solid">
        <fgColor rgb="FFFFF8E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rgb="FF000000"/>
      </patternFill>
    </fill>
  </fills>
  <borders count="7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9">
    <xf numFmtId="0" fontId="0" fillId="0" borderId="0"/>
    <xf numFmtId="9" fontId="4" fillId="17" borderId="1"/>
    <xf numFmtId="1" fontId="4" fillId="18" borderId="1"/>
    <xf numFmtId="9" fontId="4" fillId="19" borderId="1"/>
    <xf numFmtId="9" fontId="4" fillId="20" borderId="1"/>
    <xf numFmtId="0" fontId="32" fillId="0" borderId="0"/>
    <xf numFmtId="0" fontId="32" fillId="0" borderId="0" applyFont="0" applyFill="0" applyBorder="0" applyAlignment="0" applyProtection="0"/>
    <xf numFmtId="0" fontId="50" fillId="0" borderId="0" applyNumberFormat="0" applyFill="0" applyBorder="0" applyAlignment="0" applyProtection="0"/>
    <xf numFmtId="9" fontId="28" fillId="43" borderId="1"/>
  </cellStyleXfs>
  <cellXfs count="1608">
    <xf numFmtId="0" fontId="0" fillId="0" borderId="0" xfId="0"/>
    <xf numFmtId="0" fontId="0" fillId="4" borderId="0" xfId="0" applyFill="1"/>
    <xf numFmtId="0" fontId="1" fillId="5" borderId="0" xfId="0" applyFont="1" applyFill="1" applyAlignment="1">
      <alignment vertical="center"/>
    </xf>
    <xf numFmtId="0" fontId="2" fillId="5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0" fontId="0" fillId="0" borderId="0" xfId="0" applyProtection="1">
      <protection locked="0"/>
    </xf>
    <xf numFmtId="0" fontId="0" fillId="4" borderId="0" xfId="0" applyFill="1" applyProtection="1">
      <protection locked="0"/>
    </xf>
    <xf numFmtId="0" fontId="8" fillId="4" borderId="0" xfId="0" applyFont="1" applyFill="1"/>
    <xf numFmtId="0" fontId="5" fillId="4" borderId="0" xfId="0" applyFont="1" applyFill="1"/>
    <xf numFmtId="0" fontId="18" fillId="0" borderId="0" xfId="0" applyFont="1"/>
    <xf numFmtId="0" fontId="15" fillId="0" borderId="0" xfId="0" applyFont="1"/>
    <xf numFmtId="0" fontId="15" fillId="0" borderId="0" xfId="0" applyFont="1" applyAlignment="1">
      <alignment wrapText="1"/>
    </xf>
    <xf numFmtId="0" fontId="18" fillId="0" borderId="0" xfId="0" applyFont="1" applyProtection="1">
      <protection locked="0"/>
    </xf>
    <xf numFmtId="0" fontId="15" fillId="0" borderId="0" xfId="0" applyFont="1" applyProtection="1">
      <protection locked="0"/>
    </xf>
    <xf numFmtId="0" fontId="15" fillId="0" borderId="0" xfId="0" applyFont="1" applyAlignment="1" applyProtection="1">
      <alignment wrapText="1"/>
      <protection locked="0"/>
    </xf>
    <xf numFmtId="0" fontId="1" fillId="5" borderId="0" xfId="0" applyFont="1" applyFill="1" applyAlignment="1" applyProtection="1">
      <alignment vertical="center"/>
      <protection locked="0"/>
    </xf>
    <xf numFmtId="0" fontId="2" fillId="5" borderId="0" xfId="0" applyFont="1" applyFill="1" applyAlignment="1" applyProtection="1">
      <alignment vertical="center"/>
      <protection locked="0"/>
    </xf>
    <xf numFmtId="0" fontId="3" fillId="5" borderId="0" xfId="0" applyFont="1" applyFill="1" applyAlignment="1" applyProtection="1">
      <alignment vertical="center"/>
      <protection locked="0"/>
    </xf>
    <xf numFmtId="0" fontId="18" fillId="4" borderId="0" xfId="0" applyFont="1" applyFill="1"/>
    <xf numFmtId="0" fontId="15" fillId="4" borderId="0" xfId="0" applyFont="1" applyFill="1"/>
    <xf numFmtId="0" fontId="15" fillId="4" borderId="0" xfId="0" applyFont="1" applyFill="1" applyAlignment="1">
      <alignment wrapText="1"/>
    </xf>
    <xf numFmtId="0" fontId="33" fillId="4" borderId="0" xfId="0" applyFont="1" applyFill="1" applyProtection="1">
      <protection locked="0"/>
    </xf>
    <xf numFmtId="0" fontId="5" fillId="4" borderId="0" xfId="0" applyFont="1" applyFill="1" applyProtection="1">
      <protection locked="0"/>
    </xf>
    <xf numFmtId="0" fontId="52" fillId="4" borderId="0" xfId="0" applyFont="1" applyFill="1" applyProtection="1">
      <protection locked="0"/>
    </xf>
    <xf numFmtId="0" fontId="52" fillId="0" borderId="0" xfId="0" applyFont="1" applyProtection="1">
      <protection locked="0"/>
    </xf>
    <xf numFmtId="0" fontId="48" fillId="0" borderId="11" xfId="0" applyFont="1" applyBorder="1" applyAlignment="1" applyProtection="1">
      <alignment vertical="center" wrapText="1"/>
      <protection locked="0"/>
    </xf>
    <xf numFmtId="0" fontId="48" fillId="0" borderId="13" xfId="0" applyFont="1" applyBorder="1" applyAlignment="1" applyProtection="1">
      <alignment vertical="center" wrapText="1"/>
      <protection locked="0"/>
    </xf>
    <xf numFmtId="0" fontId="48" fillId="0" borderId="14" xfId="0" applyFont="1" applyBorder="1" applyAlignment="1" applyProtection="1">
      <alignment vertical="center" wrapText="1"/>
      <protection locked="0"/>
    </xf>
    <xf numFmtId="0" fontId="8" fillId="0" borderId="0" xfId="0" applyFont="1"/>
    <xf numFmtId="0" fontId="33" fillId="0" borderId="0" xfId="0" applyFont="1"/>
    <xf numFmtId="0" fontId="33" fillId="0" borderId="0" xfId="0" applyFont="1" applyProtection="1">
      <protection locked="0"/>
    </xf>
    <xf numFmtId="0" fontId="8" fillId="4" borderId="0" xfId="0" applyFont="1" applyFill="1" applyProtection="1">
      <protection locked="0"/>
    </xf>
    <xf numFmtId="0" fontId="8" fillId="0" borderId="0" xfId="0" applyFont="1" applyProtection="1">
      <protection locked="0"/>
    </xf>
    <xf numFmtId="0" fontId="61" fillId="4" borderId="0" xfId="0" applyFont="1" applyFill="1" applyAlignment="1">
      <alignment vertical="center"/>
    </xf>
    <xf numFmtId="0" fontId="29" fillId="0" borderId="0" xfId="0" applyFont="1" applyProtection="1">
      <protection locked="0"/>
    </xf>
    <xf numFmtId="0" fontId="73" fillId="5" borderId="0" xfId="0" applyFont="1" applyFill="1" applyAlignment="1">
      <alignment vertical="center"/>
    </xf>
    <xf numFmtId="0" fontId="69" fillId="4" borderId="0" xfId="0" applyFont="1" applyFill="1" applyAlignment="1">
      <alignment wrapText="1"/>
    </xf>
    <xf numFmtId="0" fontId="68" fillId="5" borderId="0" xfId="0" applyFont="1" applyFill="1" applyAlignment="1" applyProtection="1">
      <alignment horizontal="left" vertical="center" wrapText="1"/>
      <protection locked="0"/>
    </xf>
    <xf numFmtId="1" fontId="75" fillId="5" borderId="0" xfId="0" applyNumberFormat="1" applyFont="1" applyFill="1" applyAlignment="1">
      <alignment horizontal="center" vertical="center" wrapText="1"/>
    </xf>
    <xf numFmtId="0" fontId="67" fillId="5" borderId="0" xfId="0" applyFont="1" applyFill="1" applyAlignment="1">
      <alignment horizontal="center" vertical="center" wrapText="1"/>
    </xf>
    <xf numFmtId="0" fontId="33" fillId="4" borderId="0" xfId="0" applyFont="1" applyFill="1" applyAlignment="1">
      <alignment vertical="center"/>
    </xf>
    <xf numFmtId="0" fontId="29" fillId="4" borderId="0" xfId="0" applyFont="1" applyFill="1"/>
    <xf numFmtId="0" fontId="29" fillId="0" borderId="0" xfId="0" applyFont="1"/>
    <xf numFmtId="0" fontId="62" fillId="4" borderId="0" xfId="0" applyFont="1" applyFill="1"/>
    <xf numFmtId="0" fontId="62" fillId="4" borderId="0" xfId="0" applyFont="1" applyFill="1" applyProtection="1">
      <protection locked="0"/>
    </xf>
    <xf numFmtId="0" fontId="72" fillId="4" borderId="0" xfId="0" applyFont="1" applyFill="1"/>
    <xf numFmtId="0" fontId="72" fillId="0" borderId="0" xfId="0" applyFont="1"/>
    <xf numFmtId="2" fontId="61" fillId="4" borderId="0" xfId="0" applyNumberFormat="1" applyFont="1" applyFill="1" applyAlignment="1" applyProtection="1">
      <alignment vertical="center"/>
      <protection locked="0"/>
    </xf>
    <xf numFmtId="2" fontId="61" fillId="4" borderId="0" xfId="0" applyNumberFormat="1" applyFont="1" applyFill="1" applyProtection="1">
      <protection locked="0"/>
    </xf>
    <xf numFmtId="0" fontId="61" fillId="0" borderId="0" xfId="0" applyFont="1" applyProtection="1">
      <protection locked="0"/>
    </xf>
    <xf numFmtId="0" fontId="99" fillId="4" borderId="0" xfId="0" applyFont="1" applyFill="1" applyProtection="1">
      <protection locked="0"/>
    </xf>
    <xf numFmtId="0" fontId="99" fillId="0" borderId="0" xfId="0" applyFont="1" applyProtection="1">
      <protection locked="0"/>
    </xf>
    <xf numFmtId="0" fontId="99" fillId="0" borderId="0" xfId="0" applyFont="1" applyAlignment="1" applyProtection="1">
      <alignment wrapText="1"/>
      <protection locked="0"/>
    </xf>
    <xf numFmtId="0" fontId="61" fillId="4" borderId="0" xfId="0" applyFont="1" applyFill="1" applyProtection="1">
      <protection locked="0"/>
    </xf>
    <xf numFmtId="0" fontId="101" fillId="4" borderId="0" xfId="0" applyFont="1" applyFill="1" applyProtection="1">
      <protection locked="0"/>
    </xf>
    <xf numFmtId="0" fontId="102" fillId="4" borderId="0" xfId="0" applyFont="1" applyFill="1" applyAlignment="1" applyProtection="1">
      <alignment horizontal="center" vertical="center"/>
      <protection locked="0"/>
    </xf>
    <xf numFmtId="2" fontId="101" fillId="4" borderId="0" xfId="0" applyNumberFormat="1" applyFont="1" applyFill="1" applyProtection="1">
      <protection locked="0"/>
    </xf>
    <xf numFmtId="2" fontId="61" fillId="0" borderId="0" xfId="0" applyNumberFormat="1" applyFont="1" applyAlignment="1" applyProtection="1">
      <alignment vertical="center"/>
      <protection locked="0"/>
    </xf>
    <xf numFmtId="0" fontId="61" fillId="0" borderId="0" xfId="0" applyFont="1" applyAlignment="1">
      <alignment vertical="center"/>
    </xf>
    <xf numFmtId="0" fontId="97" fillId="25" borderId="4" xfId="0" applyFont="1" applyFill="1" applyBorder="1" applyAlignment="1">
      <alignment horizontal="center" vertical="center" wrapText="1"/>
    </xf>
    <xf numFmtId="0" fontId="61" fillId="0" borderId="11" xfId="0" applyFont="1" applyBorder="1" applyAlignment="1">
      <alignment horizontal="left" vertical="center"/>
    </xf>
    <xf numFmtId="0" fontId="61" fillId="0" borderId="13" xfId="0" applyFont="1" applyBorder="1" applyAlignment="1">
      <alignment horizontal="left" vertical="center"/>
    </xf>
    <xf numFmtId="0" fontId="61" fillId="0" borderId="14" xfId="0" applyFont="1" applyBorder="1" applyAlignment="1">
      <alignment horizontal="left" vertical="center"/>
    </xf>
    <xf numFmtId="49" fontId="101" fillId="4" borderId="0" xfId="0" applyNumberFormat="1" applyFont="1" applyFill="1" applyAlignment="1" applyProtection="1">
      <alignment horizontal="center" vertical="center"/>
      <protection locked="0"/>
    </xf>
    <xf numFmtId="0" fontId="101" fillId="4" borderId="0" xfId="0" applyFont="1" applyFill="1" applyAlignment="1">
      <alignment vertical="center"/>
    </xf>
    <xf numFmtId="2" fontId="101" fillId="4" borderId="0" xfId="0" applyNumberFormat="1" applyFont="1" applyFill="1" applyAlignment="1" applyProtection="1">
      <alignment horizontal="center" vertical="center"/>
      <protection locked="0"/>
    </xf>
    <xf numFmtId="0" fontId="69" fillId="35" borderId="0" xfId="0" applyFont="1" applyFill="1" applyAlignment="1">
      <alignment wrapText="1"/>
    </xf>
    <xf numFmtId="0" fontId="0" fillId="35" borderId="0" xfId="0" applyFill="1"/>
    <xf numFmtId="0" fontId="37" fillId="35" borderId="0" xfId="0" applyFont="1" applyFill="1" applyAlignment="1">
      <alignment wrapText="1"/>
    </xf>
    <xf numFmtId="0" fontId="89" fillId="35" borderId="0" xfId="0" applyFont="1" applyFill="1" applyAlignment="1">
      <alignment wrapText="1"/>
    </xf>
    <xf numFmtId="0" fontId="45" fillId="35" borderId="0" xfId="0" applyFont="1" applyFill="1" applyAlignment="1">
      <alignment wrapText="1"/>
    </xf>
    <xf numFmtId="0" fontId="61" fillId="0" borderId="15" xfId="0" applyFont="1" applyBorder="1" applyAlignment="1">
      <alignment horizontal="left" vertical="center"/>
    </xf>
    <xf numFmtId="0" fontId="61" fillId="0" borderId="23" xfId="0" applyFont="1" applyBorder="1" applyAlignment="1">
      <alignment horizontal="left" vertical="center"/>
    </xf>
    <xf numFmtId="0" fontId="61" fillId="0" borderId="26" xfId="0" applyFont="1" applyBorder="1" applyAlignment="1">
      <alignment horizontal="left" vertical="center"/>
    </xf>
    <xf numFmtId="2" fontId="44" fillId="12" borderId="10" xfId="0" applyNumberFormat="1" applyFont="1" applyFill="1" applyBorder="1" applyAlignment="1" applyProtection="1">
      <alignment horizontal="center" vertical="center" wrapText="1"/>
      <protection locked="0" hidden="1"/>
    </xf>
    <xf numFmtId="0" fontId="67" fillId="5" borderId="0" xfId="0" applyFont="1" applyFill="1" applyAlignment="1" applyProtection="1">
      <alignment vertical="center"/>
      <protection locked="0"/>
    </xf>
    <xf numFmtId="0" fontId="110" fillId="4" borderId="0" xfId="0" applyFont="1" applyFill="1"/>
    <xf numFmtId="0" fontId="111" fillId="0" borderId="0" xfId="0" applyFont="1" applyAlignment="1">
      <alignment vertical="center"/>
    </xf>
    <xf numFmtId="0" fontId="25" fillId="31" borderId="0" xfId="0" applyFont="1" applyFill="1" applyAlignment="1">
      <alignment vertical="center"/>
    </xf>
    <xf numFmtId="0" fontId="48" fillId="0" borderId="25" xfId="0" applyFont="1" applyBorder="1" applyAlignment="1" applyProtection="1">
      <alignment vertical="center" wrapText="1"/>
      <protection locked="0"/>
    </xf>
    <xf numFmtId="0" fontId="48" fillId="0" borderId="24" xfId="0" applyFont="1" applyBorder="1" applyAlignment="1" applyProtection="1">
      <alignment vertical="center" wrapText="1"/>
      <protection locked="0"/>
    </xf>
    <xf numFmtId="0" fontId="48" fillId="0" borderId="27" xfId="0" applyFont="1" applyBorder="1" applyAlignment="1" applyProtection="1">
      <alignment vertical="center" wrapText="1"/>
      <protection locked="0"/>
    </xf>
    <xf numFmtId="0" fontId="44" fillId="5" borderId="0" xfId="0" applyFont="1" applyFill="1" applyAlignment="1">
      <alignment vertical="center"/>
    </xf>
    <xf numFmtId="0" fontId="38" fillId="5" borderId="0" xfId="0" applyFont="1" applyFill="1" applyAlignment="1">
      <alignment vertical="center"/>
    </xf>
    <xf numFmtId="2" fontId="93" fillId="13" borderId="5" xfId="0" applyNumberFormat="1" applyFont="1" applyFill="1" applyBorder="1" applyAlignment="1" applyProtection="1">
      <alignment horizontal="center" vertical="center" wrapText="1"/>
      <protection locked="0" hidden="1"/>
    </xf>
    <xf numFmtId="2" fontId="93" fillId="13" borderId="4" xfId="0" applyNumberFormat="1" applyFont="1" applyFill="1" applyBorder="1" applyAlignment="1" applyProtection="1">
      <alignment horizontal="center" vertical="center" wrapText="1"/>
      <protection locked="0" hidden="1"/>
    </xf>
    <xf numFmtId="2" fontId="80" fillId="13" borderId="10" xfId="0" applyNumberFormat="1" applyFont="1" applyFill="1" applyBorder="1" applyAlignment="1" applyProtection="1">
      <alignment horizontal="center" vertical="center" wrapText="1"/>
      <protection locked="0" hidden="1"/>
    </xf>
    <xf numFmtId="2" fontId="80" fillId="12" borderId="10" xfId="0" applyNumberFormat="1" applyFont="1" applyFill="1" applyBorder="1" applyAlignment="1" applyProtection="1">
      <alignment horizontal="center" vertical="center" wrapText="1"/>
      <protection locked="0" hidden="1"/>
    </xf>
    <xf numFmtId="2" fontId="116" fillId="26" borderId="4" xfId="0" applyNumberFormat="1" applyFont="1" applyFill="1" applyBorder="1" applyAlignment="1" applyProtection="1">
      <alignment horizontal="center" vertical="center" wrapText="1"/>
      <protection locked="0" hidden="1"/>
    </xf>
    <xf numFmtId="2" fontId="116" fillId="36" borderId="4" xfId="0" applyNumberFormat="1" applyFont="1" applyFill="1" applyBorder="1" applyAlignment="1" applyProtection="1">
      <alignment horizontal="center" vertical="center" wrapText="1"/>
      <protection locked="0" hidden="1"/>
    </xf>
    <xf numFmtId="2" fontId="80" fillId="26" borderId="4" xfId="0" applyNumberFormat="1" applyFont="1" applyFill="1" applyBorder="1" applyAlignment="1" applyProtection="1">
      <alignment horizontal="center" vertical="center" wrapText="1"/>
      <protection locked="0" hidden="1"/>
    </xf>
    <xf numFmtId="2" fontId="80" fillId="36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40" fillId="52" borderId="10" xfId="0" applyFont="1" applyFill="1" applyBorder="1" applyAlignment="1">
      <alignment horizontal="center" vertical="center" wrapText="1"/>
    </xf>
    <xf numFmtId="0" fontId="40" fillId="53" borderId="10" xfId="0" applyFont="1" applyFill="1" applyBorder="1" applyAlignment="1">
      <alignment horizontal="center" vertical="center" wrapText="1"/>
    </xf>
    <xf numFmtId="0" fontId="40" fillId="50" borderId="16" xfId="0" applyFont="1" applyFill="1" applyBorder="1" applyAlignment="1">
      <alignment horizontal="center" vertical="center" wrapText="1"/>
    </xf>
    <xf numFmtId="0" fontId="71" fillId="5" borderId="42" xfId="0" applyFont="1" applyFill="1" applyBorder="1" applyAlignment="1">
      <alignment vertical="center" wrapText="1"/>
    </xf>
    <xf numFmtId="0" fontId="71" fillId="5" borderId="7" xfId="0" applyFont="1" applyFill="1" applyBorder="1" applyAlignment="1">
      <alignment vertical="center" wrapText="1"/>
    </xf>
    <xf numFmtId="0" fontId="40" fillId="50" borderId="4" xfId="0" applyFont="1" applyFill="1" applyBorder="1" applyAlignment="1">
      <alignment horizontal="center" vertical="center" wrapText="1"/>
    </xf>
    <xf numFmtId="0" fontId="71" fillId="5" borderId="0" xfId="0" applyFont="1" applyFill="1" applyAlignment="1" applyProtection="1">
      <alignment vertical="top"/>
      <protection locked="0"/>
    </xf>
    <xf numFmtId="0" fontId="40" fillId="57" borderId="16" xfId="0" applyFont="1" applyFill="1" applyBorder="1" applyAlignment="1">
      <alignment horizontal="center" vertical="center" wrapText="1"/>
    </xf>
    <xf numFmtId="0" fontId="52" fillId="4" borderId="0" xfId="0" applyFont="1" applyFill="1"/>
    <xf numFmtId="0" fontId="127" fillId="4" borderId="0" xfId="0" applyFont="1" applyFill="1" applyAlignment="1">
      <alignment horizontal="left" vertical="center" wrapText="1"/>
    </xf>
    <xf numFmtId="0" fontId="127" fillId="4" borderId="0" xfId="0" applyFont="1" applyFill="1" applyAlignment="1" applyProtection="1">
      <alignment vertical="center" wrapText="1"/>
      <protection locked="0"/>
    </xf>
    <xf numFmtId="0" fontId="128" fillId="4" borderId="0" xfId="0" applyFont="1" applyFill="1" applyAlignment="1">
      <alignment horizontal="center" vertical="center" wrapText="1"/>
    </xf>
    <xf numFmtId="0" fontId="129" fillId="4" borderId="0" xfId="5" applyFont="1" applyFill="1" applyAlignment="1" applyProtection="1">
      <alignment vertical="center" wrapText="1"/>
      <protection locked="0"/>
    </xf>
    <xf numFmtId="0" fontId="127" fillId="4" borderId="0" xfId="0" applyFont="1" applyFill="1" applyAlignment="1">
      <alignment vertical="center" wrapText="1"/>
    </xf>
    <xf numFmtId="0" fontId="130" fillId="4" borderId="0" xfId="0" applyFont="1" applyFill="1" applyAlignment="1">
      <alignment vertical="center" wrapText="1"/>
    </xf>
    <xf numFmtId="0" fontId="129" fillId="4" borderId="0" xfId="5" applyFont="1" applyFill="1" applyAlignment="1">
      <alignment vertical="center" wrapText="1"/>
    </xf>
    <xf numFmtId="0" fontId="132" fillId="4" borderId="0" xfId="0" applyFont="1" applyFill="1" applyAlignment="1">
      <alignment vertical="center"/>
    </xf>
    <xf numFmtId="2" fontId="132" fillId="4" borderId="0" xfId="0" applyNumberFormat="1" applyFont="1" applyFill="1" applyAlignment="1" applyProtection="1">
      <alignment vertical="center"/>
      <protection locked="0"/>
    </xf>
    <xf numFmtId="2" fontId="132" fillId="4" borderId="0" xfId="0" applyNumberFormat="1" applyFont="1" applyFill="1" applyProtection="1">
      <protection locked="0"/>
    </xf>
    <xf numFmtId="0" fontId="132" fillId="4" borderId="0" xfId="0" applyFont="1" applyFill="1" applyProtection="1">
      <protection locked="0"/>
    </xf>
    <xf numFmtId="0" fontId="101" fillId="4" borderId="0" xfId="0" applyFont="1" applyFill="1"/>
    <xf numFmtId="2" fontId="29" fillId="4" borderId="0" xfId="0" applyNumberFormat="1" applyFont="1" applyFill="1" applyAlignment="1">
      <alignment vertical="center"/>
    </xf>
    <xf numFmtId="2" fontId="122" fillId="4" borderId="0" xfId="0" applyNumberFormat="1" applyFont="1" applyFill="1" applyAlignment="1">
      <alignment vertical="center" wrapText="1"/>
    </xf>
    <xf numFmtId="0" fontId="29" fillId="4" borderId="0" xfId="0" applyFont="1" applyFill="1" applyAlignment="1">
      <alignment horizontal="center"/>
    </xf>
    <xf numFmtId="2" fontId="61" fillId="4" borderId="0" xfId="0" applyNumberFormat="1" applyFont="1" applyFill="1" applyAlignment="1" applyProtection="1">
      <alignment horizontal="center" vertical="center"/>
      <protection locked="0"/>
    </xf>
    <xf numFmtId="0" fontId="61" fillId="4" borderId="0" xfId="0" applyFont="1" applyFill="1" applyAlignment="1" applyProtection="1">
      <alignment horizontal="center"/>
      <protection locked="0"/>
    </xf>
    <xf numFmtId="0" fontId="135" fillId="35" borderId="0" xfId="0" applyFont="1" applyFill="1" applyAlignment="1">
      <alignment wrapText="1"/>
    </xf>
    <xf numFmtId="0" fontId="136" fillId="40" borderId="0" xfId="0" applyFont="1" applyFill="1" applyAlignment="1">
      <alignment vertical="center"/>
    </xf>
    <xf numFmtId="0" fontId="113" fillId="41" borderId="0" xfId="0" applyFont="1" applyFill="1"/>
    <xf numFmtId="0" fontId="139" fillId="4" borderId="0" xfId="0" applyFont="1" applyFill="1" applyAlignment="1" applyProtection="1">
      <alignment vertical="center"/>
      <protection locked="0"/>
    </xf>
    <xf numFmtId="2" fontId="93" fillId="13" borderId="10" xfId="0" applyNumberFormat="1" applyFont="1" applyFill="1" applyBorder="1" applyAlignment="1" applyProtection="1">
      <alignment horizontal="center" vertical="center" wrapText="1"/>
      <protection locked="0" hidden="1"/>
    </xf>
    <xf numFmtId="0" fontId="101" fillId="4" borderId="0" xfId="0" applyFont="1" applyFill="1" applyAlignment="1" applyProtection="1">
      <alignment horizontal="center"/>
      <protection locked="0"/>
    </xf>
    <xf numFmtId="2" fontId="61" fillId="0" borderId="0" xfId="0" applyNumberFormat="1" applyFont="1" applyAlignment="1" applyProtection="1">
      <alignment horizontal="center" vertical="center"/>
      <protection locked="0"/>
    </xf>
    <xf numFmtId="0" fontId="151" fillId="4" borderId="13" xfId="0" applyFont="1" applyFill="1" applyBorder="1" applyAlignment="1" applyProtection="1">
      <alignment horizontal="left" vertical="center" wrapText="1"/>
      <protection locked="0"/>
    </xf>
    <xf numFmtId="0" fontId="0" fillId="4" borderId="0" xfId="0" applyFill="1" applyAlignment="1" applyProtection="1">
      <alignment horizontal="right"/>
      <protection hidden="1"/>
    </xf>
    <xf numFmtId="0" fontId="0" fillId="4" borderId="0" xfId="0" applyFill="1" applyAlignment="1" applyProtection="1">
      <alignment vertical="center"/>
      <protection hidden="1"/>
    </xf>
    <xf numFmtId="0" fontId="0" fillId="4" borderId="0" xfId="0" applyFill="1" applyAlignment="1" applyProtection="1">
      <alignment horizontal="left" vertical="center"/>
      <protection hidden="1"/>
    </xf>
    <xf numFmtId="0" fontId="149" fillId="3" borderId="32" xfId="0" applyFont="1" applyFill="1" applyBorder="1" applyAlignment="1" applyProtection="1">
      <alignment horizontal="center" vertical="center"/>
      <protection hidden="1"/>
    </xf>
    <xf numFmtId="0" fontId="150" fillId="3" borderId="30" xfId="0" applyFont="1" applyFill="1" applyBorder="1" applyAlignment="1" applyProtection="1">
      <alignment horizontal="center" vertical="center"/>
      <protection hidden="1"/>
    </xf>
    <xf numFmtId="0" fontId="24" fillId="30" borderId="2" xfId="0" applyFont="1" applyFill="1" applyBorder="1" applyAlignment="1" applyProtection="1">
      <alignment horizontal="center" vertical="center"/>
      <protection hidden="1"/>
    </xf>
    <xf numFmtId="0" fontId="7" fillId="3" borderId="11" xfId="0" applyFont="1" applyFill="1" applyBorder="1" applyAlignment="1" applyProtection="1">
      <alignment horizontal="center" vertical="center"/>
      <protection hidden="1"/>
    </xf>
    <xf numFmtId="0" fontId="79" fillId="7" borderId="15" xfId="0" applyFont="1" applyFill="1" applyBorder="1" applyAlignment="1" applyProtection="1">
      <alignment horizontal="right" vertical="center"/>
      <protection hidden="1"/>
    </xf>
    <xf numFmtId="0" fontId="78" fillId="7" borderId="11" xfId="0" applyFont="1" applyFill="1" applyBorder="1" applyAlignment="1" applyProtection="1">
      <alignment horizontal="left" vertical="center"/>
      <protection hidden="1"/>
    </xf>
    <xf numFmtId="0" fontId="23" fillId="0" borderId="41" xfId="0" applyFont="1" applyBorder="1" applyAlignment="1" applyProtection="1">
      <alignment horizontal="left" vertical="center"/>
      <protection hidden="1"/>
    </xf>
    <xf numFmtId="0" fontId="7" fillId="3" borderId="13" xfId="0" applyFont="1" applyFill="1" applyBorder="1" applyAlignment="1" applyProtection="1">
      <alignment horizontal="center" vertical="center"/>
      <protection hidden="1"/>
    </xf>
    <xf numFmtId="0" fontId="79" fillId="7" borderId="23" xfId="0" applyFont="1" applyFill="1" applyBorder="1" applyAlignment="1" applyProtection="1">
      <alignment horizontal="right" vertical="center"/>
      <protection hidden="1"/>
    </xf>
    <xf numFmtId="0" fontId="79" fillId="7" borderId="13" xfId="0" applyFont="1" applyFill="1" applyBorder="1" applyAlignment="1" applyProtection="1">
      <alignment horizontal="left" vertical="center"/>
      <protection hidden="1"/>
    </xf>
    <xf numFmtId="0" fontId="23" fillId="0" borderId="9" xfId="0" applyFont="1" applyBorder="1" applyAlignment="1" applyProtection="1">
      <alignment horizontal="left" vertical="center"/>
      <protection hidden="1"/>
    </xf>
    <xf numFmtId="0" fontId="77" fillId="4" borderId="0" xfId="0" applyFont="1" applyFill="1" applyAlignment="1" applyProtection="1">
      <alignment horizontal="right"/>
      <protection hidden="1"/>
    </xf>
    <xf numFmtId="0" fontId="79" fillId="8" borderId="13" xfId="0" applyFont="1" applyFill="1" applyBorder="1" applyAlignment="1" applyProtection="1">
      <alignment horizontal="left" vertical="center"/>
      <protection hidden="1"/>
    </xf>
    <xf numFmtId="0" fontId="76" fillId="4" borderId="0" xfId="0" applyFont="1" applyFill="1" applyAlignment="1" applyProtection="1">
      <alignment horizontal="right"/>
      <protection hidden="1"/>
    </xf>
    <xf numFmtId="0" fontId="143" fillId="35" borderId="23" xfId="0" applyFont="1" applyFill="1" applyBorder="1" applyAlignment="1" applyProtection="1">
      <alignment horizontal="right" vertical="center"/>
      <protection hidden="1"/>
    </xf>
    <xf numFmtId="0" fontId="66" fillId="35" borderId="14" xfId="0" applyFont="1" applyFill="1" applyBorder="1" applyAlignment="1" applyProtection="1">
      <alignment horizontal="left" vertical="center"/>
      <protection hidden="1"/>
    </xf>
    <xf numFmtId="0" fontId="141" fillId="35" borderId="0" xfId="0" applyFont="1" applyFill="1" applyAlignment="1" applyProtection="1">
      <alignment vertical="center"/>
      <protection hidden="1"/>
    </xf>
    <xf numFmtId="0" fontId="141" fillId="35" borderId="0" xfId="0" applyFont="1" applyFill="1" applyAlignment="1" applyProtection="1">
      <alignment horizontal="left" vertical="center"/>
      <protection hidden="1"/>
    </xf>
    <xf numFmtId="0" fontId="23" fillId="0" borderId="26" xfId="0" applyFont="1" applyBorder="1" applyAlignment="1" applyProtection="1">
      <alignment horizontal="left" vertical="center"/>
      <protection hidden="1"/>
    </xf>
    <xf numFmtId="0" fontId="142" fillId="6" borderId="11" xfId="0" applyFont="1" applyFill="1" applyBorder="1" applyAlignment="1" applyProtection="1">
      <alignment horizontal="center" vertical="center"/>
      <protection hidden="1"/>
    </xf>
    <xf numFmtId="0" fontId="23" fillId="35" borderId="0" xfId="0" applyFont="1" applyFill="1" applyAlignment="1" applyProtection="1">
      <alignment vertical="center"/>
      <protection hidden="1"/>
    </xf>
    <xf numFmtId="0" fontId="27" fillId="0" borderId="13" xfId="0" applyFont="1" applyBorder="1" applyAlignment="1" applyProtection="1">
      <alignment vertical="center"/>
      <protection hidden="1"/>
    </xf>
    <xf numFmtId="0" fontId="78" fillId="7" borderId="13" xfId="0" applyFont="1" applyFill="1" applyBorder="1" applyAlignment="1" applyProtection="1">
      <alignment vertical="center"/>
      <protection hidden="1"/>
    </xf>
    <xf numFmtId="0" fontId="24" fillId="29" borderId="8" xfId="0" applyFont="1" applyFill="1" applyBorder="1" applyAlignment="1" applyProtection="1">
      <alignment horizontal="center" vertical="center"/>
      <protection hidden="1"/>
    </xf>
    <xf numFmtId="0" fontId="23" fillId="0" borderId="41" xfId="0" applyFont="1" applyBorder="1" applyAlignment="1" applyProtection="1">
      <alignment vertical="center"/>
      <protection hidden="1"/>
    </xf>
    <xf numFmtId="0" fontId="23" fillId="0" borderId="9" xfId="0" applyFont="1" applyBorder="1" applyAlignment="1" applyProtection="1">
      <alignment vertical="center"/>
      <protection hidden="1"/>
    </xf>
    <xf numFmtId="0" fontId="78" fillId="4" borderId="13" xfId="0" applyFont="1" applyFill="1" applyBorder="1" applyAlignment="1" applyProtection="1">
      <alignment vertical="center"/>
      <protection hidden="1"/>
    </xf>
    <xf numFmtId="0" fontId="78" fillId="10" borderId="13" xfId="0" applyFont="1" applyFill="1" applyBorder="1" applyAlignment="1" applyProtection="1">
      <alignment vertical="center"/>
      <protection hidden="1"/>
    </xf>
    <xf numFmtId="0" fontId="27" fillId="0" borderId="14" xfId="0" applyFont="1" applyBorder="1" applyAlignment="1" applyProtection="1">
      <alignment vertical="center"/>
      <protection hidden="1"/>
    </xf>
    <xf numFmtId="0" fontId="78" fillId="10" borderId="14" xfId="0" applyFont="1" applyFill="1" applyBorder="1" applyAlignment="1" applyProtection="1">
      <alignment vertical="center"/>
      <protection hidden="1"/>
    </xf>
    <xf numFmtId="0" fontId="6" fillId="35" borderId="0" xfId="0" applyFont="1" applyFill="1" applyAlignment="1" applyProtection="1">
      <alignment vertical="center"/>
      <protection hidden="1"/>
    </xf>
    <xf numFmtId="0" fontId="6" fillId="35" borderId="0" xfId="0" applyFont="1" applyFill="1" applyAlignment="1" applyProtection="1">
      <alignment horizontal="left" vertical="center"/>
      <protection hidden="1"/>
    </xf>
    <xf numFmtId="0" fontId="23" fillId="0" borderId="23" xfId="0" applyFont="1" applyBorder="1" applyAlignment="1" applyProtection="1">
      <alignment vertical="center"/>
      <protection hidden="1"/>
    </xf>
    <xf numFmtId="0" fontId="28" fillId="22" borderId="11" xfId="0" applyFont="1" applyFill="1" applyBorder="1" applyAlignment="1" applyProtection="1">
      <alignment horizontal="center" vertical="center"/>
      <protection hidden="1"/>
    </xf>
    <xf numFmtId="0" fontId="28" fillId="11" borderId="11" xfId="0" applyFont="1" applyFill="1" applyBorder="1" applyAlignment="1" applyProtection="1">
      <alignment horizontal="center" vertical="center"/>
      <protection hidden="1"/>
    </xf>
    <xf numFmtId="0" fontId="23" fillId="0" borderId="26" xfId="0" applyFont="1" applyBorder="1" applyAlignment="1" applyProtection="1">
      <alignment vertical="center"/>
      <protection hidden="1"/>
    </xf>
    <xf numFmtId="0" fontId="27" fillId="4" borderId="13" xfId="0" applyFont="1" applyFill="1" applyBorder="1" applyAlignment="1" applyProtection="1">
      <alignment vertical="center"/>
      <protection hidden="1"/>
    </xf>
    <xf numFmtId="0" fontId="27" fillId="4" borderId="13" xfId="0" applyFont="1" applyFill="1" applyBorder="1" applyAlignment="1" applyProtection="1">
      <alignment horizontal="left" vertical="center"/>
      <protection hidden="1"/>
    </xf>
    <xf numFmtId="0" fontId="27" fillId="4" borderId="23" xfId="0" applyFont="1" applyFill="1" applyBorder="1" applyAlignment="1" applyProtection="1">
      <alignment horizontal="left" vertical="center"/>
      <protection hidden="1"/>
    </xf>
    <xf numFmtId="0" fontId="140" fillId="24" borderId="2" xfId="0" applyFont="1" applyFill="1" applyBorder="1" applyAlignment="1" applyProtection="1">
      <alignment vertical="center"/>
      <protection hidden="1"/>
    </xf>
    <xf numFmtId="0" fontId="27" fillId="4" borderId="14" xfId="0" applyFont="1" applyFill="1" applyBorder="1" applyAlignment="1" applyProtection="1">
      <alignment vertical="center"/>
      <protection hidden="1"/>
    </xf>
    <xf numFmtId="0" fontId="27" fillId="0" borderId="23" xfId="0" applyFont="1" applyBorder="1" applyAlignment="1" applyProtection="1">
      <alignment horizontal="left" vertical="center"/>
      <protection hidden="1"/>
    </xf>
    <xf numFmtId="0" fontId="140" fillId="24" borderId="16" xfId="0" applyFont="1" applyFill="1" applyBorder="1" applyAlignment="1" applyProtection="1">
      <alignment horizontal="center" vertical="center"/>
      <protection hidden="1"/>
    </xf>
    <xf numFmtId="0" fontId="27" fillId="35" borderId="0" xfId="0" applyFont="1" applyFill="1" applyAlignment="1" applyProtection="1">
      <alignment vertical="center"/>
      <protection hidden="1"/>
    </xf>
    <xf numFmtId="0" fontId="27" fillId="0" borderId="26" xfId="0" applyFont="1" applyBorder="1" applyAlignment="1" applyProtection="1">
      <alignment horizontal="left" vertical="center"/>
      <protection hidden="1"/>
    </xf>
    <xf numFmtId="0" fontId="23" fillId="0" borderId="23" xfId="0" applyFont="1" applyBorder="1" applyAlignment="1" applyProtection="1">
      <alignment horizontal="left" vertical="center"/>
      <protection hidden="1"/>
    </xf>
    <xf numFmtId="0" fontId="24" fillId="23" borderId="11" xfId="0" applyFont="1" applyFill="1" applyBorder="1" applyAlignment="1" applyProtection="1">
      <alignment horizontal="center" vertical="center"/>
      <protection hidden="1"/>
    </xf>
    <xf numFmtId="0" fontId="23" fillId="35" borderId="0" xfId="0" applyFont="1" applyFill="1" applyAlignment="1" applyProtection="1">
      <alignment horizontal="left" vertical="center"/>
      <protection hidden="1"/>
    </xf>
    <xf numFmtId="0" fontId="25" fillId="23" borderId="13" xfId="0" applyFont="1" applyFill="1" applyBorder="1" applyAlignment="1" applyProtection="1">
      <alignment horizontal="center" vertical="center"/>
      <protection hidden="1"/>
    </xf>
    <xf numFmtId="0" fontId="24" fillId="31" borderId="16" xfId="0" applyFont="1" applyFill="1" applyBorder="1" applyAlignment="1" applyProtection="1">
      <alignment horizontal="center" vertical="center"/>
      <protection hidden="1"/>
    </xf>
    <xf numFmtId="0" fontId="23" fillId="0" borderId="13" xfId="0" applyFont="1" applyBorder="1" applyAlignment="1" applyProtection="1">
      <alignment vertical="center"/>
      <protection hidden="1"/>
    </xf>
    <xf numFmtId="0" fontId="24" fillId="0" borderId="15" xfId="0" applyFont="1" applyBorder="1" applyAlignment="1" applyProtection="1">
      <alignment horizontal="left" vertical="center"/>
      <protection hidden="1"/>
    </xf>
    <xf numFmtId="0" fontId="24" fillId="0" borderId="23" xfId="0" applyFont="1" applyBorder="1" applyAlignment="1" applyProtection="1">
      <alignment horizontal="left" vertical="center"/>
      <protection hidden="1"/>
    </xf>
    <xf numFmtId="0" fontId="23" fillId="0" borderId="14" xfId="0" applyFont="1" applyBorder="1" applyAlignment="1" applyProtection="1">
      <alignment vertical="center"/>
      <protection hidden="1"/>
    </xf>
    <xf numFmtId="0" fontId="24" fillId="0" borderId="26" xfId="0" applyFont="1" applyBorder="1" applyAlignment="1" applyProtection="1">
      <alignment horizontal="left" vertical="center"/>
      <protection hidden="1"/>
    </xf>
    <xf numFmtId="0" fontId="23" fillId="0" borderId="15" xfId="0" applyFont="1" applyBorder="1" applyAlignment="1" applyProtection="1">
      <alignment horizontal="left" vertical="center"/>
      <protection hidden="1"/>
    </xf>
    <xf numFmtId="0" fontId="23" fillId="0" borderId="13" xfId="0" applyFont="1" applyBorder="1" applyAlignment="1" applyProtection="1">
      <alignment horizontal="left" vertical="center"/>
      <protection hidden="1"/>
    </xf>
    <xf numFmtId="0" fontId="0" fillId="35" borderId="0" xfId="0" applyFill="1" applyAlignment="1" applyProtection="1">
      <alignment vertical="center"/>
      <protection hidden="1"/>
    </xf>
    <xf numFmtId="0" fontId="23" fillId="0" borderId="14" xfId="0" applyFont="1" applyBorder="1" applyAlignment="1" applyProtection="1">
      <alignment horizontal="left" vertical="center"/>
      <protection hidden="1"/>
    </xf>
    <xf numFmtId="0" fontId="146" fillId="42" borderId="1" xfId="0" applyFont="1" applyFill="1" applyBorder="1" applyAlignment="1" applyProtection="1">
      <alignment horizontal="right" vertical="center" wrapText="1"/>
      <protection hidden="1"/>
    </xf>
    <xf numFmtId="0" fontId="146" fillId="42" borderId="1" xfId="0" applyFont="1" applyFill="1" applyBorder="1" applyAlignment="1" applyProtection="1">
      <alignment horizontal="center" vertical="center" wrapText="1"/>
      <protection hidden="1"/>
    </xf>
    <xf numFmtId="0" fontId="6" fillId="4" borderId="0" xfId="0" applyFont="1" applyFill="1" applyAlignment="1" applyProtection="1">
      <alignment horizontal="left" vertical="center"/>
      <protection hidden="1"/>
    </xf>
    <xf numFmtId="0" fontId="6" fillId="4" borderId="0" xfId="0" applyFont="1" applyFill="1" applyAlignment="1" applyProtection="1">
      <alignment vertical="center"/>
      <protection hidden="1"/>
    </xf>
    <xf numFmtId="0" fontId="64" fillId="0" borderId="1" xfId="0" applyFont="1" applyBorder="1" applyAlignment="1" applyProtection="1">
      <alignment horizontal="right" vertical="center"/>
      <protection hidden="1"/>
    </xf>
    <xf numFmtId="0" fontId="54" fillId="4" borderId="0" xfId="0" applyFont="1" applyFill="1" applyAlignment="1" applyProtection="1">
      <alignment horizontal="left" vertical="center"/>
      <protection hidden="1"/>
    </xf>
    <xf numFmtId="0" fontId="54" fillId="4" borderId="0" xfId="0" applyFont="1" applyFill="1" applyAlignment="1" applyProtection="1">
      <alignment vertical="center"/>
      <protection hidden="1"/>
    </xf>
    <xf numFmtId="0" fontId="143" fillId="3" borderId="14" xfId="0" applyFont="1" applyFill="1" applyBorder="1" applyAlignment="1" applyProtection="1">
      <alignment horizontal="center" vertical="center"/>
      <protection hidden="1"/>
    </xf>
    <xf numFmtId="0" fontId="60" fillId="4" borderId="0" xfId="0" applyFont="1" applyFill="1" applyAlignment="1" applyProtection="1">
      <alignment vertical="center"/>
      <protection hidden="1"/>
    </xf>
    <xf numFmtId="0" fontId="64" fillId="9" borderId="1" xfId="0" applyFont="1" applyFill="1" applyBorder="1" applyAlignment="1" applyProtection="1">
      <alignment horizontal="right" vertical="center"/>
      <protection hidden="1"/>
    </xf>
    <xf numFmtId="0" fontId="0" fillId="35" borderId="0" xfId="0" applyFill="1" applyAlignment="1" applyProtection="1">
      <alignment horizontal="right"/>
      <protection hidden="1"/>
    </xf>
    <xf numFmtId="0" fontId="54" fillId="35" borderId="0" xfId="0" applyFont="1" applyFill="1" applyAlignment="1" applyProtection="1">
      <alignment vertical="center"/>
      <protection hidden="1"/>
    </xf>
    <xf numFmtId="0" fontId="5" fillId="4" borderId="0" xfId="0" applyFont="1" applyFill="1" applyAlignment="1" applyProtection="1">
      <alignment horizontal="right"/>
      <protection hidden="1"/>
    </xf>
    <xf numFmtId="0" fontId="20" fillId="4" borderId="0" xfId="0" applyFont="1" applyFill="1" applyAlignment="1" applyProtection="1">
      <alignment vertical="center"/>
      <protection hidden="1"/>
    </xf>
    <xf numFmtId="0" fontId="20" fillId="4" borderId="0" xfId="0" applyFont="1" applyFill="1" applyAlignment="1" applyProtection="1">
      <alignment horizontal="left" vertical="center"/>
      <protection hidden="1"/>
    </xf>
    <xf numFmtId="0" fontId="84" fillId="4" borderId="0" xfId="0" applyFont="1" applyFill="1" applyAlignment="1" applyProtection="1">
      <alignment vertical="center"/>
      <protection hidden="1"/>
    </xf>
    <xf numFmtId="0" fontId="19" fillId="4" borderId="0" xfId="0" applyFont="1" applyFill="1" applyAlignment="1" applyProtection="1">
      <alignment horizontal="center" vertical="center"/>
      <protection hidden="1"/>
    </xf>
    <xf numFmtId="0" fontId="147" fillId="4" borderId="0" xfId="0" applyFont="1" applyFill="1" applyAlignment="1" applyProtection="1">
      <alignment horizontal="center" vertical="center"/>
      <protection hidden="1"/>
    </xf>
    <xf numFmtId="0" fontId="5" fillId="0" borderId="0" xfId="0" applyFont="1" applyAlignment="1" applyProtection="1">
      <alignment vertical="center"/>
      <protection hidden="1"/>
    </xf>
    <xf numFmtId="0" fontId="19" fillId="4" borderId="0" xfId="0" applyFont="1" applyFill="1" applyAlignment="1" applyProtection="1">
      <alignment horizontal="left" vertical="center"/>
      <protection hidden="1"/>
    </xf>
    <xf numFmtId="0" fontId="21" fillId="4" borderId="0" xfId="0" applyFont="1" applyFill="1" applyAlignment="1" applyProtection="1">
      <alignment horizontal="left" vertical="center"/>
      <protection hidden="1"/>
    </xf>
    <xf numFmtId="0" fontId="148" fillId="4" borderId="0" xfId="0" applyFont="1" applyFill="1" applyAlignment="1" applyProtection="1">
      <alignment horizontal="left" vertical="center"/>
      <protection hidden="1"/>
    </xf>
    <xf numFmtId="0" fontId="21" fillId="4" borderId="0" xfId="0" applyFont="1" applyFill="1" applyAlignment="1" applyProtection="1">
      <alignment vertical="center"/>
      <protection hidden="1"/>
    </xf>
    <xf numFmtId="0" fontId="148" fillId="4" borderId="0" xfId="0" applyFont="1" applyFill="1" applyAlignment="1" applyProtection="1">
      <alignment vertical="center"/>
      <protection hidden="1"/>
    </xf>
    <xf numFmtId="0" fontId="5" fillId="4" borderId="0" xfId="0" applyFont="1" applyFill="1" applyAlignment="1" applyProtection="1">
      <alignment horizontal="left" vertical="center"/>
      <protection hidden="1"/>
    </xf>
    <xf numFmtId="0" fontId="5" fillId="4" borderId="0" xfId="0" applyFont="1" applyFill="1" applyAlignment="1" applyProtection="1">
      <alignment vertical="center"/>
      <protection hidden="1"/>
    </xf>
    <xf numFmtId="0" fontId="8" fillId="4" borderId="0" xfId="0" applyFont="1" applyFill="1" applyAlignment="1" applyProtection="1">
      <alignment vertical="center"/>
      <protection hidden="1"/>
    </xf>
    <xf numFmtId="0" fontId="8" fillId="4" borderId="0" xfId="0" applyFont="1" applyFill="1" applyAlignment="1" applyProtection="1">
      <alignment horizontal="left" vertical="center"/>
      <protection hidden="1"/>
    </xf>
    <xf numFmtId="0" fontId="53" fillId="4" borderId="0" xfId="0" applyFont="1" applyFill="1" applyAlignment="1" applyProtection="1">
      <alignment vertical="center"/>
      <protection hidden="1"/>
    </xf>
    <xf numFmtId="0" fontId="0" fillId="0" borderId="0" xfId="0" applyAlignment="1" applyProtection="1">
      <alignment horizontal="right"/>
      <protection hidden="1"/>
    </xf>
    <xf numFmtId="0" fontId="0" fillId="0" borderId="0" xfId="0" applyAlignment="1" applyProtection="1">
      <alignment vertical="center"/>
      <protection hidden="1"/>
    </xf>
    <xf numFmtId="0" fontId="0" fillId="0" borderId="0" xfId="0" applyAlignment="1" applyProtection="1">
      <alignment horizontal="left"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0" fillId="4" borderId="0" xfId="0" applyFill="1" applyProtection="1">
      <protection hidden="1"/>
    </xf>
    <xf numFmtId="0" fontId="15" fillId="4" borderId="0" xfId="0" applyFont="1" applyFill="1" applyProtection="1">
      <protection hidden="1"/>
    </xf>
    <xf numFmtId="0" fontId="33" fillId="4" borderId="0" xfId="0" applyFont="1" applyFill="1" applyAlignment="1" applyProtection="1">
      <alignment vertical="center"/>
      <protection hidden="1"/>
    </xf>
    <xf numFmtId="0" fontId="72" fillId="4" borderId="0" xfId="0" applyFont="1" applyFill="1" applyProtection="1">
      <protection hidden="1"/>
    </xf>
    <xf numFmtId="0" fontId="91" fillId="35" borderId="17" xfId="0" applyFont="1" applyFill="1" applyBorder="1" applyAlignment="1" applyProtection="1">
      <alignment horizontal="center" vertical="center" wrapText="1"/>
      <protection hidden="1"/>
    </xf>
    <xf numFmtId="0" fontId="91" fillId="35" borderId="6" xfId="0" applyFont="1" applyFill="1" applyBorder="1" applyAlignment="1" applyProtection="1">
      <alignment horizontal="center" vertical="center" wrapText="1"/>
      <protection hidden="1"/>
    </xf>
    <xf numFmtId="2" fontId="71" fillId="49" borderId="20" xfId="0" applyNumberFormat="1" applyFont="1" applyFill="1" applyBorder="1" applyAlignment="1" applyProtection="1">
      <alignment horizontal="center" vertical="center" wrapText="1"/>
      <protection hidden="1"/>
    </xf>
    <xf numFmtId="1" fontId="71" fillId="49" borderId="0" xfId="0" applyNumberFormat="1" applyFont="1" applyFill="1" applyAlignment="1" applyProtection="1">
      <alignment horizontal="center" vertical="center"/>
      <protection hidden="1"/>
    </xf>
    <xf numFmtId="0" fontId="70" fillId="4" borderId="0" xfId="0" applyFont="1" applyFill="1" applyProtection="1">
      <protection hidden="1"/>
    </xf>
    <xf numFmtId="0" fontId="17" fillId="5" borderId="0" xfId="0" applyFont="1" applyFill="1" applyAlignment="1" applyProtection="1">
      <alignment vertical="center"/>
      <protection hidden="1"/>
    </xf>
    <xf numFmtId="2" fontId="17" fillId="5" borderId="0" xfId="0" applyNumberFormat="1" applyFont="1" applyFill="1" applyAlignment="1" applyProtection="1">
      <alignment vertical="center"/>
      <protection hidden="1"/>
    </xf>
    <xf numFmtId="2" fontId="11" fillId="5" borderId="0" xfId="0" applyNumberFormat="1" applyFont="1" applyFill="1" applyAlignment="1" applyProtection="1">
      <alignment vertical="center"/>
      <protection hidden="1"/>
    </xf>
    <xf numFmtId="2" fontId="12" fillId="5" borderId="0" xfId="0" applyNumberFormat="1" applyFont="1" applyFill="1" applyAlignment="1" applyProtection="1">
      <alignment vertical="center"/>
      <protection hidden="1"/>
    </xf>
    <xf numFmtId="2" fontId="12" fillId="2" borderId="0" xfId="0" applyNumberFormat="1" applyFont="1" applyFill="1" applyAlignment="1" applyProtection="1">
      <alignment vertical="center"/>
      <protection hidden="1"/>
    </xf>
    <xf numFmtId="2" fontId="0" fillId="4" borderId="0" xfId="0" applyNumberFormat="1" applyFill="1" applyAlignment="1" applyProtection="1">
      <alignment vertical="center"/>
      <protection hidden="1"/>
    </xf>
    <xf numFmtId="2" fontId="11" fillId="5" borderId="0" xfId="0" applyNumberFormat="1" applyFont="1" applyFill="1" applyAlignment="1" applyProtection="1">
      <alignment horizontal="center" vertical="center"/>
      <protection hidden="1"/>
    </xf>
    <xf numFmtId="2" fontId="13" fillId="5" borderId="0" xfId="0" applyNumberFormat="1" applyFont="1" applyFill="1" applyAlignment="1" applyProtection="1">
      <alignment vertical="center"/>
      <protection hidden="1"/>
    </xf>
    <xf numFmtId="2" fontId="105" fillId="4" borderId="0" xfId="0" applyNumberFormat="1" applyFont="1" applyFill="1" applyAlignment="1" applyProtection="1">
      <alignment horizontal="center" vertical="center"/>
      <protection hidden="1"/>
    </xf>
    <xf numFmtId="2" fontId="15" fillId="4" borderId="0" xfId="0" applyNumberFormat="1" applyFont="1" applyFill="1" applyAlignment="1" applyProtection="1">
      <alignment vertical="center"/>
      <protection hidden="1"/>
    </xf>
    <xf numFmtId="2" fontId="16" fillId="5" borderId="0" xfId="0" applyNumberFormat="1" applyFont="1" applyFill="1" applyAlignment="1" applyProtection="1">
      <alignment vertical="center"/>
      <protection hidden="1"/>
    </xf>
    <xf numFmtId="2" fontId="0" fillId="0" borderId="0" xfId="0" applyNumberFormat="1" applyAlignment="1" applyProtection="1">
      <alignment vertical="center"/>
      <protection hidden="1"/>
    </xf>
    <xf numFmtId="2" fontId="9" fillId="5" borderId="0" xfId="0" applyNumberFormat="1" applyFont="1" applyFill="1" applyAlignment="1" applyProtection="1">
      <alignment vertical="center"/>
      <protection hidden="1"/>
    </xf>
    <xf numFmtId="2" fontId="10" fillId="5" borderId="0" xfId="0" applyNumberFormat="1" applyFont="1" applyFill="1" applyAlignment="1" applyProtection="1">
      <alignment vertical="center"/>
      <protection hidden="1"/>
    </xf>
    <xf numFmtId="2" fontId="10" fillId="2" borderId="0" xfId="0" applyNumberFormat="1" applyFont="1" applyFill="1" applyAlignment="1" applyProtection="1">
      <alignment vertical="center"/>
      <protection hidden="1"/>
    </xf>
    <xf numFmtId="0" fontId="106" fillId="5" borderId="0" xfId="0" applyFont="1" applyFill="1" applyAlignment="1" applyProtection="1">
      <alignment horizontal="center" vertical="center"/>
      <protection hidden="1"/>
    </xf>
    <xf numFmtId="2" fontId="96" fillId="4" borderId="11" xfId="0" applyNumberFormat="1" applyFont="1" applyFill="1" applyBorder="1" applyAlignment="1" applyProtection="1">
      <alignment horizontal="center" vertical="center"/>
      <protection hidden="1"/>
    </xf>
    <xf numFmtId="2" fontId="96" fillId="4" borderId="15" xfId="0" applyNumberFormat="1" applyFont="1" applyFill="1" applyBorder="1" applyAlignment="1" applyProtection="1">
      <alignment horizontal="center" vertical="center"/>
      <protection hidden="1"/>
    </xf>
    <xf numFmtId="2" fontId="96" fillId="4" borderId="41" xfId="0" applyNumberFormat="1" applyFont="1" applyFill="1" applyBorder="1" applyAlignment="1" applyProtection="1">
      <alignment horizontal="center" vertical="center"/>
      <protection hidden="1"/>
    </xf>
    <xf numFmtId="2" fontId="96" fillId="4" borderId="9" xfId="0" applyNumberFormat="1" applyFont="1" applyFill="1" applyBorder="1" applyAlignment="1" applyProtection="1">
      <alignment horizontal="center" vertical="center"/>
      <protection hidden="1"/>
    </xf>
    <xf numFmtId="2" fontId="96" fillId="4" borderId="13" xfId="0" applyNumberFormat="1" applyFont="1" applyFill="1" applyBorder="1" applyAlignment="1" applyProtection="1">
      <alignment horizontal="center" vertical="center"/>
      <protection hidden="1"/>
    </xf>
    <xf numFmtId="2" fontId="96" fillId="4" borderId="23" xfId="0" applyNumberFormat="1" applyFont="1" applyFill="1" applyBorder="1" applyAlignment="1" applyProtection="1">
      <alignment horizontal="center" vertical="center"/>
      <protection hidden="1"/>
    </xf>
    <xf numFmtId="2" fontId="96" fillId="4" borderId="14" xfId="0" applyNumberFormat="1" applyFont="1" applyFill="1" applyBorder="1" applyAlignment="1" applyProtection="1">
      <alignment horizontal="center" vertical="center"/>
      <protection hidden="1"/>
    </xf>
    <xf numFmtId="2" fontId="96" fillId="4" borderId="26" xfId="0" applyNumberFormat="1" applyFont="1" applyFill="1" applyBorder="1" applyAlignment="1" applyProtection="1">
      <alignment horizontal="center" vertical="center"/>
      <protection hidden="1"/>
    </xf>
    <xf numFmtId="2" fontId="96" fillId="4" borderId="42" xfId="0" applyNumberFormat="1" applyFont="1" applyFill="1" applyBorder="1" applyAlignment="1" applyProtection="1">
      <alignment horizontal="center" vertical="center"/>
      <protection hidden="1"/>
    </xf>
    <xf numFmtId="2" fontId="5" fillId="4" borderId="0" xfId="0" applyNumberFormat="1" applyFont="1" applyFill="1" applyAlignment="1" applyProtection="1">
      <alignment vertical="center"/>
      <protection hidden="1"/>
    </xf>
    <xf numFmtId="2" fontId="5" fillId="4" borderId="0" xfId="0" applyNumberFormat="1" applyFont="1" applyFill="1" applyAlignment="1" applyProtection="1">
      <alignment horizontal="center" vertical="center"/>
      <protection hidden="1"/>
    </xf>
    <xf numFmtId="0" fontId="5" fillId="4" borderId="0" xfId="0" applyFont="1" applyFill="1" applyProtection="1">
      <protection hidden="1"/>
    </xf>
    <xf numFmtId="0" fontId="84" fillId="4" borderId="0" xfId="0" applyFont="1" applyFill="1" applyAlignment="1" applyProtection="1">
      <alignment horizontal="right"/>
      <protection hidden="1"/>
    </xf>
    <xf numFmtId="2" fontId="118" fillId="4" borderId="0" xfId="0" applyNumberFormat="1" applyFont="1" applyFill="1" applyAlignment="1" applyProtection="1">
      <alignment vertical="center"/>
      <protection hidden="1"/>
    </xf>
    <xf numFmtId="2" fontId="118" fillId="4" borderId="0" xfId="0" applyNumberFormat="1" applyFont="1" applyFill="1" applyAlignment="1" applyProtection="1">
      <alignment horizontal="center" vertical="center"/>
      <protection hidden="1"/>
    </xf>
    <xf numFmtId="2" fontId="0" fillId="4" borderId="0" xfId="0" applyNumberFormat="1" applyFill="1" applyAlignment="1" applyProtection="1">
      <alignment horizontal="center" vertical="center"/>
      <protection hidden="1"/>
    </xf>
    <xf numFmtId="2" fontId="0" fillId="0" borderId="0" xfId="0" applyNumberFormat="1" applyAlignment="1" applyProtection="1">
      <alignment horizontal="center" vertical="center"/>
      <protection hidden="1"/>
    </xf>
    <xf numFmtId="2" fontId="12" fillId="2" borderId="0" xfId="0" applyNumberFormat="1" applyFont="1" applyFill="1" applyAlignment="1" applyProtection="1">
      <alignment horizontal="center" vertical="center"/>
      <protection hidden="1"/>
    </xf>
    <xf numFmtId="2" fontId="44" fillId="27" borderId="10" xfId="0" applyNumberFormat="1" applyFont="1" applyFill="1" applyBorder="1" applyAlignment="1" applyProtection="1">
      <alignment horizontal="center" vertical="center" wrapText="1"/>
      <protection hidden="1"/>
    </xf>
    <xf numFmtId="2" fontId="44" fillId="21" borderId="10" xfId="0" applyNumberFormat="1" applyFont="1" applyFill="1" applyBorder="1" applyAlignment="1" applyProtection="1">
      <alignment horizontal="center" vertical="center" wrapText="1"/>
      <protection hidden="1"/>
    </xf>
    <xf numFmtId="2" fontId="133" fillId="4" borderId="0" xfId="0" applyNumberFormat="1" applyFont="1" applyFill="1" applyAlignment="1" applyProtection="1">
      <alignment vertical="center"/>
      <protection hidden="1"/>
    </xf>
    <xf numFmtId="0" fontId="40" fillId="52" borderId="10" xfId="0" applyFont="1" applyFill="1" applyBorder="1" applyAlignment="1" applyProtection="1">
      <alignment horizontal="center" vertical="center" wrapText="1"/>
      <protection hidden="1"/>
    </xf>
    <xf numFmtId="0" fontId="40" fillId="62" borderId="10" xfId="0" applyFont="1" applyFill="1" applyBorder="1" applyAlignment="1" applyProtection="1">
      <alignment horizontal="center" vertical="center" wrapText="1"/>
      <protection hidden="1"/>
    </xf>
    <xf numFmtId="0" fontId="40" fillId="50" borderId="16" xfId="0" applyFont="1" applyFill="1" applyBorder="1" applyAlignment="1" applyProtection="1">
      <alignment horizontal="center" vertical="center" wrapText="1"/>
      <protection hidden="1"/>
    </xf>
    <xf numFmtId="0" fontId="69" fillId="4" borderId="0" xfId="0" applyFont="1" applyFill="1" applyAlignment="1" applyProtection="1">
      <alignment wrapText="1"/>
      <protection hidden="1"/>
    </xf>
    <xf numFmtId="0" fontId="18" fillId="4" borderId="0" xfId="0" applyFont="1" applyFill="1" applyAlignment="1" applyProtection="1">
      <alignment vertical="center"/>
      <protection hidden="1"/>
    </xf>
    <xf numFmtId="0" fontId="67" fillId="5" borderId="0" xfId="0" applyFont="1" applyFill="1" applyAlignment="1" applyProtection="1">
      <alignment horizontal="center" vertical="center" wrapText="1"/>
      <protection hidden="1"/>
    </xf>
    <xf numFmtId="0" fontId="13" fillId="0" borderId="45" xfId="0" applyFont="1" applyBorder="1" applyAlignment="1" applyProtection="1">
      <alignment vertical="center"/>
      <protection hidden="1"/>
    </xf>
    <xf numFmtId="1" fontId="75" fillId="5" borderId="0" xfId="0" applyNumberFormat="1" applyFont="1" applyFill="1" applyAlignment="1" applyProtection="1">
      <alignment horizontal="center" vertical="center" wrapText="1"/>
      <protection hidden="1"/>
    </xf>
    <xf numFmtId="0" fontId="13" fillId="0" borderId="47" xfId="0" applyFont="1" applyBorder="1" applyAlignment="1" applyProtection="1">
      <alignment vertical="center"/>
      <protection hidden="1"/>
    </xf>
    <xf numFmtId="0" fontId="13" fillId="0" borderId="52" xfId="0" applyFont="1" applyBorder="1" applyAlignment="1" applyProtection="1">
      <alignment vertical="center"/>
      <protection hidden="1"/>
    </xf>
    <xf numFmtId="0" fontId="40" fillId="64" borderId="10" xfId="0" applyFont="1" applyFill="1" applyBorder="1" applyAlignment="1" applyProtection="1">
      <alignment horizontal="center" vertical="center" wrapText="1"/>
      <protection hidden="1"/>
    </xf>
    <xf numFmtId="0" fontId="40" fillId="60" borderId="10" xfId="0" applyFont="1" applyFill="1" applyBorder="1" applyAlignment="1" applyProtection="1">
      <alignment horizontal="center" vertical="center" wrapText="1"/>
      <protection hidden="1"/>
    </xf>
    <xf numFmtId="0" fontId="57" fillId="0" borderId="47" xfId="0" applyFont="1" applyBorder="1" applyAlignment="1" applyProtection="1">
      <alignment horizontal="right" vertical="center" wrapText="1"/>
      <protection hidden="1"/>
    </xf>
    <xf numFmtId="1" fontId="63" fillId="49" borderId="0" xfId="0" applyNumberFormat="1" applyFont="1" applyFill="1" applyAlignment="1" applyProtection="1">
      <alignment horizontal="center" vertical="center"/>
      <protection hidden="1"/>
    </xf>
    <xf numFmtId="0" fontId="38" fillId="5" borderId="0" xfId="0" applyFont="1" applyFill="1" applyAlignment="1" applyProtection="1">
      <alignment vertical="center"/>
      <protection hidden="1"/>
    </xf>
    <xf numFmtId="2" fontId="90" fillId="36" borderId="10" xfId="0" applyNumberFormat="1" applyFont="1" applyFill="1" applyBorder="1" applyAlignment="1" applyProtection="1">
      <alignment horizontal="center" vertical="center" wrapText="1"/>
      <protection hidden="1"/>
    </xf>
    <xf numFmtId="2" fontId="96" fillId="16" borderId="11" xfId="0" applyNumberFormat="1" applyFont="1" applyFill="1" applyBorder="1" applyAlignment="1" applyProtection="1">
      <alignment horizontal="center" vertical="center"/>
      <protection hidden="1"/>
    </xf>
    <xf numFmtId="2" fontId="96" fillId="30" borderId="11" xfId="0" applyNumberFormat="1" applyFont="1" applyFill="1" applyBorder="1" applyAlignment="1" applyProtection="1">
      <alignment horizontal="center" vertical="center"/>
      <protection hidden="1"/>
    </xf>
    <xf numFmtId="2" fontId="96" fillId="16" borderId="13" xfId="0" applyNumberFormat="1" applyFont="1" applyFill="1" applyBorder="1" applyAlignment="1" applyProtection="1">
      <alignment horizontal="center" vertical="center"/>
      <protection hidden="1"/>
    </xf>
    <xf numFmtId="2" fontId="96" fillId="16" borderId="14" xfId="0" applyNumberFormat="1" applyFont="1" applyFill="1" applyBorder="1" applyAlignment="1" applyProtection="1">
      <alignment horizontal="center" vertical="center"/>
      <protection hidden="1"/>
    </xf>
    <xf numFmtId="2" fontId="72" fillId="35" borderId="41" xfId="0" applyNumberFormat="1" applyFont="1" applyFill="1" applyBorder="1" applyProtection="1">
      <protection hidden="1"/>
    </xf>
    <xf numFmtId="2" fontId="72" fillId="35" borderId="9" xfId="0" applyNumberFormat="1" applyFont="1" applyFill="1" applyBorder="1" applyProtection="1">
      <protection hidden="1"/>
    </xf>
    <xf numFmtId="2" fontId="72" fillId="35" borderId="42" xfId="0" applyNumberFormat="1" applyFont="1" applyFill="1" applyBorder="1" applyProtection="1">
      <protection hidden="1"/>
    </xf>
    <xf numFmtId="0" fontId="89" fillId="4" borderId="0" xfId="0" applyFont="1" applyFill="1" applyAlignment="1" applyProtection="1">
      <alignment horizontal="center" wrapText="1"/>
      <protection hidden="1"/>
    </xf>
    <xf numFmtId="0" fontId="95" fillId="4" borderId="0" xfId="0" applyFont="1" applyFill="1" applyAlignment="1" applyProtection="1">
      <alignment horizontal="center" vertical="center" wrapText="1"/>
      <protection hidden="1"/>
    </xf>
    <xf numFmtId="0" fontId="124" fillId="5" borderId="0" xfId="0" applyFont="1" applyFill="1" applyAlignment="1" applyProtection="1">
      <alignment horizontal="center" vertical="center" wrapText="1"/>
      <protection hidden="1"/>
    </xf>
    <xf numFmtId="0" fontId="95" fillId="61" borderId="2" xfId="0" applyFont="1" applyFill="1" applyBorder="1" applyAlignment="1" applyProtection="1">
      <alignment horizontal="center" vertical="center" wrapText="1"/>
      <protection hidden="1"/>
    </xf>
    <xf numFmtId="0" fontId="95" fillId="63" borderId="2" xfId="0" applyFont="1" applyFill="1" applyBorder="1" applyAlignment="1" applyProtection="1">
      <alignment horizontal="center" vertical="center" wrapText="1"/>
      <protection hidden="1"/>
    </xf>
    <xf numFmtId="0" fontId="69" fillId="4" borderId="0" xfId="0" applyFont="1" applyFill="1" applyAlignment="1" applyProtection="1">
      <alignment horizontal="center" wrapText="1"/>
      <protection hidden="1"/>
    </xf>
    <xf numFmtId="0" fontId="92" fillId="5" borderId="0" xfId="0" applyFont="1" applyFill="1" applyAlignment="1" applyProtection="1">
      <alignment horizontal="center" vertical="center"/>
      <protection hidden="1"/>
    </xf>
    <xf numFmtId="0" fontId="40" fillId="50" borderId="4" xfId="0" applyFont="1" applyFill="1" applyBorder="1" applyAlignment="1" applyProtection="1">
      <alignment horizontal="center" vertical="center" wrapText="1"/>
      <protection hidden="1"/>
    </xf>
    <xf numFmtId="0" fontId="152" fillId="4" borderId="13" xfId="0" applyFont="1" applyFill="1" applyBorder="1" applyAlignment="1" applyProtection="1">
      <alignment horizontal="left" vertical="center" wrapText="1"/>
      <protection locked="0"/>
    </xf>
    <xf numFmtId="0" fontId="51" fillId="5" borderId="0" xfId="0" applyFont="1" applyFill="1" applyAlignment="1" applyProtection="1">
      <alignment horizontal="center" vertical="center"/>
      <protection hidden="1"/>
    </xf>
    <xf numFmtId="0" fontId="95" fillId="5" borderId="0" xfId="0" applyFont="1" applyFill="1" applyAlignment="1" applyProtection="1">
      <alignment vertical="center"/>
      <protection hidden="1"/>
    </xf>
    <xf numFmtId="0" fontId="95" fillId="5" borderId="0" xfId="0" applyFont="1" applyFill="1" applyAlignment="1" applyProtection="1">
      <alignment horizontal="center" vertical="center"/>
      <protection hidden="1"/>
    </xf>
    <xf numFmtId="0" fontId="37" fillId="5" borderId="0" xfId="0" applyFont="1" applyFill="1" applyAlignment="1" applyProtection="1">
      <alignment horizontal="center" vertical="center"/>
      <protection hidden="1"/>
    </xf>
    <xf numFmtId="0" fontId="153" fillId="5" borderId="0" xfId="0" applyFont="1" applyFill="1" applyAlignment="1" applyProtection="1">
      <alignment horizontal="center" vertical="center"/>
      <protection hidden="1"/>
    </xf>
    <xf numFmtId="2" fontId="34" fillId="4" borderId="0" xfId="0" applyNumberFormat="1" applyFont="1" applyFill="1" applyAlignment="1" applyProtection="1">
      <alignment horizontal="center" vertical="center"/>
      <protection hidden="1"/>
    </xf>
    <xf numFmtId="2" fontId="38" fillId="5" borderId="0" xfId="0" applyNumberFormat="1" applyFont="1" applyFill="1" applyAlignment="1" applyProtection="1">
      <alignment horizontal="center" vertical="center"/>
      <protection hidden="1"/>
    </xf>
    <xf numFmtId="0" fontId="34" fillId="4" borderId="0" xfId="0" applyFont="1" applyFill="1" applyAlignment="1">
      <alignment horizontal="center"/>
    </xf>
    <xf numFmtId="0" fontId="37" fillId="4" borderId="0" xfId="0" applyFont="1" applyFill="1" applyAlignment="1">
      <alignment horizontal="center"/>
    </xf>
    <xf numFmtId="2" fontId="17" fillId="4" borderId="6" xfId="0" applyNumberFormat="1" applyFont="1" applyFill="1" applyBorder="1" applyAlignment="1" applyProtection="1">
      <alignment horizontal="center" vertical="center"/>
      <protection hidden="1"/>
    </xf>
    <xf numFmtId="2" fontId="37" fillId="4" borderId="0" xfId="0" applyNumberFormat="1" applyFont="1" applyFill="1" applyAlignment="1" applyProtection="1">
      <alignment horizontal="center" vertical="center"/>
      <protection hidden="1"/>
    </xf>
    <xf numFmtId="2" fontId="89" fillId="4" borderId="41" xfId="0" applyNumberFormat="1" applyFont="1" applyFill="1" applyBorder="1" applyAlignment="1" applyProtection="1">
      <alignment horizontal="center" vertical="center" textRotation="255" wrapText="1"/>
      <protection hidden="1"/>
    </xf>
    <xf numFmtId="2" fontId="89" fillId="4" borderId="55" xfId="0" applyNumberFormat="1" applyFont="1" applyFill="1" applyBorder="1" applyAlignment="1" applyProtection="1">
      <alignment horizontal="center" vertical="center" textRotation="255" wrapText="1"/>
      <protection hidden="1"/>
    </xf>
    <xf numFmtId="2" fontId="89" fillId="4" borderId="28" xfId="0" applyNumberFormat="1" applyFont="1" applyFill="1" applyBorder="1" applyAlignment="1" applyProtection="1">
      <alignment horizontal="center" vertical="center" textRotation="255" wrapText="1"/>
      <protection hidden="1"/>
    </xf>
    <xf numFmtId="2" fontId="89" fillId="4" borderId="57" xfId="0" applyNumberFormat="1" applyFont="1" applyFill="1" applyBorder="1" applyAlignment="1" applyProtection="1">
      <alignment horizontal="center" vertical="center" textRotation="255" wrapText="1"/>
      <protection hidden="1"/>
    </xf>
    <xf numFmtId="0" fontId="48" fillId="0" borderId="15" xfId="0" applyFont="1" applyBorder="1" applyAlignment="1">
      <alignment horizontal="center" vertical="center"/>
    </xf>
    <xf numFmtId="2" fontId="112" fillId="0" borderId="1" xfId="0" applyNumberFormat="1" applyFont="1" applyBorder="1" applyAlignment="1">
      <alignment horizontal="center" vertical="center"/>
    </xf>
    <xf numFmtId="0" fontId="48" fillId="0" borderId="23" xfId="0" applyFont="1" applyBorder="1" applyAlignment="1">
      <alignment horizontal="center" vertical="center"/>
    </xf>
    <xf numFmtId="0" fontId="48" fillId="0" borderId="26" xfId="0" applyFont="1" applyBorder="1" applyAlignment="1">
      <alignment horizontal="center" vertical="center"/>
    </xf>
    <xf numFmtId="0" fontId="29" fillId="0" borderId="13" xfId="0" applyFont="1" applyBorder="1" applyAlignment="1">
      <alignment horizontal="left" vertical="center"/>
    </xf>
    <xf numFmtId="0" fontId="29" fillId="0" borderId="14" xfId="0" applyFont="1" applyBorder="1" applyAlignment="1">
      <alignment horizontal="left" vertical="center"/>
    </xf>
    <xf numFmtId="2" fontId="154" fillId="4" borderId="0" xfId="0" applyNumberFormat="1" applyFont="1" applyFill="1" applyAlignment="1" applyProtection="1">
      <alignment horizontal="center" vertical="center"/>
      <protection hidden="1"/>
    </xf>
    <xf numFmtId="49" fontId="154" fillId="4" borderId="0" xfId="0" applyNumberFormat="1" applyFont="1" applyFill="1" applyAlignment="1" applyProtection="1">
      <alignment horizontal="center" vertical="center"/>
      <protection hidden="1"/>
    </xf>
    <xf numFmtId="0" fontId="155" fillId="0" borderId="0" xfId="0" applyFont="1"/>
    <xf numFmtId="0" fontId="22" fillId="0" borderId="0" xfId="0" applyFont="1"/>
    <xf numFmtId="0" fontId="55" fillId="0" borderId="0" xfId="0" applyFont="1" applyAlignment="1">
      <alignment horizontal="center" vertical="center" wrapText="1"/>
    </xf>
    <xf numFmtId="2" fontId="112" fillId="0" borderId="12" xfId="0" applyNumberFormat="1" applyFont="1" applyBorder="1" applyAlignment="1">
      <alignment horizontal="center" vertical="center"/>
    </xf>
    <xf numFmtId="2" fontId="112" fillId="0" borderId="45" xfId="0" applyNumberFormat="1" applyFont="1" applyBorder="1" applyAlignment="1">
      <alignment horizontal="center" vertical="center"/>
    </xf>
    <xf numFmtId="2" fontId="112" fillId="65" borderId="9" xfId="0" applyNumberFormat="1" applyFont="1" applyFill="1" applyBorder="1" applyAlignment="1">
      <alignment horizontal="center" vertical="center"/>
    </xf>
    <xf numFmtId="0" fontId="126" fillId="4" borderId="11" xfId="0" applyFont="1" applyFill="1" applyBorder="1" applyAlignment="1">
      <alignment horizontal="center" vertical="center"/>
    </xf>
    <xf numFmtId="0" fontId="126" fillId="4" borderId="13" xfId="0" applyFont="1" applyFill="1" applyBorder="1" applyAlignment="1">
      <alignment horizontal="center" vertical="center"/>
    </xf>
    <xf numFmtId="0" fontId="126" fillId="4" borderId="14" xfId="0" applyFont="1" applyFill="1" applyBorder="1" applyAlignment="1">
      <alignment horizontal="center" vertical="center"/>
    </xf>
    <xf numFmtId="2" fontId="52" fillId="0" borderId="46" xfId="0" applyNumberFormat="1" applyFont="1" applyBorder="1" applyAlignment="1">
      <alignment horizontal="center" vertical="center"/>
    </xf>
    <xf numFmtId="2" fontId="52" fillId="0" borderId="45" xfId="0" applyNumberFormat="1" applyFont="1" applyBorder="1" applyAlignment="1">
      <alignment horizontal="center" vertical="center"/>
    </xf>
    <xf numFmtId="2" fontId="52" fillId="61" borderId="11" xfId="0" applyNumberFormat="1" applyFont="1" applyFill="1" applyBorder="1" applyAlignment="1">
      <alignment horizontal="center" vertical="center"/>
    </xf>
    <xf numFmtId="2" fontId="52" fillId="61" borderId="13" xfId="0" applyNumberFormat="1" applyFont="1" applyFill="1" applyBorder="1" applyAlignment="1">
      <alignment horizontal="center" vertical="center"/>
    </xf>
    <xf numFmtId="2" fontId="52" fillId="61" borderId="14" xfId="0" applyNumberFormat="1" applyFont="1" applyFill="1" applyBorder="1" applyAlignment="1">
      <alignment horizontal="center" vertical="center"/>
    </xf>
    <xf numFmtId="2" fontId="52" fillId="0" borderId="1" xfId="0" applyNumberFormat="1" applyFont="1" applyBorder="1" applyAlignment="1">
      <alignment horizontal="center" vertical="center"/>
    </xf>
    <xf numFmtId="2" fontId="52" fillId="0" borderId="50" xfId="0" applyNumberFormat="1" applyFont="1" applyBorder="1" applyAlignment="1">
      <alignment horizontal="center" vertical="center"/>
    </xf>
    <xf numFmtId="2" fontId="52" fillId="0" borderId="47" xfId="0" applyNumberFormat="1" applyFont="1" applyBorder="1" applyAlignment="1">
      <alignment horizontal="center" vertical="center"/>
    </xf>
    <xf numFmtId="2" fontId="52" fillId="0" borderId="51" xfId="0" applyNumberFormat="1" applyFont="1" applyBorder="1" applyAlignment="1">
      <alignment horizontal="center" vertical="center"/>
    </xf>
    <xf numFmtId="2" fontId="52" fillId="0" borderId="52" xfId="0" applyNumberFormat="1" applyFont="1" applyBorder="1" applyAlignment="1">
      <alignment horizontal="center" vertical="center"/>
    </xf>
    <xf numFmtId="2" fontId="52" fillId="0" borderId="39" xfId="0" applyNumberFormat="1" applyFont="1" applyBorder="1" applyAlignment="1">
      <alignment horizontal="center" vertical="center"/>
    </xf>
    <xf numFmtId="2" fontId="52" fillId="0" borderId="40" xfId="0" applyNumberFormat="1" applyFont="1" applyBorder="1" applyAlignment="1">
      <alignment horizontal="center" vertical="center"/>
    </xf>
    <xf numFmtId="2" fontId="126" fillId="55" borderId="11" xfId="0" applyNumberFormat="1" applyFont="1" applyFill="1" applyBorder="1" applyAlignment="1">
      <alignment horizontal="center" vertical="center"/>
    </xf>
    <xf numFmtId="2" fontId="126" fillId="55" borderId="13" xfId="0" applyNumberFormat="1" applyFont="1" applyFill="1" applyBorder="1" applyAlignment="1">
      <alignment horizontal="center" vertical="center"/>
    </xf>
    <xf numFmtId="2" fontId="126" fillId="55" borderId="14" xfId="0" applyNumberFormat="1" applyFont="1" applyFill="1" applyBorder="1" applyAlignment="1">
      <alignment horizontal="center" vertical="center"/>
    </xf>
    <xf numFmtId="0" fontId="52" fillId="0" borderId="11" xfId="0" applyFont="1" applyBorder="1" applyAlignment="1">
      <alignment horizontal="left" vertical="center"/>
    </xf>
    <xf numFmtId="0" fontId="52" fillId="0" borderId="13" xfId="0" applyFont="1" applyBorder="1" applyAlignment="1">
      <alignment horizontal="left" vertical="center"/>
    </xf>
    <xf numFmtId="0" fontId="156" fillId="4" borderId="0" xfId="0" applyFont="1" applyFill="1" applyAlignment="1" applyProtection="1">
      <alignment vertical="center" wrapText="1"/>
      <protection locked="0"/>
    </xf>
    <xf numFmtId="0" fontId="158" fillId="4" borderId="0" xfId="5" applyFont="1" applyFill="1" applyAlignment="1" applyProtection="1">
      <alignment horizontal="left" vertical="center" wrapText="1"/>
      <protection locked="0"/>
    </xf>
    <xf numFmtId="0" fontId="156" fillId="4" borderId="0" xfId="0" applyFont="1" applyFill="1" applyAlignment="1">
      <alignment vertical="center" wrapText="1"/>
    </xf>
    <xf numFmtId="2" fontId="160" fillId="4" borderId="1" xfId="5" applyNumberFormat="1" applyFont="1" applyFill="1" applyBorder="1" applyAlignment="1">
      <alignment horizontal="center" vertical="center" wrapText="1"/>
    </xf>
    <xf numFmtId="0" fontId="118" fillId="0" borderId="0" xfId="0" applyFont="1"/>
    <xf numFmtId="2" fontId="10" fillId="2" borderId="0" xfId="0" applyNumberFormat="1" applyFont="1" applyFill="1" applyAlignment="1" applyProtection="1">
      <alignment vertical="center"/>
      <protection hidden="1"/>
    </xf>
    <xf numFmtId="2" fontId="12" fillId="2" borderId="0" xfId="0" applyNumberFormat="1" applyFont="1" applyFill="1" applyAlignment="1" applyProtection="1">
      <alignment vertical="center"/>
      <protection hidden="1"/>
    </xf>
    <xf numFmtId="2" fontId="16" fillId="5" borderId="0" xfId="0" applyNumberFormat="1" applyFont="1" applyFill="1" applyAlignment="1" applyProtection="1">
      <alignment vertical="center"/>
      <protection hidden="1"/>
    </xf>
    <xf numFmtId="2" fontId="12" fillId="5" borderId="0" xfId="0" applyNumberFormat="1" applyFont="1" applyFill="1" applyAlignment="1" applyProtection="1">
      <alignment vertical="center"/>
      <protection hidden="1"/>
    </xf>
    <xf numFmtId="2" fontId="11" fillId="5" borderId="0" xfId="0" applyNumberFormat="1" applyFont="1" applyFill="1" applyAlignment="1" applyProtection="1">
      <alignment vertical="center"/>
      <protection hidden="1"/>
    </xf>
    <xf numFmtId="0" fontId="48" fillId="0" borderId="25" xfId="0" applyFont="1" applyBorder="1" applyAlignment="1" applyProtection="1">
      <alignment vertical="center" wrapText="1"/>
      <protection locked="0"/>
    </xf>
    <xf numFmtId="0" fontId="48" fillId="0" borderId="24" xfId="0" applyFont="1" applyBorder="1" applyAlignment="1" applyProtection="1">
      <alignment vertical="center" wrapText="1"/>
      <protection locked="0"/>
    </xf>
    <xf numFmtId="0" fontId="48" fillId="0" borderId="27" xfId="0" applyFont="1" applyBorder="1" applyAlignment="1" applyProtection="1">
      <alignment vertical="center" wrapText="1"/>
      <protection locked="0"/>
    </xf>
    <xf numFmtId="0" fontId="100" fillId="4" borderId="0" xfId="0" applyFont="1" applyFill="1" applyAlignment="1" applyProtection="1">
      <alignment horizontal="center" vertical="center"/>
      <protection locked="0"/>
    </xf>
    <xf numFmtId="2" fontId="101" fillId="4" borderId="0" xfId="0" applyNumberFormat="1" applyFont="1" applyFill="1" applyAlignment="1" applyProtection="1">
      <alignment vertical="center"/>
      <protection locked="0"/>
    </xf>
    <xf numFmtId="0" fontId="162" fillId="40" borderId="0" xfId="0" applyFont="1" applyFill="1" applyAlignment="1">
      <alignment horizontal="center" vertical="center"/>
    </xf>
    <xf numFmtId="0" fontId="33" fillId="41" borderId="0" xfId="0" applyFont="1" applyFill="1"/>
    <xf numFmtId="0" fontId="118" fillId="4" borderId="0" xfId="0" applyFont="1" applyFill="1"/>
    <xf numFmtId="0" fontId="167" fillId="5" borderId="0" xfId="0" applyFont="1" applyFill="1" applyAlignment="1">
      <alignment horizontal="center" vertical="center"/>
    </xf>
    <xf numFmtId="0" fontId="136" fillId="5" borderId="0" xfId="0" applyFont="1" applyFill="1" applyAlignment="1">
      <alignment vertical="center"/>
    </xf>
    <xf numFmtId="0" fontId="168" fillId="0" borderId="0" xfId="0" applyFont="1"/>
    <xf numFmtId="0" fontId="168" fillId="0" borderId="0" xfId="0" applyFont="1" applyAlignment="1">
      <alignment horizontal="left"/>
    </xf>
    <xf numFmtId="0" fontId="169" fillId="0" borderId="0" xfId="0" applyFont="1" applyAlignment="1">
      <alignment horizontal="left"/>
    </xf>
    <xf numFmtId="0" fontId="169" fillId="0" borderId="0" xfId="0" applyFont="1"/>
    <xf numFmtId="0" fontId="169" fillId="0" borderId="0" xfId="0" applyFont="1" applyAlignment="1">
      <alignment horizontal="left" vertical="center"/>
    </xf>
    <xf numFmtId="0" fontId="169" fillId="0" borderId="0" xfId="0" applyFont="1" applyAlignment="1">
      <alignment vertical="center"/>
    </xf>
    <xf numFmtId="0" fontId="170" fillId="0" borderId="0" xfId="0" applyFont="1" applyAlignment="1">
      <alignment horizontal="left"/>
    </xf>
    <xf numFmtId="0" fontId="170" fillId="0" borderId="0" xfId="0" applyFont="1"/>
    <xf numFmtId="0" fontId="14" fillId="5" borderId="0" xfId="0" applyFont="1" applyFill="1" applyBorder="1" applyAlignment="1" applyProtection="1">
      <protection hidden="1"/>
    </xf>
    <xf numFmtId="0" fontId="62" fillId="4" borderId="0" xfId="0" applyFont="1" applyFill="1" applyProtection="1">
      <protection hidden="1"/>
    </xf>
    <xf numFmtId="2" fontId="74" fillId="16" borderId="3" xfId="0" applyNumberFormat="1" applyFont="1" applyFill="1" applyBorder="1" applyProtection="1">
      <protection hidden="1"/>
    </xf>
    <xf numFmtId="1" fontId="43" fillId="2" borderId="4" xfId="0" applyNumberFormat="1" applyFont="1" applyFill="1" applyBorder="1" applyAlignment="1" applyProtection="1">
      <alignment horizontal="center" vertical="center"/>
      <protection hidden="1"/>
    </xf>
    <xf numFmtId="0" fontId="56" fillId="4" borderId="0" xfId="0" applyFont="1" applyFill="1" applyProtection="1">
      <protection hidden="1"/>
    </xf>
    <xf numFmtId="0" fontId="174" fillId="4" borderId="0" xfId="0" applyFont="1" applyFill="1" applyAlignment="1" applyProtection="1">
      <alignment vertical="center"/>
      <protection hidden="1"/>
    </xf>
    <xf numFmtId="0" fontId="38" fillId="5" borderId="0" xfId="0" applyFont="1" applyFill="1" applyAlignment="1" applyProtection="1">
      <alignment horizontal="right"/>
      <protection hidden="1"/>
    </xf>
    <xf numFmtId="2" fontId="38" fillId="5" borderId="0" xfId="0" applyNumberFormat="1" applyFont="1" applyFill="1" applyAlignment="1" applyProtection="1">
      <alignment horizontal="right"/>
      <protection hidden="1"/>
    </xf>
    <xf numFmtId="0" fontId="134" fillId="4" borderId="0" xfId="0" applyFont="1" applyFill="1" applyProtection="1">
      <protection hidden="1"/>
    </xf>
    <xf numFmtId="0" fontId="46" fillId="4" borderId="0" xfId="0" applyFont="1" applyFill="1" applyProtection="1">
      <protection hidden="1"/>
    </xf>
    <xf numFmtId="0" fontId="134" fillId="0" borderId="0" xfId="0" applyFont="1"/>
    <xf numFmtId="0" fontId="46" fillId="0" borderId="0" xfId="0" applyFont="1"/>
    <xf numFmtId="0" fontId="80" fillId="5" borderId="0" xfId="0" applyFont="1" applyFill="1" applyAlignment="1" applyProtection="1">
      <alignment vertical="center"/>
      <protection hidden="1"/>
    </xf>
    <xf numFmtId="0" fontId="44" fillId="5" borderId="0" xfId="0" applyFont="1" applyFill="1" applyBorder="1" applyAlignment="1" applyProtection="1">
      <protection hidden="1"/>
    </xf>
    <xf numFmtId="0" fontId="134" fillId="4" borderId="0" xfId="0" applyFont="1" applyFill="1"/>
    <xf numFmtId="0" fontId="38" fillId="5" borderId="0" xfId="0" applyFont="1" applyFill="1" applyBorder="1" applyAlignment="1" applyProtection="1">
      <protection hidden="1"/>
    </xf>
    <xf numFmtId="0" fontId="179" fillId="49" borderId="8" xfId="0" applyFont="1" applyFill="1" applyBorder="1" applyAlignment="1" applyProtection="1">
      <alignment horizontal="center" vertical="center" wrapText="1"/>
      <protection locked="0" hidden="1"/>
    </xf>
    <xf numFmtId="0" fontId="93" fillId="49" borderId="6" xfId="0" applyFont="1" applyFill="1" applyBorder="1" applyAlignment="1" applyProtection="1">
      <alignment horizontal="center" vertical="center" wrapText="1"/>
      <protection hidden="1"/>
    </xf>
    <xf numFmtId="2" fontId="40" fillId="49" borderId="10" xfId="0" applyNumberFormat="1" applyFont="1" applyFill="1" applyBorder="1" applyAlignment="1" applyProtection="1">
      <alignment horizontal="center" vertical="center" wrapText="1"/>
      <protection hidden="1"/>
    </xf>
    <xf numFmtId="0" fontId="62" fillId="35" borderId="25" xfId="0" applyFont="1" applyFill="1" applyBorder="1" applyAlignment="1" applyProtection="1">
      <alignment horizontal="center"/>
      <protection hidden="1"/>
    </xf>
    <xf numFmtId="0" fontId="62" fillId="35" borderId="24" xfId="0" applyFont="1" applyFill="1" applyBorder="1" applyAlignment="1" applyProtection="1">
      <alignment horizontal="center"/>
      <protection hidden="1"/>
    </xf>
    <xf numFmtId="0" fontId="62" fillId="35" borderId="27" xfId="0" applyFont="1" applyFill="1" applyBorder="1" applyAlignment="1" applyProtection="1">
      <alignment horizontal="center"/>
      <protection hidden="1"/>
    </xf>
    <xf numFmtId="0" fontId="80" fillId="56" borderId="10" xfId="0" applyFont="1" applyFill="1" applyBorder="1" applyAlignment="1" applyProtection="1">
      <alignment horizontal="center" vertical="center" wrapText="1"/>
      <protection hidden="1"/>
    </xf>
    <xf numFmtId="2" fontId="43" fillId="62" borderId="10" xfId="0" applyNumberFormat="1" applyFont="1" applyFill="1" applyBorder="1" applyAlignment="1" applyProtection="1">
      <alignment horizontal="center" vertical="center" wrapText="1"/>
      <protection hidden="1"/>
    </xf>
    <xf numFmtId="0" fontId="62" fillId="61" borderId="25" xfId="0" applyFont="1" applyFill="1" applyBorder="1" applyAlignment="1" applyProtection="1">
      <alignment horizontal="center"/>
      <protection hidden="1"/>
    </xf>
    <xf numFmtId="0" fontId="62" fillId="61" borderId="24" xfId="0" applyFont="1" applyFill="1" applyBorder="1" applyAlignment="1" applyProtection="1">
      <alignment horizontal="center"/>
      <protection hidden="1"/>
    </xf>
    <xf numFmtId="0" fontId="62" fillId="61" borderId="27" xfId="0" applyFont="1" applyFill="1" applyBorder="1" applyAlignment="1" applyProtection="1">
      <alignment horizontal="center"/>
      <protection hidden="1"/>
    </xf>
    <xf numFmtId="2" fontId="62" fillId="55" borderId="11" xfId="0" applyNumberFormat="1" applyFont="1" applyFill="1" applyBorder="1" applyProtection="1">
      <protection hidden="1"/>
    </xf>
    <xf numFmtId="2" fontId="62" fillId="55" borderId="13" xfId="0" applyNumberFormat="1" applyFont="1" applyFill="1" applyBorder="1" applyProtection="1">
      <protection hidden="1"/>
    </xf>
    <xf numFmtId="2" fontId="62" fillId="55" borderId="14" xfId="0" applyNumberFormat="1" applyFont="1" applyFill="1" applyBorder="1" applyProtection="1">
      <protection hidden="1"/>
    </xf>
    <xf numFmtId="2" fontId="43" fillId="70" borderId="10" xfId="0" applyNumberFormat="1" applyFont="1" applyFill="1" applyBorder="1" applyAlignment="1" applyProtection="1">
      <alignment horizontal="center" vertical="center" wrapText="1"/>
      <protection hidden="1"/>
    </xf>
    <xf numFmtId="2" fontId="62" fillId="68" borderId="11" xfId="0" applyNumberFormat="1" applyFont="1" applyFill="1" applyBorder="1" applyProtection="1">
      <protection hidden="1"/>
    </xf>
    <xf numFmtId="2" fontId="62" fillId="68" borderId="13" xfId="0" applyNumberFormat="1" applyFont="1" applyFill="1" applyBorder="1" applyProtection="1">
      <protection hidden="1"/>
    </xf>
    <xf numFmtId="2" fontId="62" fillId="68" borderId="14" xfId="0" applyNumberFormat="1" applyFont="1" applyFill="1" applyBorder="1" applyProtection="1">
      <protection hidden="1"/>
    </xf>
    <xf numFmtId="2" fontId="43" fillId="56" borderId="10" xfId="0" applyNumberFormat="1" applyFont="1" applyFill="1" applyBorder="1" applyAlignment="1" applyProtection="1">
      <alignment horizontal="center" vertical="center" wrapText="1"/>
      <protection hidden="1"/>
    </xf>
    <xf numFmtId="0" fontId="62" fillId="55" borderId="15" xfId="0" applyFont="1" applyFill="1" applyBorder="1" applyAlignment="1" applyProtection="1">
      <alignment horizontal="center"/>
      <protection hidden="1"/>
    </xf>
    <xf numFmtId="0" fontId="62" fillId="55" borderId="23" xfId="0" applyFont="1" applyFill="1" applyBorder="1" applyAlignment="1" applyProtection="1">
      <alignment horizontal="center"/>
      <protection hidden="1"/>
    </xf>
    <xf numFmtId="0" fontId="62" fillId="55" borderId="26" xfId="0" applyFont="1" applyFill="1" applyBorder="1" applyAlignment="1" applyProtection="1">
      <alignment horizontal="center"/>
      <protection hidden="1"/>
    </xf>
    <xf numFmtId="0" fontId="181" fillId="71" borderId="10" xfId="0" applyFont="1" applyFill="1" applyBorder="1" applyAlignment="1" applyProtection="1">
      <alignment horizontal="center" vertical="center" wrapText="1"/>
      <protection locked="0" hidden="1"/>
    </xf>
    <xf numFmtId="0" fontId="181" fillId="72" borderId="10" xfId="0" applyFont="1" applyFill="1" applyBorder="1" applyAlignment="1" applyProtection="1">
      <alignment horizontal="center" vertical="center" wrapText="1"/>
      <protection locked="0" hidden="1"/>
    </xf>
    <xf numFmtId="2" fontId="62" fillId="73" borderId="15" xfId="0" applyNumberFormat="1" applyFont="1" applyFill="1" applyBorder="1" applyProtection="1">
      <protection hidden="1"/>
    </xf>
    <xf numFmtId="2" fontId="62" fillId="73" borderId="23" xfId="0" applyNumberFormat="1" applyFont="1" applyFill="1" applyBorder="1" applyProtection="1">
      <protection hidden="1"/>
    </xf>
    <xf numFmtId="2" fontId="62" fillId="73" borderId="26" xfId="0" applyNumberFormat="1" applyFont="1" applyFill="1" applyBorder="1" applyProtection="1">
      <protection hidden="1"/>
    </xf>
    <xf numFmtId="2" fontId="62" fillId="73" borderId="11" xfId="0" applyNumberFormat="1" applyFont="1" applyFill="1" applyBorder="1" applyProtection="1">
      <protection hidden="1"/>
    </xf>
    <xf numFmtId="2" fontId="62" fillId="73" borderId="13" xfId="0" applyNumberFormat="1" applyFont="1" applyFill="1" applyBorder="1" applyProtection="1">
      <protection hidden="1"/>
    </xf>
    <xf numFmtId="2" fontId="62" fillId="73" borderId="14" xfId="0" applyNumberFormat="1" applyFont="1" applyFill="1" applyBorder="1" applyProtection="1">
      <protection hidden="1"/>
    </xf>
    <xf numFmtId="2" fontId="62" fillId="75" borderId="11" xfId="0" applyNumberFormat="1" applyFont="1" applyFill="1" applyBorder="1" applyProtection="1">
      <protection locked="0"/>
    </xf>
    <xf numFmtId="2" fontId="62" fillId="75" borderId="13" xfId="0" applyNumberFormat="1" applyFont="1" applyFill="1" applyBorder="1" applyProtection="1">
      <protection locked="0"/>
    </xf>
    <xf numFmtId="2" fontId="62" fillId="75" borderId="14" xfId="0" applyNumberFormat="1" applyFont="1" applyFill="1" applyBorder="1" applyProtection="1">
      <protection locked="0"/>
    </xf>
    <xf numFmtId="0" fontId="182" fillId="75" borderId="10" xfId="0" applyFont="1" applyFill="1" applyBorder="1" applyAlignment="1" applyProtection="1">
      <alignment horizontal="center" vertical="center" wrapText="1"/>
      <protection locked="0"/>
    </xf>
    <xf numFmtId="2" fontId="96" fillId="67" borderId="11" xfId="0" applyNumberFormat="1" applyFont="1" applyFill="1" applyBorder="1" applyAlignment="1" applyProtection="1">
      <alignment vertical="center"/>
      <protection hidden="1"/>
    </xf>
    <xf numFmtId="2" fontId="96" fillId="67" borderId="13" xfId="0" applyNumberFormat="1" applyFont="1" applyFill="1" applyBorder="1" applyAlignment="1" applyProtection="1">
      <alignment vertical="center"/>
      <protection hidden="1"/>
    </xf>
    <xf numFmtId="2" fontId="96" fillId="67" borderId="14" xfId="0" applyNumberFormat="1" applyFont="1" applyFill="1" applyBorder="1" applyAlignment="1" applyProtection="1">
      <alignment vertical="center"/>
      <protection hidden="1"/>
    </xf>
    <xf numFmtId="0" fontId="46" fillId="0" borderId="15" xfId="0" applyFont="1" applyBorder="1" applyAlignment="1" applyProtection="1">
      <alignment horizontal="center" vertical="center"/>
      <protection hidden="1"/>
    </xf>
    <xf numFmtId="0" fontId="46" fillId="0" borderId="23" xfId="0" applyFont="1" applyBorder="1" applyAlignment="1" applyProtection="1">
      <alignment horizontal="center" vertical="center"/>
      <protection hidden="1"/>
    </xf>
    <xf numFmtId="0" fontId="46" fillId="0" borderId="26" xfId="0" applyFont="1" applyBorder="1" applyAlignment="1" applyProtection="1">
      <alignment horizontal="center" vertical="center"/>
      <protection hidden="1"/>
    </xf>
    <xf numFmtId="0" fontId="45" fillId="0" borderId="11" xfId="0" applyFont="1" applyBorder="1" applyAlignment="1" applyProtection="1">
      <alignment horizontal="left" vertical="center"/>
      <protection hidden="1"/>
    </xf>
    <xf numFmtId="0" fontId="45" fillId="0" borderId="13" xfId="0" applyFont="1" applyBorder="1" applyAlignment="1" applyProtection="1">
      <alignment horizontal="left" vertical="center"/>
      <protection hidden="1"/>
    </xf>
    <xf numFmtId="0" fontId="45" fillId="0" borderId="14" xfId="0" applyFont="1" applyBorder="1" applyAlignment="1" applyProtection="1">
      <alignment horizontal="left" vertical="center"/>
      <protection hidden="1"/>
    </xf>
    <xf numFmtId="2" fontId="175" fillId="4" borderId="0" xfId="0" applyNumberFormat="1" applyFont="1" applyFill="1" applyBorder="1" applyAlignment="1" applyProtection="1">
      <protection hidden="1"/>
    </xf>
    <xf numFmtId="2" fontId="177" fillId="4" borderId="0" xfId="0" applyNumberFormat="1" applyFont="1" applyFill="1" applyBorder="1" applyAlignment="1" applyProtection="1">
      <protection hidden="1"/>
    </xf>
    <xf numFmtId="2" fontId="175" fillId="4" borderId="7" xfId="0" applyNumberFormat="1" applyFont="1" applyFill="1" applyBorder="1" applyAlignment="1" applyProtection="1">
      <alignment vertical="center"/>
      <protection hidden="1"/>
    </xf>
    <xf numFmtId="2" fontId="96" fillId="67" borderId="15" xfId="0" applyNumberFormat="1" applyFont="1" applyFill="1" applyBorder="1" applyAlignment="1" applyProtection="1">
      <alignment horizontal="center" vertical="center"/>
      <protection hidden="1"/>
    </xf>
    <xf numFmtId="2" fontId="96" fillId="74" borderId="15" xfId="0" applyNumberFormat="1" applyFont="1" applyFill="1" applyBorder="1" applyAlignment="1" applyProtection="1">
      <alignment horizontal="center" vertical="center"/>
      <protection hidden="1"/>
    </xf>
    <xf numFmtId="0" fontId="51" fillId="4" borderId="4" xfId="0" applyFont="1" applyFill="1" applyBorder="1" applyAlignment="1" applyProtection="1">
      <alignment vertical="center"/>
      <protection hidden="1"/>
    </xf>
    <xf numFmtId="0" fontId="74" fillId="4" borderId="4" xfId="0" applyFont="1" applyFill="1" applyBorder="1" applyAlignment="1" applyProtection="1">
      <alignment horizontal="center" vertical="center"/>
      <protection hidden="1"/>
    </xf>
    <xf numFmtId="0" fontId="44" fillId="5" borderId="10" xfId="0" applyFont="1" applyFill="1" applyBorder="1" applyAlignment="1" applyProtection="1">
      <alignment vertical="center"/>
      <protection hidden="1"/>
    </xf>
    <xf numFmtId="2" fontId="81" fillId="5" borderId="15" xfId="0" applyNumberFormat="1" applyFont="1" applyFill="1" applyBorder="1" applyAlignment="1" applyProtection="1">
      <alignment horizontal="center" vertical="center"/>
      <protection hidden="1"/>
    </xf>
    <xf numFmtId="0" fontId="46" fillId="0" borderId="11" xfId="0" applyFont="1" applyBorder="1" applyProtection="1">
      <protection hidden="1"/>
    </xf>
    <xf numFmtId="2" fontId="81" fillId="5" borderId="23" xfId="0" applyNumberFormat="1" applyFont="1" applyFill="1" applyBorder="1" applyAlignment="1" applyProtection="1">
      <alignment horizontal="center" vertical="center"/>
      <protection hidden="1"/>
    </xf>
    <xf numFmtId="0" fontId="46" fillId="0" borderId="13" xfId="0" applyFont="1" applyBorder="1" applyProtection="1">
      <protection hidden="1"/>
    </xf>
    <xf numFmtId="2" fontId="81" fillId="5" borderId="26" xfId="0" applyNumberFormat="1" applyFont="1" applyFill="1" applyBorder="1" applyAlignment="1" applyProtection="1">
      <alignment horizontal="center" vertical="center"/>
      <protection hidden="1"/>
    </xf>
    <xf numFmtId="0" fontId="46" fillId="0" borderId="14" xfId="0" applyFont="1" applyBorder="1" applyProtection="1">
      <protection hidden="1"/>
    </xf>
    <xf numFmtId="9" fontId="51" fillId="76" borderId="25" xfId="8" applyFont="1" applyFill="1" applyBorder="1" applyProtection="1">
      <protection hidden="1"/>
    </xf>
    <xf numFmtId="9" fontId="51" fillId="76" borderId="24" xfId="8" applyFont="1" applyFill="1" applyBorder="1" applyProtection="1">
      <protection hidden="1"/>
    </xf>
    <xf numFmtId="9" fontId="51" fillId="76" borderId="27" xfId="8" applyFont="1" applyFill="1" applyBorder="1" applyProtection="1">
      <protection hidden="1"/>
    </xf>
    <xf numFmtId="0" fontId="46" fillId="16" borderId="4" xfId="0" applyFont="1" applyFill="1" applyBorder="1" applyProtection="1">
      <protection hidden="1"/>
    </xf>
    <xf numFmtId="9" fontId="51" fillId="19" borderId="5" xfId="3" applyFont="1" applyBorder="1" applyProtection="1">
      <protection hidden="1"/>
    </xf>
    <xf numFmtId="2" fontId="62" fillId="73" borderId="9" xfId="0" applyNumberFormat="1" applyFont="1" applyFill="1" applyBorder="1" applyProtection="1">
      <protection hidden="1"/>
    </xf>
    <xf numFmtId="2" fontId="62" fillId="73" borderId="41" xfId="0" applyNumberFormat="1" applyFont="1" applyFill="1" applyBorder="1" applyProtection="1">
      <protection hidden="1"/>
    </xf>
    <xf numFmtId="2" fontId="62" fillId="73" borderId="42" xfId="0" applyNumberFormat="1" applyFont="1" applyFill="1" applyBorder="1" applyProtection="1">
      <protection hidden="1"/>
    </xf>
    <xf numFmtId="0" fontId="44" fillId="5" borderId="29" xfId="0" applyFont="1" applyFill="1" applyBorder="1" applyAlignment="1" applyProtection="1">
      <alignment vertical="center"/>
      <protection hidden="1"/>
    </xf>
    <xf numFmtId="0" fontId="51" fillId="4" borderId="3" xfId="0" applyFont="1" applyFill="1" applyBorder="1" applyAlignment="1" applyProtection="1">
      <alignment vertical="center"/>
      <protection hidden="1"/>
    </xf>
    <xf numFmtId="2" fontId="174" fillId="4" borderId="0" xfId="0" applyNumberFormat="1" applyFont="1" applyFill="1" applyAlignment="1">
      <alignment horizontal="center" vertical="center"/>
    </xf>
    <xf numFmtId="0" fontId="174" fillId="4" borderId="0" xfId="0" applyFont="1" applyFill="1" applyAlignment="1" applyProtection="1">
      <alignment vertical="center"/>
      <protection locked="0"/>
    </xf>
    <xf numFmtId="2" fontId="174" fillId="0" borderId="0" xfId="0" applyNumberFormat="1" applyFont="1" applyAlignment="1">
      <alignment horizontal="center"/>
    </xf>
    <xf numFmtId="0" fontId="174" fillId="0" borderId="0" xfId="0" applyFont="1"/>
    <xf numFmtId="2" fontId="183" fillId="4" borderId="0" xfId="0" applyNumberFormat="1" applyFont="1" applyFill="1"/>
    <xf numFmtId="0" fontId="87" fillId="5" borderId="0" xfId="0" applyFont="1" applyFill="1" applyBorder="1" applyAlignment="1" applyProtection="1">
      <protection hidden="1"/>
    </xf>
    <xf numFmtId="2" fontId="87" fillId="5" borderId="0" xfId="0" applyNumberFormat="1" applyFont="1" applyFill="1" applyBorder="1" applyAlignment="1" applyProtection="1">
      <protection hidden="1"/>
    </xf>
    <xf numFmtId="9" fontId="80" fillId="5" borderId="29" xfId="0" applyNumberFormat="1" applyFont="1" applyFill="1" applyBorder="1" applyAlignment="1" applyProtection="1">
      <alignment horizontal="center" vertical="center" wrapText="1"/>
      <protection hidden="1"/>
    </xf>
    <xf numFmtId="2" fontId="56" fillId="4" borderId="11" xfId="0" applyNumberFormat="1" applyFont="1" applyFill="1" applyBorder="1" applyAlignment="1" applyProtection="1">
      <alignment vertical="center"/>
      <protection hidden="1"/>
    </xf>
    <xf numFmtId="2" fontId="56" fillId="4" borderId="13" xfId="0" applyNumberFormat="1" applyFont="1" applyFill="1" applyBorder="1" applyAlignment="1" applyProtection="1">
      <alignment vertical="center"/>
      <protection hidden="1"/>
    </xf>
    <xf numFmtId="2" fontId="56" fillId="4" borderId="14" xfId="0" applyNumberFormat="1" applyFont="1" applyFill="1" applyBorder="1" applyAlignment="1" applyProtection="1">
      <alignment vertical="center"/>
      <protection hidden="1"/>
    </xf>
    <xf numFmtId="0" fontId="173" fillId="2" borderId="6" xfId="0" applyFont="1" applyFill="1" applyBorder="1" applyAlignment="1" applyProtection="1">
      <alignment horizontal="right"/>
      <protection hidden="1"/>
    </xf>
    <xf numFmtId="2" fontId="74" fillId="16" borderId="4" xfId="0" applyNumberFormat="1" applyFont="1" applyFill="1" applyBorder="1" applyProtection="1">
      <protection hidden="1"/>
    </xf>
    <xf numFmtId="0" fontId="173" fillId="2" borderId="4" xfId="0" applyFont="1" applyFill="1" applyBorder="1" applyAlignment="1" applyProtection="1">
      <alignment horizontal="right"/>
      <protection hidden="1"/>
    </xf>
    <xf numFmtId="2" fontId="56" fillId="4" borderId="15" xfId="0" applyNumberFormat="1" applyFont="1" applyFill="1" applyBorder="1" applyAlignment="1" applyProtection="1">
      <alignment vertical="center"/>
      <protection hidden="1"/>
    </xf>
    <xf numFmtId="2" fontId="56" fillId="4" borderId="23" xfId="0" applyNumberFormat="1" applyFont="1" applyFill="1" applyBorder="1" applyAlignment="1" applyProtection="1">
      <alignment vertical="center"/>
      <protection hidden="1"/>
    </xf>
    <xf numFmtId="2" fontId="56" fillId="4" borderId="26" xfId="0" applyNumberFormat="1" applyFont="1" applyFill="1" applyBorder="1" applyAlignment="1" applyProtection="1">
      <alignment vertical="center"/>
      <protection hidden="1"/>
    </xf>
    <xf numFmtId="0" fontId="62" fillId="55" borderId="11" xfId="0" applyFont="1" applyFill="1" applyBorder="1" applyAlignment="1" applyProtection="1">
      <alignment horizontal="center"/>
      <protection hidden="1"/>
    </xf>
    <xf numFmtId="0" fontId="62" fillId="55" borderId="13" xfId="0" applyFont="1" applyFill="1" applyBorder="1" applyAlignment="1" applyProtection="1">
      <alignment horizontal="center"/>
      <protection hidden="1"/>
    </xf>
    <xf numFmtId="0" fontId="62" fillId="55" borderId="14" xfId="0" applyFont="1" applyFill="1" applyBorder="1" applyAlignment="1" applyProtection="1">
      <alignment horizontal="center"/>
      <protection hidden="1"/>
    </xf>
    <xf numFmtId="2" fontId="56" fillId="4" borderId="25" xfId="0" applyNumberFormat="1" applyFont="1" applyFill="1" applyBorder="1" applyAlignment="1" applyProtection="1">
      <alignment vertical="center"/>
      <protection hidden="1"/>
    </xf>
    <xf numFmtId="2" fontId="56" fillId="4" borderId="24" xfId="0" applyNumberFormat="1" applyFont="1" applyFill="1" applyBorder="1" applyAlignment="1" applyProtection="1">
      <alignment vertical="center"/>
      <protection hidden="1"/>
    </xf>
    <xf numFmtId="2" fontId="56" fillId="4" borderId="27" xfId="0" applyNumberFormat="1" applyFont="1" applyFill="1" applyBorder="1" applyAlignment="1" applyProtection="1">
      <alignment vertical="center"/>
      <protection hidden="1"/>
    </xf>
    <xf numFmtId="2" fontId="56" fillId="68" borderId="25" xfId="0" applyNumberFormat="1" applyFont="1" applyFill="1" applyBorder="1" applyAlignment="1" applyProtection="1">
      <alignment vertical="center"/>
      <protection hidden="1"/>
    </xf>
    <xf numFmtId="2" fontId="56" fillId="68" borderId="24" xfId="0" applyNumberFormat="1" applyFont="1" applyFill="1" applyBorder="1" applyAlignment="1" applyProtection="1">
      <alignment vertical="center"/>
      <protection hidden="1"/>
    </xf>
    <xf numFmtId="2" fontId="56" fillId="68" borderId="27" xfId="0" applyNumberFormat="1" applyFont="1" applyFill="1" applyBorder="1" applyAlignment="1" applyProtection="1">
      <alignment vertical="center"/>
      <protection hidden="1"/>
    </xf>
    <xf numFmtId="2" fontId="44" fillId="5" borderId="20" xfId="0" applyNumberFormat="1" applyFont="1" applyFill="1" applyBorder="1" applyAlignment="1" applyProtection="1">
      <alignment horizontal="center" vertical="center" wrapText="1"/>
      <protection hidden="1"/>
    </xf>
    <xf numFmtId="2" fontId="44" fillId="5" borderId="10" xfId="0" applyNumberFormat="1" applyFont="1" applyFill="1" applyBorder="1" applyAlignment="1" applyProtection="1">
      <alignment horizontal="center" vertical="center" wrapText="1"/>
      <protection hidden="1"/>
    </xf>
    <xf numFmtId="9" fontId="44" fillId="5" borderId="10" xfId="0" applyNumberFormat="1" applyFont="1" applyFill="1" applyBorder="1" applyAlignment="1" applyProtection="1">
      <alignment horizontal="center" vertical="center" wrapText="1"/>
      <protection hidden="1"/>
    </xf>
    <xf numFmtId="2" fontId="62" fillId="0" borderId="45" xfId="0" applyNumberFormat="1" applyFont="1" applyBorder="1" applyAlignment="1" applyProtection="1">
      <alignment horizontal="center" vertical="center"/>
      <protection hidden="1"/>
    </xf>
    <xf numFmtId="2" fontId="62" fillId="0" borderId="46" xfId="0" applyNumberFormat="1" applyFont="1" applyBorder="1" applyAlignment="1" applyProtection="1">
      <alignment horizontal="center" vertical="center"/>
      <protection hidden="1"/>
    </xf>
    <xf numFmtId="2" fontId="62" fillId="0" borderId="50" xfId="0" applyNumberFormat="1" applyFont="1" applyBorder="1" applyAlignment="1" applyProtection="1">
      <alignment horizontal="center" vertical="center"/>
      <protection hidden="1"/>
    </xf>
    <xf numFmtId="2" fontId="62" fillId="0" borderId="47" xfId="0" applyNumberFormat="1" applyFont="1" applyBorder="1" applyAlignment="1" applyProtection="1">
      <alignment horizontal="center" vertical="center"/>
      <protection hidden="1"/>
    </xf>
    <xf numFmtId="2" fontId="62" fillId="0" borderId="1" xfId="0" applyNumberFormat="1" applyFont="1" applyBorder="1" applyAlignment="1" applyProtection="1">
      <alignment horizontal="center" vertical="center"/>
      <protection hidden="1"/>
    </xf>
    <xf numFmtId="2" fontId="62" fillId="0" borderId="51" xfId="0" applyNumberFormat="1" applyFont="1" applyBorder="1" applyAlignment="1" applyProtection="1">
      <alignment horizontal="center" vertical="center"/>
      <protection hidden="1"/>
    </xf>
    <xf numFmtId="2" fontId="62" fillId="0" borderId="67" xfId="0" applyNumberFormat="1" applyFont="1" applyBorder="1" applyAlignment="1" applyProtection="1">
      <alignment horizontal="center" vertical="center"/>
      <protection hidden="1"/>
    </xf>
    <xf numFmtId="2" fontId="62" fillId="0" borderId="66" xfId="0" applyNumberFormat="1" applyFont="1" applyBorder="1" applyAlignment="1" applyProtection="1">
      <alignment horizontal="center" vertical="center"/>
      <protection hidden="1"/>
    </xf>
    <xf numFmtId="2" fontId="62" fillId="0" borderId="68" xfId="0" applyNumberFormat="1" applyFont="1" applyBorder="1" applyAlignment="1" applyProtection="1">
      <alignment horizontal="center" vertical="center"/>
      <protection hidden="1"/>
    </xf>
    <xf numFmtId="0" fontId="62" fillId="61" borderId="41" xfId="0" applyFont="1" applyFill="1" applyBorder="1" applyAlignment="1" applyProtection="1">
      <alignment horizontal="center"/>
      <protection hidden="1"/>
    </xf>
    <xf numFmtId="0" fontId="62" fillId="61" borderId="9" xfId="0" applyFont="1" applyFill="1" applyBorder="1" applyAlignment="1" applyProtection="1">
      <alignment horizontal="center"/>
      <protection hidden="1"/>
    </xf>
    <xf numFmtId="0" fontId="62" fillId="61" borderId="42" xfId="0" applyFont="1" applyFill="1" applyBorder="1" applyAlignment="1" applyProtection="1">
      <alignment horizontal="center"/>
      <protection hidden="1"/>
    </xf>
    <xf numFmtId="2" fontId="97" fillId="13" borderId="10" xfId="0" applyNumberFormat="1" applyFont="1" applyFill="1" applyBorder="1" applyAlignment="1">
      <alignment horizontal="center" vertical="center" wrapText="1"/>
    </xf>
    <xf numFmtId="2" fontId="185" fillId="66" borderId="10" xfId="0" applyNumberFormat="1" applyFont="1" applyFill="1" applyBorder="1" applyAlignment="1" applyProtection="1">
      <alignment horizontal="center" vertical="center" wrapText="1"/>
      <protection hidden="1"/>
    </xf>
    <xf numFmtId="2" fontId="88" fillId="4" borderId="11" xfId="0" applyNumberFormat="1" applyFont="1" applyFill="1" applyBorder="1" applyAlignment="1" applyProtection="1">
      <alignment horizontal="center" vertical="center"/>
      <protection hidden="1"/>
    </xf>
    <xf numFmtId="2" fontId="88" fillId="4" borderId="13" xfId="0" applyNumberFormat="1" applyFont="1" applyFill="1" applyBorder="1" applyAlignment="1" applyProtection="1">
      <alignment horizontal="center" vertical="center"/>
      <protection hidden="1"/>
    </xf>
    <xf numFmtId="2" fontId="88" fillId="4" borderId="14" xfId="0" applyNumberFormat="1" applyFont="1" applyFill="1" applyBorder="1" applyAlignment="1" applyProtection="1">
      <alignment horizontal="center" vertical="center"/>
      <protection hidden="1"/>
    </xf>
    <xf numFmtId="2" fontId="44" fillId="47" borderId="3" xfId="0" applyNumberFormat="1" applyFont="1" applyFill="1" applyBorder="1" applyAlignment="1" applyProtection="1">
      <alignment horizontal="center" vertical="center" wrapText="1"/>
      <protection hidden="1"/>
    </xf>
    <xf numFmtId="2" fontId="86" fillId="4" borderId="25" xfId="0" applyNumberFormat="1" applyFont="1" applyFill="1" applyBorder="1" applyAlignment="1" applyProtection="1">
      <alignment horizontal="center" vertical="center"/>
      <protection hidden="1"/>
    </xf>
    <xf numFmtId="2" fontId="86" fillId="4" borderId="24" xfId="0" applyNumberFormat="1" applyFont="1" applyFill="1" applyBorder="1" applyAlignment="1" applyProtection="1">
      <alignment horizontal="center" vertical="center"/>
      <protection hidden="1"/>
    </xf>
    <xf numFmtId="2" fontId="86" fillId="4" borderId="27" xfId="0" applyNumberFormat="1" applyFont="1" applyFill="1" applyBorder="1" applyAlignment="1" applyProtection="1">
      <alignment horizontal="center" vertical="center"/>
      <protection hidden="1"/>
    </xf>
    <xf numFmtId="2" fontId="86" fillId="4" borderId="11" xfId="0" applyNumberFormat="1" applyFont="1" applyFill="1" applyBorder="1" applyAlignment="1" applyProtection="1">
      <alignment horizontal="center" vertical="center"/>
      <protection hidden="1"/>
    </xf>
    <xf numFmtId="2" fontId="86" fillId="4" borderId="13" xfId="0" applyNumberFormat="1" applyFont="1" applyFill="1" applyBorder="1" applyAlignment="1" applyProtection="1">
      <alignment horizontal="center" vertical="center"/>
      <protection hidden="1"/>
    </xf>
    <xf numFmtId="2" fontId="86" fillId="4" borderId="14" xfId="0" applyNumberFormat="1" applyFont="1" applyFill="1" applyBorder="1" applyAlignment="1" applyProtection="1">
      <alignment horizontal="center" vertical="center"/>
      <protection hidden="1"/>
    </xf>
    <xf numFmtId="2" fontId="80" fillId="5" borderId="3" xfId="0" applyNumberFormat="1" applyFont="1" applyFill="1" applyBorder="1" applyAlignment="1" applyProtection="1">
      <alignment horizontal="center" vertical="center" wrapText="1"/>
      <protection hidden="1"/>
    </xf>
    <xf numFmtId="2" fontId="44" fillId="15" borderId="29" xfId="0" applyNumberFormat="1" applyFont="1" applyFill="1" applyBorder="1" applyAlignment="1" applyProtection="1">
      <alignment horizontal="center" vertical="center" wrapText="1"/>
      <protection hidden="1"/>
    </xf>
    <xf numFmtId="2" fontId="85" fillId="4" borderId="0" xfId="0" applyNumberFormat="1" applyFont="1" applyFill="1" applyAlignment="1" applyProtection="1">
      <alignment horizontal="center" vertical="center"/>
      <protection hidden="1"/>
    </xf>
    <xf numFmtId="0" fontId="94" fillId="5" borderId="0" xfId="0" applyFont="1" applyFill="1" applyAlignment="1" applyProtection="1">
      <alignment horizontal="center" vertical="center"/>
      <protection hidden="1"/>
    </xf>
    <xf numFmtId="2" fontId="85" fillId="0" borderId="0" xfId="0" applyNumberFormat="1" applyFont="1" applyAlignment="1" applyProtection="1">
      <alignment horizontal="center" vertical="center"/>
      <protection hidden="1"/>
    </xf>
    <xf numFmtId="2" fontId="107" fillId="5" borderId="0" xfId="0" applyNumberFormat="1" applyFont="1" applyFill="1" applyAlignment="1" applyProtection="1">
      <alignment horizontal="center" vertical="center"/>
      <protection hidden="1"/>
    </xf>
    <xf numFmtId="2" fontId="94" fillId="5" borderId="0" xfId="0" applyNumberFormat="1" applyFont="1" applyFill="1" applyAlignment="1" applyProtection="1">
      <alignment horizontal="center" vertical="center"/>
      <protection hidden="1"/>
    </xf>
    <xf numFmtId="2" fontId="86" fillId="37" borderId="41" xfId="0" applyNumberFormat="1" applyFont="1" applyFill="1" applyBorder="1" applyAlignment="1" applyProtection="1">
      <alignment horizontal="center" vertical="center"/>
      <protection hidden="1"/>
    </xf>
    <xf numFmtId="2" fontId="96" fillId="67" borderId="23" xfId="0" applyNumberFormat="1" applyFont="1" applyFill="1" applyBorder="1" applyAlignment="1" applyProtection="1">
      <alignment horizontal="center" vertical="center"/>
      <protection hidden="1"/>
    </xf>
    <xf numFmtId="2" fontId="96" fillId="74" borderId="23" xfId="0" applyNumberFormat="1" applyFont="1" applyFill="1" applyBorder="1" applyAlignment="1" applyProtection="1">
      <alignment horizontal="center" vertical="center"/>
      <protection hidden="1"/>
    </xf>
    <xf numFmtId="2" fontId="86" fillId="37" borderId="9" xfId="0" applyNumberFormat="1" applyFont="1" applyFill="1" applyBorder="1" applyAlignment="1" applyProtection="1">
      <alignment horizontal="center" vertical="center"/>
      <protection hidden="1"/>
    </xf>
    <xf numFmtId="2" fontId="96" fillId="67" borderId="26" xfId="0" applyNumberFormat="1" applyFont="1" applyFill="1" applyBorder="1" applyAlignment="1" applyProtection="1">
      <alignment horizontal="center" vertical="center"/>
      <protection hidden="1"/>
    </xf>
    <xf numFmtId="2" fontId="96" fillId="74" borderId="26" xfId="0" applyNumberFormat="1" applyFont="1" applyFill="1" applyBorder="1" applyAlignment="1" applyProtection="1">
      <alignment horizontal="center" vertical="center"/>
      <protection hidden="1"/>
    </xf>
    <xf numFmtId="2" fontId="86" fillId="37" borderId="42" xfId="0" applyNumberFormat="1" applyFont="1" applyFill="1" applyBorder="1" applyAlignment="1" applyProtection="1">
      <alignment horizontal="center" vertical="center"/>
      <protection hidden="1"/>
    </xf>
    <xf numFmtId="0" fontId="5" fillId="4" borderId="0" xfId="0" applyFont="1" applyFill="1" applyAlignment="1" applyProtection="1">
      <alignment horizontal="center"/>
      <protection hidden="1"/>
    </xf>
    <xf numFmtId="2" fontId="84" fillId="4" borderId="0" xfId="0" applyNumberFormat="1" applyFont="1" applyFill="1" applyAlignment="1" applyProtection="1">
      <alignment horizontal="center"/>
      <protection hidden="1"/>
    </xf>
    <xf numFmtId="0" fontId="84" fillId="4" borderId="0" xfId="0" applyFont="1" applyFill="1" applyAlignment="1" applyProtection="1">
      <alignment horizontal="center"/>
      <protection hidden="1"/>
    </xf>
    <xf numFmtId="2" fontId="43" fillId="66" borderId="29" xfId="0" applyNumberFormat="1" applyFont="1" applyFill="1" applyBorder="1" applyAlignment="1" applyProtection="1">
      <alignment horizontal="center" vertical="center" wrapText="1"/>
      <protection hidden="1"/>
    </xf>
    <xf numFmtId="2" fontId="80" fillId="12" borderId="29" xfId="0" applyNumberFormat="1" applyFont="1" applyFill="1" applyBorder="1" applyAlignment="1" applyProtection="1">
      <alignment horizontal="center" vertical="center" wrapText="1"/>
      <protection hidden="1"/>
    </xf>
    <xf numFmtId="0" fontId="90" fillId="68" borderId="10" xfId="0" applyFont="1" applyFill="1" applyBorder="1" applyAlignment="1" applyProtection="1">
      <alignment horizontal="center" vertical="center" wrapText="1"/>
      <protection hidden="1"/>
    </xf>
    <xf numFmtId="2" fontId="189" fillId="68" borderId="11" xfId="0" applyNumberFormat="1" applyFont="1" applyFill="1" applyBorder="1" applyAlignment="1" applyProtection="1">
      <alignment horizontal="center" vertical="center"/>
      <protection hidden="1"/>
    </xf>
    <xf numFmtId="2" fontId="189" fillId="68" borderId="13" xfId="0" applyNumberFormat="1" applyFont="1" applyFill="1" applyBorder="1" applyAlignment="1" applyProtection="1">
      <alignment horizontal="center" vertical="center"/>
      <protection hidden="1"/>
    </xf>
    <xf numFmtId="2" fontId="189" fillId="68" borderId="14" xfId="0" applyNumberFormat="1" applyFont="1" applyFill="1" applyBorder="1" applyAlignment="1" applyProtection="1">
      <alignment horizontal="center" vertical="center"/>
      <protection hidden="1"/>
    </xf>
    <xf numFmtId="0" fontId="104" fillId="0" borderId="15" xfId="0" applyFont="1" applyBorder="1" applyAlignment="1">
      <alignment horizontal="center" vertical="center"/>
    </xf>
    <xf numFmtId="0" fontId="104" fillId="0" borderId="23" xfId="0" applyFont="1" applyBorder="1" applyAlignment="1">
      <alignment horizontal="center" vertical="center"/>
    </xf>
    <xf numFmtId="0" fontId="104" fillId="0" borderId="26" xfId="0" applyFont="1" applyBorder="1" applyAlignment="1">
      <alignment horizontal="center" vertical="center"/>
    </xf>
    <xf numFmtId="0" fontId="97" fillId="25" borderId="10" xfId="0" applyFont="1" applyFill="1" applyBorder="1" applyAlignment="1">
      <alignment horizontal="center" vertical="center" wrapText="1"/>
    </xf>
    <xf numFmtId="2" fontId="41" fillId="5" borderId="11" xfId="0" applyNumberFormat="1" applyFont="1" applyFill="1" applyBorder="1" applyAlignment="1">
      <alignment horizontal="center" vertical="center" wrapText="1"/>
    </xf>
    <xf numFmtId="2" fontId="41" fillId="5" borderId="13" xfId="0" applyNumberFormat="1" applyFont="1" applyFill="1" applyBorder="1" applyAlignment="1">
      <alignment horizontal="center" vertical="center" wrapText="1"/>
    </xf>
    <xf numFmtId="2" fontId="41" fillId="5" borderId="14" xfId="0" applyNumberFormat="1" applyFont="1" applyFill="1" applyBorder="1" applyAlignment="1">
      <alignment horizontal="center" vertical="center" wrapText="1"/>
    </xf>
    <xf numFmtId="2" fontId="41" fillId="5" borderId="44" xfId="0" applyNumberFormat="1" applyFont="1" applyFill="1" applyBorder="1" applyAlignment="1">
      <alignment horizontal="center" vertical="center" wrapText="1"/>
    </xf>
    <xf numFmtId="2" fontId="96" fillId="67" borderId="11" xfId="0" applyNumberFormat="1" applyFont="1" applyFill="1" applyBorder="1" applyAlignment="1" applyProtection="1">
      <alignment horizontal="center" vertical="center"/>
      <protection hidden="1"/>
    </xf>
    <xf numFmtId="2" fontId="96" fillId="67" borderId="13" xfId="0" applyNumberFormat="1" applyFont="1" applyFill="1" applyBorder="1" applyAlignment="1" applyProtection="1">
      <alignment horizontal="center" vertical="center"/>
      <protection hidden="1"/>
    </xf>
    <xf numFmtId="2" fontId="96" fillId="67" borderId="14" xfId="0" applyNumberFormat="1" applyFont="1" applyFill="1" applyBorder="1" applyAlignment="1" applyProtection="1">
      <alignment horizontal="center" vertical="center"/>
      <protection hidden="1"/>
    </xf>
    <xf numFmtId="2" fontId="96" fillId="74" borderId="11" xfId="0" applyNumberFormat="1" applyFont="1" applyFill="1" applyBorder="1" applyAlignment="1" applyProtection="1">
      <alignment horizontal="center" vertical="center"/>
      <protection hidden="1"/>
    </xf>
    <xf numFmtId="2" fontId="96" fillId="74" borderId="13" xfId="0" applyNumberFormat="1" applyFont="1" applyFill="1" applyBorder="1" applyAlignment="1" applyProtection="1">
      <alignment horizontal="center" vertical="center"/>
      <protection hidden="1"/>
    </xf>
    <xf numFmtId="2" fontId="96" fillId="74" borderId="14" xfId="0" applyNumberFormat="1" applyFont="1" applyFill="1" applyBorder="1" applyAlignment="1" applyProtection="1">
      <alignment horizontal="center" vertical="center"/>
      <protection hidden="1"/>
    </xf>
    <xf numFmtId="2" fontId="88" fillId="22" borderId="41" xfId="0" applyNumberFormat="1" applyFont="1" applyFill="1" applyBorder="1" applyAlignment="1" applyProtection="1">
      <alignment vertical="center"/>
      <protection hidden="1"/>
    </xf>
    <xf numFmtId="2" fontId="88" fillId="22" borderId="9" xfId="0" applyNumberFormat="1" applyFont="1" applyFill="1" applyBorder="1" applyAlignment="1" applyProtection="1">
      <alignment vertical="center"/>
      <protection hidden="1"/>
    </xf>
    <xf numFmtId="2" fontId="88" fillId="22" borderId="42" xfId="0" applyNumberFormat="1" applyFont="1" applyFill="1" applyBorder="1" applyAlignment="1" applyProtection="1">
      <alignment vertical="center"/>
      <protection hidden="1"/>
    </xf>
    <xf numFmtId="2" fontId="80" fillId="47" borderId="10" xfId="0" applyNumberFormat="1" applyFont="1" applyFill="1" applyBorder="1" applyAlignment="1" applyProtection="1">
      <alignment horizontal="center" vertical="center" wrapText="1"/>
      <protection locked="0" hidden="1"/>
    </xf>
    <xf numFmtId="2" fontId="88" fillId="4" borderId="11" xfId="0" applyNumberFormat="1" applyFont="1" applyFill="1" applyBorder="1" applyAlignment="1" applyProtection="1">
      <alignment horizontal="center" vertical="center"/>
      <protection locked="0"/>
    </xf>
    <xf numFmtId="2" fontId="88" fillId="4" borderId="41" xfId="0" applyNumberFormat="1" applyFont="1" applyFill="1" applyBorder="1" applyAlignment="1" applyProtection="1">
      <alignment horizontal="center" vertical="center"/>
      <protection locked="0"/>
    </xf>
    <xf numFmtId="2" fontId="88" fillId="14" borderId="11" xfId="0" applyNumberFormat="1" applyFont="1" applyFill="1" applyBorder="1" applyAlignment="1">
      <alignment horizontal="center" vertical="center"/>
    </xf>
    <xf numFmtId="2" fontId="88" fillId="4" borderId="11" xfId="0" applyNumberFormat="1" applyFont="1" applyFill="1" applyBorder="1" applyAlignment="1" applyProtection="1">
      <alignment vertical="center"/>
      <protection locked="0"/>
    </xf>
    <xf numFmtId="1" fontId="88" fillId="30" borderId="11" xfId="0" applyNumberFormat="1" applyFont="1" applyFill="1" applyBorder="1" applyAlignment="1" applyProtection="1">
      <alignment horizontal="center" vertical="center"/>
      <protection locked="0"/>
    </xf>
    <xf numFmtId="1" fontId="88" fillId="0" borderId="13" xfId="0" applyNumberFormat="1" applyFont="1" applyBorder="1" applyAlignment="1" applyProtection="1">
      <alignment horizontal="center" vertical="center"/>
      <protection locked="0"/>
    </xf>
    <xf numFmtId="1" fontId="88" fillId="37" borderId="13" xfId="0" applyNumberFormat="1" applyFont="1" applyFill="1" applyBorder="1" applyAlignment="1" applyProtection="1">
      <alignment horizontal="center" vertical="center"/>
      <protection locked="0"/>
    </xf>
    <xf numFmtId="1" fontId="88" fillId="37" borderId="23" xfId="0" applyNumberFormat="1" applyFont="1" applyFill="1" applyBorder="1" applyAlignment="1" applyProtection="1">
      <alignment horizontal="center" vertical="center"/>
      <protection locked="0"/>
    </xf>
    <xf numFmtId="1" fontId="88" fillId="0" borderId="15" xfId="0" applyNumberFormat="1" applyFont="1" applyBorder="1" applyAlignment="1" applyProtection="1">
      <alignment horizontal="center" vertical="center"/>
      <protection hidden="1"/>
    </xf>
    <xf numFmtId="1" fontId="88" fillId="37" borderId="11" xfId="0" applyNumberFormat="1" applyFont="1" applyFill="1" applyBorder="1" applyAlignment="1" applyProtection="1">
      <alignment horizontal="center" vertical="center"/>
      <protection hidden="1"/>
    </xf>
    <xf numFmtId="1" fontId="88" fillId="0" borderId="10" xfId="0" applyNumberFormat="1" applyFont="1" applyBorder="1" applyAlignment="1" applyProtection="1">
      <alignment horizontal="center" vertical="center"/>
      <protection hidden="1"/>
    </xf>
    <xf numFmtId="2" fontId="88" fillId="4" borderId="13" xfId="0" applyNumberFormat="1" applyFont="1" applyFill="1" applyBorder="1" applyAlignment="1" applyProtection="1">
      <alignment horizontal="center" vertical="center"/>
      <protection locked="0"/>
    </xf>
    <xf numFmtId="2" fontId="88" fillId="4" borderId="9" xfId="0" applyNumberFormat="1" applyFont="1" applyFill="1" applyBorder="1" applyAlignment="1" applyProtection="1">
      <alignment horizontal="center" vertical="center"/>
      <protection locked="0"/>
    </xf>
    <xf numFmtId="2" fontId="88" fillId="14" borderId="13" xfId="0" applyNumberFormat="1" applyFont="1" applyFill="1" applyBorder="1" applyAlignment="1">
      <alignment horizontal="center" vertical="center"/>
    </xf>
    <xf numFmtId="2" fontId="88" fillId="4" borderId="13" xfId="0" applyNumberFormat="1" applyFont="1" applyFill="1" applyBorder="1" applyAlignment="1" applyProtection="1">
      <alignment vertical="center"/>
      <protection locked="0"/>
    </xf>
    <xf numFmtId="1" fontId="88" fillId="30" borderId="13" xfId="0" applyNumberFormat="1" applyFont="1" applyFill="1" applyBorder="1" applyAlignment="1" applyProtection="1">
      <alignment horizontal="center" vertical="center"/>
      <protection locked="0"/>
    </xf>
    <xf numFmtId="1" fontId="88" fillId="0" borderId="23" xfId="0" applyNumberFormat="1" applyFont="1" applyBorder="1" applyAlignment="1" applyProtection="1">
      <alignment horizontal="center" vertical="center"/>
      <protection hidden="1"/>
    </xf>
    <xf numFmtId="1" fontId="88" fillId="37" borderId="13" xfId="0" applyNumberFormat="1" applyFont="1" applyFill="1" applyBorder="1" applyAlignment="1" applyProtection="1">
      <alignment horizontal="center" vertical="center"/>
      <protection hidden="1"/>
    </xf>
    <xf numFmtId="1" fontId="88" fillId="0" borderId="13" xfId="0" applyNumberFormat="1" applyFont="1" applyBorder="1" applyAlignment="1" applyProtection="1">
      <alignment horizontal="center" vertical="center"/>
      <protection hidden="1"/>
    </xf>
    <xf numFmtId="1" fontId="88" fillId="0" borderId="24" xfId="0" applyNumberFormat="1" applyFont="1" applyBorder="1" applyAlignment="1" applyProtection="1">
      <alignment horizontal="center" vertical="center"/>
      <protection locked="0"/>
    </xf>
    <xf numFmtId="2" fontId="88" fillId="4" borderId="14" xfId="0" applyNumberFormat="1" applyFont="1" applyFill="1" applyBorder="1" applyAlignment="1" applyProtection="1">
      <alignment horizontal="center" vertical="center"/>
      <protection locked="0"/>
    </xf>
    <xf numFmtId="2" fontId="88" fillId="4" borderId="42" xfId="0" applyNumberFormat="1" applyFont="1" applyFill="1" applyBorder="1" applyAlignment="1" applyProtection="1">
      <alignment horizontal="center" vertical="center"/>
      <protection locked="0"/>
    </xf>
    <xf numFmtId="2" fontId="88" fillId="14" borderId="14" xfId="0" applyNumberFormat="1" applyFont="1" applyFill="1" applyBorder="1" applyAlignment="1">
      <alignment horizontal="center" vertical="center"/>
    </xf>
    <xf numFmtId="2" fontId="88" fillId="4" borderId="14" xfId="0" applyNumberFormat="1" applyFont="1" applyFill="1" applyBorder="1" applyAlignment="1" applyProtection="1">
      <alignment vertical="center"/>
      <protection locked="0"/>
    </xf>
    <xf numFmtId="1" fontId="88" fillId="30" borderId="14" xfId="0" applyNumberFormat="1" applyFont="1" applyFill="1" applyBorder="1" applyAlignment="1" applyProtection="1">
      <alignment horizontal="center" vertical="center"/>
      <protection locked="0"/>
    </xf>
    <xf numFmtId="1" fontId="88" fillId="0" borderId="27" xfId="0" applyNumberFormat="1" applyFont="1" applyBorder="1" applyAlignment="1" applyProtection="1">
      <alignment horizontal="center" vertical="center"/>
      <protection locked="0"/>
    </xf>
    <xf numFmtId="1" fontId="88" fillId="0" borderId="14" xfId="0" applyNumberFormat="1" applyFont="1" applyBorder="1" applyAlignment="1" applyProtection="1">
      <alignment horizontal="center" vertical="center"/>
      <protection locked="0"/>
    </xf>
    <xf numFmtId="1" fontId="88" fillId="37" borderId="14" xfId="0" applyNumberFormat="1" applyFont="1" applyFill="1" applyBorder="1" applyAlignment="1" applyProtection="1">
      <alignment horizontal="center" vertical="center"/>
      <protection locked="0"/>
    </xf>
    <xf numFmtId="1" fontId="88" fillId="37" borderId="26" xfId="0" applyNumberFormat="1" applyFont="1" applyFill="1" applyBorder="1" applyAlignment="1" applyProtection="1">
      <alignment horizontal="center" vertical="center"/>
      <protection locked="0"/>
    </xf>
    <xf numFmtId="1" fontId="88" fillId="0" borderId="26" xfId="0" applyNumberFormat="1" applyFont="1" applyBorder="1" applyAlignment="1" applyProtection="1">
      <alignment horizontal="center" vertical="center"/>
      <protection hidden="1"/>
    </xf>
    <xf numFmtId="1" fontId="88" fillId="37" borderId="14" xfId="0" applyNumberFormat="1" applyFont="1" applyFill="1" applyBorder="1" applyAlignment="1" applyProtection="1">
      <alignment horizontal="center" vertical="center"/>
      <protection hidden="1"/>
    </xf>
    <xf numFmtId="1" fontId="88" fillId="0" borderId="14" xfId="0" applyNumberFormat="1" applyFont="1" applyBorder="1" applyAlignment="1" applyProtection="1">
      <alignment horizontal="center" vertical="center"/>
      <protection hidden="1"/>
    </xf>
    <xf numFmtId="2" fontId="97" fillId="26" borderId="4" xfId="0" applyNumberFormat="1" applyFont="1" applyFill="1" applyBorder="1" applyAlignment="1" applyProtection="1">
      <alignment horizontal="center" vertical="center" wrapText="1"/>
      <protection locked="0" hidden="1"/>
    </xf>
    <xf numFmtId="2" fontId="97" fillId="36" borderId="4" xfId="0" applyNumberFormat="1" applyFont="1" applyFill="1" applyBorder="1" applyAlignment="1" applyProtection="1">
      <alignment horizontal="center" vertical="center" wrapText="1"/>
      <protection locked="0" hidden="1"/>
    </xf>
    <xf numFmtId="1" fontId="88" fillId="0" borderId="25" xfId="0" applyNumberFormat="1" applyFont="1" applyBorder="1" applyAlignment="1" applyProtection="1">
      <alignment horizontal="center" vertical="center"/>
      <protection locked="0"/>
    </xf>
    <xf numFmtId="1" fontId="88" fillId="0" borderId="11" xfId="0" applyNumberFormat="1" applyFont="1" applyBorder="1" applyAlignment="1" applyProtection="1">
      <alignment horizontal="center" vertical="center"/>
      <protection locked="0"/>
    </xf>
    <xf numFmtId="1" fontId="88" fillId="37" borderId="11" xfId="0" applyNumberFormat="1" applyFont="1" applyFill="1" applyBorder="1" applyAlignment="1" applyProtection="1">
      <alignment horizontal="center" vertical="center"/>
      <protection locked="0"/>
    </xf>
    <xf numFmtId="1" fontId="88" fillId="37" borderId="15" xfId="0" applyNumberFormat="1" applyFont="1" applyFill="1" applyBorder="1" applyAlignment="1" applyProtection="1">
      <alignment horizontal="center" vertical="center"/>
      <protection locked="0"/>
    </xf>
    <xf numFmtId="1" fontId="88" fillId="0" borderId="15" xfId="0" applyNumberFormat="1" applyFont="1" applyBorder="1" applyAlignment="1" applyProtection="1">
      <alignment horizontal="center" vertical="center"/>
      <protection locked="0"/>
    </xf>
    <xf numFmtId="1" fontId="88" fillId="37" borderId="41" xfId="0" applyNumberFormat="1" applyFont="1" applyFill="1" applyBorder="1" applyAlignment="1">
      <alignment horizontal="center" vertical="center"/>
    </xf>
    <xf numFmtId="1" fontId="88" fillId="0" borderId="11" xfId="0" applyNumberFormat="1" applyFont="1" applyBorder="1" applyAlignment="1">
      <alignment horizontal="center" vertical="center"/>
    </xf>
    <xf numFmtId="1" fontId="88" fillId="37" borderId="25" xfId="0" applyNumberFormat="1" applyFont="1" applyFill="1" applyBorder="1" applyAlignment="1">
      <alignment horizontal="center" vertical="center"/>
    </xf>
    <xf numFmtId="1" fontId="88" fillId="38" borderId="44" xfId="0" applyNumberFormat="1" applyFont="1" applyFill="1" applyBorder="1" applyAlignment="1">
      <alignment horizontal="center" vertical="center"/>
    </xf>
    <xf numFmtId="1" fontId="88" fillId="39" borderId="44" xfId="0" applyNumberFormat="1" applyFont="1" applyFill="1" applyBorder="1" applyAlignment="1">
      <alignment horizontal="center"/>
    </xf>
    <xf numFmtId="1" fontId="88" fillId="16" borderId="44" xfId="0" applyNumberFormat="1" applyFont="1" applyFill="1" applyBorder="1" applyAlignment="1">
      <alignment horizontal="center" vertical="center"/>
    </xf>
    <xf numFmtId="1" fontId="88" fillId="0" borderId="23" xfId="0" applyNumberFormat="1" applyFont="1" applyBorder="1" applyAlignment="1" applyProtection="1">
      <alignment horizontal="center" vertical="center"/>
      <protection locked="0"/>
    </xf>
    <xf numFmtId="1" fontId="88" fillId="37" borderId="9" xfId="0" applyNumberFormat="1" applyFont="1" applyFill="1" applyBorder="1" applyAlignment="1">
      <alignment horizontal="center" vertical="center"/>
    </xf>
    <xf numFmtId="1" fontId="88" fillId="0" borderId="13" xfId="0" applyNumberFormat="1" applyFont="1" applyBorder="1" applyAlignment="1">
      <alignment horizontal="center" vertical="center"/>
    </xf>
    <xf numFmtId="1" fontId="88" fillId="37" borderId="24" xfId="0" applyNumberFormat="1" applyFont="1" applyFill="1" applyBorder="1" applyAlignment="1">
      <alignment horizontal="center" vertical="center"/>
    </xf>
    <xf numFmtId="1" fontId="88" fillId="38" borderId="13" xfId="0" applyNumberFormat="1" applyFont="1" applyFill="1" applyBorder="1" applyAlignment="1">
      <alignment horizontal="center" vertical="center"/>
    </xf>
    <xf numFmtId="1" fontId="88" fillId="39" borderId="13" xfId="0" applyNumberFormat="1" applyFont="1" applyFill="1" applyBorder="1" applyAlignment="1">
      <alignment horizontal="center"/>
    </xf>
    <xf numFmtId="1" fontId="88" fillId="0" borderId="26" xfId="0" applyNumberFormat="1" applyFont="1" applyBorder="1" applyAlignment="1" applyProtection="1">
      <alignment horizontal="center" vertical="center"/>
      <protection locked="0"/>
    </xf>
    <xf numFmtId="1" fontId="88" fillId="37" borderId="42" xfId="0" applyNumberFormat="1" applyFont="1" applyFill="1" applyBorder="1" applyAlignment="1">
      <alignment horizontal="center" vertical="center"/>
    </xf>
    <xf numFmtId="1" fontId="88" fillId="0" borderId="14" xfId="0" applyNumberFormat="1" applyFont="1" applyBorder="1" applyAlignment="1">
      <alignment horizontal="center" vertical="center"/>
    </xf>
    <xf numFmtId="1" fontId="88" fillId="37" borderId="27" xfId="0" applyNumberFormat="1" applyFont="1" applyFill="1" applyBorder="1" applyAlignment="1">
      <alignment horizontal="center" vertical="center"/>
    </xf>
    <xf numFmtId="1" fontId="88" fillId="38" borderId="14" xfId="0" applyNumberFormat="1" applyFont="1" applyFill="1" applyBorder="1" applyAlignment="1">
      <alignment horizontal="center" vertical="center"/>
    </xf>
    <xf numFmtId="1" fontId="88" fillId="39" borderId="14" xfId="0" applyNumberFormat="1" applyFont="1" applyFill="1" applyBorder="1" applyAlignment="1">
      <alignment horizontal="center"/>
    </xf>
    <xf numFmtId="2" fontId="41" fillId="5" borderId="43" xfId="0" applyNumberFormat="1" applyFont="1" applyFill="1" applyBorder="1" applyAlignment="1">
      <alignment horizontal="center" vertical="center" wrapText="1"/>
    </xf>
    <xf numFmtId="2" fontId="41" fillId="5" borderId="10" xfId="0" applyNumberFormat="1" applyFont="1" applyFill="1" applyBorder="1" applyAlignment="1">
      <alignment horizontal="center" vertical="center" wrapText="1"/>
    </xf>
    <xf numFmtId="0" fontId="178" fillId="0" borderId="11" xfId="0" applyFont="1" applyBorder="1" applyAlignment="1" applyProtection="1">
      <alignment horizontal="center" vertical="center" wrapText="1"/>
      <protection locked="0"/>
    </xf>
    <xf numFmtId="0" fontId="178" fillId="0" borderId="13" xfId="0" applyFont="1" applyBorder="1" applyAlignment="1" applyProtection="1">
      <alignment horizontal="center" vertical="center" wrapText="1"/>
      <protection locked="0"/>
    </xf>
    <xf numFmtId="0" fontId="178" fillId="0" borderId="14" xfId="0" applyFont="1" applyBorder="1" applyAlignment="1" applyProtection="1">
      <alignment horizontal="center" vertical="center" wrapText="1"/>
      <protection locked="0"/>
    </xf>
    <xf numFmtId="0" fontId="109" fillId="34" borderId="4" xfId="0" applyFont="1" applyFill="1" applyBorder="1" applyAlignment="1" applyProtection="1">
      <alignment horizontal="center" vertical="center" wrapText="1"/>
      <protection hidden="1"/>
    </xf>
    <xf numFmtId="0" fontId="178" fillId="7" borderId="51" xfId="0" applyFont="1" applyFill="1" applyBorder="1" applyAlignment="1" applyProtection="1">
      <alignment vertical="center" wrapText="1"/>
      <protection hidden="1"/>
    </xf>
    <xf numFmtId="0" fontId="178" fillId="7" borderId="1" xfId="0" applyFont="1" applyFill="1" applyBorder="1" applyAlignment="1" applyProtection="1">
      <alignment horizontal="center" vertical="center" wrapText="1"/>
      <protection hidden="1"/>
    </xf>
    <xf numFmtId="0" fontId="100" fillId="4" borderId="0" xfId="0" applyFont="1" applyFill="1" applyAlignment="1" applyProtection="1">
      <alignment vertical="center"/>
      <protection locked="0"/>
    </xf>
    <xf numFmtId="2" fontId="80" fillId="12" borderId="19" xfId="0" applyNumberFormat="1" applyFont="1" applyFill="1" applyBorder="1" applyAlignment="1" applyProtection="1">
      <alignment horizontal="center" vertical="center" wrapText="1"/>
      <protection hidden="1"/>
    </xf>
    <xf numFmtId="2" fontId="80" fillId="12" borderId="20" xfId="0" applyNumberFormat="1" applyFont="1" applyFill="1" applyBorder="1" applyAlignment="1" applyProtection="1">
      <alignment horizontal="center" vertical="center" wrapText="1"/>
      <protection hidden="1"/>
    </xf>
    <xf numFmtId="2" fontId="96" fillId="4" borderId="44" xfId="0" applyNumberFormat="1" applyFont="1" applyFill="1" applyBorder="1" applyAlignment="1" applyProtection="1">
      <alignment horizontal="center" vertical="center"/>
      <protection hidden="1"/>
    </xf>
    <xf numFmtId="2" fontId="80" fillId="12" borderId="4" xfId="0" applyNumberFormat="1" applyFont="1" applyFill="1" applyBorder="1" applyAlignment="1" applyProtection="1">
      <alignment horizontal="center" vertical="center" wrapText="1"/>
      <protection hidden="1"/>
    </xf>
    <xf numFmtId="2" fontId="96" fillId="74" borderId="25" xfId="0" applyNumberFormat="1" applyFont="1" applyFill="1" applyBorder="1" applyAlignment="1" applyProtection="1">
      <alignment horizontal="center" vertical="center"/>
      <protection hidden="1"/>
    </xf>
    <xf numFmtId="2" fontId="96" fillId="74" borderId="24" xfId="0" applyNumberFormat="1" applyFont="1" applyFill="1" applyBorder="1" applyAlignment="1" applyProtection="1">
      <alignment horizontal="center" vertical="center"/>
      <protection hidden="1"/>
    </xf>
    <xf numFmtId="2" fontId="96" fillId="74" borderId="27" xfId="0" applyNumberFormat="1" applyFont="1" applyFill="1" applyBorder="1" applyAlignment="1" applyProtection="1">
      <alignment horizontal="center" vertical="center"/>
      <protection hidden="1"/>
    </xf>
    <xf numFmtId="2" fontId="62" fillId="75" borderId="15" xfId="0" applyNumberFormat="1" applyFont="1" applyFill="1" applyBorder="1" applyProtection="1">
      <protection locked="0"/>
    </xf>
    <xf numFmtId="2" fontId="62" fillId="75" borderId="23" xfId="0" applyNumberFormat="1" applyFont="1" applyFill="1" applyBorder="1" applyProtection="1">
      <protection locked="0"/>
    </xf>
    <xf numFmtId="2" fontId="62" fillId="75" borderId="26" xfId="0" applyNumberFormat="1" applyFont="1" applyFill="1" applyBorder="1" applyProtection="1">
      <protection locked="0"/>
    </xf>
    <xf numFmtId="0" fontId="62" fillId="55" borderId="41" xfId="0" applyFont="1" applyFill="1" applyBorder="1" applyAlignment="1" applyProtection="1">
      <alignment horizontal="center"/>
      <protection hidden="1"/>
    </xf>
    <xf numFmtId="0" fontId="62" fillId="55" borderId="9" xfId="0" applyFont="1" applyFill="1" applyBorder="1" applyAlignment="1" applyProtection="1">
      <alignment horizontal="center"/>
      <protection hidden="1"/>
    </xf>
    <xf numFmtId="2" fontId="56" fillId="67" borderId="11" xfId="0" applyNumberFormat="1" applyFont="1" applyFill="1" applyBorder="1" applyAlignment="1">
      <alignment vertical="center"/>
    </xf>
    <xf numFmtId="2" fontId="56" fillId="67" borderId="13" xfId="0" applyNumberFormat="1" applyFont="1" applyFill="1" applyBorder="1" applyAlignment="1">
      <alignment vertical="center"/>
    </xf>
    <xf numFmtId="2" fontId="56" fillId="67" borderId="14" xfId="0" applyNumberFormat="1" applyFont="1" applyFill="1" applyBorder="1" applyAlignment="1">
      <alignment vertical="center"/>
    </xf>
    <xf numFmtId="2" fontId="189" fillId="68" borderId="15" xfId="0" applyNumberFormat="1" applyFont="1" applyFill="1" applyBorder="1" applyAlignment="1" applyProtection="1">
      <alignment horizontal="center" vertical="center"/>
      <protection hidden="1"/>
    </xf>
    <xf numFmtId="2" fontId="189" fillId="68" borderId="23" xfId="0" applyNumberFormat="1" applyFont="1" applyFill="1" applyBorder="1" applyAlignment="1" applyProtection="1">
      <alignment horizontal="center" vertical="center"/>
      <protection hidden="1"/>
    </xf>
    <xf numFmtId="2" fontId="189" fillId="68" borderId="26" xfId="0" applyNumberFormat="1" applyFont="1" applyFill="1" applyBorder="1" applyAlignment="1" applyProtection="1">
      <alignment horizontal="center" vertical="center"/>
      <protection hidden="1"/>
    </xf>
    <xf numFmtId="2" fontId="96" fillId="67" borderId="11" xfId="0" applyNumberFormat="1" applyFont="1" applyFill="1" applyBorder="1" applyAlignment="1" applyProtection="1">
      <alignment horizontal="right" vertical="center"/>
      <protection hidden="1"/>
    </xf>
    <xf numFmtId="2" fontId="96" fillId="67" borderId="13" xfId="0" applyNumberFormat="1" applyFont="1" applyFill="1" applyBorder="1" applyAlignment="1" applyProtection="1">
      <alignment horizontal="right" vertical="center"/>
      <protection hidden="1"/>
    </xf>
    <xf numFmtId="2" fontId="96" fillId="67" borderId="14" xfId="0" applyNumberFormat="1" applyFont="1" applyFill="1" applyBorder="1" applyAlignment="1" applyProtection="1">
      <alignment horizontal="right" vertical="center"/>
      <protection hidden="1"/>
    </xf>
    <xf numFmtId="2" fontId="86" fillId="30" borderId="41" xfId="0" applyNumberFormat="1" applyFont="1" applyFill="1" applyBorder="1" applyAlignment="1" applyProtection="1">
      <alignment horizontal="center" vertical="center"/>
      <protection hidden="1"/>
    </xf>
    <xf numFmtId="2" fontId="86" fillId="30" borderId="9" xfId="0" applyNumberFormat="1" applyFont="1" applyFill="1" applyBorder="1" applyAlignment="1" applyProtection="1">
      <alignment horizontal="center" vertical="center"/>
      <protection hidden="1"/>
    </xf>
    <xf numFmtId="2" fontId="86" fillId="30" borderId="42" xfId="0" applyNumberFormat="1" applyFont="1" applyFill="1" applyBorder="1" applyAlignment="1" applyProtection="1">
      <alignment horizontal="center" vertical="center"/>
      <protection hidden="1"/>
    </xf>
    <xf numFmtId="2" fontId="44" fillId="5" borderId="29" xfId="0" applyNumberFormat="1" applyFont="1" applyFill="1" applyBorder="1" applyAlignment="1" applyProtection="1">
      <alignment horizontal="center" vertical="center" wrapText="1"/>
      <protection hidden="1"/>
    </xf>
    <xf numFmtId="2" fontId="88" fillId="28" borderId="41" xfId="0" applyNumberFormat="1" applyFont="1" applyFill="1" applyBorder="1" applyAlignment="1" applyProtection="1">
      <alignment vertical="center"/>
      <protection hidden="1"/>
    </xf>
    <xf numFmtId="2" fontId="88" fillId="28" borderId="9" xfId="0" applyNumberFormat="1" applyFont="1" applyFill="1" applyBorder="1" applyAlignment="1" applyProtection="1">
      <alignment vertical="center"/>
      <protection hidden="1"/>
    </xf>
    <xf numFmtId="2" fontId="88" fillId="28" borderId="42" xfId="0" applyNumberFormat="1" applyFont="1" applyFill="1" applyBorder="1" applyAlignment="1" applyProtection="1">
      <alignment vertical="center"/>
      <protection hidden="1"/>
    </xf>
    <xf numFmtId="9" fontId="80" fillId="5" borderId="19" xfId="0" applyNumberFormat="1" applyFont="1" applyFill="1" applyBorder="1" applyAlignment="1" applyProtection="1">
      <alignment horizontal="center" vertical="center" wrapText="1"/>
      <protection hidden="1"/>
    </xf>
    <xf numFmtId="2" fontId="44" fillId="47" borderId="22" xfId="0" applyNumberFormat="1" applyFont="1" applyFill="1" applyBorder="1" applyAlignment="1" applyProtection="1">
      <alignment horizontal="center" vertical="center" wrapText="1"/>
      <protection hidden="1"/>
    </xf>
    <xf numFmtId="2" fontId="44" fillId="5" borderId="11" xfId="0" applyNumberFormat="1" applyFont="1" applyFill="1" applyBorder="1" applyAlignment="1" applyProtection="1">
      <alignment horizontal="center" vertical="center" wrapText="1"/>
      <protection hidden="1"/>
    </xf>
    <xf numFmtId="2" fontId="80" fillId="5" borderId="0" xfId="0" applyNumberFormat="1" applyFont="1" applyFill="1" applyAlignment="1" applyProtection="1">
      <alignment horizontal="right" vertical="center"/>
      <protection hidden="1"/>
    </xf>
    <xf numFmtId="2" fontId="80" fillId="5" borderId="0" xfId="0" applyNumberFormat="1" applyFont="1" applyFill="1" applyAlignment="1" applyProtection="1">
      <alignment horizontal="right"/>
      <protection hidden="1"/>
    </xf>
    <xf numFmtId="0" fontId="108" fillId="5" borderId="0" xfId="0" applyFont="1" applyFill="1" applyAlignment="1" applyProtection="1">
      <alignment horizontal="center" vertical="center"/>
      <protection locked="0"/>
    </xf>
    <xf numFmtId="0" fontId="36" fillId="5" borderId="0" xfId="0" applyFont="1" applyFill="1" applyAlignment="1" applyProtection="1">
      <alignment horizontal="center" vertical="center"/>
      <protection locked="0"/>
    </xf>
    <xf numFmtId="0" fontId="89" fillId="4" borderId="0" xfId="0" applyFont="1" applyFill="1" applyAlignment="1">
      <alignment horizontal="center" vertical="center" wrapText="1"/>
    </xf>
    <xf numFmtId="2" fontId="74" fillId="4" borderId="0" xfId="0" applyNumberFormat="1" applyFont="1" applyFill="1" applyAlignment="1">
      <alignment horizontal="center" vertical="center" wrapText="1"/>
    </xf>
    <xf numFmtId="2" fontId="38" fillId="5" borderId="0" xfId="0" applyNumberFormat="1" applyFont="1" applyFill="1" applyAlignment="1" applyProtection="1">
      <alignment horizontal="right" vertical="center"/>
      <protection hidden="1"/>
    </xf>
    <xf numFmtId="0" fontId="71" fillId="5" borderId="42" xfId="0" applyFont="1" applyFill="1" applyBorder="1" applyAlignment="1">
      <alignment vertical="center" wrapText="1"/>
    </xf>
    <xf numFmtId="0" fontId="166" fillId="4" borderId="0" xfId="0" applyFont="1" applyFill="1" applyAlignment="1" applyProtection="1">
      <alignment horizontal="left" vertical="center" wrapText="1"/>
      <protection locked="0"/>
    </xf>
    <xf numFmtId="2" fontId="117" fillId="48" borderId="0" xfId="0" applyNumberFormat="1" applyFont="1" applyFill="1" applyBorder="1" applyAlignment="1" applyProtection="1">
      <alignment horizontal="center" vertical="center" wrapText="1"/>
      <protection hidden="1"/>
    </xf>
    <xf numFmtId="2" fontId="43" fillId="70" borderId="0" xfId="0" applyNumberFormat="1" applyFont="1" applyFill="1" applyBorder="1" applyAlignment="1" applyProtection="1">
      <alignment horizontal="center" vertical="center" wrapText="1"/>
      <protection hidden="1"/>
    </xf>
    <xf numFmtId="2" fontId="56" fillId="68" borderId="0" xfId="0" applyNumberFormat="1" applyFont="1" applyFill="1" applyBorder="1" applyAlignment="1" applyProtection="1">
      <alignment vertical="center"/>
      <protection hidden="1"/>
    </xf>
    <xf numFmtId="2" fontId="74" fillId="16" borderId="0" xfId="0" applyNumberFormat="1" applyFont="1" applyFill="1" applyBorder="1" applyProtection="1">
      <protection hidden="1"/>
    </xf>
    <xf numFmtId="1" fontId="43" fillId="2" borderId="0" xfId="0" applyNumberFormat="1" applyFont="1" applyFill="1" applyBorder="1" applyAlignment="1" applyProtection="1">
      <alignment horizontal="center" vertical="center"/>
      <protection hidden="1"/>
    </xf>
    <xf numFmtId="0" fontId="195" fillId="5" borderId="0" xfId="0" applyFont="1" applyFill="1" applyAlignment="1" applyProtection="1">
      <alignment vertical="center"/>
      <protection locked="0"/>
    </xf>
    <xf numFmtId="0" fontId="196" fillId="0" borderId="0" xfId="0" applyFont="1" applyAlignment="1">
      <alignment horizontal="center" vertical="center"/>
    </xf>
    <xf numFmtId="0" fontId="196" fillId="31" borderId="0" xfId="0" applyFont="1" applyFill="1" applyAlignment="1">
      <alignment vertical="center"/>
    </xf>
    <xf numFmtId="0" fontId="197" fillId="0" borderId="0" xfId="0" applyFont="1" applyAlignment="1">
      <alignment vertical="center"/>
    </xf>
    <xf numFmtId="2" fontId="198" fillId="4" borderId="0" xfId="0" applyNumberFormat="1" applyFont="1" applyFill="1" applyAlignment="1" applyProtection="1">
      <alignment horizontal="center" vertical="center"/>
      <protection locked="0"/>
    </xf>
    <xf numFmtId="49" fontId="199" fillId="4" borderId="0" xfId="0" applyNumberFormat="1" applyFont="1" applyFill="1" applyAlignment="1" applyProtection="1">
      <alignment horizontal="center" vertical="center"/>
      <protection locked="0"/>
    </xf>
    <xf numFmtId="0" fontId="71" fillId="57" borderId="0" xfId="0" applyFont="1" applyFill="1" applyBorder="1" applyAlignment="1">
      <alignment horizontal="center" vertical="center" wrapText="1"/>
    </xf>
    <xf numFmtId="2" fontId="92" fillId="5" borderId="0" xfId="0" applyNumberFormat="1" applyFont="1" applyFill="1" applyBorder="1" applyAlignment="1">
      <alignment horizontal="center" vertical="center" wrapText="1"/>
    </xf>
    <xf numFmtId="0" fontId="114" fillId="4" borderId="0" xfId="0" applyFont="1" applyFill="1" applyBorder="1" applyAlignment="1">
      <alignment horizontal="center" vertical="center" wrapText="1"/>
    </xf>
    <xf numFmtId="0" fontId="71" fillId="50" borderId="0" xfId="0" applyFont="1" applyFill="1" applyBorder="1" applyAlignment="1">
      <alignment horizontal="center" vertical="center" wrapText="1"/>
    </xf>
    <xf numFmtId="0" fontId="197" fillId="0" borderId="0" xfId="0" applyFont="1" applyAlignment="1">
      <alignment horizontal="left" vertical="center"/>
    </xf>
    <xf numFmtId="0" fontId="51" fillId="4" borderId="11" xfId="0" applyFont="1" applyFill="1" applyBorder="1" applyAlignment="1" applyProtection="1">
      <alignment horizontal="center" vertical="center" wrapText="1"/>
      <protection hidden="1"/>
    </xf>
    <xf numFmtId="2" fontId="117" fillId="48" borderId="17" xfId="0" applyNumberFormat="1" applyFont="1" applyFill="1" applyBorder="1" applyAlignment="1" applyProtection="1">
      <alignment vertical="center" wrapText="1"/>
      <protection hidden="1"/>
    </xf>
    <xf numFmtId="2" fontId="117" fillId="48" borderId="18" xfId="0" applyNumberFormat="1" applyFont="1" applyFill="1" applyBorder="1" applyAlignment="1" applyProtection="1">
      <alignment vertical="center" wrapText="1"/>
      <protection hidden="1"/>
    </xf>
    <xf numFmtId="2" fontId="117" fillId="48" borderId="6" xfId="0" applyNumberFormat="1" applyFont="1" applyFill="1" applyBorder="1" applyAlignment="1" applyProtection="1">
      <alignment vertical="center" wrapText="1"/>
      <protection hidden="1"/>
    </xf>
    <xf numFmtId="2" fontId="117" fillId="48" borderId="22" xfId="0" applyNumberFormat="1" applyFont="1" applyFill="1" applyBorder="1" applyAlignment="1" applyProtection="1">
      <alignment vertical="center" wrapText="1"/>
      <protection hidden="1"/>
    </xf>
    <xf numFmtId="0" fontId="134" fillId="4" borderId="0" xfId="0" applyFont="1" applyFill="1" applyAlignment="1">
      <alignment vertical="center"/>
    </xf>
    <xf numFmtId="0" fontId="72" fillId="4" borderId="0" xfId="0" applyFont="1" applyFill="1" applyAlignment="1">
      <alignment vertical="center"/>
    </xf>
    <xf numFmtId="0" fontId="38" fillId="5" borderId="0" xfId="0" applyFont="1" applyFill="1" applyAlignment="1" applyProtection="1">
      <alignment horizontal="right" vertical="center"/>
      <protection hidden="1"/>
    </xf>
    <xf numFmtId="0" fontId="134" fillId="0" borderId="0" xfId="0" applyFont="1" applyAlignment="1">
      <alignment vertical="center"/>
    </xf>
    <xf numFmtId="0" fontId="87" fillId="5" borderId="0" xfId="0" applyFont="1" applyFill="1" applyBorder="1" applyAlignment="1" applyProtection="1">
      <alignment vertical="center"/>
      <protection hidden="1"/>
    </xf>
    <xf numFmtId="2" fontId="177" fillId="4" borderId="0" xfId="0" applyNumberFormat="1" applyFont="1" applyFill="1" applyBorder="1" applyAlignment="1" applyProtection="1">
      <alignment vertical="center"/>
      <protection hidden="1"/>
    </xf>
    <xf numFmtId="2" fontId="87" fillId="5" borderId="0" xfId="0" applyNumberFormat="1" applyFont="1" applyFill="1" applyBorder="1" applyAlignment="1" applyProtection="1">
      <alignment vertical="center"/>
      <protection hidden="1"/>
    </xf>
    <xf numFmtId="0" fontId="134" fillId="4" borderId="0" xfId="0" applyFont="1" applyFill="1" applyAlignment="1" applyProtection="1">
      <alignment vertical="center"/>
      <protection hidden="1"/>
    </xf>
    <xf numFmtId="0" fontId="72" fillId="0" borderId="0" xfId="0" applyFont="1" applyAlignment="1">
      <alignment vertical="center"/>
    </xf>
    <xf numFmtId="2" fontId="62" fillId="73" borderId="41" xfId="0" applyNumberFormat="1" applyFont="1" applyFill="1" applyBorder="1" applyAlignment="1" applyProtection="1">
      <alignment vertical="center"/>
      <protection hidden="1"/>
    </xf>
    <xf numFmtId="2" fontId="62" fillId="73" borderId="15" xfId="0" applyNumberFormat="1" applyFont="1" applyFill="1" applyBorder="1" applyAlignment="1" applyProtection="1">
      <alignment vertical="center"/>
      <protection hidden="1"/>
    </xf>
    <xf numFmtId="2" fontId="62" fillId="55" borderId="11" xfId="0" applyNumberFormat="1" applyFont="1" applyFill="1" applyBorder="1" applyAlignment="1" applyProtection="1">
      <alignment vertical="center"/>
      <protection hidden="1"/>
    </xf>
    <xf numFmtId="0" fontId="62" fillId="35" borderId="25" xfId="0" applyFont="1" applyFill="1" applyBorder="1" applyAlignment="1" applyProtection="1">
      <alignment horizontal="center" vertical="center"/>
      <protection hidden="1"/>
    </xf>
    <xf numFmtId="2" fontId="62" fillId="73" borderId="11" xfId="0" applyNumberFormat="1" applyFont="1" applyFill="1" applyBorder="1" applyAlignment="1" applyProtection="1">
      <alignment vertical="center"/>
      <protection hidden="1"/>
    </xf>
    <xf numFmtId="2" fontId="62" fillId="73" borderId="9" xfId="0" applyNumberFormat="1" applyFont="1" applyFill="1" applyBorder="1" applyAlignment="1" applyProtection="1">
      <alignment vertical="center"/>
      <protection hidden="1"/>
    </xf>
    <xf numFmtId="2" fontId="62" fillId="73" borderId="23" xfId="0" applyNumberFormat="1" applyFont="1" applyFill="1" applyBorder="1" applyAlignment="1" applyProtection="1">
      <alignment vertical="center"/>
      <protection hidden="1"/>
    </xf>
    <xf numFmtId="2" fontId="62" fillId="55" borderId="13" xfId="0" applyNumberFormat="1" applyFont="1" applyFill="1" applyBorder="1" applyAlignment="1" applyProtection="1">
      <alignment vertical="center"/>
      <protection hidden="1"/>
    </xf>
    <xf numFmtId="0" fontId="62" fillId="35" borderId="24" xfId="0" applyFont="1" applyFill="1" applyBorder="1" applyAlignment="1" applyProtection="1">
      <alignment horizontal="center" vertical="center"/>
      <protection hidden="1"/>
    </xf>
    <xf numFmtId="2" fontId="62" fillId="73" borderId="13" xfId="0" applyNumberFormat="1" applyFont="1" applyFill="1" applyBorder="1" applyAlignment="1" applyProtection="1">
      <alignment vertical="center"/>
      <protection hidden="1"/>
    </xf>
    <xf numFmtId="2" fontId="62" fillId="73" borderId="42" xfId="0" applyNumberFormat="1" applyFont="1" applyFill="1" applyBorder="1" applyAlignment="1" applyProtection="1">
      <alignment vertical="center"/>
      <protection hidden="1"/>
    </xf>
    <xf numFmtId="2" fontId="62" fillId="73" borderId="26" xfId="0" applyNumberFormat="1" applyFont="1" applyFill="1" applyBorder="1" applyAlignment="1" applyProtection="1">
      <alignment vertical="center"/>
      <protection hidden="1"/>
    </xf>
    <xf numFmtId="2" fontId="62" fillId="55" borderId="14" xfId="0" applyNumberFormat="1" applyFont="1" applyFill="1" applyBorder="1" applyAlignment="1" applyProtection="1">
      <alignment vertical="center"/>
      <protection hidden="1"/>
    </xf>
    <xf numFmtId="0" fontId="62" fillId="35" borderId="27" xfId="0" applyFont="1" applyFill="1" applyBorder="1" applyAlignment="1" applyProtection="1">
      <alignment horizontal="center" vertical="center"/>
      <protection hidden="1"/>
    </xf>
    <xf numFmtId="2" fontId="62" fillId="73" borderId="14" xfId="0" applyNumberFormat="1" applyFont="1" applyFill="1" applyBorder="1" applyAlignment="1" applyProtection="1">
      <alignment vertical="center"/>
      <protection hidden="1"/>
    </xf>
    <xf numFmtId="0" fontId="72" fillId="4" borderId="0" xfId="0" applyFont="1" applyFill="1" applyAlignment="1" applyProtection="1">
      <alignment vertical="center"/>
      <protection hidden="1"/>
    </xf>
    <xf numFmtId="0" fontId="46" fillId="0" borderId="11" xfId="0" applyFont="1" applyBorder="1" applyAlignment="1" applyProtection="1">
      <alignment vertical="center"/>
      <protection hidden="1"/>
    </xf>
    <xf numFmtId="9" fontId="51" fillId="76" borderId="25" xfId="8" applyFont="1" applyFill="1" applyBorder="1" applyAlignment="1" applyProtection="1">
      <alignment vertical="center"/>
      <protection hidden="1"/>
    </xf>
    <xf numFmtId="0" fontId="46" fillId="0" borderId="13" xfId="0" applyFont="1" applyBorder="1" applyAlignment="1" applyProtection="1">
      <alignment vertical="center"/>
      <protection hidden="1"/>
    </xf>
    <xf numFmtId="9" fontId="51" fillId="76" borderId="24" xfId="8" applyFont="1" applyFill="1" applyBorder="1" applyAlignment="1" applyProtection="1">
      <alignment vertical="center"/>
      <protection hidden="1"/>
    </xf>
    <xf numFmtId="0" fontId="38" fillId="5" borderId="0" xfId="0" applyFont="1" applyFill="1" applyBorder="1" applyAlignment="1" applyProtection="1">
      <alignment vertical="center"/>
      <protection hidden="1"/>
    </xf>
    <xf numFmtId="0" fontId="14" fillId="5" borderId="0" xfId="0" applyFont="1" applyFill="1" applyBorder="1" applyAlignment="1" applyProtection="1">
      <alignment vertical="center"/>
      <protection hidden="1"/>
    </xf>
    <xf numFmtId="0" fontId="46" fillId="0" borderId="14" xfId="0" applyFont="1" applyBorder="1" applyAlignment="1" applyProtection="1">
      <alignment vertical="center"/>
      <protection hidden="1"/>
    </xf>
    <xf numFmtId="9" fontId="51" fillId="76" borderId="27" xfId="8" applyFont="1" applyFill="1" applyBorder="1" applyAlignment="1" applyProtection="1">
      <alignment vertical="center"/>
      <protection hidden="1"/>
    </xf>
    <xf numFmtId="0" fontId="44" fillId="5" borderId="0" xfId="0" applyFont="1" applyFill="1" applyBorder="1" applyAlignment="1" applyProtection="1">
      <alignment vertical="center"/>
      <protection hidden="1"/>
    </xf>
    <xf numFmtId="0" fontId="46" fillId="16" borderId="4" xfId="0" applyFont="1" applyFill="1" applyBorder="1" applyAlignment="1" applyProtection="1">
      <alignment vertical="center"/>
      <protection hidden="1"/>
    </xf>
    <xf numFmtId="9" fontId="51" fillId="19" borderId="5" xfId="3" applyFont="1" applyBorder="1" applyAlignment="1" applyProtection="1">
      <alignment vertical="center"/>
      <protection hidden="1"/>
    </xf>
    <xf numFmtId="2" fontId="44" fillId="13" borderId="10" xfId="0" applyNumberFormat="1" applyFont="1" applyFill="1" applyBorder="1" applyAlignment="1" applyProtection="1">
      <alignment horizontal="center" vertical="center" wrapText="1"/>
      <protection locked="0" hidden="1"/>
    </xf>
    <xf numFmtId="2" fontId="56" fillId="4" borderId="11" xfId="0" applyNumberFormat="1" applyFont="1" applyFill="1" applyBorder="1" applyAlignment="1" applyProtection="1">
      <alignment horizontal="center" vertical="center"/>
      <protection locked="0"/>
    </xf>
    <xf numFmtId="2" fontId="56" fillId="4" borderId="41" xfId="0" applyNumberFormat="1" applyFont="1" applyFill="1" applyBorder="1" applyAlignment="1" applyProtection="1">
      <alignment horizontal="center" vertical="center"/>
      <protection locked="0"/>
    </xf>
    <xf numFmtId="2" fontId="56" fillId="14" borderId="11" xfId="0" applyNumberFormat="1" applyFont="1" applyFill="1" applyBorder="1" applyAlignment="1">
      <alignment horizontal="center" vertical="center"/>
    </xf>
    <xf numFmtId="1" fontId="56" fillId="0" borderId="13" xfId="0" applyNumberFormat="1" applyFont="1" applyBorder="1" applyAlignment="1" applyProtection="1">
      <alignment horizontal="center" vertical="center"/>
      <protection locked="0"/>
    </xf>
    <xf numFmtId="1" fontId="56" fillId="37" borderId="13" xfId="0" applyNumberFormat="1" applyFont="1" applyFill="1" applyBorder="1" applyAlignment="1" applyProtection="1">
      <alignment horizontal="center" vertical="center"/>
      <protection locked="0"/>
    </xf>
    <xf numFmtId="1" fontId="56" fillId="37" borderId="23" xfId="0" applyNumberFormat="1" applyFont="1" applyFill="1" applyBorder="1" applyAlignment="1" applyProtection="1">
      <alignment horizontal="center" vertical="center"/>
      <protection locked="0"/>
    </xf>
    <xf numFmtId="1" fontId="56" fillId="0" borderId="15" xfId="0" applyNumberFormat="1" applyFont="1" applyBorder="1" applyAlignment="1" applyProtection="1">
      <alignment horizontal="center" vertical="center"/>
      <protection hidden="1"/>
    </xf>
    <xf numFmtId="1" fontId="56" fillId="37" borderId="11" xfId="0" applyNumberFormat="1" applyFont="1" applyFill="1" applyBorder="1" applyAlignment="1" applyProtection="1">
      <alignment horizontal="center" vertical="center"/>
      <protection hidden="1"/>
    </xf>
    <xf numFmtId="1" fontId="56" fillId="0" borderId="10" xfId="0" applyNumberFormat="1" applyFont="1" applyBorder="1" applyAlignment="1" applyProtection="1">
      <alignment horizontal="center" vertical="center"/>
      <protection hidden="1"/>
    </xf>
    <xf numFmtId="2" fontId="56" fillId="4" borderId="13" xfId="0" applyNumberFormat="1" applyFont="1" applyFill="1" applyBorder="1" applyAlignment="1" applyProtection="1">
      <alignment horizontal="center" vertical="center"/>
      <protection locked="0"/>
    </xf>
    <xf numFmtId="2" fontId="56" fillId="4" borderId="9" xfId="0" applyNumberFormat="1" applyFont="1" applyFill="1" applyBorder="1" applyAlignment="1" applyProtection="1">
      <alignment horizontal="center" vertical="center"/>
      <protection locked="0"/>
    </xf>
    <xf numFmtId="2" fontId="56" fillId="14" borderId="13" xfId="0" applyNumberFormat="1" applyFont="1" applyFill="1" applyBorder="1" applyAlignment="1">
      <alignment horizontal="center" vertical="center"/>
    </xf>
    <xf numFmtId="1" fontId="56" fillId="0" borderId="23" xfId="0" applyNumberFormat="1" applyFont="1" applyBorder="1" applyAlignment="1" applyProtection="1">
      <alignment horizontal="center" vertical="center"/>
      <protection hidden="1"/>
    </xf>
    <xf numFmtId="1" fontId="56" fillId="37" borderId="13" xfId="0" applyNumberFormat="1" applyFont="1" applyFill="1" applyBorder="1" applyAlignment="1" applyProtection="1">
      <alignment horizontal="center" vertical="center"/>
      <protection hidden="1"/>
    </xf>
    <xf numFmtId="1" fontId="56" fillId="0" borderId="13" xfId="0" applyNumberFormat="1" applyFont="1" applyBorder="1" applyAlignment="1" applyProtection="1">
      <alignment horizontal="center" vertical="center"/>
      <protection hidden="1"/>
    </xf>
    <xf numFmtId="1" fontId="56" fillId="0" borderId="24" xfId="0" applyNumberFormat="1" applyFont="1" applyBorder="1" applyAlignment="1" applyProtection="1">
      <alignment horizontal="center" vertical="center"/>
      <protection locked="0"/>
    </xf>
    <xf numFmtId="2" fontId="56" fillId="4" borderId="14" xfId="0" applyNumberFormat="1" applyFont="1" applyFill="1" applyBorder="1" applyAlignment="1" applyProtection="1">
      <alignment horizontal="center" vertical="center"/>
      <protection locked="0"/>
    </xf>
    <xf numFmtId="2" fontId="56" fillId="4" borderId="42" xfId="0" applyNumberFormat="1" applyFont="1" applyFill="1" applyBorder="1" applyAlignment="1" applyProtection="1">
      <alignment horizontal="center" vertical="center"/>
      <protection locked="0"/>
    </xf>
    <xf numFmtId="2" fontId="56" fillId="14" borderId="14" xfId="0" applyNumberFormat="1" applyFont="1" applyFill="1" applyBorder="1" applyAlignment="1">
      <alignment horizontal="center" vertical="center"/>
    </xf>
    <xf numFmtId="1" fontId="56" fillId="0" borderId="27" xfId="0" applyNumberFormat="1" applyFont="1" applyBorder="1" applyAlignment="1" applyProtection="1">
      <alignment horizontal="center" vertical="center"/>
      <protection locked="0"/>
    </xf>
    <xf numFmtId="1" fontId="56" fillId="0" borderId="14" xfId="0" applyNumberFormat="1" applyFont="1" applyBorder="1" applyAlignment="1" applyProtection="1">
      <alignment horizontal="center" vertical="center"/>
      <protection locked="0"/>
    </xf>
    <xf numFmtId="1" fontId="56" fillId="37" borderId="14" xfId="0" applyNumberFormat="1" applyFont="1" applyFill="1" applyBorder="1" applyAlignment="1" applyProtection="1">
      <alignment horizontal="center" vertical="center"/>
      <protection locked="0"/>
    </xf>
    <xf numFmtId="1" fontId="56" fillId="37" borderId="26" xfId="0" applyNumberFormat="1" applyFont="1" applyFill="1" applyBorder="1" applyAlignment="1" applyProtection="1">
      <alignment horizontal="center" vertical="center"/>
      <protection locked="0"/>
    </xf>
    <xf numFmtId="1" fontId="56" fillId="0" borderId="26" xfId="0" applyNumberFormat="1" applyFont="1" applyBorder="1" applyAlignment="1" applyProtection="1">
      <alignment horizontal="center" vertical="center"/>
      <protection hidden="1"/>
    </xf>
    <xf numFmtId="1" fontId="56" fillId="37" borderId="14" xfId="0" applyNumberFormat="1" applyFont="1" applyFill="1" applyBorder="1" applyAlignment="1" applyProtection="1">
      <alignment horizontal="center" vertical="center"/>
      <protection hidden="1"/>
    </xf>
    <xf numFmtId="1" fontId="56" fillId="0" borderId="14" xfId="0" applyNumberFormat="1" applyFont="1" applyBorder="1" applyAlignment="1" applyProtection="1">
      <alignment horizontal="center" vertical="center"/>
      <protection hidden="1"/>
    </xf>
    <xf numFmtId="2" fontId="200" fillId="26" borderId="4" xfId="0" applyNumberFormat="1" applyFont="1" applyFill="1" applyBorder="1" applyAlignment="1" applyProtection="1">
      <alignment horizontal="center" vertical="center" wrapText="1"/>
      <protection locked="0" hidden="1"/>
    </xf>
    <xf numFmtId="2" fontId="200" fillId="36" borderId="4" xfId="0" applyNumberFormat="1" applyFont="1" applyFill="1" applyBorder="1" applyAlignment="1" applyProtection="1">
      <alignment horizontal="center" vertical="center" wrapText="1"/>
      <protection locked="0" hidden="1"/>
    </xf>
    <xf numFmtId="2" fontId="201" fillId="26" borderId="4" xfId="0" applyNumberFormat="1" applyFont="1" applyFill="1" applyBorder="1" applyAlignment="1" applyProtection="1">
      <alignment horizontal="center" vertical="center" wrapText="1"/>
      <protection locked="0" hidden="1"/>
    </xf>
    <xf numFmtId="2" fontId="201" fillId="36" borderId="4" xfId="0" applyNumberFormat="1" applyFont="1" applyFill="1" applyBorder="1" applyAlignment="1" applyProtection="1">
      <alignment horizontal="center" vertical="center" wrapText="1"/>
      <protection locked="0" hidden="1"/>
    </xf>
    <xf numFmtId="2" fontId="201" fillId="12" borderId="10" xfId="0" applyNumberFormat="1" applyFont="1" applyFill="1" applyBorder="1" applyAlignment="1" applyProtection="1">
      <alignment horizontal="center" vertical="center" wrapText="1"/>
      <protection locked="0" hidden="1"/>
    </xf>
    <xf numFmtId="0" fontId="51" fillId="0" borderId="15" xfId="0" applyFont="1" applyBorder="1" applyAlignment="1" applyProtection="1">
      <alignment horizontal="left" vertical="center"/>
      <protection hidden="1"/>
    </xf>
    <xf numFmtId="0" fontId="51" fillId="0" borderId="23" xfId="0" applyFont="1" applyBorder="1" applyAlignment="1" applyProtection="1">
      <alignment horizontal="left" vertical="center"/>
      <protection hidden="1"/>
    </xf>
    <xf numFmtId="0" fontId="51" fillId="0" borderId="26" xfId="0" applyFont="1" applyBorder="1" applyAlignment="1" applyProtection="1">
      <alignment horizontal="left" vertical="center"/>
      <protection hidden="1"/>
    </xf>
    <xf numFmtId="2" fontId="88" fillId="22" borderId="11" xfId="0" applyNumberFormat="1" applyFont="1" applyFill="1" applyBorder="1" applyAlignment="1" applyProtection="1">
      <alignment vertical="center"/>
      <protection hidden="1"/>
    </xf>
    <xf numFmtId="2" fontId="88" fillId="22" borderId="13" xfId="0" applyNumberFormat="1" applyFont="1" applyFill="1" applyBorder="1" applyAlignment="1" applyProtection="1">
      <alignment vertical="center"/>
      <protection hidden="1"/>
    </xf>
    <xf numFmtId="2" fontId="88" fillId="22" borderId="14" xfId="0" applyNumberFormat="1" applyFont="1" applyFill="1" applyBorder="1" applyAlignment="1" applyProtection="1">
      <alignment vertical="center"/>
      <protection hidden="1"/>
    </xf>
    <xf numFmtId="0" fontId="202" fillId="4" borderId="0" xfId="0" applyFont="1" applyFill="1" applyAlignment="1" applyProtection="1">
      <alignment vertical="center"/>
      <protection locked="0"/>
    </xf>
    <xf numFmtId="0" fontId="202" fillId="0" borderId="0" xfId="0" applyFont="1"/>
    <xf numFmtId="2" fontId="203" fillId="4" borderId="0" xfId="0" applyNumberFormat="1" applyFont="1" applyFill="1"/>
    <xf numFmtId="0" fontId="204" fillId="5" borderId="0" xfId="0" applyFont="1" applyFill="1" applyAlignment="1">
      <alignment vertical="center"/>
    </xf>
    <xf numFmtId="0" fontId="205" fillId="5" borderId="0" xfId="0" applyFont="1" applyFill="1" applyAlignment="1">
      <alignment vertical="center"/>
    </xf>
    <xf numFmtId="0" fontId="206" fillId="5" borderId="0" xfId="0" applyFont="1" applyFill="1" applyAlignment="1">
      <alignment vertical="center"/>
    </xf>
    <xf numFmtId="2" fontId="202" fillId="4" borderId="0" xfId="0" applyNumberFormat="1" applyFont="1" applyFill="1" applyAlignment="1">
      <alignment horizontal="center" vertical="center"/>
    </xf>
    <xf numFmtId="2" fontId="202" fillId="0" borderId="0" xfId="0" applyNumberFormat="1" applyFont="1" applyAlignment="1">
      <alignment horizontal="center"/>
    </xf>
    <xf numFmtId="2" fontId="62" fillId="68" borderId="25" xfId="0" applyNumberFormat="1" applyFont="1" applyFill="1" applyBorder="1" applyProtection="1">
      <protection hidden="1"/>
    </xf>
    <xf numFmtId="2" fontId="62" fillId="68" borderId="24" xfId="0" applyNumberFormat="1" applyFont="1" applyFill="1" applyBorder="1" applyProtection="1">
      <protection hidden="1"/>
    </xf>
    <xf numFmtId="2" fontId="62" fillId="68" borderId="27" xfId="0" applyNumberFormat="1" applyFont="1" applyFill="1" applyBorder="1" applyProtection="1">
      <protection hidden="1"/>
    </xf>
    <xf numFmtId="0" fontId="62" fillId="68" borderId="11" xfId="0" applyFont="1" applyFill="1" applyBorder="1" applyAlignment="1" applyProtection="1">
      <alignment horizontal="center"/>
      <protection hidden="1"/>
    </xf>
    <xf numFmtId="0" fontId="62" fillId="68" borderId="13" xfId="0" applyFont="1" applyFill="1" applyBorder="1" applyAlignment="1" applyProtection="1">
      <alignment horizontal="center"/>
      <protection hidden="1"/>
    </xf>
    <xf numFmtId="0" fontId="62" fillId="68" borderId="14" xfId="0" applyFont="1" applyFill="1" applyBorder="1" applyAlignment="1" applyProtection="1">
      <alignment horizontal="center"/>
      <protection hidden="1"/>
    </xf>
    <xf numFmtId="2" fontId="62" fillId="55" borderId="15" xfId="0" applyNumberFormat="1" applyFont="1" applyFill="1" applyBorder="1" applyAlignment="1" applyProtection="1">
      <alignment vertical="center"/>
      <protection hidden="1"/>
    </xf>
    <xf numFmtId="2" fontId="62" fillId="55" borderId="23" xfId="0" applyNumberFormat="1" applyFont="1" applyFill="1" applyBorder="1" applyAlignment="1" applyProtection="1">
      <alignment vertical="center"/>
      <protection hidden="1"/>
    </xf>
    <xf numFmtId="2" fontId="62" fillId="55" borderId="26" xfId="0" applyNumberFormat="1" applyFont="1" applyFill="1" applyBorder="1" applyAlignment="1" applyProtection="1">
      <alignment vertical="center"/>
      <protection hidden="1"/>
    </xf>
    <xf numFmtId="1" fontId="56" fillId="68" borderId="10" xfId="0" applyNumberFormat="1" applyFont="1" applyFill="1" applyBorder="1" applyAlignment="1" applyProtection="1">
      <alignment vertical="center"/>
      <protection hidden="1"/>
    </xf>
    <xf numFmtId="1" fontId="56" fillId="68" borderId="13" xfId="0" applyNumberFormat="1" applyFont="1" applyFill="1" applyBorder="1" applyAlignment="1" applyProtection="1">
      <alignment vertical="center"/>
      <protection hidden="1"/>
    </xf>
    <xf numFmtId="1" fontId="56" fillId="68" borderId="14" xfId="0" applyNumberFormat="1" applyFont="1" applyFill="1" applyBorder="1" applyAlignment="1" applyProtection="1">
      <alignment vertical="center"/>
      <protection hidden="1"/>
    </xf>
    <xf numFmtId="0" fontId="46" fillId="4" borderId="0" xfId="0" applyFont="1" applyFill="1"/>
    <xf numFmtId="0" fontId="51" fillId="0" borderId="11" xfId="0" applyFont="1" applyBorder="1" applyAlignment="1" applyProtection="1">
      <alignment horizontal="left" vertical="center"/>
      <protection hidden="1"/>
    </xf>
    <xf numFmtId="0" fontId="51" fillId="0" borderId="13" xfId="0" applyFont="1" applyBorder="1" applyAlignment="1" applyProtection="1">
      <alignment horizontal="left" vertical="center"/>
      <protection hidden="1"/>
    </xf>
    <xf numFmtId="0" fontId="51" fillId="0" borderId="14" xfId="0" applyFont="1" applyBorder="1" applyAlignment="1" applyProtection="1">
      <alignment horizontal="left" vertical="center"/>
      <protection hidden="1"/>
    </xf>
    <xf numFmtId="0" fontId="44" fillId="56" borderId="10" xfId="0" applyFont="1" applyFill="1" applyBorder="1" applyAlignment="1" applyProtection="1">
      <alignment horizontal="center" vertical="center" wrapText="1"/>
      <protection hidden="1"/>
    </xf>
    <xf numFmtId="2" fontId="40" fillId="62" borderId="10" xfId="0" applyNumberFormat="1" applyFont="1" applyFill="1" applyBorder="1" applyAlignment="1" applyProtection="1">
      <alignment horizontal="center" vertical="center" wrapText="1"/>
      <protection hidden="1"/>
    </xf>
    <xf numFmtId="0" fontId="51" fillId="75" borderId="10" xfId="0" applyFont="1" applyFill="1" applyBorder="1" applyAlignment="1" applyProtection="1">
      <alignment horizontal="center" vertical="center" wrapText="1"/>
      <protection locked="0"/>
    </xf>
    <xf numFmtId="2" fontId="44" fillId="13" borderId="10" xfId="0" applyNumberFormat="1" applyFont="1" applyFill="1" applyBorder="1" applyAlignment="1">
      <alignment horizontal="center" vertical="center" wrapText="1"/>
    </xf>
    <xf numFmtId="2" fontId="40" fillId="56" borderId="10" xfId="0" applyNumberFormat="1" applyFont="1" applyFill="1" applyBorder="1" applyAlignment="1" applyProtection="1">
      <alignment horizontal="center" vertical="center" wrapText="1"/>
      <protection hidden="1"/>
    </xf>
    <xf numFmtId="2" fontId="40" fillId="70" borderId="10" xfId="0" applyNumberFormat="1" applyFont="1" applyFill="1" applyBorder="1" applyAlignment="1" applyProtection="1">
      <alignment horizontal="center" vertical="center" wrapText="1"/>
      <protection hidden="1"/>
    </xf>
    <xf numFmtId="2" fontId="191" fillId="13" borderId="10" xfId="0" applyNumberFormat="1" applyFont="1" applyFill="1" applyBorder="1" applyAlignment="1" applyProtection="1">
      <alignment horizontal="center" vertical="center" wrapText="1"/>
      <protection locked="0" hidden="1"/>
    </xf>
    <xf numFmtId="2" fontId="211" fillId="48" borderId="0" xfId="0" applyNumberFormat="1" applyFont="1" applyFill="1" applyBorder="1" applyAlignment="1" applyProtection="1">
      <alignment horizontal="center" vertical="center" wrapText="1"/>
      <protection hidden="1"/>
    </xf>
    <xf numFmtId="2" fontId="203" fillId="70" borderId="0" xfId="0" applyNumberFormat="1" applyFont="1" applyFill="1" applyBorder="1" applyAlignment="1" applyProtection="1">
      <alignment horizontal="center" vertical="center" wrapText="1"/>
      <protection hidden="1"/>
    </xf>
    <xf numFmtId="2" fontId="202" fillId="68" borderId="0" xfId="0" applyNumberFormat="1" applyFont="1" applyFill="1" applyBorder="1" applyAlignment="1" applyProtection="1">
      <alignment vertical="center"/>
      <protection hidden="1"/>
    </xf>
    <xf numFmtId="2" fontId="203" fillId="16" borderId="0" xfId="0" applyNumberFormat="1" applyFont="1" applyFill="1" applyBorder="1" applyProtection="1">
      <protection hidden="1"/>
    </xf>
    <xf numFmtId="1" fontId="203" fillId="2" borderId="0" xfId="0" applyNumberFormat="1" applyFont="1" applyFill="1" applyBorder="1" applyAlignment="1" applyProtection="1">
      <alignment horizontal="center" vertical="center"/>
      <protection hidden="1"/>
    </xf>
    <xf numFmtId="0" fontId="202" fillId="4" borderId="0" xfId="0" applyFont="1" applyFill="1" applyProtection="1">
      <protection hidden="1"/>
    </xf>
    <xf numFmtId="0" fontId="118" fillId="4" borderId="0" xfId="0" applyFont="1" applyFill="1" applyProtection="1">
      <protection hidden="1"/>
    </xf>
    <xf numFmtId="0" fontId="202" fillId="0" borderId="0" xfId="0" applyFont="1" applyAlignment="1">
      <alignment vertical="center"/>
    </xf>
    <xf numFmtId="0" fontId="62" fillId="61" borderId="56" xfId="0" applyFont="1" applyFill="1" applyBorder="1" applyAlignment="1" applyProtection="1">
      <alignment horizontal="center"/>
      <protection hidden="1"/>
    </xf>
    <xf numFmtId="2" fontId="62" fillId="75" borderId="43" xfId="0" applyNumberFormat="1" applyFont="1" applyFill="1" applyBorder="1" applyProtection="1">
      <protection locked="0"/>
    </xf>
    <xf numFmtId="0" fontId="62" fillId="55" borderId="53" xfId="0" applyFont="1" applyFill="1" applyBorder="1" applyAlignment="1" applyProtection="1">
      <alignment horizontal="center"/>
      <protection hidden="1"/>
    </xf>
    <xf numFmtId="0" fontId="95" fillId="63" borderId="16" xfId="0" applyFont="1" applyFill="1" applyBorder="1" applyAlignment="1" applyProtection="1">
      <alignment horizontal="center" vertical="center" wrapText="1"/>
      <protection hidden="1"/>
    </xf>
    <xf numFmtId="0" fontId="51" fillId="4" borderId="13" xfId="0" applyFont="1" applyFill="1" applyBorder="1" applyAlignment="1" applyProtection="1">
      <alignment horizontal="center" vertical="center" wrapText="1"/>
      <protection hidden="1"/>
    </xf>
    <xf numFmtId="0" fontId="51" fillId="4" borderId="14" xfId="0" applyFont="1" applyFill="1" applyBorder="1" applyAlignment="1" applyProtection="1">
      <alignment horizontal="center" vertical="center" wrapText="1"/>
      <protection hidden="1"/>
    </xf>
    <xf numFmtId="0" fontId="51" fillId="4" borderId="0" xfId="0" applyFont="1" applyFill="1" applyAlignment="1" applyProtection="1">
      <alignment horizontal="center" wrapText="1"/>
      <protection hidden="1"/>
    </xf>
    <xf numFmtId="0" fontId="41" fillId="4" borderId="0" xfId="0" applyFont="1" applyFill="1" applyAlignment="1" applyProtection="1">
      <alignment horizontal="center" vertical="center" wrapText="1"/>
      <protection hidden="1"/>
    </xf>
    <xf numFmtId="0" fontId="38" fillId="0" borderId="45" xfId="0" applyFont="1" applyBorder="1" applyAlignment="1" applyProtection="1">
      <alignment vertical="center"/>
      <protection hidden="1"/>
    </xf>
    <xf numFmtId="0" fontId="38" fillId="0" borderId="47" xfId="0" applyFont="1" applyBorder="1" applyAlignment="1" applyProtection="1">
      <alignment vertical="center"/>
      <protection hidden="1"/>
    </xf>
    <xf numFmtId="0" fontId="38" fillId="0" borderId="52" xfId="0" applyFont="1" applyBorder="1" applyAlignment="1" applyProtection="1">
      <alignment vertical="center"/>
      <protection hidden="1"/>
    </xf>
    <xf numFmtId="0" fontId="153" fillId="5" borderId="0" xfId="0" applyFont="1" applyFill="1" applyAlignment="1" applyProtection="1">
      <alignment horizontal="left" vertical="center" wrapText="1"/>
      <protection hidden="1"/>
    </xf>
    <xf numFmtId="2" fontId="41" fillId="80" borderId="4" xfId="0" applyNumberFormat="1" applyFont="1" applyFill="1" applyBorder="1" applyAlignment="1">
      <alignment horizontal="center" vertical="center" wrapText="1"/>
    </xf>
    <xf numFmtId="2" fontId="35" fillId="49" borderId="41" xfId="0" applyNumberFormat="1" applyFont="1" applyFill="1" applyBorder="1" applyAlignment="1">
      <alignment horizontal="center" vertical="center" wrapText="1"/>
    </xf>
    <xf numFmtId="2" fontId="35" fillId="49" borderId="9" xfId="0" applyNumberFormat="1" applyFont="1" applyFill="1" applyBorder="1" applyAlignment="1">
      <alignment horizontal="center" vertical="center" wrapText="1"/>
    </xf>
    <xf numFmtId="2" fontId="46" fillId="4" borderId="15" xfId="0" applyNumberFormat="1" applyFont="1" applyFill="1" applyBorder="1" applyAlignment="1">
      <alignment horizontal="center" vertical="center" wrapText="1"/>
    </xf>
    <xf numFmtId="2" fontId="41" fillId="2" borderId="11" xfId="0" applyNumberFormat="1" applyFont="1" applyFill="1" applyBorder="1" applyAlignment="1">
      <alignment horizontal="center" vertical="center" wrapText="1"/>
    </xf>
    <xf numFmtId="2" fontId="46" fillId="4" borderId="23" xfId="0" applyNumberFormat="1" applyFont="1" applyFill="1" applyBorder="1" applyAlignment="1">
      <alignment horizontal="center" vertical="center" wrapText="1"/>
    </xf>
    <xf numFmtId="2" fontId="41" fillId="2" borderId="13" xfId="0" applyNumberFormat="1" applyFont="1" applyFill="1" applyBorder="1" applyAlignment="1">
      <alignment horizontal="center" vertical="center" wrapText="1"/>
    </xf>
    <xf numFmtId="2" fontId="41" fillId="2" borderId="14" xfId="0" applyNumberFormat="1" applyFont="1" applyFill="1" applyBorder="1" applyAlignment="1">
      <alignment horizontal="center" vertical="center" wrapText="1"/>
    </xf>
    <xf numFmtId="2" fontId="46" fillId="81" borderId="10" xfId="0" applyNumberFormat="1" applyFont="1" applyFill="1" applyBorder="1" applyAlignment="1">
      <alignment horizontal="center" vertical="center" wrapText="1"/>
    </xf>
    <xf numFmtId="2" fontId="41" fillId="5" borderId="29" xfId="0" applyNumberFormat="1" applyFont="1" applyFill="1" applyBorder="1" applyAlignment="1">
      <alignment horizontal="center" vertical="center" wrapText="1"/>
    </xf>
    <xf numFmtId="0" fontId="37" fillId="35" borderId="20" xfId="0" applyFont="1" applyFill="1" applyBorder="1" applyAlignment="1">
      <alignment horizontal="center" vertical="center" wrapText="1"/>
    </xf>
    <xf numFmtId="0" fontId="92" fillId="56" borderId="10" xfId="0" applyFont="1" applyFill="1" applyBorder="1" applyAlignment="1">
      <alignment horizontal="center" vertical="center" wrapText="1"/>
    </xf>
    <xf numFmtId="0" fontId="37" fillId="4" borderId="0" xfId="0" applyFont="1" applyFill="1" applyAlignment="1" applyProtection="1">
      <alignment horizontal="center" wrapText="1"/>
      <protection hidden="1"/>
    </xf>
    <xf numFmtId="0" fontId="213" fillId="5" borderId="0" xfId="0" applyFont="1" applyFill="1" applyAlignment="1" applyProtection="1">
      <alignment horizontal="center" vertical="center" wrapText="1"/>
      <protection hidden="1"/>
    </xf>
    <xf numFmtId="2" fontId="41" fillId="80" borderId="2" xfId="0" applyNumberFormat="1" applyFont="1" applyFill="1" applyBorder="1" applyAlignment="1">
      <alignment horizontal="center" vertical="center" wrapText="1"/>
    </xf>
    <xf numFmtId="164" fontId="158" fillId="4" borderId="1" xfId="5" applyNumberFormat="1" applyFont="1" applyFill="1" applyBorder="1" applyAlignment="1">
      <alignment vertical="center" wrapText="1"/>
    </xf>
    <xf numFmtId="0" fontId="156" fillId="4" borderId="49" xfId="0" applyFont="1" applyFill="1" applyBorder="1" applyAlignment="1">
      <alignment vertical="center" wrapText="1"/>
    </xf>
    <xf numFmtId="0" fontId="158" fillId="4" borderId="0" xfId="5" applyFont="1" applyFill="1" applyAlignment="1">
      <alignment horizontal="left" vertical="center" wrapText="1"/>
    </xf>
    <xf numFmtId="0" fontId="40" fillId="5" borderId="33" xfId="0" applyFont="1" applyFill="1" applyBorder="1" applyAlignment="1">
      <alignment vertical="center" wrapText="1"/>
    </xf>
    <xf numFmtId="0" fontId="40" fillId="5" borderId="7" xfId="0" applyFont="1" applyFill="1" applyBorder="1" applyAlignment="1">
      <alignment vertical="center" wrapText="1"/>
    </xf>
    <xf numFmtId="0" fontId="131" fillId="4" borderId="0" xfId="0" applyFont="1" applyFill="1" applyAlignment="1" applyProtection="1">
      <alignment horizontal="center" vertical="center" wrapText="1"/>
      <protection locked="0"/>
    </xf>
    <xf numFmtId="0" fontId="156" fillId="4" borderId="0" xfId="0" applyFont="1" applyFill="1" applyAlignment="1">
      <alignment horizontal="left" vertical="center" wrapText="1"/>
    </xf>
    <xf numFmtId="0" fontId="131" fillId="4" borderId="0" xfId="0" applyFont="1" applyFill="1" applyAlignment="1">
      <alignment horizontal="center" vertical="center" wrapText="1"/>
    </xf>
    <xf numFmtId="0" fontId="156" fillId="4" borderId="1" xfId="0" applyFont="1" applyFill="1" applyBorder="1" applyAlignment="1">
      <alignment vertical="center" wrapText="1"/>
    </xf>
    <xf numFmtId="0" fontId="128" fillId="4" borderId="0" xfId="0" applyFont="1" applyFill="1" applyAlignment="1">
      <alignment horizontal="center" vertical="center" wrapText="1"/>
    </xf>
    <xf numFmtId="0" fontId="166" fillId="4" borderId="0" xfId="0" applyFont="1" applyFill="1" applyAlignment="1" applyProtection="1">
      <alignment horizontal="left" vertical="center" wrapText="1"/>
      <protection locked="0"/>
    </xf>
    <xf numFmtId="2" fontId="41" fillId="5" borderId="1" xfId="0" applyNumberFormat="1" applyFont="1" applyFill="1" applyBorder="1" applyAlignment="1">
      <alignment horizontal="center" vertical="center" wrapText="1"/>
    </xf>
    <xf numFmtId="2" fontId="41" fillId="5" borderId="53" xfId="0" applyNumberFormat="1" applyFont="1" applyFill="1" applyBorder="1" applyAlignment="1">
      <alignment horizontal="center" vertical="center" wrapText="1"/>
    </xf>
    <xf numFmtId="2" fontId="41" fillId="5" borderId="69" xfId="0" applyNumberFormat="1" applyFont="1" applyFill="1" applyBorder="1" applyAlignment="1">
      <alignment horizontal="center" vertical="center" wrapText="1"/>
    </xf>
    <xf numFmtId="0" fontId="30" fillId="49" borderId="10" xfId="0" applyFont="1" applyFill="1" applyBorder="1" applyAlignment="1" applyProtection="1">
      <alignment horizontal="center" vertical="center" wrapText="1"/>
      <protection hidden="1"/>
    </xf>
    <xf numFmtId="2" fontId="35" fillId="78" borderId="15" xfId="0" applyNumberFormat="1" applyFont="1" applyFill="1" applyBorder="1" applyAlignment="1">
      <alignment horizontal="center" vertical="center" wrapText="1"/>
    </xf>
    <xf numFmtId="2" fontId="35" fillId="78" borderId="23" xfId="0" applyNumberFormat="1" applyFont="1" applyFill="1" applyBorder="1" applyAlignment="1">
      <alignment horizontal="center" vertical="center" wrapText="1"/>
    </xf>
    <xf numFmtId="2" fontId="134" fillId="79" borderId="7" xfId="0" applyNumberFormat="1" applyFont="1" applyFill="1" applyBorder="1" applyAlignment="1">
      <alignment horizontal="center" vertical="center" wrapText="1"/>
    </xf>
    <xf numFmtId="2" fontId="35" fillId="78" borderId="9" xfId="0" applyNumberFormat="1" applyFont="1" applyFill="1" applyBorder="1" applyAlignment="1">
      <alignment horizontal="center" vertical="center" wrapText="1"/>
    </xf>
    <xf numFmtId="0" fontId="30" fillId="54" borderId="18" xfId="0" applyFont="1" applyFill="1" applyBorder="1" applyAlignment="1" applyProtection="1">
      <alignment horizontal="center" vertical="center" wrapText="1"/>
      <protection hidden="1"/>
    </xf>
    <xf numFmtId="2" fontId="30" fillId="5" borderId="5" xfId="0" applyNumberFormat="1" applyFont="1" applyFill="1" applyBorder="1" applyAlignment="1" applyProtection="1">
      <alignment horizontal="center" vertical="center" wrapText="1"/>
      <protection hidden="1"/>
    </xf>
    <xf numFmtId="0" fontId="134" fillId="4" borderId="10" xfId="0" applyFont="1" applyFill="1" applyBorder="1" applyAlignment="1" applyProtection="1">
      <alignment horizontal="center" vertical="center" wrapText="1"/>
      <protection hidden="1"/>
    </xf>
    <xf numFmtId="0" fontId="134" fillId="4" borderId="29" xfId="0" applyFont="1" applyFill="1" applyBorder="1" applyAlignment="1" applyProtection="1">
      <alignment horizontal="center" vertical="center" wrapText="1"/>
      <protection hidden="1"/>
    </xf>
    <xf numFmtId="0" fontId="134" fillId="4" borderId="3" xfId="0" applyFont="1" applyFill="1" applyBorder="1" applyAlignment="1" applyProtection="1">
      <alignment horizontal="center" vertical="center" wrapText="1"/>
      <protection hidden="1"/>
    </xf>
    <xf numFmtId="0" fontId="30" fillId="52" borderId="10" xfId="0" applyFont="1" applyFill="1" applyBorder="1" applyAlignment="1" applyProtection="1">
      <alignment horizontal="center" vertical="center" wrapText="1"/>
      <protection hidden="1"/>
    </xf>
    <xf numFmtId="0" fontId="30" fillId="64" borderId="10" xfId="0" applyFont="1" applyFill="1" applyBorder="1" applyAlignment="1" applyProtection="1">
      <alignment horizontal="center" vertical="center" wrapText="1"/>
      <protection hidden="1"/>
    </xf>
    <xf numFmtId="2" fontId="35" fillId="78" borderId="11" xfId="0" applyNumberFormat="1" applyFont="1" applyFill="1" applyBorder="1" applyAlignment="1">
      <alignment horizontal="center" vertical="center" wrapText="1"/>
    </xf>
    <xf numFmtId="2" fontId="35" fillId="78" borderId="13" xfId="0" applyNumberFormat="1" applyFont="1" applyFill="1" applyBorder="1" applyAlignment="1">
      <alignment horizontal="center" vertical="center" wrapText="1"/>
    </xf>
    <xf numFmtId="2" fontId="35" fillId="78" borderId="43" xfId="0" applyNumberFormat="1" applyFont="1" applyFill="1" applyBorder="1" applyAlignment="1">
      <alignment horizontal="center" vertical="center" wrapText="1"/>
    </xf>
    <xf numFmtId="0" fontId="30" fillId="59" borderId="10" xfId="0" applyFont="1" applyFill="1" applyBorder="1" applyAlignment="1" applyProtection="1">
      <alignment horizontal="center" vertical="center" wrapText="1"/>
      <protection hidden="1"/>
    </xf>
    <xf numFmtId="0" fontId="30" fillId="62" borderId="16" xfId="0" applyFont="1" applyFill="1" applyBorder="1" applyAlignment="1" applyProtection="1">
      <alignment horizontal="center" vertical="center" wrapText="1"/>
      <protection hidden="1"/>
    </xf>
    <xf numFmtId="2" fontId="35" fillId="78" borderId="1" xfId="0" applyNumberFormat="1" applyFont="1" applyFill="1" applyBorder="1" applyAlignment="1">
      <alignment horizontal="center" vertical="center" wrapText="1"/>
    </xf>
    <xf numFmtId="0" fontId="30" fillId="62" borderId="10" xfId="0" applyFont="1" applyFill="1" applyBorder="1" applyAlignment="1" applyProtection="1">
      <alignment horizontal="center" vertical="center" wrapText="1"/>
      <protection hidden="1"/>
    </xf>
    <xf numFmtId="0" fontId="30" fillId="60" borderId="16" xfId="0" applyFont="1" applyFill="1" applyBorder="1" applyAlignment="1" applyProtection="1">
      <alignment horizontal="center" vertical="center" wrapText="1"/>
      <protection hidden="1"/>
    </xf>
    <xf numFmtId="0" fontId="30" fillId="56" borderId="10" xfId="0" applyFont="1" applyFill="1" applyBorder="1" applyAlignment="1" applyProtection="1">
      <alignment horizontal="center" vertical="center" wrapText="1"/>
      <protection hidden="1"/>
    </xf>
    <xf numFmtId="0" fontId="35" fillId="4" borderId="0" xfId="0" applyFont="1" applyFill="1" applyAlignment="1" applyProtection="1">
      <alignment horizontal="center" vertical="center" wrapText="1"/>
      <protection hidden="1"/>
    </xf>
    <xf numFmtId="0" fontId="35" fillId="35" borderId="29" xfId="0" applyFont="1" applyFill="1" applyBorder="1" applyAlignment="1" applyProtection="1">
      <alignment horizontal="center" vertical="center" wrapText="1"/>
      <protection hidden="1"/>
    </xf>
    <xf numFmtId="2" fontId="35" fillId="78" borderId="12" xfId="0" applyNumberFormat="1" applyFont="1" applyFill="1" applyBorder="1" applyAlignment="1">
      <alignment horizontal="center" vertical="center" wrapText="1"/>
    </xf>
    <xf numFmtId="0" fontId="35" fillId="5" borderId="0" xfId="0" applyFont="1" applyFill="1" applyAlignment="1" applyProtection="1">
      <alignment horizontal="center" vertical="center" wrapText="1"/>
      <protection hidden="1"/>
    </xf>
    <xf numFmtId="0" fontId="35" fillId="61" borderId="2" xfId="0" applyFont="1" applyFill="1" applyBorder="1" applyAlignment="1" applyProtection="1">
      <alignment vertical="center" wrapText="1"/>
      <protection hidden="1"/>
    </xf>
    <xf numFmtId="0" fontId="35" fillId="63" borderId="2" xfId="0" applyFont="1" applyFill="1" applyBorder="1" applyAlignment="1" applyProtection="1">
      <alignment vertical="center" wrapText="1"/>
      <protection hidden="1"/>
    </xf>
    <xf numFmtId="0" fontId="35" fillId="5" borderId="0" xfId="0" applyFont="1" applyFill="1" applyAlignment="1" applyProtection="1">
      <alignment horizontal="center" vertical="center"/>
      <protection hidden="1"/>
    </xf>
    <xf numFmtId="2" fontId="134" fillId="79" borderId="1" xfId="0" applyNumberFormat="1" applyFont="1" applyFill="1" applyBorder="1" applyAlignment="1">
      <alignment horizontal="center" vertical="center" wrapText="1"/>
    </xf>
    <xf numFmtId="0" fontId="30" fillId="61" borderId="2" xfId="0" applyFont="1" applyFill="1" applyBorder="1" applyAlignment="1" applyProtection="1">
      <alignment horizontal="center" vertical="center" wrapText="1"/>
      <protection hidden="1"/>
    </xf>
    <xf numFmtId="0" fontId="30" fillId="63" borderId="2" xfId="0" applyFont="1" applyFill="1" applyBorder="1" applyAlignment="1" applyProtection="1">
      <alignment horizontal="center" vertical="center" wrapText="1"/>
      <protection hidden="1"/>
    </xf>
    <xf numFmtId="0" fontId="35" fillId="35" borderId="19" xfId="0" applyFont="1" applyFill="1" applyBorder="1" applyAlignment="1" applyProtection="1">
      <alignment horizontal="center" vertical="center" wrapText="1"/>
      <protection hidden="1"/>
    </xf>
    <xf numFmtId="2" fontId="134" fillId="79" borderId="28" xfId="0" applyNumberFormat="1" applyFont="1" applyFill="1" applyBorder="1" applyAlignment="1">
      <alignment horizontal="center" vertical="center" wrapText="1"/>
    </xf>
    <xf numFmtId="0" fontId="153" fillId="5" borderId="0" xfId="0" applyFont="1" applyFill="1" applyAlignment="1" applyProtection="1">
      <alignment vertical="center" wrapText="1"/>
      <protection locked="0"/>
    </xf>
    <xf numFmtId="0" fontId="213" fillId="5" borderId="0" xfId="0" applyFont="1" applyFill="1" applyAlignment="1" applyProtection="1">
      <alignment vertical="center" wrapText="1"/>
      <protection locked="0"/>
    </xf>
    <xf numFmtId="0" fontId="30" fillId="5" borderId="6" xfId="0" applyFont="1" applyFill="1" applyBorder="1" applyAlignment="1" applyProtection="1">
      <alignment vertical="center" wrapText="1"/>
      <protection locked="0"/>
    </xf>
    <xf numFmtId="0" fontId="30" fillId="49" borderId="17" xfId="0" applyFont="1" applyFill="1" applyBorder="1" applyAlignment="1">
      <alignment horizontal="center" vertical="center" wrapText="1"/>
    </xf>
    <xf numFmtId="0" fontId="30" fillId="49" borderId="16" xfId="0" applyFont="1" applyFill="1" applyBorder="1" applyAlignment="1">
      <alignment horizontal="center" vertical="center" wrapText="1"/>
    </xf>
    <xf numFmtId="2" fontId="134" fillId="35" borderId="7" xfId="0" applyNumberFormat="1" applyFont="1" applyFill="1" applyBorder="1" applyAlignment="1">
      <alignment horizontal="center" vertical="center" wrapText="1"/>
    </xf>
    <xf numFmtId="2" fontId="134" fillId="35" borderId="0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 wrapText="1"/>
    </xf>
    <xf numFmtId="2" fontId="35" fillId="5" borderId="41" xfId="0" applyNumberFormat="1" applyFont="1" applyFill="1" applyBorder="1" applyAlignment="1">
      <alignment horizontal="center" vertical="center" wrapText="1"/>
    </xf>
    <xf numFmtId="2" fontId="35" fillId="5" borderId="9" xfId="0" applyNumberFormat="1" applyFont="1" applyFill="1" applyBorder="1" applyAlignment="1">
      <alignment horizontal="center" vertical="center" wrapText="1"/>
    </xf>
    <xf numFmtId="2" fontId="35" fillId="5" borderId="42" xfId="0" applyNumberFormat="1" applyFont="1" applyFill="1" applyBorder="1" applyAlignment="1">
      <alignment horizontal="center" vertical="center" wrapText="1"/>
    </xf>
    <xf numFmtId="0" fontId="37" fillId="4" borderId="18" xfId="0" applyFont="1" applyFill="1" applyBorder="1" applyAlignment="1">
      <alignment horizontal="center" vertical="center" wrapText="1"/>
    </xf>
    <xf numFmtId="0" fontId="37" fillId="4" borderId="20" xfId="0" applyFont="1" applyFill="1" applyBorder="1" applyAlignment="1">
      <alignment horizontal="center" vertical="center" wrapText="1"/>
    </xf>
    <xf numFmtId="0" fontId="30" fillId="51" borderId="17" xfId="0" applyFont="1" applyFill="1" applyBorder="1" applyAlignment="1">
      <alignment horizontal="center" vertical="center" wrapText="1"/>
    </xf>
    <xf numFmtId="0" fontId="30" fillId="50" borderId="16" xfId="0" applyFont="1" applyFill="1" applyBorder="1" applyAlignment="1">
      <alignment horizontal="center" vertical="center" wrapText="1"/>
    </xf>
    <xf numFmtId="0" fontId="30" fillId="51" borderId="8" xfId="0" applyFont="1" applyFill="1" applyBorder="1" applyAlignment="1">
      <alignment horizontal="center" vertical="center" wrapText="1"/>
    </xf>
    <xf numFmtId="2" fontId="134" fillId="30" borderId="28" xfId="0" applyNumberFormat="1" applyFont="1" applyFill="1" applyBorder="1" applyAlignment="1">
      <alignment horizontal="center" vertical="center" wrapText="1"/>
    </xf>
    <xf numFmtId="2" fontId="41" fillId="5" borderId="15" xfId="0" applyNumberFormat="1" applyFont="1" applyFill="1" applyBorder="1" applyAlignment="1">
      <alignment horizontal="center" vertical="center" wrapText="1"/>
    </xf>
    <xf numFmtId="2" fontId="134" fillId="30" borderId="9" xfId="0" applyNumberFormat="1" applyFont="1" applyFill="1" applyBorder="1" applyAlignment="1">
      <alignment horizontal="center" vertical="center" wrapText="1"/>
    </xf>
    <xf numFmtId="2" fontId="35" fillId="78" borderId="56" xfId="0" applyNumberFormat="1" applyFont="1" applyFill="1" applyBorder="1" applyAlignment="1">
      <alignment horizontal="center" vertical="center" wrapText="1"/>
    </xf>
    <xf numFmtId="2" fontId="35" fillId="78" borderId="24" xfId="0" applyNumberFormat="1" applyFont="1" applyFill="1" applyBorder="1" applyAlignment="1">
      <alignment horizontal="center" vertical="center" wrapText="1"/>
    </xf>
    <xf numFmtId="2" fontId="41" fillId="80" borderId="10" xfId="0" applyNumberFormat="1" applyFont="1" applyFill="1" applyBorder="1" applyAlignment="1">
      <alignment horizontal="center" vertical="center" wrapText="1"/>
    </xf>
    <xf numFmtId="2" fontId="134" fillId="79" borderId="0" xfId="0" applyNumberFormat="1" applyFont="1" applyFill="1" applyBorder="1" applyAlignment="1">
      <alignment horizontal="center" vertical="center" wrapText="1"/>
    </xf>
    <xf numFmtId="2" fontId="41" fillId="80" borderId="16" xfId="0" applyNumberFormat="1" applyFont="1" applyFill="1" applyBorder="1" applyAlignment="1">
      <alignment horizontal="center" vertical="center" wrapText="1"/>
    </xf>
    <xf numFmtId="2" fontId="35" fillId="78" borderId="7" xfId="0" applyNumberFormat="1" applyFont="1" applyFill="1" applyBorder="1" applyAlignment="1">
      <alignment horizontal="center" vertical="center" wrapText="1"/>
    </xf>
    <xf numFmtId="2" fontId="35" fillId="78" borderId="0" xfId="0" applyNumberFormat="1" applyFont="1" applyFill="1" applyBorder="1" applyAlignment="1">
      <alignment horizontal="center" vertical="center" wrapText="1"/>
    </xf>
    <xf numFmtId="2" fontId="134" fillId="79" borderId="9" xfId="0" applyNumberFormat="1" applyFont="1" applyFill="1" applyBorder="1" applyAlignment="1">
      <alignment horizontal="center" vertical="center" wrapText="1"/>
    </xf>
    <xf numFmtId="2" fontId="41" fillId="5" borderId="20" xfId="0" applyNumberFormat="1" applyFont="1" applyFill="1" applyBorder="1" applyAlignment="1">
      <alignment horizontal="center" vertical="center" wrapText="1"/>
    </xf>
    <xf numFmtId="0" fontId="30" fillId="49" borderId="8" xfId="0" applyFont="1" applyFill="1" applyBorder="1" applyAlignment="1">
      <alignment horizontal="center" vertical="center" wrapText="1"/>
    </xf>
    <xf numFmtId="0" fontId="30" fillId="49" borderId="2" xfId="0" applyFont="1" applyFill="1" applyBorder="1" applyAlignment="1">
      <alignment horizontal="center" vertical="center" wrapText="1"/>
    </xf>
    <xf numFmtId="2" fontId="35" fillId="49" borderId="42" xfId="0" applyNumberFormat="1" applyFont="1" applyFill="1" applyBorder="1" applyAlignment="1">
      <alignment horizontal="center" vertical="center" wrapText="1"/>
    </xf>
    <xf numFmtId="2" fontId="35" fillId="49" borderId="11" xfId="0" applyNumberFormat="1" applyFont="1" applyFill="1" applyBorder="1" applyAlignment="1">
      <alignment horizontal="center" vertical="center" wrapText="1"/>
    </xf>
    <xf numFmtId="2" fontId="35" fillId="49" borderId="13" xfId="0" applyNumberFormat="1" applyFont="1" applyFill="1" applyBorder="1" applyAlignment="1">
      <alignment horizontal="center" vertical="center" wrapText="1"/>
    </xf>
    <xf numFmtId="2" fontId="35" fillId="49" borderId="14" xfId="0" applyNumberFormat="1" applyFont="1" applyFill="1" applyBorder="1" applyAlignment="1">
      <alignment horizontal="center" vertical="center" wrapText="1"/>
    </xf>
    <xf numFmtId="0" fontId="44" fillId="0" borderId="45" xfId="0" applyFont="1" applyBorder="1" applyAlignment="1">
      <alignment vertical="center"/>
    </xf>
    <xf numFmtId="0" fontId="44" fillId="0" borderId="47" xfId="0" applyFont="1" applyBorder="1" applyAlignment="1">
      <alignment vertical="center"/>
    </xf>
    <xf numFmtId="0" fontId="44" fillId="0" borderId="52" xfId="0" applyFont="1" applyBorder="1" applyAlignment="1">
      <alignment vertical="center"/>
    </xf>
    <xf numFmtId="0" fontId="40" fillId="5" borderId="0" xfId="0" applyFont="1" applyFill="1" applyAlignment="1" applyProtection="1">
      <alignment horizontal="right" vertical="center" wrapText="1"/>
      <protection locked="0"/>
    </xf>
    <xf numFmtId="0" fontId="51" fillId="5" borderId="0" xfId="0" applyFont="1" applyFill="1" applyAlignment="1" applyProtection="1">
      <alignment horizontal="right" vertical="center" wrapText="1"/>
      <protection locked="0"/>
    </xf>
    <xf numFmtId="0" fontId="40" fillId="5" borderId="6" xfId="0" applyFont="1" applyFill="1" applyBorder="1" applyAlignment="1" applyProtection="1">
      <alignment horizontal="right" vertical="center" wrapText="1"/>
      <protection locked="0"/>
    </xf>
    <xf numFmtId="0" fontId="51" fillId="4" borderId="0" xfId="0" applyFont="1" applyFill="1" applyAlignment="1">
      <alignment wrapText="1"/>
    </xf>
    <xf numFmtId="0" fontId="46" fillId="4" borderId="0" xfId="0" applyFont="1" applyFill="1" applyAlignment="1">
      <alignment vertical="center"/>
    </xf>
    <xf numFmtId="0" fontId="218" fillId="4" borderId="0" xfId="0" applyFont="1" applyFill="1"/>
    <xf numFmtId="0" fontId="92" fillId="59" borderId="10" xfId="0" applyFont="1" applyFill="1" applyBorder="1" applyAlignment="1">
      <alignment horizontal="center" vertical="center" wrapText="1"/>
    </xf>
    <xf numFmtId="0" fontId="92" fillId="54" borderId="18" xfId="0" applyFont="1" applyFill="1" applyBorder="1" applyAlignment="1" applyProtection="1">
      <alignment horizontal="center" vertical="center" wrapText="1"/>
      <protection hidden="1"/>
    </xf>
    <xf numFmtId="0" fontId="92" fillId="50" borderId="10" xfId="0" applyFont="1" applyFill="1" applyBorder="1" applyAlignment="1" applyProtection="1">
      <alignment horizontal="center" vertical="center" wrapText="1"/>
      <protection hidden="1"/>
    </xf>
    <xf numFmtId="0" fontId="92" fillId="59" borderId="10" xfId="0" applyFont="1" applyFill="1" applyBorder="1" applyAlignment="1" applyProtection="1">
      <alignment horizontal="center" vertical="center" wrapText="1"/>
      <protection hidden="1"/>
    </xf>
    <xf numFmtId="0" fontId="92" fillId="54" borderId="4" xfId="0" applyFont="1" applyFill="1" applyBorder="1" applyAlignment="1" applyProtection="1">
      <alignment horizontal="center" vertical="center" wrapText="1"/>
      <protection hidden="1"/>
    </xf>
    <xf numFmtId="0" fontId="92" fillId="59" borderId="4" xfId="0" applyFont="1" applyFill="1" applyBorder="1" applyAlignment="1" applyProtection="1">
      <alignment horizontal="center" vertical="center" wrapText="1"/>
      <protection hidden="1"/>
    </xf>
    <xf numFmtId="0" fontId="92" fillId="50" borderId="4" xfId="0" applyFont="1" applyFill="1" applyBorder="1" applyAlignment="1" applyProtection="1">
      <alignment horizontal="center" vertical="center" wrapText="1"/>
      <protection hidden="1"/>
    </xf>
    <xf numFmtId="0" fontId="92" fillId="59" borderId="4" xfId="0" applyFont="1" applyFill="1" applyBorder="1" applyAlignment="1">
      <alignment horizontal="center" vertical="center" wrapText="1"/>
    </xf>
    <xf numFmtId="0" fontId="92" fillId="56" borderId="4" xfId="0" applyFont="1" applyFill="1" applyBorder="1" applyAlignment="1" applyProtection="1">
      <alignment horizontal="center" vertical="center" wrapText="1"/>
      <protection hidden="1"/>
    </xf>
    <xf numFmtId="2" fontId="41" fillId="5" borderId="3" xfId="0" applyNumberFormat="1" applyFont="1" applyFill="1" applyBorder="1" applyAlignment="1">
      <alignment horizontal="center" vertical="center" wrapText="1"/>
    </xf>
    <xf numFmtId="0" fontId="46" fillId="4" borderId="11" xfId="0" applyFont="1" applyFill="1" applyBorder="1" applyAlignment="1" applyProtection="1">
      <alignment horizontal="center" vertical="center" wrapText="1"/>
      <protection hidden="1"/>
    </xf>
    <xf numFmtId="0" fontId="46" fillId="4" borderId="14" xfId="0" applyFont="1" applyFill="1" applyBorder="1" applyAlignment="1" applyProtection="1">
      <alignment horizontal="center" vertical="center" wrapText="1"/>
      <protection hidden="1"/>
    </xf>
    <xf numFmtId="2" fontId="41" fillId="5" borderId="23" xfId="0" applyNumberFormat="1" applyFont="1" applyFill="1" applyBorder="1" applyAlignment="1">
      <alignment horizontal="center" vertical="center" wrapText="1"/>
    </xf>
    <xf numFmtId="0" fontId="51" fillId="4" borderId="0" xfId="0" applyFont="1" applyFill="1" applyAlignment="1">
      <alignment horizontal="center" wrapText="1"/>
    </xf>
    <xf numFmtId="0" fontId="218" fillId="4" borderId="0" xfId="0" applyFont="1" applyFill="1" applyAlignment="1">
      <alignment horizontal="center"/>
    </xf>
    <xf numFmtId="0" fontId="219" fillId="5" borderId="0" xfId="0" applyFont="1" applyFill="1" applyAlignment="1" applyProtection="1">
      <alignment horizontal="center" vertical="center" wrapText="1"/>
      <protection locked="0"/>
    </xf>
    <xf numFmtId="0" fontId="220" fillId="5" borderId="0" xfId="0" applyFont="1" applyFill="1" applyAlignment="1" applyProtection="1">
      <alignment vertical="center" wrapText="1"/>
      <protection locked="0"/>
    </xf>
    <xf numFmtId="0" fontId="219" fillId="5" borderId="0" xfId="0" applyFont="1" applyFill="1" applyAlignment="1" applyProtection="1">
      <alignment vertical="center" wrapText="1"/>
      <protection locked="0"/>
    </xf>
    <xf numFmtId="0" fontId="40" fillId="5" borderId="6" xfId="0" applyFont="1" applyFill="1" applyBorder="1" applyAlignment="1" applyProtection="1">
      <alignment vertical="center" wrapText="1"/>
      <protection locked="0"/>
    </xf>
    <xf numFmtId="2" fontId="46" fillId="4" borderId="26" xfId="0" applyNumberFormat="1" applyFont="1" applyFill="1" applyBorder="1" applyAlignment="1">
      <alignment horizontal="center" vertical="center" wrapText="1"/>
    </xf>
    <xf numFmtId="2" fontId="46" fillId="4" borderId="11" xfId="0" applyNumberFormat="1" applyFont="1" applyFill="1" applyBorder="1" applyAlignment="1">
      <alignment horizontal="center" vertical="center" wrapText="1"/>
    </xf>
    <xf numFmtId="2" fontId="46" fillId="4" borderId="13" xfId="0" applyNumberFormat="1" applyFont="1" applyFill="1" applyBorder="1" applyAlignment="1">
      <alignment horizontal="center" vertical="center" wrapText="1"/>
    </xf>
    <xf numFmtId="2" fontId="46" fillId="4" borderId="14" xfId="0" applyNumberFormat="1" applyFont="1" applyFill="1" applyBorder="1" applyAlignment="1">
      <alignment horizontal="center" vertical="center" wrapText="1"/>
    </xf>
    <xf numFmtId="0" fontId="51" fillId="4" borderId="6" xfId="0" applyFont="1" applyFill="1" applyBorder="1" applyAlignment="1">
      <alignment wrapText="1"/>
    </xf>
    <xf numFmtId="0" fontId="40" fillId="5" borderId="0" xfId="0" applyFont="1" applyFill="1" applyAlignment="1" applyProtection="1">
      <alignment horizontal="center" vertical="top"/>
      <protection locked="0"/>
    </xf>
    <xf numFmtId="0" fontId="40" fillId="5" borderId="0" xfId="0" applyFont="1" applyFill="1" applyAlignment="1" applyProtection="1">
      <alignment horizontal="center" vertical="center"/>
      <protection locked="0"/>
    </xf>
    <xf numFmtId="0" fontId="219" fillId="5" borderId="0" xfId="0" applyFont="1" applyFill="1" applyAlignment="1" applyProtection="1">
      <alignment horizontal="center" vertical="center" wrapText="1"/>
      <protection hidden="1"/>
    </xf>
    <xf numFmtId="0" fontId="220" fillId="5" borderId="0" xfId="0" applyFont="1" applyFill="1" applyAlignment="1" applyProtection="1">
      <alignment vertical="center" wrapText="1"/>
      <protection hidden="1"/>
    </xf>
    <xf numFmtId="0" fontId="219" fillId="5" borderId="0" xfId="0" applyFont="1" applyFill="1" applyAlignment="1" applyProtection="1">
      <alignment vertical="center" wrapText="1"/>
      <protection hidden="1"/>
    </xf>
    <xf numFmtId="0" fontId="72" fillId="4" borderId="10" xfId="0" applyFont="1" applyFill="1" applyBorder="1" applyAlignment="1" applyProtection="1">
      <alignment horizontal="center" vertical="center" wrapText="1"/>
      <protection hidden="1"/>
    </xf>
    <xf numFmtId="0" fontId="72" fillId="4" borderId="29" xfId="0" applyFont="1" applyFill="1" applyBorder="1" applyAlignment="1" applyProtection="1">
      <alignment horizontal="center" vertical="center" wrapText="1"/>
      <protection hidden="1"/>
    </xf>
    <xf numFmtId="0" fontId="72" fillId="4" borderId="3" xfId="0" applyFont="1" applyFill="1" applyBorder="1" applyAlignment="1" applyProtection="1">
      <alignment horizontal="center" vertical="center" wrapText="1"/>
      <protection hidden="1"/>
    </xf>
    <xf numFmtId="0" fontId="72" fillId="35" borderId="20" xfId="0" applyFont="1" applyFill="1" applyBorder="1" applyAlignment="1">
      <alignment horizontal="center" vertical="center" wrapText="1"/>
    </xf>
    <xf numFmtId="0" fontId="72" fillId="35" borderId="22" xfId="0" applyFont="1" applyFill="1" applyBorder="1" applyAlignment="1">
      <alignment horizontal="center" vertical="center" wrapText="1"/>
    </xf>
    <xf numFmtId="0" fontId="72" fillId="4" borderId="20" xfId="0" applyFont="1" applyFill="1" applyBorder="1" applyAlignment="1">
      <alignment horizontal="center" vertical="center" wrapText="1"/>
    </xf>
    <xf numFmtId="0" fontId="72" fillId="4" borderId="22" xfId="0" applyFont="1" applyFill="1" applyBorder="1" applyAlignment="1">
      <alignment horizontal="center" vertical="center" wrapText="1"/>
    </xf>
    <xf numFmtId="0" fontId="40" fillId="5" borderId="0" xfId="0" applyFont="1" applyFill="1" applyAlignment="1" applyProtection="1">
      <alignment horizontal="right" vertical="center" wrapText="1"/>
      <protection hidden="1"/>
    </xf>
    <xf numFmtId="0" fontId="220" fillId="5" borderId="0" xfId="0" applyFont="1" applyFill="1" applyAlignment="1" applyProtection="1">
      <alignment horizontal="left" vertical="center" wrapText="1"/>
      <protection hidden="1"/>
    </xf>
    <xf numFmtId="0" fontId="51" fillId="4" borderId="0" xfId="0" applyFont="1" applyFill="1" applyAlignment="1" applyProtection="1">
      <alignment horizontal="center" vertical="center" wrapText="1"/>
      <protection hidden="1"/>
    </xf>
    <xf numFmtId="0" fontId="51" fillId="35" borderId="0" xfId="0" applyFont="1" applyFill="1" applyAlignment="1">
      <alignment wrapText="1"/>
    </xf>
    <xf numFmtId="0" fontId="41" fillId="5" borderId="0" xfId="0" applyFont="1" applyFill="1" applyAlignment="1" applyProtection="1">
      <alignment horizontal="center" vertical="center" wrapText="1"/>
      <protection hidden="1"/>
    </xf>
    <xf numFmtId="0" fontId="220" fillId="5" borderId="0" xfId="0" applyFont="1" applyFill="1" applyAlignment="1" applyProtection="1">
      <alignment horizontal="center" vertical="center" wrapText="1"/>
      <protection hidden="1"/>
    </xf>
    <xf numFmtId="0" fontId="51" fillId="5" borderId="0" xfId="0" applyFont="1" applyFill="1" applyAlignment="1" applyProtection="1">
      <alignment horizontal="right" vertical="center" wrapText="1"/>
      <protection hidden="1"/>
    </xf>
    <xf numFmtId="0" fontId="218" fillId="35" borderId="0" xfId="0" applyFont="1" applyFill="1"/>
    <xf numFmtId="0" fontId="40" fillId="5" borderId="6" xfId="0" applyFont="1" applyFill="1" applyBorder="1" applyAlignment="1" applyProtection="1">
      <alignment horizontal="right" vertical="center" wrapText="1"/>
      <protection hidden="1"/>
    </xf>
    <xf numFmtId="0" fontId="30" fillId="54" borderId="4" xfId="0" applyFont="1" applyFill="1" applyBorder="1" applyAlignment="1">
      <alignment horizontal="center" vertical="center" wrapText="1"/>
    </xf>
    <xf numFmtId="0" fontId="30" fillId="59" borderId="4" xfId="0" applyFont="1" applyFill="1" applyBorder="1" applyAlignment="1">
      <alignment horizontal="center" vertical="center" wrapText="1"/>
    </xf>
    <xf numFmtId="0" fontId="30" fillId="50" borderId="4" xfId="0" applyFont="1" applyFill="1" applyBorder="1" applyAlignment="1">
      <alignment horizontal="center" vertical="center" wrapText="1"/>
    </xf>
    <xf numFmtId="0" fontId="31" fillId="5" borderId="0" xfId="0" applyFont="1" applyFill="1" applyAlignment="1" applyProtection="1">
      <alignment vertical="center"/>
      <protection locked="0"/>
    </xf>
    <xf numFmtId="0" fontId="39" fillId="5" borderId="0" xfId="0" applyFont="1" applyFill="1" applyAlignment="1" applyProtection="1">
      <alignment vertical="center"/>
      <protection locked="0"/>
    </xf>
    <xf numFmtId="0" fontId="108" fillId="5" borderId="0" xfId="0" applyFont="1" applyFill="1" applyAlignment="1" applyProtection="1">
      <alignment vertical="center"/>
      <protection locked="0"/>
    </xf>
    <xf numFmtId="0" fontId="36" fillId="5" borderId="0" xfId="0" applyFont="1" applyFill="1" applyAlignment="1" applyProtection="1">
      <alignment vertical="center"/>
      <protection locked="0"/>
    </xf>
    <xf numFmtId="0" fontId="215" fillId="4" borderId="0" xfId="0" applyFont="1" applyFill="1" applyAlignment="1" applyProtection="1">
      <alignment vertical="center" wrapText="1"/>
      <protection locked="0"/>
    </xf>
    <xf numFmtId="0" fontId="224" fillId="4" borderId="0" xfId="5" applyFont="1" applyFill="1" applyAlignment="1" applyProtection="1">
      <alignment horizontal="left" vertical="center" wrapText="1"/>
      <protection locked="0"/>
    </xf>
    <xf numFmtId="0" fontId="224" fillId="4" borderId="0" xfId="5" applyFont="1" applyFill="1" applyAlignment="1" applyProtection="1">
      <alignment vertical="center" wrapText="1"/>
      <protection locked="0"/>
    </xf>
    <xf numFmtId="0" fontId="214" fillId="4" borderId="0" xfId="0" applyFont="1" applyFill="1" applyBorder="1" applyAlignment="1" applyProtection="1">
      <alignment vertical="center" wrapText="1"/>
      <protection locked="0"/>
    </xf>
    <xf numFmtId="0" fontId="215" fillId="4" borderId="0" xfId="0" applyFont="1" applyFill="1" applyBorder="1" applyAlignment="1" applyProtection="1">
      <alignment vertical="center" wrapText="1"/>
      <protection locked="0"/>
    </xf>
    <xf numFmtId="164" fontId="160" fillId="4" borderId="1" xfId="5" applyNumberFormat="1" applyFont="1" applyFill="1" applyBorder="1" applyAlignment="1">
      <alignment vertical="center" wrapText="1"/>
    </xf>
    <xf numFmtId="0" fontId="161" fillId="4" borderId="49" xfId="0" applyFont="1" applyFill="1" applyBorder="1" applyAlignment="1">
      <alignment vertical="center" wrapText="1"/>
    </xf>
    <xf numFmtId="0" fontId="161" fillId="4" borderId="1" xfId="0" applyFont="1" applyFill="1" applyBorder="1" applyAlignment="1">
      <alignment vertical="center" wrapText="1"/>
    </xf>
    <xf numFmtId="0" fontId="214" fillId="4" borderId="1" xfId="0" applyFont="1" applyFill="1" applyBorder="1" applyAlignment="1">
      <alignment horizontal="center" vertical="center" wrapText="1"/>
    </xf>
    <xf numFmtId="2" fontId="166" fillId="4" borderId="1" xfId="5" applyNumberFormat="1" applyFont="1" applyFill="1" applyBorder="1" applyAlignment="1">
      <alignment horizontal="left" vertical="center" wrapText="1"/>
    </xf>
    <xf numFmtId="0" fontId="166" fillId="4" borderId="0" xfId="0" applyFont="1" applyFill="1" applyAlignment="1">
      <alignment horizontal="left" vertical="center" wrapText="1"/>
    </xf>
    <xf numFmtId="0" fontId="159" fillId="4" borderId="0" xfId="0" applyFont="1" applyFill="1" applyAlignment="1">
      <alignment horizontal="center" vertical="center" wrapText="1"/>
    </xf>
    <xf numFmtId="0" fontId="225" fillId="4" borderId="0" xfId="5" applyFont="1" applyFill="1" applyAlignment="1" applyProtection="1">
      <alignment vertical="center" wrapText="1"/>
      <protection locked="0"/>
    </xf>
    <xf numFmtId="0" fontId="166" fillId="4" borderId="0" xfId="0" applyFont="1" applyFill="1" applyAlignment="1" applyProtection="1">
      <alignment vertical="center" wrapText="1"/>
      <protection locked="0"/>
    </xf>
    <xf numFmtId="0" fontId="166" fillId="4" borderId="0" xfId="0" applyFont="1" applyFill="1" applyBorder="1" applyAlignment="1" applyProtection="1">
      <alignment vertical="center" wrapText="1"/>
      <protection locked="0"/>
    </xf>
    <xf numFmtId="0" fontId="166" fillId="4" borderId="0" xfId="0" applyFont="1" applyFill="1" applyAlignment="1">
      <alignment vertical="center" wrapText="1"/>
    </xf>
    <xf numFmtId="0" fontId="226" fillId="4" borderId="0" xfId="0" applyFont="1" applyFill="1" applyAlignment="1">
      <alignment vertical="center" wrapText="1"/>
    </xf>
    <xf numFmtId="0" fontId="225" fillId="4" borderId="0" xfId="5" applyFont="1" applyFill="1" applyAlignment="1">
      <alignment vertical="center" wrapText="1"/>
    </xf>
    <xf numFmtId="0" fontId="123" fillId="2" borderId="0" xfId="0" applyFont="1" applyFill="1" applyAlignment="1" applyProtection="1">
      <alignment horizontal="center" vertical="center"/>
      <protection hidden="1"/>
    </xf>
    <xf numFmtId="0" fontId="52" fillId="0" borderId="49" xfId="0" applyFont="1" applyBorder="1" applyAlignment="1" applyProtection="1">
      <alignment horizontal="center" vertical="center" wrapText="1"/>
      <protection hidden="1"/>
    </xf>
    <xf numFmtId="0" fontId="52" fillId="0" borderId="63" xfId="0" applyFont="1" applyBorder="1" applyAlignment="1" applyProtection="1">
      <alignment horizontal="center" vertical="center" wrapText="1"/>
      <protection hidden="1"/>
    </xf>
    <xf numFmtId="0" fontId="52" fillId="0" borderId="58" xfId="0" applyFont="1" applyBorder="1" applyAlignment="1" applyProtection="1">
      <alignment horizontal="center" vertical="center" wrapText="1"/>
      <protection hidden="1"/>
    </xf>
    <xf numFmtId="0" fontId="52" fillId="9" borderId="49" xfId="0" applyFont="1" applyFill="1" applyBorder="1" applyAlignment="1" applyProtection="1">
      <alignment horizontal="center" vertical="center" wrapText="1"/>
      <protection hidden="1"/>
    </xf>
    <xf numFmtId="0" fontId="52" fillId="9" borderId="63" xfId="0" applyFont="1" applyFill="1" applyBorder="1" applyAlignment="1" applyProtection="1">
      <alignment horizontal="center" vertical="center" wrapText="1"/>
      <protection hidden="1"/>
    </xf>
    <xf numFmtId="0" fontId="52" fillId="9" borderId="58" xfId="0" applyFont="1" applyFill="1" applyBorder="1" applyAlignment="1" applyProtection="1">
      <alignment horizontal="center" vertical="center" wrapText="1"/>
      <protection hidden="1"/>
    </xf>
    <xf numFmtId="0" fontId="144" fillId="6" borderId="34" xfId="0" applyFont="1" applyFill="1" applyBorder="1" applyAlignment="1" applyProtection="1">
      <alignment horizontal="center" vertical="center"/>
      <protection hidden="1"/>
    </xf>
    <xf numFmtId="0" fontId="144" fillId="6" borderId="36" xfId="0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/>
      <protection hidden="1"/>
    </xf>
    <xf numFmtId="0" fontId="121" fillId="5" borderId="0" xfId="0" applyFont="1" applyFill="1" applyAlignment="1" applyProtection="1">
      <alignment horizontal="center" vertical="center"/>
      <protection hidden="1"/>
    </xf>
    <xf numFmtId="0" fontId="120" fillId="5" borderId="0" xfId="0" applyFont="1" applyFill="1" applyAlignment="1" applyProtection="1">
      <alignment horizontal="center" vertical="center"/>
      <protection hidden="1"/>
    </xf>
    <xf numFmtId="0" fontId="94" fillId="5" borderId="0" xfId="0" applyFont="1" applyFill="1" applyAlignment="1" applyProtection="1">
      <alignment horizontal="center" vertical="center"/>
      <protection hidden="1"/>
    </xf>
    <xf numFmtId="0" fontId="80" fillId="5" borderId="0" xfId="0" applyFont="1" applyFill="1" applyAlignment="1" applyProtection="1">
      <alignment horizontal="center" vertical="center"/>
      <protection hidden="1"/>
    </xf>
    <xf numFmtId="0" fontId="80" fillId="5" borderId="0" xfId="0" applyFont="1" applyFill="1" applyAlignment="1" applyProtection="1">
      <alignment horizontal="right" vertical="center"/>
      <protection hidden="1"/>
    </xf>
    <xf numFmtId="0" fontId="87" fillId="5" borderId="0" xfId="0" applyFont="1" applyFill="1" applyBorder="1" applyAlignment="1" applyProtection="1">
      <alignment horizontal="left" vertical="center"/>
      <protection hidden="1"/>
    </xf>
    <xf numFmtId="2" fontId="80" fillId="5" borderId="0" xfId="0" applyNumberFormat="1" applyFont="1" applyFill="1" applyAlignment="1" applyProtection="1">
      <alignment horizontal="right" vertical="center"/>
      <protection hidden="1"/>
    </xf>
    <xf numFmtId="2" fontId="177" fillId="4" borderId="0" xfId="0" applyNumberFormat="1" applyFont="1" applyFill="1" applyBorder="1" applyAlignment="1" applyProtection="1">
      <alignment horizontal="left" vertical="center"/>
      <protection hidden="1"/>
    </xf>
    <xf numFmtId="0" fontId="184" fillId="5" borderId="6" xfId="0" applyFont="1" applyFill="1" applyBorder="1" applyAlignment="1" applyProtection="1">
      <alignment horizontal="left" vertical="center"/>
      <protection hidden="1"/>
    </xf>
    <xf numFmtId="0" fontId="44" fillId="2" borderId="4" xfId="0" applyFont="1" applyFill="1" applyBorder="1" applyAlignment="1" applyProtection="1">
      <alignment horizontal="center" vertical="center" wrapText="1"/>
      <protection hidden="1"/>
    </xf>
    <xf numFmtId="0" fontId="176" fillId="2" borderId="4" xfId="0" applyFont="1" applyFill="1" applyBorder="1" applyAlignment="1" applyProtection="1">
      <alignment horizontal="center" vertical="center" wrapText="1"/>
      <protection hidden="1"/>
    </xf>
    <xf numFmtId="0" fontId="176" fillId="2" borderId="10" xfId="0" applyFont="1" applyFill="1" applyBorder="1" applyAlignment="1" applyProtection="1">
      <alignment horizontal="center" vertical="center" wrapText="1"/>
      <protection hidden="1"/>
    </xf>
    <xf numFmtId="0" fontId="179" fillId="72" borderId="2" xfId="0" applyFont="1" applyFill="1" applyBorder="1" applyAlignment="1" applyProtection="1">
      <alignment horizontal="center" vertical="center" wrapText="1"/>
      <protection locked="0" hidden="1"/>
    </xf>
    <xf numFmtId="0" fontId="179" fillId="72" borderId="8" xfId="0" applyFont="1" applyFill="1" applyBorder="1" applyAlignment="1" applyProtection="1">
      <alignment horizontal="center" vertical="center" wrapText="1"/>
      <protection locked="0" hidden="1"/>
    </xf>
    <xf numFmtId="0" fontId="179" fillId="72" borderId="5" xfId="0" applyFont="1" applyFill="1" applyBorder="1" applyAlignment="1" applyProtection="1">
      <alignment horizontal="center" vertical="center" wrapText="1"/>
      <protection locked="0" hidden="1"/>
    </xf>
    <xf numFmtId="0" fontId="179" fillId="71" borderId="2" xfId="0" applyFont="1" applyFill="1" applyBorder="1" applyAlignment="1" applyProtection="1">
      <alignment horizontal="center" vertical="center" wrapText="1"/>
      <protection locked="0" hidden="1"/>
    </xf>
    <xf numFmtId="0" fontId="179" fillId="71" borderId="8" xfId="0" applyFont="1" applyFill="1" applyBorder="1" applyAlignment="1" applyProtection="1">
      <alignment horizontal="center" vertical="center" wrapText="1"/>
      <protection locked="0" hidden="1"/>
    </xf>
    <xf numFmtId="0" fontId="179" fillId="71" borderId="5" xfId="0" applyFont="1" applyFill="1" applyBorder="1" applyAlignment="1" applyProtection="1">
      <alignment horizontal="center" vertical="center" wrapText="1"/>
      <protection locked="0" hidden="1"/>
    </xf>
    <xf numFmtId="0" fontId="180" fillId="4" borderId="16" xfId="0" applyFont="1" applyFill="1" applyBorder="1" applyAlignment="1">
      <alignment horizontal="center" vertical="center" wrapText="1"/>
    </xf>
    <xf numFmtId="0" fontId="180" fillId="4" borderId="18" xfId="0" applyFont="1" applyFill="1" applyBorder="1" applyAlignment="1">
      <alignment horizontal="center" vertical="center" wrapText="1"/>
    </xf>
    <xf numFmtId="0" fontId="180" fillId="4" borderId="21" xfId="0" applyFont="1" applyFill="1" applyBorder="1" applyAlignment="1">
      <alignment horizontal="center" vertical="center" wrapText="1"/>
    </xf>
    <xf numFmtId="0" fontId="180" fillId="4" borderId="22" xfId="0" applyFont="1" applyFill="1" applyBorder="1" applyAlignment="1">
      <alignment horizontal="center" vertical="center" wrapText="1"/>
    </xf>
    <xf numFmtId="0" fontId="97" fillId="5" borderId="10" xfId="0" applyFont="1" applyFill="1" applyBorder="1" applyAlignment="1" applyProtection="1">
      <alignment horizontal="center" vertical="center" wrapText="1"/>
      <protection hidden="1"/>
    </xf>
    <xf numFmtId="0" fontId="97" fillId="5" borderId="3" xfId="0" applyFont="1" applyFill="1" applyBorder="1" applyAlignment="1" applyProtection="1">
      <alignment horizontal="center" vertical="center" wrapText="1"/>
      <protection hidden="1"/>
    </xf>
    <xf numFmtId="0" fontId="93" fillId="69" borderId="2" xfId="0" applyFont="1" applyFill="1" applyBorder="1" applyAlignment="1" applyProtection="1">
      <alignment horizontal="center" vertical="center" wrapText="1"/>
      <protection hidden="1"/>
    </xf>
    <xf numFmtId="0" fontId="93" fillId="69" borderId="5" xfId="0" applyFont="1" applyFill="1" applyBorder="1" applyAlignment="1" applyProtection="1">
      <alignment horizontal="center" vertical="center" wrapText="1"/>
      <protection hidden="1"/>
    </xf>
    <xf numFmtId="2" fontId="87" fillId="5" borderId="0" xfId="0" applyNumberFormat="1" applyFont="1" applyFill="1" applyBorder="1" applyAlignment="1" applyProtection="1">
      <alignment horizontal="left" vertical="center"/>
      <protection hidden="1"/>
    </xf>
    <xf numFmtId="0" fontId="103" fillId="67" borderId="16" xfId="0" applyFont="1" applyFill="1" applyBorder="1" applyAlignment="1" applyProtection="1">
      <alignment horizontal="center" vertical="center" wrapText="1"/>
      <protection hidden="1"/>
    </xf>
    <xf numFmtId="0" fontId="103" fillId="67" borderId="18" xfId="0" applyFont="1" applyFill="1" applyBorder="1" applyAlignment="1" applyProtection="1">
      <alignment horizontal="center" vertical="center" wrapText="1"/>
      <protection hidden="1"/>
    </xf>
    <xf numFmtId="0" fontId="103" fillId="67" borderId="21" xfId="0" applyFont="1" applyFill="1" applyBorder="1" applyAlignment="1" applyProtection="1">
      <alignment horizontal="center" vertical="center" wrapText="1"/>
      <protection hidden="1"/>
    </xf>
    <xf numFmtId="0" fontId="103" fillId="67" borderId="22" xfId="0" applyFont="1" applyFill="1" applyBorder="1" applyAlignment="1" applyProtection="1">
      <alignment horizontal="center" vertical="center" wrapText="1"/>
      <protection hidden="1"/>
    </xf>
    <xf numFmtId="0" fontId="171" fillId="72" borderId="2" xfId="0" applyFont="1" applyFill="1" applyBorder="1" applyAlignment="1" applyProtection="1">
      <alignment horizontal="center" vertical="center" wrapText="1"/>
      <protection locked="0" hidden="1"/>
    </xf>
    <xf numFmtId="0" fontId="171" fillId="72" borderId="8" xfId="0" applyFont="1" applyFill="1" applyBorder="1" applyAlignment="1" applyProtection="1">
      <alignment horizontal="center" vertical="center" wrapText="1"/>
      <protection locked="0" hidden="1"/>
    </xf>
    <xf numFmtId="0" fontId="171" fillId="72" borderId="5" xfId="0" applyFont="1" applyFill="1" applyBorder="1" applyAlignment="1" applyProtection="1">
      <alignment horizontal="center" vertical="center" wrapText="1"/>
      <protection locked="0" hidden="1"/>
    </xf>
    <xf numFmtId="0" fontId="171" fillId="71" borderId="21" xfId="0" applyFont="1" applyFill="1" applyBorder="1" applyAlignment="1" applyProtection="1">
      <alignment horizontal="center" vertical="center" wrapText="1"/>
      <protection locked="0" hidden="1"/>
    </xf>
    <xf numFmtId="0" fontId="171" fillId="71" borderId="6" xfId="0" applyFont="1" applyFill="1" applyBorder="1" applyAlignment="1" applyProtection="1">
      <alignment horizontal="center" vertical="center" wrapText="1"/>
      <protection locked="0" hidden="1"/>
    </xf>
    <xf numFmtId="0" fontId="171" fillId="71" borderId="22" xfId="0" applyFont="1" applyFill="1" applyBorder="1" applyAlignment="1" applyProtection="1">
      <alignment horizontal="center" vertical="center" wrapText="1"/>
      <protection locked="0" hidden="1"/>
    </xf>
    <xf numFmtId="0" fontId="44" fillId="5" borderId="47" xfId="0" applyFont="1" applyFill="1" applyBorder="1" applyAlignment="1" applyProtection="1">
      <alignment vertical="center"/>
      <protection hidden="1"/>
    </xf>
    <xf numFmtId="0" fontId="44" fillId="5" borderId="1" xfId="0" applyFont="1" applyFill="1" applyBorder="1" applyAlignment="1" applyProtection="1">
      <alignment vertical="center"/>
      <protection hidden="1"/>
    </xf>
    <xf numFmtId="0" fontId="44" fillId="5" borderId="28" xfId="0" applyFont="1" applyFill="1" applyBorder="1" applyAlignment="1" applyProtection="1">
      <alignment vertical="center"/>
      <protection hidden="1"/>
    </xf>
    <xf numFmtId="0" fontId="44" fillId="5" borderId="52" xfId="0" applyFont="1" applyFill="1" applyBorder="1" applyAlignment="1" applyProtection="1">
      <alignment vertical="center"/>
      <protection hidden="1"/>
    </xf>
    <xf numFmtId="0" fontId="44" fillId="5" borderId="39" xfId="0" applyFont="1" applyFill="1" applyBorder="1" applyAlignment="1" applyProtection="1">
      <alignment vertical="center"/>
      <protection hidden="1"/>
    </xf>
    <xf numFmtId="0" fontId="44" fillId="5" borderId="54" xfId="0" applyFont="1" applyFill="1" applyBorder="1" applyAlignment="1" applyProtection="1">
      <alignment vertical="center"/>
      <protection hidden="1"/>
    </xf>
    <xf numFmtId="0" fontId="80" fillId="5" borderId="0" xfId="0" applyFont="1" applyFill="1" applyBorder="1" applyAlignment="1" applyProtection="1">
      <alignment horizontal="center" vertical="center"/>
      <protection hidden="1"/>
    </xf>
    <xf numFmtId="0" fontId="51" fillId="0" borderId="0" xfId="0" applyFont="1" applyAlignment="1">
      <alignment horizontal="center" vertical="center"/>
    </xf>
    <xf numFmtId="0" fontId="51" fillId="0" borderId="0" xfId="0" applyFont="1" applyAlignment="1">
      <alignment horizontal="right"/>
    </xf>
    <xf numFmtId="0" fontId="42" fillId="4" borderId="0" xfId="0" applyFont="1" applyFill="1" applyAlignment="1" applyProtection="1">
      <alignment horizontal="left"/>
      <protection hidden="1"/>
    </xf>
    <xf numFmtId="2" fontId="56" fillId="4" borderId="17" xfId="0" applyNumberFormat="1" applyFont="1" applyFill="1" applyBorder="1" applyAlignment="1">
      <alignment horizontal="center" vertical="center"/>
    </xf>
    <xf numFmtId="2" fontId="56" fillId="4" borderId="0" xfId="0" applyNumberFormat="1" applyFont="1" applyFill="1" applyBorder="1" applyAlignment="1">
      <alignment horizontal="center" vertical="center"/>
    </xf>
    <xf numFmtId="2" fontId="56" fillId="4" borderId="6" xfId="0" applyNumberFormat="1" applyFont="1" applyFill="1" applyBorder="1" applyAlignment="1">
      <alignment horizontal="center" vertical="center"/>
    </xf>
    <xf numFmtId="0" fontId="173" fillId="2" borderId="2" xfId="0" applyFont="1" applyFill="1" applyBorder="1" applyAlignment="1" applyProtection="1">
      <alignment horizontal="right"/>
      <protection hidden="1"/>
    </xf>
    <xf numFmtId="0" fontId="173" fillId="2" borderId="22" xfId="0" applyFont="1" applyFill="1" applyBorder="1" applyAlignment="1" applyProtection="1">
      <alignment horizontal="right"/>
      <protection hidden="1"/>
    </xf>
    <xf numFmtId="0" fontId="44" fillId="5" borderId="45" xfId="0" applyFont="1" applyFill="1" applyBorder="1" applyAlignment="1" applyProtection="1">
      <alignment vertical="center"/>
      <protection hidden="1"/>
    </xf>
    <xf numFmtId="0" fontId="44" fillId="5" borderId="46" xfId="0" applyFont="1" applyFill="1" applyBorder="1" applyAlignment="1" applyProtection="1">
      <alignment vertical="center"/>
      <protection hidden="1"/>
    </xf>
    <xf numFmtId="0" fontId="44" fillId="5" borderId="50" xfId="0" applyFont="1" applyFill="1" applyBorder="1" applyAlignment="1" applyProtection="1">
      <alignment vertical="center"/>
      <protection hidden="1"/>
    </xf>
    <xf numFmtId="0" fontId="173" fillId="2" borderId="5" xfId="0" applyFont="1" applyFill="1" applyBorder="1" applyAlignment="1" applyProtection="1">
      <alignment horizontal="right"/>
      <protection hidden="1"/>
    </xf>
    <xf numFmtId="0" fontId="80" fillId="15" borderId="2" xfId="0" applyFont="1" applyFill="1" applyBorder="1" applyAlignment="1" applyProtection="1">
      <alignment horizontal="center" vertical="center"/>
      <protection hidden="1"/>
    </xf>
    <xf numFmtId="0" fontId="80" fillId="15" borderId="8" xfId="0" applyFont="1" applyFill="1" applyBorder="1" applyAlignment="1" applyProtection="1">
      <alignment horizontal="center" vertical="center"/>
      <protection hidden="1"/>
    </xf>
    <xf numFmtId="0" fontId="80" fillId="15" borderId="5" xfId="0" applyFont="1" applyFill="1" applyBorder="1" applyAlignment="1" applyProtection="1">
      <alignment horizontal="center" vertical="center"/>
      <protection hidden="1"/>
    </xf>
    <xf numFmtId="2" fontId="56" fillId="4" borderId="10" xfId="0" applyNumberFormat="1" applyFont="1" applyFill="1" applyBorder="1" applyAlignment="1">
      <alignment horizontal="center" vertical="center"/>
    </xf>
    <xf numFmtId="2" fontId="56" fillId="4" borderId="29" xfId="0" applyNumberFormat="1" applyFont="1" applyFill="1" applyBorder="1" applyAlignment="1">
      <alignment horizontal="center" vertical="center"/>
    </xf>
    <xf numFmtId="2" fontId="56" fillId="4" borderId="3" xfId="0" applyNumberFormat="1" applyFont="1" applyFill="1" applyBorder="1" applyAlignment="1">
      <alignment horizontal="center" vertical="center"/>
    </xf>
    <xf numFmtId="2" fontId="80" fillId="33" borderId="2" xfId="0" applyNumberFormat="1" applyFont="1" applyFill="1" applyBorder="1" applyAlignment="1" applyProtection="1">
      <alignment horizontal="center" vertical="center" wrapText="1"/>
      <protection locked="0" hidden="1"/>
    </xf>
    <xf numFmtId="2" fontId="80" fillId="33" borderId="8" xfId="0" applyNumberFormat="1" applyFont="1" applyFill="1" applyBorder="1" applyAlignment="1" applyProtection="1">
      <alignment horizontal="center" vertical="center" wrapText="1"/>
      <protection locked="0" hidden="1"/>
    </xf>
    <xf numFmtId="2" fontId="80" fillId="33" borderId="5" xfId="0" applyNumberFormat="1" applyFont="1" applyFill="1" applyBorder="1" applyAlignment="1" applyProtection="1">
      <alignment horizontal="center" vertical="center" wrapText="1"/>
      <protection locked="0" hidden="1"/>
    </xf>
    <xf numFmtId="2" fontId="80" fillId="27" borderId="2" xfId="0" applyNumberFormat="1" applyFont="1" applyFill="1" applyBorder="1" applyAlignment="1" applyProtection="1">
      <alignment horizontal="center" vertical="center" wrapText="1"/>
      <protection locked="0" hidden="1"/>
    </xf>
    <xf numFmtId="2" fontId="80" fillId="27" borderId="8" xfId="0" applyNumberFormat="1" applyFont="1" applyFill="1" applyBorder="1" applyAlignment="1" applyProtection="1">
      <alignment horizontal="center" vertical="center" wrapText="1"/>
      <protection locked="0" hidden="1"/>
    </xf>
    <xf numFmtId="2" fontId="80" fillId="27" borderId="5" xfId="0" applyNumberFormat="1" applyFont="1" applyFill="1" applyBorder="1" applyAlignment="1" applyProtection="1">
      <alignment horizontal="center" vertical="center" wrapText="1"/>
      <protection locked="0" hidden="1"/>
    </xf>
    <xf numFmtId="2" fontId="80" fillId="26" borderId="17" xfId="0" applyNumberFormat="1" applyFont="1" applyFill="1" applyBorder="1" applyAlignment="1" applyProtection="1">
      <alignment horizontal="center" vertical="center" wrapText="1"/>
      <protection locked="0" hidden="1"/>
    </xf>
    <xf numFmtId="2" fontId="80" fillId="26" borderId="6" xfId="0" applyNumberFormat="1" applyFont="1" applyFill="1" applyBorder="1" applyAlignment="1" applyProtection="1">
      <alignment horizontal="center" vertical="center" wrapText="1"/>
      <protection locked="0" hidden="1"/>
    </xf>
    <xf numFmtId="2" fontId="208" fillId="36" borderId="10" xfId="0" applyNumberFormat="1" applyFont="1" applyFill="1" applyBorder="1" applyAlignment="1" applyProtection="1">
      <alignment horizontal="center" vertical="center" wrapText="1"/>
      <protection locked="0" hidden="1"/>
    </xf>
    <xf numFmtId="2" fontId="208" fillId="36" borderId="3" xfId="0" applyNumberFormat="1" applyFont="1" applyFill="1" applyBorder="1" applyAlignment="1" applyProtection="1">
      <alignment horizontal="center" vertical="center" wrapText="1"/>
      <protection locked="0" hidden="1"/>
    </xf>
    <xf numFmtId="2" fontId="209" fillId="0" borderId="16" xfId="0" applyNumberFormat="1" applyFont="1" applyBorder="1" applyAlignment="1" applyProtection="1">
      <alignment horizontal="center" vertical="center" wrapText="1"/>
      <protection locked="0"/>
    </xf>
    <xf numFmtId="2" fontId="209" fillId="0" borderId="21" xfId="0" applyNumberFormat="1" applyFont="1" applyBorder="1" applyAlignment="1" applyProtection="1">
      <alignment horizontal="center" vertical="center" wrapText="1"/>
      <protection locked="0"/>
    </xf>
    <xf numFmtId="0" fontId="83" fillId="77" borderId="2" xfId="0" applyFont="1" applyFill="1" applyBorder="1" applyAlignment="1">
      <alignment horizontal="center" vertical="center"/>
    </xf>
    <xf numFmtId="0" fontId="83" fillId="77" borderId="8" xfId="0" applyFont="1" applyFill="1" applyBorder="1" applyAlignment="1">
      <alignment horizontal="center" vertical="center"/>
    </xf>
    <xf numFmtId="0" fontId="83" fillId="77" borderId="5" xfId="0" applyFont="1" applyFill="1" applyBorder="1" applyAlignment="1">
      <alignment horizontal="center" vertical="center"/>
    </xf>
    <xf numFmtId="2" fontId="44" fillId="36" borderId="10" xfId="0" applyNumberFormat="1" applyFont="1" applyFill="1" applyBorder="1" applyAlignment="1" applyProtection="1">
      <alignment horizontal="center" vertical="center" textRotation="255" wrapText="1"/>
      <protection locked="0" hidden="1"/>
    </xf>
    <xf numFmtId="2" fontId="44" fillId="36" borderId="29" xfId="0" applyNumberFormat="1" applyFont="1" applyFill="1" applyBorder="1" applyAlignment="1" applyProtection="1">
      <alignment horizontal="center" vertical="center" textRotation="255" wrapText="1"/>
      <protection locked="0" hidden="1"/>
    </xf>
    <xf numFmtId="2" fontId="44" fillId="36" borderId="3" xfId="0" applyNumberFormat="1" applyFont="1" applyFill="1" applyBorder="1" applyAlignment="1" applyProtection="1">
      <alignment horizontal="center" vertical="center" textRotation="255" wrapText="1"/>
      <protection locked="0" hidden="1"/>
    </xf>
    <xf numFmtId="2" fontId="125" fillId="0" borderId="17" xfId="0" applyNumberFormat="1" applyFont="1" applyBorder="1" applyAlignment="1" applyProtection="1">
      <alignment horizontal="center" vertical="center" textRotation="255" wrapText="1"/>
      <protection locked="0"/>
    </xf>
    <xf numFmtId="2" fontId="125" fillId="0" borderId="0" xfId="0" applyNumberFormat="1" applyFont="1" applyBorder="1" applyAlignment="1" applyProtection="1">
      <alignment horizontal="center" vertical="center" textRotation="255" wrapText="1"/>
      <protection locked="0"/>
    </xf>
    <xf numFmtId="2" fontId="125" fillId="0" borderId="6" xfId="0" applyNumberFormat="1" applyFont="1" applyBorder="1" applyAlignment="1" applyProtection="1">
      <alignment horizontal="center" vertical="center" textRotation="255" wrapText="1"/>
      <protection locked="0"/>
    </xf>
    <xf numFmtId="2" fontId="12" fillId="2" borderId="0" xfId="0" applyNumberFormat="1" applyFont="1" applyFill="1" applyAlignment="1" applyProtection="1">
      <alignment vertical="center"/>
      <protection hidden="1"/>
    </xf>
    <xf numFmtId="2" fontId="10" fillId="2" borderId="0" xfId="0" applyNumberFormat="1" applyFont="1" applyFill="1" applyAlignment="1" applyProtection="1">
      <alignment vertical="center"/>
      <protection hidden="1"/>
    </xf>
    <xf numFmtId="0" fontId="82" fillId="5" borderId="0" xfId="0" applyFont="1" applyFill="1" applyAlignment="1" applyProtection="1">
      <alignment horizontal="center" vertical="center"/>
      <protection hidden="1"/>
    </xf>
    <xf numFmtId="0" fontId="103" fillId="5" borderId="0" xfId="0" applyFont="1" applyFill="1" applyAlignment="1" applyProtection="1">
      <alignment horizontal="center" vertical="center"/>
      <protection hidden="1"/>
    </xf>
    <xf numFmtId="2" fontId="106" fillId="5" borderId="6" xfId="0" applyNumberFormat="1" applyFont="1" applyFill="1" applyBorder="1" applyAlignment="1" applyProtection="1">
      <alignment horizontal="center" vertical="center"/>
      <protection hidden="1"/>
    </xf>
    <xf numFmtId="2" fontId="103" fillId="4" borderId="6" xfId="0" applyNumberFormat="1" applyFont="1" applyFill="1" applyBorder="1" applyAlignment="1" applyProtection="1">
      <alignment horizontal="center" vertical="center"/>
      <protection hidden="1"/>
    </xf>
    <xf numFmtId="2" fontId="106" fillId="5" borderId="0" xfId="0" applyNumberFormat="1" applyFont="1" applyFill="1" applyAlignment="1" applyProtection="1">
      <alignment horizontal="center" vertical="center"/>
      <protection hidden="1"/>
    </xf>
    <xf numFmtId="2" fontId="94" fillId="5" borderId="6" xfId="0" applyNumberFormat="1" applyFont="1" applyFill="1" applyBorder="1" applyAlignment="1" applyProtection="1">
      <alignment horizontal="center" vertical="center"/>
      <protection hidden="1"/>
    </xf>
    <xf numFmtId="2" fontId="93" fillId="66" borderId="17" xfId="0" applyNumberFormat="1" applyFont="1" applyFill="1" applyBorder="1" applyAlignment="1" applyProtection="1">
      <alignment horizontal="center" vertical="center" wrapText="1"/>
      <protection hidden="1"/>
    </xf>
    <xf numFmtId="2" fontId="93" fillId="66" borderId="18" xfId="0" applyNumberFormat="1" applyFont="1" applyFill="1" applyBorder="1" applyAlignment="1" applyProtection="1">
      <alignment horizontal="center" vertical="center" wrapText="1"/>
      <protection hidden="1"/>
    </xf>
    <xf numFmtId="2" fontId="93" fillId="66" borderId="6" xfId="0" applyNumberFormat="1" applyFont="1" applyFill="1" applyBorder="1" applyAlignment="1" applyProtection="1">
      <alignment horizontal="center" vertical="center" wrapText="1"/>
      <protection hidden="1"/>
    </xf>
    <xf numFmtId="2" fontId="93" fillId="66" borderId="22" xfId="0" applyNumberFormat="1" applyFont="1" applyFill="1" applyBorder="1" applyAlignment="1" applyProtection="1">
      <alignment horizontal="center" vertical="center" wrapText="1"/>
      <protection hidden="1"/>
    </xf>
    <xf numFmtId="2" fontId="93" fillId="12" borderId="16" xfId="0" applyNumberFormat="1" applyFont="1" applyFill="1" applyBorder="1" applyAlignment="1" applyProtection="1">
      <alignment horizontal="center" vertical="center" wrapText="1"/>
      <protection hidden="1"/>
    </xf>
    <xf numFmtId="2" fontId="93" fillId="12" borderId="17" xfId="0" applyNumberFormat="1" applyFont="1" applyFill="1" applyBorder="1" applyAlignment="1" applyProtection="1">
      <alignment horizontal="center" vertical="center" wrapText="1"/>
      <protection hidden="1"/>
    </xf>
    <xf numFmtId="2" fontId="93" fillId="12" borderId="18" xfId="0" applyNumberFormat="1" applyFont="1" applyFill="1" applyBorder="1" applyAlignment="1" applyProtection="1">
      <alignment horizontal="center" vertical="center" wrapText="1"/>
      <protection hidden="1"/>
    </xf>
    <xf numFmtId="2" fontId="93" fillId="12" borderId="21" xfId="0" applyNumberFormat="1" applyFont="1" applyFill="1" applyBorder="1" applyAlignment="1" applyProtection="1">
      <alignment horizontal="center" vertical="center" wrapText="1"/>
      <protection hidden="1"/>
    </xf>
    <xf numFmtId="2" fontId="93" fillId="12" borderId="6" xfId="0" applyNumberFormat="1" applyFont="1" applyFill="1" applyBorder="1" applyAlignment="1" applyProtection="1">
      <alignment horizontal="center" vertical="center" wrapText="1"/>
      <protection hidden="1"/>
    </xf>
    <xf numFmtId="2" fontId="93" fillId="12" borderId="22" xfId="0" applyNumberFormat="1" applyFont="1" applyFill="1" applyBorder="1" applyAlignment="1" applyProtection="1">
      <alignment horizontal="center" vertical="center" wrapText="1"/>
      <protection hidden="1"/>
    </xf>
    <xf numFmtId="2" fontId="11" fillId="5" borderId="0" xfId="0" applyNumberFormat="1" applyFont="1" applyFill="1" applyAlignment="1" applyProtection="1">
      <alignment vertical="center"/>
      <protection hidden="1"/>
    </xf>
    <xf numFmtId="2" fontId="12" fillId="5" borderId="0" xfId="0" applyNumberFormat="1" applyFont="1" applyFill="1" applyAlignment="1" applyProtection="1">
      <alignment vertical="center"/>
      <protection hidden="1"/>
    </xf>
    <xf numFmtId="2" fontId="16" fillId="5" borderId="0" xfId="0" applyNumberFormat="1" applyFont="1" applyFill="1" applyAlignment="1" applyProtection="1">
      <alignment vertical="center"/>
      <protection hidden="1"/>
    </xf>
    <xf numFmtId="2" fontId="93" fillId="21" borderId="4" xfId="0" applyNumberFormat="1" applyFont="1" applyFill="1" applyBorder="1" applyAlignment="1" applyProtection="1">
      <alignment horizontal="center" vertical="center"/>
      <protection hidden="1"/>
    </xf>
    <xf numFmtId="2" fontId="93" fillId="21" borderId="2" xfId="0" applyNumberFormat="1" applyFont="1" applyFill="1" applyBorder="1" applyAlignment="1" applyProtection="1">
      <alignment horizontal="center" vertical="center"/>
      <protection hidden="1"/>
    </xf>
    <xf numFmtId="2" fontId="93" fillId="21" borderId="8" xfId="0" applyNumberFormat="1" applyFont="1" applyFill="1" applyBorder="1" applyAlignment="1" applyProtection="1">
      <alignment horizontal="center" vertical="center"/>
      <protection hidden="1"/>
    </xf>
    <xf numFmtId="2" fontId="93" fillId="21" borderId="5" xfId="0" applyNumberFormat="1" applyFont="1" applyFill="1" applyBorder="1" applyAlignment="1" applyProtection="1">
      <alignment horizontal="center" vertical="center"/>
      <protection hidden="1"/>
    </xf>
    <xf numFmtId="2" fontId="186" fillId="47" borderId="16" xfId="0" applyNumberFormat="1" applyFont="1" applyFill="1" applyBorder="1" applyAlignment="1" applyProtection="1">
      <alignment horizontal="center" vertical="center" wrapText="1"/>
      <protection hidden="1"/>
    </xf>
    <xf numFmtId="2" fontId="186" fillId="47" borderId="17" xfId="0" applyNumberFormat="1" applyFont="1" applyFill="1" applyBorder="1" applyAlignment="1" applyProtection="1">
      <alignment horizontal="center" vertical="center" wrapText="1"/>
      <protection hidden="1"/>
    </xf>
    <xf numFmtId="2" fontId="186" fillId="47" borderId="18" xfId="0" applyNumberFormat="1" applyFont="1" applyFill="1" applyBorder="1" applyAlignment="1" applyProtection="1">
      <alignment horizontal="center" vertical="center" wrapText="1"/>
      <protection hidden="1"/>
    </xf>
    <xf numFmtId="2" fontId="186" fillId="47" borderId="21" xfId="0" applyNumberFormat="1" applyFont="1" applyFill="1" applyBorder="1" applyAlignment="1" applyProtection="1">
      <alignment horizontal="center" vertical="center" wrapText="1"/>
      <protection hidden="1"/>
    </xf>
    <xf numFmtId="2" fontId="186" fillId="47" borderId="6" xfId="0" applyNumberFormat="1" applyFont="1" applyFill="1" applyBorder="1" applyAlignment="1" applyProtection="1">
      <alignment horizontal="center" vertical="center" wrapText="1"/>
      <protection hidden="1"/>
    </xf>
    <xf numFmtId="2" fontId="186" fillId="47" borderId="22" xfId="0" applyNumberFormat="1" applyFont="1" applyFill="1" applyBorder="1" applyAlignment="1" applyProtection="1">
      <alignment horizontal="center" vertical="center" wrapText="1"/>
      <protection hidden="1"/>
    </xf>
    <xf numFmtId="2" fontId="186" fillId="47" borderId="0" xfId="0" applyNumberFormat="1" applyFont="1" applyFill="1" applyBorder="1" applyAlignment="1" applyProtection="1">
      <alignment horizontal="center" vertical="center" wrapText="1"/>
      <protection hidden="1"/>
    </xf>
    <xf numFmtId="2" fontId="93" fillId="12" borderId="0" xfId="0" applyNumberFormat="1" applyFont="1" applyFill="1" applyBorder="1" applyAlignment="1" applyProtection="1">
      <alignment horizontal="center" vertical="center" wrapText="1"/>
      <protection hidden="1"/>
    </xf>
    <xf numFmtId="2" fontId="187" fillId="36" borderId="16" xfId="0" applyNumberFormat="1" applyFont="1" applyFill="1" applyBorder="1" applyAlignment="1" applyProtection="1">
      <alignment horizontal="center" vertical="center" wrapText="1"/>
      <protection hidden="1"/>
    </xf>
    <xf numFmtId="2" fontId="187" fillId="36" borderId="18" xfId="0" applyNumberFormat="1" applyFont="1" applyFill="1" applyBorder="1" applyAlignment="1" applyProtection="1">
      <alignment horizontal="center" vertical="center" wrapText="1"/>
      <protection hidden="1"/>
    </xf>
    <xf numFmtId="2" fontId="187" fillId="36" borderId="21" xfId="0" applyNumberFormat="1" applyFont="1" applyFill="1" applyBorder="1" applyAlignment="1" applyProtection="1">
      <alignment horizontal="center" vertical="center" wrapText="1"/>
      <protection hidden="1"/>
    </xf>
    <xf numFmtId="2" fontId="187" fillId="36" borderId="22" xfId="0" applyNumberFormat="1" applyFont="1" applyFill="1" applyBorder="1" applyAlignment="1" applyProtection="1">
      <alignment horizontal="center" vertical="center" wrapText="1"/>
      <protection hidden="1"/>
    </xf>
    <xf numFmtId="0" fontId="188" fillId="4" borderId="16" xfId="0" applyFont="1" applyFill="1" applyBorder="1" applyAlignment="1" applyProtection="1">
      <alignment horizontal="center" vertical="center" wrapText="1"/>
      <protection hidden="1"/>
    </xf>
    <xf numFmtId="0" fontId="188" fillId="4" borderId="18" xfId="0" applyFont="1" applyFill="1" applyBorder="1" applyAlignment="1" applyProtection="1">
      <alignment horizontal="center" vertical="center" wrapText="1"/>
      <protection hidden="1"/>
    </xf>
    <xf numFmtId="0" fontId="188" fillId="4" borderId="21" xfId="0" applyFont="1" applyFill="1" applyBorder="1" applyAlignment="1" applyProtection="1">
      <alignment horizontal="center" vertical="center" wrapText="1"/>
      <protection hidden="1"/>
    </xf>
    <xf numFmtId="0" fontId="188" fillId="4" borderId="22" xfId="0" applyFont="1" applyFill="1" applyBorder="1" applyAlignment="1" applyProtection="1">
      <alignment horizontal="center" vertical="center" wrapText="1"/>
      <protection hidden="1"/>
    </xf>
    <xf numFmtId="2" fontId="94" fillId="46" borderId="17" xfId="0" applyNumberFormat="1" applyFont="1" applyFill="1" applyBorder="1" applyAlignment="1" applyProtection="1">
      <alignment horizontal="center" vertical="center" wrapText="1"/>
      <protection hidden="1"/>
    </xf>
    <xf numFmtId="2" fontId="94" fillId="46" borderId="18" xfId="0" applyNumberFormat="1" applyFont="1" applyFill="1" applyBorder="1" applyAlignment="1" applyProtection="1">
      <alignment horizontal="center" vertical="center" wrapText="1"/>
      <protection hidden="1"/>
    </xf>
    <xf numFmtId="2" fontId="94" fillId="46" borderId="0" xfId="0" applyNumberFormat="1" applyFont="1" applyFill="1" applyAlignment="1" applyProtection="1">
      <alignment horizontal="center" vertical="center" wrapText="1"/>
      <protection hidden="1"/>
    </xf>
    <xf numFmtId="2" fontId="94" fillId="46" borderId="20" xfId="0" applyNumberFormat="1" applyFont="1" applyFill="1" applyBorder="1" applyAlignment="1" applyProtection="1">
      <alignment horizontal="center" vertical="center" wrapText="1"/>
      <protection hidden="1"/>
    </xf>
    <xf numFmtId="2" fontId="94" fillId="32" borderId="17" xfId="0" applyNumberFormat="1" applyFont="1" applyFill="1" applyBorder="1" applyAlignment="1" applyProtection="1">
      <alignment horizontal="center" vertical="center" wrapText="1"/>
      <protection hidden="1"/>
    </xf>
    <xf numFmtId="2" fontId="94" fillId="32" borderId="18" xfId="0" applyNumberFormat="1" applyFont="1" applyFill="1" applyBorder="1" applyAlignment="1" applyProtection="1">
      <alignment horizontal="center" vertical="center" wrapText="1"/>
      <protection hidden="1"/>
    </xf>
    <xf numFmtId="2" fontId="94" fillId="32" borderId="0" xfId="0" applyNumberFormat="1" applyFont="1" applyFill="1" applyAlignment="1" applyProtection="1">
      <alignment horizontal="center" vertical="center" wrapText="1"/>
      <protection hidden="1"/>
    </xf>
    <xf numFmtId="2" fontId="94" fillId="32" borderId="20" xfId="0" applyNumberFormat="1" applyFont="1" applyFill="1" applyBorder="1" applyAlignment="1" applyProtection="1">
      <alignment horizontal="center" vertical="center" wrapText="1"/>
      <protection hidden="1"/>
    </xf>
    <xf numFmtId="2" fontId="112" fillId="4" borderId="17" xfId="0" applyNumberFormat="1" applyFont="1" applyFill="1" applyBorder="1" applyAlignment="1" applyProtection="1">
      <alignment horizontal="center" vertical="center"/>
      <protection hidden="1"/>
    </xf>
    <xf numFmtId="2" fontId="112" fillId="4" borderId="0" xfId="0" applyNumberFormat="1" applyFont="1" applyFill="1" applyBorder="1" applyAlignment="1" applyProtection="1">
      <alignment horizontal="center" vertical="center"/>
      <protection hidden="1"/>
    </xf>
    <xf numFmtId="2" fontId="112" fillId="4" borderId="6" xfId="0" applyNumberFormat="1" applyFont="1" applyFill="1" applyBorder="1" applyAlignment="1" applyProtection="1">
      <alignment horizontal="center" vertical="center"/>
      <protection hidden="1"/>
    </xf>
    <xf numFmtId="0" fontId="61" fillId="0" borderId="16" xfId="0" applyFont="1" applyBorder="1" applyAlignment="1">
      <alignment horizontal="center" vertical="center"/>
    </xf>
    <xf numFmtId="0" fontId="61" fillId="0" borderId="18" xfId="0" applyFont="1" applyBorder="1" applyAlignment="1">
      <alignment horizontal="center" vertical="center"/>
    </xf>
    <xf numFmtId="0" fontId="61" fillId="0" borderId="19" xfId="0" applyFont="1" applyBorder="1" applyAlignment="1">
      <alignment horizontal="center" vertical="center"/>
    </xf>
    <xf numFmtId="0" fontId="61" fillId="0" borderId="20" xfId="0" applyFont="1" applyBorder="1" applyAlignment="1">
      <alignment horizontal="center" vertical="center"/>
    </xf>
    <xf numFmtId="0" fontId="61" fillId="0" borderId="21" xfId="0" applyFont="1" applyBorder="1" applyAlignment="1">
      <alignment horizontal="center" vertical="center"/>
    </xf>
    <xf numFmtId="0" fontId="61" fillId="0" borderId="22" xfId="0" applyFont="1" applyBorder="1" applyAlignment="1">
      <alignment horizontal="center" vertical="center"/>
    </xf>
    <xf numFmtId="2" fontId="94" fillId="5" borderId="0" xfId="0" applyNumberFormat="1" applyFont="1" applyFill="1" applyAlignment="1" applyProtection="1">
      <alignment horizontal="center" vertical="center"/>
      <protection hidden="1"/>
    </xf>
    <xf numFmtId="0" fontId="193" fillId="7" borderId="55" xfId="0" applyFont="1" applyFill="1" applyBorder="1" applyAlignment="1" applyProtection="1">
      <alignment horizontal="left" vertical="center" wrapText="1"/>
      <protection hidden="1"/>
    </xf>
    <xf numFmtId="0" fontId="193" fillId="7" borderId="41" xfId="0" applyFont="1" applyFill="1" applyBorder="1" applyAlignment="1" applyProtection="1">
      <alignment horizontal="left" vertical="center" wrapText="1"/>
      <protection hidden="1"/>
    </xf>
    <xf numFmtId="0" fontId="193" fillId="7" borderId="25" xfId="0" applyFont="1" applyFill="1" applyBorder="1" applyAlignment="1" applyProtection="1">
      <alignment horizontal="left" vertical="center" wrapText="1"/>
      <protection hidden="1"/>
    </xf>
    <xf numFmtId="0" fontId="178" fillId="0" borderId="23" xfId="0" applyFont="1" applyBorder="1" applyAlignment="1" applyProtection="1">
      <alignment vertical="center" wrapText="1"/>
      <protection locked="0"/>
    </xf>
    <xf numFmtId="0" fontId="178" fillId="0" borderId="9" xfId="0" applyFont="1" applyBorder="1" applyAlignment="1" applyProtection="1">
      <alignment vertical="center" wrapText="1"/>
      <protection locked="0"/>
    </xf>
    <xf numFmtId="0" fontId="178" fillId="0" borderId="24" xfId="0" applyFont="1" applyBorder="1" applyAlignment="1" applyProtection="1">
      <alignment vertical="center" wrapText="1"/>
      <protection locked="0"/>
    </xf>
    <xf numFmtId="0" fontId="178" fillId="0" borderId="26" xfId="0" applyFont="1" applyBorder="1" applyAlignment="1" applyProtection="1">
      <alignment vertical="center" wrapText="1"/>
      <protection locked="0"/>
    </xf>
    <xf numFmtId="0" fontId="178" fillId="0" borderId="42" xfId="0" applyFont="1" applyBorder="1" applyAlignment="1" applyProtection="1">
      <alignment vertical="center" wrapText="1"/>
      <protection locked="0"/>
    </xf>
    <xf numFmtId="0" fontId="178" fillId="0" borderId="27" xfId="0" applyFont="1" applyBorder="1" applyAlignment="1" applyProtection="1">
      <alignment vertical="center" wrapText="1"/>
      <protection locked="0"/>
    </xf>
    <xf numFmtId="0" fontId="115" fillId="0" borderId="2" xfId="0" applyFont="1" applyBorder="1" applyAlignment="1" applyProtection="1">
      <alignment horizontal="left" vertical="center" wrapText="1"/>
      <protection hidden="1"/>
    </xf>
    <xf numFmtId="0" fontId="115" fillId="0" borderId="5" xfId="0" applyFont="1" applyBorder="1" applyAlignment="1" applyProtection="1">
      <alignment horizontal="left" vertical="center" wrapText="1"/>
      <protection hidden="1"/>
    </xf>
    <xf numFmtId="0" fontId="48" fillId="0" borderId="47" xfId="0" applyFont="1" applyBorder="1" applyAlignment="1" applyProtection="1">
      <alignment horizontal="center" vertical="center" wrapText="1"/>
      <protection locked="0"/>
    </xf>
    <xf numFmtId="0" fontId="48" fillId="0" borderId="1" xfId="0" applyFont="1" applyBorder="1" applyAlignment="1" applyProtection="1">
      <alignment horizontal="center" vertical="center" wrapText="1"/>
      <protection locked="0"/>
    </xf>
    <xf numFmtId="0" fontId="48" fillId="0" borderId="51" xfId="0" applyFont="1" applyBorder="1" applyAlignment="1" applyProtection="1">
      <alignment horizontal="center" vertical="center" wrapText="1"/>
      <protection locked="0"/>
    </xf>
    <xf numFmtId="0" fontId="48" fillId="0" borderId="26" xfId="0" applyFont="1" applyBorder="1" applyAlignment="1" applyProtection="1">
      <alignment horizontal="center" vertical="center" wrapText="1"/>
      <protection locked="0"/>
    </xf>
    <xf numFmtId="0" fontId="48" fillId="0" borderId="42" xfId="0" applyFont="1" applyBorder="1" applyAlignment="1" applyProtection="1">
      <alignment horizontal="center" vertical="center" wrapText="1"/>
      <protection locked="0"/>
    </xf>
    <xf numFmtId="0" fontId="48" fillId="0" borderId="27" xfId="0" applyFont="1" applyBorder="1" applyAlignment="1" applyProtection="1">
      <alignment horizontal="center" vertical="center" wrapText="1"/>
      <protection locked="0"/>
    </xf>
    <xf numFmtId="0" fontId="57" fillId="0" borderId="61" xfId="0" applyFont="1" applyBorder="1" applyAlignment="1" applyProtection="1">
      <alignment vertical="center" wrapText="1"/>
      <protection hidden="1"/>
    </xf>
    <xf numFmtId="0" fontId="57" fillId="0" borderId="58" xfId="0" applyFont="1" applyBorder="1" applyAlignment="1" applyProtection="1">
      <alignment vertical="center" wrapText="1"/>
      <protection hidden="1"/>
    </xf>
    <xf numFmtId="0" fontId="57" fillId="0" borderId="62" xfId="0" applyFont="1" applyBorder="1" applyAlignment="1" applyProtection="1">
      <alignment vertical="center" wrapText="1"/>
      <protection hidden="1"/>
    </xf>
    <xf numFmtId="0" fontId="57" fillId="0" borderId="47" xfId="0" applyFont="1" applyBorder="1" applyAlignment="1" applyProtection="1">
      <alignment vertical="center" wrapText="1"/>
      <protection hidden="1"/>
    </xf>
    <xf numFmtId="0" fontId="57" fillId="0" borderId="1" xfId="0" applyFont="1" applyBorder="1" applyAlignment="1" applyProtection="1">
      <alignment vertical="center" wrapText="1"/>
      <protection hidden="1"/>
    </xf>
    <xf numFmtId="0" fontId="57" fillId="0" borderId="51" xfId="0" applyFont="1" applyBorder="1" applyAlignment="1" applyProtection="1">
      <alignment vertical="center" wrapText="1"/>
      <protection hidden="1"/>
    </xf>
    <xf numFmtId="0" fontId="57" fillId="0" borderId="23" xfId="0" applyFont="1" applyBorder="1" applyAlignment="1" applyProtection="1">
      <alignment horizontal="left" vertical="center" wrapText="1"/>
      <protection hidden="1"/>
    </xf>
    <xf numFmtId="0" fontId="57" fillId="0" borderId="9" xfId="0" applyFont="1" applyBorder="1" applyAlignment="1" applyProtection="1">
      <alignment horizontal="left" vertical="center" wrapText="1"/>
      <protection hidden="1"/>
    </xf>
    <xf numFmtId="0" fontId="57" fillId="0" borderId="24" xfId="0" applyFont="1" applyBorder="1" applyAlignment="1" applyProtection="1">
      <alignment horizontal="left" vertical="center" wrapText="1"/>
      <protection hidden="1"/>
    </xf>
    <xf numFmtId="0" fontId="57" fillId="0" borderId="48" xfId="0" applyFont="1" applyBorder="1" applyAlignment="1" applyProtection="1">
      <alignment vertical="center" wrapText="1"/>
      <protection hidden="1"/>
    </xf>
    <xf numFmtId="0" fontId="57" fillId="0" borderId="49" xfId="0" applyFont="1" applyBorder="1" applyAlignment="1" applyProtection="1">
      <alignment vertical="center" wrapText="1"/>
      <protection hidden="1"/>
    </xf>
    <xf numFmtId="0" fontId="57" fillId="0" borderId="60" xfId="0" applyFont="1" applyBorder="1" applyAlignment="1" applyProtection="1">
      <alignment vertical="center" wrapText="1"/>
      <protection hidden="1"/>
    </xf>
    <xf numFmtId="0" fontId="48" fillId="0" borderId="1" xfId="0" applyFont="1" applyBorder="1" applyAlignment="1" applyProtection="1">
      <alignment vertical="center" wrapText="1"/>
      <protection hidden="1"/>
    </xf>
    <xf numFmtId="0" fontId="48" fillId="0" borderId="51" xfId="0" applyFont="1" applyBorder="1" applyAlignment="1" applyProtection="1">
      <alignment vertical="center" wrapText="1"/>
      <protection hidden="1"/>
    </xf>
    <xf numFmtId="0" fontId="193" fillId="4" borderId="65" xfId="0" applyFont="1" applyFill="1" applyBorder="1" applyAlignment="1" applyProtection="1">
      <alignment horizontal="left" vertical="center" wrapText="1"/>
      <protection hidden="1"/>
    </xf>
    <xf numFmtId="0" fontId="193" fillId="4" borderId="63" xfId="0" applyFont="1" applyFill="1" applyBorder="1" applyAlignment="1" applyProtection="1">
      <alignment horizontal="left" vertical="center" wrapText="1"/>
      <protection hidden="1"/>
    </xf>
    <xf numFmtId="0" fontId="193" fillId="4" borderId="64" xfId="0" applyFont="1" applyFill="1" applyBorder="1" applyAlignment="1" applyProtection="1">
      <alignment horizontal="left" vertical="center" wrapText="1"/>
      <protection hidden="1"/>
    </xf>
    <xf numFmtId="0" fontId="194" fillId="34" borderId="32" xfId="0" applyFont="1" applyFill="1" applyBorder="1" applyAlignment="1">
      <alignment horizontal="left" vertical="center" wrapText="1"/>
    </xf>
    <xf numFmtId="0" fontId="194" fillId="34" borderId="30" xfId="0" applyFont="1" applyFill="1" applyBorder="1" applyAlignment="1">
      <alignment horizontal="left" vertical="center" wrapText="1"/>
    </xf>
    <xf numFmtId="0" fontId="194" fillId="34" borderId="31" xfId="0" applyFont="1" applyFill="1" applyBorder="1" applyAlignment="1">
      <alignment horizontal="left" vertical="center" wrapText="1"/>
    </xf>
    <xf numFmtId="0" fontId="47" fillId="0" borderId="2" xfId="0" applyFont="1" applyBorder="1" applyAlignment="1" applyProtection="1">
      <alignment vertical="center" wrapText="1"/>
      <protection hidden="1"/>
    </xf>
    <xf numFmtId="0" fontId="47" fillId="0" borderId="5" xfId="0" applyFont="1" applyBorder="1" applyAlignment="1" applyProtection="1">
      <alignment vertical="center" wrapText="1"/>
      <protection hidden="1"/>
    </xf>
    <xf numFmtId="0" fontId="193" fillId="0" borderId="2" xfId="0" applyFont="1" applyBorder="1" applyAlignment="1" applyProtection="1">
      <alignment vertical="center" wrapText="1"/>
      <protection hidden="1"/>
    </xf>
    <xf numFmtId="0" fontId="193" fillId="0" borderId="8" xfId="0" applyFont="1" applyBorder="1" applyAlignment="1" applyProtection="1">
      <alignment vertical="center" wrapText="1"/>
      <protection hidden="1"/>
    </xf>
    <xf numFmtId="0" fontId="193" fillId="0" borderId="5" xfId="0" applyFont="1" applyBorder="1" applyAlignment="1" applyProtection="1">
      <alignment vertical="center" wrapText="1"/>
      <protection hidden="1"/>
    </xf>
    <xf numFmtId="0" fontId="178" fillId="0" borderId="2" xfId="0" applyFont="1" applyBorder="1" applyAlignment="1" applyProtection="1">
      <alignment vertical="center" wrapText="1"/>
      <protection hidden="1"/>
    </xf>
    <xf numFmtId="0" fontId="178" fillId="0" borderId="8" xfId="0" applyFont="1" applyBorder="1" applyAlignment="1" applyProtection="1">
      <alignment vertical="center" wrapText="1"/>
      <protection hidden="1"/>
    </xf>
    <xf numFmtId="0" fontId="178" fillId="0" borderId="5" xfId="0" applyFont="1" applyBorder="1" applyAlignment="1" applyProtection="1">
      <alignment vertical="center" wrapText="1"/>
      <protection hidden="1"/>
    </xf>
    <xf numFmtId="0" fontId="58" fillId="0" borderId="2" xfId="0" applyFont="1" applyBorder="1" applyAlignment="1" applyProtection="1">
      <alignment vertical="center" wrapText="1"/>
      <protection hidden="1"/>
    </xf>
    <xf numFmtId="0" fontId="58" fillId="0" borderId="8" xfId="0" applyFont="1" applyBorder="1" applyAlignment="1" applyProtection="1">
      <alignment vertical="center" wrapText="1"/>
      <protection hidden="1"/>
    </xf>
    <xf numFmtId="0" fontId="58" fillId="0" borderId="5" xfId="0" applyFont="1" applyBorder="1" applyAlignment="1" applyProtection="1">
      <alignment vertical="center" wrapText="1"/>
      <protection hidden="1"/>
    </xf>
    <xf numFmtId="0" fontId="48" fillId="0" borderId="2" xfId="0" applyFont="1" applyBorder="1" applyAlignment="1" applyProtection="1">
      <alignment vertical="center" wrapText="1"/>
      <protection hidden="1"/>
    </xf>
    <xf numFmtId="0" fontId="48" fillId="0" borderId="8" xfId="0" applyFont="1" applyBorder="1" applyAlignment="1" applyProtection="1">
      <alignment vertical="center" wrapText="1"/>
      <protection hidden="1"/>
    </xf>
    <xf numFmtId="0" fontId="48" fillId="0" borderId="5" xfId="0" applyFont="1" applyBorder="1" applyAlignment="1" applyProtection="1">
      <alignment vertical="center" wrapText="1"/>
      <protection hidden="1"/>
    </xf>
    <xf numFmtId="0" fontId="115" fillId="0" borderId="2" xfId="0" applyFont="1" applyBorder="1" applyAlignment="1" applyProtection="1">
      <alignment vertical="center" wrapText="1"/>
      <protection hidden="1"/>
    </xf>
    <xf numFmtId="0" fontId="115" fillId="0" borderId="5" xfId="0" applyFont="1" applyBorder="1" applyAlignment="1" applyProtection="1">
      <alignment vertical="center" wrapText="1"/>
      <protection hidden="1"/>
    </xf>
    <xf numFmtId="0" fontId="172" fillId="4" borderId="32" xfId="0" applyFont="1" applyFill="1" applyBorder="1" applyAlignment="1">
      <alignment horizontal="center" vertical="center" wrapText="1"/>
    </xf>
    <xf numFmtId="0" fontId="172" fillId="4" borderId="31" xfId="0" applyFont="1" applyFill="1" applyBorder="1" applyAlignment="1">
      <alignment horizontal="center" vertical="center" wrapText="1"/>
    </xf>
    <xf numFmtId="0" fontId="194" fillId="4" borderId="32" xfId="0" applyFont="1" applyFill="1" applyBorder="1" applyAlignment="1">
      <alignment horizontal="center" vertical="center" wrapText="1"/>
    </xf>
    <xf numFmtId="0" fontId="194" fillId="4" borderId="30" xfId="0" applyFont="1" applyFill="1" applyBorder="1" applyAlignment="1">
      <alignment horizontal="center" vertical="center" wrapText="1"/>
    </xf>
    <xf numFmtId="0" fontId="194" fillId="4" borderId="31" xfId="0" applyFont="1" applyFill="1" applyBorder="1" applyAlignment="1">
      <alignment horizontal="center" vertical="center" wrapText="1"/>
    </xf>
    <xf numFmtId="0" fontId="171" fillId="39" borderId="32" xfId="0" applyFont="1" applyFill="1" applyBorder="1" applyAlignment="1" applyProtection="1">
      <alignment horizontal="left" vertical="center" wrapText="1"/>
      <protection hidden="1"/>
    </xf>
    <xf numFmtId="0" fontId="171" fillId="39" borderId="30" xfId="0" applyFont="1" applyFill="1" applyBorder="1" applyAlignment="1" applyProtection="1">
      <alignment horizontal="left" vertical="center" wrapText="1"/>
      <protection hidden="1"/>
    </xf>
    <xf numFmtId="0" fontId="171" fillId="39" borderId="31" xfId="0" applyFont="1" applyFill="1" applyBorder="1" applyAlignment="1" applyProtection="1">
      <alignment horizontal="left" vertical="center" wrapText="1"/>
      <protection hidden="1"/>
    </xf>
    <xf numFmtId="0" fontId="115" fillId="34" borderId="32" xfId="0" applyFont="1" applyFill="1" applyBorder="1" applyAlignment="1" applyProtection="1">
      <alignment vertical="center" wrapText="1"/>
      <protection hidden="1"/>
    </xf>
    <xf numFmtId="0" fontId="115" fillId="34" borderId="30" xfId="0" applyFont="1" applyFill="1" applyBorder="1" applyAlignment="1" applyProtection="1">
      <alignment vertical="center" wrapText="1"/>
      <protection hidden="1"/>
    </xf>
    <xf numFmtId="0" fontId="115" fillId="34" borderId="31" xfId="0" applyFont="1" applyFill="1" applyBorder="1" applyAlignment="1" applyProtection="1">
      <alignment vertical="center" wrapText="1"/>
      <protection hidden="1"/>
    </xf>
    <xf numFmtId="0" fontId="47" fillId="34" borderId="32" xfId="0" applyFont="1" applyFill="1" applyBorder="1" applyAlignment="1">
      <alignment horizontal="center" vertical="center" wrapText="1"/>
    </xf>
    <xf numFmtId="0" fontId="47" fillId="34" borderId="31" xfId="0" applyFont="1" applyFill="1" applyBorder="1" applyAlignment="1">
      <alignment horizontal="center" vertical="center" wrapText="1"/>
    </xf>
    <xf numFmtId="0" fontId="178" fillId="0" borderId="45" xfId="0" applyFont="1" applyBorder="1" applyAlignment="1" applyProtection="1">
      <alignment horizontal="center" vertical="center" wrapText="1"/>
      <protection locked="0"/>
    </xf>
    <xf numFmtId="0" fontId="178" fillId="0" borderId="50" xfId="0" applyFont="1" applyBorder="1" applyAlignment="1" applyProtection="1">
      <alignment horizontal="center" vertical="center" wrapText="1"/>
      <protection locked="0"/>
    </xf>
    <xf numFmtId="0" fontId="178" fillId="0" borderId="47" xfId="0" applyFont="1" applyBorder="1" applyAlignment="1" applyProtection="1">
      <alignment horizontal="center" vertical="center" wrapText="1"/>
      <protection locked="0"/>
    </xf>
    <xf numFmtId="0" fontId="178" fillId="0" borderId="51" xfId="0" applyFont="1" applyBorder="1" applyAlignment="1" applyProtection="1">
      <alignment horizontal="center" vertical="center" wrapText="1"/>
      <protection locked="0"/>
    </xf>
    <xf numFmtId="0" fontId="178" fillId="0" borderId="26" xfId="0" applyFont="1" applyBorder="1" applyAlignment="1" applyProtection="1">
      <alignment horizontal="center" vertical="center" wrapText="1"/>
      <protection locked="0"/>
    </xf>
    <xf numFmtId="0" fontId="178" fillId="0" borderId="27" xfId="0" applyFont="1" applyBorder="1" applyAlignment="1" applyProtection="1">
      <alignment horizontal="center" vertical="center" wrapText="1"/>
      <protection locked="0"/>
    </xf>
    <xf numFmtId="0" fontId="178" fillId="0" borderId="15" xfId="0" applyFont="1" applyBorder="1" applyAlignment="1" applyProtection="1">
      <alignment vertical="center" wrapText="1"/>
      <protection locked="0"/>
    </xf>
    <xf numFmtId="0" fontId="178" fillId="0" borderId="41" xfId="0" applyFont="1" applyBorder="1" applyAlignment="1" applyProtection="1">
      <alignment vertical="center" wrapText="1"/>
      <protection locked="0"/>
    </xf>
    <xf numFmtId="0" fontId="178" fillId="0" borderId="25" xfId="0" applyFont="1" applyBorder="1" applyAlignment="1" applyProtection="1">
      <alignment vertical="center" wrapText="1"/>
      <protection locked="0"/>
    </xf>
    <xf numFmtId="0" fontId="48" fillId="0" borderId="45" xfId="0" applyFont="1" applyBorder="1" applyAlignment="1" applyProtection="1">
      <alignment horizontal="center" vertical="center" wrapText="1"/>
      <protection locked="0"/>
    </xf>
    <xf numFmtId="0" fontId="48" fillId="0" borderId="46" xfId="0" applyFont="1" applyBorder="1" applyAlignment="1" applyProtection="1">
      <alignment horizontal="center" vertical="center" wrapText="1"/>
      <protection locked="0"/>
    </xf>
    <xf numFmtId="0" fontId="48" fillId="0" borderId="50" xfId="0" applyFont="1" applyBorder="1" applyAlignment="1" applyProtection="1">
      <alignment horizontal="center" vertical="center" wrapText="1"/>
      <protection locked="0"/>
    </xf>
    <xf numFmtId="0" fontId="109" fillId="34" borderId="32" xfId="0" applyFont="1" applyFill="1" applyBorder="1" applyAlignment="1">
      <alignment horizontal="center" vertical="center" wrapText="1"/>
    </xf>
    <xf numFmtId="0" fontId="109" fillId="34" borderId="30" xfId="0" applyFont="1" applyFill="1" applyBorder="1" applyAlignment="1">
      <alignment horizontal="center" vertical="center" wrapText="1"/>
    </xf>
    <xf numFmtId="0" fontId="109" fillId="34" borderId="31" xfId="0" applyFont="1" applyFill="1" applyBorder="1" applyAlignment="1">
      <alignment horizontal="center" vertical="center" wrapText="1"/>
    </xf>
    <xf numFmtId="0" fontId="178" fillId="7" borderId="1" xfId="0" applyFont="1" applyFill="1" applyBorder="1" applyAlignment="1" applyProtection="1">
      <alignment horizontal="left" vertical="center" wrapText="1"/>
      <protection locked="0"/>
    </xf>
    <xf numFmtId="0" fontId="178" fillId="7" borderId="51" xfId="0" applyFont="1" applyFill="1" applyBorder="1" applyAlignment="1" applyProtection="1">
      <alignment horizontal="left" vertical="center" wrapText="1"/>
      <protection locked="0"/>
    </xf>
    <xf numFmtId="0" fontId="109" fillId="14" borderId="32" xfId="0" applyFont="1" applyFill="1" applyBorder="1" applyAlignment="1" applyProtection="1">
      <alignment horizontal="center" vertical="center" wrapText="1"/>
      <protection hidden="1"/>
    </xf>
    <xf numFmtId="0" fontId="109" fillId="14" borderId="30" xfId="0" applyFont="1" applyFill="1" applyBorder="1" applyAlignment="1" applyProtection="1">
      <alignment horizontal="center" vertical="center" wrapText="1"/>
      <protection hidden="1"/>
    </xf>
    <xf numFmtId="0" fontId="109" fillId="14" borderId="31" xfId="0" applyFont="1" applyFill="1" applyBorder="1" applyAlignment="1" applyProtection="1">
      <alignment horizontal="center" vertical="center" wrapText="1"/>
      <protection hidden="1"/>
    </xf>
    <xf numFmtId="0" fontId="47" fillId="0" borderId="52" xfId="0" applyFont="1" applyBorder="1" applyAlignment="1" applyProtection="1">
      <alignment vertical="center" wrapText="1"/>
      <protection hidden="1"/>
    </xf>
    <xf numFmtId="0" fontId="47" fillId="0" borderId="39" xfId="0" applyFont="1" applyBorder="1" applyAlignment="1" applyProtection="1">
      <alignment vertical="center" wrapText="1"/>
      <protection hidden="1"/>
    </xf>
    <xf numFmtId="0" fontId="47" fillId="0" borderId="54" xfId="0" applyFont="1" applyBorder="1" applyAlignment="1" applyProtection="1">
      <alignment vertical="center" wrapText="1"/>
      <protection hidden="1"/>
    </xf>
    <xf numFmtId="0" fontId="115" fillId="0" borderId="65" xfId="0" applyFont="1" applyBorder="1" applyAlignment="1">
      <alignment horizontal="left" vertical="center" wrapText="1"/>
    </xf>
    <xf numFmtId="0" fontId="115" fillId="0" borderId="63" xfId="0" applyFont="1" applyBorder="1" applyAlignment="1">
      <alignment horizontal="left" vertical="center" wrapText="1"/>
    </xf>
    <xf numFmtId="0" fontId="115" fillId="0" borderId="64" xfId="0" applyFont="1" applyBorder="1" applyAlignment="1">
      <alignment horizontal="left" vertical="center" wrapText="1"/>
    </xf>
    <xf numFmtId="0" fontId="115" fillId="0" borderId="34" xfId="0" applyFont="1" applyBorder="1" applyAlignment="1">
      <alignment horizontal="left" vertical="center" wrapText="1"/>
    </xf>
    <xf numFmtId="0" fontId="115" fillId="0" borderId="35" xfId="0" applyFont="1" applyBorder="1" applyAlignment="1">
      <alignment horizontal="left" vertical="center" wrapText="1"/>
    </xf>
    <xf numFmtId="0" fontId="115" fillId="0" borderId="36" xfId="0" applyFont="1" applyBorder="1" applyAlignment="1">
      <alignment horizontal="left" vertical="center" wrapText="1"/>
    </xf>
    <xf numFmtId="0" fontId="109" fillId="34" borderId="32" xfId="0" applyFont="1" applyFill="1" applyBorder="1" applyAlignment="1">
      <alignment vertical="center" wrapText="1"/>
    </xf>
    <xf numFmtId="0" fontId="109" fillId="34" borderId="30" xfId="0" applyFont="1" applyFill="1" applyBorder="1" applyAlignment="1">
      <alignment vertical="center" wrapText="1"/>
    </xf>
    <xf numFmtId="0" fontId="109" fillId="34" borderId="66" xfId="0" applyFont="1" applyFill="1" applyBorder="1" applyAlignment="1">
      <alignment vertical="center" wrapText="1"/>
    </xf>
    <xf numFmtId="0" fontId="109" fillId="34" borderId="31" xfId="0" applyFont="1" applyFill="1" applyBorder="1" applyAlignment="1">
      <alignment vertical="center" wrapText="1"/>
    </xf>
    <xf numFmtId="0" fontId="59" fillId="4" borderId="16" xfId="0" applyFont="1" applyFill="1" applyBorder="1" applyAlignment="1">
      <alignment horizontal="center" vertical="center" wrapText="1"/>
    </xf>
    <xf numFmtId="0" fontId="59" fillId="4" borderId="17" xfId="0" applyFont="1" applyFill="1" applyBorder="1" applyAlignment="1">
      <alignment horizontal="center" vertical="center" wrapText="1"/>
    </xf>
    <xf numFmtId="0" fontId="59" fillId="4" borderId="18" xfId="0" applyFont="1" applyFill="1" applyBorder="1" applyAlignment="1">
      <alignment horizontal="center" vertical="center" wrapText="1"/>
    </xf>
    <xf numFmtId="0" fontId="59" fillId="4" borderId="21" xfId="0" applyFont="1" applyFill="1" applyBorder="1" applyAlignment="1">
      <alignment horizontal="center" vertical="center" wrapText="1"/>
    </xf>
    <xf numFmtId="0" fontId="59" fillId="4" borderId="6" xfId="0" applyFont="1" applyFill="1" applyBorder="1" applyAlignment="1">
      <alignment horizontal="center" vertical="center" wrapText="1"/>
    </xf>
    <xf numFmtId="0" fontId="59" fillId="4" borderId="22" xfId="0" applyFont="1" applyFill="1" applyBorder="1" applyAlignment="1">
      <alignment horizontal="center" vertical="center" wrapText="1"/>
    </xf>
    <xf numFmtId="0" fontId="47" fillId="0" borderId="47" xfId="0" applyFont="1" applyBorder="1" applyAlignment="1" applyProtection="1">
      <alignment vertical="center" wrapText="1"/>
      <protection hidden="1"/>
    </xf>
    <xf numFmtId="0" fontId="47" fillId="0" borderId="1" xfId="0" applyFont="1" applyBorder="1" applyAlignment="1" applyProtection="1">
      <alignment vertical="center" wrapText="1"/>
      <protection hidden="1"/>
    </xf>
    <xf numFmtId="0" fontId="47" fillId="0" borderId="28" xfId="0" applyFont="1" applyBorder="1" applyAlignment="1" applyProtection="1">
      <alignment vertical="center" wrapText="1"/>
      <protection hidden="1"/>
    </xf>
    <xf numFmtId="0" fontId="109" fillId="34" borderId="32" xfId="0" applyFont="1" applyFill="1" applyBorder="1" applyAlignment="1" applyProtection="1">
      <alignment horizontal="center" vertical="center" wrapText="1"/>
      <protection hidden="1"/>
    </xf>
    <xf numFmtId="0" fontId="109" fillId="34" borderId="30" xfId="0" applyFont="1" applyFill="1" applyBorder="1" applyAlignment="1" applyProtection="1">
      <alignment horizontal="center" vertical="center" wrapText="1"/>
      <protection hidden="1"/>
    </xf>
    <xf numFmtId="0" fontId="109" fillId="34" borderId="31" xfId="0" applyFont="1" applyFill="1" applyBorder="1" applyAlignment="1" applyProtection="1">
      <alignment horizontal="center" vertical="center" wrapText="1"/>
      <protection hidden="1"/>
    </xf>
    <xf numFmtId="0" fontId="47" fillId="0" borderId="45" xfId="0" applyFont="1" applyBorder="1" applyAlignment="1" applyProtection="1">
      <alignment vertical="center" wrapText="1"/>
      <protection hidden="1"/>
    </xf>
    <xf numFmtId="0" fontId="47" fillId="0" borderId="46" xfId="0" applyFont="1" applyBorder="1" applyAlignment="1" applyProtection="1">
      <alignment vertical="center" wrapText="1"/>
      <protection hidden="1"/>
    </xf>
    <xf numFmtId="0" fontId="47" fillId="0" borderId="55" xfId="0" applyFont="1" applyBorder="1" applyAlignment="1" applyProtection="1">
      <alignment vertical="center" wrapText="1"/>
      <protection hidden="1"/>
    </xf>
    <xf numFmtId="0" fontId="178" fillId="0" borderId="52" xfId="0" applyFont="1" applyBorder="1" applyAlignment="1" applyProtection="1">
      <alignment vertical="center" wrapText="1"/>
      <protection hidden="1"/>
    </xf>
    <xf numFmtId="0" fontId="178" fillId="0" borderId="39" xfId="0" applyFont="1" applyBorder="1" applyAlignment="1" applyProtection="1">
      <alignment vertical="center" wrapText="1"/>
      <protection hidden="1"/>
    </xf>
    <xf numFmtId="0" fontId="178" fillId="0" borderId="40" xfId="0" applyFont="1" applyBorder="1" applyAlignment="1" applyProtection="1">
      <alignment vertical="center" wrapText="1"/>
      <protection hidden="1"/>
    </xf>
    <xf numFmtId="0" fontId="178" fillId="0" borderId="47" xfId="0" applyFont="1" applyBorder="1" applyAlignment="1" applyProtection="1">
      <alignment vertical="center" wrapText="1"/>
      <protection hidden="1"/>
    </xf>
    <xf numFmtId="0" fontId="178" fillId="0" borderId="1" xfId="0" applyFont="1" applyBorder="1" applyAlignment="1" applyProtection="1">
      <alignment vertical="center" wrapText="1"/>
      <protection hidden="1"/>
    </xf>
    <xf numFmtId="0" fontId="178" fillId="0" borderId="51" xfId="0" applyFont="1" applyBorder="1" applyAlignment="1" applyProtection="1">
      <alignment vertical="center" wrapText="1"/>
      <protection hidden="1"/>
    </xf>
    <xf numFmtId="0" fontId="109" fillId="34" borderId="34" xfId="0" applyFont="1" applyFill="1" applyBorder="1" applyAlignment="1" applyProtection="1">
      <alignment horizontal="center" vertical="center" wrapText="1"/>
      <protection hidden="1"/>
    </xf>
    <xf numFmtId="0" fontId="109" fillId="34" borderId="35" xfId="0" applyFont="1" applyFill="1" applyBorder="1" applyAlignment="1" applyProtection="1">
      <alignment horizontal="center" vertical="center" wrapText="1"/>
      <protection hidden="1"/>
    </xf>
    <xf numFmtId="0" fontId="109" fillId="34" borderId="36" xfId="0" applyFont="1" applyFill="1" applyBorder="1" applyAlignment="1" applyProtection="1">
      <alignment horizontal="center" vertical="center" wrapText="1"/>
      <protection hidden="1"/>
    </xf>
    <xf numFmtId="0" fontId="178" fillId="0" borderId="45" xfId="0" applyFont="1" applyBorder="1" applyAlignment="1" applyProtection="1">
      <alignment vertical="center" wrapText="1"/>
      <protection hidden="1"/>
    </xf>
    <xf numFmtId="0" fontId="178" fillId="0" borderId="46" xfId="0" applyFont="1" applyBorder="1" applyAlignment="1" applyProtection="1">
      <alignment vertical="center" wrapText="1"/>
      <protection hidden="1"/>
    </xf>
    <xf numFmtId="0" fontId="178" fillId="0" borderId="50" xfId="0" applyFont="1" applyBorder="1" applyAlignment="1" applyProtection="1">
      <alignment vertical="center" wrapText="1"/>
      <protection hidden="1"/>
    </xf>
    <xf numFmtId="0" fontId="47" fillId="34" borderId="32" xfId="0" applyFont="1" applyFill="1" applyBorder="1" applyAlignment="1">
      <alignment horizontal="left" vertical="center" wrapText="1"/>
    </xf>
    <xf numFmtId="0" fontId="47" fillId="34" borderId="30" xfId="0" applyFont="1" applyFill="1" applyBorder="1" applyAlignment="1">
      <alignment horizontal="left" vertical="center" wrapText="1"/>
    </xf>
    <xf numFmtId="0" fontId="47" fillId="34" borderId="31" xfId="0" applyFont="1" applyFill="1" applyBorder="1" applyAlignment="1">
      <alignment horizontal="left" vertical="center" wrapText="1"/>
    </xf>
    <xf numFmtId="0" fontId="59" fillId="0" borderId="16" xfId="0" applyFont="1" applyBorder="1" applyAlignment="1">
      <alignment horizontal="center" vertical="center" wrapText="1"/>
    </xf>
    <xf numFmtId="0" fontId="59" fillId="0" borderId="17" xfId="0" applyFont="1" applyBorder="1" applyAlignment="1">
      <alignment horizontal="center" vertical="center" wrapText="1"/>
    </xf>
    <xf numFmtId="0" fontId="59" fillId="0" borderId="18" xfId="0" applyFont="1" applyBorder="1" applyAlignment="1">
      <alignment horizontal="center" vertical="center" wrapText="1"/>
    </xf>
    <xf numFmtId="0" fontId="59" fillId="0" borderId="21" xfId="0" applyFont="1" applyBorder="1" applyAlignment="1">
      <alignment horizontal="center" vertical="center" wrapText="1"/>
    </xf>
    <xf numFmtId="0" fontId="59" fillId="0" borderId="6" xfId="0" applyFont="1" applyBorder="1" applyAlignment="1">
      <alignment horizontal="center" vertical="center" wrapText="1"/>
    </xf>
    <xf numFmtId="0" fontId="59" fillId="0" borderId="22" xfId="0" applyFont="1" applyBorder="1" applyAlignment="1">
      <alignment horizontal="center" vertical="center" wrapText="1"/>
    </xf>
    <xf numFmtId="0" fontId="57" fillId="4" borderId="32" xfId="0" applyFont="1" applyFill="1" applyBorder="1" applyAlignment="1" applyProtection="1">
      <alignment horizontal="center" vertical="center" wrapText="1"/>
      <protection hidden="1"/>
    </xf>
    <xf numFmtId="0" fontId="57" fillId="4" borderId="30" xfId="0" applyFont="1" applyFill="1" applyBorder="1" applyAlignment="1" applyProtection="1">
      <alignment horizontal="center" vertical="center" wrapText="1"/>
      <protection hidden="1"/>
    </xf>
    <xf numFmtId="0" fontId="57" fillId="4" borderId="31" xfId="0" applyFont="1" applyFill="1" applyBorder="1" applyAlignment="1" applyProtection="1">
      <alignment horizontal="center" vertical="center" wrapText="1"/>
      <protection hidden="1"/>
    </xf>
    <xf numFmtId="0" fontId="109" fillId="34" borderId="61" xfId="0" applyFont="1" applyFill="1" applyBorder="1" applyAlignment="1" applyProtection="1">
      <alignment vertical="center" wrapText="1"/>
      <protection hidden="1"/>
    </xf>
    <xf numFmtId="0" fontId="109" fillId="34" borderId="58" xfId="0" applyFont="1" applyFill="1" applyBorder="1" applyAlignment="1" applyProtection="1">
      <alignment vertical="center" wrapText="1"/>
      <protection hidden="1"/>
    </xf>
    <xf numFmtId="0" fontId="109" fillId="34" borderId="63" xfId="0" applyFont="1" applyFill="1" applyBorder="1" applyAlignment="1" applyProtection="1">
      <alignment vertical="center" wrapText="1"/>
      <protection hidden="1"/>
    </xf>
    <xf numFmtId="0" fontId="109" fillId="34" borderId="64" xfId="0" applyFont="1" applyFill="1" applyBorder="1" applyAlignment="1" applyProtection="1">
      <alignment vertical="center" wrapText="1"/>
      <protection hidden="1"/>
    </xf>
    <xf numFmtId="0" fontId="47" fillId="34" borderId="61" xfId="0" applyFont="1" applyFill="1" applyBorder="1" applyAlignment="1" applyProtection="1">
      <alignment vertical="center" wrapText="1"/>
      <protection hidden="1"/>
    </xf>
    <xf numFmtId="0" fontId="47" fillId="34" borderId="58" xfId="0" applyFont="1" applyFill="1" applyBorder="1" applyAlignment="1" applyProtection="1">
      <alignment vertical="center" wrapText="1"/>
      <protection hidden="1"/>
    </xf>
    <xf numFmtId="0" fontId="47" fillId="34" borderId="47" xfId="0" applyFont="1" applyFill="1" applyBorder="1" applyAlignment="1" applyProtection="1">
      <alignment vertical="center" wrapText="1"/>
      <protection hidden="1"/>
    </xf>
    <xf numFmtId="0" fontId="47" fillId="34" borderId="1" xfId="0" applyFont="1" applyFill="1" applyBorder="1" applyAlignment="1" applyProtection="1">
      <alignment vertical="center" wrapText="1"/>
      <protection hidden="1"/>
    </xf>
    <xf numFmtId="0" fontId="178" fillId="7" borderId="1" xfId="0" applyFont="1" applyFill="1" applyBorder="1" applyAlignment="1" applyProtection="1">
      <alignment vertical="center" wrapText="1"/>
      <protection locked="0"/>
    </xf>
    <xf numFmtId="0" fontId="178" fillId="7" borderId="51" xfId="0" applyFont="1" applyFill="1" applyBorder="1" applyAlignment="1" applyProtection="1">
      <alignment vertical="center" wrapText="1"/>
      <protection locked="0"/>
    </xf>
    <xf numFmtId="0" fontId="178" fillId="7" borderId="49" xfId="0" applyFont="1" applyFill="1" applyBorder="1" applyAlignment="1" applyProtection="1">
      <alignment vertical="center" wrapText="1"/>
      <protection locked="0"/>
    </xf>
    <xf numFmtId="0" fontId="178" fillId="7" borderId="60" xfId="0" applyFont="1" applyFill="1" applyBorder="1" applyAlignment="1" applyProtection="1">
      <alignment vertical="center" wrapText="1"/>
      <protection locked="0"/>
    </xf>
    <xf numFmtId="0" fontId="178" fillId="7" borderId="1" xfId="0" applyFont="1" applyFill="1" applyBorder="1" applyAlignment="1" applyProtection="1">
      <alignment vertical="center" wrapText="1"/>
      <protection hidden="1"/>
    </xf>
    <xf numFmtId="0" fontId="178" fillId="0" borderId="1" xfId="0" applyFont="1" applyBorder="1" applyAlignment="1" applyProtection="1">
      <alignment horizontal="center" vertical="center" wrapText="1"/>
      <protection hidden="1"/>
    </xf>
    <xf numFmtId="0" fontId="178" fillId="0" borderId="51" xfId="0" applyFont="1" applyBorder="1" applyAlignment="1" applyProtection="1">
      <alignment horizontal="center" vertical="center" wrapText="1"/>
      <protection hidden="1"/>
    </xf>
    <xf numFmtId="0" fontId="178" fillId="7" borderId="1" xfId="0" applyFont="1" applyFill="1" applyBorder="1" applyAlignment="1" applyProtection="1">
      <alignment horizontal="left" vertical="center" wrapText="1"/>
      <protection hidden="1"/>
    </xf>
    <xf numFmtId="0" fontId="47" fillId="34" borderId="48" xfId="0" applyFont="1" applyFill="1" applyBorder="1" applyAlignment="1" applyProtection="1">
      <alignment vertical="center" wrapText="1"/>
      <protection hidden="1"/>
    </xf>
    <xf numFmtId="0" fontId="47" fillId="34" borderId="49" xfId="0" applyFont="1" applyFill="1" applyBorder="1" applyAlignment="1" applyProtection="1">
      <alignment vertical="center" wrapText="1"/>
      <protection hidden="1"/>
    </xf>
    <xf numFmtId="2" fontId="177" fillId="4" borderId="0" xfId="0" applyNumberFormat="1" applyFont="1" applyFill="1" applyBorder="1" applyAlignment="1" applyProtection="1">
      <protection hidden="1"/>
    </xf>
    <xf numFmtId="0" fontId="80" fillId="5" borderId="0" xfId="0" applyFont="1" applyFill="1" applyAlignment="1" applyProtection="1">
      <alignment horizontal="right"/>
      <protection hidden="1"/>
    </xf>
    <xf numFmtId="0" fontId="87" fillId="5" borderId="0" xfId="0" applyFont="1" applyFill="1" applyBorder="1" applyAlignment="1" applyProtection="1">
      <alignment horizontal="left"/>
      <protection hidden="1"/>
    </xf>
    <xf numFmtId="2" fontId="80" fillId="5" borderId="0" xfId="0" applyNumberFormat="1" applyFont="1" applyFill="1" applyAlignment="1" applyProtection="1">
      <alignment horizontal="right"/>
      <protection hidden="1"/>
    </xf>
    <xf numFmtId="0" fontId="93" fillId="2" borderId="4" xfId="0" applyFont="1" applyFill="1" applyBorder="1" applyAlignment="1" applyProtection="1">
      <alignment horizontal="center" vertical="center" wrapText="1"/>
      <protection hidden="1"/>
    </xf>
    <xf numFmtId="0" fontId="93" fillId="2" borderId="10" xfId="0" applyFont="1" applyFill="1" applyBorder="1" applyAlignment="1" applyProtection="1">
      <alignment horizontal="center" vertical="center" wrapText="1"/>
      <protection hidden="1"/>
    </xf>
    <xf numFmtId="0" fontId="207" fillId="4" borderId="16" xfId="0" applyFont="1" applyFill="1" applyBorder="1" applyAlignment="1">
      <alignment horizontal="center" vertical="center" wrapText="1"/>
    </xf>
    <xf numFmtId="0" fontId="207" fillId="4" borderId="18" xfId="0" applyFont="1" applyFill="1" applyBorder="1" applyAlignment="1">
      <alignment horizontal="center" vertical="center" wrapText="1"/>
    </xf>
    <xf numFmtId="0" fontId="207" fillId="4" borderId="21" xfId="0" applyFont="1" applyFill="1" applyBorder="1" applyAlignment="1">
      <alignment horizontal="center" vertical="center" wrapText="1"/>
    </xf>
    <xf numFmtId="0" fontId="207" fillId="4" borderId="22" xfId="0" applyFont="1" applyFill="1" applyBorder="1" applyAlignment="1">
      <alignment horizontal="center" vertical="center" wrapText="1"/>
    </xf>
    <xf numFmtId="0" fontId="120" fillId="69" borderId="2" xfId="0" applyFont="1" applyFill="1" applyBorder="1" applyAlignment="1" applyProtection="1">
      <alignment horizontal="center" vertical="center" wrapText="1"/>
      <protection hidden="1"/>
    </xf>
    <xf numFmtId="0" fontId="120" fillId="69" borderId="5" xfId="0" applyFont="1" applyFill="1" applyBorder="1" applyAlignment="1" applyProtection="1">
      <alignment horizontal="center" vertical="center" wrapText="1"/>
      <protection hidden="1"/>
    </xf>
    <xf numFmtId="2" fontId="87" fillId="5" borderId="0" xfId="0" applyNumberFormat="1" applyFont="1" applyFill="1" applyBorder="1" applyAlignment="1" applyProtection="1">
      <alignment horizontal="left"/>
      <protection hidden="1"/>
    </xf>
    <xf numFmtId="0" fontId="51" fillId="67" borderId="16" xfId="0" applyFont="1" applyFill="1" applyBorder="1" applyAlignment="1" applyProtection="1">
      <alignment horizontal="center" vertical="center" wrapText="1"/>
      <protection hidden="1"/>
    </xf>
    <xf numFmtId="0" fontId="51" fillId="67" borderId="18" xfId="0" applyFont="1" applyFill="1" applyBorder="1" applyAlignment="1" applyProtection="1">
      <alignment horizontal="center" vertical="center" wrapText="1"/>
      <protection hidden="1"/>
    </xf>
    <xf numFmtId="0" fontId="51" fillId="67" borderId="21" xfId="0" applyFont="1" applyFill="1" applyBorder="1" applyAlignment="1" applyProtection="1">
      <alignment horizontal="center" vertical="center" wrapText="1"/>
      <protection hidden="1"/>
    </xf>
    <xf numFmtId="0" fontId="51" fillId="67" borderId="22" xfId="0" applyFont="1" applyFill="1" applyBorder="1" applyAlignment="1" applyProtection="1">
      <alignment horizontal="center" vertical="center" wrapText="1"/>
      <protection hidden="1"/>
    </xf>
    <xf numFmtId="2" fontId="177" fillId="4" borderId="0" xfId="0" applyNumberFormat="1" applyFont="1" applyFill="1" applyBorder="1" applyAlignment="1" applyProtection="1">
      <alignment horizontal="left"/>
      <protection hidden="1"/>
    </xf>
    <xf numFmtId="0" fontId="80" fillId="5" borderId="0" xfId="0" applyFont="1" applyFill="1" applyBorder="1" applyAlignment="1" applyProtection="1">
      <alignment horizontal="center"/>
      <protection hidden="1"/>
    </xf>
    <xf numFmtId="2" fontId="56" fillId="4" borderId="18" xfId="0" applyNumberFormat="1" applyFont="1" applyFill="1" applyBorder="1" applyAlignment="1">
      <alignment horizontal="center" vertical="center"/>
    </xf>
    <xf numFmtId="2" fontId="56" fillId="4" borderId="20" xfId="0" applyNumberFormat="1" applyFont="1" applyFill="1" applyBorder="1" applyAlignment="1">
      <alignment horizontal="center" vertical="center"/>
    </xf>
    <xf numFmtId="0" fontId="173" fillId="2" borderId="21" xfId="0" applyFont="1" applyFill="1" applyBorder="1" applyAlignment="1" applyProtection="1">
      <alignment horizontal="right"/>
      <protection hidden="1"/>
    </xf>
    <xf numFmtId="0" fontId="212" fillId="5" borderId="0" xfId="0" applyFont="1" applyFill="1" applyBorder="1" applyAlignment="1" applyProtection="1">
      <alignment horizontal="center"/>
      <protection hidden="1"/>
    </xf>
    <xf numFmtId="0" fontId="173" fillId="2" borderId="8" xfId="0" applyFont="1" applyFill="1" applyBorder="1" applyAlignment="1" applyProtection="1">
      <alignment horizontal="right"/>
      <protection hidden="1"/>
    </xf>
    <xf numFmtId="0" fontId="44" fillId="2" borderId="10" xfId="0" applyFont="1" applyFill="1" applyBorder="1" applyAlignment="1" applyProtection="1">
      <alignment horizontal="center" vertical="center" wrapText="1"/>
      <protection hidden="1"/>
    </xf>
    <xf numFmtId="0" fontId="74" fillId="0" borderId="0" xfId="0" applyFont="1" applyAlignment="1">
      <alignment horizontal="center"/>
    </xf>
    <xf numFmtId="0" fontId="134" fillId="4" borderId="0" xfId="0" applyFont="1" applyFill="1" applyAlignment="1" applyProtection="1">
      <alignment horizontal="center"/>
      <protection hidden="1"/>
    </xf>
    <xf numFmtId="0" fontId="173" fillId="2" borderId="17" xfId="0" applyFont="1" applyFill="1" applyBorder="1" applyAlignment="1" applyProtection="1">
      <alignment horizontal="right"/>
      <protection hidden="1"/>
    </xf>
    <xf numFmtId="0" fontId="173" fillId="2" borderId="18" xfId="0" applyFont="1" applyFill="1" applyBorder="1" applyAlignment="1" applyProtection="1">
      <alignment horizontal="right"/>
      <protection hidden="1"/>
    </xf>
    <xf numFmtId="0" fontId="182" fillId="0" borderId="0" xfId="0" applyFont="1" applyAlignment="1">
      <alignment horizontal="right"/>
    </xf>
    <xf numFmtId="0" fontId="14" fillId="5" borderId="0" xfId="0" applyFont="1" applyFill="1" applyBorder="1" applyAlignment="1" applyProtection="1">
      <alignment horizontal="center"/>
      <protection hidden="1"/>
    </xf>
    <xf numFmtId="0" fontId="210" fillId="4" borderId="0" xfId="0" applyFont="1" applyFill="1" applyAlignment="1" applyProtection="1">
      <alignment horizontal="left"/>
      <protection hidden="1"/>
    </xf>
    <xf numFmtId="0" fontId="173" fillId="2" borderId="4" xfId="0" applyFont="1" applyFill="1" applyBorder="1" applyAlignment="1" applyProtection="1">
      <alignment horizontal="right"/>
      <protection hidden="1"/>
    </xf>
    <xf numFmtId="0" fontId="51" fillId="0" borderId="0" xfId="0" applyFont="1" applyAlignment="1">
      <alignment horizontal="center"/>
    </xf>
    <xf numFmtId="0" fontId="173" fillId="2" borderId="6" xfId="0" applyFont="1" applyFill="1" applyBorder="1" applyAlignment="1" applyProtection="1">
      <alignment horizontal="right"/>
      <protection hidden="1"/>
    </xf>
    <xf numFmtId="2" fontId="116" fillId="27" borderId="2" xfId="0" applyNumberFormat="1" applyFont="1" applyFill="1" applyBorder="1" applyAlignment="1" applyProtection="1">
      <alignment horizontal="center" vertical="center" wrapText="1"/>
      <protection locked="0" hidden="1"/>
    </xf>
    <xf numFmtId="2" fontId="116" fillId="27" borderId="8" xfId="0" applyNumberFormat="1" applyFont="1" applyFill="1" applyBorder="1" applyAlignment="1" applyProtection="1">
      <alignment horizontal="center" vertical="center" wrapText="1"/>
      <protection locked="0" hidden="1"/>
    </xf>
    <xf numFmtId="2" fontId="116" fillId="27" borderId="5" xfId="0" applyNumberFormat="1" applyFont="1" applyFill="1" applyBorder="1" applyAlignment="1" applyProtection="1">
      <alignment horizontal="center" vertical="center" wrapText="1"/>
      <protection locked="0" hidden="1"/>
    </xf>
    <xf numFmtId="2" fontId="93" fillId="44" borderId="16" xfId="0" applyNumberFormat="1" applyFont="1" applyFill="1" applyBorder="1" applyAlignment="1" applyProtection="1">
      <alignment horizontal="center" vertical="center" wrapText="1"/>
      <protection locked="0" hidden="1"/>
    </xf>
    <xf numFmtId="2" fontId="93" fillId="44" borderId="17" xfId="0" applyNumberFormat="1" applyFont="1" applyFill="1" applyBorder="1" applyAlignment="1" applyProtection="1">
      <alignment horizontal="center" vertical="center" wrapText="1"/>
      <protection locked="0" hidden="1"/>
    </xf>
    <xf numFmtId="2" fontId="93" fillId="44" borderId="18" xfId="0" applyNumberFormat="1" applyFont="1" applyFill="1" applyBorder="1" applyAlignment="1" applyProtection="1">
      <alignment horizontal="center" vertical="center" wrapText="1"/>
      <protection locked="0" hidden="1"/>
    </xf>
    <xf numFmtId="2" fontId="93" fillId="44" borderId="21" xfId="0" applyNumberFormat="1" applyFont="1" applyFill="1" applyBorder="1" applyAlignment="1" applyProtection="1">
      <alignment horizontal="center" vertical="center" wrapText="1"/>
      <protection locked="0" hidden="1"/>
    </xf>
    <xf numFmtId="2" fontId="93" fillId="44" borderId="6" xfId="0" applyNumberFormat="1" applyFont="1" applyFill="1" applyBorder="1" applyAlignment="1" applyProtection="1">
      <alignment horizontal="center" vertical="center" wrapText="1"/>
      <protection locked="0" hidden="1"/>
    </xf>
    <xf numFmtId="2" fontId="93" fillId="44" borderId="22" xfId="0" applyNumberFormat="1" applyFont="1" applyFill="1" applyBorder="1" applyAlignment="1" applyProtection="1">
      <alignment horizontal="center" vertical="center" wrapText="1"/>
      <protection locked="0" hidden="1"/>
    </xf>
    <xf numFmtId="2" fontId="80" fillId="47" borderId="10" xfId="0" applyNumberFormat="1" applyFont="1" applyFill="1" applyBorder="1" applyAlignment="1" applyProtection="1">
      <alignment horizontal="center" vertical="center" wrapText="1"/>
      <protection locked="0" hidden="1"/>
    </xf>
    <xf numFmtId="2" fontId="80" fillId="47" borderId="29" xfId="0" applyNumberFormat="1" applyFont="1" applyFill="1" applyBorder="1" applyAlignment="1" applyProtection="1">
      <alignment horizontal="center" vertical="center" wrapText="1"/>
      <protection locked="0" hidden="1"/>
    </xf>
    <xf numFmtId="2" fontId="80" fillId="47" borderId="3" xfId="0" applyNumberFormat="1" applyFont="1" applyFill="1" applyBorder="1" applyAlignment="1" applyProtection="1">
      <alignment horizontal="center" vertical="center" wrapText="1"/>
      <protection locked="0" hidden="1"/>
    </xf>
    <xf numFmtId="2" fontId="93" fillId="26" borderId="4" xfId="0" applyNumberFormat="1" applyFont="1" applyFill="1" applyBorder="1" applyAlignment="1" applyProtection="1">
      <alignment horizontal="center" vertical="center"/>
      <protection locked="0" hidden="1"/>
    </xf>
    <xf numFmtId="2" fontId="93" fillId="26" borderId="2" xfId="0" applyNumberFormat="1" applyFont="1" applyFill="1" applyBorder="1" applyAlignment="1" applyProtection="1">
      <alignment horizontal="center" vertical="center"/>
      <protection locked="0" hidden="1"/>
    </xf>
    <xf numFmtId="2" fontId="93" fillId="26" borderId="8" xfId="0" applyNumberFormat="1" applyFont="1" applyFill="1" applyBorder="1" applyAlignment="1" applyProtection="1">
      <alignment horizontal="center" vertical="center"/>
      <protection locked="0" hidden="1"/>
    </xf>
    <xf numFmtId="2" fontId="93" fillId="26" borderId="5" xfId="0" applyNumberFormat="1" applyFont="1" applyFill="1" applyBorder="1" applyAlignment="1" applyProtection="1">
      <alignment horizontal="center" vertical="center"/>
      <protection locked="0" hidden="1"/>
    </xf>
    <xf numFmtId="2" fontId="93" fillId="21" borderId="17" xfId="0" applyNumberFormat="1" applyFont="1" applyFill="1" applyBorder="1" applyAlignment="1" applyProtection="1">
      <alignment horizontal="center" vertical="center"/>
      <protection hidden="1"/>
    </xf>
    <xf numFmtId="0" fontId="103" fillId="45" borderId="16" xfId="0" applyFont="1" applyFill="1" applyBorder="1" applyAlignment="1">
      <alignment horizontal="center" vertical="center" wrapText="1"/>
    </xf>
    <xf numFmtId="0" fontId="103" fillId="45" borderId="17" xfId="0" applyFont="1" applyFill="1" applyBorder="1" applyAlignment="1">
      <alignment horizontal="center" vertical="center" wrapText="1"/>
    </xf>
    <xf numFmtId="0" fontId="103" fillId="45" borderId="18" xfId="0" applyFont="1" applyFill="1" applyBorder="1" applyAlignment="1">
      <alignment horizontal="center" vertical="center" wrapText="1"/>
    </xf>
    <xf numFmtId="0" fontId="103" fillId="45" borderId="21" xfId="0" applyFont="1" applyFill="1" applyBorder="1" applyAlignment="1">
      <alignment horizontal="center" vertical="center" wrapText="1"/>
    </xf>
    <xf numFmtId="0" fontId="103" fillId="45" borderId="6" xfId="0" applyFont="1" applyFill="1" applyBorder="1" applyAlignment="1">
      <alignment horizontal="center" vertical="center" wrapText="1"/>
    </xf>
    <xf numFmtId="0" fontId="103" fillId="45" borderId="22" xfId="0" applyFont="1" applyFill="1" applyBorder="1" applyAlignment="1">
      <alignment horizontal="center" vertical="center" wrapText="1"/>
    </xf>
    <xf numFmtId="2" fontId="119" fillId="44" borderId="16" xfId="0" applyNumberFormat="1" applyFont="1" applyFill="1" applyBorder="1" applyAlignment="1" applyProtection="1">
      <alignment horizontal="center" vertical="center" wrapText="1"/>
      <protection locked="0" hidden="1"/>
    </xf>
    <xf numFmtId="2" fontId="119" fillId="44" borderId="17" xfId="0" applyNumberFormat="1" applyFont="1" applyFill="1" applyBorder="1" applyAlignment="1" applyProtection="1">
      <alignment horizontal="center" vertical="center" wrapText="1"/>
      <protection locked="0" hidden="1"/>
    </xf>
    <xf numFmtId="2" fontId="119" fillId="44" borderId="18" xfId="0" applyNumberFormat="1" applyFont="1" applyFill="1" applyBorder="1" applyAlignment="1" applyProtection="1">
      <alignment horizontal="center" vertical="center" wrapText="1"/>
      <protection locked="0" hidden="1"/>
    </xf>
    <xf numFmtId="2" fontId="119" fillId="44" borderId="21" xfId="0" applyNumberFormat="1" applyFont="1" applyFill="1" applyBorder="1" applyAlignment="1" applyProtection="1">
      <alignment horizontal="center" vertical="center" wrapText="1"/>
      <protection locked="0" hidden="1"/>
    </xf>
    <xf numFmtId="2" fontId="119" fillId="44" borderId="6" xfId="0" applyNumberFormat="1" applyFont="1" applyFill="1" applyBorder="1" applyAlignment="1" applyProtection="1">
      <alignment horizontal="center" vertical="center" wrapText="1"/>
      <protection locked="0" hidden="1"/>
    </xf>
    <xf numFmtId="2" fontId="119" fillId="44" borderId="22" xfId="0" applyNumberFormat="1" applyFont="1" applyFill="1" applyBorder="1" applyAlignment="1" applyProtection="1">
      <alignment horizontal="center" vertical="center" wrapText="1"/>
      <protection locked="0" hidden="1"/>
    </xf>
    <xf numFmtId="2" fontId="83" fillId="0" borderId="4" xfId="0" applyNumberFormat="1" applyFont="1" applyBorder="1" applyAlignment="1" applyProtection="1">
      <alignment horizontal="center" vertical="center" wrapText="1"/>
      <protection locked="0"/>
    </xf>
    <xf numFmtId="2" fontId="190" fillId="44" borderId="16" xfId="0" applyNumberFormat="1" applyFont="1" applyFill="1" applyBorder="1" applyAlignment="1" applyProtection="1">
      <alignment horizontal="center" vertical="center"/>
      <protection locked="0" hidden="1"/>
    </xf>
    <xf numFmtId="2" fontId="190" fillId="44" borderId="17" xfId="0" applyNumberFormat="1" applyFont="1" applyFill="1" applyBorder="1" applyAlignment="1" applyProtection="1">
      <alignment horizontal="center" vertical="center"/>
      <protection locked="0" hidden="1"/>
    </xf>
    <xf numFmtId="2" fontId="190" fillId="44" borderId="18" xfId="0" applyNumberFormat="1" applyFont="1" applyFill="1" applyBorder="1" applyAlignment="1" applyProtection="1">
      <alignment horizontal="center" vertical="center"/>
      <protection locked="0" hidden="1"/>
    </xf>
    <xf numFmtId="2" fontId="190" fillId="44" borderId="21" xfId="0" applyNumberFormat="1" applyFont="1" applyFill="1" applyBorder="1" applyAlignment="1" applyProtection="1">
      <alignment horizontal="center" vertical="center"/>
      <protection locked="0" hidden="1"/>
    </xf>
    <xf numFmtId="2" fontId="190" fillId="44" borderId="6" xfId="0" applyNumberFormat="1" applyFont="1" applyFill="1" applyBorder="1" applyAlignment="1" applyProtection="1">
      <alignment horizontal="center" vertical="center"/>
      <protection locked="0" hidden="1"/>
    </xf>
    <xf numFmtId="2" fontId="190" fillId="44" borderId="22" xfId="0" applyNumberFormat="1" applyFont="1" applyFill="1" applyBorder="1" applyAlignment="1" applyProtection="1">
      <alignment horizontal="center" vertical="center"/>
      <protection locked="0" hidden="1"/>
    </xf>
    <xf numFmtId="2" fontId="83" fillId="0" borderId="10" xfId="0" applyNumberFormat="1" applyFont="1" applyBorder="1" applyAlignment="1" applyProtection="1">
      <alignment horizontal="center" vertical="center" wrapText="1"/>
      <protection locked="0"/>
    </xf>
    <xf numFmtId="2" fontId="120" fillId="33" borderId="2" xfId="0" applyNumberFormat="1" applyFont="1" applyFill="1" applyBorder="1" applyAlignment="1" applyProtection="1">
      <alignment horizontal="center" vertical="center"/>
      <protection locked="0" hidden="1"/>
    </xf>
    <xf numFmtId="2" fontId="120" fillId="33" borderId="8" xfId="0" applyNumberFormat="1" applyFont="1" applyFill="1" applyBorder="1" applyAlignment="1" applyProtection="1">
      <alignment horizontal="center" vertical="center"/>
      <protection locked="0" hidden="1"/>
    </xf>
    <xf numFmtId="2" fontId="120" fillId="33" borderId="5" xfId="0" applyNumberFormat="1" applyFont="1" applyFill="1" applyBorder="1" applyAlignment="1" applyProtection="1">
      <alignment horizontal="center" vertical="center"/>
      <protection locked="0" hidden="1"/>
    </xf>
    <xf numFmtId="2" fontId="120" fillId="27" borderId="2" xfId="0" applyNumberFormat="1" applyFont="1" applyFill="1" applyBorder="1" applyAlignment="1" applyProtection="1">
      <alignment horizontal="center" vertical="center"/>
      <protection locked="0" hidden="1"/>
    </xf>
    <xf numFmtId="2" fontId="120" fillId="27" borderId="8" xfId="0" applyNumberFormat="1" applyFont="1" applyFill="1" applyBorder="1" applyAlignment="1" applyProtection="1">
      <alignment horizontal="center" vertical="center"/>
      <protection locked="0" hidden="1"/>
    </xf>
    <xf numFmtId="2" fontId="120" fillId="27" borderId="5" xfId="0" applyNumberFormat="1" applyFont="1" applyFill="1" applyBorder="1" applyAlignment="1" applyProtection="1">
      <alignment horizontal="center" vertical="center"/>
      <protection locked="0" hidden="1"/>
    </xf>
    <xf numFmtId="2" fontId="120" fillId="27" borderId="2" xfId="0" applyNumberFormat="1" applyFont="1" applyFill="1" applyBorder="1" applyAlignment="1" applyProtection="1">
      <alignment horizontal="center" vertical="center" wrapText="1"/>
      <protection locked="0" hidden="1"/>
    </xf>
    <xf numFmtId="2" fontId="120" fillId="27" borderId="8" xfId="0" applyNumberFormat="1" applyFont="1" applyFill="1" applyBorder="1" applyAlignment="1" applyProtection="1">
      <alignment horizontal="center" vertical="center" wrapText="1"/>
      <protection locked="0" hidden="1"/>
    </xf>
    <xf numFmtId="2" fontId="120" fillId="27" borderId="5" xfId="0" applyNumberFormat="1" applyFont="1" applyFill="1" applyBorder="1" applyAlignment="1" applyProtection="1">
      <alignment horizontal="center" vertical="center" wrapText="1"/>
      <protection locked="0" hidden="1"/>
    </xf>
    <xf numFmtId="2" fontId="176" fillId="36" borderId="10" xfId="0" applyNumberFormat="1" applyFont="1" applyFill="1" applyBorder="1" applyAlignment="1" applyProtection="1">
      <alignment horizontal="center" vertical="center" wrapText="1"/>
      <protection locked="0" hidden="1"/>
    </xf>
    <xf numFmtId="2" fontId="176" fillId="36" borderId="3" xfId="0" applyNumberFormat="1" applyFont="1" applyFill="1" applyBorder="1" applyAlignment="1" applyProtection="1">
      <alignment horizontal="center" vertical="center" wrapText="1"/>
      <protection locked="0" hidden="1"/>
    </xf>
    <xf numFmtId="2" fontId="176" fillId="27" borderId="2" xfId="0" applyNumberFormat="1" applyFont="1" applyFill="1" applyBorder="1" applyAlignment="1" applyProtection="1">
      <alignment horizontal="center" vertical="center" wrapText="1"/>
      <protection locked="0" hidden="1"/>
    </xf>
    <xf numFmtId="2" fontId="176" fillId="27" borderId="8" xfId="0" applyNumberFormat="1" applyFont="1" applyFill="1" applyBorder="1" applyAlignment="1" applyProtection="1">
      <alignment horizontal="center" vertical="center" wrapText="1"/>
      <protection locked="0" hidden="1"/>
    </xf>
    <xf numFmtId="2" fontId="176" fillId="27" borderId="5" xfId="0" applyNumberFormat="1" applyFont="1" applyFill="1" applyBorder="1" applyAlignment="1" applyProtection="1">
      <alignment horizontal="center" vertical="center" wrapText="1"/>
      <protection locked="0" hidden="1"/>
    </xf>
    <xf numFmtId="2" fontId="98" fillId="38" borderId="10" xfId="0" applyNumberFormat="1" applyFont="1" applyFill="1" applyBorder="1" applyAlignment="1" applyProtection="1">
      <alignment horizontal="center" vertical="center" wrapText="1"/>
      <protection locked="0"/>
    </xf>
    <xf numFmtId="2" fontId="98" fillId="38" borderId="3" xfId="0" applyNumberFormat="1" applyFont="1" applyFill="1" applyBorder="1" applyAlignment="1" applyProtection="1">
      <alignment horizontal="center" vertical="center" wrapText="1"/>
      <protection locked="0"/>
    </xf>
    <xf numFmtId="2" fontId="98" fillId="39" borderId="10" xfId="0" applyNumberFormat="1" applyFont="1" applyFill="1" applyBorder="1" applyAlignment="1" applyProtection="1">
      <alignment horizontal="center" vertical="center" wrapText="1"/>
      <protection locked="0"/>
    </xf>
    <xf numFmtId="2" fontId="98" fillId="39" borderId="3" xfId="0" applyNumberFormat="1" applyFont="1" applyFill="1" applyBorder="1" applyAlignment="1" applyProtection="1">
      <alignment horizontal="center" vertical="center" wrapText="1"/>
      <protection locked="0"/>
    </xf>
    <xf numFmtId="2" fontId="98" fillId="16" borderId="10" xfId="0" applyNumberFormat="1" applyFont="1" applyFill="1" applyBorder="1" applyAlignment="1" applyProtection="1">
      <alignment horizontal="center" vertical="center" wrapText="1"/>
      <protection locked="0"/>
    </xf>
    <xf numFmtId="2" fontId="98" fillId="16" borderId="3" xfId="0" applyNumberFormat="1" applyFont="1" applyFill="1" applyBorder="1" applyAlignment="1" applyProtection="1">
      <alignment horizontal="center" vertical="center" wrapText="1"/>
      <protection locked="0"/>
    </xf>
    <xf numFmtId="2" fontId="93" fillId="33" borderId="2" xfId="0" applyNumberFormat="1" applyFont="1" applyFill="1" applyBorder="1" applyAlignment="1" applyProtection="1">
      <alignment horizontal="center" vertical="center"/>
      <protection locked="0" hidden="1"/>
    </xf>
    <xf numFmtId="2" fontId="93" fillId="33" borderId="8" xfId="0" applyNumberFormat="1" applyFont="1" applyFill="1" applyBorder="1" applyAlignment="1" applyProtection="1">
      <alignment horizontal="center" vertical="center"/>
      <protection locked="0" hidden="1"/>
    </xf>
    <xf numFmtId="2" fontId="93" fillId="33" borderId="5" xfId="0" applyNumberFormat="1" applyFont="1" applyFill="1" applyBorder="1" applyAlignment="1" applyProtection="1">
      <alignment horizontal="center" vertical="center"/>
      <protection locked="0" hidden="1"/>
    </xf>
    <xf numFmtId="2" fontId="93" fillId="27" borderId="2" xfId="0" applyNumberFormat="1" applyFont="1" applyFill="1" applyBorder="1" applyAlignment="1" applyProtection="1">
      <alignment horizontal="center" vertical="center"/>
      <protection locked="0" hidden="1"/>
    </xf>
    <xf numFmtId="2" fontId="93" fillId="27" borderId="8" xfId="0" applyNumberFormat="1" applyFont="1" applyFill="1" applyBorder="1" applyAlignment="1" applyProtection="1">
      <alignment horizontal="center" vertical="center"/>
      <protection locked="0" hidden="1"/>
    </xf>
    <xf numFmtId="2" fontId="93" fillId="27" borderId="5" xfId="0" applyNumberFormat="1" applyFont="1" applyFill="1" applyBorder="1" applyAlignment="1" applyProtection="1">
      <alignment horizontal="center" vertical="center"/>
      <protection locked="0" hidden="1"/>
    </xf>
    <xf numFmtId="0" fontId="221" fillId="5" borderId="0" xfId="0" applyFont="1" applyFill="1" applyAlignment="1" applyProtection="1">
      <alignment horizontal="center" vertical="center"/>
      <protection locked="0"/>
    </xf>
    <xf numFmtId="0" fontId="222" fillId="5" borderId="0" xfId="0" applyFont="1" applyFill="1" applyAlignment="1" applyProtection="1">
      <alignment horizontal="center" vertical="center"/>
      <protection locked="0"/>
    </xf>
    <xf numFmtId="0" fontId="40" fillId="5" borderId="33" xfId="0" applyFont="1" applyFill="1" applyBorder="1" applyAlignment="1">
      <alignment vertical="center" wrapText="1"/>
    </xf>
    <xf numFmtId="0" fontId="40" fillId="5" borderId="7" xfId="0" applyFont="1" applyFill="1" applyBorder="1" applyAlignment="1">
      <alignment vertical="center" wrapText="1"/>
    </xf>
    <xf numFmtId="0" fontId="40" fillId="5" borderId="26" xfId="0" applyFont="1" applyFill="1" applyBorder="1" applyAlignment="1">
      <alignment vertical="center" wrapText="1"/>
    </xf>
    <xf numFmtId="0" fontId="40" fillId="5" borderId="42" xfId="0" applyFont="1" applyFill="1" applyBorder="1" applyAlignment="1">
      <alignment vertical="center" wrapText="1"/>
    </xf>
    <xf numFmtId="0" fontId="45" fillId="4" borderId="16" xfId="0" applyFont="1" applyFill="1" applyBorder="1" applyAlignment="1">
      <alignment horizontal="center" vertical="center" wrapText="1"/>
    </xf>
    <xf numFmtId="0" fontId="45" fillId="4" borderId="18" xfId="0" applyFont="1" applyFill="1" applyBorder="1" applyAlignment="1">
      <alignment horizontal="center" vertical="center" wrapText="1"/>
    </xf>
    <xf numFmtId="0" fontId="45" fillId="4" borderId="19" xfId="0" applyFont="1" applyFill="1" applyBorder="1" applyAlignment="1">
      <alignment horizontal="center" vertical="center" wrapText="1"/>
    </xf>
    <xf numFmtId="0" fontId="45" fillId="4" borderId="20" xfId="0" applyFont="1" applyFill="1" applyBorder="1" applyAlignment="1">
      <alignment horizontal="center" vertical="center" wrapText="1"/>
    </xf>
    <xf numFmtId="0" fontId="45" fillId="4" borderId="21" xfId="0" applyFont="1" applyFill="1" applyBorder="1" applyAlignment="1">
      <alignment horizontal="center" vertical="center" wrapText="1"/>
    </xf>
    <xf numFmtId="0" fontId="45" fillId="4" borderId="22" xfId="0" applyFont="1" applyFill="1" applyBorder="1" applyAlignment="1">
      <alignment horizontal="center" vertical="center" wrapText="1"/>
    </xf>
    <xf numFmtId="0" fontId="74" fillId="58" borderId="2" xfId="0" applyFont="1" applyFill="1" applyBorder="1" applyAlignment="1">
      <alignment horizontal="right" vertical="center" wrapText="1"/>
    </xf>
    <xf numFmtId="0" fontId="74" fillId="58" borderId="8" xfId="0" applyFont="1" applyFill="1" applyBorder="1" applyAlignment="1">
      <alignment horizontal="right" vertical="center" wrapText="1"/>
    </xf>
    <xf numFmtId="0" fontId="72" fillId="4" borderId="10" xfId="0" applyFont="1" applyFill="1" applyBorder="1" applyAlignment="1">
      <alignment horizontal="center" vertical="center" wrapText="1"/>
    </xf>
    <xf numFmtId="0" fontId="72" fillId="4" borderId="29" xfId="0" applyFont="1" applyFill="1" applyBorder="1" applyAlignment="1">
      <alignment horizontal="center" vertical="center" wrapText="1"/>
    </xf>
    <xf numFmtId="0" fontId="72" fillId="4" borderId="3" xfId="0" applyFont="1" applyFill="1" applyBorder="1" applyAlignment="1">
      <alignment horizontal="center" vertical="center" wrapText="1"/>
    </xf>
    <xf numFmtId="0" fontId="89" fillId="4" borderId="0" xfId="0" applyFont="1" applyFill="1" applyAlignment="1">
      <alignment horizontal="center" vertical="center" wrapText="1"/>
    </xf>
    <xf numFmtId="0" fontId="40" fillId="2" borderId="15" xfId="0" applyFont="1" applyFill="1" applyBorder="1" applyAlignment="1" applyProtection="1">
      <alignment vertical="center" wrapText="1"/>
      <protection hidden="1"/>
    </xf>
    <xf numFmtId="0" fontId="40" fillId="2" borderId="41" xfId="0" applyFont="1" applyFill="1" applyBorder="1" applyAlignment="1" applyProtection="1">
      <alignment vertical="center" wrapText="1"/>
      <protection hidden="1"/>
    </xf>
    <xf numFmtId="0" fontId="40" fillId="2" borderId="23" xfId="0" applyFont="1" applyFill="1" applyBorder="1" applyAlignment="1" applyProtection="1">
      <alignment vertical="center" wrapText="1"/>
      <protection hidden="1"/>
    </xf>
    <xf numFmtId="0" fontId="40" fillId="2" borderId="9" xfId="0" applyFont="1" applyFill="1" applyBorder="1" applyAlignment="1" applyProtection="1">
      <alignment vertical="center" wrapText="1"/>
      <protection hidden="1"/>
    </xf>
    <xf numFmtId="0" fontId="40" fillId="5" borderId="15" xfId="0" applyFont="1" applyFill="1" applyBorder="1" applyAlignment="1" applyProtection="1">
      <alignment vertical="center" wrapText="1"/>
      <protection hidden="1"/>
    </xf>
    <xf numFmtId="0" fontId="40" fillId="5" borderId="41" xfId="0" applyFont="1" applyFill="1" applyBorder="1" applyAlignment="1" applyProtection="1">
      <alignment vertical="center" wrapText="1"/>
      <protection hidden="1"/>
    </xf>
    <xf numFmtId="0" fontId="40" fillId="5" borderId="26" xfId="0" applyFont="1" applyFill="1" applyBorder="1" applyAlignment="1" applyProtection="1">
      <alignment vertical="center" wrapText="1"/>
      <protection hidden="1"/>
    </xf>
    <xf numFmtId="0" fontId="40" fillId="5" borderId="42" xfId="0" applyFont="1" applyFill="1" applyBorder="1" applyAlignment="1" applyProtection="1">
      <alignment vertical="center" wrapText="1"/>
      <protection hidden="1"/>
    </xf>
    <xf numFmtId="0" fontId="45" fillId="4" borderId="10" xfId="0" applyFont="1" applyFill="1" applyBorder="1" applyAlignment="1" applyProtection="1">
      <alignment horizontal="center" vertical="center" wrapText="1"/>
      <protection hidden="1"/>
    </xf>
    <xf numFmtId="0" fontId="45" fillId="4" borderId="29" xfId="0" applyFont="1" applyFill="1" applyBorder="1" applyAlignment="1" applyProtection="1">
      <alignment horizontal="center" vertical="center" wrapText="1"/>
      <protection hidden="1"/>
    </xf>
    <xf numFmtId="0" fontId="45" fillId="4" borderId="3" xfId="0" applyFont="1" applyFill="1" applyBorder="1" applyAlignment="1" applyProtection="1">
      <alignment horizontal="center" vertical="center" wrapText="1"/>
      <protection hidden="1"/>
    </xf>
    <xf numFmtId="0" fontId="72" fillId="4" borderId="10" xfId="0" applyFont="1" applyFill="1" applyBorder="1" applyAlignment="1" applyProtection="1">
      <alignment horizontal="center" vertical="center" wrapText="1"/>
      <protection hidden="1"/>
    </xf>
    <xf numFmtId="0" fontId="72" fillId="4" borderId="29" xfId="0" applyFont="1" applyFill="1" applyBorder="1" applyAlignment="1" applyProtection="1">
      <alignment horizontal="center" vertical="center" wrapText="1"/>
      <protection hidden="1"/>
    </xf>
    <xf numFmtId="0" fontId="72" fillId="4" borderId="3" xfId="0" applyFont="1" applyFill="1" applyBorder="1" applyAlignment="1" applyProtection="1">
      <alignment horizontal="center" vertical="center" wrapText="1"/>
      <protection hidden="1"/>
    </xf>
    <xf numFmtId="0" fontId="220" fillId="5" borderId="0" xfId="0" applyFont="1" applyFill="1" applyAlignment="1" applyProtection="1">
      <alignment horizontal="left" vertical="center" wrapText="1"/>
      <protection hidden="1"/>
    </xf>
    <xf numFmtId="0" fontId="74" fillId="81" borderId="16" xfId="0" applyFont="1" applyFill="1" applyBorder="1" applyAlignment="1" applyProtection="1">
      <alignment horizontal="right" vertical="center" wrapText="1"/>
      <protection hidden="1"/>
    </xf>
    <xf numFmtId="0" fontId="74" fillId="81" borderId="17" xfId="0" applyFont="1" applyFill="1" applyBorder="1" applyAlignment="1" applyProtection="1">
      <alignment horizontal="right" vertical="center" wrapText="1"/>
      <protection hidden="1"/>
    </xf>
    <xf numFmtId="0" fontId="74" fillId="61" borderId="2" xfId="0" applyFont="1" applyFill="1" applyBorder="1" applyAlignment="1" applyProtection="1">
      <alignment horizontal="right" vertical="center" wrapText="1"/>
      <protection hidden="1"/>
    </xf>
    <xf numFmtId="0" fontId="74" fillId="61" borderId="8" xfId="0" applyFont="1" applyFill="1" applyBorder="1" applyAlignment="1" applyProtection="1">
      <alignment horizontal="right" vertical="center" wrapText="1"/>
      <protection hidden="1"/>
    </xf>
    <xf numFmtId="0" fontId="74" fillId="61" borderId="5" xfId="0" applyFont="1" applyFill="1" applyBorder="1" applyAlignment="1" applyProtection="1">
      <alignment horizontal="right" vertical="center" wrapText="1"/>
      <protection hidden="1"/>
    </xf>
    <xf numFmtId="0" fontId="71" fillId="5" borderId="56" xfId="0" applyFont="1" applyFill="1" applyBorder="1" applyAlignment="1" applyProtection="1">
      <alignment horizontal="center" vertical="center"/>
      <protection hidden="1"/>
    </xf>
    <xf numFmtId="0" fontId="71" fillId="5" borderId="56" xfId="0" applyFont="1" applyFill="1" applyBorder="1" applyAlignment="1" applyProtection="1">
      <alignment horizontal="center" vertical="center"/>
      <protection locked="0"/>
    </xf>
    <xf numFmtId="0" fontId="31" fillId="5" borderId="0" xfId="0" applyFont="1" applyFill="1" applyAlignment="1" applyProtection="1">
      <alignment horizontal="center" vertical="center"/>
      <protection hidden="1"/>
    </xf>
    <xf numFmtId="0" fontId="40" fillId="51" borderId="2" xfId="0" applyFont="1" applyFill="1" applyBorder="1" applyAlignment="1">
      <alignment horizontal="center" vertical="center" wrapText="1"/>
    </xf>
    <xf numFmtId="0" fontId="40" fillId="51" borderId="8" xfId="0" applyFont="1" applyFill="1" applyBorder="1" applyAlignment="1">
      <alignment horizontal="center" vertical="center" wrapText="1"/>
    </xf>
    <xf numFmtId="0" fontId="40" fillId="51" borderId="5" xfId="0" applyFont="1" applyFill="1" applyBorder="1" applyAlignment="1">
      <alignment horizontal="center" vertical="center" wrapText="1"/>
    </xf>
    <xf numFmtId="0" fontId="72" fillId="4" borderId="18" xfId="0" applyFont="1" applyFill="1" applyBorder="1" applyAlignment="1">
      <alignment horizontal="center" vertical="center" wrapText="1"/>
    </xf>
    <xf numFmtId="0" fontId="72" fillId="4" borderId="20" xfId="0" applyFont="1" applyFill="1" applyBorder="1" applyAlignment="1">
      <alignment horizontal="center" vertical="center" wrapText="1"/>
    </xf>
    <xf numFmtId="0" fontId="72" fillId="4" borderId="22" xfId="0" applyFont="1" applyFill="1" applyBorder="1" applyAlignment="1">
      <alignment horizontal="center" vertical="center" wrapText="1"/>
    </xf>
    <xf numFmtId="0" fontId="40" fillId="5" borderId="23" xfId="0" applyFont="1" applyFill="1" applyBorder="1" applyAlignment="1" applyProtection="1">
      <alignment vertical="center" wrapText="1"/>
      <protection hidden="1"/>
    </xf>
    <xf numFmtId="0" fontId="40" fillId="5" borderId="9" xfId="0" applyFont="1" applyFill="1" applyBorder="1" applyAlignment="1" applyProtection="1">
      <alignment vertical="center" wrapText="1"/>
      <protection hidden="1"/>
    </xf>
    <xf numFmtId="2" fontId="74" fillId="4" borderId="0" xfId="0" applyNumberFormat="1" applyFont="1" applyFill="1" applyAlignment="1">
      <alignment horizontal="center" vertical="center" wrapText="1"/>
    </xf>
    <xf numFmtId="0" fontId="82" fillId="65" borderId="29" xfId="0" applyFont="1" applyFill="1" applyBorder="1" applyAlignment="1" applyProtection="1">
      <alignment horizontal="center" vertical="center" wrapText="1"/>
      <protection hidden="1"/>
    </xf>
    <xf numFmtId="0" fontId="74" fillId="81" borderId="16" xfId="0" applyFont="1" applyFill="1" applyBorder="1" applyAlignment="1">
      <alignment horizontal="right" vertical="center" wrapText="1"/>
    </xf>
    <xf numFmtId="0" fontId="74" fillId="81" borderId="17" xfId="0" applyFont="1" applyFill="1" applyBorder="1" applyAlignment="1">
      <alignment horizontal="right" vertical="center" wrapText="1"/>
    </xf>
    <xf numFmtId="0" fontId="51" fillId="4" borderId="6" xfId="0" applyFont="1" applyFill="1" applyBorder="1" applyAlignment="1" applyProtection="1">
      <alignment wrapText="1"/>
      <protection hidden="1"/>
    </xf>
    <xf numFmtId="0" fontId="51" fillId="4" borderId="6" xfId="0" applyFont="1" applyFill="1" applyBorder="1" applyAlignment="1">
      <alignment wrapText="1"/>
    </xf>
    <xf numFmtId="0" fontId="43" fillId="5" borderId="16" xfId="0" applyFont="1" applyFill="1" applyBorder="1" applyAlignment="1" applyProtection="1">
      <alignment horizontal="center" vertical="center" wrapText="1"/>
      <protection hidden="1"/>
    </xf>
    <xf numFmtId="0" fontId="43" fillId="5" borderId="17" xfId="0" applyFont="1" applyFill="1" applyBorder="1" applyAlignment="1" applyProtection="1">
      <alignment horizontal="center" vertical="center" wrapText="1"/>
      <protection hidden="1"/>
    </xf>
    <xf numFmtId="0" fontId="43" fillId="5" borderId="18" xfId="0" applyFont="1" applyFill="1" applyBorder="1" applyAlignment="1" applyProtection="1">
      <alignment horizontal="center" vertical="center" wrapText="1"/>
      <protection hidden="1"/>
    </xf>
    <xf numFmtId="0" fontId="43" fillId="5" borderId="21" xfId="0" applyFont="1" applyFill="1" applyBorder="1" applyAlignment="1" applyProtection="1">
      <alignment horizontal="center" vertical="center" wrapText="1"/>
      <protection hidden="1"/>
    </xf>
    <xf numFmtId="0" fontId="43" fillId="5" borderId="6" xfId="0" applyFont="1" applyFill="1" applyBorder="1" applyAlignment="1" applyProtection="1">
      <alignment horizontal="center" vertical="center" wrapText="1"/>
      <protection hidden="1"/>
    </xf>
    <xf numFmtId="0" fontId="43" fillId="5" borderId="22" xfId="0" applyFont="1" applyFill="1" applyBorder="1" applyAlignment="1" applyProtection="1">
      <alignment horizontal="center" vertical="center" wrapText="1"/>
      <protection hidden="1"/>
    </xf>
    <xf numFmtId="0" fontId="82" fillId="65" borderId="10" xfId="0" applyFont="1" applyFill="1" applyBorder="1" applyAlignment="1" applyProtection="1">
      <alignment horizontal="center" vertical="center" wrapText="1"/>
      <protection hidden="1"/>
    </xf>
    <xf numFmtId="0" fontId="82" fillId="65" borderId="3" xfId="0" applyFont="1" applyFill="1" applyBorder="1" applyAlignment="1" applyProtection="1">
      <alignment horizontal="center" vertical="center" wrapText="1"/>
      <protection hidden="1"/>
    </xf>
    <xf numFmtId="0" fontId="40" fillId="59" borderId="16" xfId="0" applyFont="1" applyFill="1" applyBorder="1" applyAlignment="1" applyProtection="1">
      <alignment horizontal="center" vertical="center" wrapText="1"/>
      <protection hidden="1"/>
    </xf>
    <xf numFmtId="0" fontId="40" fillId="59" borderId="17" xfId="0" applyFont="1" applyFill="1" applyBorder="1" applyAlignment="1" applyProtection="1">
      <alignment horizontal="center" vertical="center" wrapText="1"/>
      <protection hidden="1"/>
    </xf>
    <xf numFmtId="0" fontId="40" fillId="59" borderId="2" xfId="0" applyFont="1" applyFill="1" applyBorder="1" applyAlignment="1">
      <alignment horizontal="center" vertical="center" wrapText="1"/>
    </xf>
    <xf numFmtId="0" fontId="40" fillId="59" borderId="8" xfId="0" applyFont="1" applyFill="1" applyBorder="1" applyAlignment="1">
      <alignment horizontal="center" vertical="center" wrapText="1"/>
    </xf>
    <xf numFmtId="0" fontId="40" fillId="59" borderId="5" xfId="0" applyFont="1" applyFill="1" applyBorder="1" applyAlignment="1">
      <alignment horizontal="center" vertical="center" wrapText="1"/>
    </xf>
    <xf numFmtId="0" fontId="40" fillId="2" borderId="23" xfId="0" applyFont="1" applyFill="1" applyBorder="1" applyAlignment="1">
      <alignment vertical="center" wrapText="1"/>
    </xf>
    <xf numFmtId="0" fontId="40" fillId="2" borderId="9" xfId="0" applyFont="1" applyFill="1" applyBorder="1" applyAlignment="1">
      <alignment vertical="center" wrapText="1"/>
    </xf>
    <xf numFmtId="0" fontId="40" fillId="2" borderId="24" xfId="0" applyFont="1" applyFill="1" applyBorder="1" applyAlignment="1">
      <alignment vertical="center" wrapText="1"/>
    </xf>
    <xf numFmtId="0" fontId="219" fillId="5" borderId="0" xfId="0" applyFont="1" applyFill="1" applyAlignment="1" applyProtection="1">
      <alignment vertical="center" wrapText="1"/>
      <protection hidden="1"/>
    </xf>
    <xf numFmtId="0" fontId="219" fillId="5" borderId="0" xfId="0" applyFont="1" applyFill="1" applyAlignment="1" applyProtection="1">
      <alignment horizontal="left" vertical="center" wrapText="1"/>
      <protection locked="0"/>
    </xf>
    <xf numFmtId="0" fontId="220" fillId="5" borderId="0" xfId="0" applyFont="1" applyFill="1" applyAlignment="1" applyProtection="1">
      <alignment vertical="center" wrapText="1"/>
      <protection hidden="1"/>
    </xf>
    <xf numFmtId="0" fontId="220" fillId="5" borderId="0" xfId="0" applyFont="1" applyFill="1" applyAlignment="1" applyProtection="1">
      <alignment horizontal="left" vertical="center" wrapText="1"/>
      <protection locked="0"/>
    </xf>
    <xf numFmtId="0" fontId="74" fillId="81" borderId="2" xfId="0" applyFont="1" applyFill="1" applyBorder="1" applyAlignment="1" applyProtection="1">
      <alignment horizontal="right" vertical="center" wrapText="1"/>
      <protection hidden="1"/>
    </xf>
    <xf numFmtId="0" fontId="74" fillId="81" borderId="8" xfId="0" applyFont="1" applyFill="1" applyBorder="1" applyAlignment="1" applyProtection="1">
      <alignment horizontal="right" vertical="center" wrapText="1"/>
      <protection hidden="1"/>
    </xf>
    <xf numFmtId="0" fontId="74" fillId="61" borderId="17" xfId="0" applyFont="1" applyFill="1" applyBorder="1" applyAlignment="1" applyProtection="1">
      <alignment horizontal="right" vertical="center" wrapText="1"/>
      <protection hidden="1"/>
    </xf>
    <xf numFmtId="0" fontId="74" fillId="61" borderId="0" xfId="0" applyFont="1" applyFill="1" applyBorder="1" applyAlignment="1" applyProtection="1">
      <alignment horizontal="right" vertical="center" wrapText="1"/>
      <protection hidden="1"/>
    </xf>
    <xf numFmtId="0" fontId="74" fillId="61" borderId="0" xfId="0" applyFont="1" applyFill="1" applyAlignment="1" applyProtection="1">
      <alignment horizontal="right" vertical="center" wrapText="1"/>
      <protection hidden="1"/>
    </xf>
    <xf numFmtId="0" fontId="40" fillId="5" borderId="10" xfId="0" applyFont="1" applyFill="1" applyBorder="1" applyAlignment="1">
      <alignment horizontal="center" vertical="center" wrapText="1"/>
    </xf>
    <xf numFmtId="0" fontId="40" fillId="5" borderId="29" xfId="0" applyFont="1" applyFill="1" applyBorder="1" applyAlignment="1">
      <alignment horizontal="center" vertical="center" wrapText="1"/>
    </xf>
    <xf numFmtId="0" fontId="40" fillId="51" borderId="16" xfId="0" applyFont="1" applyFill="1" applyBorder="1" applyAlignment="1" applyProtection="1">
      <alignment horizontal="center" vertical="center" wrapText="1"/>
      <protection hidden="1"/>
    </xf>
    <xf numFmtId="0" fontId="40" fillId="51" borderId="17" xfId="0" applyFont="1" applyFill="1" applyBorder="1" applyAlignment="1" applyProtection="1">
      <alignment horizontal="center" vertical="center" wrapText="1"/>
      <protection hidden="1"/>
    </xf>
    <xf numFmtId="0" fontId="40" fillId="51" borderId="16" xfId="0" applyFont="1" applyFill="1" applyBorder="1" applyAlignment="1">
      <alignment horizontal="center" vertical="center" wrapText="1"/>
    </xf>
    <xf numFmtId="0" fontId="40" fillId="51" borderId="17" xfId="0" applyFont="1" applyFill="1" applyBorder="1" applyAlignment="1">
      <alignment horizontal="center" vertical="center" wrapText="1"/>
    </xf>
    <xf numFmtId="0" fontId="40" fillId="5" borderId="33" xfId="0" applyFont="1" applyFill="1" applyBorder="1" applyAlignment="1" applyProtection="1">
      <alignment vertical="center" wrapText="1"/>
      <protection hidden="1"/>
    </xf>
    <xf numFmtId="0" fontId="40" fillId="5" borderId="7" xfId="0" applyFont="1" applyFill="1" applyBorder="1" applyAlignment="1" applyProtection="1">
      <alignment vertical="center" wrapText="1"/>
      <protection hidden="1"/>
    </xf>
    <xf numFmtId="0" fontId="43" fillId="5" borderId="16" xfId="0" applyFont="1" applyFill="1" applyBorder="1" applyAlignment="1">
      <alignment horizontal="center" vertical="center" wrapText="1"/>
    </xf>
    <xf numFmtId="0" fontId="43" fillId="5" borderId="17" xfId="0" applyFont="1" applyFill="1" applyBorder="1" applyAlignment="1">
      <alignment horizontal="center" vertical="center" wrapText="1"/>
    </xf>
    <xf numFmtId="0" fontId="43" fillId="5" borderId="21" xfId="0" applyFont="1" applyFill="1" applyBorder="1" applyAlignment="1">
      <alignment horizontal="center" vertical="center" wrapText="1"/>
    </xf>
    <xf numFmtId="0" fontId="43" fillId="5" borderId="6" xfId="0" applyFont="1" applyFill="1" applyBorder="1" applyAlignment="1">
      <alignment horizontal="center" vertical="center" wrapText="1"/>
    </xf>
    <xf numFmtId="0" fontId="40" fillId="2" borderId="15" xfId="0" applyFont="1" applyFill="1" applyBorder="1" applyAlignment="1">
      <alignment vertical="center" wrapText="1"/>
    </xf>
    <xf numFmtId="0" fontId="40" fillId="2" borderId="41" xfId="0" applyFont="1" applyFill="1" applyBorder="1" applyAlignment="1">
      <alignment vertical="center" wrapText="1"/>
    </xf>
    <xf numFmtId="0" fontId="40" fillId="2" borderId="25" xfId="0" applyFont="1" applyFill="1" applyBorder="1" applyAlignment="1">
      <alignment vertical="center" wrapText="1"/>
    </xf>
    <xf numFmtId="0" fontId="82" fillId="65" borderId="20" xfId="0" applyFont="1" applyFill="1" applyBorder="1" applyAlignment="1" applyProtection="1">
      <alignment horizontal="center" vertical="center" wrapText="1"/>
      <protection hidden="1"/>
    </xf>
    <xf numFmtId="0" fontId="40" fillId="5" borderId="23" xfId="0" applyFont="1" applyFill="1" applyBorder="1" applyAlignment="1">
      <alignment vertical="center" wrapText="1"/>
    </xf>
    <xf numFmtId="0" fontId="40" fillId="5" borderId="9" xfId="0" applyFont="1" applyFill="1" applyBorder="1" applyAlignment="1">
      <alignment vertical="center" wrapText="1"/>
    </xf>
    <xf numFmtId="0" fontId="40" fillId="5" borderId="24" xfId="0" applyFont="1" applyFill="1" applyBorder="1" applyAlignment="1">
      <alignment vertical="center" wrapText="1"/>
    </xf>
    <xf numFmtId="0" fontId="40" fillId="5" borderId="27" xfId="0" applyFont="1" applyFill="1" applyBorder="1" applyAlignment="1">
      <alignment vertical="center" wrapText="1"/>
    </xf>
    <xf numFmtId="0" fontId="30" fillId="5" borderId="10" xfId="0" applyFont="1" applyFill="1" applyBorder="1" applyAlignment="1">
      <alignment horizontal="center" vertical="center" wrapText="1"/>
    </xf>
    <xf numFmtId="0" fontId="30" fillId="5" borderId="3" xfId="0" applyFont="1" applyFill="1" applyBorder="1" applyAlignment="1">
      <alignment horizontal="center" vertical="center" wrapText="1"/>
    </xf>
    <xf numFmtId="0" fontId="40" fillId="5" borderId="3" xfId="0" applyFont="1" applyFill="1" applyBorder="1" applyAlignment="1">
      <alignment horizontal="center" vertical="center" wrapText="1"/>
    </xf>
    <xf numFmtId="0" fontId="39" fillId="5" borderId="0" xfId="0" applyFont="1" applyFill="1" applyAlignment="1" applyProtection="1">
      <alignment horizontal="center" vertical="center"/>
      <protection hidden="1"/>
    </xf>
    <xf numFmtId="0" fontId="221" fillId="5" borderId="0" xfId="0" applyFont="1" applyFill="1" applyAlignment="1" applyProtection="1">
      <alignment horizontal="center" vertical="center"/>
      <protection hidden="1"/>
    </xf>
    <xf numFmtId="0" fontId="222" fillId="5" borderId="0" xfId="0" applyFont="1" applyFill="1" applyAlignment="1" applyProtection="1">
      <alignment horizontal="center" vertical="center"/>
      <protection hidden="1"/>
    </xf>
    <xf numFmtId="0" fontId="43" fillId="5" borderId="18" xfId="0" applyFont="1" applyFill="1" applyBorder="1" applyAlignment="1">
      <alignment horizontal="center" vertical="center" wrapText="1"/>
    </xf>
    <xf numFmtId="0" fontId="43" fillId="5" borderId="22" xfId="0" applyFont="1" applyFill="1" applyBorder="1" applyAlignment="1">
      <alignment horizontal="center" vertical="center" wrapText="1"/>
    </xf>
    <xf numFmtId="0" fontId="40" fillId="56" borderId="16" xfId="0" applyFont="1" applyFill="1" applyBorder="1" applyAlignment="1">
      <alignment horizontal="center" vertical="center" wrapText="1"/>
    </xf>
    <xf numFmtId="0" fontId="40" fillId="56" borderId="17" xfId="0" applyFont="1" applyFill="1" applyBorder="1" applyAlignment="1">
      <alignment horizontal="center" vertical="center" wrapText="1"/>
    </xf>
    <xf numFmtId="0" fontId="220" fillId="5" borderId="0" xfId="0" applyFont="1" applyFill="1" applyAlignment="1" applyProtection="1">
      <alignment vertical="center" wrapText="1"/>
      <protection locked="0"/>
    </xf>
    <xf numFmtId="0" fontId="219" fillId="5" borderId="0" xfId="0" applyFont="1" applyFill="1" applyAlignment="1" applyProtection="1">
      <alignment vertical="center" wrapText="1"/>
      <protection locked="0"/>
    </xf>
    <xf numFmtId="0" fontId="40" fillId="5" borderId="6" xfId="0" applyFont="1" applyFill="1" applyBorder="1" applyAlignment="1" applyProtection="1">
      <alignment vertical="center" wrapText="1"/>
      <protection locked="0"/>
    </xf>
    <xf numFmtId="0" fontId="40" fillId="5" borderId="6" xfId="0" applyFont="1" applyFill="1" applyBorder="1" applyAlignment="1" applyProtection="1">
      <alignment vertical="center" wrapText="1"/>
      <protection hidden="1"/>
    </xf>
    <xf numFmtId="0" fontId="128" fillId="4" borderId="0" xfId="0" applyFont="1" applyFill="1" applyAlignment="1">
      <alignment horizontal="center" vertical="center" wrapText="1"/>
    </xf>
    <xf numFmtId="0" fontId="131" fillId="4" borderId="1" xfId="0" applyFont="1" applyFill="1" applyBorder="1" applyAlignment="1">
      <alignment horizontal="left" vertical="center"/>
    </xf>
    <xf numFmtId="0" fontId="156" fillId="4" borderId="1" xfId="0" applyFont="1" applyFill="1" applyBorder="1" applyAlignment="1">
      <alignment vertical="center"/>
    </xf>
    <xf numFmtId="0" fontId="157" fillId="4" borderId="57" xfId="5" applyFont="1" applyFill="1" applyBorder="1" applyAlignment="1">
      <alignment horizontal="center" vertical="center" wrapText="1"/>
    </xf>
    <xf numFmtId="0" fontId="157" fillId="4" borderId="59" xfId="5" applyFont="1" applyFill="1" applyBorder="1" applyAlignment="1">
      <alignment horizontal="center" vertical="center" wrapText="1"/>
    </xf>
    <xf numFmtId="0" fontId="157" fillId="4" borderId="37" xfId="5" applyFont="1" applyFill="1" applyBorder="1" applyAlignment="1">
      <alignment horizontal="center" vertical="center" wrapText="1"/>
    </xf>
    <xf numFmtId="0" fontId="157" fillId="4" borderId="38" xfId="5" applyFont="1" applyFill="1" applyBorder="1" applyAlignment="1">
      <alignment horizontal="center" vertical="center" wrapText="1"/>
    </xf>
    <xf numFmtId="0" fontId="214" fillId="4" borderId="0" xfId="0" applyFont="1" applyFill="1" applyAlignment="1">
      <alignment horizontal="center" vertical="center" wrapText="1"/>
    </xf>
    <xf numFmtId="0" fontId="215" fillId="4" borderId="0" xfId="0" applyFont="1" applyFill="1" applyAlignment="1">
      <alignment horizontal="center" vertical="center" wrapText="1"/>
    </xf>
    <xf numFmtId="0" fontId="214" fillId="5" borderId="0" xfId="0" applyFont="1" applyFill="1" applyAlignment="1">
      <alignment horizontal="center" vertical="center" wrapText="1"/>
    </xf>
    <xf numFmtId="2" fontId="157" fillId="5" borderId="0" xfId="0" applyNumberFormat="1" applyFont="1" applyFill="1" applyAlignment="1">
      <alignment horizontal="center" vertical="center" wrapText="1"/>
    </xf>
    <xf numFmtId="2" fontId="216" fillId="5" borderId="0" xfId="0" applyNumberFormat="1" applyFont="1" applyFill="1" applyAlignment="1">
      <alignment horizontal="center" vertical="center" wrapText="1"/>
    </xf>
    <xf numFmtId="0" fontId="161" fillId="4" borderId="0" xfId="0" applyFont="1" applyFill="1" applyAlignment="1">
      <alignment horizontal="left" vertical="center" wrapText="1"/>
    </xf>
    <xf numFmtId="0" fontId="161" fillId="4" borderId="1" xfId="0" applyFont="1" applyFill="1" applyBorder="1" applyAlignment="1">
      <alignment vertical="center" wrapText="1"/>
    </xf>
    <xf numFmtId="0" fontId="223" fillId="4" borderId="0" xfId="0" applyFont="1" applyFill="1" applyAlignment="1">
      <alignment horizontal="center" vertical="center" wrapText="1"/>
    </xf>
    <xf numFmtId="0" fontId="215" fillId="4" borderId="7" xfId="0" applyFont="1" applyFill="1" applyBorder="1" applyAlignment="1">
      <alignment horizontal="left" vertical="center" wrapText="1"/>
    </xf>
    <xf numFmtId="0" fontId="214" fillId="4" borderId="1" xfId="0" applyFont="1" applyFill="1" applyBorder="1" applyAlignment="1">
      <alignment horizontal="right" vertical="center"/>
    </xf>
    <xf numFmtId="0" fontId="215" fillId="4" borderId="1" xfId="0" applyFont="1" applyFill="1" applyBorder="1" applyAlignment="1">
      <alignment horizontal="right" vertical="center"/>
    </xf>
    <xf numFmtId="0" fontId="215" fillId="4" borderId="0" xfId="0" applyFont="1" applyFill="1" applyAlignment="1" applyProtection="1">
      <alignment horizontal="left" vertical="center" wrapText="1"/>
      <protection locked="0"/>
    </xf>
    <xf numFmtId="0" fontId="214" fillId="4" borderId="0" xfId="0" applyFont="1" applyFill="1" applyBorder="1" applyAlignment="1" applyProtection="1">
      <alignment horizontal="center" vertical="center" wrapText="1"/>
      <protection locked="0"/>
    </xf>
    <xf numFmtId="0" fontId="214" fillId="4" borderId="0" xfId="0" applyFont="1" applyFill="1" applyAlignment="1" applyProtection="1">
      <alignment horizontal="center" vertical="center" wrapText="1"/>
      <protection locked="0"/>
    </xf>
    <xf numFmtId="0" fontId="51" fillId="5" borderId="0" xfId="0" applyFont="1" applyFill="1" applyAlignment="1" applyProtection="1">
      <alignment horizontal="center" vertical="center"/>
      <protection hidden="1"/>
    </xf>
    <xf numFmtId="0" fontId="95" fillId="5" borderId="0" xfId="0" applyFont="1" applyFill="1" applyAlignment="1" applyProtection="1">
      <alignment horizontal="right" vertical="center"/>
      <protection hidden="1"/>
    </xf>
    <xf numFmtId="0" fontId="95" fillId="5" borderId="0" xfId="0" applyFont="1" applyFill="1" applyAlignment="1" applyProtection="1">
      <alignment horizontal="left" vertical="center"/>
      <protection hidden="1"/>
    </xf>
    <xf numFmtId="0" fontId="37" fillId="5" borderId="0" xfId="0" applyFont="1" applyFill="1" applyAlignment="1" applyProtection="1">
      <alignment horizontal="center" vertical="center"/>
      <protection hidden="1"/>
    </xf>
    <xf numFmtId="2" fontId="37" fillId="4" borderId="0" xfId="0" applyNumberFormat="1" applyFont="1" applyFill="1" applyAlignment="1" applyProtection="1">
      <alignment horizontal="right" vertical="center"/>
      <protection hidden="1"/>
    </xf>
    <xf numFmtId="2" fontId="38" fillId="5" borderId="0" xfId="0" applyNumberFormat="1" applyFont="1" applyFill="1" applyAlignment="1" applyProtection="1">
      <alignment horizontal="right" vertical="center"/>
      <protection hidden="1"/>
    </xf>
    <xf numFmtId="2" fontId="153" fillId="5" borderId="0" xfId="0" applyNumberFormat="1" applyFont="1" applyFill="1" applyAlignment="1" applyProtection="1">
      <alignment horizontal="left" vertical="center"/>
      <protection hidden="1"/>
    </xf>
    <xf numFmtId="2" fontId="153" fillId="5" borderId="0" xfId="0" applyNumberFormat="1" applyFont="1" applyFill="1" applyAlignment="1" applyProtection="1">
      <alignment horizontal="center" vertical="center"/>
      <protection hidden="1"/>
    </xf>
    <xf numFmtId="2" fontId="37" fillId="4" borderId="6" xfId="0" applyNumberFormat="1" applyFont="1" applyFill="1" applyBorder="1" applyAlignment="1" applyProtection="1">
      <alignment horizontal="right" vertical="center"/>
      <protection hidden="1"/>
    </xf>
    <xf numFmtId="0" fontId="153" fillId="5" borderId="6" xfId="0" applyFont="1" applyFill="1" applyBorder="1" applyAlignment="1" applyProtection="1">
      <alignment horizontal="left" vertical="center"/>
      <protection hidden="1"/>
    </xf>
    <xf numFmtId="0" fontId="38" fillId="25" borderId="10" xfId="0" applyFont="1" applyFill="1" applyBorder="1" applyAlignment="1">
      <alignment horizontal="center" vertical="center" wrapText="1"/>
    </xf>
    <xf numFmtId="0" fontId="38" fillId="25" borderId="29" xfId="0" applyFont="1" applyFill="1" applyBorder="1" applyAlignment="1">
      <alignment horizontal="center" vertical="center" wrapText="1"/>
    </xf>
    <xf numFmtId="0" fontId="93" fillId="25" borderId="10" xfId="0" applyFont="1" applyFill="1" applyBorder="1" applyAlignment="1">
      <alignment horizontal="center" vertical="center" wrapText="1"/>
    </xf>
    <xf numFmtId="0" fontId="93" fillId="25" borderId="19" xfId="0" applyFont="1" applyFill="1" applyBorder="1" applyAlignment="1">
      <alignment horizontal="center" vertical="center" wrapText="1"/>
    </xf>
    <xf numFmtId="0" fontId="125" fillId="0" borderId="16" xfId="0" applyFont="1" applyBorder="1" applyAlignment="1">
      <alignment horizontal="center" vertical="center" wrapText="1"/>
    </xf>
    <xf numFmtId="0" fontId="125" fillId="0" borderId="17" xfId="0" applyFont="1" applyBorder="1" applyAlignment="1">
      <alignment horizontal="center" vertical="center" wrapText="1"/>
    </xf>
    <xf numFmtId="0" fontId="125" fillId="0" borderId="18" xfId="0" applyFont="1" applyBorder="1" applyAlignment="1">
      <alignment horizontal="center" vertical="center" wrapText="1"/>
    </xf>
    <xf numFmtId="0" fontId="125" fillId="0" borderId="2" xfId="0" applyFont="1" applyBorder="1" applyAlignment="1">
      <alignment horizontal="center" vertical="center" wrapText="1"/>
    </xf>
    <xf numFmtId="0" fontId="125" fillId="0" borderId="8" xfId="0" applyFont="1" applyBorder="1" applyAlignment="1">
      <alignment horizontal="center" vertical="center" wrapText="1"/>
    </xf>
    <xf numFmtId="2" fontId="89" fillId="4" borderId="35" xfId="0" applyNumberFormat="1" applyFont="1" applyFill="1" applyBorder="1" applyAlignment="1" applyProtection="1">
      <alignment horizontal="center" vertical="center" textRotation="255" wrapText="1"/>
      <protection hidden="1"/>
    </xf>
    <xf numFmtId="2" fontId="89" fillId="4" borderId="63" xfId="0" applyNumberFormat="1" applyFont="1" applyFill="1" applyBorder="1" applyAlignment="1" applyProtection="1">
      <alignment horizontal="center" vertical="center" textRotation="255" wrapText="1"/>
      <protection hidden="1"/>
    </xf>
    <xf numFmtId="2" fontId="89" fillId="4" borderId="34" xfId="0" applyNumberFormat="1" applyFont="1" applyFill="1" applyBorder="1" applyAlignment="1" applyProtection="1">
      <alignment horizontal="center" vertical="center" textRotation="255" wrapText="1"/>
      <protection hidden="1"/>
    </xf>
    <xf numFmtId="2" fontId="89" fillId="4" borderId="65" xfId="0" applyNumberFormat="1" applyFont="1" applyFill="1" applyBorder="1" applyAlignment="1" applyProtection="1">
      <alignment horizontal="center" vertical="center" textRotation="255" wrapText="1"/>
      <protection hidden="1"/>
    </xf>
    <xf numFmtId="0" fontId="17" fillId="4" borderId="2" xfId="0" applyFont="1" applyFill="1" applyBorder="1" applyAlignment="1">
      <alignment horizontal="center" vertical="center"/>
    </xf>
    <xf numFmtId="0" fontId="17" fillId="4" borderId="8" xfId="0" applyFont="1" applyFill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/>
    </xf>
    <xf numFmtId="2" fontId="89" fillId="67" borderId="11" xfId="0" applyNumberFormat="1" applyFont="1" applyFill="1" applyBorder="1" applyAlignment="1" applyProtection="1">
      <alignment horizontal="center" vertical="center" textRotation="255" wrapText="1"/>
      <protection hidden="1"/>
    </xf>
    <xf numFmtId="2" fontId="89" fillId="67" borderId="13" xfId="0" applyNumberFormat="1" applyFont="1" applyFill="1" applyBorder="1" applyAlignment="1" applyProtection="1">
      <alignment horizontal="center" vertical="center" textRotation="255" wrapText="1"/>
      <protection hidden="1"/>
    </xf>
    <xf numFmtId="2" fontId="89" fillId="67" borderId="43" xfId="0" applyNumberFormat="1" applyFont="1" applyFill="1" applyBorder="1" applyAlignment="1" applyProtection="1">
      <alignment horizontal="center" vertical="center" textRotation="255" wrapText="1"/>
      <protection hidden="1"/>
    </xf>
    <xf numFmtId="2" fontId="37" fillId="61" borderId="10" xfId="0" applyNumberFormat="1" applyFont="1" applyFill="1" applyBorder="1" applyAlignment="1" applyProtection="1">
      <alignment horizontal="center" vertical="center" textRotation="255" wrapText="1"/>
      <protection hidden="1"/>
    </xf>
    <xf numFmtId="2" fontId="37" fillId="61" borderId="29" xfId="0" applyNumberFormat="1" applyFont="1" applyFill="1" applyBorder="1" applyAlignment="1" applyProtection="1">
      <alignment horizontal="center" vertical="center" textRotation="255" wrapText="1"/>
      <protection hidden="1"/>
    </xf>
    <xf numFmtId="2" fontId="37" fillId="4" borderId="10" xfId="0" applyNumberFormat="1" applyFont="1" applyFill="1" applyBorder="1" applyAlignment="1" applyProtection="1">
      <alignment horizontal="center" vertical="center" textRotation="255" wrapText="1"/>
      <protection hidden="1"/>
    </xf>
    <xf numFmtId="2" fontId="37" fillId="4" borderId="29" xfId="0" applyNumberFormat="1" applyFont="1" applyFill="1" applyBorder="1" applyAlignment="1" applyProtection="1">
      <alignment horizontal="center" vertical="center" textRotation="255" wrapText="1"/>
      <protection hidden="1"/>
    </xf>
    <xf numFmtId="0" fontId="55" fillId="0" borderId="2" xfId="0" applyFont="1" applyBorder="1" applyAlignment="1">
      <alignment horizontal="center" vertical="center" wrapText="1"/>
    </xf>
    <xf numFmtId="0" fontId="55" fillId="0" borderId="8" xfId="0" applyFont="1" applyBorder="1" applyAlignment="1">
      <alignment horizontal="center" vertical="center" wrapText="1"/>
    </xf>
    <xf numFmtId="0" fontId="55" fillId="0" borderId="18" xfId="0" applyFont="1" applyBorder="1" applyAlignment="1">
      <alignment horizontal="center" vertical="center" wrapText="1"/>
    </xf>
    <xf numFmtId="2" fontId="89" fillId="65" borderId="15" xfId="0" applyNumberFormat="1" applyFont="1" applyFill="1" applyBorder="1" applyAlignment="1" applyProtection="1">
      <alignment horizontal="center" vertical="center" textRotation="255" wrapText="1"/>
      <protection hidden="1"/>
    </xf>
    <xf numFmtId="2" fontId="89" fillId="65" borderId="23" xfId="0" applyNumberFormat="1" applyFont="1" applyFill="1" applyBorder="1" applyAlignment="1" applyProtection="1">
      <alignment horizontal="center" vertical="center" textRotation="255" wrapText="1"/>
      <protection hidden="1"/>
    </xf>
    <xf numFmtId="2" fontId="89" fillId="65" borderId="53" xfId="0" applyNumberFormat="1" applyFont="1" applyFill="1" applyBorder="1" applyAlignment="1" applyProtection="1">
      <alignment horizontal="center" vertical="center" textRotation="255" wrapText="1"/>
      <protection hidden="1"/>
    </xf>
    <xf numFmtId="2" fontId="89" fillId="68" borderId="11" xfId="0" applyNumberFormat="1" applyFont="1" applyFill="1" applyBorder="1" applyAlignment="1" applyProtection="1">
      <alignment horizontal="center" vertical="center" textRotation="255" wrapText="1"/>
      <protection hidden="1"/>
    </xf>
    <xf numFmtId="2" fontId="89" fillId="68" borderId="13" xfId="0" applyNumberFormat="1" applyFont="1" applyFill="1" applyBorder="1" applyAlignment="1" applyProtection="1">
      <alignment horizontal="center" vertical="center" textRotation="255" wrapText="1"/>
      <protection hidden="1"/>
    </xf>
    <xf numFmtId="2" fontId="89" fillId="68" borderId="43" xfId="0" applyNumberFormat="1" applyFont="1" applyFill="1" applyBorder="1" applyAlignment="1" applyProtection="1">
      <alignment horizontal="center" vertical="center" textRotation="255" wrapText="1"/>
      <protection hidden="1"/>
    </xf>
    <xf numFmtId="2" fontId="89" fillId="55" borderId="10" xfId="0" applyNumberFormat="1" applyFont="1" applyFill="1" applyBorder="1" applyAlignment="1" applyProtection="1">
      <alignment horizontal="center" vertical="center" textRotation="255" wrapText="1"/>
      <protection hidden="1"/>
    </xf>
    <xf numFmtId="2" fontId="89" fillId="55" borderId="29" xfId="0" applyNumberFormat="1" applyFont="1" applyFill="1" applyBorder="1" applyAlignment="1" applyProtection="1">
      <alignment horizontal="center" vertical="center" textRotation="255" wrapText="1"/>
      <protection hidden="1"/>
    </xf>
    <xf numFmtId="2" fontId="89" fillId="55" borderId="3" xfId="0" applyNumberFormat="1" applyFont="1" applyFill="1" applyBorder="1" applyAlignment="1" applyProtection="1">
      <alignment horizontal="center" vertical="center" textRotation="255" wrapText="1"/>
      <protection hidden="1"/>
    </xf>
    <xf numFmtId="2" fontId="89" fillId="4" borderId="10" xfId="0" applyNumberFormat="1" applyFont="1" applyFill="1" applyBorder="1" applyAlignment="1" applyProtection="1">
      <alignment horizontal="center" vertical="center" textRotation="255" wrapText="1"/>
      <protection hidden="1"/>
    </xf>
    <xf numFmtId="2" fontId="89" fillId="4" borderId="29" xfId="0" applyNumberFormat="1" applyFont="1" applyFill="1" applyBorder="1" applyAlignment="1" applyProtection="1">
      <alignment horizontal="center" vertical="center" textRotation="255" wrapText="1"/>
      <protection hidden="1"/>
    </xf>
    <xf numFmtId="2" fontId="89" fillId="4" borderId="3" xfId="0" applyNumberFormat="1" applyFont="1" applyFill="1" applyBorder="1" applyAlignment="1" applyProtection="1">
      <alignment horizontal="center" vertical="center" textRotation="255" wrapText="1"/>
      <protection hidden="1"/>
    </xf>
    <xf numFmtId="0" fontId="131" fillId="4" borderId="1" xfId="0" applyFont="1" applyFill="1" applyBorder="1" applyAlignment="1">
      <alignment horizontal="right" vertical="center"/>
    </xf>
    <xf numFmtId="0" fontId="156" fillId="4" borderId="1" xfId="0" applyFont="1" applyFill="1" applyBorder="1" applyAlignment="1">
      <alignment horizontal="right" vertical="center"/>
    </xf>
    <xf numFmtId="0" fontId="227" fillId="4" borderId="0" xfId="0" applyFont="1" applyFill="1" applyAlignment="1">
      <alignment vertical="center" wrapText="1"/>
    </xf>
    <xf numFmtId="0" fontId="227" fillId="4" borderId="0" xfId="0" applyFont="1" applyFill="1" applyAlignment="1">
      <alignment horizontal="left" vertical="center" wrapText="1"/>
    </xf>
    <xf numFmtId="0" fontId="228" fillId="4" borderId="0" xfId="7" applyFont="1" applyFill="1" applyAlignment="1" applyProtection="1">
      <alignment horizontal="left" vertical="center" wrapText="1"/>
    </xf>
    <xf numFmtId="0" fontId="227" fillId="4" borderId="0" xfId="0" applyFont="1" applyFill="1" applyAlignment="1">
      <alignment horizontal="left" vertical="center" wrapText="1"/>
    </xf>
    <xf numFmtId="0" fontId="156" fillId="4" borderId="1" xfId="0" applyFont="1" applyFill="1" applyBorder="1" applyAlignment="1">
      <alignment horizontal="left" vertical="center" wrapText="1"/>
    </xf>
    <xf numFmtId="2" fontId="35" fillId="78" borderId="53" xfId="0" applyNumberFormat="1" applyFont="1" applyFill="1" applyBorder="1" applyAlignment="1">
      <alignment horizontal="center" vertical="center" wrapText="1"/>
    </xf>
    <xf numFmtId="0" fontId="131" fillId="4" borderId="28" xfId="0" applyFont="1" applyFill="1" applyBorder="1" applyAlignment="1">
      <alignment horizontal="left" vertical="center"/>
    </xf>
    <xf numFmtId="0" fontId="131" fillId="4" borderId="12" xfId="0" applyFont="1" applyFill="1" applyBorder="1" applyAlignment="1">
      <alignment horizontal="left" vertical="center"/>
    </xf>
    <xf numFmtId="0" fontId="229" fillId="40" borderId="0" xfId="0" applyFont="1" applyFill="1" applyAlignment="1">
      <alignment horizontal="center" vertical="center"/>
    </xf>
    <xf numFmtId="0" fontId="230" fillId="0" borderId="0" xfId="0" applyFont="1"/>
    <xf numFmtId="0" fontId="230" fillId="41" borderId="0" xfId="0" applyFont="1" applyFill="1"/>
    <xf numFmtId="0" fontId="163" fillId="82" borderId="0" xfId="0" applyFont="1" applyFill="1" applyAlignment="1">
      <alignment vertical="center"/>
    </xf>
    <xf numFmtId="0" fontId="164" fillId="83" borderId="0" xfId="0" applyFont="1" applyFill="1" applyAlignment="1">
      <alignment vertical="center"/>
    </xf>
    <xf numFmtId="0" fontId="137" fillId="82" borderId="0" xfId="0" applyFont="1" applyFill="1" applyAlignment="1">
      <alignment horizontal="center" vertical="center" wrapText="1"/>
    </xf>
    <xf numFmtId="0" fontId="165" fillId="82" borderId="0" xfId="0" applyFont="1" applyFill="1" applyAlignment="1">
      <alignment vertical="center" wrapText="1"/>
    </xf>
    <xf numFmtId="0" fontId="33" fillId="82" borderId="0" xfId="0" applyFont="1" applyFill="1"/>
    <xf numFmtId="0" fontId="138" fillId="82" borderId="0" xfId="0" applyFont="1" applyFill="1" applyAlignment="1">
      <alignment horizontal="center" vertical="center"/>
    </xf>
    <xf numFmtId="0" fontId="138" fillId="82" borderId="0" xfId="0" applyFont="1" applyFill="1" applyAlignment="1">
      <alignment horizontal="left" vertical="center" wrapText="1"/>
    </xf>
    <xf numFmtId="0" fontId="136" fillId="83" borderId="0" xfId="0" applyFont="1" applyFill="1" applyAlignment="1">
      <alignment vertical="center"/>
    </xf>
    <xf numFmtId="0" fontId="33" fillId="82" borderId="0" xfId="0" applyFont="1" applyFill="1" applyAlignment="1"/>
    <xf numFmtId="0" fontId="65" fillId="82" borderId="0" xfId="0" applyFont="1" applyFill="1" applyAlignment="1">
      <alignment horizontal="center"/>
    </xf>
    <xf numFmtId="0" fontId="65" fillId="82" borderId="0" xfId="0" applyFont="1" applyFill="1" applyAlignment="1"/>
    <xf numFmtId="0" fontId="65" fillId="82" borderId="0" xfId="0" applyFont="1" applyFill="1"/>
    <xf numFmtId="0" fontId="113" fillId="82" borderId="0" xfId="0" applyFont="1" applyFill="1"/>
    <xf numFmtId="0" fontId="231" fillId="4" borderId="49" xfId="5" applyFont="1" applyFill="1" applyBorder="1" applyAlignment="1">
      <alignment horizontal="center" vertical="center" wrapText="1"/>
    </xf>
    <xf numFmtId="0" fontId="231" fillId="4" borderId="63" xfId="5" applyFont="1" applyFill="1" applyBorder="1" applyAlignment="1">
      <alignment horizontal="center" vertical="center" wrapText="1"/>
    </xf>
    <xf numFmtId="0" fontId="231" fillId="4" borderId="58" xfId="5" applyFont="1" applyFill="1" applyBorder="1" applyAlignment="1">
      <alignment horizontal="center" vertical="center" wrapText="1"/>
    </xf>
    <xf numFmtId="0" fontId="131" fillId="4" borderId="1" xfId="0" applyFont="1" applyFill="1" applyBorder="1" applyAlignment="1">
      <alignment horizontal="center" vertical="center" wrapText="1"/>
    </xf>
    <xf numFmtId="0" fontId="217" fillId="4" borderId="0" xfId="0" applyFont="1" applyFill="1" applyAlignment="1">
      <alignment horizontal="left" vertical="center" wrapText="1"/>
    </xf>
    <xf numFmtId="0" fontId="74" fillId="58" borderId="8" xfId="0" applyFont="1" applyFill="1" applyBorder="1" applyAlignment="1">
      <alignment vertical="center" wrapText="1"/>
    </xf>
    <xf numFmtId="2" fontId="82" fillId="58" borderId="10" xfId="0" applyNumberFormat="1" applyFont="1" applyFill="1" applyBorder="1" applyAlignment="1">
      <alignment horizontal="center" vertical="center" wrapText="1"/>
    </xf>
    <xf numFmtId="2" fontId="82" fillId="58" borderId="3" xfId="0" applyNumberFormat="1" applyFont="1" applyFill="1" applyBorder="1" applyAlignment="1">
      <alignment horizontal="center" vertical="center" wrapText="1"/>
    </xf>
    <xf numFmtId="0" fontId="33" fillId="4" borderId="0" xfId="0" applyFont="1" applyFill="1"/>
    <xf numFmtId="0" fontId="232" fillId="4" borderId="0" xfId="0" applyFont="1" applyFill="1" applyAlignment="1">
      <alignment horizontal="left" vertical="center" wrapText="1"/>
    </xf>
    <xf numFmtId="2" fontId="112" fillId="67" borderId="45" xfId="0" applyNumberFormat="1" applyFont="1" applyFill="1" applyBorder="1" applyAlignment="1">
      <alignment horizontal="center" vertical="center"/>
    </xf>
    <xf numFmtId="2" fontId="112" fillId="68" borderId="45" xfId="0" applyNumberFormat="1" applyFont="1" applyFill="1" applyBorder="1" applyAlignment="1">
      <alignment horizontal="center" vertical="center"/>
    </xf>
    <xf numFmtId="2" fontId="112" fillId="4" borderId="45" xfId="0" applyNumberFormat="1" applyFont="1" applyFill="1" applyBorder="1" applyAlignment="1">
      <alignment horizontal="center" vertical="center"/>
    </xf>
  </cellXfs>
  <cellStyles count="9">
    <cellStyle name="Estilo 1" xfId="1" xr:uid="{00000000-0005-0000-0000-000000000000}"/>
    <cellStyle name="Estilo 2" xfId="2" xr:uid="{00000000-0005-0000-0000-000001000000}"/>
    <cellStyle name="Estilo 3" xfId="3" xr:uid="{00000000-0005-0000-0000-000002000000}"/>
    <cellStyle name="Estilo 4" xfId="4" xr:uid="{00000000-0005-0000-0000-000003000000}"/>
    <cellStyle name="Estilo 5" xfId="8" xr:uid="{00000000-0005-0000-0000-000004000000}"/>
    <cellStyle name="Hipervínculo" xfId="7" builtinId="8"/>
    <cellStyle name="Millares 2 3" xfId="6" xr:uid="{00000000-0005-0000-0000-000006000000}"/>
    <cellStyle name="Normal" xfId="0" builtinId="0"/>
    <cellStyle name="Normal 3 10" xfId="5" xr:uid="{00000000-0005-0000-0000-000008000000}"/>
  </cellStyles>
  <dxfs count="0"/>
  <tableStyles count="0" defaultTableStyle="TableStyleMedium2" defaultPivotStyle="PivotStyleLight16"/>
  <colors>
    <mruColors>
      <color rgb="FFE1FFDD"/>
      <color rgb="FFF6FFE1"/>
      <color rgb="FFD3FDFD"/>
      <color rgb="FFFFF8E5"/>
      <color rgb="FFFFFBEF"/>
      <color rgb="FFE6FEFD"/>
      <color rgb="FFE2FEFD"/>
      <color rgb="FFFEE2E3"/>
      <color rgb="FFE3E9FD"/>
      <color rgb="FFFFF7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A419-4DED-9A0D-43907A28B818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A419-4DED-9A0D-43907A28B818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A419-4DED-9A0D-43907A28B818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A419-4DED-9A0D-43907A28B818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A419-4DED-9A0D-43907A28B81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A419-4DED-9A0D-43907A28B81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3C92-4A7C-9D10-3C28B61D50B7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3C92-4A7C-9D10-3C28B61D50B7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3C92-4A7C-9D10-3C28B61D50B7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3C92-4A7C-9D10-3C28B61D50B7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3C92-4A7C-9D10-3C28B61D50B7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3C92-4A7C-9D10-3C28B61D50B7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86FE-45CC-9081-3BBF1A14FC6F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86FE-45CC-9081-3BBF1A14FC6F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86FE-45CC-9081-3BBF1A14FC6F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86FE-45CC-9081-3BBF1A14FC6F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86FE-45CC-9081-3BBF1A14FC6F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86FE-45CC-9081-3BBF1A14FC6F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E5DE-4F2E-A71F-5034380B8049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E5DE-4F2E-A71F-5034380B8049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E5DE-4F2E-A71F-5034380B8049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E5DE-4F2E-A71F-5034380B8049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E5DE-4F2E-A71F-5034380B8049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E5DE-4F2E-A71F-5034380B8049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C8E5-4ADB-8252-8D29A6B4C7CD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C8E5-4ADB-8252-8D29A6B4C7CD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C8E5-4ADB-8252-8D29A6B4C7CD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C8E5-4ADB-8252-8D29A6B4C7CD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C8E5-4ADB-8252-8D29A6B4C7C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C8E5-4ADB-8252-8D29A6B4C7C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5F2D-40B5-88B6-03FA5992CC7A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5F2D-40B5-88B6-03FA5992CC7A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F2D-40B5-88B6-03FA5992CC7A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5F2D-40B5-88B6-03FA5992CC7A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5F2D-40B5-88B6-03FA5992CC7A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5F2D-40B5-88B6-03FA5992CC7A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E8CD-4B3D-BDB6-DBD09868A7E7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E8CD-4B3D-BDB6-DBD09868A7E7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E8CD-4B3D-BDB6-DBD09868A7E7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E8CD-4B3D-BDB6-DBD09868A7E7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E8CD-4B3D-BDB6-DBD09868A7E7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E8CD-4B3D-BDB6-DBD09868A7E7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F494-431A-A269-778040E31DD6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F494-431A-A269-778040E31DD6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F494-431A-A269-778040E31DD6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F494-431A-A269-778040E31DD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F494-431A-A269-778040E31DD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F494-431A-A269-778040E31DD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D378-4A38-925B-DC4B1E4C0E1A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D378-4A38-925B-DC4B1E4C0E1A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D378-4A38-925B-DC4B1E4C0E1A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D378-4A38-925B-DC4B1E4C0E1A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D378-4A38-925B-DC4B1E4C0E1A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D378-4A38-925B-DC4B1E4C0E1A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402F-4F5F-982A-32C5391FF7BE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402F-4F5F-982A-32C5391FF7BE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#REF!$E$56:$E$58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#REF!$D$56:$D$58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402F-4F5F-982A-32C5391FF7BE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402F-4F5F-982A-32C5391FF7BE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402F-4F5F-982A-32C5391FF7BE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#REF!$F$56:$F$58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#REF!$D$56:$D$58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402F-4F5F-982A-32C5391FF7BE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CE6A-45A2-ABD4-1C8BBB9D804D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CE6A-45A2-ABD4-1C8BBB9D804D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#REF!$E$56:$E$58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#REF!$D$56:$D$58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CE6A-45A2-ABD4-1C8BBB9D804D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CE6A-45A2-ABD4-1C8BBB9D804D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CE6A-45A2-ABD4-1C8BBB9D804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#REF!$F$56:$F$58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#REF!$D$56:$D$58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CE6A-45A2-ABD4-1C8BBB9D804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6E57-4367-B38D-4D6304210B38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6E57-4367-B38D-4D6304210B38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#REF!$E$56:$E$58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#REF!$D$56:$D$58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6E57-4367-B38D-4D6304210B38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6E57-4367-B38D-4D6304210B38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6E57-4367-B38D-4D6304210B38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#REF!$F$56:$F$58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#REF!$D$56:$D$58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6E57-4367-B38D-4D6304210B3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60A7-4A40-AEED-7F2B005BF53A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60A7-4A40-AEED-7F2B005BF53A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#REF!$E$56:$E$58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#REF!$D$56:$D$58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60A7-4A40-AEED-7F2B005BF53A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60A7-4A40-AEED-7F2B005BF53A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60A7-4A40-AEED-7F2B005BF53A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#REF!$F$56:$F$58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#REF!$D$56:$D$58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60A7-4A40-AEED-7F2B005BF53A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D0DE-422F-B195-C5F67C4277D6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D0DE-422F-B195-C5F67C4277D6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#REF!$E$56:$E$58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#REF!$D$56:$D$58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D0DE-422F-B195-C5F67C4277D6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D0DE-422F-B195-C5F67C4277D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D0DE-422F-B195-C5F67C4277D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#REF!$F$56:$F$58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#REF!$D$56:$D$58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D0DE-422F-B195-C5F67C4277D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89F9-449F-B3C0-96A1E7FF3A4C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89F9-449F-B3C0-96A1E7FF3A4C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#REF!$E$56:$E$58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#REF!$D$56:$D$58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89F9-449F-B3C0-96A1E7FF3A4C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89F9-449F-B3C0-96A1E7FF3A4C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89F9-449F-B3C0-96A1E7FF3A4C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#REF!$F$56:$F$58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#REF!$D$56:$D$58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89F9-449F-B3C0-96A1E7FF3A4C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A3EC-4A13-AF34-9E1FBB619470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A3EC-4A13-AF34-9E1FBB619470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#REF!$E$56:$E$58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#REF!$D$56:$D$58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A3EC-4A13-AF34-9E1FBB619470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A3EC-4A13-AF34-9E1FBB61947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A3EC-4A13-AF34-9E1FBB619470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#REF!$F$56:$F$58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#REF!$D$56:$D$58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A3EC-4A13-AF34-9E1FBB619470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276F-407B-ACDC-B975CCC59F7A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276F-407B-ACDC-B975CCC59F7A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#REF!$E$56:$E$58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#REF!$D$56:$D$58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276F-407B-ACDC-B975CCC59F7A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276F-407B-ACDC-B975CCC59F7A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276F-407B-ACDC-B975CCC59F7A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#REF!$F$56:$F$58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#REF!$D$56:$D$58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276F-407B-ACDC-B975CCC59F7A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AB55-4527-814B-9C1FFFB68CF6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AB55-4527-814B-9C1FFFB68CF6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#REF!$E$56:$E$58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#REF!$D$56:$D$58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AB55-4527-814B-9C1FFFB68CF6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AB55-4527-814B-9C1FFFB68CF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AB55-4527-814B-9C1FFFB68CF6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#REF!$F$56:$F$58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#REF!$D$56:$D$58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AB55-4527-814B-9C1FFFB68CF6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8B69-4453-B9EE-901C16140474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8B69-4453-B9EE-901C16140474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8B69-4453-B9EE-901C16140474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8B69-4453-B9EE-901C1614047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8B69-4453-B9EE-901C1614047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8B69-4453-B9EE-901C1614047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1988-4CA6-B83C-B999005B5FA1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1988-4CA6-B83C-B999005B5FA1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1988-4CA6-B83C-B999005B5FA1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1988-4CA6-B83C-B999005B5FA1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1988-4CA6-B83C-B999005B5FA1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1988-4CA6-B83C-B999005B5FA1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932A-4ADB-B1E9-ED05EDE4D15E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932A-4ADB-B1E9-ED05EDE4D15E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932A-4ADB-B1E9-ED05EDE4D15E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932A-4ADB-B1E9-ED05EDE4D15E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932A-4ADB-B1E9-ED05EDE4D15E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932A-4ADB-B1E9-ED05EDE4D15E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7FE2-44FA-9AA3-014F9C2D42D0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7FE2-44FA-9AA3-014F9C2D42D0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7FE2-44FA-9AA3-014F9C2D42D0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7FE2-44FA-9AA3-014F9C2D42D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7FE2-44FA-9AA3-014F9C2D42D0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7FE2-44FA-9AA3-014F9C2D42D0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7927-4384-8B4B-D5B41E0C82DD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7927-4384-8B4B-D5B41E0C82DD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7927-4384-8B4B-D5B41E0C82DD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7927-4384-8B4B-D5B41E0C82DD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7927-4384-8B4B-D5B41E0C82DD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7927-4384-8B4B-D5B41E0C82DD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1618-43F6-ABC9-548951D8FD60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1618-43F6-ABC9-548951D8FD60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1618-43F6-ABC9-548951D8FD60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1618-43F6-ABC9-548951D8FD6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1618-43F6-ABC9-548951D8FD60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1618-43F6-ABC9-548951D8FD60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096E-4D67-A9AD-502F584BF66A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096E-4D67-A9AD-502F584BF66A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096E-4D67-A9AD-502F584BF66A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096E-4D67-A9AD-502F584BF66A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096E-4D67-A9AD-502F584BF66A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096E-4D67-A9AD-502F584BF66A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4E11-4215-B873-879760941834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4E11-4215-B873-879760941834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4E11-4215-B873-879760941834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4E11-4215-B873-87976094183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4E11-4215-B873-87976094183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4E11-4215-B873-87976094183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/>
              <a:t>LENGUA Y LITERATURA</a:t>
            </a:r>
          </a:p>
        </c:rich>
      </c:tx>
      <c:layout>
        <c:manualLayout>
          <c:xMode val="edge"/>
          <c:yMode val="edge"/>
          <c:x val="2.6233873555934917E-2"/>
          <c:y val="7.40740308696232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5952908584642089E-2"/>
          <c:y val="0.34014488188976377"/>
          <c:w val="0.88608133971743652"/>
          <c:h val="0.65172204724409455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7FBE-4B97-8F66-C462016E5964}"/>
              </c:ext>
            </c:extLst>
          </c:dPt>
          <c:dLbls>
            <c:dLbl>
              <c:idx val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spc="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7FBE-4B97-8F66-C462016E5964}"/>
                </c:ext>
              </c:extLst>
            </c:dLbl>
            <c:spPr>
              <a:ln>
                <a:solidFill>
                  <a:schemeClr val="tx1"/>
                </a:solidFill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spc="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7FBE-4B97-8F66-C462016E5964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8-7FBE-4B97-8F66-C462016E596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C"/>
                </a:p>
              </c:txPr>
              <c:dLblPos val="out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7FBE-4B97-8F66-C462016E596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7FBE-4B97-8F66-C462016E596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FFD9D9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2040403</xdr:colOff>
      <xdr:row>0</xdr:row>
      <xdr:rowOff>79842</xdr:rowOff>
    </xdr:from>
    <xdr:to>
      <xdr:col>1</xdr:col>
      <xdr:colOff>3405749</xdr:colOff>
      <xdr:row>4</xdr:row>
      <xdr:rowOff>147917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5000"/>
                  </a14:imgEffect>
                  <a14:imgEffect>
                    <a14:saturation sat="4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291727" y="79842"/>
          <a:ext cx="1365346" cy="1190157"/>
        </a:xfrm>
        <a:prstGeom prst="rect">
          <a:avLst/>
        </a:prstGeom>
      </xdr:spPr>
    </xdr:pic>
    <xdr:clientData/>
  </xdr:twoCellAnchor>
  <xdr:twoCellAnchor editAs="oneCell">
    <xdr:from>
      <xdr:col>1</xdr:col>
      <xdr:colOff>4370106</xdr:colOff>
      <xdr:row>0</xdr:row>
      <xdr:rowOff>74706</xdr:rowOff>
    </xdr:from>
    <xdr:to>
      <xdr:col>2</xdr:col>
      <xdr:colOff>1185955</xdr:colOff>
      <xdr:row>5</xdr:row>
      <xdr:rowOff>4665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1430" y="74706"/>
          <a:ext cx="1344893" cy="13166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52</xdr:row>
      <xdr:rowOff>0</xdr:rowOff>
    </xdr:from>
    <xdr:to>
      <xdr:col>11</xdr:col>
      <xdr:colOff>476250</xdr:colOff>
      <xdr:row>56</xdr:row>
      <xdr:rowOff>381000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109</xdr:row>
      <xdr:rowOff>0</xdr:rowOff>
    </xdr:from>
    <xdr:to>
      <xdr:col>11</xdr:col>
      <xdr:colOff>476250</xdr:colOff>
      <xdr:row>113</xdr:row>
      <xdr:rowOff>381000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166</xdr:row>
      <xdr:rowOff>0</xdr:rowOff>
    </xdr:from>
    <xdr:to>
      <xdr:col>11</xdr:col>
      <xdr:colOff>476250</xdr:colOff>
      <xdr:row>170</xdr:row>
      <xdr:rowOff>381000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223</xdr:row>
      <xdr:rowOff>0</xdr:rowOff>
    </xdr:from>
    <xdr:to>
      <xdr:col>11</xdr:col>
      <xdr:colOff>476250</xdr:colOff>
      <xdr:row>227</xdr:row>
      <xdr:rowOff>381000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280</xdr:row>
      <xdr:rowOff>0</xdr:rowOff>
    </xdr:from>
    <xdr:to>
      <xdr:col>11</xdr:col>
      <xdr:colOff>476250</xdr:colOff>
      <xdr:row>284</xdr:row>
      <xdr:rowOff>381000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337</xdr:row>
      <xdr:rowOff>0</xdr:rowOff>
    </xdr:from>
    <xdr:to>
      <xdr:col>11</xdr:col>
      <xdr:colOff>476250</xdr:colOff>
      <xdr:row>341</xdr:row>
      <xdr:rowOff>381000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394</xdr:row>
      <xdr:rowOff>0</xdr:rowOff>
    </xdr:from>
    <xdr:to>
      <xdr:col>11</xdr:col>
      <xdr:colOff>476250</xdr:colOff>
      <xdr:row>398</xdr:row>
      <xdr:rowOff>381000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451</xdr:row>
      <xdr:rowOff>0</xdr:rowOff>
    </xdr:from>
    <xdr:to>
      <xdr:col>11</xdr:col>
      <xdr:colOff>476250</xdr:colOff>
      <xdr:row>455</xdr:row>
      <xdr:rowOff>381000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508</xdr:row>
      <xdr:rowOff>0</xdr:rowOff>
    </xdr:from>
    <xdr:to>
      <xdr:col>11</xdr:col>
      <xdr:colOff>476250</xdr:colOff>
      <xdr:row>512</xdr:row>
      <xdr:rowOff>381000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835887</xdr:colOff>
      <xdr:row>1</xdr:row>
      <xdr:rowOff>395654</xdr:rowOff>
    </xdr:from>
    <xdr:to>
      <xdr:col>2</xdr:col>
      <xdr:colOff>2613647</xdr:colOff>
      <xdr:row>5</xdr:row>
      <xdr:rowOff>644339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762" y="1538654"/>
          <a:ext cx="3397010" cy="3106185"/>
        </a:xfrm>
        <a:prstGeom prst="rect">
          <a:avLst/>
        </a:prstGeom>
      </xdr:spPr>
    </xdr:pic>
    <xdr:clientData/>
  </xdr:twoCellAnchor>
  <xdr:twoCellAnchor editAs="oneCell">
    <xdr:from>
      <xdr:col>2</xdr:col>
      <xdr:colOff>329370</xdr:colOff>
      <xdr:row>7</xdr:row>
      <xdr:rowOff>555602</xdr:rowOff>
    </xdr:from>
    <xdr:to>
      <xdr:col>2</xdr:col>
      <xdr:colOff>8124265</xdr:colOff>
      <xdr:row>8</xdr:row>
      <xdr:rowOff>856725</xdr:rowOff>
    </xdr:to>
    <xdr:pic>
      <xdr:nvPicPr>
        <xdr:cNvPr id="3" name="Imagen 2" descr="Carta del Ministro de Educación a las autoridades institucionales –  Ministerio de Educación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675" b="19311"/>
        <a:stretch/>
      </xdr:blipFill>
      <xdr:spPr bwMode="auto">
        <a:xfrm>
          <a:off x="2122311" y="6550749"/>
          <a:ext cx="7794895" cy="2038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4585215</xdr:colOff>
      <xdr:row>1</xdr:row>
      <xdr:rowOff>728382</xdr:rowOff>
    </xdr:from>
    <xdr:to>
      <xdr:col>2</xdr:col>
      <xdr:colOff>7970840</xdr:colOff>
      <xdr:row>5</xdr:row>
      <xdr:rowOff>840441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78156" y="1624853"/>
          <a:ext cx="3385625" cy="308161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1350037</xdr:colOff>
      <xdr:row>0</xdr:row>
      <xdr:rowOff>195412</xdr:rowOff>
    </xdr:from>
    <xdr:ext cx="2555213" cy="2249339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09787" y="195412"/>
          <a:ext cx="2555213" cy="2249339"/>
        </a:xfrm>
        <a:prstGeom prst="rect">
          <a:avLst/>
        </a:prstGeom>
      </xdr:spPr>
    </xdr:pic>
    <xdr:clientData/>
  </xdr:oneCellAnchor>
  <xdr:twoCellAnchor editAs="oneCell">
    <xdr:from>
      <xdr:col>1</xdr:col>
      <xdr:colOff>381000</xdr:colOff>
      <xdr:row>0</xdr:row>
      <xdr:rowOff>149444</xdr:rowOff>
    </xdr:from>
    <xdr:to>
      <xdr:col>2</xdr:col>
      <xdr:colOff>1016000</xdr:colOff>
      <xdr:row>0</xdr:row>
      <xdr:rowOff>2413001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149444"/>
          <a:ext cx="2413000" cy="22635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52</xdr:row>
      <xdr:rowOff>0</xdr:rowOff>
    </xdr:from>
    <xdr:to>
      <xdr:col>11</xdr:col>
      <xdr:colOff>476250</xdr:colOff>
      <xdr:row>56</xdr:row>
      <xdr:rowOff>381000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109</xdr:row>
      <xdr:rowOff>0</xdr:rowOff>
    </xdr:from>
    <xdr:to>
      <xdr:col>11</xdr:col>
      <xdr:colOff>476250</xdr:colOff>
      <xdr:row>113</xdr:row>
      <xdr:rowOff>381000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166</xdr:row>
      <xdr:rowOff>0</xdr:rowOff>
    </xdr:from>
    <xdr:to>
      <xdr:col>11</xdr:col>
      <xdr:colOff>476250</xdr:colOff>
      <xdr:row>170</xdr:row>
      <xdr:rowOff>381000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223</xdr:row>
      <xdr:rowOff>0</xdr:rowOff>
    </xdr:from>
    <xdr:to>
      <xdr:col>11</xdr:col>
      <xdr:colOff>476250</xdr:colOff>
      <xdr:row>227</xdr:row>
      <xdr:rowOff>381000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280</xdr:row>
      <xdr:rowOff>0</xdr:rowOff>
    </xdr:from>
    <xdr:to>
      <xdr:col>11</xdr:col>
      <xdr:colOff>476250</xdr:colOff>
      <xdr:row>284</xdr:row>
      <xdr:rowOff>381000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337</xdr:row>
      <xdr:rowOff>0</xdr:rowOff>
    </xdr:from>
    <xdr:to>
      <xdr:col>11</xdr:col>
      <xdr:colOff>476250</xdr:colOff>
      <xdr:row>341</xdr:row>
      <xdr:rowOff>381000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394</xdr:row>
      <xdr:rowOff>0</xdr:rowOff>
    </xdr:from>
    <xdr:to>
      <xdr:col>11</xdr:col>
      <xdr:colOff>476250</xdr:colOff>
      <xdr:row>398</xdr:row>
      <xdr:rowOff>381000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451</xdr:row>
      <xdr:rowOff>0</xdr:rowOff>
    </xdr:from>
    <xdr:to>
      <xdr:col>11</xdr:col>
      <xdr:colOff>476250</xdr:colOff>
      <xdr:row>455</xdr:row>
      <xdr:rowOff>381000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508</xdr:row>
      <xdr:rowOff>0</xdr:rowOff>
    </xdr:from>
    <xdr:to>
      <xdr:col>11</xdr:col>
      <xdr:colOff>476250</xdr:colOff>
      <xdr:row>512</xdr:row>
      <xdr:rowOff>381000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835887</xdr:colOff>
      <xdr:row>1</xdr:row>
      <xdr:rowOff>395654</xdr:rowOff>
    </xdr:from>
    <xdr:to>
      <xdr:col>2</xdr:col>
      <xdr:colOff>2613647</xdr:colOff>
      <xdr:row>5</xdr:row>
      <xdr:rowOff>644339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812" y="1548179"/>
          <a:ext cx="3387485" cy="3153810"/>
        </a:xfrm>
        <a:prstGeom prst="rect">
          <a:avLst/>
        </a:prstGeom>
      </xdr:spPr>
    </xdr:pic>
    <xdr:clientData/>
  </xdr:twoCellAnchor>
  <xdr:twoCellAnchor editAs="oneCell">
    <xdr:from>
      <xdr:col>2</xdr:col>
      <xdr:colOff>329370</xdr:colOff>
      <xdr:row>7</xdr:row>
      <xdr:rowOff>555602</xdr:rowOff>
    </xdr:from>
    <xdr:to>
      <xdr:col>2</xdr:col>
      <xdr:colOff>8124265</xdr:colOff>
      <xdr:row>8</xdr:row>
      <xdr:rowOff>856725</xdr:rowOff>
    </xdr:to>
    <xdr:pic>
      <xdr:nvPicPr>
        <xdr:cNvPr id="3" name="Imagen 2" descr="Carta del Ministro de Educación a las autoridades institucionales –  Ministerio de Educación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675" b="19311"/>
        <a:stretch/>
      </xdr:blipFill>
      <xdr:spPr bwMode="auto">
        <a:xfrm>
          <a:off x="2101020" y="6737327"/>
          <a:ext cx="7794895" cy="2034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4585215</xdr:colOff>
      <xdr:row>1</xdr:row>
      <xdr:rowOff>728382</xdr:rowOff>
    </xdr:from>
    <xdr:to>
      <xdr:col>2</xdr:col>
      <xdr:colOff>7970840</xdr:colOff>
      <xdr:row>5</xdr:row>
      <xdr:rowOff>840441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6865" y="1880907"/>
          <a:ext cx="3385625" cy="30171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1350037</xdr:colOff>
      <xdr:row>0</xdr:row>
      <xdr:rowOff>195412</xdr:rowOff>
    </xdr:from>
    <xdr:ext cx="2555213" cy="2249339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66987" y="195412"/>
          <a:ext cx="2555213" cy="2249339"/>
        </a:xfrm>
        <a:prstGeom prst="rect">
          <a:avLst/>
        </a:prstGeom>
      </xdr:spPr>
    </xdr:pic>
    <xdr:clientData/>
  </xdr:oneCellAnchor>
  <xdr:twoCellAnchor editAs="oneCell">
    <xdr:from>
      <xdr:col>1</xdr:col>
      <xdr:colOff>381000</xdr:colOff>
      <xdr:row>0</xdr:row>
      <xdr:rowOff>149444</xdr:rowOff>
    </xdr:from>
    <xdr:to>
      <xdr:col>2</xdr:col>
      <xdr:colOff>1016000</xdr:colOff>
      <xdr:row>0</xdr:row>
      <xdr:rowOff>2413001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149444"/>
          <a:ext cx="2416175" cy="22635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52</xdr:row>
      <xdr:rowOff>0</xdr:rowOff>
    </xdr:from>
    <xdr:to>
      <xdr:col>11</xdr:col>
      <xdr:colOff>476250</xdr:colOff>
      <xdr:row>56</xdr:row>
      <xdr:rowOff>381000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109</xdr:row>
      <xdr:rowOff>0</xdr:rowOff>
    </xdr:from>
    <xdr:to>
      <xdr:col>11</xdr:col>
      <xdr:colOff>476250</xdr:colOff>
      <xdr:row>113</xdr:row>
      <xdr:rowOff>381000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166</xdr:row>
      <xdr:rowOff>0</xdr:rowOff>
    </xdr:from>
    <xdr:to>
      <xdr:col>11</xdr:col>
      <xdr:colOff>476250</xdr:colOff>
      <xdr:row>170</xdr:row>
      <xdr:rowOff>381000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223</xdr:row>
      <xdr:rowOff>0</xdr:rowOff>
    </xdr:from>
    <xdr:to>
      <xdr:col>11</xdr:col>
      <xdr:colOff>476250</xdr:colOff>
      <xdr:row>227</xdr:row>
      <xdr:rowOff>381000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280</xdr:row>
      <xdr:rowOff>0</xdr:rowOff>
    </xdr:from>
    <xdr:to>
      <xdr:col>11</xdr:col>
      <xdr:colOff>476250</xdr:colOff>
      <xdr:row>284</xdr:row>
      <xdr:rowOff>381000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337</xdr:row>
      <xdr:rowOff>0</xdr:rowOff>
    </xdr:from>
    <xdr:to>
      <xdr:col>11</xdr:col>
      <xdr:colOff>476250</xdr:colOff>
      <xdr:row>341</xdr:row>
      <xdr:rowOff>381000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394</xdr:row>
      <xdr:rowOff>0</xdr:rowOff>
    </xdr:from>
    <xdr:to>
      <xdr:col>11</xdr:col>
      <xdr:colOff>476250</xdr:colOff>
      <xdr:row>398</xdr:row>
      <xdr:rowOff>381000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451</xdr:row>
      <xdr:rowOff>0</xdr:rowOff>
    </xdr:from>
    <xdr:to>
      <xdr:col>11</xdr:col>
      <xdr:colOff>476250</xdr:colOff>
      <xdr:row>455</xdr:row>
      <xdr:rowOff>381000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508</xdr:row>
      <xdr:rowOff>0</xdr:rowOff>
    </xdr:from>
    <xdr:to>
      <xdr:col>11</xdr:col>
      <xdr:colOff>476250</xdr:colOff>
      <xdr:row>512</xdr:row>
      <xdr:rowOff>381000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835887</xdr:colOff>
      <xdr:row>1</xdr:row>
      <xdr:rowOff>395654</xdr:rowOff>
    </xdr:from>
    <xdr:to>
      <xdr:col>2</xdr:col>
      <xdr:colOff>2613647</xdr:colOff>
      <xdr:row>5</xdr:row>
      <xdr:rowOff>644339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812" y="1548179"/>
          <a:ext cx="3387485" cy="3153810"/>
        </a:xfrm>
        <a:prstGeom prst="rect">
          <a:avLst/>
        </a:prstGeom>
      </xdr:spPr>
    </xdr:pic>
    <xdr:clientData/>
  </xdr:twoCellAnchor>
  <xdr:twoCellAnchor editAs="oneCell">
    <xdr:from>
      <xdr:col>2</xdr:col>
      <xdr:colOff>329370</xdr:colOff>
      <xdr:row>7</xdr:row>
      <xdr:rowOff>555602</xdr:rowOff>
    </xdr:from>
    <xdr:to>
      <xdr:col>2</xdr:col>
      <xdr:colOff>8124265</xdr:colOff>
      <xdr:row>8</xdr:row>
      <xdr:rowOff>856725</xdr:rowOff>
    </xdr:to>
    <xdr:pic>
      <xdr:nvPicPr>
        <xdr:cNvPr id="3" name="Imagen 2" descr="Carta del Ministro de Educación a las autoridades institucionales –  Ministerio de Educación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675" b="19311"/>
        <a:stretch/>
      </xdr:blipFill>
      <xdr:spPr bwMode="auto">
        <a:xfrm>
          <a:off x="2101020" y="6737327"/>
          <a:ext cx="7794895" cy="2034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4585215</xdr:colOff>
      <xdr:row>1</xdr:row>
      <xdr:rowOff>728382</xdr:rowOff>
    </xdr:from>
    <xdr:to>
      <xdr:col>2</xdr:col>
      <xdr:colOff>7970840</xdr:colOff>
      <xdr:row>5</xdr:row>
      <xdr:rowOff>840441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6865" y="1880907"/>
          <a:ext cx="3385625" cy="301718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1350037</xdr:colOff>
      <xdr:row>0</xdr:row>
      <xdr:rowOff>195412</xdr:rowOff>
    </xdr:from>
    <xdr:ext cx="2555213" cy="2249339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66987" y="195412"/>
          <a:ext cx="2555213" cy="2249339"/>
        </a:xfrm>
        <a:prstGeom prst="rect">
          <a:avLst/>
        </a:prstGeom>
      </xdr:spPr>
    </xdr:pic>
    <xdr:clientData/>
  </xdr:oneCellAnchor>
  <xdr:twoCellAnchor editAs="oneCell">
    <xdr:from>
      <xdr:col>1</xdr:col>
      <xdr:colOff>381000</xdr:colOff>
      <xdr:row>0</xdr:row>
      <xdr:rowOff>149444</xdr:rowOff>
    </xdr:from>
    <xdr:to>
      <xdr:col>2</xdr:col>
      <xdr:colOff>1016000</xdr:colOff>
      <xdr:row>0</xdr:row>
      <xdr:rowOff>2413001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149444"/>
          <a:ext cx="2416175" cy="22635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1255485</xdr:colOff>
      <xdr:row>4</xdr:row>
      <xdr:rowOff>439740</xdr:rowOff>
    </xdr:from>
    <xdr:to>
      <xdr:col>11</xdr:col>
      <xdr:colOff>1419679</xdr:colOff>
      <xdr:row>9</xdr:row>
      <xdr:rowOff>68036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56199" y="4068311"/>
          <a:ext cx="5244194" cy="3483654"/>
        </a:xfrm>
        <a:prstGeom prst="rect">
          <a:avLst/>
        </a:prstGeom>
      </xdr:spPr>
    </xdr:pic>
    <xdr:clientData/>
  </xdr:twoCellAnchor>
  <xdr:twoCellAnchor editAs="oneCell">
    <xdr:from>
      <xdr:col>8</xdr:col>
      <xdr:colOff>416832</xdr:colOff>
      <xdr:row>35</xdr:row>
      <xdr:rowOff>231321</xdr:rowOff>
    </xdr:from>
    <xdr:to>
      <xdr:col>11</xdr:col>
      <xdr:colOff>1371301</xdr:colOff>
      <xdr:row>38</xdr:row>
      <xdr:rowOff>365495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01457" y="27028321"/>
          <a:ext cx="3017086" cy="2483674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1270000</xdr:colOff>
      <xdr:row>66</xdr:row>
      <xdr:rowOff>453571</xdr:rowOff>
    </xdr:from>
    <xdr:to>
      <xdr:col>11</xdr:col>
      <xdr:colOff>1224643</xdr:colOff>
      <xdr:row>70</xdr:row>
      <xdr:rowOff>655782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70714" y="62683571"/>
          <a:ext cx="5034643" cy="328649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95</xdr:row>
      <xdr:rowOff>353785</xdr:rowOff>
    </xdr:from>
    <xdr:to>
      <xdr:col>11</xdr:col>
      <xdr:colOff>1011166</xdr:colOff>
      <xdr:row>98</xdr:row>
      <xdr:rowOff>202210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36286" y="45910499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6</xdr:col>
      <xdr:colOff>2204358</xdr:colOff>
      <xdr:row>127</xdr:row>
      <xdr:rowOff>-1</xdr:rowOff>
    </xdr:from>
    <xdr:to>
      <xdr:col>11</xdr:col>
      <xdr:colOff>770776</xdr:colOff>
      <xdr:row>130</xdr:row>
      <xdr:rowOff>13975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9072" y="60578999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6</xdr:col>
      <xdr:colOff>2149929</xdr:colOff>
      <xdr:row>157</xdr:row>
      <xdr:rowOff>272142</xdr:rowOff>
    </xdr:from>
    <xdr:to>
      <xdr:col>11</xdr:col>
      <xdr:colOff>694122</xdr:colOff>
      <xdr:row>160</xdr:row>
      <xdr:rowOff>120567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54643" y="75111428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2095500</xdr:colOff>
      <xdr:row>188</xdr:row>
      <xdr:rowOff>326572</xdr:rowOff>
    </xdr:from>
    <xdr:to>
      <xdr:col>11</xdr:col>
      <xdr:colOff>639693</xdr:colOff>
      <xdr:row>191</xdr:row>
      <xdr:rowOff>174996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00214" y="89888786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8</xdr:col>
      <xdr:colOff>27214</xdr:colOff>
      <xdr:row>219</xdr:row>
      <xdr:rowOff>217714</xdr:rowOff>
    </xdr:from>
    <xdr:to>
      <xdr:col>11</xdr:col>
      <xdr:colOff>1038380</xdr:colOff>
      <xdr:row>222</xdr:row>
      <xdr:rowOff>66139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63500" y="104448428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6</xdr:col>
      <xdr:colOff>1959428</xdr:colOff>
      <xdr:row>250</xdr:row>
      <xdr:rowOff>244928</xdr:rowOff>
    </xdr:from>
    <xdr:to>
      <xdr:col>11</xdr:col>
      <xdr:colOff>417896</xdr:colOff>
      <xdr:row>253</xdr:row>
      <xdr:rowOff>93352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64142" y="119198571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6</xdr:col>
      <xdr:colOff>2122715</xdr:colOff>
      <xdr:row>282</xdr:row>
      <xdr:rowOff>-1</xdr:rowOff>
    </xdr:from>
    <xdr:to>
      <xdr:col>11</xdr:col>
      <xdr:colOff>657383</xdr:colOff>
      <xdr:row>285</xdr:row>
      <xdr:rowOff>13977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27429" y="133975928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8</xdr:col>
      <xdr:colOff>54429</xdr:colOff>
      <xdr:row>312</xdr:row>
      <xdr:rowOff>326572</xdr:rowOff>
    </xdr:from>
    <xdr:to>
      <xdr:col>11</xdr:col>
      <xdr:colOff>1065595</xdr:colOff>
      <xdr:row>315</xdr:row>
      <xdr:rowOff>174995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90715" y="148562786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343</xdr:row>
      <xdr:rowOff>353785</xdr:rowOff>
    </xdr:from>
    <xdr:to>
      <xdr:col>11</xdr:col>
      <xdr:colOff>1011166</xdr:colOff>
      <xdr:row>346</xdr:row>
      <xdr:rowOff>59335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36286" y="163231285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6</xdr:col>
      <xdr:colOff>1959430</xdr:colOff>
      <xdr:row>374</xdr:row>
      <xdr:rowOff>353785</xdr:rowOff>
    </xdr:from>
    <xdr:to>
      <xdr:col>11</xdr:col>
      <xdr:colOff>417898</xdr:colOff>
      <xdr:row>377</xdr:row>
      <xdr:rowOff>59334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64144" y="177872571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6</xdr:col>
      <xdr:colOff>1877786</xdr:colOff>
      <xdr:row>405</xdr:row>
      <xdr:rowOff>299357</xdr:rowOff>
    </xdr:from>
    <xdr:to>
      <xdr:col>11</xdr:col>
      <xdr:colOff>317204</xdr:colOff>
      <xdr:row>408</xdr:row>
      <xdr:rowOff>4907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0" y="192541071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6</xdr:col>
      <xdr:colOff>1959428</xdr:colOff>
      <xdr:row>436</xdr:row>
      <xdr:rowOff>299357</xdr:rowOff>
    </xdr:from>
    <xdr:to>
      <xdr:col>11</xdr:col>
      <xdr:colOff>408371</xdr:colOff>
      <xdr:row>439</xdr:row>
      <xdr:rowOff>4908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64142" y="207318428"/>
          <a:ext cx="3581330" cy="2402032"/>
        </a:xfrm>
        <a:prstGeom prst="rect">
          <a:avLst/>
        </a:prstGeom>
      </xdr:spPr>
    </xdr:pic>
    <xdr:clientData/>
  </xdr:twoCellAnchor>
  <xdr:twoCellAnchor editAs="oneCell">
    <xdr:from>
      <xdr:col>6</xdr:col>
      <xdr:colOff>1796143</xdr:colOff>
      <xdr:row>467</xdr:row>
      <xdr:rowOff>244928</xdr:rowOff>
    </xdr:from>
    <xdr:to>
      <xdr:col>11</xdr:col>
      <xdr:colOff>235561</xdr:colOff>
      <xdr:row>469</xdr:row>
      <xdr:rowOff>855353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00857" y="221850857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8</xdr:col>
      <xdr:colOff>54429</xdr:colOff>
      <xdr:row>498</xdr:row>
      <xdr:rowOff>272143</xdr:rowOff>
    </xdr:from>
    <xdr:to>
      <xdr:col>11</xdr:col>
      <xdr:colOff>1065595</xdr:colOff>
      <xdr:row>501</xdr:row>
      <xdr:rowOff>1505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90715" y="236682643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8</xdr:col>
      <xdr:colOff>136071</xdr:colOff>
      <xdr:row>529</xdr:row>
      <xdr:rowOff>381001</xdr:rowOff>
    </xdr:from>
    <xdr:to>
      <xdr:col>11</xdr:col>
      <xdr:colOff>1137712</xdr:colOff>
      <xdr:row>532</xdr:row>
      <xdr:rowOff>102424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72357" y="251296715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6</xdr:col>
      <xdr:colOff>2122714</xdr:colOff>
      <xdr:row>560</xdr:row>
      <xdr:rowOff>299357</xdr:rowOff>
    </xdr:from>
    <xdr:to>
      <xdr:col>11</xdr:col>
      <xdr:colOff>657382</xdr:colOff>
      <xdr:row>563</xdr:row>
      <xdr:rowOff>4907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27428" y="265829143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2095501</xdr:colOff>
      <xdr:row>591</xdr:row>
      <xdr:rowOff>217714</xdr:rowOff>
    </xdr:from>
    <xdr:to>
      <xdr:col>11</xdr:col>
      <xdr:colOff>639694</xdr:colOff>
      <xdr:row>594</xdr:row>
      <xdr:rowOff>66139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00215" y="280416000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6</xdr:col>
      <xdr:colOff>2041072</xdr:colOff>
      <xdr:row>622</xdr:row>
      <xdr:rowOff>163286</xdr:rowOff>
    </xdr:from>
    <xdr:to>
      <xdr:col>11</xdr:col>
      <xdr:colOff>575740</xdr:colOff>
      <xdr:row>625</xdr:row>
      <xdr:rowOff>11710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45786" y="295002857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8</xdr:col>
      <xdr:colOff>81643</xdr:colOff>
      <xdr:row>653</xdr:row>
      <xdr:rowOff>136072</xdr:rowOff>
    </xdr:from>
    <xdr:to>
      <xdr:col>11</xdr:col>
      <xdr:colOff>1092809</xdr:colOff>
      <xdr:row>655</xdr:row>
      <xdr:rowOff>746496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17929" y="309725786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2095500</xdr:colOff>
      <xdr:row>684</xdr:row>
      <xdr:rowOff>190500</xdr:rowOff>
    </xdr:from>
    <xdr:to>
      <xdr:col>11</xdr:col>
      <xdr:colOff>639693</xdr:colOff>
      <xdr:row>687</xdr:row>
      <xdr:rowOff>38926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A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00214" y="324503143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6</xdr:col>
      <xdr:colOff>2068286</xdr:colOff>
      <xdr:row>716</xdr:row>
      <xdr:rowOff>0</xdr:rowOff>
    </xdr:from>
    <xdr:to>
      <xdr:col>11</xdr:col>
      <xdr:colOff>612479</xdr:colOff>
      <xdr:row>719</xdr:row>
      <xdr:rowOff>13979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0A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0" y="339362143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6</xdr:col>
      <xdr:colOff>2122715</xdr:colOff>
      <xdr:row>746</xdr:row>
      <xdr:rowOff>353786</xdr:rowOff>
    </xdr:from>
    <xdr:to>
      <xdr:col>11</xdr:col>
      <xdr:colOff>657383</xdr:colOff>
      <xdr:row>749</xdr:row>
      <xdr:rowOff>202210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A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27429" y="353949000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8</xdr:col>
      <xdr:colOff>353785</xdr:colOff>
      <xdr:row>777</xdr:row>
      <xdr:rowOff>244928</xdr:rowOff>
    </xdr:from>
    <xdr:to>
      <xdr:col>11</xdr:col>
      <xdr:colOff>1555451</xdr:colOff>
      <xdr:row>780</xdr:row>
      <xdr:rowOff>93352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0A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90071" y="368399785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6</xdr:col>
      <xdr:colOff>2204358</xdr:colOff>
      <xdr:row>808</xdr:row>
      <xdr:rowOff>299357</xdr:rowOff>
    </xdr:from>
    <xdr:to>
      <xdr:col>11</xdr:col>
      <xdr:colOff>770776</xdr:colOff>
      <xdr:row>811</xdr:row>
      <xdr:rowOff>147781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0A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9072" y="383177143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8</xdr:col>
      <xdr:colOff>294822</xdr:colOff>
      <xdr:row>840</xdr:row>
      <xdr:rowOff>497795</xdr:rowOff>
    </xdr:from>
    <xdr:to>
      <xdr:col>11</xdr:col>
      <xdr:colOff>1360417</xdr:colOff>
      <xdr:row>843</xdr:row>
      <xdr:rowOff>489095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0A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02010" y="627599983"/>
          <a:ext cx="3612399" cy="2483675"/>
        </a:xfrm>
        <a:prstGeom prst="rect">
          <a:avLst/>
        </a:prstGeom>
      </xdr:spPr>
    </xdr:pic>
    <xdr:clientData/>
  </xdr:twoCellAnchor>
  <xdr:twoCellAnchor editAs="oneCell">
    <xdr:from>
      <xdr:col>8</xdr:col>
      <xdr:colOff>163285</xdr:colOff>
      <xdr:row>870</xdr:row>
      <xdr:rowOff>272143</xdr:rowOff>
    </xdr:from>
    <xdr:to>
      <xdr:col>11</xdr:col>
      <xdr:colOff>1174451</xdr:colOff>
      <xdr:row>873</xdr:row>
      <xdr:rowOff>120569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00000000-0008-0000-0A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99571" y="412541357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6</xdr:col>
      <xdr:colOff>2204358</xdr:colOff>
      <xdr:row>901</xdr:row>
      <xdr:rowOff>272142</xdr:rowOff>
    </xdr:from>
    <xdr:to>
      <xdr:col>11</xdr:col>
      <xdr:colOff>770776</xdr:colOff>
      <xdr:row>904</xdr:row>
      <xdr:rowOff>120567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00000000-0008-0000-0A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9072" y="427264285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8</xdr:col>
      <xdr:colOff>244929</xdr:colOff>
      <xdr:row>932</xdr:row>
      <xdr:rowOff>326571</xdr:rowOff>
    </xdr:from>
    <xdr:to>
      <xdr:col>11</xdr:col>
      <xdr:colOff>1437070</xdr:colOff>
      <xdr:row>935</xdr:row>
      <xdr:rowOff>174997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00000000-0008-0000-0A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81215" y="441932785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963</xdr:row>
      <xdr:rowOff>217714</xdr:rowOff>
    </xdr:from>
    <xdr:to>
      <xdr:col>11</xdr:col>
      <xdr:colOff>1011166</xdr:colOff>
      <xdr:row>966</xdr:row>
      <xdr:rowOff>66139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00000000-0008-0000-0A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36286" y="456519643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</xdr:colOff>
      <xdr:row>994</xdr:row>
      <xdr:rowOff>163286</xdr:rowOff>
    </xdr:from>
    <xdr:to>
      <xdr:col>11</xdr:col>
      <xdr:colOff>1065594</xdr:colOff>
      <xdr:row>997</xdr:row>
      <xdr:rowOff>11712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00000000-0008-0000-0A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90714" y="471133715"/>
          <a:ext cx="3590855" cy="2402032"/>
        </a:xfrm>
        <a:prstGeom prst="rect">
          <a:avLst/>
        </a:prstGeom>
      </xdr:spPr>
    </xdr:pic>
    <xdr:clientData/>
  </xdr:twoCellAnchor>
  <xdr:twoCellAnchor editAs="oneCell">
    <xdr:from>
      <xdr:col>18</xdr:col>
      <xdr:colOff>2494643</xdr:colOff>
      <xdr:row>4</xdr:row>
      <xdr:rowOff>589644</xdr:rowOff>
    </xdr:from>
    <xdr:to>
      <xdr:col>21</xdr:col>
      <xdr:colOff>1797051</xdr:colOff>
      <xdr:row>9</xdr:row>
      <xdr:rowOff>217940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180000" y="4218215"/>
          <a:ext cx="5244194" cy="348365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3190875</xdr:colOff>
      <xdr:row>1478</xdr:row>
      <xdr:rowOff>380999</xdr:rowOff>
    </xdr:from>
    <xdr:to>
      <xdr:col>4</xdr:col>
      <xdr:colOff>14882812</xdr:colOff>
      <xdr:row>1482</xdr:row>
      <xdr:rowOff>171636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43454D11-0040-44F7-84E5-1BFB6A1FB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57300" y="1860480149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1619250</xdr:colOff>
      <xdr:row>1433</xdr:row>
      <xdr:rowOff>0</xdr:rowOff>
    </xdr:from>
    <xdr:to>
      <xdr:col>4</xdr:col>
      <xdr:colOff>13311187</xdr:colOff>
      <xdr:row>1436</xdr:row>
      <xdr:rowOff>552637</xdr:rowOff>
    </xdr:to>
    <xdr:pic>
      <xdr:nvPicPr>
        <xdr:cNvPr id="3" name="Imagen 3">
          <a:extLst>
            <a:ext uri="{FF2B5EF4-FFF2-40B4-BE49-F238E27FC236}">
              <a16:creationId xmlns:a16="http://schemas.microsoft.com/office/drawing/2014/main" id="{54652462-5194-45B2-A052-F1A1AA84E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85675" y="180344445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1571625</xdr:colOff>
      <xdr:row>1387</xdr:row>
      <xdr:rowOff>476250</xdr:rowOff>
    </xdr:from>
    <xdr:to>
      <xdr:col>4</xdr:col>
      <xdr:colOff>13263562</xdr:colOff>
      <xdr:row>1391</xdr:row>
      <xdr:rowOff>266887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AB37082-D82D-4A6D-998F-318EAC63E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38050" y="174664687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619125</xdr:colOff>
      <xdr:row>1342</xdr:row>
      <xdr:rowOff>619125</xdr:rowOff>
    </xdr:from>
    <xdr:to>
      <xdr:col>4</xdr:col>
      <xdr:colOff>12311062</xdr:colOff>
      <xdr:row>1346</xdr:row>
      <xdr:rowOff>409762</xdr:rowOff>
    </xdr:to>
    <xdr:pic>
      <xdr:nvPicPr>
        <xdr:cNvPr id="5" name="Imagen 3">
          <a:extLst>
            <a:ext uri="{FF2B5EF4-FFF2-40B4-BE49-F238E27FC236}">
              <a16:creationId xmlns:a16="http://schemas.microsoft.com/office/drawing/2014/main" id="{D1D43BC2-55E0-46C4-AF04-03FCB1DA2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85550" y="169027792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1297</xdr:row>
      <xdr:rowOff>0</xdr:rowOff>
    </xdr:from>
    <xdr:to>
      <xdr:col>4</xdr:col>
      <xdr:colOff>11691937</xdr:colOff>
      <xdr:row>1300</xdr:row>
      <xdr:rowOff>552637</xdr:rowOff>
    </xdr:to>
    <xdr:pic>
      <xdr:nvPicPr>
        <xdr:cNvPr id="6" name="Imagen 3">
          <a:extLst>
            <a:ext uri="{FF2B5EF4-FFF2-40B4-BE49-F238E27FC236}">
              <a16:creationId xmlns:a16="http://schemas.microsoft.com/office/drawing/2014/main" id="{AF01CDB2-D6FF-416E-A735-E3F75E46F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66425" y="163309935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1143000</xdr:colOff>
      <xdr:row>1252</xdr:row>
      <xdr:rowOff>666750</xdr:rowOff>
    </xdr:from>
    <xdr:to>
      <xdr:col>4</xdr:col>
      <xdr:colOff>12834937</xdr:colOff>
      <xdr:row>1256</xdr:row>
      <xdr:rowOff>457387</xdr:rowOff>
    </xdr:to>
    <xdr:pic>
      <xdr:nvPicPr>
        <xdr:cNvPr id="7" name="Imagen 3">
          <a:extLst>
            <a:ext uri="{FF2B5EF4-FFF2-40B4-BE49-F238E27FC236}">
              <a16:creationId xmlns:a16="http://schemas.microsoft.com/office/drawing/2014/main" id="{241C9D7D-C91E-42EE-8B53-475E85537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09425" y="157720665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523875</xdr:colOff>
      <xdr:row>1206</xdr:row>
      <xdr:rowOff>1143000</xdr:rowOff>
    </xdr:from>
    <xdr:to>
      <xdr:col>4</xdr:col>
      <xdr:colOff>12215812</xdr:colOff>
      <xdr:row>1210</xdr:row>
      <xdr:rowOff>409762</xdr:rowOff>
    </xdr:to>
    <xdr:pic>
      <xdr:nvPicPr>
        <xdr:cNvPr id="8" name="Imagen 3">
          <a:extLst>
            <a:ext uri="{FF2B5EF4-FFF2-40B4-BE49-F238E27FC236}">
              <a16:creationId xmlns:a16="http://schemas.microsoft.com/office/drawing/2014/main" id="{3D3FD259-4263-49FA-AF05-BA43D16C4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90300" y="1519999500"/>
          <a:ext cx="11691937" cy="28195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762000</xdr:colOff>
      <xdr:row>1162</xdr:row>
      <xdr:rowOff>381000</xdr:rowOff>
    </xdr:from>
    <xdr:to>
      <xdr:col>4</xdr:col>
      <xdr:colOff>12453937</xdr:colOff>
      <xdr:row>1166</xdr:row>
      <xdr:rowOff>171637</xdr:rowOff>
    </xdr:to>
    <xdr:pic>
      <xdr:nvPicPr>
        <xdr:cNvPr id="9" name="Imagen 3">
          <a:extLst>
            <a:ext uri="{FF2B5EF4-FFF2-40B4-BE49-F238E27FC236}">
              <a16:creationId xmlns:a16="http://schemas.microsoft.com/office/drawing/2014/main" id="{214D1F0D-9F31-430A-87BE-DEADEC59C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28425" y="146404012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1238250</xdr:colOff>
      <xdr:row>1116</xdr:row>
      <xdr:rowOff>476250</xdr:rowOff>
    </xdr:from>
    <xdr:to>
      <xdr:col>4</xdr:col>
      <xdr:colOff>12930187</xdr:colOff>
      <xdr:row>1119</xdr:row>
      <xdr:rowOff>505012</xdr:rowOff>
    </xdr:to>
    <xdr:pic>
      <xdr:nvPicPr>
        <xdr:cNvPr id="10" name="Imagen 3">
          <a:extLst>
            <a:ext uri="{FF2B5EF4-FFF2-40B4-BE49-F238E27FC236}">
              <a16:creationId xmlns:a16="http://schemas.microsoft.com/office/drawing/2014/main" id="{4AE744D5-C42E-45A8-AA4A-2E67CB4DD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04675" y="1406404350"/>
          <a:ext cx="11691937" cy="28195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809625</xdr:colOff>
      <xdr:row>1072</xdr:row>
      <xdr:rowOff>523875</xdr:rowOff>
    </xdr:from>
    <xdr:to>
      <xdr:col>4</xdr:col>
      <xdr:colOff>12501562</xdr:colOff>
      <xdr:row>1075</xdr:row>
      <xdr:rowOff>552637</xdr:rowOff>
    </xdr:to>
    <xdr:pic>
      <xdr:nvPicPr>
        <xdr:cNvPr id="11" name="Imagen 3">
          <a:extLst>
            <a:ext uri="{FF2B5EF4-FFF2-40B4-BE49-F238E27FC236}">
              <a16:creationId xmlns:a16="http://schemas.microsoft.com/office/drawing/2014/main" id="{64083B00-5FC6-4498-86B1-2654E8A85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76050" y="1350654525"/>
          <a:ext cx="11691937" cy="28195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1028</xdr:row>
      <xdr:rowOff>0</xdr:rowOff>
    </xdr:from>
    <xdr:to>
      <xdr:col>4</xdr:col>
      <xdr:colOff>11691937</xdr:colOff>
      <xdr:row>1031</xdr:row>
      <xdr:rowOff>552637</xdr:rowOff>
    </xdr:to>
    <xdr:pic>
      <xdr:nvPicPr>
        <xdr:cNvPr id="12" name="Imagen 3">
          <a:extLst>
            <a:ext uri="{FF2B5EF4-FFF2-40B4-BE49-F238E27FC236}">
              <a16:creationId xmlns:a16="http://schemas.microsoft.com/office/drawing/2014/main" id="{9B3D6D11-24C3-487D-8856-C62B93AD7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66425" y="129493327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984</xdr:row>
      <xdr:rowOff>0</xdr:rowOff>
    </xdr:from>
    <xdr:to>
      <xdr:col>4</xdr:col>
      <xdr:colOff>11691937</xdr:colOff>
      <xdr:row>987</xdr:row>
      <xdr:rowOff>552637</xdr:rowOff>
    </xdr:to>
    <xdr:pic>
      <xdr:nvPicPr>
        <xdr:cNvPr id="13" name="Imagen 3">
          <a:extLst>
            <a:ext uri="{FF2B5EF4-FFF2-40B4-BE49-F238E27FC236}">
              <a16:creationId xmlns:a16="http://schemas.microsoft.com/office/drawing/2014/main" id="{F2903932-46BE-4017-8C3C-E53453274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66425" y="123918345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952500</xdr:colOff>
      <xdr:row>938</xdr:row>
      <xdr:rowOff>428625</xdr:rowOff>
    </xdr:from>
    <xdr:to>
      <xdr:col>4</xdr:col>
      <xdr:colOff>12644437</xdr:colOff>
      <xdr:row>942</xdr:row>
      <xdr:rowOff>219262</xdr:rowOff>
    </xdr:to>
    <xdr:pic>
      <xdr:nvPicPr>
        <xdr:cNvPr id="14" name="Imagen 3">
          <a:extLst>
            <a:ext uri="{FF2B5EF4-FFF2-40B4-BE49-F238E27FC236}">
              <a16:creationId xmlns:a16="http://schemas.microsoft.com/office/drawing/2014/main" id="{60E314B3-D47E-47B4-B790-43CC61E17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18925" y="118233825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238125</xdr:colOff>
      <xdr:row>892</xdr:row>
      <xdr:rowOff>1190625</xdr:rowOff>
    </xdr:from>
    <xdr:to>
      <xdr:col>4</xdr:col>
      <xdr:colOff>11930062</xdr:colOff>
      <xdr:row>896</xdr:row>
      <xdr:rowOff>457387</xdr:rowOff>
    </xdr:to>
    <xdr:pic>
      <xdr:nvPicPr>
        <xdr:cNvPr id="15" name="Imagen 3">
          <a:extLst>
            <a:ext uri="{FF2B5EF4-FFF2-40B4-BE49-F238E27FC236}">
              <a16:creationId xmlns:a16="http://schemas.microsoft.com/office/drawing/2014/main" id="{4C144510-F6F7-41C2-88FE-14316A710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04550" y="1125369225"/>
          <a:ext cx="11691937" cy="28195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142875</xdr:colOff>
      <xdr:row>848</xdr:row>
      <xdr:rowOff>333375</xdr:rowOff>
    </xdr:from>
    <xdr:to>
      <xdr:col>4</xdr:col>
      <xdr:colOff>11834812</xdr:colOff>
      <xdr:row>852</xdr:row>
      <xdr:rowOff>124012</xdr:rowOff>
    </xdr:to>
    <xdr:pic>
      <xdr:nvPicPr>
        <xdr:cNvPr id="16" name="Imagen 3">
          <a:extLst>
            <a:ext uri="{FF2B5EF4-FFF2-40B4-BE49-F238E27FC236}">
              <a16:creationId xmlns:a16="http://schemas.microsoft.com/office/drawing/2014/main" id="{3E5B8595-D6E2-4D07-B673-4D016811F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09300" y="106926697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571500</xdr:colOff>
      <xdr:row>803</xdr:row>
      <xdr:rowOff>571500</xdr:rowOff>
    </xdr:from>
    <xdr:to>
      <xdr:col>4</xdr:col>
      <xdr:colOff>12263437</xdr:colOff>
      <xdr:row>807</xdr:row>
      <xdr:rowOff>362137</xdr:rowOff>
    </xdr:to>
    <xdr:pic>
      <xdr:nvPicPr>
        <xdr:cNvPr id="17" name="Imagen 3">
          <a:extLst>
            <a:ext uri="{FF2B5EF4-FFF2-40B4-BE49-F238E27FC236}">
              <a16:creationId xmlns:a16="http://schemas.microsoft.com/office/drawing/2014/main" id="{FDAED37A-4F90-403B-8784-F95AE50DA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37925" y="101280277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476250</xdr:colOff>
      <xdr:row>758</xdr:row>
      <xdr:rowOff>190500</xdr:rowOff>
    </xdr:from>
    <xdr:to>
      <xdr:col>4</xdr:col>
      <xdr:colOff>12168187</xdr:colOff>
      <xdr:row>761</xdr:row>
      <xdr:rowOff>743137</xdr:rowOff>
    </xdr:to>
    <xdr:pic>
      <xdr:nvPicPr>
        <xdr:cNvPr id="18" name="Imagen 3">
          <a:extLst>
            <a:ext uri="{FF2B5EF4-FFF2-40B4-BE49-F238E27FC236}">
              <a16:creationId xmlns:a16="http://schemas.microsoft.com/office/drawing/2014/main" id="{9ED43A0C-51B1-4710-BEF4-AC888010F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42675" y="95567182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952500</xdr:colOff>
      <xdr:row>712</xdr:row>
      <xdr:rowOff>762000</xdr:rowOff>
    </xdr:from>
    <xdr:to>
      <xdr:col>4</xdr:col>
      <xdr:colOff>12644437</xdr:colOff>
      <xdr:row>716</xdr:row>
      <xdr:rowOff>28762</xdr:rowOff>
    </xdr:to>
    <xdr:pic>
      <xdr:nvPicPr>
        <xdr:cNvPr id="19" name="Imagen 3">
          <a:extLst>
            <a:ext uri="{FF2B5EF4-FFF2-40B4-BE49-F238E27FC236}">
              <a16:creationId xmlns:a16="http://schemas.microsoft.com/office/drawing/2014/main" id="{E4F95FC1-CA86-4A0D-B923-8889FD16A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18925" y="898321800"/>
          <a:ext cx="11691937" cy="28195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668</xdr:row>
      <xdr:rowOff>0</xdr:rowOff>
    </xdr:from>
    <xdr:to>
      <xdr:col>4</xdr:col>
      <xdr:colOff>11691937</xdr:colOff>
      <xdr:row>671</xdr:row>
      <xdr:rowOff>552637</xdr:rowOff>
    </xdr:to>
    <xdr:pic>
      <xdr:nvPicPr>
        <xdr:cNvPr id="20" name="Imagen 3">
          <a:extLst>
            <a:ext uri="{FF2B5EF4-FFF2-40B4-BE49-F238E27FC236}">
              <a16:creationId xmlns:a16="http://schemas.microsoft.com/office/drawing/2014/main" id="{8147E207-C8FD-410F-92E7-70F49A4D2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66425" y="84226717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623</xdr:row>
      <xdr:rowOff>0</xdr:rowOff>
    </xdr:from>
    <xdr:to>
      <xdr:col>4</xdr:col>
      <xdr:colOff>11691937</xdr:colOff>
      <xdr:row>626</xdr:row>
      <xdr:rowOff>552637</xdr:rowOff>
    </xdr:to>
    <xdr:pic>
      <xdr:nvPicPr>
        <xdr:cNvPr id="21" name="Imagen 3">
          <a:extLst>
            <a:ext uri="{FF2B5EF4-FFF2-40B4-BE49-F238E27FC236}">
              <a16:creationId xmlns:a16="http://schemas.microsoft.com/office/drawing/2014/main" id="{BFF20BE6-6EB6-4A4B-A393-8B02A4161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66425" y="78537435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578</xdr:row>
      <xdr:rowOff>0</xdr:rowOff>
    </xdr:from>
    <xdr:to>
      <xdr:col>4</xdr:col>
      <xdr:colOff>11691937</xdr:colOff>
      <xdr:row>581</xdr:row>
      <xdr:rowOff>552637</xdr:rowOff>
    </xdr:to>
    <xdr:pic>
      <xdr:nvPicPr>
        <xdr:cNvPr id="22" name="Imagen 3">
          <a:extLst>
            <a:ext uri="{FF2B5EF4-FFF2-40B4-BE49-F238E27FC236}">
              <a16:creationId xmlns:a16="http://schemas.microsoft.com/office/drawing/2014/main" id="{0D0DB7A0-FFCE-43E5-A31D-CE69350BA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66425" y="72862440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3429000</xdr:colOff>
      <xdr:row>533</xdr:row>
      <xdr:rowOff>95250</xdr:rowOff>
    </xdr:from>
    <xdr:to>
      <xdr:col>4</xdr:col>
      <xdr:colOff>11358562</xdr:colOff>
      <xdr:row>536</xdr:row>
      <xdr:rowOff>647887</xdr:rowOff>
    </xdr:to>
    <xdr:pic>
      <xdr:nvPicPr>
        <xdr:cNvPr id="23" name="Imagen 3">
          <a:extLst>
            <a:ext uri="{FF2B5EF4-FFF2-40B4-BE49-F238E27FC236}">
              <a16:creationId xmlns:a16="http://schemas.microsoft.com/office/drawing/2014/main" id="{1F7FE414-B63F-475F-8CAF-17463C176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52050" y="672207825"/>
          <a:ext cx="12072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488</xdr:row>
      <xdr:rowOff>0</xdr:rowOff>
    </xdr:from>
    <xdr:to>
      <xdr:col>4</xdr:col>
      <xdr:colOff>11691937</xdr:colOff>
      <xdr:row>491</xdr:row>
      <xdr:rowOff>552637</xdr:rowOff>
    </xdr:to>
    <xdr:pic>
      <xdr:nvPicPr>
        <xdr:cNvPr id="24" name="Imagen 3">
          <a:extLst>
            <a:ext uri="{FF2B5EF4-FFF2-40B4-BE49-F238E27FC236}">
              <a16:creationId xmlns:a16="http://schemas.microsoft.com/office/drawing/2014/main" id="{09B9959F-727A-4549-BA45-DCCB8D7F2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66425" y="61564837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857250</xdr:colOff>
      <xdr:row>443</xdr:row>
      <xdr:rowOff>428625</xdr:rowOff>
    </xdr:from>
    <xdr:to>
      <xdr:col>4</xdr:col>
      <xdr:colOff>12549187</xdr:colOff>
      <xdr:row>447</xdr:row>
      <xdr:rowOff>219262</xdr:rowOff>
    </xdr:to>
    <xdr:pic>
      <xdr:nvPicPr>
        <xdr:cNvPr id="25" name="Imagen 3">
          <a:extLst>
            <a:ext uri="{FF2B5EF4-FFF2-40B4-BE49-F238E27FC236}">
              <a16:creationId xmlns:a16="http://schemas.microsoft.com/office/drawing/2014/main" id="{419C4A34-0292-4D69-8FCB-40870A14F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23675" y="55942230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398</xdr:row>
      <xdr:rowOff>0</xdr:rowOff>
    </xdr:from>
    <xdr:to>
      <xdr:col>4</xdr:col>
      <xdr:colOff>11691937</xdr:colOff>
      <xdr:row>401</xdr:row>
      <xdr:rowOff>552637</xdr:rowOff>
    </xdr:to>
    <xdr:pic>
      <xdr:nvPicPr>
        <xdr:cNvPr id="26" name="Imagen 3">
          <a:extLst>
            <a:ext uri="{FF2B5EF4-FFF2-40B4-BE49-F238E27FC236}">
              <a16:creationId xmlns:a16="http://schemas.microsoft.com/office/drawing/2014/main" id="{6E95CEDF-F549-447B-B4C3-2EC1F5921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66425" y="50252947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353</xdr:row>
      <xdr:rowOff>0</xdr:rowOff>
    </xdr:from>
    <xdr:to>
      <xdr:col>4</xdr:col>
      <xdr:colOff>11691937</xdr:colOff>
      <xdr:row>356</xdr:row>
      <xdr:rowOff>552637</xdr:rowOff>
    </xdr:to>
    <xdr:pic>
      <xdr:nvPicPr>
        <xdr:cNvPr id="27" name="Imagen 3">
          <a:extLst>
            <a:ext uri="{FF2B5EF4-FFF2-40B4-BE49-F238E27FC236}">
              <a16:creationId xmlns:a16="http://schemas.microsoft.com/office/drawing/2014/main" id="{28065AED-B6BE-4A2D-BAE8-99EF6BFC8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66425" y="44597002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308</xdr:row>
      <xdr:rowOff>0</xdr:rowOff>
    </xdr:from>
    <xdr:to>
      <xdr:col>4</xdr:col>
      <xdr:colOff>11691937</xdr:colOff>
      <xdr:row>311</xdr:row>
      <xdr:rowOff>552637</xdr:rowOff>
    </xdr:to>
    <xdr:pic>
      <xdr:nvPicPr>
        <xdr:cNvPr id="28" name="Imagen 3">
          <a:extLst>
            <a:ext uri="{FF2B5EF4-FFF2-40B4-BE49-F238E27FC236}">
              <a16:creationId xmlns:a16="http://schemas.microsoft.com/office/drawing/2014/main" id="{3AE0F019-296F-4166-AEC4-62F2140BB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66425" y="38950582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263</xdr:row>
      <xdr:rowOff>0</xdr:rowOff>
    </xdr:from>
    <xdr:to>
      <xdr:col>4</xdr:col>
      <xdr:colOff>11691937</xdr:colOff>
      <xdr:row>266</xdr:row>
      <xdr:rowOff>552637</xdr:rowOff>
    </xdr:to>
    <xdr:pic>
      <xdr:nvPicPr>
        <xdr:cNvPr id="29" name="Imagen 3">
          <a:extLst>
            <a:ext uri="{FF2B5EF4-FFF2-40B4-BE49-F238E27FC236}">
              <a16:creationId xmlns:a16="http://schemas.microsoft.com/office/drawing/2014/main" id="{5E4862EB-22EC-4864-84CF-60D00899B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66425" y="33289875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3333750</xdr:colOff>
      <xdr:row>218</xdr:row>
      <xdr:rowOff>428625</xdr:rowOff>
    </xdr:from>
    <xdr:to>
      <xdr:col>4</xdr:col>
      <xdr:colOff>15025687</xdr:colOff>
      <xdr:row>222</xdr:row>
      <xdr:rowOff>219262</xdr:rowOff>
    </xdr:to>
    <xdr:pic>
      <xdr:nvPicPr>
        <xdr:cNvPr id="30" name="Imagen 3">
          <a:extLst>
            <a:ext uri="{FF2B5EF4-FFF2-40B4-BE49-F238E27FC236}">
              <a16:creationId xmlns:a16="http://schemas.microsoft.com/office/drawing/2014/main" id="{C3500ECE-3C19-40BD-A233-0112656D1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00175" y="27662505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173</xdr:row>
      <xdr:rowOff>0</xdr:rowOff>
    </xdr:from>
    <xdr:to>
      <xdr:col>4</xdr:col>
      <xdr:colOff>11691937</xdr:colOff>
      <xdr:row>176</xdr:row>
      <xdr:rowOff>552637</xdr:rowOff>
    </xdr:to>
    <xdr:pic>
      <xdr:nvPicPr>
        <xdr:cNvPr id="31" name="Imagen 3">
          <a:extLst>
            <a:ext uri="{FF2B5EF4-FFF2-40B4-BE49-F238E27FC236}">
              <a16:creationId xmlns:a16="http://schemas.microsoft.com/office/drawing/2014/main" id="{DF5E04F1-7AFA-46B7-ACAA-F2033C12C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66425" y="21949410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1190625</xdr:colOff>
      <xdr:row>128</xdr:row>
      <xdr:rowOff>0</xdr:rowOff>
    </xdr:from>
    <xdr:to>
      <xdr:col>4</xdr:col>
      <xdr:colOff>12882562</xdr:colOff>
      <xdr:row>131</xdr:row>
      <xdr:rowOff>552637</xdr:rowOff>
    </xdr:to>
    <xdr:pic>
      <xdr:nvPicPr>
        <xdr:cNvPr id="32" name="Imagen 3">
          <a:extLst>
            <a:ext uri="{FF2B5EF4-FFF2-40B4-BE49-F238E27FC236}">
              <a16:creationId xmlns:a16="http://schemas.microsoft.com/office/drawing/2014/main" id="{404D3897-D063-4D5A-A352-F9E7DFEE5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57050" y="16288702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82</xdr:row>
      <xdr:rowOff>1095375</xdr:rowOff>
    </xdr:from>
    <xdr:to>
      <xdr:col>4</xdr:col>
      <xdr:colOff>11691937</xdr:colOff>
      <xdr:row>86</xdr:row>
      <xdr:rowOff>362137</xdr:rowOff>
    </xdr:to>
    <xdr:pic>
      <xdr:nvPicPr>
        <xdr:cNvPr id="33" name="Imagen 3">
          <a:extLst>
            <a:ext uri="{FF2B5EF4-FFF2-40B4-BE49-F238E27FC236}">
              <a16:creationId xmlns:a16="http://schemas.microsoft.com/office/drawing/2014/main" id="{C55EFA9D-C613-40C8-A181-DB87594B8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66425" y="106251375"/>
          <a:ext cx="11691937" cy="28195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3143250</xdr:colOff>
      <xdr:row>39</xdr:row>
      <xdr:rowOff>190500</xdr:rowOff>
    </xdr:from>
    <xdr:to>
      <xdr:col>4</xdr:col>
      <xdr:colOff>14835187</xdr:colOff>
      <xdr:row>42</xdr:row>
      <xdr:rowOff>743137</xdr:rowOff>
    </xdr:to>
    <xdr:pic>
      <xdr:nvPicPr>
        <xdr:cNvPr id="34" name="Imagen 3">
          <a:extLst>
            <a:ext uri="{FF2B5EF4-FFF2-40B4-BE49-F238E27FC236}">
              <a16:creationId xmlns:a16="http://schemas.microsoft.com/office/drawing/2014/main" id="{8E18753D-157D-4C80-8B64-C14D7A8F2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09675" y="5146357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7620000</xdr:colOff>
      <xdr:row>34</xdr:row>
      <xdr:rowOff>1185853</xdr:rowOff>
    </xdr:from>
    <xdr:to>
      <xdr:col>3</xdr:col>
      <xdr:colOff>1857375</xdr:colOff>
      <xdr:row>43</xdr:row>
      <xdr:rowOff>32499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F729D5D8-64D5-47CF-8124-6DF25ADEB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26950" y="46124803"/>
          <a:ext cx="8753475" cy="8228771"/>
        </a:xfrm>
        <a:prstGeom prst="rect">
          <a:avLst/>
        </a:prstGeom>
      </xdr:spPr>
    </xdr:pic>
    <xdr:clientData/>
  </xdr:twoCellAnchor>
  <xdr:twoCellAnchor editAs="oneCell">
    <xdr:from>
      <xdr:col>2</xdr:col>
      <xdr:colOff>7810499</xdr:colOff>
      <xdr:row>79</xdr:row>
      <xdr:rowOff>809535</xdr:rowOff>
    </xdr:from>
    <xdr:to>
      <xdr:col>3</xdr:col>
      <xdr:colOff>1428749</xdr:colOff>
      <xdr:row>87</xdr:row>
      <xdr:rowOff>37271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35134204-1961-40AA-B46A-F54882D73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17449" y="102165060"/>
          <a:ext cx="8134350" cy="7343036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8001000</xdr:colOff>
      <xdr:row>124</xdr:row>
      <xdr:rowOff>571500</xdr:rowOff>
    </xdr:from>
    <xdr:to>
      <xdr:col>3</xdr:col>
      <xdr:colOff>1828356</xdr:colOff>
      <xdr:row>131</xdr:row>
      <xdr:rowOff>751736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225C325D-777E-4513-A5DC-6FAF316F9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07950" y="158391225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8001000</xdr:colOff>
      <xdr:row>169</xdr:row>
      <xdr:rowOff>476250</xdr:rowOff>
    </xdr:from>
    <xdr:to>
      <xdr:col>3</xdr:col>
      <xdr:colOff>1828356</xdr:colOff>
      <xdr:row>176</xdr:row>
      <xdr:rowOff>656486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132C7CCA-E7C5-44D6-A27D-87B09D79F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07950" y="214903050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7524750</xdr:colOff>
      <xdr:row>214</xdr:row>
      <xdr:rowOff>571500</xdr:rowOff>
    </xdr:from>
    <xdr:to>
      <xdr:col>3</xdr:col>
      <xdr:colOff>1352106</xdr:colOff>
      <xdr:row>221</xdr:row>
      <xdr:rowOff>751736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11E999F-42A2-4BB0-B545-214133015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31700" y="271700625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8429625</xdr:colOff>
      <xdr:row>259</xdr:row>
      <xdr:rowOff>571500</xdr:rowOff>
    </xdr:from>
    <xdr:to>
      <xdr:col>3</xdr:col>
      <xdr:colOff>2256981</xdr:colOff>
      <xdr:row>266</xdr:row>
      <xdr:rowOff>751736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931E8A61-8E8C-4E51-A9A5-FDF9CDE1E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36575" y="328402950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7905750</xdr:colOff>
      <xdr:row>304</xdr:row>
      <xdr:rowOff>571500</xdr:rowOff>
    </xdr:from>
    <xdr:to>
      <xdr:col>3</xdr:col>
      <xdr:colOff>1733106</xdr:colOff>
      <xdr:row>311</xdr:row>
      <xdr:rowOff>751736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26E7EFAA-19CF-4C27-902F-57AC35725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12700" y="385010025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7667625</xdr:colOff>
      <xdr:row>349</xdr:row>
      <xdr:rowOff>476250</xdr:rowOff>
    </xdr:from>
    <xdr:to>
      <xdr:col>3</xdr:col>
      <xdr:colOff>1494981</xdr:colOff>
      <xdr:row>356</xdr:row>
      <xdr:rowOff>656486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D74D30C3-F36C-4D82-AA91-85B2D549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74575" y="441378975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7620000</xdr:colOff>
      <xdr:row>394</xdr:row>
      <xdr:rowOff>571500</xdr:rowOff>
    </xdr:from>
    <xdr:to>
      <xdr:col>3</xdr:col>
      <xdr:colOff>1447356</xdr:colOff>
      <xdr:row>401</xdr:row>
      <xdr:rowOff>751736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D2FD8739-2B53-4F19-8E24-A118D0CDC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26950" y="498033675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8096250</xdr:colOff>
      <xdr:row>439</xdr:row>
      <xdr:rowOff>285750</xdr:rowOff>
    </xdr:from>
    <xdr:to>
      <xdr:col>3</xdr:col>
      <xdr:colOff>1923606</xdr:colOff>
      <xdr:row>446</xdr:row>
      <xdr:rowOff>465986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17CF01D2-B5CF-4DE7-AA66-2A0DE72C2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603200" y="554212125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7858125</xdr:colOff>
      <xdr:row>484</xdr:row>
      <xdr:rowOff>571500</xdr:rowOff>
    </xdr:from>
    <xdr:to>
      <xdr:col>3</xdr:col>
      <xdr:colOff>1685481</xdr:colOff>
      <xdr:row>491</xdr:row>
      <xdr:rowOff>751736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5992D736-9522-421F-9366-DFB2B10C1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65075" y="611152575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7667625</xdr:colOff>
      <xdr:row>529</xdr:row>
      <xdr:rowOff>571500</xdr:rowOff>
    </xdr:from>
    <xdr:to>
      <xdr:col>3</xdr:col>
      <xdr:colOff>1494981</xdr:colOff>
      <xdr:row>536</xdr:row>
      <xdr:rowOff>751736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E4413BD3-E100-42D9-B5F9-741B1E426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74575" y="667616775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7667625</xdr:colOff>
      <xdr:row>574</xdr:row>
      <xdr:rowOff>428625</xdr:rowOff>
    </xdr:from>
    <xdr:to>
      <xdr:col>3</xdr:col>
      <xdr:colOff>1494981</xdr:colOff>
      <xdr:row>581</xdr:row>
      <xdr:rowOff>608861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25460180-7F85-438D-AD9C-50FBACFC1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74575" y="723985725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7572375</xdr:colOff>
      <xdr:row>619</xdr:row>
      <xdr:rowOff>238125</xdr:rowOff>
    </xdr:from>
    <xdr:to>
      <xdr:col>3</xdr:col>
      <xdr:colOff>1399731</xdr:colOff>
      <xdr:row>626</xdr:row>
      <xdr:rowOff>418361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A33572AC-6C34-4FBB-8048-DB7FD648C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79325" y="780545175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7810500</xdr:colOff>
      <xdr:row>664</xdr:row>
      <xdr:rowOff>381000</xdr:rowOff>
    </xdr:from>
    <xdr:to>
      <xdr:col>3</xdr:col>
      <xdr:colOff>1637856</xdr:colOff>
      <xdr:row>671</xdr:row>
      <xdr:rowOff>561236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D5B9A71F-EEDD-4451-BB07-D087EF89E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17450" y="837580875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7286625</xdr:colOff>
      <xdr:row>709</xdr:row>
      <xdr:rowOff>523875</xdr:rowOff>
    </xdr:from>
    <xdr:to>
      <xdr:col>3</xdr:col>
      <xdr:colOff>1113981</xdr:colOff>
      <xdr:row>716</xdr:row>
      <xdr:rowOff>704111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809A0842-140E-4520-87CF-A2375DECD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93575" y="894283200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7762875</xdr:colOff>
      <xdr:row>754</xdr:row>
      <xdr:rowOff>381000</xdr:rowOff>
    </xdr:from>
    <xdr:to>
      <xdr:col>3</xdr:col>
      <xdr:colOff>1590231</xdr:colOff>
      <xdr:row>761</xdr:row>
      <xdr:rowOff>561236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5BF55D0D-6BE7-46EC-ABDC-03C308359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69825" y="950795025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7572375</xdr:colOff>
      <xdr:row>799</xdr:row>
      <xdr:rowOff>476250</xdr:rowOff>
    </xdr:from>
    <xdr:to>
      <xdr:col>3</xdr:col>
      <xdr:colOff>1399731</xdr:colOff>
      <xdr:row>806</xdr:row>
      <xdr:rowOff>656486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F5E29200-1A97-4C82-8DD3-1B9F171F7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79325" y="1007640225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7477125</xdr:colOff>
      <xdr:row>844</xdr:row>
      <xdr:rowOff>571500</xdr:rowOff>
    </xdr:from>
    <xdr:to>
      <xdr:col>3</xdr:col>
      <xdr:colOff>1304481</xdr:colOff>
      <xdr:row>851</xdr:row>
      <xdr:rowOff>751736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838F7EC5-C8E1-4952-BC61-089E3819E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84075" y="1064437800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7762875</xdr:colOff>
      <xdr:row>889</xdr:row>
      <xdr:rowOff>428625</xdr:rowOff>
    </xdr:from>
    <xdr:to>
      <xdr:col>3</xdr:col>
      <xdr:colOff>1590231</xdr:colOff>
      <xdr:row>896</xdr:row>
      <xdr:rowOff>608861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41EC1524-9A40-48FC-8845-2F8C75499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69825" y="1120806750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8239125</xdr:colOff>
      <xdr:row>934</xdr:row>
      <xdr:rowOff>571500</xdr:rowOff>
    </xdr:from>
    <xdr:to>
      <xdr:col>3</xdr:col>
      <xdr:colOff>2066481</xdr:colOff>
      <xdr:row>941</xdr:row>
      <xdr:rowOff>751736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D8F5C300-D9B0-425B-98E8-3E694E215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46075" y="1177413825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7715250</xdr:colOff>
      <xdr:row>979</xdr:row>
      <xdr:rowOff>523875</xdr:rowOff>
    </xdr:from>
    <xdr:to>
      <xdr:col>3</xdr:col>
      <xdr:colOff>1542606</xdr:colOff>
      <xdr:row>986</xdr:row>
      <xdr:rowOff>704111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AA23C4E4-A23E-4206-8F54-90C0F7D2C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22200" y="1233878025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7286625</xdr:colOff>
      <xdr:row>1024</xdr:row>
      <xdr:rowOff>523875</xdr:rowOff>
    </xdr:from>
    <xdr:to>
      <xdr:col>3</xdr:col>
      <xdr:colOff>1113981</xdr:colOff>
      <xdr:row>1031</xdr:row>
      <xdr:rowOff>704111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38029073-6751-4E8F-9E35-132A76B37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93575" y="1290389850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7905750</xdr:colOff>
      <xdr:row>1068</xdr:row>
      <xdr:rowOff>1000125</xdr:rowOff>
    </xdr:from>
    <xdr:to>
      <xdr:col>3</xdr:col>
      <xdr:colOff>1733106</xdr:colOff>
      <xdr:row>1075</xdr:row>
      <xdr:rowOff>656486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F318DD75-1A1A-446F-84FC-2B5037BB4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12700" y="1346063475"/>
          <a:ext cx="8343456" cy="7514486"/>
        </a:xfrm>
        <a:prstGeom prst="rect">
          <a:avLst/>
        </a:prstGeom>
      </xdr:spPr>
    </xdr:pic>
    <xdr:clientData/>
  </xdr:twoCellAnchor>
  <xdr:twoCellAnchor editAs="oneCell">
    <xdr:from>
      <xdr:col>2</xdr:col>
      <xdr:colOff>8334375</xdr:colOff>
      <xdr:row>1112</xdr:row>
      <xdr:rowOff>857250</xdr:rowOff>
    </xdr:from>
    <xdr:to>
      <xdr:col>3</xdr:col>
      <xdr:colOff>2161731</xdr:colOff>
      <xdr:row>1119</xdr:row>
      <xdr:rowOff>513611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BE848FE2-7EB3-4905-AF6D-4F7D40065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841325" y="1401718050"/>
          <a:ext cx="8343456" cy="7514486"/>
        </a:xfrm>
        <a:prstGeom prst="rect">
          <a:avLst/>
        </a:prstGeom>
      </xdr:spPr>
    </xdr:pic>
    <xdr:clientData/>
  </xdr:twoCellAnchor>
  <xdr:twoCellAnchor editAs="oneCell">
    <xdr:from>
      <xdr:col>2</xdr:col>
      <xdr:colOff>8239125</xdr:colOff>
      <xdr:row>1157</xdr:row>
      <xdr:rowOff>904875</xdr:rowOff>
    </xdr:from>
    <xdr:to>
      <xdr:col>3</xdr:col>
      <xdr:colOff>2066481</xdr:colOff>
      <xdr:row>1164</xdr:row>
      <xdr:rowOff>561236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CE1059A2-6811-456C-A973-6ADD140E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46075" y="1458229875"/>
          <a:ext cx="8343456" cy="7514486"/>
        </a:xfrm>
        <a:prstGeom prst="rect">
          <a:avLst/>
        </a:prstGeom>
      </xdr:spPr>
    </xdr:pic>
    <xdr:clientData/>
  </xdr:twoCellAnchor>
  <xdr:twoCellAnchor editAs="oneCell">
    <xdr:from>
      <xdr:col>2</xdr:col>
      <xdr:colOff>7667625</xdr:colOff>
      <xdr:row>1202</xdr:row>
      <xdr:rowOff>857250</xdr:rowOff>
    </xdr:from>
    <xdr:to>
      <xdr:col>3</xdr:col>
      <xdr:colOff>1494981</xdr:colOff>
      <xdr:row>1209</xdr:row>
      <xdr:rowOff>513611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A3DCAEEE-0DE1-48B7-A0D4-AF368C530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74575" y="1514646450"/>
          <a:ext cx="8343456" cy="7514486"/>
        </a:xfrm>
        <a:prstGeom prst="rect">
          <a:avLst/>
        </a:prstGeom>
      </xdr:spPr>
    </xdr:pic>
    <xdr:clientData/>
  </xdr:twoCellAnchor>
  <xdr:twoCellAnchor editAs="oneCell">
    <xdr:from>
      <xdr:col>2</xdr:col>
      <xdr:colOff>7715250</xdr:colOff>
      <xdr:row>1248</xdr:row>
      <xdr:rowOff>95250</xdr:rowOff>
    </xdr:from>
    <xdr:to>
      <xdr:col>3</xdr:col>
      <xdr:colOff>1542606</xdr:colOff>
      <xdr:row>1255</xdr:row>
      <xdr:rowOff>275486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D65A17B6-D5CD-40B4-8FB2-9B28297C6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22200" y="1571567850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8286750</xdr:colOff>
      <xdr:row>1293</xdr:row>
      <xdr:rowOff>285750</xdr:rowOff>
    </xdr:from>
    <xdr:to>
      <xdr:col>3</xdr:col>
      <xdr:colOff>2114106</xdr:colOff>
      <xdr:row>1300</xdr:row>
      <xdr:rowOff>465986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FAC71B71-1FEA-4C16-A347-74A3E6FFC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93700" y="1628317800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7858125</xdr:colOff>
      <xdr:row>1338</xdr:row>
      <xdr:rowOff>428625</xdr:rowOff>
    </xdr:from>
    <xdr:to>
      <xdr:col>3</xdr:col>
      <xdr:colOff>1685481</xdr:colOff>
      <xdr:row>1345</xdr:row>
      <xdr:rowOff>608861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AB2C3428-6296-475E-A739-EACFFE654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65075" y="1685020125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7477125</xdr:colOff>
      <xdr:row>1383</xdr:row>
      <xdr:rowOff>428625</xdr:rowOff>
    </xdr:from>
    <xdr:to>
      <xdr:col>3</xdr:col>
      <xdr:colOff>1304481</xdr:colOff>
      <xdr:row>1390</xdr:row>
      <xdr:rowOff>608861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61FFCABA-FAD9-42FA-9CDB-3AE23C008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984075" y="1741531950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7905750</xdr:colOff>
      <xdr:row>1428</xdr:row>
      <xdr:rowOff>333375</xdr:rowOff>
    </xdr:from>
    <xdr:to>
      <xdr:col>3</xdr:col>
      <xdr:colOff>1733106</xdr:colOff>
      <xdr:row>1435</xdr:row>
      <xdr:rowOff>513611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C67D87AA-FF5E-490B-8A63-4990CA4C3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12700" y="1797948525"/>
          <a:ext cx="8343456" cy="7533536"/>
        </a:xfrm>
        <a:prstGeom prst="rect">
          <a:avLst/>
        </a:prstGeom>
      </xdr:spPr>
    </xdr:pic>
    <xdr:clientData/>
  </xdr:twoCellAnchor>
  <xdr:twoCellAnchor editAs="oneCell">
    <xdr:from>
      <xdr:col>2</xdr:col>
      <xdr:colOff>7762875</xdr:colOff>
      <xdr:row>1473</xdr:row>
      <xdr:rowOff>285750</xdr:rowOff>
    </xdr:from>
    <xdr:to>
      <xdr:col>3</xdr:col>
      <xdr:colOff>1590231</xdr:colOff>
      <xdr:row>1480</xdr:row>
      <xdr:rowOff>465986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76178F6B-C24D-4411-8E06-8E227989F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69825" y="1854555600"/>
          <a:ext cx="8343456" cy="7533536"/>
        </a:xfrm>
        <a:prstGeom prst="rect">
          <a:avLst/>
        </a:prstGeom>
      </xdr:spPr>
    </xdr:pic>
    <xdr:clientData/>
  </xdr:twoCellAnchor>
  <xdr:oneCellAnchor>
    <xdr:from>
      <xdr:col>4</xdr:col>
      <xdr:colOff>7174568</xdr:colOff>
      <xdr:row>0</xdr:row>
      <xdr:rowOff>812426</xdr:rowOff>
    </xdr:from>
    <xdr:ext cx="10293187" cy="3933701"/>
    <xdr:pic>
      <xdr:nvPicPr>
        <xdr:cNvPr id="68" name="Imagen 67">
          <a:extLst>
            <a:ext uri="{FF2B5EF4-FFF2-40B4-BE49-F238E27FC236}">
              <a16:creationId xmlns:a16="http://schemas.microsoft.com/office/drawing/2014/main" id="{B4BE5379-E1EC-4DBB-8D0E-792D98565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340993" y="81242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619125</xdr:colOff>
      <xdr:row>0</xdr:row>
      <xdr:rowOff>619125</xdr:rowOff>
    </xdr:from>
    <xdr:ext cx="10096501" cy="5048250"/>
    <xdr:pic>
      <xdr:nvPicPr>
        <xdr:cNvPr id="69" name="Imagen 68">
          <a:extLst>
            <a:ext uri="{FF2B5EF4-FFF2-40B4-BE49-F238E27FC236}">
              <a16:creationId xmlns:a16="http://schemas.microsoft.com/office/drawing/2014/main" id="{1034AA5F-F73C-413E-95AF-73F3D65AB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3225" y="61912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7079318</xdr:colOff>
      <xdr:row>46</xdr:row>
      <xdr:rowOff>479051</xdr:rowOff>
    </xdr:from>
    <xdr:ext cx="10293187" cy="3933701"/>
    <xdr:pic>
      <xdr:nvPicPr>
        <xdr:cNvPr id="70" name="Imagen 69">
          <a:extLst>
            <a:ext uri="{FF2B5EF4-FFF2-40B4-BE49-F238E27FC236}">
              <a16:creationId xmlns:a16="http://schemas.microsoft.com/office/drawing/2014/main" id="{882034FE-11A7-4AF1-AC92-C3FC9A6DE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5743" y="5759095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523875</xdr:colOff>
      <xdr:row>46</xdr:row>
      <xdr:rowOff>285750</xdr:rowOff>
    </xdr:from>
    <xdr:ext cx="10096501" cy="5048250"/>
    <xdr:pic>
      <xdr:nvPicPr>
        <xdr:cNvPr id="71" name="Imagen 70">
          <a:extLst>
            <a:ext uri="{FF2B5EF4-FFF2-40B4-BE49-F238E27FC236}">
              <a16:creationId xmlns:a16="http://schemas.microsoft.com/office/drawing/2014/main" id="{2AA90799-B656-4484-B03D-FC156FE55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47975" y="5739765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6650693</xdr:colOff>
      <xdr:row>90</xdr:row>
      <xdr:rowOff>240926</xdr:rowOff>
    </xdr:from>
    <xdr:ext cx="10293187" cy="3933701"/>
    <xdr:pic>
      <xdr:nvPicPr>
        <xdr:cNvPr id="72" name="Imagen 71">
          <a:extLst>
            <a:ext uri="{FF2B5EF4-FFF2-40B4-BE49-F238E27FC236}">
              <a16:creationId xmlns:a16="http://schemas.microsoft.com/office/drawing/2014/main" id="{6D3B8730-0AF1-4735-AD16-237480299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17118" y="11250257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95250</xdr:colOff>
      <xdr:row>90</xdr:row>
      <xdr:rowOff>47625</xdr:rowOff>
    </xdr:from>
    <xdr:ext cx="10096501" cy="5048250"/>
    <xdr:pic>
      <xdr:nvPicPr>
        <xdr:cNvPr id="73" name="Imagen 72">
          <a:extLst>
            <a:ext uri="{FF2B5EF4-FFF2-40B4-BE49-F238E27FC236}">
              <a16:creationId xmlns:a16="http://schemas.microsoft.com/office/drawing/2014/main" id="{E0F11BB3-ADC1-4943-988E-E597C1ADA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9350" y="11230927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135</xdr:row>
      <xdr:rowOff>240926</xdr:rowOff>
    </xdr:from>
    <xdr:ext cx="10293187" cy="3933701"/>
    <xdr:pic>
      <xdr:nvPicPr>
        <xdr:cNvPr id="74" name="Imagen 73">
          <a:extLst>
            <a:ext uri="{FF2B5EF4-FFF2-40B4-BE49-F238E27FC236}">
              <a16:creationId xmlns:a16="http://schemas.microsoft.com/office/drawing/2014/main" id="{453539E4-9353-424F-9272-0D30AE7D0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21868" y="16896677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47625</xdr:rowOff>
    </xdr:from>
    <xdr:ext cx="10096501" cy="5048250"/>
    <xdr:pic>
      <xdr:nvPicPr>
        <xdr:cNvPr id="75" name="Imagen 74">
          <a:extLst>
            <a:ext uri="{FF2B5EF4-FFF2-40B4-BE49-F238E27FC236}">
              <a16:creationId xmlns:a16="http://schemas.microsoft.com/office/drawing/2014/main" id="{E9585890-5619-4026-8FE9-828FCDFE6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4100" y="16877347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180</xdr:row>
      <xdr:rowOff>240926</xdr:rowOff>
    </xdr:from>
    <xdr:ext cx="10293187" cy="3933701"/>
    <xdr:pic>
      <xdr:nvPicPr>
        <xdr:cNvPr id="76" name="Imagen 75">
          <a:extLst>
            <a:ext uri="{FF2B5EF4-FFF2-40B4-BE49-F238E27FC236}">
              <a16:creationId xmlns:a16="http://schemas.microsoft.com/office/drawing/2014/main" id="{D984F8B0-11DF-4702-8546-B7CEB2212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21868" y="22557385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47625</xdr:rowOff>
    </xdr:from>
    <xdr:ext cx="10096501" cy="5048250"/>
    <xdr:pic>
      <xdr:nvPicPr>
        <xdr:cNvPr id="77" name="Imagen 76">
          <a:extLst>
            <a:ext uri="{FF2B5EF4-FFF2-40B4-BE49-F238E27FC236}">
              <a16:creationId xmlns:a16="http://schemas.microsoft.com/office/drawing/2014/main" id="{6E8C3141-8CA3-48B9-947C-13E69E3E3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4100" y="22538055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6698318</xdr:colOff>
      <xdr:row>225</xdr:row>
      <xdr:rowOff>383801</xdr:rowOff>
    </xdr:from>
    <xdr:ext cx="10293187" cy="3933701"/>
    <xdr:pic>
      <xdr:nvPicPr>
        <xdr:cNvPr id="78" name="Imagen 77">
          <a:extLst>
            <a:ext uri="{FF2B5EF4-FFF2-40B4-BE49-F238E27FC236}">
              <a16:creationId xmlns:a16="http://schemas.microsoft.com/office/drawing/2014/main" id="{6E24DB5B-79E0-4CF6-81F6-181EF1F4C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4743" y="28241905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142875</xdr:colOff>
      <xdr:row>225</xdr:row>
      <xdr:rowOff>190500</xdr:rowOff>
    </xdr:from>
    <xdr:ext cx="10096501" cy="5048250"/>
    <xdr:pic>
      <xdr:nvPicPr>
        <xdr:cNvPr id="79" name="Imagen 78">
          <a:extLst>
            <a:ext uri="{FF2B5EF4-FFF2-40B4-BE49-F238E27FC236}">
              <a16:creationId xmlns:a16="http://schemas.microsoft.com/office/drawing/2014/main" id="{5094433E-C77E-4E88-BFCB-EE556C9DF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66975" y="28222575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6698318</xdr:colOff>
      <xdr:row>270</xdr:row>
      <xdr:rowOff>479051</xdr:rowOff>
    </xdr:from>
    <xdr:ext cx="10293187" cy="3933701"/>
    <xdr:pic>
      <xdr:nvPicPr>
        <xdr:cNvPr id="80" name="Imagen 79">
          <a:extLst>
            <a:ext uri="{FF2B5EF4-FFF2-40B4-BE49-F238E27FC236}">
              <a16:creationId xmlns:a16="http://schemas.microsoft.com/office/drawing/2014/main" id="{533F922D-1229-4D8C-9F22-1ACB429E2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4743" y="33921662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142875</xdr:colOff>
      <xdr:row>270</xdr:row>
      <xdr:rowOff>285750</xdr:rowOff>
    </xdr:from>
    <xdr:ext cx="10096501" cy="5048250"/>
    <xdr:pic>
      <xdr:nvPicPr>
        <xdr:cNvPr id="81" name="Imagen 80">
          <a:extLst>
            <a:ext uri="{FF2B5EF4-FFF2-40B4-BE49-F238E27FC236}">
              <a16:creationId xmlns:a16="http://schemas.microsoft.com/office/drawing/2014/main" id="{CABBBE19-1F3C-49A2-9CFD-5ED3DA5D7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66975" y="33902332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315</xdr:row>
      <xdr:rowOff>669551</xdr:rowOff>
    </xdr:from>
    <xdr:ext cx="10293187" cy="3933701"/>
    <xdr:pic>
      <xdr:nvPicPr>
        <xdr:cNvPr id="82" name="Imagen 81">
          <a:extLst>
            <a:ext uri="{FF2B5EF4-FFF2-40B4-BE49-F238E27FC236}">
              <a16:creationId xmlns:a16="http://schemas.microsoft.com/office/drawing/2014/main" id="{70DA1A3A-70EB-4628-AA6F-9CD33A415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21868" y="39601420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315</xdr:row>
      <xdr:rowOff>476250</xdr:rowOff>
    </xdr:from>
    <xdr:ext cx="10096501" cy="5048250"/>
    <xdr:pic>
      <xdr:nvPicPr>
        <xdr:cNvPr id="83" name="Imagen 82">
          <a:extLst>
            <a:ext uri="{FF2B5EF4-FFF2-40B4-BE49-F238E27FC236}">
              <a16:creationId xmlns:a16="http://schemas.microsoft.com/office/drawing/2014/main" id="{0EFE37C5-4EDC-4D77-8BB7-DB1EE9592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4100" y="39582090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6698318</xdr:colOff>
      <xdr:row>360</xdr:row>
      <xdr:rowOff>288551</xdr:rowOff>
    </xdr:from>
    <xdr:ext cx="10293187" cy="3933701"/>
    <xdr:pic>
      <xdr:nvPicPr>
        <xdr:cNvPr id="84" name="Imagen 83">
          <a:extLst>
            <a:ext uri="{FF2B5EF4-FFF2-40B4-BE49-F238E27FC236}">
              <a16:creationId xmlns:a16="http://schemas.microsoft.com/office/drawing/2014/main" id="{DD3DB495-EE3D-4487-8A96-7208BD117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4743" y="45209740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142875</xdr:colOff>
      <xdr:row>360</xdr:row>
      <xdr:rowOff>95250</xdr:rowOff>
    </xdr:from>
    <xdr:ext cx="10096501" cy="5048250"/>
    <xdr:pic>
      <xdr:nvPicPr>
        <xdr:cNvPr id="85" name="Imagen 84">
          <a:extLst>
            <a:ext uri="{FF2B5EF4-FFF2-40B4-BE49-F238E27FC236}">
              <a16:creationId xmlns:a16="http://schemas.microsoft.com/office/drawing/2014/main" id="{805C31BD-B00E-49AB-BCEA-0D43EDACC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66975" y="45190410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6650693</xdr:colOff>
      <xdr:row>405</xdr:row>
      <xdr:rowOff>526676</xdr:rowOff>
    </xdr:from>
    <xdr:ext cx="10293187" cy="3933701"/>
    <xdr:pic>
      <xdr:nvPicPr>
        <xdr:cNvPr id="86" name="Imagen 85">
          <a:extLst>
            <a:ext uri="{FF2B5EF4-FFF2-40B4-BE49-F238E27FC236}">
              <a16:creationId xmlns:a16="http://schemas.microsoft.com/office/drawing/2014/main" id="{845035F6-3ABE-4A2C-8219-AAF7D08E7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17118" y="50889497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95250</xdr:colOff>
      <xdr:row>405</xdr:row>
      <xdr:rowOff>333375</xdr:rowOff>
    </xdr:from>
    <xdr:ext cx="10096501" cy="5048250"/>
    <xdr:pic>
      <xdr:nvPicPr>
        <xdr:cNvPr id="87" name="Imagen 86">
          <a:extLst>
            <a:ext uri="{FF2B5EF4-FFF2-40B4-BE49-F238E27FC236}">
              <a16:creationId xmlns:a16="http://schemas.microsoft.com/office/drawing/2014/main" id="{48FC6CE6-97A8-4693-ACE5-73198C925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9350" y="50870167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6412568</xdr:colOff>
      <xdr:row>450</xdr:row>
      <xdr:rowOff>431426</xdr:rowOff>
    </xdr:from>
    <xdr:ext cx="10293187" cy="3933701"/>
    <xdr:pic>
      <xdr:nvPicPr>
        <xdr:cNvPr id="88" name="Imagen 87">
          <a:extLst>
            <a:ext uri="{FF2B5EF4-FFF2-40B4-BE49-F238E27FC236}">
              <a16:creationId xmlns:a16="http://schemas.microsoft.com/office/drawing/2014/main" id="{77A7C73B-A4CC-4A00-9014-CB9994A5F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578993" y="565263926"/>
          <a:ext cx="10293187" cy="3933701"/>
        </a:xfrm>
        <a:prstGeom prst="rect">
          <a:avLst/>
        </a:prstGeom>
      </xdr:spPr>
    </xdr:pic>
    <xdr:clientData/>
  </xdr:oneCellAnchor>
  <xdr:oneCellAnchor>
    <xdr:from>
      <xdr:col>0</xdr:col>
      <xdr:colOff>2190750</xdr:colOff>
      <xdr:row>450</xdr:row>
      <xdr:rowOff>238125</xdr:rowOff>
    </xdr:from>
    <xdr:ext cx="10096501" cy="5048250"/>
    <xdr:pic>
      <xdr:nvPicPr>
        <xdr:cNvPr id="89" name="Imagen 88">
          <a:extLst>
            <a:ext uri="{FF2B5EF4-FFF2-40B4-BE49-F238E27FC236}">
              <a16:creationId xmlns:a16="http://schemas.microsoft.com/office/drawing/2014/main" id="{32193D2B-26F6-47FF-BE1C-945251F2C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0750" y="56507062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495</xdr:row>
      <xdr:rowOff>50426</xdr:rowOff>
    </xdr:from>
    <xdr:ext cx="10293187" cy="3933701"/>
    <xdr:pic>
      <xdr:nvPicPr>
        <xdr:cNvPr id="90" name="Imagen 89">
          <a:extLst>
            <a:ext uri="{FF2B5EF4-FFF2-40B4-BE49-F238E27FC236}">
              <a16:creationId xmlns:a16="http://schemas.microsoft.com/office/drawing/2014/main" id="{0DDD892A-84B6-462D-86D0-D102B8343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21868" y="62153762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494</xdr:row>
      <xdr:rowOff>1143000</xdr:rowOff>
    </xdr:from>
    <xdr:ext cx="10096501" cy="5048250"/>
    <xdr:pic>
      <xdr:nvPicPr>
        <xdr:cNvPr id="91" name="Imagen 90">
          <a:extLst>
            <a:ext uri="{FF2B5EF4-FFF2-40B4-BE49-F238E27FC236}">
              <a16:creationId xmlns:a16="http://schemas.microsoft.com/office/drawing/2014/main" id="{E357ACC1-A9E5-49FC-A0FA-010DF49EC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4100" y="62136337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6936443</xdr:colOff>
      <xdr:row>540</xdr:row>
      <xdr:rowOff>193301</xdr:rowOff>
    </xdr:from>
    <xdr:ext cx="10293187" cy="3933701"/>
    <xdr:pic>
      <xdr:nvPicPr>
        <xdr:cNvPr id="92" name="Imagen 91">
          <a:extLst>
            <a:ext uri="{FF2B5EF4-FFF2-40B4-BE49-F238E27FC236}">
              <a16:creationId xmlns:a16="http://schemas.microsoft.com/office/drawing/2014/main" id="{392AE024-D750-48F6-8F5F-EACD4D090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02868" y="67814470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381000</xdr:colOff>
      <xdr:row>540</xdr:row>
      <xdr:rowOff>0</xdr:rowOff>
    </xdr:from>
    <xdr:ext cx="10096501" cy="5048250"/>
    <xdr:pic>
      <xdr:nvPicPr>
        <xdr:cNvPr id="93" name="Imagen 92">
          <a:extLst>
            <a:ext uri="{FF2B5EF4-FFF2-40B4-BE49-F238E27FC236}">
              <a16:creationId xmlns:a16="http://schemas.microsoft.com/office/drawing/2014/main" id="{9C987D90-70D2-40AD-ACBA-F5D060CD6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05100" y="67795140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6698318</xdr:colOff>
      <xdr:row>585</xdr:row>
      <xdr:rowOff>193301</xdr:rowOff>
    </xdr:from>
    <xdr:ext cx="10293187" cy="3933701"/>
    <xdr:pic>
      <xdr:nvPicPr>
        <xdr:cNvPr id="94" name="Imagen 93">
          <a:extLst>
            <a:ext uri="{FF2B5EF4-FFF2-40B4-BE49-F238E27FC236}">
              <a16:creationId xmlns:a16="http://schemas.microsoft.com/office/drawing/2014/main" id="{BCE324F5-4196-4350-B90A-79522CC92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4743" y="73465652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142875</xdr:colOff>
      <xdr:row>585</xdr:row>
      <xdr:rowOff>0</xdr:rowOff>
    </xdr:from>
    <xdr:ext cx="10096501" cy="5048250"/>
    <xdr:pic>
      <xdr:nvPicPr>
        <xdr:cNvPr id="95" name="Imagen 94">
          <a:extLst>
            <a:ext uri="{FF2B5EF4-FFF2-40B4-BE49-F238E27FC236}">
              <a16:creationId xmlns:a16="http://schemas.microsoft.com/office/drawing/2014/main" id="{DB926C11-9429-4A4C-B7EE-68DFC4D7F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66975" y="73446322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630</xdr:row>
      <xdr:rowOff>383801</xdr:rowOff>
    </xdr:from>
    <xdr:ext cx="10293187" cy="3933701"/>
    <xdr:pic>
      <xdr:nvPicPr>
        <xdr:cNvPr id="96" name="Imagen 95">
          <a:extLst>
            <a:ext uri="{FF2B5EF4-FFF2-40B4-BE49-F238E27FC236}">
              <a16:creationId xmlns:a16="http://schemas.microsoft.com/office/drawing/2014/main" id="{FE30CF06-9DBA-4653-BEC0-A770158DF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21868" y="79159697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630</xdr:row>
      <xdr:rowOff>190500</xdr:rowOff>
    </xdr:from>
    <xdr:ext cx="10096501" cy="5048250"/>
    <xdr:pic>
      <xdr:nvPicPr>
        <xdr:cNvPr id="97" name="Imagen 96">
          <a:extLst>
            <a:ext uri="{FF2B5EF4-FFF2-40B4-BE49-F238E27FC236}">
              <a16:creationId xmlns:a16="http://schemas.microsoft.com/office/drawing/2014/main" id="{02CE09DA-68EE-4693-8DC5-A54ECDD20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4100" y="79140367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6364943</xdr:colOff>
      <xdr:row>675</xdr:row>
      <xdr:rowOff>431426</xdr:rowOff>
    </xdr:from>
    <xdr:ext cx="10293187" cy="3933701"/>
    <xdr:pic>
      <xdr:nvPicPr>
        <xdr:cNvPr id="98" name="Imagen 97">
          <a:extLst>
            <a:ext uri="{FF2B5EF4-FFF2-40B4-BE49-F238E27FC236}">
              <a16:creationId xmlns:a16="http://schemas.microsoft.com/office/drawing/2014/main" id="{012B85B0-2320-450F-909D-7FAAC0189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531368" y="848537426"/>
          <a:ext cx="10293187" cy="3933701"/>
        </a:xfrm>
        <a:prstGeom prst="rect">
          <a:avLst/>
        </a:prstGeom>
      </xdr:spPr>
    </xdr:pic>
    <xdr:clientData/>
  </xdr:oneCellAnchor>
  <xdr:oneCellAnchor>
    <xdr:from>
      <xdr:col>0</xdr:col>
      <xdr:colOff>2143125</xdr:colOff>
      <xdr:row>675</xdr:row>
      <xdr:rowOff>238125</xdr:rowOff>
    </xdr:from>
    <xdr:ext cx="10096501" cy="5048250"/>
    <xdr:pic>
      <xdr:nvPicPr>
        <xdr:cNvPr id="99" name="Imagen 98">
          <a:extLst>
            <a:ext uri="{FF2B5EF4-FFF2-40B4-BE49-F238E27FC236}">
              <a16:creationId xmlns:a16="http://schemas.microsoft.com/office/drawing/2014/main" id="{CE971D5B-CBE0-4119-8B1D-C5BE9F775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43125" y="84834412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6412568</xdr:colOff>
      <xdr:row>720</xdr:row>
      <xdr:rowOff>383801</xdr:rowOff>
    </xdr:from>
    <xdr:ext cx="10293187" cy="3933701"/>
    <xdr:pic>
      <xdr:nvPicPr>
        <xdr:cNvPr id="100" name="Imagen 99">
          <a:extLst>
            <a:ext uri="{FF2B5EF4-FFF2-40B4-BE49-F238E27FC236}">
              <a16:creationId xmlns:a16="http://schemas.microsoft.com/office/drawing/2014/main" id="{B2E1D7BC-D4D7-4768-B545-3A0C4F518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578993" y="905049251"/>
          <a:ext cx="10293187" cy="3933701"/>
        </a:xfrm>
        <a:prstGeom prst="rect">
          <a:avLst/>
        </a:prstGeom>
      </xdr:spPr>
    </xdr:pic>
    <xdr:clientData/>
  </xdr:oneCellAnchor>
  <xdr:oneCellAnchor>
    <xdr:from>
      <xdr:col>0</xdr:col>
      <xdr:colOff>2190750</xdr:colOff>
      <xdr:row>720</xdr:row>
      <xdr:rowOff>190500</xdr:rowOff>
    </xdr:from>
    <xdr:ext cx="10096501" cy="5048250"/>
    <xdr:pic>
      <xdr:nvPicPr>
        <xdr:cNvPr id="101" name="Imagen 100">
          <a:extLst>
            <a:ext uri="{FF2B5EF4-FFF2-40B4-BE49-F238E27FC236}">
              <a16:creationId xmlns:a16="http://schemas.microsoft.com/office/drawing/2014/main" id="{E672183F-E493-4EA4-AC4B-EA08D35A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0750" y="90485595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765</xdr:row>
      <xdr:rowOff>431426</xdr:rowOff>
    </xdr:from>
    <xdr:ext cx="10293187" cy="3933701"/>
    <xdr:pic>
      <xdr:nvPicPr>
        <xdr:cNvPr id="102" name="Imagen 101">
          <a:extLst>
            <a:ext uri="{FF2B5EF4-FFF2-40B4-BE49-F238E27FC236}">
              <a16:creationId xmlns:a16="http://schemas.microsoft.com/office/drawing/2014/main" id="{07E4B41A-2992-46CE-AF93-653C38F47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21868" y="96175157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765</xdr:row>
      <xdr:rowOff>238125</xdr:rowOff>
    </xdr:from>
    <xdr:ext cx="10096501" cy="5048250"/>
    <xdr:pic>
      <xdr:nvPicPr>
        <xdr:cNvPr id="103" name="Imagen 102">
          <a:extLst>
            <a:ext uri="{FF2B5EF4-FFF2-40B4-BE49-F238E27FC236}">
              <a16:creationId xmlns:a16="http://schemas.microsoft.com/office/drawing/2014/main" id="{C5AE3D32-5339-4F89-BDB8-2DE221BBB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4100" y="96155827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6460193</xdr:colOff>
      <xdr:row>809</xdr:row>
      <xdr:rowOff>955301</xdr:rowOff>
    </xdr:from>
    <xdr:ext cx="10293187" cy="3933701"/>
    <xdr:pic>
      <xdr:nvPicPr>
        <xdr:cNvPr id="104" name="Imagen 103">
          <a:extLst>
            <a:ext uri="{FF2B5EF4-FFF2-40B4-BE49-F238E27FC236}">
              <a16:creationId xmlns:a16="http://schemas.microsoft.com/office/drawing/2014/main" id="{8BFBEA95-07B7-4634-86EC-AC701C081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26618" y="1017758576"/>
          <a:ext cx="10293187" cy="3933701"/>
        </a:xfrm>
        <a:prstGeom prst="rect">
          <a:avLst/>
        </a:prstGeom>
      </xdr:spPr>
    </xdr:pic>
    <xdr:clientData/>
  </xdr:oneCellAnchor>
  <xdr:oneCellAnchor>
    <xdr:from>
      <xdr:col>0</xdr:col>
      <xdr:colOff>2238375</xdr:colOff>
      <xdr:row>809</xdr:row>
      <xdr:rowOff>762000</xdr:rowOff>
    </xdr:from>
    <xdr:ext cx="10096501" cy="5048250"/>
    <xdr:pic>
      <xdr:nvPicPr>
        <xdr:cNvPr id="105" name="Imagen 104">
          <a:extLst>
            <a:ext uri="{FF2B5EF4-FFF2-40B4-BE49-F238E27FC236}">
              <a16:creationId xmlns:a16="http://schemas.microsoft.com/office/drawing/2014/main" id="{32F86331-2ECE-4364-9A9F-4AB3A9154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38375" y="101756527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6603068</xdr:colOff>
      <xdr:row>855</xdr:row>
      <xdr:rowOff>2801</xdr:rowOff>
    </xdr:from>
    <xdr:ext cx="10293187" cy="3933701"/>
    <xdr:pic>
      <xdr:nvPicPr>
        <xdr:cNvPr id="106" name="Imagen 105">
          <a:extLst>
            <a:ext uri="{FF2B5EF4-FFF2-40B4-BE49-F238E27FC236}">
              <a16:creationId xmlns:a16="http://schemas.microsoft.com/office/drawing/2014/main" id="{F8EF6BFA-27E9-41DC-9AF7-2D434741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69493" y="107477522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47625</xdr:colOff>
      <xdr:row>854</xdr:row>
      <xdr:rowOff>1095375</xdr:rowOff>
    </xdr:from>
    <xdr:ext cx="10096501" cy="5048250"/>
    <xdr:pic>
      <xdr:nvPicPr>
        <xdr:cNvPr id="107" name="Imagen 106">
          <a:extLst>
            <a:ext uri="{FF2B5EF4-FFF2-40B4-BE49-F238E27FC236}">
              <a16:creationId xmlns:a16="http://schemas.microsoft.com/office/drawing/2014/main" id="{D1D61B0F-CBE5-48E1-9350-80CA0D8F3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71725" y="107460097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900</xdr:row>
      <xdr:rowOff>431426</xdr:rowOff>
    </xdr:from>
    <xdr:ext cx="10293187" cy="3933701"/>
    <xdr:pic>
      <xdr:nvPicPr>
        <xdr:cNvPr id="108" name="Imagen 107">
          <a:extLst>
            <a:ext uri="{FF2B5EF4-FFF2-40B4-BE49-F238E27FC236}">
              <a16:creationId xmlns:a16="http://schemas.microsoft.com/office/drawing/2014/main" id="{F2A7F5F6-1DC7-49BC-9FF1-62779F50B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21868" y="113171567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900</xdr:row>
      <xdr:rowOff>238125</xdr:rowOff>
    </xdr:from>
    <xdr:ext cx="10096501" cy="5048250"/>
    <xdr:pic>
      <xdr:nvPicPr>
        <xdr:cNvPr id="109" name="Imagen 108">
          <a:extLst>
            <a:ext uri="{FF2B5EF4-FFF2-40B4-BE49-F238E27FC236}">
              <a16:creationId xmlns:a16="http://schemas.microsoft.com/office/drawing/2014/main" id="{888C9743-27CC-4642-A9E6-3F5C9291A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4100" y="113152237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945</xdr:row>
      <xdr:rowOff>193301</xdr:rowOff>
    </xdr:from>
    <xdr:ext cx="10293187" cy="3933701"/>
    <xdr:pic>
      <xdr:nvPicPr>
        <xdr:cNvPr id="110" name="Imagen 109">
          <a:extLst>
            <a:ext uri="{FF2B5EF4-FFF2-40B4-BE49-F238E27FC236}">
              <a16:creationId xmlns:a16="http://schemas.microsoft.com/office/drawing/2014/main" id="{07D20A9A-81DC-4AEC-8ED7-E40498560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21868" y="118794175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945</xdr:row>
      <xdr:rowOff>0</xdr:rowOff>
    </xdr:from>
    <xdr:ext cx="10096501" cy="5048250"/>
    <xdr:pic>
      <xdr:nvPicPr>
        <xdr:cNvPr id="111" name="Imagen 110">
          <a:extLst>
            <a:ext uri="{FF2B5EF4-FFF2-40B4-BE49-F238E27FC236}">
              <a16:creationId xmlns:a16="http://schemas.microsoft.com/office/drawing/2014/main" id="{3A24501F-2243-4E39-A1CF-D9573E9F9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4100" y="118774845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6650693</xdr:colOff>
      <xdr:row>990</xdr:row>
      <xdr:rowOff>193301</xdr:rowOff>
    </xdr:from>
    <xdr:ext cx="10293187" cy="3933701"/>
    <xdr:pic>
      <xdr:nvPicPr>
        <xdr:cNvPr id="112" name="Imagen 111">
          <a:extLst>
            <a:ext uri="{FF2B5EF4-FFF2-40B4-BE49-F238E27FC236}">
              <a16:creationId xmlns:a16="http://schemas.microsoft.com/office/drawing/2014/main" id="{CBC8C27E-4506-41FF-AD45-C2D99F30E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17118" y="124445357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95250</xdr:colOff>
      <xdr:row>990</xdr:row>
      <xdr:rowOff>0</xdr:rowOff>
    </xdr:from>
    <xdr:ext cx="10096501" cy="5048250"/>
    <xdr:pic>
      <xdr:nvPicPr>
        <xdr:cNvPr id="113" name="Imagen 112">
          <a:extLst>
            <a:ext uri="{FF2B5EF4-FFF2-40B4-BE49-F238E27FC236}">
              <a16:creationId xmlns:a16="http://schemas.microsoft.com/office/drawing/2014/main" id="{66613D0D-E69C-49C2-8B40-28949BC01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9350" y="124426027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6507818</xdr:colOff>
      <xdr:row>1035</xdr:row>
      <xdr:rowOff>907676</xdr:rowOff>
    </xdr:from>
    <xdr:ext cx="10293187" cy="3933701"/>
    <xdr:pic>
      <xdr:nvPicPr>
        <xdr:cNvPr id="114" name="Imagen 113">
          <a:extLst>
            <a:ext uri="{FF2B5EF4-FFF2-40B4-BE49-F238E27FC236}">
              <a16:creationId xmlns:a16="http://schemas.microsoft.com/office/drawing/2014/main" id="{0075F03A-97AE-4DAD-888F-C70F4DCEC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4243" y="1301679776"/>
          <a:ext cx="10293187" cy="3933701"/>
        </a:xfrm>
        <a:prstGeom prst="rect">
          <a:avLst/>
        </a:prstGeom>
      </xdr:spPr>
    </xdr:pic>
    <xdr:clientData/>
  </xdr:oneCellAnchor>
  <xdr:oneCellAnchor>
    <xdr:from>
      <xdr:col>0</xdr:col>
      <xdr:colOff>2286000</xdr:colOff>
      <xdr:row>1035</xdr:row>
      <xdr:rowOff>714375</xdr:rowOff>
    </xdr:from>
    <xdr:ext cx="10096501" cy="5048250"/>
    <xdr:pic>
      <xdr:nvPicPr>
        <xdr:cNvPr id="115" name="Imagen 114">
          <a:extLst>
            <a:ext uri="{FF2B5EF4-FFF2-40B4-BE49-F238E27FC236}">
              <a16:creationId xmlns:a16="http://schemas.microsoft.com/office/drawing/2014/main" id="{040C52C0-19E2-4758-9489-3142B8BCE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00" y="130148647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1079</xdr:row>
      <xdr:rowOff>193301</xdr:rowOff>
    </xdr:from>
    <xdr:ext cx="10293187" cy="3933701"/>
    <xdr:pic>
      <xdr:nvPicPr>
        <xdr:cNvPr id="116" name="Imagen 115">
          <a:extLst>
            <a:ext uri="{FF2B5EF4-FFF2-40B4-BE49-F238E27FC236}">
              <a16:creationId xmlns:a16="http://schemas.microsoft.com/office/drawing/2014/main" id="{2924EABB-671D-4685-AB04-44A4F5D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21868" y="135666760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1079</xdr:row>
      <xdr:rowOff>0</xdr:rowOff>
    </xdr:from>
    <xdr:ext cx="10096501" cy="5048250"/>
    <xdr:pic>
      <xdr:nvPicPr>
        <xdr:cNvPr id="117" name="Imagen 116">
          <a:extLst>
            <a:ext uri="{FF2B5EF4-FFF2-40B4-BE49-F238E27FC236}">
              <a16:creationId xmlns:a16="http://schemas.microsoft.com/office/drawing/2014/main" id="{E0ADA019-8D07-4FC1-B74E-50ED538D0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4100" y="135647430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6650693</xdr:colOff>
      <xdr:row>1124</xdr:row>
      <xdr:rowOff>240926</xdr:rowOff>
    </xdr:from>
    <xdr:ext cx="10293187" cy="3933701"/>
    <xdr:pic>
      <xdr:nvPicPr>
        <xdr:cNvPr id="118" name="Imagen 117">
          <a:extLst>
            <a:ext uri="{FF2B5EF4-FFF2-40B4-BE49-F238E27FC236}">
              <a16:creationId xmlns:a16="http://schemas.microsoft.com/office/drawing/2014/main" id="{09F64F39-5612-4769-9978-ED9CE49AF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17118" y="141327467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95250</xdr:colOff>
      <xdr:row>1124</xdr:row>
      <xdr:rowOff>47625</xdr:rowOff>
    </xdr:from>
    <xdr:ext cx="10096501" cy="5048250"/>
    <xdr:pic>
      <xdr:nvPicPr>
        <xdr:cNvPr id="119" name="Imagen 118">
          <a:extLst>
            <a:ext uri="{FF2B5EF4-FFF2-40B4-BE49-F238E27FC236}">
              <a16:creationId xmlns:a16="http://schemas.microsoft.com/office/drawing/2014/main" id="{BBEC9383-F2C6-4F72-A29C-B7E1B4182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9350" y="141308137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6698318</xdr:colOff>
      <xdr:row>1169</xdr:row>
      <xdr:rowOff>288551</xdr:rowOff>
    </xdr:from>
    <xdr:ext cx="10293187" cy="3933701"/>
    <xdr:pic>
      <xdr:nvPicPr>
        <xdr:cNvPr id="120" name="Imagen 119">
          <a:extLst>
            <a:ext uri="{FF2B5EF4-FFF2-40B4-BE49-F238E27FC236}">
              <a16:creationId xmlns:a16="http://schemas.microsoft.com/office/drawing/2014/main" id="{4A9AA09E-A77A-4523-857B-1BE26D93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4743" y="146978650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142875</xdr:colOff>
      <xdr:row>1169</xdr:row>
      <xdr:rowOff>95250</xdr:rowOff>
    </xdr:from>
    <xdr:ext cx="10096501" cy="5048250"/>
    <xdr:pic>
      <xdr:nvPicPr>
        <xdr:cNvPr id="121" name="Imagen 120">
          <a:extLst>
            <a:ext uri="{FF2B5EF4-FFF2-40B4-BE49-F238E27FC236}">
              <a16:creationId xmlns:a16="http://schemas.microsoft.com/office/drawing/2014/main" id="{EFE7513F-6E03-40EA-8D84-0FF8546CC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66975" y="146959320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6793568</xdr:colOff>
      <xdr:row>1214</xdr:row>
      <xdr:rowOff>336176</xdr:rowOff>
    </xdr:from>
    <xdr:ext cx="10293187" cy="3933701"/>
    <xdr:pic>
      <xdr:nvPicPr>
        <xdr:cNvPr id="122" name="Imagen 121">
          <a:extLst>
            <a:ext uri="{FF2B5EF4-FFF2-40B4-BE49-F238E27FC236}">
              <a16:creationId xmlns:a16="http://schemas.microsoft.com/office/drawing/2014/main" id="{33BABCCC-CE6A-4D69-94A4-B5B9B04CF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959993" y="152629832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238125</xdr:colOff>
      <xdr:row>1214</xdr:row>
      <xdr:rowOff>142875</xdr:rowOff>
    </xdr:from>
    <xdr:ext cx="10096501" cy="5048250"/>
    <xdr:pic>
      <xdr:nvPicPr>
        <xdr:cNvPr id="123" name="Imagen 122">
          <a:extLst>
            <a:ext uri="{FF2B5EF4-FFF2-40B4-BE49-F238E27FC236}">
              <a16:creationId xmlns:a16="http://schemas.microsoft.com/office/drawing/2014/main" id="{9B1CCB4F-AAB0-47B6-97DB-6DD63C30F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62225" y="152610502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1259</xdr:row>
      <xdr:rowOff>193301</xdr:rowOff>
    </xdr:from>
    <xdr:ext cx="10293187" cy="3933701"/>
    <xdr:pic>
      <xdr:nvPicPr>
        <xdr:cNvPr id="124" name="Imagen 123">
          <a:extLst>
            <a:ext uri="{FF2B5EF4-FFF2-40B4-BE49-F238E27FC236}">
              <a16:creationId xmlns:a16="http://schemas.microsoft.com/office/drawing/2014/main" id="{206A5769-60B0-4483-986C-9474D68DC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21868" y="158257202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1259</xdr:row>
      <xdr:rowOff>0</xdr:rowOff>
    </xdr:from>
    <xdr:ext cx="10096501" cy="5048250"/>
    <xdr:pic>
      <xdr:nvPicPr>
        <xdr:cNvPr id="125" name="Imagen 124">
          <a:extLst>
            <a:ext uri="{FF2B5EF4-FFF2-40B4-BE49-F238E27FC236}">
              <a16:creationId xmlns:a16="http://schemas.microsoft.com/office/drawing/2014/main" id="{9581DF9A-5122-4A52-9933-776A3B8C0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4100" y="158237872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6603068</xdr:colOff>
      <xdr:row>1304</xdr:row>
      <xdr:rowOff>240926</xdr:rowOff>
    </xdr:from>
    <xdr:ext cx="10293187" cy="3933701"/>
    <xdr:pic>
      <xdr:nvPicPr>
        <xdr:cNvPr id="126" name="Imagen 125">
          <a:extLst>
            <a:ext uri="{FF2B5EF4-FFF2-40B4-BE49-F238E27FC236}">
              <a16:creationId xmlns:a16="http://schemas.microsoft.com/office/drawing/2014/main" id="{1A8EBB97-8F75-45AA-9727-246DEE2E6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69493" y="163917910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47625</xdr:colOff>
      <xdr:row>1304</xdr:row>
      <xdr:rowOff>47625</xdr:rowOff>
    </xdr:from>
    <xdr:ext cx="10096501" cy="5048250"/>
    <xdr:pic>
      <xdr:nvPicPr>
        <xdr:cNvPr id="127" name="Imagen 126">
          <a:extLst>
            <a:ext uri="{FF2B5EF4-FFF2-40B4-BE49-F238E27FC236}">
              <a16:creationId xmlns:a16="http://schemas.microsoft.com/office/drawing/2014/main" id="{533B3C54-827B-49B5-B9FA-60B24A7B4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71725" y="163898580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6698318</xdr:colOff>
      <xdr:row>1349</xdr:row>
      <xdr:rowOff>145676</xdr:rowOff>
    </xdr:from>
    <xdr:ext cx="10293187" cy="3933701"/>
    <xdr:pic>
      <xdr:nvPicPr>
        <xdr:cNvPr id="128" name="Imagen 127">
          <a:extLst>
            <a:ext uri="{FF2B5EF4-FFF2-40B4-BE49-F238E27FC236}">
              <a16:creationId xmlns:a16="http://schemas.microsoft.com/office/drawing/2014/main" id="{9479DB3F-F0D9-4F64-A818-1081BB5B2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4743" y="169564330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142875</xdr:colOff>
      <xdr:row>1348</xdr:row>
      <xdr:rowOff>1238250</xdr:rowOff>
    </xdr:from>
    <xdr:ext cx="10096501" cy="5048250"/>
    <xdr:pic>
      <xdr:nvPicPr>
        <xdr:cNvPr id="129" name="Imagen 128">
          <a:extLst>
            <a:ext uri="{FF2B5EF4-FFF2-40B4-BE49-F238E27FC236}">
              <a16:creationId xmlns:a16="http://schemas.microsoft.com/office/drawing/2014/main" id="{291C5D92-08C6-46EB-85CA-2B13416F2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66975" y="169546905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1394</xdr:row>
      <xdr:rowOff>193301</xdr:rowOff>
    </xdr:from>
    <xdr:ext cx="10293187" cy="3933701"/>
    <xdr:pic>
      <xdr:nvPicPr>
        <xdr:cNvPr id="130" name="Imagen 129">
          <a:extLst>
            <a:ext uri="{FF2B5EF4-FFF2-40B4-BE49-F238E27FC236}">
              <a16:creationId xmlns:a16="http://schemas.microsoft.com/office/drawing/2014/main" id="{4F85E5FB-F4AE-46D7-A35C-2D2E5078B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21868" y="175220275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1394</xdr:row>
      <xdr:rowOff>0</xdr:rowOff>
    </xdr:from>
    <xdr:ext cx="10096501" cy="5048250"/>
    <xdr:pic>
      <xdr:nvPicPr>
        <xdr:cNvPr id="131" name="Imagen 130">
          <a:extLst>
            <a:ext uri="{FF2B5EF4-FFF2-40B4-BE49-F238E27FC236}">
              <a16:creationId xmlns:a16="http://schemas.microsoft.com/office/drawing/2014/main" id="{5FE99008-B931-46C6-A0BB-27C2E7758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4100" y="175200945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6745943</xdr:colOff>
      <xdr:row>1439</xdr:row>
      <xdr:rowOff>383801</xdr:rowOff>
    </xdr:from>
    <xdr:ext cx="10293187" cy="3933701"/>
    <xdr:pic>
      <xdr:nvPicPr>
        <xdr:cNvPr id="132" name="Imagen 131">
          <a:extLst>
            <a:ext uri="{FF2B5EF4-FFF2-40B4-BE49-F238E27FC236}">
              <a16:creationId xmlns:a16="http://schemas.microsoft.com/office/drawing/2014/main" id="{DE5F6E26-B660-49F0-8D90-FAE637419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912368" y="180890507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190500</xdr:colOff>
      <xdr:row>1439</xdr:row>
      <xdr:rowOff>190500</xdr:rowOff>
    </xdr:from>
    <xdr:ext cx="10096501" cy="5048250"/>
    <xdr:pic>
      <xdr:nvPicPr>
        <xdr:cNvPr id="133" name="Imagen 132">
          <a:extLst>
            <a:ext uri="{FF2B5EF4-FFF2-40B4-BE49-F238E27FC236}">
              <a16:creationId xmlns:a16="http://schemas.microsoft.com/office/drawing/2014/main" id="{1E944A91-37F1-4299-9912-6B0CBDCA4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4600" y="1808711775"/>
          <a:ext cx="10096501" cy="504825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3190875</xdr:colOff>
      <xdr:row>1478</xdr:row>
      <xdr:rowOff>380999</xdr:rowOff>
    </xdr:from>
    <xdr:to>
      <xdr:col>4</xdr:col>
      <xdr:colOff>14882812</xdr:colOff>
      <xdr:row>1482</xdr:row>
      <xdr:rowOff>171636</xdr:rowOff>
    </xdr:to>
    <xdr:pic>
      <xdr:nvPicPr>
        <xdr:cNvPr id="35" name="Imagen 3">
          <a:extLst>
            <a:ext uri="{FF2B5EF4-FFF2-40B4-BE49-F238E27FC236}">
              <a16:creationId xmlns:a16="http://schemas.microsoft.com/office/drawing/2014/main" id="{C66994F1-75FA-4E31-9454-15EBA25B6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66500" y="1862375624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1619250</xdr:colOff>
      <xdr:row>1433</xdr:row>
      <xdr:rowOff>0</xdr:rowOff>
    </xdr:from>
    <xdr:to>
      <xdr:col>4</xdr:col>
      <xdr:colOff>13311187</xdr:colOff>
      <xdr:row>1436</xdr:row>
      <xdr:rowOff>552637</xdr:rowOff>
    </xdr:to>
    <xdr:pic>
      <xdr:nvPicPr>
        <xdr:cNvPr id="36" name="Imagen 3">
          <a:extLst>
            <a:ext uri="{FF2B5EF4-FFF2-40B4-BE49-F238E27FC236}">
              <a16:creationId xmlns:a16="http://schemas.microsoft.com/office/drawing/2014/main" id="{345EA33A-B478-4AD0-9A37-4F7576CF4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94875" y="180536850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1571625</xdr:colOff>
      <xdr:row>1387</xdr:row>
      <xdr:rowOff>476250</xdr:rowOff>
    </xdr:from>
    <xdr:to>
      <xdr:col>4</xdr:col>
      <xdr:colOff>13263562</xdr:colOff>
      <xdr:row>1391</xdr:row>
      <xdr:rowOff>266887</xdr:rowOff>
    </xdr:to>
    <xdr:pic>
      <xdr:nvPicPr>
        <xdr:cNvPr id="37" name="Imagen 3">
          <a:extLst>
            <a:ext uri="{FF2B5EF4-FFF2-40B4-BE49-F238E27FC236}">
              <a16:creationId xmlns:a16="http://schemas.microsoft.com/office/drawing/2014/main" id="{80CBC29C-0652-4FE3-B25C-0D3BA2774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47250" y="174845662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619125</xdr:colOff>
      <xdr:row>1342</xdr:row>
      <xdr:rowOff>619125</xdr:rowOff>
    </xdr:from>
    <xdr:to>
      <xdr:col>4</xdr:col>
      <xdr:colOff>12311062</xdr:colOff>
      <xdr:row>1346</xdr:row>
      <xdr:rowOff>409762</xdr:rowOff>
    </xdr:to>
    <xdr:pic>
      <xdr:nvPicPr>
        <xdr:cNvPr id="39" name="Imagen 3">
          <a:extLst>
            <a:ext uri="{FF2B5EF4-FFF2-40B4-BE49-F238E27FC236}">
              <a16:creationId xmlns:a16="http://schemas.microsoft.com/office/drawing/2014/main" id="{DDF02D9F-3173-4BEF-9535-FBF728889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0" y="169197337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1297</xdr:row>
      <xdr:rowOff>0</xdr:rowOff>
    </xdr:from>
    <xdr:to>
      <xdr:col>4</xdr:col>
      <xdr:colOff>11691937</xdr:colOff>
      <xdr:row>1300</xdr:row>
      <xdr:rowOff>552637</xdr:rowOff>
    </xdr:to>
    <xdr:pic>
      <xdr:nvPicPr>
        <xdr:cNvPr id="40" name="Imagen 3">
          <a:extLst>
            <a:ext uri="{FF2B5EF4-FFF2-40B4-BE49-F238E27FC236}">
              <a16:creationId xmlns:a16="http://schemas.microsoft.com/office/drawing/2014/main" id="{FF60C13A-6F6F-41D7-AFA4-B15962AC6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75625" y="163472812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1143000</xdr:colOff>
      <xdr:row>1252</xdr:row>
      <xdr:rowOff>666750</xdr:rowOff>
    </xdr:from>
    <xdr:to>
      <xdr:col>4</xdr:col>
      <xdr:colOff>12834937</xdr:colOff>
      <xdr:row>1256</xdr:row>
      <xdr:rowOff>457387</xdr:rowOff>
    </xdr:to>
    <xdr:pic>
      <xdr:nvPicPr>
        <xdr:cNvPr id="41" name="Imagen 3">
          <a:extLst>
            <a:ext uri="{FF2B5EF4-FFF2-40B4-BE49-F238E27FC236}">
              <a16:creationId xmlns:a16="http://schemas.microsoft.com/office/drawing/2014/main" id="{8FEEF064-F608-4F85-BC06-ED49A6A70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18625" y="157876875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523875</xdr:colOff>
      <xdr:row>1206</xdr:row>
      <xdr:rowOff>1143000</xdr:rowOff>
    </xdr:from>
    <xdr:to>
      <xdr:col>4</xdr:col>
      <xdr:colOff>12215812</xdr:colOff>
      <xdr:row>1210</xdr:row>
      <xdr:rowOff>409762</xdr:rowOff>
    </xdr:to>
    <xdr:pic>
      <xdr:nvPicPr>
        <xdr:cNvPr id="43" name="Imagen 3">
          <a:extLst>
            <a:ext uri="{FF2B5EF4-FFF2-40B4-BE49-F238E27FC236}">
              <a16:creationId xmlns:a16="http://schemas.microsoft.com/office/drawing/2014/main" id="{42E03923-BFDB-489C-A435-5086D3969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18875" y="153847800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762000</xdr:colOff>
      <xdr:row>1162</xdr:row>
      <xdr:rowOff>381000</xdr:rowOff>
    </xdr:from>
    <xdr:to>
      <xdr:col>4</xdr:col>
      <xdr:colOff>12453937</xdr:colOff>
      <xdr:row>1166</xdr:row>
      <xdr:rowOff>171637</xdr:rowOff>
    </xdr:to>
    <xdr:pic>
      <xdr:nvPicPr>
        <xdr:cNvPr id="44" name="Imagen 3">
          <a:extLst>
            <a:ext uri="{FF2B5EF4-FFF2-40B4-BE49-F238E27FC236}">
              <a16:creationId xmlns:a16="http://schemas.microsoft.com/office/drawing/2014/main" id="{9B0F7459-9C2B-4068-BF4D-13510A705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37625" y="146523075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1238250</xdr:colOff>
      <xdr:row>1116</xdr:row>
      <xdr:rowOff>476250</xdr:rowOff>
    </xdr:from>
    <xdr:to>
      <xdr:col>4</xdr:col>
      <xdr:colOff>12930187</xdr:colOff>
      <xdr:row>1119</xdr:row>
      <xdr:rowOff>505012</xdr:rowOff>
    </xdr:to>
    <xdr:pic>
      <xdr:nvPicPr>
        <xdr:cNvPr id="45" name="Imagen 3">
          <a:extLst>
            <a:ext uri="{FF2B5EF4-FFF2-40B4-BE49-F238E27FC236}">
              <a16:creationId xmlns:a16="http://schemas.microsoft.com/office/drawing/2014/main" id="{F49041FA-28C6-4A17-A3B7-4180CA0E0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33250" y="142351125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809625</xdr:colOff>
      <xdr:row>1072</xdr:row>
      <xdr:rowOff>523875</xdr:rowOff>
    </xdr:from>
    <xdr:to>
      <xdr:col>4</xdr:col>
      <xdr:colOff>12501562</xdr:colOff>
      <xdr:row>1075</xdr:row>
      <xdr:rowOff>552637</xdr:rowOff>
    </xdr:to>
    <xdr:pic>
      <xdr:nvPicPr>
        <xdr:cNvPr id="47" name="Imagen 3">
          <a:extLst>
            <a:ext uri="{FF2B5EF4-FFF2-40B4-BE49-F238E27FC236}">
              <a16:creationId xmlns:a16="http://schemas.microsoft.com/office/drawing/2014/main" id="{C72811E4-ABBB-4C40-8379-616663BC8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0" y="135159750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1028</xdr:row>
      <xdr:rowOff>0</xdr:rowOff>
    </xdr:from>
    <xdr:to>
      <xdr:col>4</xdr:col>
      <xdr:colOff>11691937</xdr:colOff>
      <xdr:row>1031</xdr:row>
      <xdr:rowOff>552637</xdr:rowOff>
    </xdr:to>
    <xdr:pic>
      <xdr:nvPicPr>
        <xdr:cNvPr id="48" name="Imagen 3">
          <a:extLst>
            <a:ext uri="{FF2B5EF4-FFF2-40B4-BE49-F238E27FC236}">
              <a16:creationId xmlns:a16="http://schemas.microsoft.com/office/drawing/2014/main" id="{AC2EC60A-8959-4B8B-87B7-D587AC1C0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75625" y="129573337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984</xdr:row>
      <xdr:rowOff>0</xdr:rowOff>
    </xdr:from>
    <xdr:to>
      <xdr:col>4</xdr:col>
      <xdr:colOff>11691937</xdr:colOff>
      <xdr:row>987</xdr:row>
      <xdr:rowOff>552637</xdr:rowOff>
    </xdr:to>
    <xdr:pic>
      <xdr:nvPicPr>
        <xdr:cNvPr id="49" name="Imagen 3">
          <a:extLst>
            <a:ext uri="{FF2B5EF4-FFF2-40B4-BE49-F238E27FC236}">
              <a16:creationId xmlns:a16="http://schemas.microsoft.com/office/drawing/2014/main" id="{7B400BEA-95FD-47B5-9177-95E687B6A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75625" y="123986925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952500</xdr:colOff>
      <xdr:row>938</xdr:row>
      <xdr:rowOff>428625</xdr:rowOff>
    </xdr:from>
    <xdr:to>
      <xdr:col>4</xdr:col>
      <xdr:colOff>12644437</xdr:colOff>
      <xdr:row>942</xdr:row>
      <xdr:rowOff>219262</xdr:rowOff>
    </xdr:to>
    <xdr:pic>
      <xdr:nvPicPr>
        <xdr:cNvPr id="51" name="Imagen 3">
          <a:extLst>
            <a:ext uri="{FF2B5EF4-FFF2-40B4-BE49-F238E27FC236}">
              <a16:creationId xmlns:a16="http://schemas.microsoft.com/office/drawing/2014/main" id="{418E1592-CBC4-40F8-81A4-73C62F66E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00" y="119672100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238125</xdr:colOff>
      <xdr:row>892</xdr:row>
      <xdr:rowOff>1190625</xdr:rowOff>
    </xdr:from>
    <xdr:to>
      <xdr:col>4</xdr:col>
      <xdr:colOff>11930062</xdr:colOff>
      <xdr:row>896</xdr:row>
      <xdr:rowOff>457387</xdr:rowOff>
    </xdr:to>
    <xdr:pic>
      <xdr:nvPicPr>
        <xdr:cNvPr id="53" name="Imagen 3">
          <a:extLst>
            <a:ext uri="{FF2B5EF4-FFF2-40B4-BE49-F238E27FC236}">
              <a16:creationId xmlns:a16="http://schemas.microsoft.com/office/drawing/2014/main" id="{377B3253-F96E-4D48-84EC-46D61A8C3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750" y="112575975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142875</xdr:colOff>
      <xdr:row>848</xdr:row>
      <xdr:rowOff>333375</xdr:rowOff>
    </xdr:from>
    <xdr:to>
      <xdr:col>4</xdr:col>
      <xdr:colOff>11834812</xdr:colOff>
      <xdr:row>852</xdr:row>
      <xdr:rowOff>124012</xdr:rowOff>
    </xdr:to>
    <xdr:pic>
      <xdr:nvPicPr>
        <xdr:cNvPr id="55" name="Imagen 3">
          <a:extLst>
            <a:ext uri="{FF2B5EF4-FFF2-40B4-BE49-F238E27FC236}">
              <a16:creationId xmlns:a16="http://schemas.microsoft.com/office/drawing/2014/main" id="{788979A9-1D95-487A-A3EC-D4AB1B755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18500" y="106956225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571500</xdr:colOff>
      <xdr:row>803</xdr:row>
      <xdr:rowOff>571500</xdr:rowOff>
    </xdr:from>
    <xdr:to>
      <xdr:col>4</xdr:col>
      <xdr:colOff>12263437</xdr:colOff>
      <xdr:row>807</xdr:row>
      <xdr:rowOff>362137</xdr:rowOff>
    </xdr:to>
    <xdr:pic>
      <xdr:nvPicPr>
        <xdr:cNvPr id="56" name="Imagen 3">
          <a:extLst>
            <a:ext uri="{FF2B5EF4-FFF2-40B4-BE49-F238E27FC236}">
              <a16:creationId xmlns:a16="http://schemas.microsoft.com/office/drawing/2014/main" id="{E542997A-C1CF-4113-BDD4-AE1DB0ECD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47125" y="101317425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476250</xdr:colOff>
      <xdr:row>758</xdr:row>
      <xdr:rowOff>190500</xdr:rowOff>
    </xdr:from>
    <xdr:to>
      <xdr:col>4</xdr:col>
      <xdr:colOff>12168187</xdr:colOff>
      <xdr:row>761</xdr:row>
      <xdr:rowOff>743137</xdr:rowOff>
    </xdr:to>
    <xdr:pic>
      <xdr:nvPicPr>
        <xdr:cNvPr id="57" name="Imagen 3">
          <a:extLst>
            <a:ext uri="{FF2B5EF4-FFF2-40B4-BE49-F238E27FC236}">
              <a16:creationId xmlns:a16="http://schemas.microsoft.com/office/drawing/2014/main" id="{9088E6CD-6DC5-48F2-A25E-10216F425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71250" y="96731137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952500</xdr:colOff>
      <xdr:row>712</xdr:row>
      <xdr:rowOff>762000</xdr:rowOff>
    </xdr:from>
    <xdr:to>
      <xdr:col>4</xdr:col>
      <xdr:colOff>12644437</xdr:colOff>
      <xdr:row>716</xdr:row>
      <xdr:rowOff>28762</xdr:rowOff>
    </xdr:to>
    <xdr:pic>
      <xdr:nvPicPr>
        <xdr:cNvPr id="59" name="Imagen 3">
          <a:extLst>
            <a:ext uri="{FF2B5EF4-FFF2-40B4-BE49-F238E27FC236}">
              <a16:creationId xmlns:a16="http://schemas.microsoft.com/office/drawing/2014/main" id="{10F15976-A29F-49FD-BFEA-535BA5694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00" y="90925650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668</xdr:row>
      <xdr:rowOff>0</xdr:rowOff>
    </xdr:from>
    <xdr:to>
      <xdr:col>4</xdr:col>
      <xdr:colOff>11691937</xdr:colOff>
      <xdr:row>671</xdr:row>
      <xdr:rowOff>552637</xdr:rowOff>
    </xdr:to>
    <xdr:pic>
      <xdr:nvPicPr>
        <xdr:cNvPr id="60" name="Imagen 3">
          <a:extLst>
            <a:ext uri="{FF2B5EF4-FFF2-40B4-BE49-F238E27FC236}">
              <a16:creationId xmlns:a16="http://schemas.microsoft.com/office/drawing/2014/main" id="{8C85247A-A5CC-42AE-A9C0-6615195B3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75625" y="84272437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623</xdr:row>
      <xdr:rowOff>0</xdr:rowOff>
    </xdr:from>
    <xdr:to>
      <xdr:col>4</xdr:col>
      <xdr:colOff>11691937</xdr:colOff>
      <xdr:row>626</xdr:row>
      <xdr:rowOff>552637</xdr:rowOff>
    </xdr:to>
    <xdr:pic>
      <xdr:nvPicPr>
        <xdr:cNvPr id="61" name="Imagen 3">
          <a:extLst>
            <a:ext uri="{FF2B5EF4-FFF2-40B4-BE49-F238E27FC236}">
              <a16:creationId xmlns:a16="http://schemas.microsoft.com/office/drawing/2014/main" id="{AD394030-2071-4BD0-BC91-E7514A6E4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75625" y="78581250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578</xdr:row>
      <xdr:rowOff>0</xdr:rowOff>
    </xdr:from>
    <xdr:to>
      <xdr:col>4</xdr:col>
      <xdr:colOff>11691937</xdr:colOff>
      <xdr:row>581</xdr:row>
      <xdr:rowOff>552637</xdr:rowOff>
    </xdr:to>
    <xdr:pic>
      <xdr:nvPicPr>
        <xdr:cNvPr id="63" name="Imagen 3">
          <a:extLst>
            <a:ext uri="{FF2B5EF4-FFF2-40B4-BE49-F238E27FC236}">
              <a16:creationId xmlns:a16="http://schemas.microsoft.com/office/drawing/2014/main" id="{694C63E6-D086-4AAB-BE60-CF16EEBB6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75625" y="72918637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3429000</xdr:colOff>
      <xdr:row>533</xdr:row>
      <xdr:rowOff>95250</xdr:rowOff>
    </xdr:from>
    <xdr:to>
      <xdr:col>4</xdr:col>
      <xdr:colOff>11358562</xdr:colOff>
      <xdr:row>536</xdr:row>
      <xdr:rowOff>647887</xdr:rowOff>
    </xdr:to>
    <xdr:pic>
      <xdr:nvPicPr>
        <xdr:cNvPr id="64" name="Imagen 3">
          <a:extLst>
            <a:ext uri="{FF2B5EF4-FFF2-40B4-BE49-F238E27FC236}">
              <a16:creationId xmlns:a16="http://schemas.microsoft.com/office/drawing/2014/main" id="{082E4A6F-77AB-4E90-89D3-84A242287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42250" y="67265550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488</xdr:row>
      <xdr:rowOff>0</xdr:rowOff>
    </xdr:from>
    <xdr:to>
      <xdr:col>4</xdr:col>
      <xdr:colOff>11691937</xdr:colOff>
      <xdr:row>491</xdr:row>
      <xdr:rowOff>552637</xdr:rowOff>
    </xdr:to>
    <xdr:pic>
      <xdr:nvPicPr>
        <xdr:cNvPr id="65" name="Imagen 3">
          <a:extLst>
            <a:ext uri="{FF2B5EF4-FFF2-40B4-BE49-F238E27FC236}">
              <a16:creationId xmlns:a16="http://schemas.microsoft.com/office/drawing/2014/main" id="{17806732-E3A8-4E8A-BD1F-0D9B78A92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75625" y="61593412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857250</xdr:colOff>
      <xdr:row>443</xdr:row>
      <xdr:rowOff>428625</xdr:rowOff>
    </xdr:from>
    <xdr:to>
      <xdr:col>4</xdr:col>
      <xdr:colOff>12549187</xdr:colOff>
      <xdr:row>447</xdr:row>
      <xdr:rowOff>219262</xdr:rowOff>
    </xdr:to>
    <xdr:pic>
      <xdr:nvPicPr>
        <xdr:cNvPr id="67" name="Imagen 3">
          <a:extLst>
            <a:ext uri="{FF2B5EF4-FFF2-40B4-BE49-F238E27FC236}">
              <a16:creationId xmlns:a16="http://schemas.microsoft.com/office/drawing/2014/main" id="{AFF6E9B8-6523-405E-9B74-4A7B21B6A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0" y="56626125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398</xdr:row>
      <xdr:rowOff>0</xdr:rowOff>
    </xdr:from>
    <xdr:to>
      <xdr:col>4</xdr:col>
      <xdr:colOff>11691937</xdr:colOff>
      <xdr:row>401</xdr:row>
      <xdr:rowOff>552637</xdr:rowOff>
    </xdr:to>
    <xdr:pic>
      <xdr:nvPicPr>
        <xdr:cNvPr id="68" name="Imagen 3">
          <a:extLst>
            <a:ext uri="{FF2B5EF4-FFF2-40B4-BE49-F238E27FC236}">
              <a16:creationId xmlns:a16="http://schemas.microsoft.com/office/drawing/2014/main" id="{33E58143-4CEA-4C04-B95E-0C82CA484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75625" y="50268187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353</xdr:row>
      <xdr:rowOff>0</xdr:rowOff>
    </xdr:from>
    <xdr:to>
      <xdr:col>4</xdr:col>
      <xdr:colOff>11691937</xdr:colOff>
      <xdr:row>356</xdr:row>
      <xdr:rowOff>552637</xdr:rowOff>
    </xdr:to>
    <xdr:pic>
      <xdr:nvPicPr>
        <xdr:cNvPr id="69" name="Imagen 3">
          <a:extLst>
            <a:ext uri="{FF2B5EF4-FFF2-40B4-BE49-F238E27FC236}">
              <a16:creationId xmlns:a16="http://schemas.microsoft.com/office/drawing/2014/main" id="{BC310546-A22B-41C1-BA2A-24C82D910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75625" y="44605575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308</xdr:row>
      <xdr:rowOff>0</xdr:rowOff>
    </xdr:from>
    <xdr:to>
      <xdr:col>4</xdr:col>
      <xdr:colOff>11691937</xdr:colOff>
      <xdr:row>311</xdr:row>
      <xdr:rowOff>552637</xdr:rowOff>
    </xdr:to>
    <xdr:pic>
      <xdr:nvPicPr>
        <xdr:cNvPr id="71" name="Imagen 3">
          <a:extLst>
            <a:ext uri="{FF2B5EF4-FFF2-40B4-BE49-F238E27FC236}">
              <a16:creationId xmlns:a16="http://schemas.microsoft.com/office/drawing/2014/main" id="{C0D92A22-38B0-43D4-9B8D-2A084C422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75625" y="38942962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263</xdr:row>
      <xdr:rowOff>0</xdr:rowOff>
    </xdr:from>
    <xdr:to>
      <xdr:col>4</xdr:col>
      <xdr:colOff>11691937</xdr:colOff>
      <xdr:row>266</xdr:row>
      <xdr:rowOff>552637</xdr:rowOff>
    </xdr:to>
    <xdr:pic>
      <xdr:nvPicPr>
        <xdr:cNvPr id="72" name="Imagen 3">
          <a:extLst>
            <a:ext uri="{FF2B5EF4-FFF2-40B4-BE49-F238E27FC236}">
              <a16:creationId xmlns:a16="http://schemas.microsoft.com/office/drawing/2014/main" id="{F7BB8625-A104-4004-ABF8-3EBD05CD6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75625" y="33280350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3333750</xdr:colOff>
      <xdr:row>218</xdr:row>
      <xdr:rowOff>428625</xdr:rowOff>
    </xdr:from>
    <xdr:to>
      <xdr:col>4</xdr:col>
      <xdr:colOff>15025687</xdr:colOff>
      <xdr:row>222</xdr:row>
      <xdr:rowOff>219262</xdr:rowOff>
    </xdr:to>
    <xdr:pic>
      <xdr:nvPicPr>
        <xdr:cNvPr id="73" name="Imagen 3">
          <a:extLst>
            <a:ext uri="{FF2B5EF4-FFF2-40B4-BE49-F238E27FC236}">
              <a16:creationId xmlns:a16="http://schemas.microsoft.com/office/drawing/2014/main" id="{0E04271F-5B38-467A-B71C-6E46AC669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28750" y="28003500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173</xdr:row>
      <xdr:rowOff>0</xdr:rowOff>
    </xdr:from>
    <xdr:to>
      <xdr:col>4</xdr:col>
      <xdr:colOff>11691937</xdr:colOff>
      <xdr:row>176</xdr:row>
      <xdr:rowOff>552637</xdr:rowOff>
    </xdr:to>
    <xdr:pic>
      <xdr:nvPicPr>
        <xdr:cNvPr id="75" name="Imagen 3">
          <a:extLst>
            <a:ext uri="{FF2B5EF4-FFF2-40B4-BE49-F238E27FC236}">
              <a16:creationId xmlns:a16="http://schemas.microsoft.com/office/drawing/2014/main" id="{967AB7DA-0965-463E-A19C-8DD03A0FB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75625" y="21955125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1190625</xdr:colOff>
      <xdr:row>128</xdr:row>
      <xdr:rowOff>0</xdr:rowOff>
    </xdr:from>
    <xdr:to>
      <xdr:col>4</xdr:col>
      <xdr:colOff>12882562</xdr:colOff>
      <xdr:row>131</xdr:row>
      <xdr:rowOff>552637</xdr:rowOff>
    </xdr:to>
    <xdr:pic>
      <xdr:nvPicPr>
        <xdr:cNvPr id="76" name="Imagen 3">
          <a:extLst>
            <a:ext uri="{FF2B5EF4-FFF2-40B4-BE49-F238E27FC236}">
              <a16:creationId xmlns:a16="http://schemas.microsoft.com/office/drawing/2014/main" id="{DED7973C-8E53-43CA-8E97-90FFB3DB1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85625" y="16492537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82</xdr:row>
      <xdr:rowOff>1095375</xdr:rowOff>
    </xdr:from>
    <xdr:to>
      <xdr:col>4</xdr:col>
      <xdr:colOff>11691937</xdr:colOff>
      <xdr:row>86</xdr:row>
      <xdr:rowOff>362137</xdr:rowOff>
    </xdr:to>
    <xdr:pic>
      <xdr:nvPicPr>
        <xdr:cNvPr id="77" name="Imagen 3">
          <a:extLst>
            <a:ext uri="{FF2B5EF4-FFF2-40B4-BE49-F238E27FC236}">
              <a16:creationId xmlns:a16="http://schemas.microsoft.com/office/drawing/2014/main" id="{9E2D5B09-0BF5-4A09-9C7D-7D373B724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75625" y="106870500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3143250</xdr:colOff>
      <xdr:row>39</xdr:row>
      <xdr:rowOff>190500</xdr:rowOff>
    </xdr:from>
    <xdr:to>
      <xdr:col>4</xdr:col>
      <xdr:colOff>14835187</xdr:colOff>
      <xdr:row>42</xdr:row>
      <xdr:rowOff>743137</xdr:rowOff>
    </xdr:to>
    <xdr:pic>
      <xdr:nvPicPr>
        <xdr:cNvPr id="79" name="Imagen 3">
          <a:extLst>
            <a:ext uri="{FF2B5EF4-FFF2-40B4-BE49-F238E27FC236}">
              <a16:creationId xmlns:a16="http://schemas.microsoft.com/office/drawing/2014/main" id="{6CE13DDC-86AB-4540-8C20-E05FE0319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38250" y="52149375"/>
          <a:ext cx="11691937" cy="2838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7620000</xdr:colOff>
      <xdr:row>34</xdr:row>
      <xdr:rowOff>1185853</xdr:rowOff>
    </xdr:from>
    <xdr:to>
      <xdr:col>3</xdr:col>
      <xdr:colOff>1857375</xdr:colOff>
      <xdr:row>43</xdr:row>
      <xdr:rowOff>32499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CA27544-9927-4268-AADF-51AAD6E17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000" y="46715353"/>
          <a:ext cx="8763000" cy="8324021"/>
        </a:xfrm>
        <a:prstGeom prst="rect">
          <a:avLst/>
        </a:prstGeom>
      </xdr:spPr>
    </xdr:pic>
    <xdr:clientData/>
  </xdr:twoCellAnchor>
  <xdr:twoCellAnchor editAs="oneCell">
    <xdr:from>
      <xdr:col>2</xdr:col>
      <xdr:colOff>7810499</xdr:colOff>
      <xdr:row>79</xdr:row>
      <xdr:rowOff>809535</xdr:rowOff>
    </xdr:from>
    <xdr:to>
      <xdr:col>3</xdr:col>
      <xdr:colOff>1428749</xdr:colOff>
      <xdr:row>87</xdr:row>
      <xdr:rowOff>37271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9A8529F2-52A9-496C-9E6C-55AD9368F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36499" y="103441410"/>
          <a:ext cx="8143875" cy="7419236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8001000</xdr:colOff>
      <xdr:row>124</xdr:row>
      <xdr:rowOff>571500</xdr:rowOff>
    </xdr:from>
    <xdr:to>
      <xdr:col>3</xdr:col>
      <xdr:colOff>1828356</xdr:colOff>
      <xdr:row>131</xdr:row>
      <xdr:rowOff>751736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82EA3982-842E-434B-B9BE-A5F4CFB9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27000" y="160353375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8001000</xdr:colOff>
      <xdr:row>169</xdr:row>
      <xdr:rowOff>476250</xdr:rowOff>
    </xdr:from>
    <xdr:to>
      <xdr:col>3</xdr:col>
      <xdr:colOff>1828356</xdr:colOff>
      <xdr:row>176</xdr:row>
      <xdr:rowOff>656486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FF94C86C-86EB-4764-A651-BF363A58F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27000" y="217551000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7524750</xdr:colOff>
      <xdr:row>214</xdr:row>
      <xdr:rowOff>571500</xdr:rowOff>
    </xdr:from>
    <xdr:to>
      <xdr:col>3</xdr:col>
      <xdr:colOff>1352106</xdr:colOff>
      <xdr:row>221</xdr:row>
      <xdr:rowOff>751736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0F820DAC-243A-4C4E-B9AA-A99B702C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50750" y="275034375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8429625</xdr:colOff>
      <xdr:row>259</xdr:row>
      <xdr:rowOff>571500</xdr:rowOff>
    </xdr:from>
    <xdr:to>
      <xdr:col>3</xdr:col>
      <xdr:colOff>2256981</xdr:colOff>
      <xdr:row>266</xdr:row>
      <xdr:rowOff>751736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5572B81D-B766-4115-B34A-90B729B6E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55625" y="332422500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7905750</xdr:colOff>
      <xdr:row>304</xdr:row>
      <xdr:rowOff>571500</xdr:rowOff>
    </xdr:from>
    <xdr:to>
      <xdr:col>3</xdr:col>
      <xdr:colOff>1733106</xdr:colOff>
      <xdr:row>311</xdr:row>
      <xdr:rowOff>751736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7BFC351E-5533-4F96-BF49-01A1305D0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31750" y="389715375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7667625</xdr:colOff>
      <xdr:row>349</xdr:row>
      <xdr:rowOff>476250</xdr:rowOff>
    </xdr:from>
    <xdr:to>
      <xdr:col>3</xdr:col>
      <xdr:colOff>1494981</xdr:colOff>
      <xdr:row>356</xdr:row>
      <xdr:rowOff>656486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97ADB66C-5457-4003-A756-6E059E917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93625" y="446770125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7620000</xdr:colOff>
      <xdr:row>394</xdr:row>
      <xdr:rowOff>571500</xdr:rowOff>
    </xdr:from>
    <xdr:to>
      <xdr:col>3</xdr:col>
      <xdr:colOff>1447356</xdr:colOff>
      <xdr:row>401</xdr:row>
      <xdr:rowOff>751736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0E5B0DFB-74C8-4BAE-9CD1-6F110365C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000" y="504110625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8096250</xdr:colOff>
      <xdr:row>439</xdr:row>
      <xdr:rowOff>285750</xdr:rowOff>
    </xdr:from>
    <xdr:to>
      <xdr:col>3</xdr:col>
      <xdr:colOff>1923606</xdr:colOff>
      <xdr:row>446</xdr:row>
      <xdr:rowOff>465986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B703E29F-0132-4904-979D-5FD5498C2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622250" y="560974875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7858125</xdr:colOff>
      <xdr:row>484</xdr:row>
      <xdr:rowOff>571500</xdr:rowOff>
    </xdr:from>
    <xdr:to>
      <xdr:col>3</xdr:col>
      <xdr:colOff>1685481</xdr:colOff>
      <xdr:row>491</xdr:row>
      <xdr:rowOff>751736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A3C28B09-B1EC-4723-952F-38268D336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84125" y="618601125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7667625</xdr:colOff>
      <xdr:row>529</xdr:row>
      <xdr:rowOff>571500</xdr:rowOff>
    </xdr:from>
    <xdr:to>
      <xdr:col>3</xdr:col>
      <xdr:colOff>1494981</xdr:colOff>
      <xdr:row>536</xdr:row>
      <xdr:rowOff>751736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20C59D8A-4CDF-4DBB-85D9-404CADED4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93625" y="675751125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7667625</xdr:colOff>
      <xdr:row>574</xdr:row>
      <xdr:rowOff>428625</xdr:rowOff>
    </xdr:from>
    <xdr:to>
      <xdr:col>3</xdr:col>
      <xdr:colOff>1494981</xdr:colOff>
      <xdr:row>581</xdr:row>
      <xdr:rowOff>608861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A4732F27-4A3C-4E6D-A29E-3D91F1F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93625" y="732805875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7572375</xdr:colOff>
      <xdr:row>619</xdr:row>
      <xdr:rowOff>238125</xdr:rowOff>
    </xdr:from>
    <xdr:to>
      <xdr:col>3</xdr:col>
      <xdr:colOff>1399731</xdr:colOff>
      <xdr:row>626</xdr:row>
      <xdr:rowOff>418361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FA7EAAC6-ADA2-41AF-BFCE-49EF7E09B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98375" y="790051125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7810500</xdr:colOff>
      <xdr:row>664</xdr:row>
      <xdr:rowOff>381000</xdr:rowOff>
    </xdr:from>
    <xdr:to>
      <xdr:col>3</xdr:col>
      <xdr:colOff>1637856</xdr:colOff>
      <xdr:row>671</xdr:row>
      <xdr:rowOff>561236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D93F940C-48E4-40A8-9C80-8A1820DBD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36500" y="847772625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7286625</xdr:colOff>
      <xdr:row>709</xdr:row>
      <xdr:rowOff>523875</xdr:rowOff>
    </xdr:from>
    <xdr:to>
      <xdr:col>3</xdr:col>
      <xdr:colOff>1113981</xdr:colOff>
      <xdr:row>716</xdr:row>
      <xdr:rowOff>704111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505B6482-4F3B-4A5C-9C25-90F8B811D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12625" y="905160750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7762875</xdr:colOff>
      <xdr:row>754</xdr:row>
      <xdr:rowOff>381000</xdr:rowOff>
    </xdr:from>
    <xdr:to>
      <xdr:col>3</xdr:col>
      <xdr:colOff>1590231</xdr:colOff>
      <xdr:row>761</xdr:row>
      <xdr:rowOff>561236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AAEC043D-F3E3-4F07-8C54-3828D0BC7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88875" y="962358375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7572375</xdr:colOff>
      <xdr:row>799</xdr:row>
      <xdr:rowOff>476250</xdr:rowOff>
    </xdr:from>
    <xdr:to>
      <xdr:col>3</xdr:col>
      <xdr:colOff>1399731</xdr:colOff>
      <xdr:row>806</xdr:row>
      <xdr:rowOff>656486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5147D3DC-BBEB-4898-87F7-674793F63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98375" y="1019889375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7477125</xdr:colOff>
      <xdr:row>844</xdr:row>
      <xdr:rowOff>571500</xdr:rowOff>
    </xdr:from>
    <xdr:to>
      <xdr:col>3</xdr:col>
      <xdr:colOff>1304481</xdr:colOff>
      <xdr:row>851</xdr:row>
      <xdr:rowOff>751736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AAEA6E00-A35D-4EAC-BEE0-852BC052F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03125" y="1077372750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7762875</xdr:colOff>
      <xdr:row>889</xdr:row>
      <xdr:rowOff>428625</xdr:rowOff>
    </xdr:from>
    <xdr:to>
      <xdr:col>3</xdr:col>
      <xdr:colOff>1590231</xdr:colOff>
      <xdr:row>896</xdr:row>
      <xdr:rowOff>608861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5EEF0C3A-168B-4C74-BBDF-B15B09B8B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88875" y="1134427500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8239125</xdr:colOff>
      <xdr:row>934</xdr:row>
      <xdr:rowOff>571500</xdr:rowOff>
    </xdr:from>
    <xdr:to>
      <xdr:col>3</xdr:col>
      <xdr:colOff>2066481</xdr:colOff>
      <xdr:row>941</xdr:row>
      <xdr:rowOff>751736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4B1EB823-CEAB-4C3C-B827-DAFE1DE11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65125" y="1191720375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7715250</xdr:colOff>
      <xdr:row>979</xdr:row>
      <xdr:rowOff>523875</xdr:rowOff>
    </xdr:from>
    <xdr:to>
      <xdr:col>3</xdr:col>
      <xdr:colOff>1542606</xdr:colOff>
      <xdr:row>986</xdr:row>
      <xdr:rowOff>704111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FC83E59D-1D90-4B49-8336-A30B58BF0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41250" y="1248870375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7286625</xdr:colOff>
      <xdr:row>1024</xdr:row>
      <xdr:rowOff>523875</xdr:rowOff>
    </xdr:from>
    <xdr:to>
      <xdr:col>3</xdr:col>
      <xdr:colOff>1113981</xdr:colOff>
      <xdr:row>1031</xdr:row>
      <xdr:rowOff>704111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06A9AA4D-560F-431D-B2C9-845967EF9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12625" y="1306068000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7905750</xdr:colOff>
      <xdr:row>1068</xdr:row>
      <xdr:rowOff>1000125</xdr:rowOff>
    </xdr:from>
    <xdr:to>
      <xdr:col>3</xdr:col>
      <xdr:colOff>1733106</xdr:colOff>
      <xdr:row>1075</xdr:row>
      <xdr:rowOff>656486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7E07442E-C424-4586-A7C3-043D5D5BA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31750" y="1362408375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8334375</xdr:colOff>
      <xdr:row>1112</xdr:row>
      <xdr:rowOff>857250</xdr:rowOff>
    </xdr:from>
    <xdr:to>
      <xdr:col>3</xdr:col>
      <xdr:colOff>2161731</xdr:colOff>
      <xdr:row>1119</xdr:row>
      <xdr:rowOff>513611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F4CB052B-DF7C-4ADA-A4FF-516544527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860375" y="1418748750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8239125</xdr:colOff>
      <xdr:row>1157</xdr:row>
      <xdr:rowOff>904875</xdr:rowOff>
    </xdr:from>
    <xdr:to>
      <xdr:col>3</xdr:col>
      <xdr:colOff>2066481</xdr:colOff>
      <xdr:row>1164</xdr:row>
      <xdr:rowOff>561236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0B50C2E8-4E90-40F7-8453-982F60B01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65125" y="1475946375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7667625</xdr:colOff>
      <xdr:row>1202</xdr:row>
      <xdr:rowOff>857250</xdr:rowOff>
    </xdr:from>
    <xdr:to>
      <xdr:col>3</xdr:col>
      <xdr:colOff>1494981</xdr:colOff>
      <xdr:row>1209</xdr:row>
      <xdr:rowOff>513611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EE5C74C5-5E93-4D54-9BE3-CB8FD03C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93625" y="1533048750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7715250</xdr:colOff>
      <xdr:row>1248</xdr:row>
      <xdr:rowOff>95250</xdr:rowOff>
    </xdr:from>
    <xdr:to>
      <xdr:col>3</xdr:col>
      <xdr:colOff>1542606</xdr:colOff>
      <xdr:row>1255</xdr:row>
      <xdr:rowOff>275486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3D259A1E-DB98-4F04-8E2F-F0D34D8C4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41250" y="1590675000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8286750</xdr:colOff>
      <xdr:row>1293</xdr:row>
      <xdr:rowOff>285750</xdr:rowOff>
    </xdr:from>
    <xdr:to>
      <xdr:col>3</xdr:col>
      <xdr:colOff>2114106</xdr:colOff>
      <xdr:row>1300</xdr:row>
      <xdr:rowOff>465986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CC2FBB50-3145-4997-9511-3DCC27691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812750" y="1648110750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7858125</xdr:colOff>
      <xdr:row>1338</xdr:row>
      <xdr:rowOff>428625</xdr:rowOff>
    </xdr:from>
    <xdr:to>
      <xdr:col>3</xdr:col>
      <xdr:colOff>1685481</xdr:colOff>
      <xdr:row>1345</xdr:row>
      <xdr:rowOff>608861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5C236DCA-F3D2-43A2-AB4D-99A2BE93D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84125" y="1705498875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7477125</xdr:colOff>
      <xdr:row>1383</xdr:row>
      <xdr:rowOff>428625</xdr:rowOff>
    </xdr:from>
    <xdr:to>
      <xdr:col>3</xdr:col>
      <xdr:colOff>1304481</xdr:colOff>
      <xdr:row>1390</xdr:row>
      <xdr:rowOff>608861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906E66D5-E572-4062-AF04-ECC958E0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03125" y="1762696500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7905750</xdr:colOff>
      <xdr:row>1428</xdr:row>
      <xdr:rowOff>333375</xdr:rowOff>
    </xdr:from>
    <xdr:to>
      <xdr:col>3</xdr:col>
      <xdr:colOff>1733106</xdr:colOff>
      <xdr:row>1435</xdr:row>
      <xdr:rowOff>513611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84A51F62-51D8-4311-9014-A2BA8A5D1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31750" y="1819798875"/>
          <a:ext cx="8352981" cy="7609736"/>
        </a:xfrm>
        <a:prstGeom prst="rect">
          <a:avLst/>
        </a:prstGeom>
      </xdr:spPr>
    </xdr:pic>
    <xdr:clientData/>
  </xdr:twoCellAnchor>
  <xdr:twoCellAnchor editAs="oneCell">
    <xdr:from>
      <xdr:col>2</xdr:col>
      <xdr:colOff>7762875</xdr:colOff>
      <xdr:row>1473</xdr:row>
      <xdr:rowOff>285750</xdr:rowOff>
    </xdr:from>
    <xdr:to>
      <xdr:col>3</xdr:col>
      <xdr:colOff>1590231</xdr:colOff>
      <xdr:row>1480</xdr:row>
      <xdr:rowOff>465986</xdr:rowOff>
    </xdr:to>
    <xdr:pic>
      <xdr:nvPicPr>
        <xdr:cNvPr id="121" name="Imagen 120">
          <a:extLst>
            <a:ext uri="{FF2B5EF4-FFF2-40B4-BE49-F238E27FC236}">
              <a16:creationId xmlns:a16="http://schemas.microsoft.com/office/drawing/2014/main" id="{FC79A523-59A3-462F-A299-B07487260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288875" y="1877091750"/>
          <a:ext cx="8352981" cy="7609736"/>
        </a:xfrm>
        <a:prstGeom prst="rect">
          <a:avLst/>
        </a:prstGeom>
      </xdr:spPr>
    </xdr:pic>
    <xdr:clientData/>
  </xdr:twoCellAnchor>
  <xdr:oneCellAnchor>
    <xdr:from>
      <xdr:col>4</xdr:col>
      <xdr:colOff>7174568</xdr:colOff>
      <xdr:row>0</xdr:row>
      <xdr:rowOff>812426</xdr:rowOff>
    </xdr:from>
    <xdr:ext cx="10293187" cy="3933701"/>
    <xdr:pic>
      <xdr:nvPicPr>
        <xdr:cNvPr id="123" name="Imagen 122">
          <a:extLst>
            <a:ext uri="{FF2B5EF4-FFF2-40B4-BE49-F238E27FC236}">
              <a16:creationId xmlns:a16="http://schemas.microsoft.com/office/drawing/2014/main" id="{5EFB7676-4A62-4164-BDBB-BB90B6AA6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369568" y="81242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619125</xdr:colOff>
      <xdr:row>0</xdr:row>
      <xdr:rowOff>619125</xdr:rowOff>
    </xdr:from>
    <xdr:ext cx="10096501" cy="5048250"/>
    <xdr:pic>
      <xdr:nvPicPr>
        <xdr:cNvPr id="124" name="Imagen 123">
          <a:extLst>
            <a:ext uri="{FF2B5EF4-FFF2-40B4-BE49-F238E27FC236}">
              <a16:creationId xmlns:a16="http://schemas.microsoft.com/office/drawing/2014/main" id="{6B714048-1726-4592-B4A2-A56680928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52750" y="61912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7079318</xdr:colOff>
      <xdr:row>46</xdr:row>
      <xdr:rowOff>479051</xdr:rowOff>
    </xdr:from>
    <xdr:ext cx="10293187" cy="3933701"/>
    <xdr:pic>
      <xdr:nvPicPr>
        <xdr:cNvPr id="125" name="Imagen 124">
          <a:extLst>
            <a:ext uri="{FF2B5EF4-FFF2-40B4-BE49-F238E27FC236}">
              <a16:creationId xmlns:a16="http://schemas.microsoft.com/office/drawing/2014/main" id="{2FD735A4-EB25-44C9-BB87-1AC172A17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74318" y="5829580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523875</xdr:colOff>
      <xdr:row>46</xdr:row>
      <xdr:rowOff>285750</xdr:rowOff>
    </xdr:from>
    <xdr:ext cx="10096501" cy="5048250"/>
    <xdr:pic>
      <xdr:nvPicPr>
        <xdr:cNvPr id="127" name="Imagen 126">
          <a:extLst>
            <a:ext uri="{FF2B5EF4-FFF2-40B4-BE49-F238E27FC236}">
              <a16:creationId xmlns:a16="http://schemas.microsoft.com/office/drawing/2014/main" id="{8FCF8F75-A8C1-48AA-A656-31D59A534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0" y="5810250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6650693</xdr:colOff>
      <xdr:row>90</xdr:row>
      <xdr:rowOff>240926</xdr:rowOff>
    </xdr:from>
    <xdr:ext cx="10293187" cy="3933701"/>
    <xdr:pic>
      <xdr:nvPicPr>
        <xdr:cNvPr id="128" name="Imagen 127">
          <a:extLst>
            <a:ext uri="{FF2B5EF4-FFF2-40B4-BE49-F238E27FC236}">
              <a16:creationId xmlns:a16="http://schemas.microsoft.com/office/drawing/2014/main" id="{1F78FCF9-E5F0-4BE6-9EEB-E043C6E4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45693" y="11387417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95250</xdr:colOff>
      <xdr:row>90</xdr:row>
      <xdr:rowOff>47625</xdr:rowOff>
    </xdr:from>
    <xdr:ext cx="10096501" cy="5048250"/>
    <xdr:pic>
      <xdr:nvPicPr>
        <xdr:cNvPr id="129" name="Imagen 128">
          <a:extLst>
            <a:ext uri="{FF2B5EF4-FFF2-40B4-BE49-F238E27FC236}">
              <a16:creationId xmlns:a16="http://schemas.microsoft.com/office/drawing/2014/main" id="{06C48948-5000-451D-9834-454C6AB46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28875" y="11368087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135</xdr:row>
      <xdr:rowOff>240926</xdr:rowOff>
    </xdr:from>
    <xdr:ext cx="10293187" cy="3933701"/>
    <xdr:pic>
      <xdr:nvPicPr>
        <xdr:cNvPr id="131" name="Imagen 130">
          <a:extLst>
            <a:ext uri="{FF2B5EF4-FFF2-40B4-BE49-F238E27FC236}">
              <a16:creationId xmlns:a16="http://schemas.microsoft.com/office/drawing/2014/main" id="{8DB4B3F0-AE51-4CDA-9852-07BA973A0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50443" y="17102417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47625</xdr:rowOff>
    </xdr:from>
    <xdr:ext cx="10096501" cy="5048250"/>
    <xdr:pic>
      <xdr:nvPicPr>
        <xdr:cNvPr id="132" name="Imagen 131">
          <a:extLst>
            <a:ext uri="{FF2B5EF4-FFF2-40B4-BE49-F238E27FC236}">
              <a16:creationId xmlns:a16="http://schemas.microsoft.com/office/drawing/2014/main" id="{64B6D53A-CA39-44B5-BE50-B9FB4255F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3625" y="17083087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180</xdr:row>
      <xdr:rowOff>240926</xdr:rowOff>
    </xdr:from>
    <xdr:ext cx="10293187" cy="3933701"/>
    <xdr:pic>
      <xdr:nvPicPr>
        <xdr:cNvPr id="135" name="Imagen 134">
          <a:extLst>
            <a:ext uri="{FF2B5EF4-FFF2-40B4-BE49-F238E27FC236}">
              <a16:creationId xmlns:a16="http://schemas.microsoft.com/office/drawing/2014/main" id="{C1C22AC1-AD57-4962-9857-93E3A98F1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50443" y="22831705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47625</xdr:rowOff>
    </xdr:from>
    <xdr:ext cx="10096501" cy="5048250"/>
    <xdr:pic>
      <xdr:nvPicPr>
        <xdr:cNvPr id="136" name="Imagen 135">
          <a:extLst>
            <a:ext uri="{FF2B5EF4-FFF2-40B4-BE49-F238E27FC236}">
              <a16:creationId xmlns:a16="http://schemas.microsoft.com/office/drawing/2014/main" id="{1B7B9C1B-FCBC-468C-B3F3-4C56BE4A0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3625" y="22812375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6698318</xdr:colOff>
      <xdr:row>225</xdr:row>
      <xdr:rowOff>383801</xdr:rowOff>
    </xdr:from>
    <xdr:ext cx="10293187" cy="3933701"/>
    <xdr:pic>
      <xdr:nvPicPr>
        <xdr:cNvPr id="139" name="Imagen 138">
          <a:extLst>
            <a:ext uri="{FF2B5EF4-FFF2-40B4-BE49-F238E27FC236}">
              <a16:creationId xmlns:a16="http://schemas.microsoft.com/office/drawing/2014/main" id="{2ED5D9B9-83AD-4DFE-B7A8-57DF2A678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93318" y="28584805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142875</xdr:colOff>
      <xdr:row>225</xdr:row>
      <xdr:rowOff>190500</xdr:rowOff>
    </xdr:from>
    <xdr:ext cx="10096501" cy="5048250"/>
    <xdr:pic>
      <xdr:nvPicPr>
        <xdr:cNvPr id="140" name="Imagen 139">
          <a:extLst>
            <a:ext uri="{FF2B5EF4-FFF2-40B4-BE49-F238E27FC236}">
              <a16:creationId xmlns:a16="http://schemas.microsoft.com/office/drawing/2014/main" id="{C050E878-1123-4158-9DBB-CB149EB0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0" y="28565475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6698318</xdr:colOff>
      <xdr:row>270</xdr:row>
      <xdr:rowOff>479051</xdr:rowOff>
    </xdr:from>
    <xdr:ext cx="10293187" cy="3933701"/>
    <xdr:pic>
      <xdr:nvPicPr>
        <xdr:cNvPr id="141" name="Imagen 140">
          <a:extLst>
            <a:ext uri="{FF2B5EF4-FFF2-40B4-BE49-F238E27FC236}">
              <a16:creationId xmlns:a16="http://schemas.microsoft.com/office/drawing/2014/main" id="{5F4E2ACF-FC36-48B1-B606-DC4CF585E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93318" y="34333142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142875</xdr:colOff>
      <xdr:row>270</xdr:row>
      <xdr:rowOff>285750</xdr:rowOff>
    </xdr:from>
    <xdr:ext cx="10096501" cy="5048250"/>
    <xdr:pic>
      <xdr:nvPicPr>
        <xdr:cNvPr id="142" name="Imagen 141">
          <a:extLst>
            <a:ext uri="{FF2B5EF4-FFF2-40B4-BE49-F238E27FC236}">
              <a16:creationId xmlns:a16="http://schemas.microsoft.com/office/drawing/2014/main" id="{97665BE1-1149-4B6F-B352-A336BA963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0" y="34313812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315</xdr:row>
      <xdr:rowOff>669551</xdr:rowOff>
    </xdr:from>
    <xdr:ext cx="10293187" cy="3933701"/>
    <xdr:pic>
      <xdr:nvPicPr>
        <xdr:cNvPr id="143" name="Imagen 142">
          <a:extLst>
            <a:ext uri="{FF2B5EF4-FFF2-40B4-BE49-F238E27FC236}">
              <a16:creationId xmlns:a16="http://schemas.microsoft.com/office/drawing/2014/main" id="{378487E6-01A0-4B06-A228-41A5908B2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50443" y="40081480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315</xdr:row>
      <xdr:rowOff>476250</xdr:rowOff>
    </xdr:from>
    <xdr:ext cx="10096501" cy="5048250"/>
    <xdr:pic>
      <xdr:nvPicPr>
        <xdr:cNvPr id="144" name="Imagen 143">
          <a:extLst>
            <a:ext uri="{FF2B5EF4-FFF2-40B4-BE49-F238E27FC236}">
              <a16:creationId xmlns:a16="http://schemas.microsoft.com/office/drawing/2014/main" id="{5E1E1E8C-3E91-46FD-AD8B-C9C04FCE1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3625" y="40062150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6698318</xdr:colOff>
      <xdr:row>360</xdr:row>
      <xdr:rowOff>288551</xdr:rowOff>
    </xdr:from>
    <xdr:ext cx="10293187" cy="3933701"/>
    <xdr:pic>
      <xdr:nvPicPr>
        <xdr:cNvPr id="145" name="Imagen 144">
          <a:extLst>
            <a:ext uri="{FF2B5EF4-FFF2-40B4-BE49-F238E27FC236}">
              <a16:creationId xmlns:a16="http://schemas.microsoft.com/office/drawing/2014/main" id="{5ECD4AE2-27A3-47AE-A6ED-A094FEE63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93318" y="45758380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142875</xdr:colOff>
      <xdr:row>360</xdr:row>
      <xdr:rowOff>95250</xdr:rowOff>
    </xdr:from>
    <xdr:ext cx="10096501" cy="5048250"/>
    <xdr:pic>
      <xdr:nvPicPr>
        <xdr:cNvPr id="146" name="Imagen 145">
          <a:extLst>
            <a:ext uri="{FF2B5EF4-FFF2-40B4-BE49-F238E27FC236}">
              <a16:creationId xmlns:a16="http://schemas.microsoft.com/office/drawing/2014/main" id="{5CE9863C-432B-4364-A67E-9EC276531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0" y="45739050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6650693</xdr:colOff>
      <xdr:row>405</xdr:row>
      <xdr:rowOff>526676</xdr:rowOff>
    </xdr:from>
    <xdr:ext cx="10293187" cy="3933701"/>
    <xdr:pic>
      <xdr:nvPicPr>
        <xdr:cNvPr id="147" name="Imagen 146">
          <a:extLst>
            <a:ext uri="{FF2B5EF4-FFF2-40B4-BE49-F238E27FC236}">
              <a16:creationId xmlns:a16="http://schemas.microsoft.com/office/drawing/2014/main" id="{092DE57F-AFDA-4C59-93F5-A59100EB1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45693" y="51506717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95250</xdr:colOff>
      <xdr:row>405</xdr:row>
      <xdr:rowOff>333375</xdr:rowOff>
    </xdr:from>
    <xdr:ext cx="10096501" cy="5048250"/>
    <xdr:pic>
      <xdr:nvPicPr>
        <xdr:cNvPr id="148" name="Imagen 147">
          <a:extLst>
            <a:ext uri="{FF2B5EF4-FFF2-40B4-BE49-F238E27FC236}">
              <a16:creationId xmlns:a16="http://schemas.microsoft.com/office/drawing/2014/main" id="{CE865FA1-BDF3-4E34-AF21-DBD427456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28875" y="51487387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6412568</xdr:colOff>
      <xdr:row>450</xdr:row>
      <xdr:rowOff>431426</xdr:rowOff>
    </xdr:from>
    <xdr:ext cx="10293187" cy="3933701"/>
    <xdr:pic>
      <xdr:nvPicPr>
        <xdr:cNvPr id="149" name="Imagen 148">
          <a:extLst>
            <a:ext uri="{FF2B5EF4-FFF2-40B4-BE49-F238E27FC236}">
              <a16:creationId xmlns:a16="http://schemas.microsoft.com/office/drawing/2014/main" id="{46939F79-6277-4A82-972F-C1532BD85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07568" y="572121926"/>
          <a:ext cx="10293187" cy="3933701"/>
        </a:xfrm>
        <a:prstGeom prst="rect">
          <a:avLst/>
        </a:prstGeom>
      </xdr:spPr>
    </xdr:pic>
    <xdr:clientData/>
  </xdr:oneCellAnchor>
  <xdr:oneCellAnchor>
    <xdr:from>
      <xdr:col>0</xdr:col>
      <xdr:colOff>2190750</xdr:colOff>
      <xdr:row>450</xdr:row>
      <xdr:rowOff>238125</xdr:rowOff>
    </xdr:from>
    <xdr:ext cx="10096501" cy="5048250"/>
    <xdr:pic>
      <xdr:nvPicPr>
        <xdr:cNvPr id="150" name="Imagen 149">
          <a:extLst>
            <a:ext uri="{FF2B5EF4-FFF2-40B4-BE49-F238E27FC236}">
              <a16:creationId xmlns:a16="http://schemas.microsoft.com/office/drawing/2014/main" id="{A10BB5EC-9FB7-4514-AB9F-CFD4814A4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0750" y="57192862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495</xdr:row>
      <xdr:rowOff>50426</xdr:rowOff>
    </xdr:from>
    <xdr:ext cx="10293187" cy="3933701"/>
    <xdr:pic>
      <xdr:nvPicPr>
        <xdr:cNvPr id="151" name="Imagen 150">
          <a:extLst>
            <a:ext uri="{FF2B5EF4-FFF2-40B4-BE49-F238E27FC236}">
              <a16:creationId xmlns:a16="http://schemas.microsoft.com/office/drawing/2014/main" id="{C05BC620-4629-40BF-9F69-B697A8721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50443" y="62908142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494</xdr:row>
      <xdr:rowOff>1143000</xdr:rowOff>
    </xdr:from>
    <xdr:ext cx="10096501" cy="5048250"/>
    <xdr:pic>
      <xdr:nvPicPr>
        <xdr:cNvPr id="152" name="Imagen 151">
          <a:extLst>
            <a:ext uri="{FF2B5EF4-FFF2-40B4-BE49-F238E27FC236}">
              <a16:creationId xmlns:a16="http://schemas.microsoft.com/office/drawing/2014/main" id="{9F0831D5-F4C1-48F6-8D1E-C13D748A0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3625" y="62888812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6936443</xdr:colOff>
      <xdr:row>540</xdr:row>
      <xdr:rowOff>193301</xdr:rowOff>
    </xdr:from>
    <xdr:ext cx="10293187" cy="3933701"/>
    <xdr:pic>
      <xdr:nvPicPr>
        <xdr:cNvPr id="153" name="Imagen 152">
          <a:extLst>
            <a:ext uri="{FF2B5EF4-FFF2-40B4-BE49-F238E27FC236}">
              <a16:creationId xmlns:a16="http://schemas.microsoft.com/office/drawing/2014/main" id="{2DD68B2B-2539-4D68-9A29-58CB3E48A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131443" y="68637430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381000</xdr:colOff>
      <xdr:row>540</xdr:row>
      <xdr:rowOff>0</xdr:rowOff>
    </xdr:from>
    <xdr:ext cx="10096501" cy="5048250"/>
    <xdr:pic>
      <xdr:nvPicPr>
        <xdr:cNvPr id="154" name="Imagen 153">
          <a:extLst>
            <a:ext uri="{FF2B5EF4-FFF2-40B4-BE49-F238E27FC236}">
              <a16:creationId xmlns:a16="http://schemas.microsoft.com/office/drawing/2014/main" id="{4463F027-2616-4F41-901C-0B101C9DF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14625" y="68618100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6698318</xdr:colOff>
      <xdr:row>585</xdr:row>
      <xdr:rowOff>193301</xdr:rowOff>
    </xdr:from>
    <xdr:ext cx="10293187" cy="3933701"/>
    <xdr:pic>
      <xdr:nvPicPr>
        <xdr:cNvPr id="155" name="Imagen 154">
          <a:extLst>
            <a:ext uri="{FF2B5EF4-FFF2-40B4-BE49-F238E27FC236}">
              <a16:creationId xmlns:a16="http://schemas.microsoft.com/office/drawing/2014/main" id="{D05A0109-08FD-49C6-99A6-E69C631B9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93318" y="74357192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142875</xdr:colOff>
      <xdr:row>585</xdr:row>
      <xdr:rowOff>0</xdr:rowOff>
    </xdr:from>
    <xdr:ext cx="10096501" cy="5048250"/>
    <xdr:pic>
      <xdr:nvPicPr>
        <xdr:cNvPr id="156" name="Imagen 155">
          <a:extLst>
            <a:ext uri="{FF2B5EF4-FFF2-40B4-BE49-F238E27FC236}">
              <a16:creationId xmlns:a16="http://schemas.microsoft.com/office/drawing/2014/main" id="{E33768E1-C35D-4FF5-8788-A40DF6A1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0" y="74337862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630</xdr:row>
      <xdr:rowOff>383801</xdr:rowOff>
    </xdr:from>
    <xdr:ext cx="10293187" cy="3933701"/>
    <xdr:pic>
      <xdr:nvPicPr>
        <xdr:cNvPr id="157" name="Imagen 156">
          <a:extLst>
            <a:ext uri="{FF2B5EF4-FFF2-40B4-BE49-F238E27FC236}">
              <a16:creationId xmlns:a16="http://schemas.microsoft.com/office/drawing/2014/main" id="{E834940D-E6C3-422F-BEE8-8CB5710D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50443" y="80119817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630</xdr:row>
      <xdr:rowOff>190500</xdr:rowOff>
    </xdr:from>
    <xdr:ext cx="10096501" cy="5048250"/>
    <xdr:pic>
      <xdr:nvPicPr>
        <xdr:cNvPr id="158" name="Imagen 157">
          <a:extLst>
            <a:ext uri="{FF2B5EF4-FFF2-40B4-BE49-F238E27FC236}">
              <a16:creationId xmlns:a16="http://schemas.microsoft.com/office/drawing/2014/main" id="{D3D40F90-55CD-4527-ACE1-8FAD6B196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3625" y="80100487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6364943</xdr:colOff>
      <xdr:row>675</xdr:row>
      <xdr:rowOff>431426</xdr:rowOff>
    </xdr:from>
    <xdr:ext cx="10293187" cy="3933701"/>
    <xdr:pic>
      <xdr:nvPicPr>
        <xdr:cNvPr id="159" name="Imagen 158">
          <a:extLst>
            <a:ext uri="{FF2B5EF4-FFF2-40B4-BE49-F238E27FC236}">
              <a16:creationId xmlns:a16="http://schemas.microsoft.com/office/drawing/2014/main" id="{EFB24DE9-5FFF-4F84-892B-62C5F4A5D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559943" y="858824426"/>
          <a:ext cx="10293187" cy="3933701"/>
        </a:xfrm>
        <a:prstGeom prst="rect">
          <a:avLst/>
        </a:prstGeom>
      </xdr:spPr>
    </xdr:pic>
    <xdr:clientData/>
  </xdr:oneCellAnchor>
  <xdr:oneCellAnchor>
    <xdr:from>
      <xdr:col>0</xdr:col>
      <xdr:colOff>2143125</xdr:colOff>
      <xdr:row>675</xdr:row>
      <xdr:rowOff>238125</xdr:rowOff>
    </xdr:from>
    <xdr:ext cx="10096501" cy="5048250"/>
    <xdr:pic>
      <xdr:nvPicPr>
        <xdr:cNvPr id="160" name="Imagen 159">
          <a:extLst>
            <a:ext uri="{FF2B5EF4-FFF2-40B4-BE49-F238E27FC236}">
              <a16:creationId xmlns:a16="http://schemas.microsoft.com/office/drawing/2014/main" id="{69F0A266-9C6C-4E39-9F0F-082928B66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43125" y="85863112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6412568</xdr:colOff>
      <xdr:row>720</xdr:row>
      <xdr:rowOff>383801</xdr:rowOff>
    </xdr:from>
    <xdr:ext cx="10293187" cy="3933701"/>
    <xdr:pic>
      <xdr:nvPicPr>
        <xdr:cNvPr id="161" name="Imagen 160">
          <a:extLst>
            <a:ext uri="{FF2B5EF4-FFF2-40B4-BE49-F238E27FC236}">
              <a16:creationId xmlns:a16="http://schemas.microsoft.com/office/drawing/2014/main" id="{1CC304D8-C51C-4F24-BAED-31788CB57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07568" y="916022051"/>
          <a:ext cx="10293187" cy="3933701"/>
        </a:xfrm>
        <a:prstGeom prst="rect">
          <a:avLst/>
        </a:prstGeom>
      </xdr:spPr>
    </xdr:pic>
    <xdr:clientData/>
  </xdr:oneCellAnchor>
  <xdr:oneCellAnchor>
    <xdr:from>
      <xdr:col>0</xdr:col>
      <xdr:colOff>2190750</xdr:colOff>
      <xdr:row>720</xdr:row>
      <xdr:rowOff>190500</xdr:rowOff>
    </xdr:from>
    <xdr:ext cx="10096501" cy="5048250"/>
    <xdr:pic>
      <xdr:nvPicPr>
        <xdr:cNvPr id="162" name="Imagen 161">
          <a:extLst>
            <a:ext uri="{FF2B5EF4-FFF2-40B4-BE49-F238E27FC236}">
              <a16:creationId xmlns:a16="http://schemas.microsoft.com/office/drawing/2014/main" id="{88EE413A-5B71-48D0-80B4-6EF1D1C3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0750" y="91582875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765</xdr:row>
      <xdr:rowOff>431426</xdr:rowOff>
    </xdr:from>
    <xdr:ext cx="10293187" cy="3933701"/>
    <xdr:pic>
      <xdr:nvPicPr>
        <xdr:cNvPr id="163" name="Imagen 162">
          <a:extLst>
            <a:ext uri="{FF2B5EF4-FFF2-40B4-BE49-F238E27FC236}">
              <a16:creationId xmlns:a16="http://schemas.microsoft.com/office/drawing/2014/main" id="{3E00C48A-B465-4FA8-9872-17F878F73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50443" y="97341017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765</xdr:row>
      <xdr:rowOff>238125</xdr:rowOff>
    </xdr:from>
    <xdr:ext cx="10096501" cy="5048250"/>
    <xdr:pic>
      <xdr:nvPicPr>
        <xdr:cNvPr id="164" name="Imagen 163">
          <a:extLst>
            <a:ext uri="{FF2B5EF4-FFF2-40B4-BE49-F238E27FC236}">
              <a16:creationId xmlns:a16="http://schemas.microsoft.com/office/drawing/2014/main" id="{3F56AE90-FBAC-49BB-9F7C-98E7D3B5E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3625" y="97321687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6460193</xdr:colOff>
      <xdr:row>809</xdr:row>
      <xdr:rowOff>955301</xdr:rowOff>
    </xdr:from>
    <xdr:ext cx="10293187" cy="3933701"/>
    <xdr:pic>
      <xdr:nvPicPr>
        <xdr:cNvPr id="165" name="Imagen 164">
          <a:extLst>
            <a:ext uri="{FF2B5EF4-FFF2-40B4-BE49-F238E27FC236}">
              <a16:creationId xmlns:a16="http://schemas.microsoft.com/office/drawing/2014/main" id="{2756C8A9-1B1A-4317-9F7F-0AC605C2E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55193" y="1030083926"/>
          <a:ext cx="10293187" cy="3933701"/>
        </a:xfrm>
        <a:prstGeom prst="rect">
          <a:avLst/>
        </a:prstGeom>
      </xdr:spPr>
    </xdr:pic>
    <xdr:clientData/>
  </xdr:oneCellAnchor>
  <xdr:oneCellAnchor>
    <xdr:from>
      <xdr:col>0</xdr:col>
      <xdr:colOff>2238375</xdr:colOff>
      <xdr:row>809</xdr:row>
      <xdr:rowOff>762000</xdr:rowOff>
    </xdr:from>
    <xdr:ext cx="10096501" cy="5048250"/>
    <xdr:pic>
      <xdr:nvPicPr>
        <xdr:cNvPr id="166" name="Imagen 165">
          <a:extLst>
            <a:ext uri="{FF2B5EF4-FFF2-40B4-BE49-F238E27FC236}">
              <a16:creationId xmlns:a16="http://schemas.microsoft.com/office/drawing/2014/main" id="{9F1D5BB2-B1D4-415F-B1B7-249C275E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38375" y="102989062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6603068</xdr:colOff>
      <xdr:row>855</xdr:row>
      <xdr:rowOff>2801</xdr:rowOff>
    </xdr:from>
    <xdr:ext cx="10293187" cy="3933701"/>
    <xdr:pic>
      <xdr:nvPicPr>
        <xdr:cNvPr id="167" name="Imagen 166">
          <a:extLst>
            <a:ext uri="{FF2B5EF4-FFF2-40B4-BE49-F238E27FC236}">
              <a16:creationId xmlns:a16="http://schemas.microsoft.com/office/drawing/2014/main" id="{633C5A02-B583-4D91-A72D-26B12DFF3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98068" y="108780542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47625</xdr:colOff>
      <xdr:row>854</xdr:row>
      <xdr:rowOff>1095375</xdr:rowOff>
    </xdr:from>
    <xdr:ext cx="10096501" cy="5048250"/>
    <xdr:pic>
      <xdr:nvPicPr>
        <xdr:cNvPr id="168" name="Imagen 167">
          <a:extLst>
            <a:ext uri="{FF2B5EF4-FFF2-40B4-BE49-F238E27FC236}">
              <a16:creationId xmlns:a16="http://schemas.microsoft.com/office/drawing/2014/main" id="{FC2EA097-69A7-47BE-9DD9-28B70863E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1250" y="108761212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900</xdr:row>
      <xdr:rowOff>431426</xdr:rowOff>
    </xdr:from>
    <xdr:ext cx="10293187" cy="3933701"/>
    <xdr:pic>
      <xdr:nvPicPr>
        <xdr:cNvPr id="169" name="Imagen 168">
          <a:extLst>
            <a:ext uri="{FF2B5EF4-FFF2-40B4-BE49-F238E27FC236}">
              <a16:creationId xmlns:a16="http://schemas.microsoft.com/office/drawing/2014/main" id="{9C40972B-8485-41A2-9DE8-09D1F375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50443" y="114543167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900</xdr:row>
      <xdr:rowOff>238125</xdr:rowOff>
    </xdr:from>
    <xdr:ext cx="10096501" cy="5048250"/>
    <xdr:pic>
      <xdr:nvPicPr>
        <xdr:cNvPr id="170" name="Imagen 169">
          <a:extLst>
            <a:ext uri="{FF2B5EF4-FFF2-40B4-BE49-F238E27FC236}">
              <a16:creationId xmlns:a16="http://schemas.microsoft.com/office/drawing/2014/main" id="{D0B1B893-DB19-4550-83F6-76CD41EE0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3625" y="114523837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945</xdr:row>
      <xdr:rowOff>193301</xdr:rowOff>
    </xdr:from>
    <xdr:ext cx="10293187" cy="3933701"/>
    <xdr:pic>
      <xdr:nvPicPr>
        <xdr:cNvPr id="171" name="Imagen 170">
          <a:extLst>
            <a:ext uri="{FF2B5EF4-FFF2-40B4-BE49-F238E27FC236}">
              <a16:creationId xmlns:a16="http://schemas.microsoft.com/office/drawing/2014/main" id="{DDCB570B-931C-484B-9741-12C90D4F0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50443" y="120234355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945</xdr:row>
      <xdr:rowOff>0</xdr:rowOff>
    </xdr:from>
    <xdr:ext cx="10096501" cy="5048250"/>
    <xdr:pic>
      <xdr:nvPicPr>
        <xdr:cNvPr id="172" name="Imagen 171">
          <a:extLst>
            <a:ext uri="{FF2B5EF4-FFF2-40B4-BE49-F238E27FC236}">
              <a16:creationId xmlns:a16="http://schemas.microsoft.com/office/drawing/2014/main" id="{BEE11CAE-ECC2-42B0-AE01-F549826BA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3625" y="120215025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6650693</xdr:colOff>
      <xdr:row>990</xdr:row>
      <xdr:rowOff>193301</xdr:rowOff>
    </xdr:from>
    <xdr:ext cx="10293187" cy="3933701"/>
    <xdr:pic>
      <xdr:nvPicPr>
        <xdr:cNvPr id="173" name="Imagen 172">
          <a:extLst>
            <a:ext uri="{FF2B5EF4-FFF2-40B4-BE49-F238E27FC236}">
              <a16:creationId xmlns:a16="http://schemas.microsoft.com/office/drawing/2014/main" id="{A396BA79-5F0F-4E04-B530-120CEEFEC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45693" y="125954117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95250</xdr:colOff>
      <xdr:row>990</xdr:row>
      <xdr:rowOff>0</xdr:rowOff>
    </xdr:from>
    <xdr:ext cx="10096501" cy="5048250"/>
    <xdr:pic>
      <xdr:nvPicPr>
        <xdr:cNvPr id="174" name="Imagen 173">
          <a:extLst>
            <a:ext uri="{FF2B5EF4-FFF2-40B4-BE49-F238E27FC236}">
              <a16:creationId xmlns:a16="http://schemas.microsoft.com/office/drawing/2014/main" id="{0EBBB081-5915-4A4F-9E42-8E904EAC2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28875" y="125934787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6507818</xdr:colOff>
      <xdr:row>1035</xdr:row>
      <xdr:rowOff>907676</xdr:rowOff>
    </xdr:from>
    <xdr:ext cx="10293187" cy="3933701"/>
    <xdr:pic>
      <xdr:nvPicPr>
        <xdr:cNvPr id="175" name="Imagen 174">
          <a:extLst>
            <a:ext uri="{FF2B5EF4-FFF2-40B4-BE49-F238E27FC236}">
              <a16:creationId xmlns:a16="http://schemas.microsoft.com/office/drawing/2014/main" id="{EFDB387E-2EC5-45D0-857D-012E96B57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02818" y="1317453176"/>
          <a:ext cx="10293187" cy="3933701"/>
        </a:xfrm>
        <a:prstGeom prst="rect">
          <a:avLst/>
        </a:prstGeom>
      </xdr:spPr>
    </xdr:pic>
    <xdr:clientData/>
  </xdr:oneCellAnchor>
  <xdr:oneCellAnchor>
    <xdr:from>
      <xdr:col>0</xdr:col>
      <xdr:colOff>2286000</xdr:colOff>
      <xdr:row>1035</xdr:row>
      <xdr:rowOff>714375</xdr:rowOff>
    </xdr:from>
    <xdr:ext cx="10096501" cy="5048250"/>
    <xdr:pic>
      <xdr:nvPicPr>
        <xdr:cNvPr id="176" name="Imagen 175">
          <a:extLst>
            <a:ext uri="{FF2B5EF4-FFF2-40B4-BE49-F238E27FC236}">
              <a16:creationId xmlns:a16="http://schemas.microsoft.com/office/drawing/2014/main" id="{906F8F42-383A-4FB4-92EA-1F908C35E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00" y="131725987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1079</xdr:row>
      <xdr:rowOff>193301</xdr:rowOff>
    </xdr:from>
    <xdr:ext cx="10293187" cy="3933701"/>
    <xdr:pic>
      <xdr:nvPicPr>
        <xdr:cNvPr id="177" name="Imagen 176">
          <a:extLst>
            <a:ext uri="{FF2B5EF4-FFF2-40B4-BE49-F238E27FC236}">
              <a16:creationId xmlns:a16="http://schemas.microsoft.com/office/drawing/2014/main" id="{66DBF25D-27CD-4DF6-BEDF-45824E556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50443" y="137312680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1079</xdr:row>
      <xdr:rowOff>0</xdr:rowOff>
    </xdr:from>
    <xdr:ext cx="10096501" cy="5048250"/>
    <xdr:pic>
      <xdr:nvPicPr>
        <xdr:cNvPr id="178" name="Imagen 177">
          <a:extLst>
            <a:ext uri="{FF2B5EF4-FFF2-40B4-BE49-F238E27FC236}">
              <a16:creationId xmlns:a16="http://schemas.microsoft.com/office/drawing/2014/main" id="{C0F1E112-0EC8-4C09-AAD0-1856D9A1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3625" y="137293350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6650693</xdr:colOff>
      <xdr:row>1124</xdr:row>
      <xdr:rowOff>240926</xdr:rowOff>
    </xdr:from>
    <xdr:ext cx="10293187" cy="3933701"/>
    <xdr:pic>
      <xdr:nvPicPr>
        <xdr:cNvPr id="179" name="Imagen 178">
          <a:extLst>
            <a:ext uri="{FF2B5EF4-FFF2-40B4-BE49-F238E27FC236}">
              <a16:creationId xmlns:a16="http://schemas.microsoft.com/office/drawing/2014/main" id="{3418EBB8-DA38-463F-9C4A-3E2AC2A08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45693" y="143041967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95250</xdr:colOff>
      <xdr:row>1124</xdr:row>
      <xdr:rowOff>47625</xdr:rowOff>
    </xdr:from>
    <xdr:ext cx="10096501" cy="5048250"/>
    <xdr:pic>
      <xdr:nvPicPr>
        <xdr:cNvPr id="180" name="Imagen 179">
          <a:extLst>
            <a:ext uri="{FF2B5EF4-FFF2-40B4-BE49-F238E27FC236}">
              <a16:creationId xmlns:a16="http://schemas.microsoft.com/office/drawing/2014/main" id="{20989D8C-5527-4F42-83B2-C70D2DAF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28875" y="143022637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6698318</xdr:colOff>
      <xdr:row>1169</xdr:row>
      <xdr:rowOff>288551</xdr:rowOff>
    </xdr:from>
    <xdr:ext cx="10293187" cy="3933701"/>
    <xdr:pic>
      <xdr:nvPicPr>
        <xdr:cNvPr id="183" name="Imagen 182">
          <a:extLst>
            <a:ext uri="{FF2B5EF4-FFF2-40B4-BE49-F238E27FC236}">
              <a16:creationId xmlns:a16="http://schemas.microsoft.com/office/drawing/2014/main" id="{205FFDE4-8414-4828-872A-065C4DC24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93318" y="148761730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142875</xdr:colOff>
      <xdr:row>1169</xdr:row>
      <xdr:rowOff>95250</xdr:rowOff>
    </xdr:from>
    <xdr:ext cx="10096501" cy="5048250"/>
    <xdr:pic>
      <xdr:nvPicPr>
        <xdr:cNvPr id="184" name="Imagen 183">
          <a:extLst>
            <a:ext uri="{FF2B5EF4-FFF2-40B4-BE49-F238E27FC236}">
              <a16:creationId xmlns:a16="http://schemas.microsoft.com/office/drawing/2014/main" id="{6442B8FA-456E-4FBE-9070-ADECBA133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0" y="148742400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6793568</xdr:colOff>
      <xdr:row>1214</xdr:row>
      <xdr:rowOff>336176</xdr:rowOff>
    </xdr:from>
    <xdr:ext cx="10293187" cy="3933701"/>
    <xdr:pic>
      <xdr:nvPicPr>
        <xdr:cNvPr id="185" name="Imagen 184">
          <a:extLst>
            <a:ext uri="{FF2B5EF4-FFF2-40B4-BE49-F238E27FC236}">
              <a16:creationId xmlns:a16="http://schemas.microsoft.com/office/drawing/2014/main" id="{E5D5CFD2-D4EC-4520-B79C-B0CEB1A37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988568" y="154481492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238125</xdr:colOff>
      <xdr:row>1214</xdr:row>
      <xdr:rowOff>142875</xdr:rowOff>
    </xdr:from>
    <xdr:ext cx="10096501" cy="5048250"/>
    <xdr:pic>
      <xdr:nvPicPr>
        <xdr:cNvPr id="186" name="Imagen 185">
          <a:extLst>
            <a:ext uri="{FF2B5EF4-FFF2-40B4-BE49-F238E27FC236}">
              <a16:creationId xmlns:a16="http://schemas.microsoft.com/office/drawing/2014/main" id="{01EB5EA0-9B49-4128-8C83-17828F1CB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0" y="154462162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1259</xdr:row>
      <xdr:rowOff>193301</xdr:rowOff>
    </xdr:from>
    <xdr:ext cx="10293187" cy="3933701"/>
    <xdr:pic>
      <xdr:nvPicPr>
        <xdr:cNvPr id="187" name="Imagen 186">
          <a:extLst>
            <a:ext uri="{FF2B5EF4-FFF2-40B4-BE49-F238E27FC236}">
              <a16:creationId xmlns:a16="http://schemas.microsoft.com/office/drawing/2014/main" id="{F6B21CE6-BA9F-4DE9-804C-05C9289C0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50443" y="160177442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1259</xdr:row>
      <xdr:rowOff>0</xdr:rowOff>
    </xdr:from>
    <xdr:ext cx="10096501" cy="5048250"/>
    <xdr:pic>
      <xdr:nvPicPr>
        <xdr:cNvPr id="188" name="Imagen 187">
          <a:extLst>
            <a:ext uri="{FF2B5EF4-FFF2-40B4-BE49-F238E27FC236}">
              <a16:creationId xmlns:a16="http://schemas.microsoft.com/office/drawing/2014/main" id="{FED19589-7E3E-490B-A1D0-65B7FBB00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3625" y="1601581125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6603068</xdr:colOff>
      <xdr:row>1304</xdr:row>
      <xdr:rowOff>240926</xdr:rowOff>
    </xdr:from>
    <xdr:ext cx="10293187" cy="3933701"/>
    <xdr:pic>
      <xdr:nvPicPr>
        <xdr:cNvPr id="189" name="Imagen 188">
          <a:extLst>
            <a:ext uri="{FF2B5EF4-FFF2-40B4-BE49-F238E27FC236}">
              <a16:creationId xmlns:a16="http://schemas.microsoft.com/office/drawing/2014/main" id="{DC0E6875-BFC8-446C-AEEC-25A0B878B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98068" y="165906730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47625</xdr:colOff>
      <xdr:row>1304</xdr:row>
      <xdr:rowOff>47625</xdr:rowOff>
    </xdr:from>
    <xdr:ext cx="10096501" cy="5048250"/>
    <xdr:pic>
      <xdr:nvPicPr>
        <xdr:cNvPr id="190" name="Imagen 189">
          <a:extLst>
            <a:ext uri="{FF2B5EF4-FFF2-40B4-BE49-F238E27FC236}">
              <a16:creationId xmlns:a16="http://schemas.microsoft.com/office/drawing/2014/main" id="{FD0EE574-6650-4498-8ABE-41839F1D2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1250" y="165887400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6698318</xdr:colOff>
      <xdr:row>1349</xdr:row>
      <xdr:rowOff>145676</xdr:rowOff>
    </xdr:from>
    <xdr:ext cx="10293187" cy="3933701"/>
    <xdr:pic>
      <xdr:nvPicPr>
        <xdr:cNvPr id="191" name="Imagen 190">
          <a:extLst>
            <a:ext uri="{FF2B5EF4-FFF2-40B4-BE49-F238E27FC236}">
              <a16:creationId xmlns:a16="http://schemas.microsoft.com/office/drawing/2014/main" id="{E2CFB4CB-8004-438C-900D-988873D01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93318" y="171621730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142875</xdr:colOff>
      <xdr:row>1348</xdr:row>
      <xdr:rowOff>1238250</xdr:rowOff>
    </xdr:from>
    <xdr:ext cx="10096501" cy="5048250"/>
    <xdr:pic>
      <xdr:nvPicPr>
        <xdr:cNvPr id="192" name="Imagen 191">
          <a:extLst>
            <a:ext uri="{FF2B5EF4-FFF2-40B4-BE49-F238E27FC236}">
              <a16:creationId xmlns:a16="http://schemas.microsoft.com/office/drawing/2014/main" id="{E856DDDF-8571-4B85-9267-0A69449B2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0" y="171602400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6555443</xdr:colOff>
      <xdr:row>1394</xdr:row>
      <xdr:rowOff>193301</xdr:rowOff>
    </xdr:from>
    <xdr:ext cx="10293187" cy="3933701"/>
    <xdr:pic>
      <xdr:nvPicPr>
        <xdr:cNvPr id="193" name="Imagen 192">
          <a:extLst>
            <a:ext uri="{FF2B5EF4-FFF2-40B4-BE49-F238E27FC236}">
              <a16:creationId xmlns:a16="http://schemas.microsoft.com/office/drawing/2014/main" id="{FDF0754F-AD0D-4AE8-B8D3-B4BEDC09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750443" y="1773462551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1394</xdr:row>
      <xdr:rowOff>0</xdr:rowOff>
    </xdr:from>
    <xdr:ext cx="10096501" cy="5048250"/>
    <xdr:pic>
      <xdr:nvPicPr>
        <xdr:cNvPr id="194" name="Imagen 193">
          <a:extLst>
            <a:ext uri="{FF2B5EF4-FFF2-40B4-BE49-F238E27FC236}">
              <a16:creationId xmlns:a16="http://schemas.microsoft.com/office/drawing/2014/main" id="{97607EDF-E468-4A65-AEBF-687BB3936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3625" y="1773269250"/>
          <a:ext cx="10096501" cy="5048250"/>
        </a:xfrm>
        <a:prstGeom prst="rect">
          <a:avLst/>
        </a:prstGeom>
      </xdr:spPr>
    </xdr:pic>
    <xdr:clientData/>
  </xdr:oneCellAnchor>
  <xdr:oneCellAnchor>
    <xdr:from>
      <xdr:col>4</xdr:col>
      <xdr:colOff>6745943</xdr:colOff>
      <xdr:row>1439</xdr:row>
      <xdr:rowOff>383801</xdr:rowOff>
    </xdr:from>
    <xdr:ext cx="10293187" cy="3933701"/>
    <xdr:pic>
      <xdr:nvPicPr>
        <xdr:cNvPr id="195" name="Imagen 194">
          <a:extLst>
            <a:ext uri="{FF2B5EF4-FFF2-40B4-BE49-F238E27FC236}">
              <a16:creationId xmlns:a16="http://schemas.microsoft.com/office/drawing/2014/main" id="{E202334A-1B4C-42F3-B89E-72FF41543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940943" y="1830850676"/>
          <a:ext cx="10293187" cy="3933701"/>
        </a:xfrm>
        <a:prstGeom prst="rect">
          <a:avLst/>
        </a:prstGeom>
      </xdr:spPr>
    </xdr:pic>
    <xdr:clientData/>
  </xdr:oneCellAnchor>
  <xdr:oneCellAnchor>
    <xdr:from>
      <xdr:col>1</xdr:col>
      <xdr:colOff>190500</xdr:colOff>
      <xdr:row>1439</xdr:row>
      <xdr:rowOff>190500</xdr:rowOff>
    </xdr:from>
    <xdr:ext cx="10096501" cy="5048250"/>
    <xdr:pic>
      <xdr:nvPicPr>
        <xdr:cNvPr id="196" name="Imagen 195">
          <a:extLst>
            <a:ext uri="{FF2B5EF4-FFF2-40B4-BE49-F238E27FC236}">
              <a16:creationId xmlns:a16="http://schemas.microsoft.com/office/drawing/2014/main" id="{D9452536-5E5F-4E87-9121-5C6C6B83C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24125" y="1830657375"/>
          <a:ext cx="10096501" cy="504825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ALIFICACIONES\7MOB-2023-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1ER TRI - 1ER P"/>
      <sheetName val="1ER TRI - 2DO P"/>
      <sheetName val="SABANA 1ER TRI"/>
      <sheetName val="2DO TRI - 1ER P"/>
      <sheetName val="2DO TRI - 2DO P"/>
      <sheetName val="SABANA 2DO TRI"/>
      <sheetName val="3TRI-1P"/>
      <sheetName val="3TRI-2P"/>
      <sheetName val="SABANA 3TRI"/>
      <sheetName val="ACTA REPORTE 1ER-TRI"/>
      <sheetName val="ACTA REPORTE 2DO-TRI"/>
      <sheetName val="ACTA REPORTE 3TRI"/>
      <sheetName val="LIBRETA INF APREN 3TRI"/>
      <sheetName val="CERT. PROMO. ELEMEN"/>
      <sheetName val="CERT. PROMO.MEDIA"/>
      <sheetName val="PROM FINAL MEDIA X MATERIA"/>
      <sheetName val="PROM FINAL ELEMEN X MATER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434">
          <cell r="P434">
            <v>9.3333333333333339</v>
          </cell>
        </row>
      </sheetData>
      <sheetData sheetId="11">
        <row r="434">
          <cell r="P434">
            <v>9.6666666666666661</v>
          </cell>
        </row>
      </sheetData>
      <sheetData sheetId="12">
        <row r="434">
          <cell r="P434">
            <v>9.75</v>
          </cell>
        </row>
      </sheetData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educacion.gob.ec/" TargetMode="External"/><Relationship Id="rId18" Type="http://schemas.openxmlformats.org/officeDocument/2006/relationships/hyperlink" Target="http://www.educacion.gob.ec/" TargetMode="External"/><Relationship Id="rId26" Type="http://schemas.openxmlformats.org/officeDocument/2006/relationships/hyperlink" Target="http://www.educacion.gob.ec/" TargetMode="External"/><Relationship Id="rId3" Type="http://schemas.openxmlformats.org/officeDocument/2006/relationships/hyperlink" Target="http://www.educacion.gob.ec/" TargetMode="External"/><Relationship Id="rId21" Type="http://schemas.openxmlformats.org/officeDocument/2006/relationships/hyperlink" Target="http://www.educacion.gob.ec/" TargetMode="External"/><Relationship Id="rId34" Type="http://schemas.openxmlformats.org/officeDocument/2006/relationships/printerSettings" Target="../printerSettings/printerSettings12.bin"/><Relationship Id="rId7" Type="http://schemas.openxmlformats.org/officeDocument/2006/relationships/hyperlink" Target="http://www.educacion.gob.ec/" TargetMode="External"/><Relationship Id="rId12" Type="http://schemas.openxmlformats.org/officeDocument/2006/relationships/hyperlink" Target="http://www.educacion.gob.ec/" TargetMode="External"/><Relationship Id="rId17" Type="http://schemas.openxmlformats.org/officeDocument/2006/relationships/hyperlink" Target="http://www.educacion.gob.ec/" TargetMode="External"/><Relationship Id="rId25" Type="http://schemas.openxmlformats.org/officeDocument/2006/relationships/hyperlink" Target="http://www.educacion.gob.ec/" TargetMode="External"/><Relationship Id="rId33" Type="http://schemas.openxmlformats.org/officeDocument/2006/relationships/hyperlink" Target="http://www.educacion.gob.ec/" TargetMode="External"/><Relationship Id="rId2" Type="http://schemas.openxmlformats.org/officeDocument/2006/relationships/hyperlink" Target="http://www.educacion.gob.ec/" TargetMode="External"/><Relationship Id="rId16" Type="http://schemas.openxmlformats.org/officeDocument/2006/relationships/hyperlink" Target="http://www.educacion.gob.ec/" TargetMode="External"/><Relationship Id="rId20" Type="http://schemas.openxmlformats.org/officeDocument/2006/relationships/hyperlink" Target="http://www.educacion.gob.ec/" TargetMode="External"/><Relationship Id="rId29" Type="http://schemas.openxmlformats.org/officeDocument/2006/relationships/hyperlink" Target="http://www.educacion.gob.ec/" TargetMode="External"/><Relationship Id="rId1" Type="http://schemas.openxmlformats.org/officeDocument/2006/relationships/hyperlink" Target="http://www.educacion.gob.ec/" TargetMode="External"/><Relationship Id="rId6" Type="http://schemas.openxmlformats.org/officeDocument/2006/relationships/hyperlink" Target="http://www.educacion.gob.ec/" TargetMode="External"/><Relationship Id="rId11" Type="http://schemas.openxmlformats.org/officeDocument/2006/relationships/hyperlink" Target="http://www.educacion.gob.ec/" TargetMode="External"/><Relationship Id="rId24" Type="http://schemas.openxmlformats.org/officeDocument/2006/relationships/hyperlink" Target="http://www.educacion.gob.ec/" TargetMode="External"/><Relationship Id="rId32" Type="http://schemas.openxmlformats.org/officeDocument/2006/relationships/hyperlink" Target="http://www.educacion.gob.ec/" TargetMode="External"/><Relationship Id="rId5" Type="http://schemas.openxmlformats.org/officeDocument/2006/relationships/hyperlink" Target="http://www.educacion.gob.ec/" TargetMode="External"/><Relationship Id="rId15" Type="http://schemas.openxmlformats.org/officeDocument/2006/relationships/hyperlink" Target="http://www.educacion.gob.ec/" TargetMode="External"/><Relationship Id="rId23" Type="http://schemas.openxmlformats.org/officeDocument/2006/relationships/hyperlink" Target="http://www.educacion.gob.ec/" TargetMode="External"/><Relationship Id="rId28" Type="http://schemas.openxmlformats.org/officeDocument/2006/relationships/hyperlink" Target="http://www.educacion.gob.ec/" TargetMode="External"/><Relationship Id="rId10" Type="http://schemas.openxmlformats.org/officeDocument/2006/relationships/hyperlink" Target="http://www.educacion.gob.ec/" TargetMode="External"/><Relationship Id="rId19" Type="http://schemas.openxmlformats.org/officeDocument/2006/relationships/hyperlink" Target="http://www.educacion.gob.ec/" TargetMode="External"/><Relationship Id="rId31" Type="http://schemas.openxmlformats.org/officeDocument/2006/relationships/hyperlink" Target="http://www.educacion.gob.ec/" TargetMode="External"/><Relationship Id="rId4" Type="http://schemas.openxmlformats.org/officeDocument/2006/relationships/hyperlink" Target="http://www.educacion.gob.ec/" TargetMode="External"/><Relationship Id="rId9" Type="http://schemas.openxmlformats.org/officeDocument/2006/relationships/hyperlink" Target="http://www.educacion.gob.ec/" TargetMode="External"/><Relationship Id="rId14" Type="http://schemas.openxmlformats.org/officeDocument/2006/relationships/hyperlink" Target="http://www.educacion.gob.ec/" TargetMode="External"/><Relationship Id="rId22" Type="http://schemas.openxmlformats.org/officeDocument/2006/relationships/hyperlink" Target="http://www.educacion.gob.ec/" TargetMode="External"/><Relationship Id="rId27" Type="http://schemas.openxmlformats.org/officeDocument/2006/relationships/hyperlink" Target="http://www.educacion.gob.ec/" TargetMode="External"/><Relationship Id="rId30" Type="http://schemas.openxmlformats.org/officeDocument/2006/relationships/hyperlink" Target="http://www.educacion.gob.ec/" TargetMode="External"/><Relationship Id="rId35" Type="http://schemas.openxmlformats.org/officeDocument/2006/relationships/drawing" Target="../drawings/drawing12.xml"/><Relationship Id="rId8" Type="http://schemas.openxmlformats.org/officeDocument/2006/relationships/hyperlink" Target="http://www.educacion.gob.ec/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educacion.gob.ec/" TargetMode="External"/><Relationship Id="rId18" Type="http://schemas.openxmlformats.org/officeDocument/2006/relationships/hyperlink" Target="http://www.educacion.gob.ec/" TargetMode="External"/><Relationship Id="rId26" Type="http://schemas.openxmlformats.org/officeDocument/2006/relationships/hyperlink" Target="http://www.educacion.gob.ec/" TargetMode="External"/><Relationship Id="rId3" Type="http://schemas.openxmlformats.org/officeDocument/2006/relationships/hyperlink" Target="http://www.educacion.gob.ec/" TargetMode="External"/><Relationship Id="rId21" Type="http://schemas.openxmlformats.org/officeDocument/2006/relationships/hyperlink" Target="http://www.educacion.gob.ec/" TargetMode="External"/><Relationship Id="rId34" Type="http://schemas.openxmlformats.org/officeDocument/2006/relationships/printerSettings" Target="../printerSettings/printerSettings13.bin"/><Relationship Id="rId7" Type="http://schemas.openxmlformats.org/officeDocument/2006/relationships/hyperlink" Target="http://www.educacion.gob.ec/" TargetMode="External"/><Relationship Id="rId12" Type="http://schemas.openxmlformats.org/officeDocument/2006/relationships/hyperlink" Target="http://www.educacion.gob.ec/" TargetMode="External"/><Relationship Id="rId17" Type="http://schemas.openxmlformats.org/officeDocument/2006/relationships/hyperlink" Target="http://www.educacion.gob.ec/" TargetMode="External"/><Relationship Id="rId25" Type="http://schemas.openxmlformats.org/officeDocument/2006/relationships/hyperlink" Target="http://www.educacion.gob.ec/" TargetMode="External"/><Relationship Id="rId33" Type="http://schemas.openxmlformats.org/officeDocument/2006/relationships/hyperlink" Target="http://www.educacion.gob.ec/" TargetMode="External"/><Relationship Id="rId2" Type="http://schemas.openxmlformats.org/officeDocument/2006/relationships/hyperlink" Target="http://www.educacion.gob.ec/" TargetMode="External"/><Relationship Id="rId16" Type="http://schemas.openxmlformats.org/officeDocument/2006/relationships/hyperlink" Target="http://www.educacion.gob.ec/" TargetMode="External"/><Relationship Id="rId20" Type="http://schemas.openxmlformats.org/officeDocument/2006/relationships/hyperlink" Target="http://www.educacion.gob.ec/" TargetMode="External"/><Relationship Id="rId29" Type="http://schemas.openxmlformats.org/officeDocument/2006/relationships/hyperlink" Target="http://www.educacion.gob.ec/" TargetMode="External"/><Relationship Id="rId1" Type="http://schemas.openxmlformats.org/officeDocument/2006/relationships/hyperlink" Target="http://www.educacion.gob.ec/" TargetMode="External"/><Relationship Id="rId6" Type="http://schemas.openxmlformats.org/officeDocument/2006/relationships/hyperlink" Target="http://www.educacion.gob.ec/" TargetMode="External"/><Relationship Id="rId11" Type="http://schemas.openxmlformats.org/officeDocument/2006/relationships/hyperlink" Target="http://www.educacion.gob.ec/" TargetMode="External"/><Relationship Id="rId24" Type="http://schemas.openxmlformats.org/officeDocument/2006/relationships/hyperlink" Target="http://www.educacion.gob.ec/" TargetMode="External"/><Relationship Id="rId32" Type="http://schemas.openxmlformats.org/officeDocument/2006/relationships/hyperlink" Target="http://www.educacion.gob.ec/" TargetMode="External"/><Relationship Id="rId5" Type="http://schemas.openxmlformats.org/officeDocument/2006/relationships/hyperlink" Target="http://www.educacion.gob.ec/" TargetMode="External"/><Relationship Id="rId15" Type="http://schemas.openxmlformats.org/officeDocument/2006/relationships/hyperlink" Target="http://www.educacion.gob.ec/" TargetMode="External"/><Relationship Id="rId23" Type="http://schemas.openxmlformats.org/officeDocument/2006/relationships/hyperlink" Target="http://www.educacion.gob.ec/" TargetMode="External"/><Relationship Id="rId28" Type="http://schemas.openxmlformats.org/officeDocument/2006/relationships/hyperlink" Target="http://www.educacion.gob.ec/" TargetMode="External"/><Relationship Id="rId10" Type="http://schemas.openxmlformats.org/officeDocument/2006/relationships/hyperlink" Target="http://www.educacion.gob.ec/" TargetMode="External"/><Relationship Id="rId19" Type="http://schemas.openxmlformats.org/officeDocument/2006/relationships/hyperlink" Target="http://www.educacion.gob.ec/" TargetMode="External"/><Relationship Id="rId31" Type="http://schemas.openxmlformats.org/officeDocument/2006/relationships/hyperlink" Target="http://www.educacion.gob.ec/" TargetMode="External"/><Relationship Id="rId4" Type="http://schemas.openxmlformats.org/officeDocument/2006/relationships/hyperlink" Target="http://www.educacion.gob.ec/" TargetMode="External"/><Relationship Id="rId9" Type="http://schemas.openxmlformats.org/officeDocument/2006/relationships/hyperlink" Target="http://www.educacion.gob.ec/" TargetMode="External"/><Relationship Id="rId14" Type="http://schemas.openxmlformats.org/officeDocument/2006/relationships/hyperlink" Target="http://www.educacion.gob.ec/" TargetMode="External"/><Relationship Id="rId22" Type="http://schemas.openxmlformats.org/officeDocument/2006/relationships/hyperlink" Target="http://www.educacion.gob.ec/" TargetMode="External"/><Relationship Id="rId27" Type="http://schemas.openxmlformats.org/officeDocument/2006/relationships/hyperlink" Target="http://www.educacion.gob.ec/" TargetMode="External"/><Relationship Id="rId30" Type="http://schemas.openxmlformats.org/officeDocument/2006/relationships/hyperlink" Target="http://www.educacion.gob.ec/" TargetMode="External"/><Relationship Id="rId35" Type="http://schemas.openxmlformats.org/officeDocument/2006/relationships/drawing" Target="../drawings/drawing13.xml"/><Relationship Id="rId8" Type="http://schemas.openxmlformats.org/officeDocument/2006/relationships/hyperlink" Target="http://www.educacion.gob.ec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W167"/>
  <sheetViews>
    <sheetView view="pageBreakPreview" topLeftCell="A4" zoomScale="53" zoomScaleNormal="50" zoomScaleSheetLayoutView="53" workbookViewId="0">
      <selection activeCell="F8" sqref="F8:F31"/>
    </sheetView>
  </sheetViews>
  <sheetFormatPr baseColWidth="10" defaultColWidth="11.42578125" defaultRowHeight="21.95" customHeight="1" x14ac:dyDescent="0.25"/>
  <cols>
    <col min="1" max="1" width="8.7109375" style="217" customWidth="1"/>
    <col min="2" max="2" width="59.42578125" style="218" customWidth="1"/>
    <col min="3" max="3" width="83.85546875" style="219" customWidth="1"/>
    <col min="4" max="4" width="64.5703125" style="218" customWidth="1"/>
    <col min="5" max="5" width="8.85546875" style="220" customWidth="1"/>
    <col min="6" max="6" width="80.85546875" style="220" customWidth="1"/>
    <col min="7" max="11" width="11.42578125" style="6"/>
    <col min="12" max="23" width="11.42578125" style="1"/>
  </cols>
  <sheetData>
    <row r="1" spans="1:12" ht="21.95" customHeight="1" x14ac:dyDescent="0.25">
      <c r="A1" s="126"/>
      <c r="B1" s="980" t="s">
        <v>0</v>
      </c>
      <c r="C1" s="980"/>
      <c r="D1" s="980"/>
      <c r="E1" s="980"/>
      <c r="F1" s="980"/>
      <c r="G1" s="15"/>
      <c r="H1" s="15"/>
      <c r="I1" s="15"/>
      <c r="J1" s="15"/>
      <c r="K1" s="15"/>
      <c r="L1" s="2"/>
    </row>
    <row r="2" spans="1:12" ht="21.95" customHeight="1" x14ac:dyDescent="0.25">
      <c r="A2" s="126"/>
      <c r="B2" s="980" t="s">
        <v>1</v>
      </c>
      <c r="C2" s="980"/>
      <c r="D2" s="980"/>
      <c r="E2" s="980"/>
      <c r="F2" s="980"/>
      <c r="G2" s="16"/>
      <c r="H2" s="16"/>
      <c r="I2" s="16"/>
      <c r="J2" s="16"/>
      <c r="K2" s="16"/>
      <c r="L2" s="3"/>
    </row>
    <row r="3" spans="1:12" ht="21.95" customHeight="1" x14ac:dyDescent="0.25">
      <c r="A3" s="126"/>
      <c r="B3" s="980" t="str">
        <f>DATOS!C9</f>
        <v>ESCUELA DE EDUCACIÓN BÀSICA PARTICULAR MINERVA</v>
      </c>
      <c r="C3" s="980"/>
      <c r="D3" s="980"/>
      <c r="E3" s="980"/>
      <c r="F3" s="980"/>
      <c r="G3" s="16"/>
      <c r="H3" s="16"/>
      <c r="I3" s="16"/>
      <c r="J3" s="16"/>
      <c r="K3" s="16"/>
      <c r="L3" s="3"/>
    </row>
    <row r="4" spans="1:12" ht="21.95" customHeight="1" x14ac:dyDescent="0.25">
      <c r="A4" s="126"/>
      <c r="B4" s="980" t="s">
        <v>2</v>
      </c>
      <c r="C4" s="980"/>
      <c r="D4" s="980"/>
      <c r="E4" s="980"/>
      <c r="F4" s="980"/>
      <c r="G4" s="16"/>
      <c r="H4" s="16"/>
      <c r="I4" s="16"/>
      <c r="J4" s="16"/>
      <c r="K4" s="16"/>
      <c r="L4" s="3"/>
    </row>
    <row r="5" spans="1:12" ht="21.95" customHeight="1" x14ac:dyDescent="0.25">
      <c r="A5" s="126"/>
      <c r="B5" s="980" t="s">
        <v>3</v>
      </c>
      <c r="C5" s="980"/>
      <c r="D5" s="980"/>
      <c r="E5" s="980"/>
      <c r="F5" s="980"/>
      <c r="G5" s="17"/>
      <c r="H5" s="17"/>
      <c r="I5" s="17"/>
      <c r="J5" s="17"/>
      <c r="K5" s="17"/>
      <c r="L5" s="4"/>
    </row>
    <row r="6" spans="1:12" ht="21.95" customHeight="1" thickBot="1" x14ac:dyDescent="0.3">
      <c r="A6" s="126"/>
      <c r="B6" s="989"/>
      <c r="C6" s="989"/>
      <c r="D6" s="989"/>
      <c r="E6" s="989"/>
      <c r="F6" s="989"/>
    </row>
    <row r="7" spans="1:12" ht="21.95" customHeight="1" thickBot="1" x14ac:dyDescent="0.3">
      <c r="A7" s="126"/>
      <c r="B7" s="127"/>
      <c r="C7" s="128"/>
      <c r="D7" s="127"/>
      <c r="E7" s="129" t="s">
        <v>4</v>
      </c>
      <c r="F7" s="130" t="s">
        <v>5</v>
      </c>
    </row>
    <row r="8" spans="1:12" ht="21.95" customHeight="1" thickBot="1" x14ac:dyDescent="0.3">
      <c r="A8" s="126"/>
      <c r="B8" s="987" t="s">
        <v>6</v>
      </c>
      <c r="C8" s="988"/>
      <c r="D8" s="131" t="s">
        <v>7</v>
      </c>
      <c r="E8" s="132">
        <v>1</v>
      </c>
      <c r="F8" s="298"/>
    </row>
    <row r="9" spans="1:12" ht="21.95" customHeight="1" x14ac:dyDescent="0.25">
      <c r="A9" s="126"/>
      <c r="B9" s="133" t="s">
        <v>8</v>
      </c>
      <c r="C9" s="134" t="s">
        <v>9</v>
      </c>
      <c r="D9" s="135" t="s">
        <v>10</v>
      </c>
      <c r="E9" s="136">
        <v>2</v>
      </c>
      <c r="F9" s="298"/>
    </row>
    <row r="10" spans="1:12" ht="21.95" customHeight="1" x14ac:dyDescent="0.25">
      <c r="A10" s="126"/>
      <c r="B10" s="137" t="s">
        <v>11</v>
      </c>
      <c r="C10" s="138" t="s">
        <v>12</v>
      </c>
      <c r="D10" s="139" t="s">
        <v>13</v>
      </c>
      <c r="E10" s="136">
        <v>3</v>
      </c>
      <c r="F10" s="298"/>
    </row>
    <row r="11" spans="1:12" ht="21.95" customHeight="1" x14ac:dyDescent="0.45">
      <c r="A11" s="140" t="s">
        <v>14</v>
      </c>
      <c r="B11" s="137" t="s">
        <v>15</v>
      </c>
      <c r="C11" s="141" t="s">
        <v>16</v>
      </c>
      <c r="D11" s="139" t="s">
        <v>17</v>
      </c>
      <c r="E11" s="136">
        <v>4</v>
      </c>
      <c r="F11" s="298"/>
    </row>
    <row r="12" spans="1:12" ht="21.95" customHeight="1" x14ac:dyDescent="0.45">
      <c r="A12" s="140" t="s">
        <v>18</v>
      </c>
      <c r="B12" s="137" t="s">
        <v>19</v>
      </c>
      <c r="C12" s="138" t="s">
        <v>20</v>
      </c>
      <c r="D12" s="139" t="s">
        <v>21</v>
      </c>
      <c r="E12" s="136">
        <v>5</v>
      </c>
      <c r="F12" s="298"/>
    </row>
    <row r="13" spans="1:12" ht="21.95" customHeight="1" x14ac:dyDescent="0.45">
      <c r="A13" s="140" t="s">
        <v>22</v>
      </c>
      <c r="B13" s="137" t="s">
        <v>23</v>
      </c>
      <c r="C13" s="138" t="s">
        <v>24</v>
      </c>
      <c r="D13" s="139" t="s">
        <v>25</v>
      </c>
      <c r="E13" s="136">
        <v>6</v>
      </c>
      <c r="F13" s="298"/>
    </row>
    <row r="14" spans="1:12" ht="21.95" customHeight="1" x14ac:dyDescent="0.45">
      <c r="A14" s="142"/>
      <c r="B14" s="137" t="s">
        <v>26</v>
      </c>
      <c r="C14" s="141" t="s">
        <v>18</v>
      </c>
      <c r="D14" s="139" t="s">
        <v>27</v>
      </c>
      <c r="E14" s="136">
        <v>7</v>
      </c>
      <c r="F14" s="298"/>
    </row>
    <row r="15" spans="1:12" ht="21.95" customHeight="1" x14ac:dyDescent="0.25">
      <c r="A15" s="126"/>
      <c r="B15" s="137" t="s">
        <v>28</v>
      </c>
      <c r="C15" s="141" t="s">
        <v>29</v>
      </c>
      <c r="D15" s="139" t="s">
        <v>30</v>
      </c>
      <c r="E15" s="136">
        <v>8</v>
      </c>
      <c r="F15" s="298"/>
    </row>
    <row r="16" spans="1:12" ht="21.95" customHeight="1" x14ac:dyDescent="0.25">
      <c r="A16" s="126"/>
      <c r="B16" s="137" t="s">
        <v>31</v>
      </c>
      <c r="C16" s="138">
        <f>COUNTA(F8:F47)</f>
        <v>0</v>
      </c>
      <c r="D16" s="139" t="s">
        <v>32</v>
      </c>
      <c r="E16" s="136">
        <v>9</v>
      </c>
      <c r="F16" s="298"/>
    </row>
    <row r="17" spans="1:6" ht="21.95" customHeight="1" thickBot="1" x14ac:dyDescent="0.3">
      <c r="A17" s="126"/>
      <c r="B17" s="143" t="s">
        <v>33</v>
      </c>
      <c r="C17" s="144" t="s">
        <v>14</v>
      </c>
      <c r="D17" s="139" t="s">
        <v>34</v>
      </c>
      <c r="E17" s="136">
        <v>10</v>
      </c>
      <c r="F17" s="298"/>
    </row>
    <row r="18" spans="1:6" ht="21.95" customHeight="1" thickBot="1" x14ac:dyDescent="0.3">
      <c r="A18" s="126"/>
      <c r="B18" s="145"/>
      <c r="C18" s="146"/>
      <c r="D18" s="147" t="s">
        <v>35</v>
      </c>
      <c r="E18" s="136">
        <v>11</v>
      </c>
      <c r="F18" s="298"/>
    </row>
    <row r="19" spans="1:6" ht="21.95" customHeight="1" thickBot="1" x14ac:dyDescent="0.3">
      <c r="A19" s="126"/>
      <c r="B19" s="148" t="s">
        <v>36</v>
      </c>
      <c r="C19" s="148" t="s">
        <v>37</v>
      </c>
      <c r="D19" s="149"/>
      <c r="E19" s="136">
        <v>12</v>
      </c>
      <c r="F19" s="298"/>
    </row>
    <row r="20" spans="1:6" ht="21.95" customHeight="1" thickBot="1" x14ac:dyDescent="0.3">
      <c r="A20" s="126"/>
      <c r="B20" s="150" t="str">
        <f>C11</f>
        <v xml:space="preserve"> TRELLES ORDÓÑEZ CAROL ALEXANDRA</v>
      </c>
      <c r="C20" s="151" t="s">
        <v>38</v>
      </c>
      <c r="D20" s="152" t="s">
        <v>39</v>
      </c>
      <c r="E20" s="136">
        <v>13</v>
      </c>
      <c r="F20" s="298"/>
    </row>
    <row r="21" spans="1:6" ht="21.95" customHeight="1" x14ac:dyDescent="0.25">
      <c r="A21" s="126"/>
      <c r="B21" s="150" t="str">
        <f>C11</f>
        <v xml:space="preserve"> TRELLES ORDÓÑEZ CAROL ALEXANDRA</v>
      </c>
      <c r="C21" s="151" t="s">
        <v>40</v>
      </c>
      <c r="D21" s="153" t="s">
        <v>41</v>
      </c>
      <c r="E21" s="136">
        <v>14</v>
      </c>
      <c r="F21" s="298"/>
    </row>
    <row r="22" spans="1:6" ht="21.95" customHeight="1" x14ac:dyDescent="0.25">
      <c r="A22" s="126"/>
      <c r="B22" s="150" t="str">
        <f>C11</f>
        <v xml:space="preserve"> TRELLES ORDÓÑEZ CAROL ALEXANDRA</v>
      </c>
      <c r="C22" s="151" t="s">
        <v>42</v>
      </c>
      <c r="D22" s="154" t="s">
        <v>43</v>
      </c>
      <c r="E22" s="136">
        <v>15</v>
      </c>
      <c r="F22" s="298"/>
    </row>
    <row r="23" spans="1:6" ht="21.95" customHeight="1" x14ac:dyDescent="0.25">
      <c r="A23" s="126"/>
      <c r="B23" s="150" t="str">
        <f>C11</f>
        <v xml:space="preserve"> TRELLES ORDÓÑEZ CAROL ALEXANDRA</v>
      </c>
      <c r="C23" s="151" t="s">
        <v>44</v>
      </c>
      <c r="D23" s="154" t="s">
        <v>45</v>
      </c>
      <c r="E23" s="136">
        <v>16</v>
      </c>
      <c r="F23" s="298"/>
    </row>
    <row r="24" spans="1:6" ht="21.95" customHeight="1" x14ac:dyDescent="0.25">
      <c r="A24" s="126"/>
      <c r="B24" s="150" t="str">
        <f>C11</f>
        <v xml:space="preserve"> TRELLES ORDÓÑEZ CAROL ALEXANDRA</v>
      </c>
      <c r="C24" s="151" t="s">
        <v>39</v>
      </c>
      <c r="D24" s="154" t="s">
        <v>46</v>
      </c>
      <c r="E24" s="136">
        <v>17</v>
      </c>
      <c r="F24" s="298"/>
    </row>
    <row r="25" spans="1:6" ht="21.95" customHeight="1" x14ac:dyDescent="0.25">
      <c r="A25" s="126"/>
      <c r="B25" s="150" t="str">
        <f>B82</f>
        <v xml:space="preserve"> ZAMBRANO PISCO ANGIE YULIANA</v>
      </c>
      <c r="C25" s="155" t="s">
        <v>47</v>
      </c>
      <c r="D25" s="154" t="s">
        <v>48</v>
      </c>
      <c r="E25" s="136">
        <v>18</v>
      </c>
      <c r="F25" s="298"/>
    </row>
    <row r="26" spans="1:6" ht="21.95" customHeight="1" x14ac:dyDescent="0.25">
      <c r="A26" s="126"/>
      <c r="B26" s="150" t="s">
        <v>49</v>
      </c>
      <c r="C26" s="156" t="s">
        <v>50</v>
      </c>
      <c r="D26" s="154" t="s">
        <v>51</v>
      </c>
      <c r="E26" s="136">
        <v>19</v>
      </c>
      <c r="F26" s="298"/>
    </row>
    <row r="27" spans="1:6" ht="21.95" customHeight="1" x14ac:dyDescent="0.25">
      <c r="A27" s="126"/>
      <c r="B27" s="150" t="str">
        <f>B83</f>
        <v xml:space="preserve"> FONG RIVADENEIRA KAYLEE SELENE</v>
      </c>
      <c r="C27" s="156" t="s">
        <v>52</v>
      </c>
      <c r="D27" s="154" t="s">
        <v>53</v>
      </c>
      <c r="E27" s="136">
        <v>20</v>
      </c>
      <c r="F27" s="298"/>
    </row>
    <row r="28" spans="1:6" ht="21.95" customHeight="1" thickBot="1" x14ac:dyDescent="0.3">
      <c r="A28" s="126"/>
      <c r="B28" s="157" t="s">
        <v>54</v>
      </c>
      <c r="C28" s="158" t="s">
        <v>55</v>
      </c>
      <c r="D28" s="154" t="s">
        <v>56</v>
      </c>
      <c r="E28" s="136">
        <v>21</v>
      </c>
      <c r="F28" s="298"/>
    </row>
    <row r="29" spans="1:6" ht="21.95" customHeight="1" thickBot="1" x14ac:dyDescent="0.3">
      <c r="A29" s="126"/>
      <c r="B29" s="159"/>
      <c r="C29" s="160"/>
      <c r="D29" s="161" t="s">
        <v>57</v>
      </c>
      <c r="E29" s="136">
        <v>22</v>
      </c>
      <c r="F29" s="125"/>
    </row>
    <row r="30" spans="1:6" ht="21.95" customHeight="1" thickBot="1" x14ac:dyDescent="0.3">
      <c r="A30" s="126"/>
      <c r="B30" s="162" t="s">
        <v>58</v>
      </c>
      <c r="C30" s="163" t="s">
        <v>59</v>
      </c>
      <c r="D30" s="164" t="s">
        <v>60</v>
      </c>
      <c r="E30" s="136">
        <v>23</v>
      </c>
      <c r="F30" s="125"/>
    </row>
    <row r="31" spans="1:6" ht="21.95" customHeight="1" thickBot="1" x14ac:dyDescent="0.3">
      <c r="A31" s="126"/>
      <c r="B31" s="165" t="s">
        <v>61</v>
      </c>
      <c r="C31" s="166" t="s">
        <v>62</v>
      </c>
      <c r="D31" s="149"/>
      <c r="E31" s="136">
        <v>24</v>
      </c>
      <c r="F31" s="125"/>
    </row>
    <row r="32" spans="1:6" ht="21.95" customHeight="1" thickBot="1" x14ac:dyDescent="0.3">
      <c r="A32" s="126"/>
      <c r="B32" s="165" t="s">
        <v>63</v>
      </c>
      <c r="C32" s="167" t="s">
        <v>64</v>
      </c>
      <c r="D32" s="168" t="s">
        <v>65</v>
      </c>
      <c r="E32" s="136">
        <v>25</v>
      </c>
      <c r="F32" s="125"/>
    </row>
    <row r="33" spans="1:9" ht="21.95" customHeight="1" thickBot="1" x14ac:dyDescent="0.3">
      <c r="A33" s="126"/>
      <c r="B33" s="169" t="s">
        <v>66</v>
      </c>
      <c r="C33" s="170" t="s">
        <v>67</v>
      </c>
      <c r="D33" s="171" t="s">
        <v>68</v>
      </c>
      <c r="E33" s="136">
        <v>26</v>
      </c>
      <c r="F33" s="125"/>
    </row>
    <row r="34" spans="1:9" ht="21.95" customHeight="1" thickBot="1" x14ac:dyDescent="0.3">
      <c r="A34" s="126"/>
      <c r="B34" s="172"/>
      <c r="C34" s="173" t="s">
        <v>69</v>
      </c>
      <c r="D34" s="174" t="s">
        <v>70</v>
      </c>
      <c r="E34" s="136">
        <v>27</v>
      </c>
      <c r="F34" s="125"/>
    </row>
    <row r="35" spans="1:9" ht="21.95" customHeight="1" thickBot="1" x14ac:dyDescent="0.3">
      <c r="A35" s="126"/>
      <c r="B35" s="175" t="s">
        <v>71</v>
      </c>
      <c r="C35" s="176"/>
      <c r="D35" s="174" t="s">
        <v>72</v>
      </c>
      <c r="E35" s="136">
        <v>28</v>
      </c>
      <c r="F35" s="125"/>
    </row>
    <row r="36" spans="1:9" ht="21.95" customHeight="1" thickBot="1" x14ac:dyDescent="0.3">
      <c r="A36" s="126"/>
      <c r="B36" s="177" t="s">
        <v>73</v>
      </c>
      <c r="C36" s="178" t="s">
        <v>74</v>
      </c>
      <c r="D36" s="174" t="s">
        <v>75</v>
      </c>
      <c r="E36" s="136">
        <v>29</v>
      </c>
      <c r="F36" s="125"/>
    </row>
    <row r="37" spans="1:9" ht="21.95" customHeight="1" x14ac:dyDescent="0.25">
      <c r="A37" s="126"/>
      <c r="B37" s="179" t="s">
        <v>76</v>
      </c>
      <c r="C37" s="180" t="s">
        <v>77</v>
      </c>
      <c r="D37" s="174" t="s">
        <v>78</v>
      </c>
      <c r="E37" s="136">
        <v>30</v>
      </c>
      <c r="F37" s="125"/>
    </row>
    <row r="38" spans="1:9" ht="21.95" customHeight="1" x14ac:dyDescent="0.25">
      <c r="A38" s="126"/>
      <c r="B38" s="179" t="s">
        <v>79</v>
      </c>
      <c r="C38" s="181" t="s">
        <v>80</v>
      </c>
      <c r="D38" s="174" t="s">
        <v>81</v>
      </c>
      <c r="E38" s="136">
        <v>31</v>
      </c>
      <c r="F38" s="125"/>
    </row>
    <row r="39" spans="1:9" ht="21.95" customHeight="1" x14ac:dyDescent="0.25">
      <c r="A39" s="126"/>
      <c r="B39" s="179" t="s">
        <v>82</v>
      </c>
      <c r="C39" s="181" t="s">
        <v>83</v>
      </c>
      <c r="D39" s="174" t="s">
        <v>84</v>
      </c>
      <c r="E39" s="136">
        <v>32</v>
      </c>
      <c r="F39" s="125"/>
    </row>
    <row r="40" spans="1:9" ht="21.95" customHeight="1" thickBot="1" x14ac:dyDescent="0.3">
      <c r="A40" s="126"/>
      <c r="B40" s="182" t="s">
        <v>85</v>
      </c>
      <c r="C40" s="183" t="s">
        <v>86</v>
      </c>
      <c r="D40" s="174" t="s">
        <v>87</v>
      </c>
      <c r="E40" s="136">
        <v>33</v>
      </c>
      <c r="F40" s="125"/>
    </row>
    <row r="41" spans="1:9" ht="21.95" customHeight="1" x14ac:dyDescent="0.25">
      <c r="A41" s="126"/>
      <c r="B41" s="149"/>
      <c r="C41" s="184" t="s">
        <v>88</v>
      </c>
      <c r="D41" s="174" t="s">
        <v>89</v>
      </c>
      <c r="E41" s="136">
        <v>34</v>
      </c>
      <c r="F41" s="125"/>
    </row>
    <row r="42" spans="1:9" ht="21.95" customHeight="1" x14ac:dyDescent="0.25">
      <c r="A42" s="126"/>
      <c r="B42" s="149"/>
      <c r="C42" s="174" t="s">
        <v>90</v>
      </c>
      <c r="D42" s="174" t="s">
        <v>91</v>
      </c>
      <c r="E42" s="136">
        <v>35</v>
      </c>
      <c r="F42" s="125"/>
    </row>
    <row r="43" spans="1:9" ht="21.95" customHeight="1" thickBot="1" x14ac:dyDescent="0.3">
      <c r="A43" s="126"/>
      <c r="B43" s="149"/>
      <c r="C43" s="174" t="s">
        <v>92</v>
      </c>
      <c r="D43" s="147" t="s">
        <v>93</v>
      </c>
      <c r="E43" s="136">
        <v>36</v>
      </c>
      <c r="F43" s="125"/>
    </row>
    <row r="44" spans="1:9" ht="21.95" customHeight="1" x14ac:dyDescent="0.25">
      <c r="A44" s="126"/>
      <c r="B44" s="149"/>
      <c r="C44" s="185" t="s">
        <v>94</v>
      </c>
      <c r="D44" s="186"/>
      <c r="E44" s="136">
        <v>37</v>
      </c>
      <c r="F44" s="125"/>
    </row>
    <row r="45" spans="1:9" ht="21.95" customHeight="1" thickBot="1" x14ac:dyDescent="0.3">
      <c r="A45" s="126"/>
      <c r="B45" s="149"/>
      <c r="C45" s="187" t="s">
        <v>95</v>
      </c>
      <c r="D45" s="159"/>
      <c r="E45" s="136">
        <v>38</v>
      </c>
      <c r="F45" s="125"/>
    </row>
    <row r="46" spans="1:9" ht="21.95" customHeight="1" x14ac:dyDescent="0.25">
      <c r="A46" s="188" t="s">
        <v>96</v>
      </c>
      <c r="B46" s="189" t="s">
        <v>97</v>
      </c>
      <c r="C46" s="190"/>
      <c r="D46" s="191"/>
      <c r="E46" s="136">
        <v>39</v>
      </c>
      <c r="F46" s="125"/>
    </row>
    <row r="47" spans="1:9" ht="21.95" customHeight="1" thickBot="1" x14ac:dyDescent="0.3">
      <c r="A47" s="192" t="s">
        <v>98</v>
      </c>
      <c r="B47" s="981" t="s">
        <v>99</v>
      </c>
      <c r="C47" s="193"/>
      <c r="D47" s="194"/>
      <c r="E47" s="195">
        <v>40</v>
      </c>
      <c r="F47" s="125"/>
      <c r="G47" s="1"/>
      <c r="H47" s="1"/>
      <c r="I47" s="1"/>
    </row>
    <row r="48" spans="1:9" ht="21.95" customHeight="1" x14ac:dyDescent="0.25">
      <c r="A48" s="192" t="s">
        <v>100</v>
      </c>
      <c r="B48" s="982"/>
      <c r="C48" s="193"/>
      <c r="D48" s="194"/>
      <c r="E48" s="196"/>
      <c r="F48" s="196"/>
      <c r="G48" s="1"/>
      <c r="H48" s="1"/>
      <c r="I48" s="1"/>
    </row>
    <row r="49" spans="1:9" ht="21.95" customHeight="1" x14ac:dyDescent="0.25">
      <c r="A49" s="192" t="s">
        <v>101</v>
      </c>
      <c r="B49" s="983"/>
      <c r="C49" s="193"/>
      <c r="D49" s="194"/>
      <c r="E49" s="196"/>
      <c r="F49" s="196"/>
      <c r="G49" s="1"/>
      <c r="H49" s="1"/>
      <c r="I49" s="1"/>
    </row>
    <row r="50" spans="1:9" ht="21.95" customHeight="1" x14ac:dyDescent="0.25">
      <c r="A50" s="197" t="s">
        <v>102</v>
      </c>
      <c r="B50" s="984" t="s">
        <v>103</v>
      </c>
      <c r="C50" s="193"/>
      <c r="D50" s="194"/>
      <c r="E50" s="196"/>
      <c r="F50" s="196"/>
      <c r="G50" s="1"/>
      <c r="H50" s="1"/>
      <c r="I50" s="1"/>
    </row>
    <row r="51" spans="1:9" ht="21.95" customHeight="1" x14ac:dyDescent="0.25">
      <c r="A51" s="197" t="s">
        <v>104</v>
      </c>
      <c r="B51" s="985"/>
      <c r="C51" s="193"/>
      <c r="D51" s="194"/>
      <c r="E51" s="196"/>
      <c r="F51" s="196"/>
      <c r="G51" s="1"/>
      <c r="H51" s="1"/>
      <c r="I51" s="1"/>
    </row>
    <row r="52" spans="1:9" ht="21.95" customHeight="1" x14ac:dyDescent="0.25">
      <c r="A52" s="197" t="s">
        <v>105</v>
      </c>
      <c r="B52" s="986"/>
      <c r="C52" s="193"/>
      <c r="D52" s="194"/>
      <c r="E52" s="196"/>
      <c r="F52" s="196"/>
      <c r="G52" s="1"/>
      <c r="H52" s="1"/>
      <c r="I52" s="1"/>
    </row>
    <row r="53" spans="1:9" ht="21.95" customHeight="1" x14ac:dyDescent="0.25">
      <c r="A53" s="192" t="s">
        <v>106</v>
      </c>
      <c r="B53" s="981" t="s">
        <v>107</v>
      </c>
      <c r="C53" s="193"/>
      <c r="D53" s="194"/>
      <c r="E53" s="196"/>
      <c r="F53" s="196"/>
      <c r="G53" s="1"/>
      <c r="H53" s="1"/>
      <c r="I53" s="1"/>
    </row>
    <row r="54" spans="1:9" ht="21.95" customHeight="1" x14ac:dyDescent="0.25">
      <c r="A54" s="192" t="s">
        <v>108</v>
      </c>
      <c r="B54" s="982"/>
      <c r="C54" s="193"/>
      <c r="D54" s="194"/>
      <c r="E54" s="196"/>
      <c r="F54" s="196"/>
      <c r="G54" s="1"/>
      <c r="H54" s="1"/>
      <c r="I54" s="1"/>
    </row>
    <row r="55" spans="1:9" ht="21.95" customHeight="1" x14ac:dyDescent="0.25">
      <c r="A55" s="192" t="s">
        <v>109</v>
      </c>
      <c r="B55" s="982"/>
      <c r="C55" s="193"/>
      <c r="D55" s="194"/>
      <c r="E55" s="196"/>
      <c r="F55" s="196"/>
      <c r="G55" s="1"/>
      <c r="H55" s="1"/>
      <c r="I55" s="1"/>
    </row>
    <row r="56" spans="1:9" ht="21.95" customHeight="1" x14ac:dyDescent="0.25">
      <c r="A56" s="192" t="s">
        <v>110</v>
      </c>
      <c r="B56" s="983"/>
      <c r="C56" s="193"/>
      <c r="D56" s="194"/>
      <c r="E56" s="196"/>
      <c r="F56" s="196"/>
      <c r="G56" s="1"/>
      <c r="H56" s="1"/>
      <c r="I56" s="1"/>
    </row>
    <row r="57" spans="1:9" ht="21.95" customHeight="1" x14ac:dyDescent="0.25">
      <c r="A57" s="198"/>
      <c r="B57" s="199"/>
      <c r="C57" s="193"/>
      <c r="D57" s="194"/>
      <c r="E57" s="196"/>
      <c r="F57" s="196"/>
      <c r="G57" s="1"/>
      <c r="H57" s="1"/>
      <c r="I57" s="1"/>
    </row>
    <row r="58" spans="1:9" ht="21.95" customHeight="1" x14ac:dyDescent="0.25">
      <c r="A58" s="200"/>
      <c r="B58" s="201"/>
      <c r="C58" s="202"/>
      <c r="D58" s="201"/>
      <c r="E58" s="203"/>
      <c r="F58" s="203"/>
      <c r="G58" s="1"/>
      <c r="H58" s="1"/>
      <c r="I58" s="1"/>
    </row>
    <row r="59" spans="1:9" ht="21.95" customHeight="1" x14ac:dyDescent="0.25">
      <c r="A59" s="200"/>
      <c r="B59" s="204" t="s">
        <v>111</v>
      </c>
      <c r="C59" s="204" t="s">
        <v>37</v>
      </c>
      <c r="D59" s="204" t="s">
        <v>112</v>
      </c>
      <c r="E59" s="205" t="s">
        <v>113</v>
      </c>
      <c r="F59" s="205" t="s">
        <v>114</v>
      </c>
      <c r="G59" s="1"/>
      <c r="H59" s="1"/>
      <c r="I59" s="1"/>
    </row>
    <row r="60" spans="1:9" ht="21.95" customHeight="1" x14ac:dyDescent="0.25">
      <c r="A60" s="200"/>
      <c r="B60" s="206"/>
      <c r="C60" s="207" t="s">
        <v>38</v>
      </c>
      <c r="D60" s="208" t="s">
        <v>14</v>
      </c>
      <c r="E60" s="209" t="s">
        <v>29</v>
      </c>
      <c r="F60" s="209" t="s">
        <v>12</v>
      </c>
      <c r="G60" s="1"/>
      <c r="H60" s="1"/>
      <c r="I60" s="1"/>
    </row>
    <row r="61" spans="1:9" ht="21.95" customHeight="1" x14ac:dyDescent="0.25">
      <c r="A61" s="200"/>
      <c r="B61" s="207" t="s">
        <v>115</v>
      </c>
      <c r="C61" s="207" t="s">
        <v>40</v>
      </c>
      <c r="D61" s="208" t="s">
        <v>18</v>
      </c>
      <c r="E61" s="209" t="s">
        <v>116</v>
      </c>
      <c r="F61" s="209" t="s">
        <v>117</v>
      </c>
      <c r="G61" s="1"/>
      <c r="H61" s="1"/>
      <c r="I61" s="1"/>
    </row>
    <row r="62" spans="1:9" ht="21.95" customHeight="1" x14ac:dyDescent="0.25">
      <c r="A62" s="200"/>
      <c r="B62" s="207" t="s">
        <v>118</v>
      </c>
      <c r="C62" s="207" t="s">
        <v>42</v>
      </c>
      <c r="D62" s="208" t="s">
        <v>22</v>
      </c>
      <c r="E62" s="209"/>
      <c r="F62" s="209" t="s">
        <v>119</v>
      </c>
      <c r="G62" s="1"/>
      <c r="H62" s="1"/>
      <c r="I62" s="1"/>
    </row>
    <row r="63" spans="1:9" ht="21.95" customHeight="1" x14ac:dyDescent="0.25">
      <c r="A63" s="200"/>
      <c r="B63" s="207" t="s">
        <v>120</v>
      </c>
      <c r="C63" s="207" t="s">
        <v>44</v>
      </c>
      <c r="D63" s="208" t="s">
        <v>121</v>
      </c>
      <c r="E63" s="209"/>
      <c r="F63" s="209"/>
      <c r="G63" s="1"/>
      <c r="H63" s="1"/>
      <c r="I63" s="1"/>
    </row>
    <row r="64" spans="1:9" ht="21.95" customHeight="1" x14ac:dyDescent="0.25">
      <c r="A64" s="200"/>
      <c r="B64" s="207" t="s">
        <v>122</v>
      </c>
      <c r="C64" s="207" t="s">
        <v>39</v>
      </c>
      <c r="D64" s="208" t="s">
        <v>123</v>
      </c>
      <c r="E64" s="209"/>
      <c r="F64" s="209"/>
      <c r="G64" s="1"/>
      <c r="H64" s="1"/>
      <c r="I64" s="1"/>
    </row>
    <row r="65" spans="1:9" ht="21.95" customHeight="1" x14ac:dyDescent="0.25">
      <c r="A65" s="200"/>
      <c r="B65" s="207" t="s">
        <v>124</v>
      </c>
      <c r="C65" s="207" t="s">
        <v>47</v>
      </c>
      <c r="D65" s="208" t="s">
        <v>125</v>
      </c>
      <c r="E65" s="209"/>
      <c r="F65" s="209"/>
      <c r="G65" s="1"/>
      <c r="H65" s="1"/>
      <c r="I65" s="1"/>
    </row>
    <row r="66" spans="1:9" ht="21.95" customHeight="1" x14ac:dyDescent="0.25">
      <c r="A66" s="200"/>
      <c r="B66" s="207" t="s">
        <v>126</v>
      </c>
      <c r="C66" s="207" t="s">
        <v>50</v>
      </c>
      <c r="D66" s="208" t="s">
        <v>127</v>
      </c>
      <c r="E66" s="209"/>
      <c r="F66" s="209"/>
      <c r="G66" s="1"/>
      <c r="H66" s="1"/>
      <c r="I66" s="1"/>
    </row>
    <row r="67" spans="1:9" ht="21.95" customHeight="1" x14ac:dyDescent="0.25">
      <c r="A67" s="200"/>
      <c r="B67" s="207" t="s">
        <v>128</v>
      </c>
      <c r="C67" s="207" t="s">
        <v>52</v>
      </c>
      <c r="D67" s="208"/>
      <c r="E67" s="209"/>
      <c r="F67" s="209"/>
      <c r="G67" s="1"/>
      <c r="H67" s="1"/>
      <c r="I67" s="1"/>
    </row>
    <row r="68" spans="1:9" ht="21.95" customHeight="1" x14ac:dyDescent="0.25">
      <c r="A68" s="200"/>
      <c r="B68" s="207" t="s">
        <v>129</v>
      </c>
      <c r="C68" s="207" t="s">
        <v>55</v>
      </c>
      <c r="D68" s="208"/>
      <c r="E68" s="209"/>
      <c r="F68" s="209"/>
      <c r="G68" s="1"/>
      <c r="H68" s="1"/>
      <c r="I68" s="1"/>
    </row>
    <row r="69" spans="1:9" ht="21.95" customHeight="1" x14ac:dyDescent="0.25">
      <c r="A69" s="200"/>
      <c r="B69" s="207" t="s">
        <v>130</v>
      </c>
      <c r="C69" s="208"/>
      <c r="D69" s="210"/>
      <c r="E69" s="211"/>
      <c r="F69" s="211"/>
      <c r="G69" s="1"/>
      <c r="H69" s="1"/>
      <c r="I69" s="1"/>
    </row>
    <row r="70" spans="1:9" ht="21.95" customHeight="1" x14ac:dyDescent="0.25">
      <c r="A70" s="200"/>
      <c r="B70" s="207" t="s">
        <v>131</v>
      </c>
      <c r="C70" s="212"/>
      <c r="D70" s="213"/>
      <c r="E70" s="211"/>
      <c r="F70" s="203"/>
      <c r="G70" s="1"/>
      <c r="H70" s="1"/>
      <c r="I70" s="1"/>
    </row>
    <row r="71" spans="1:9" ht="21.95" customHeight="1" x14ac:dyDescent="0.25">
      <c r="A71" s="200"/>
      <c r="B71" s="207" t="s">
        <v>132</v>
      </c>
      <c r="C71" s="212"/>
      <c r="D71" s="213"/>
      <c r="E71" s="211"/>
      <c r="F71" s="203"/>
      <c r="G71" s="1"/>
      <c r="H71" s="1"/>
      <c r="I71" s="1"/>
    </row>
    <row r="72" spans="1:9" ht="21.95" customHeight="1" x14ac:dyDescent="0.25">
      <c r="A72" s="200"/>
      <c r="B72" s="207" t="s">
        <v>133</v>
      </c>
      <c r="C72" s="212"/>
      <c r="D72" s="213"/>
      <c r="E72" s="211"/>
      <c r="F72" s="203"/>
      <c r="G72" s="1"/>
      <c r="H72" s="1"/>
      <c r="I72" s="1"/>
    </row>
    <row r="73" spans="1:9" ht="21.95" customHeight="1" x14ac:dyDescent="0.25">
      <c r="A73" s="200"/>
      <c r="B73" s="207" t="s">
        <v>134</v>
      </c>
      <c r="C73" s="212"/>
      <c r="D73" s="213"/>
      <c r="E73" s="211"/>
      <c r="F73" s="203"/>
      <c r="G73" s="1"/>
      <c r="H73" s="1"/>
      <c r="I73" s="1"/>
    </row>
    <row r="74" spans="1:9" ht="21.95" customHeight="1" x14ac:dyDescent="0.25">
      <c r="A74" s="200"/>
      <c r="B74" s="207" t="s">
        <v>135</v>
      </c>
      <c r="C74" s="212"/>
      <c r="D74" s="213"/>
      <c r="E74" s="211"/>
      <c r="F74" s="203"/>
      <c r="G74" s="1"/>
      <c r="H74" s="1"/>
      <c r="I74" s="1"/>
    </row>
    <row r="75" spans="1:9" ht="21.95" customHeight="1" x14ac:dyDescent="0.25">
      <c r="A75" s="200"/>
      <c r="B75" s="207" t="s">
        <v>136</v>
      </c>
      <c r="C75" s="212"/>
      <c r="D75" s="213"/>
      <c r="E75" s="211"/>
      <c r="F75" s="203"/>
      <c r="G75" s="1"/>
      <c r="H75" s="1"/>
      <c r="I75" s="1"/>
    </row>
    <row r="76" spans="1:9" ht="21.95" customHeight="1" x14ac:dyDescent="0.25">
      <c r="A76" s="200"/>
      <c r="B76" s="207" t="s">
        <v>16</v>
      </c>
      <c r="C76" s="212"/>
      <c r="D76" s="213"/>
      <c r="E76" s="211"/>
      <c r="F76" s="203"/>
      <c r="G76" s="1"/>
      <c r="H76" s="1"/>
      <c r="I76" s="1"/>
    </row>
    <row r="77" spans="1:9" ht="21.95" customHeight="1" x14ac:dyDescent="0.25">
      <c r="A77" s="200"/>
      <c r="B77" s="207" t="s">
        <v>137</v>
      </c>
      <c r="C77" s="212"/>
      <c r="D77" s="213"/>
      <c r="E77" s="211"/>
      <c r="F77" s="203"/>
      <c r="G77" s="1"/>
      <c r="H77" s="1"/>
      <c r="I77" s="1"/>
    </row>
    <row r="78" spans="1:9" ht="21.95" customHeight="1" x14ac:dyDescent="0.25">
      <c r="A78" s="200"/>
      <c r="B78" s="207" t="s">
        <v>138</v>
      </c>
      <c r="C78" s="212"/>
      <c r="D78" s="213"/>
      <c r="E78" s="211"/>
      <c r="F78" s="203"/>
      <c r="G78" s="1"/>
      <c r="H78" s="1"/>
      <c r="I78" s="1"/>
    </row>
    <row r="79" spans="1:9" ht="21.95" customHeight="1" x14ac:dyDescent="0.25">
      <c r="A79" s="200"/>
      <c r="B79" s="207" t="s">
        <v>139</v>
      </c>
      <c r="C79" s="212"/>
      <c r="D79" s="213"/>
      <c r="E79" s="211"/>
      <c r="F79" s="203"/>
      <c r="G79" s="1"/>
      <c r="H79" s="1"/>
      <c r="I79" s="1"/>
    </row>
    <row r="80" spans="1:9" ht="21.95" customHeight="1" x14ac:dyDescent="0.25">
      <c r="A80" s="200"/>
      <c r="B80" s="207" t="s">
        <v>140</v>
      </c>
      <c r="C80" s="212"/>
      <c r="D80" s="213"/>
      <c r="E80" s="211"/>
      <c r="F80" s="203"/>
      <c r="G80" s="1"/>
      <c r="H80" s="1"/>
      <c r="I80" s="1"/>
    </row>
    <row r="81" spans="1:9" ht="21.95" customHeight="1" x14ac:dyDescent="0.25">
      <c r="A81" s="200"/>
      <c r="B81" s="207" t="s">
        <v>141</v>
      </c>
      <c r="C81" s="212"/>
      <c r="D81" s="213"/>
      <c r="E81" s="211"/>
      <c r="F81" s="203"/>
      <c r="G81" s="1"/>
      <c r="H81" s="1"/>
      <c r="I81" s="1"/>
    </row>
    <row r="82" spans="1:9" ht="21.95" customHeight="1" x14ac:dyDescent="0.25">
      <c r="A82" s="200"/>
      <c r="B82" s="207" t="s">
        <v>142</v>
      </c>
      <c r="C82" s="212"/>
      <c r="D82" s="213"/>
      <c r="E82" s="211"/>
      <c r="F82" s="203"/>
      <c r="G82" s="1"/>
      <c r="H82" s="1"/>
      <c r="I82" s="1"/>
    </row>
    <row r="83" spans="1:9" ht="21.95" customHeight="1" x14ac:dyDescent="0.25">
      <c r="A83" s="200"/>
      <c r="B83" s="207" t="s">
        <v>143</v>
      </c>
      <c r="C83" s="212"/>
      <c r="D83" s="213"/>
      <c r="E83" s="211"/>
      <c r="F83" s="203"/>
      <c r="G83" s="1"/>
      <c r="H83" s="1"/>
      <c r="I83" s="1"/>
    </row>
    <row r="84" spans="1:9" ht="21.95" customHeight="1" x14ac:dyDescent="0.25">
      <c r="A84" s="200"/>
      <c r="B84" s="207"/>
      <c r="C84" s="212"/>
      <c r="D84" s="213"/>
      <c r="E84" s="211"/>
      <c r="F84" s="203"/>
      <c r="G84" s="1"/>
      <c r="H84" s="1"/>
      <c r="I84" s="1"/>
    </row>
    <row r="85" spans="1:9" ht="21.95" customHeight="1" x14ac:dyDescent="0.25">
      <c r="A85" s="200"/>
      <c r="B85" s="207" t="s">
        <v>49</v>
      </c>
      <c r="C85" s="212"/>
      <c r="D85" s="213"/>
      <c r="E85" s="211"/>
      <c r="F85" s="203"/>
      <c r="G85" s="1"/>
      <c r="H85" s="1"/>
      <c r="I85" s="1"/>
    </row>
    <row r="86" spans="1:9" ht="21.95" customHeight="1" x14ac:dyDescent="0.25">
      <c r="A86" s="200"/>
      <c r="B86" s="207" t="s">
        <v>144</v>
      </c>
      <c r="C86" s="212"/>
      <c r="D86" s="213"/>
      <c r="E86" s="203"/>
      <c r="F86" s="203"/>
      <c r="G86" s="1"/>
      <c r="H86" s="1"/>
      <c r="I86" s="1"/>
    </row>
    <row r="87" spans="1:9" ht="21.95" customHeight="1" x14ac:dyDescent="0.25">
      <c r="A87" s="200"/>
      <c r="B87" s="207"/>
      <c r="C87" s="212"/>
      <c r="D87" s="213"/>
      <c r="E87" s="203"/>
      <c r="F87" s="203"/>
      <c r="G87" s="1"/>
      <c r="H87" s="1"/>
      <c r="I87" s="1"/>
    </row>
    <row r="88" spans="1:9" ht="21.95" customHeight="1" x14ac:dyDescent="0.25">
      <c r="A88" s="200"/>
      <c r="B88" s="207" t="s">
        <v>145</v>
      </c>
      <c r="C88" s="212"/>
      <c r="D88" s="213"/>
      <c r="E88" s="203"/>
      <c r="F88" s="203"/>
      <c r="G88" s="1"/>
      <c r="H88" s="1"/>
      <c r="I88" s="1"/>
    </row>
    <row r="89" spans="1:9" ht="21.95" customHeight="1" x14ac:dyDescent="0.25">
      <c r="A89" s="200"/>
      <c r="B89" s="207" t="s">
        <v>54</v>
      </c>
      <c r="C89" s="212"/>
      <c r="D89" s="213"/>
      <c r="E89" s="203"/>
      <c r="F89" s="203"/>
      <c r="G89" s="1"/>
      <c r="H89" s="1"/>
      <c r="I89" s="1"/>
    </row>
    <row r="90" spans="1:9" ht="21.95" customHeight="1" x14ac:dyDescent="0.25">
      <c r="A90" s="200"/>
      <c r="B90" s="201"/>
      <c r="C90" s="212"/>
      <c r="D90" s="213"/>
      <c r="E90" s="203"/>
      <c r="F90" s="203"/>
      <c r="G90" s="1"/>
      <c r="H90" s="1"/>
      <c r="I90" s="1"/>
    </row>
    <row r="91" spans="1:9" ht="21.95" customHeight="1" x14ac:dyDescent="0.25">
      <c r="A91" s="200"/>
      <c r="B91" s="201"/>
      <c r="C91" s="212"/>
      <c r="D91" s="213"/>
      <c r="E91" s="203"/>
      <c r="F91" s="203"/>
      <c r="G91" s="1"/>
      <c r="H91" s="1"/>
      <c r="I91" s="1"/>
    </row>
    <row r="92" spans="1:9" ht="21.95" customHeight="1" x14ac:dyDescent="0.25">
      <c r="A92" s="200"/>
      <c r="B92" s="201"/>
      <c r="C92" s="212"/>
      <c r="D92" s="213"/>
      <c r="E92" s="203"/>
      <c r="F92" s="203"/>
      <c r="G92" s="1"/>
      <c r="H92" s="1"/>
      <c r="I92" s="1"/>
    </row>
    <row r="93" spans="1:9" ht="21.95" customHeight="1" x14ac:dyDescent="0.25">
      <c r="A93" s="200"/>
      <c r="B93" s="201"/>
      <c r="C93" s="212"/>
      <c r="D93" s="213"/>
      <c r="E93" s="203"/>
      <c r="F93" s="203"/>
      <c r="G93" s="1"/>
      <c r="H93" s="1"/>
      <c r="I93" s="1"/>
    </row>
    <row r="94" spans="1:9" ht="21.95" customHeight="1" x14ac:dyDescent="0.25">
      <c r="A94" s="200"/>
      <c r="B94" s="201"/>
      <c r="C94" s="212"/>
      <c r="D94" s="213"/>
      <c r="E94" s="203"/>
      <c r="F94" s="203"/>
      <c r="G94" s="1"/>
      <c r="H94" s="1"/>
      <c r="I94" s="1"/>
    </row>
    <row r="95" spans="1:9" ht="21.95" customHeight="1" x14ac:dyDescent="0.25">
      <c r="A95" s="200"/>
      <c r="B95" s="201"/>
      <c r="C95" s="212"/>
      <c r="D95" s="213"/>
      <c r="E95" s="203"/>
      <c r="F95" s="203"/>
      <c r="G95" s="1"/>
      <c r="H95" s="1"/>
      <c r="I95" s="1"/>
    </row>
    <row r="96" spans="1:9" ht="21.95" customHeight="1" x14ac:dyDescent="0.25">
      <c r="A96" s="200"/>
      <c r="B96" s="201"/>
      <c r="C96" s="212"/>
      <c r="D96" s="213"/>
      <c r="E96" s="203"/>
      <c r="F96" s="203"/>
      <c r="G96" s="1"/>
      <c r="H96" s="1"/>
      <c r="I96" s="1"/>
    </row>
    <row r="97" spans="1:9" ht="21.95" customHeight="1" x14ac:dyDescent="0.25">
      <c r="A97" s="200"/>
      <c r="B97" s="201"/>
      <c r="C97" s="212"/>
      <c r="D97" s="213"/>
      <c r="E97" s="203"/>
      <c r="F97" s="203"/>
      <c r="G97" s="1"/>
      <c r="H97" s="1"/>
      <c r="I97" s="1"/>
    </row>
    <row r="98" spans="1:9" ht="21.95" customHeight="1" x14ac:dyDescent="0.25">
      <c r="A98" s="200"/>
      <c r="B98" s="213"/>
      <c r="C98" s="212"/>
      <c r="D98" s="213"/>
      <c r="E98" s="203"/>
      <c r="F98" s="203"/>
      <c r="G98" s="1"/>
      <c r="H98" s="1"/>
      <c r="I98" s="1"/>
    </row>
    <row r="99" spans="1:9" ht="21.95" customHeight="1" x14ac:dyDescent="0.25">
      <c r="A99" s="200"/>
      <c r="B99" s="213"/>
      <c r="C99" s="212"/>
      <c r="D99" s="213"/>
      <c r="E99" s="203"/>
      <c r="F99" s="203"/>
      <c r="G99" s="1"/>
      <c r="H99" s="1"/>
      <c r="I99" s="1"/>
    </row>
    <row r="100" spans="1:9" ht="21.95" customHeight="1" x14ac:dyDescent="0.25">
      <c r="A100" s="200"/>
      <c r="B100" s="213"/>
      <c r="C100" s="212"/>
      <c r="D100" s="213"/>
      <c r="E100" s="203"/>
      <c r="F100" s="203"/>
      <c r="G100" s="1"/>
      <c r="H100" s="1"/>
      <c r="I100" s="1"/>
    </row>
    <row r="101" spans="1:9" ht="21.95" customHeight="1" x14ac:dyDescent="0.25">
      <c r="A101" s="200"/>
      <c r="B101" s="213"/>
      <c r="C101" s="212"/>
      <c r="D101" s="213"/>
      <c r="E101" s="203"/>
      <c r="F101" s="203"/>
      <c r="G101" s="1"/>
      <c r="H101" s="1"/>
      <c r="I101" s="1"/>
    </row>
    <row r="102" spans="1:9" ht="21.95" customHeight="1" x14ac:dyDescent="0.25">
      <c r="A102" s="200"/>
      <c r="B102" s="213"/>
      <c r="C102" s="212"/>
      <c r="D102" s="213"/>
      <c r="E102" s="203"/>
      <c r="F102" s="203"/>
      <c r="G102" s="1"/>
      <c r="H102" s="1"/>
      <c r="I102" s="1"/>
    </row>
    <row r="103" spans="1:9" ht="21.95" customHeight="1" x14ac:dyDescent="0.25">
      <c r="A103" s="200"/>
      <c r="B103" s="213"/>
      <c r="C103" s="212"/>
      <c r="D103" s="213"/>
      <c r="E103" s="203"/>
      <c r="F103" s="203"/>
      <c r="G103" s="1"/>
      <c r="H103" s="1"/>
      <c r="I103" s="1"/>
    </row>
    <row r="104" spans="1:9" ht="21.95" customHeight="1" x14ac:dyDescent="0.25">
      <c r="A104" s="200"/>
      <c r="B104" s="213"/>
      <c r="C104" s="212"/>
      <c r="D104" s="213"/>
      <c r="E104" s="203"/>
      <c r="F104" s="203"/>
      <c r="G104" s="1"/>
      <c r="H104" s="1"/>
      <c r="I104" s="1"/>
    </row>
    <row r="105" spans="1:9" ht="21.95" customHeight="1" x14ac:dyDescent="0.25">
      <c r="A105" s="200"/>
      <c r="B105" s="213"/>
      <c r="C105" s="212"/>
      <c r="D105" s="213"/>
      <c r="E105" s="203"/>
      <c r="F105" s="203"/>
      <c r="G105" s="1"/>
      <c r="H105" s="1"/>
      <c r="I105" s="1"/>
    </row>
    <row r="106" spans="1:9" ht="21.95" customHeight="1" x14ac:dyDescent="0.25">
      <c r="A106" s="200"/>
      <c r="B106" s="213"/>
      <c r="C106" s="212"/>
      <c r="D106" s="213"/>
      <c r="E106" s="203"/>
      <c r="F106" s="203"/>
      <c r="G106" s="1"/>
      <c r="H106" s="1"/>
      <c r="I106" s="1"/>
    </row>
    <row r="107" spans="1:9" ht="21.95" customHeight="1" x14ac:dyDescent="0.25">
      <c r="A107" s="126"/>
      <c r="B107" s="214"/>
      <c r="C107" s="215"/>
      <c r="D107" s="214"/>
      <c r="E107" s="196"/>
      <c r="F107" s="196"/>
      <c r="G107" s="1"/>
      <c r="H107" s="1"/>
      <c r="I107" s="1"/>
    </row>
    <row r="108" spans="1:9" ht="21.95" customHeight="1" x14ac:dyDescent="0.25">
      <c r="A108" s="126"/>
      <c r="B108" s="214"/>
      <c r="C108" s="215"/>
      <c r="D108" s="214"/>
      <c r="E108" s="196"/>
      <c r="F108" s="196"/>
      <c r="G108" s="1"/>
      <c r="H108" s="1"/>
      <c r="I108" s="1"/>
    </row>
    <row r="109" spans="1:9" ht="21.95" customHeight="1" x14ac:dyDescent="0.25">
      <c r="A109" s="126"/>
      <c r="B109" s="214"/>
      <c r="C109" s="215"/>
      <c r="D109" s="214"/>
      <c r="E109" s="196"/>
      <c r="F109" s="196"/>
      <c r="G109" s="1"/>
      <c r="H109" s="1"/>
      <c r="I109" s="1"/>
    </row>
    <row r="110" spans="1:9" ht="21.95" customHeight="1" x14ac:dyDescent="0.25">
      <c r="A110" s="126"/>
      <c r="B110" s="214"/>
      <c r="C110" s="215"/>
      <c r="D110" s="214"/>
      <c r="E110" s="196"/>
      <c r="F110" s="196"/>
      <c r="G110" s="1"/>
      <c r="H110" s="1"/>
      <c r="I110" s="1"/>
    </row>
    <row r="111" spans="1:9" ht="21.95" customHeight="1" x14ac:dyDescent="0.25">
      <c r="A111" s="126"/>
      <c r="B111" s="214"/>
      <c r="C111" s="215"/>
      <c r="D111" s="214"/>
      <c r="E111" s="196"/>
      <c r="F111" s="196"/>
      <c r="G111" s="1"/>
      <c r="H111" s="1"/>
      <c r="I111" s="1"/>
    </row>
    <row r="112" spans="1:9" ht="21.95" customHeight="1" x14ac:dyDescent="0.25">
      <c r="A112" s="126"/>
      <c r="B112" s="214"/>
      <c r="C112" s="215"/>
      <c r="D112" s="214"/>
      <c r="E112" s="196"/>
      <c r="F112" s="196"/>
      <c r="G112" s="1"/>
      <c r="H112" s="1"/>
      <c r="I112" s="1"/>
    </row>
    <row r="113" spans="1:9" ht="21.95" customHeight="1" x14ac:dyDescent="0.25">
      <c r="A113" s="126"/>
      <c r="B113" s="214"/>
      <c r="C113" s="215"/>
      <c r="D113" s="214"/>
      <c r="E113" s="196"/>
      <c r="F113" s="196"/>
      <c r="G113" s="1"/>
      <c r="H113" s="1"/>
      <c r="I113" s="1"/>
    </row>
    <row r="114" spans="1:9" ht="21.95" customHeight="1" x14ac:dyDescent="0.25">
      <c r="A114" s="126"/>
      <c r="B114" s="214"/>
      <c r="C114" s="215"/>
      <c r="D114" s="214"/>
      <c r="E114" s="196"/>
      <c r="F114" s="196"/>
      <c r="G114" s="1"/>
      <c r="H114" s="1"/>
      <c r="I114" s="1"/>
    </row>
    <row r="115" spans="1:9" ht="21.95" customHeight="1" x14ac:dyDescent="0.25">
      <c r="A115" s="126"/>
      <c r="B115" s="214"/>
      <c r="C115" s="215"/>
      <c r="D115" s="214"/>
      <c r="E115" s="196"/>
      <c r="F115" s="196"/>
      <c r="G115" s="1"/>
      <c r="H115" s="1"/>
      <c r="I115" s="1"/>
    </row>
    <row r="116" spans="1:9" ht="21.95" customHeight="1" x14ac:dyDescent="0.25">
      <c r="A116" s="126"/>
      <c r="B116" s="214"/>
      <c r="C116" s="215"/>
      <c r="D116" s="214"/>
      <c r="E116" s="196"/>
      <c r="F116" s="196"/>
      <c r="G116" s="1"/>
      <c r="H116" s="1"/>
      <c r="I116" s="1"/>
    </row>
    <row r="117" spans="1:9" ht="21.95" customHeight="1" x14ac:dyDescent="0.25">
      <c r="A117" s="126"/>
      <c r="B117" s="214"/>
      <c r="C117" s="215"/>
      <c r="D117" s="214"/>
      <c r="E117" s="196"/>
      <c r="F117" s="196"/>
      <c r="G117" s="1"/>
      <c r="H117" s="1"/>
      <c r="I117" s="1"/>
    </row>
    <row r="118" spans="1:9" ht="21.95" customHeight="1" x14ac:dyDescent="0.25">
      <c r="A118" s="126"/>
      <c r="B118" s="214"/>
      <c r="C118" s="215"/>
      <c r="D118" s="214"/>
      <c r="E118" s="196"/>
      <c r="F118" s="196"/>
      <c r="G118" s="1"/>
      <c r="H118" s="1"/>
      <c r="I118" s="1"/>
    </row>
    <row r="119" spans="1:9" ht="21.95" customHeight="1" x14ac:dyDescent="0.25">
      <c r="A119" s="126"/>
      <c r="B119" s="214"/>
      <c r="C119" s="215"/>
      <c r="D119" s="214"/>
      <c r="E119" s="196"/>
      <c r="F119" s="196"/>
      <c r="G119" s="1"/>
      <c r="H119" s="1"/>
      <c r="I119" s="1"/>
    </row>
    <row r="120" spans="1:9" ht="21.95" customHeight="1" x14ac:dyDescent="0.25">
      <c r="A120" s="126"/>
      <c r="B120" s="214"/>
      <c r="C120" s="215"/>
      <c r="D120" s="214"/>
      <c r="E120" s="196"/>
      <c r="F120" s="196"/>
      <c r="G120" s="1"/>
      <c r="H120" s="1"/>
      <c r="I120" s="1"/>
    </row>
    <row r="121" spans="1:9" ht="21.95" customHeight="1" x14ac:dyDescent="0.25">
      <c r="A121" s="126"/>
      <c r="B121" s="214"/>
      <c r="C121" s="215"/>
      <c r="D121" s="214"/>
      <c r="E121" s="196"/>
      <c r="F121" s="196"/>
      <c r="G121" s="1"/>
      <c r="H121" s="1"/>
      <c r="I121" s="1"/>
    </row>
    <row r="122" spans="1:9" ht="21.95" customHeight="1" x14ac:dyDescent="0.25">
      <c r="A122" s="126"/>
      <c r="B122" s="214"/>
      <c r="C122" s="215"/>
      <c r="D122" s="214"/>
      <c r="E122" s="196"/>
      <c r="F122" s="196"/>
      <c r="G122" s="1"/>
      <c r="H122" s="1"/>
      <c r="I122" s="1"/>
    </row>
    <row r="123" spans="1:9" ht="21.95" customHeight="1" x14ac:dyDescent="0.25">
      <c r="A123" s="126"/>
      <c r="B123" s="214"/>
      <c r="C123" s="215"/>
      <c r="D123" s="214"/>
      <c r="E123" s="196"/>
      <c r="F123" s="196"/>
      <c r="G123" s="1"/>
      <c r="H123" s="1"/>
      <c r="I123" s="1"/>
    </row>
    <row r="124" spans="1:9" ht="21.95" customHeight="1" x14ac:dyDescent="0.25">
      <c r="A124" s="126"/>
      <c r="B124" s="214"/>
      <c r="C124" s="215"/>
      <c r="D124" s="214"/>
      <c r="E124" s="196"/>
      <c r="F124" s="196"/>
      <c r="G124" s="1"/>
      <c r="H124" s="1"/>
      <c r="I124" s="1"/>
    </row>
    <row r="125" spans="1:9" ht="21.95" customHeight="1" x14ac:dyDescent="0.25">
      <c r="A125" s="126"/>
      <c r="B125" s="214"/>
      <c r="C125" s="215"/>
      <c r="D125" s="214"/>
      <c r="E125" s="196"/>
      <c r="F125" s="196"/>
      <c r="G125" s="1"/>
      <c r="H125" s="1"/>
      <c r="I125" s="1"/>
    </row>
    <row r="126" spans="1:9" ht="21.95" customHeight="1" x14ac:dyDescent="0.25">
      <c r="A126" s="126"/>
      <c r="B126" s="214"/>
      <c r="C126" s="215"/>
      <c r="D126" s="214"/>
      <c r="E126" s="196"/>
      <c r="F126" s="196"/>
      <c r="G126" s="1"/>
      <c r="H126" s="1"/>
      <c r="I126" s="1"/>
    </row>
    <row r="127" spans="1:9" ht="21.95" customHeight="1" x14ac:dyDescent="0.25">
      <c r="A127" s="126"/>
      <c r="B127" s="214"/>
      <c r="C127" s="215"/>
      <c r="D127" s="214"/>
      <c r="E127" s="196"/>
      <c r="F127" s="196"/>
      <c r="G127" s="1"/>
      <c r="H127" s="1"/>
      <c r="I127" s="1"/>
    </row>
    <row r="128" spans="1:9" ht="21.95" customHeight="1" x14ac:dyDescent="0.25">
      <c r="A128" s="126"/>
      <c r="B128" s="214"/>
      <c r="C128" s="215"/>
      <c r="D128" s="214"/>
      <c r="E128" s="196"/>
      <c r="F128" s="196"/>
      <c r="G128" s="1"/>
      <c r="H128" s="1"/>
      <c r="I128" s="1"/>
    </row>
    <row r="129" spans="1:9" ht="21.95" customHeight="1" x14ac:dyDescent="0.25">
      <c r="A129" s="126"/>
      <c r="B129" s="214"/>
      <c r="C129" s="215"/>
      <c r="D129" s="214"/>
      <c r="E129" s="196"/>
      <c r="F129" s="196"/>
      <c r="G129" s="1"/>
      <c r="H129" s="1"/>
      <c r="I129" s="1"/>
    </row>
    <row r="130" spans="1:9" ht="21.95" customHeight="1" x14ac:dyDescent="0.25">
      <c r="A130" s="126"/>
      <c r="B130" s="214"/>
      <c r="C130" s="215"/>
      <c r="D130" s="214"/>
      <c r="E130" s="196"/>
      <c r="F130" s="196"/>
      <c r="G130" s="1"/>
      <c r="H130" s="1"/>
      <c r="I130" s="1"/>
    </row>
    <row r="131" spans="1:9" ht="21.95" customHeight="1" x14ac:dyDescent="0.25">
      <c r="A131" s="126"/>
      <c r="B131" s="214"/>
      <c r="C131" s="215"/>
      <c r="D131" s="214"/>
      <c r="E131" s="196"/>
      <c r="F131" s="196"/>
      <c r="G131" s="1"/>
      <c r="H131" s="1"/>
      <c r="I131" s="1"/>
    </row>
    <row r="132" spans="1:9" ht="21.95" customHeight="1" x14ac:dyDescent="0.25">
      <c r="A132" s="126"/>
      <c r="B132" s="214"/>
      <c r="C132" s="215"/>
      <c r="D132" s="214"/>
      <c r="E132" s="196"/>
      <c r="F132" s="196"/>
      <c r="G132" s="1"/>
      <c r="H132" s="1"/>
      <c r="I132" s="1"/>
    </row>
    <row r="133" spans="1:9" ht="21.95" customHeight="1" x14ac:dyDescent="0.25">
      <c r="A133" s="126"/>
      <c r="B133" s="214"/>
      <c r="C133" s="215"/>
      <c r="D133" s="214"/>
      <c r="E133" s="196"/>
      <c r="F133" s="196"/>
      <c r="G133" s="1"/>
      <c r="H133" s="1"/>
      <c r="I133" s="1"/>
    </row>
    <row r="134" spans="1:9" ht="21.95" customHeight="1" x14ac:dyDescent="0.25">
      <c r="A134" s="126"/>
      <c r="B134" s="214"/>
      <c r="C134" s="215"/>
      <c r="D134" s="214"/>
      <c r="E134" s="196"/>
      <c r="F134" s="196"/>
      <c r="G134" s="1"/>
      <c r="H134" s="1"/>
      <c r="I134" s="1"/>
    </row>
    <row r="135" spans="1:9" ht="21.95" customHeight="1" x14ac:dyDescent="0.25">
      <c r="A135" s="126"/>
      <c r="B135" s="214"/>
      <c r="C135" s="215"/>
      <c r="D135" s="214"/>
      <c r="E135" s="196"/>
      <c r="F135" s="196"/>
      <c r="G135" s="1"/>
      <c r="H135" s="1"/>
      <c r="I135" s="1"/>
    </row>
    <row r="136" spans="1:9" ht="21.95" customHeight="1" x14ac:dyDescent="0.25">
      <c r="A136" s="126"/>
      <c r="B136" s="214"/>
      <c r="C136" s="215"/>
      <c r="D136" s="214"/>
      <c r="E136" s="196"/>
      <c r="F136" s="196"/>
      <c r="G136" s="1"/>
      <c r="H136" s="1"/>
      <c r="I136" s="1"/>
    </row>
    <row r="137" spans="1:9" ht="21.95" customHeight="1" x14ac:dyDescent="0.25">
      <c r="A137" s="126"/>
      <c r="B137" s="214"/>
      <c r="C137" s="215"/>
      <c r="D137" s="214"/>
      <c r="E137" s="196"/>
      <c r="F137" s="196"/>
      <c r="G137" s="1"/>
      <c r="H137" s="1"/>
      <c r="I137" s="1"/>
    </row>
    <row r="138" spans="1:9" ht="21.95" customHeight="1" x14ac:dyDescent="0.25">
      <c r="A138" s="126"/>
      <c r="B138" s="214"/>
      <c r="C138" s="215"/>
      <c r="D138" s="214"/>
      <c r="E138" s="196"/>
      <c r="F138" s="196"/>
      <c r="G138" s="1"/>
      <c r="H138" s="1"/>
      <c r="I138" s="1"/>
    </row>
    <row r="139" spans="1:9" ht="21.95" customHeight="1" x14ac:dyDescent="0.25">
      <c r="A139" s="126"/>
      <c r="B139" s="214"/>
      <c r="C139" s="215"/>
      <c r="D139" s="214"/>
      <c r="E139" s="196"/>
      <c r="F139" s="196"/>
      <c r="G139" s="1"/>
      <c r="H139" s="1"/>
      <c r="I139" s="1"/>
    </row>
    <row r="140" spans="1:9" ht="21.95" customHeight="1" x14ac:dyDescent="0.25">
      <c r="A140" s="126"/>
      <c r="B140" s="214"/>
      <c r="C140" s="215"/>
      <c r="D140" s="214"/>
      <c r="E140" s="196"/>
      <c r="F140" s="196"/>
      <c r="G140" s="1"/>
      <c r="H140" s="1"/>
      <c r="I140" s="1"/>
    </row>
    <row r="141" spans="1:9" ht="21.95" customHeight="1" x14ac:dyDescent="0.25">
      <c r="A141" s="126"/>
      <c r="B141" s="214"/>
      <c r="C141" s="215"/>
      <c r="D141" s="214"/>
      <c r="E141" s="196"/>
      <c r="F141" s="196"/>
      <c r="G141" s="1"/>
      <c r="H141" s="1"/>
      <c r="I141" s="1"/>
    </row>
    <row r="142" spans="1:9" ht="21.95" customHeight="1" x14ac:dyDescent="0.25">
      <c r="A142" s="126"/>
      <c r="B142" s="214"/>
      <c r="C142" s="215"/>
      <c r="D142" s="214"/>
      <c r="E142" s="196"/>
      <c r="F142" s="196"/>
      <c r="G142" s="1"/>
      <c r="H142" s="1"/>
      <c r="I142" s="1"/>
    </row>
    <row r="143" spans="1:9" ht="21.95" customHeight="1" x14ac:dyDescent="0.25">
      <c r="A143" s="126"/>
      <c r="B143" s="214"/>
      <c r="C143" s="215"/>
      <c r="D143" s="214"/>
      <c r="E143" s="196"/>
      <c r="F143" s="196"/>
      <c r="G143" s="1"/>
      <c r="H143" s="1"/>
      <c r="I143" s="1"/>
    </row>
    <row r="144" spans="1:9" ht="21.95" customHeight="1" x14ac:dyDescent="0.25">
      <c r="A144" s="126"/>
      <c r="B144" s="214"/>
      <c r="C144" s="215"/>
      <c r="D144" s="214"/>
      <c r="E144" s="196"/>
      <c r="F144" s="196"/>
      <c r="G144" s="1"/>
      <c r="H144" s="1"/>
      <c r="I144" s="1"/>
    </row>
    <row r="145" spans="1:9" ht="21.95" customHeight="1" x14ac:dyDescent="0.25">
      <c r="A145" s="126"/>
      <c r="B145" s="214"/>
      <c r="C145" s="215"/>
      <c r="D145" s="214"/>
      <c r="E145" s="196"/>
      <c r="F145" s="196"/>
      <c r="G145" s="1"/>
      <c r="H145" s="1"/>
      <c r="I145" s="1"/>
    </row>
    <row r="146" spans="1:9" ht="21.95" customHeight="1" x14ac:dyDescent="0.25">
      <c r="A146" s="126"/>
      <c r="B146" s="214"/>
      <c r="C146" s="215"/>
      <c r="D146" s="214"/>
      <c r="E146" s="196"/>
      <c r="F146" s="196"/>
      <c r="G146" s="1"/>
      <c r="H146" s="1"/>
      <c r="I146" s="1"/>
    </row>
    <row r="147" spans="1:9" ht="21.95" customHeight="1" x14ac:dyDescent="0.25">
      <c r="A147" s="126"/>
      <c r="B147" s="214"/>
      <c r="C147" s="215"/>
      <c r="D147" s="214"/>
      <c r="E147" s="196"/>
      <c r="F147" s="196"/>
      <c r="G147" s="1"/>
      <c r="H147" s="1"/>
      <c r="I147" s="1"/>
    </row>
    <row r="148" spans="1:9" ht="21.95" customHeight="1" x14ac:dyDescent="0.25">
      <c r="A148" s="126"/>
      <c r="B148" s="214"/>
      <c r="C148" s="215"/>
      <c r="D148" s="214"/>
      <c r="E148" s="196"/>
      <c r="F148" s="196"/>
      <c r="G148" s="1"/>
      <c r="H148" s="1"/>
      <c r="I148" s="1"/>
    </row>
    <row r="149" spans="1:9" ht="21.95" customHeight="1" x14ac:dyDescent="0.25">
      <c r="A149" s="126"/>
      <c r="B149" s="214"/>
      <c r="C149" s="215"/>
      <c r="D149" s="214"/>
      <c r="E149" s="196"/>
      <c r="F149" s="196"/>
      <c r="G149" s="1"/>
      <c r="H149" s="1"/>
      <c r="I149" s="1"/>
    </row>
    <row r="150" spans="1:9" ht="21.95" customHeight="1" x14ac:dyDescent="0.25">
      <c r="A150" s="126"/>
      <c r="B150" s="214"/>
      <c r="C150" s="215"/>
      <c r="D150" s="214"/>
      <c r="E150" s="196"/>
      <c r="F150" s="196"/>
      <c r="G150" s="1"/>
      <c r="H150" s="1"/>
      <c r="I150" s="1"/>
    </row>
    <row r="151" spans="1:9" ht="21.95" customHeight="1" x14ac:dyDescent="0.25">
      <c r="A151" s="126"/>
      <c r="B151" s="214"/>
      <c r="C151" s="215"/>
      <c r="D151" s="214"/>
      <c r="E151" s="196"/>
      <c r="F151" s="196"/>
      <c r="G151" s="1"/>
      <c r="H151" s="1"/>
      <c r="I151" s="1"/>
    </row>
    <row r="152" spans="1:9" ht="21.95" customHeight="1" x14ac:dyDescent="0.25">
      <c r="A152" s="126"/>
      <c r="B152" s="214"/>
      <c r="C152" s="215"/>
      <c r="D152" s="214"/>
      <c r="E152" s="196"/>
      <c r="F152" s="196"/>
      <c r="G152" s="1"/>
      <c r="H152" s="1"/>
      <c r="I152" s="1"/>
    </row>
    <row r="153" spans="1:9" ht="21.95" customHeight="1" x14ac:dyDescent="0.25">
      <c r="A153" s="126"/>
      <c r="B153" s="214"/>
      <c r="C153" s="215"/>
      <c r="D153" s="214"/>
      <c r="E153" s="196"/>
      <c r="F153" s="196"/>
      <c r="G153" s="1"/>
      <c r="H153" s="1"/>
      <c r="I153" s="1"/>
    </row>
    <row r="154" spans="1:9" ht="21.95" customHeight="1" x14ac:dyDescent="0.25">
      <c r="A154" s="126"/>
      <c r="B154" s="214"/>
      <c r="C154" s="215"/>
      <c r="D154" s="214"/>
      <c r="E154" s="196"/>
      <c r="F154" s="196"/>
      <c r="G154" s="1"/>
      <c r="H154" s="1"/>
      <c r="I154" s="1"/>
    </row>
    <row r="155" spans="1:9" ht="21.95" customHeight="1" x14ac:dyDescent="0.25">
      <c r="A155" s="126"/>
      <c r="B155" s="214"/>
      <c r="C155" s="215"/>
      <c r="D155" s="214"/>
      <c r="E155" s="196"/>
      <c r="F155" s="196"/>
      <c r="G155" s="1"/>
      <c r="H155" s="1"/>
      <c r="I155" s="1"/>
    </row>
    <row r="156" spans="1:9" ht="21.95" customHeight="1" x14ac:dyDescent="0.25">
      <c r="A156" s="126"/>
      <c r="B156" s="127"/>
      <c r="C156" s="128"/>
      <c r="D156" s="127"/>
      <c r="E156" s="216"/>
      <c r="F156" s="216"/>
      <c r="G156" s="1"/>
      <c r="H156" s="1"/>
      <c r="I156" s="1"/>
    </row>
    <row r="157" spans="1:9" ht="21.95" customHeight="1" x14ac:dyDescent="0.25">
      <c r="A157" s="126"/>
      <c r="B157" s="127"/>
      <c r="C157" s="128"/>
      <c r="D157" s="127"/>
      <c r="E157" s="216"/>
      <c r="F157" s="216"/>
      <c r="G157" s="1"/>
      <c r="H157" s="1"/>
      <c r="I157" s="1"/>
    </row>
    <row r="158" spans="1:9" ht="21.95" customHeight="1" x14ac:dyDescent="0.25">
      <c r="A158" s="126"/>
      <c r="B158" s="127"/>
      <c r="C158" s="128"/>
      <c r="D158" s="127"/>
      <c r="E158" s="216"/>
      <c r="F158" s="216"/>
      <c r="G158" s="1"/>
      <c r="H158" s="1"/>
      <c r="I158" s="1"/>
    </row>
    <row r="159" spans="1:9" ht="21.95" customHeight="1" x14ac:dyDescent="0.25">
      <c r="A159" s="126"/>
      <c r="B159" s="127"/>
      <c r="C159" s="128"/>
      <c r="D159" s="127"/>
      <c r="E159" s="216"/>
      <c r="F159" s="216"/>
      <c r="G159" s="1"/>
      <c r="H159" s="1"/>
      <c r="I159" s="1"/>
    </row>
    <row r="160" spans="1:9" ht="21.95" customHeight="1" x14ac:dyDescent="0.25">
      <c r="A160" s="126"/>
      <c r="B160" s="127"/>
      <c r="C160" s="128"/>
      <c r="D160" s="127"/>
      <c r="E160" s="216"/>
      <c r="F160" s="216"/>
      <c r="G160" s="1"/>
      <c r="H160" s="1"/>
      <c r="I160" s="1"/>
    </row>
    <row r="161" spans="1:9" ht="21.95" customHeight="1" x14ac:dyDescent="0.25">
      <c r="A161" s="126"/>
      <c r="B161" s="127"/>
      <c r="C161" s="128"/>
      <c r="D161" s="127"/>
      <c r="E161" s="216"/>
      <c r="F161" s="216"/>
      <c r="G161" s="1"/>
      <c r="H161" s="1"/>
      <c r="I161" s="1"/>
    </row>
    <row r="162" spans="1:9" ht="21.95" customHeight="1" x14ac:dyDescent="0.25">
      <c r="A162" s="126"/>
      <c r="B162" s="127"/>
      <c r="C162" s="128"/>
      <c r="D162" s="127"/>
      <c r="E162" s="216"/>
      <c r="F162" s="216"/>
      <c r="G162" s="1"/>
      <c r="H162" s="1"/>
      <c r="I162" s="1"/>
    </row>
    <row r="163" spans="1:9" ht="21.95" customHeight="1" x14ac:dyDescent="0.25">
      <c r="A163" s="126"/>
      <c r="B163" s="127"/>
      <c r="C163" s="128"/>
      <c r="D163" s="127"/>
      <c r="E163" s="216"/>
      <c r="F163" s="216"/>
      <c r="G163" s="1"/>
      <c r="H163" s="1"/>
      <c r="I163" s="1"/>
    </row>
    <row r="164" spans="1:9" ht="21.95" customHeight="1" x14ac:dyDescent="0.25">
      <c r="C164" s="128"/>
      <c r="D164" s="127"/>
      <c r="E164" s="216"/>
      <c r="F164" s="216"/>
      <c r="G164" s="1"/>
      <c r="H164" s="1"/>
      <c r="I164" s="1"/>
    </row>
    <row r="165" spans="1:9" ht="21.95" customHeight="1" x14ac:dyDescent="0.25">
      <c r="C165" s="128"/>
      <c r="D165" s="127"/>
      <c r="E165" s="216"/>
      <c r="F165" s="216"/>
      <c r="G165" s="1"/>
      <c r="H165" s="1"/>
      <c r="I165" s="1"/>
    </row>
    <row r="166" spans="1:9" ht="21.95" customHeight="1" x14ac:dyDescent="0.25">
      <c r="C166" s="128"/>
      <c r="D166" s="127"/>
      <c r="E166" s="216"/>
      <c r="F166" s="216"/>
      <c r="G166" s="1"/>
      <c r="H166" s="1"/>
      <c r="I166" s="1"/>
    </row>
    <row r="167" spans="1:9" ht="21.95" customHeight="1" x14ac:dyDescent="0.25">
      <c r="C167" s="128"/>
      <c r="D167" s="127"/>
      <c r="E167" s="216"/>
      <c r="F167" s="216"/>
      <c r="G167" s="1"/>
      <c r="H167" s="1"/>
      <c r="I167" s="1"/>
    </row>
  </sheetData>
  <sheetProtection algorithmName="SHA-512" hashValue="5gLaXx47J/H7A5zggVessRx+57hhQ0mXYAuoq1OrQZj5WIMv7PvmK8An29OZ+T7npOSz74wdplsEDLdh7GcJmQ==" saltValue="UjB3X/3nMyqK5FDI9X7xyw==" spinCount="100000" sheet="1" objects="1" scenarios="1"/>
  <mergeCells count="10">
    <mergeCell ref="B53:B56"/>
    <mergeCell ref="B47:B49"/>
    <mergeCell ref="B50:B52"/>
    <mergeCell ref="B8:C8"/>
    <mergeCell ref="B6:F6"/>
    <mergeCell ref="B1:F1"/>
    <mergeCell ref="B2:F2"/>
    <mergeCell ref="B3:F3"/>
    <mergeCell ref="B4:F4"/>
    <mergeCell ref="B5:F5"/>
  </mergeCells>
  <dataValidations count="7">
    <dataValidation type="list" allowBlank="1" showInputMessage="1" showErrorMessage="1" sqref="C14" xr:uid="{00000000-0002-0000-0000-000000000000}">
      <formula1>$D$60:$D$66</formula1>
    </dataValidation>
    <dataValidation type="list" allowBlank="1" showInputMessage="1" showErrorMessage="1" sqref="C15" xr:uid="{00000000-0002-0000-0000-000001000000}">
      <formula1>$E$60:$E$61</formula1>
    </dataValidation>
    <dataValidation type="list" allowBlank="1" showInputMessage="1" showErrorMessage="1" sqref="C10" xr:uid="{00000000-0002-0000-0000-000002000000}">
      <formula1>$F$60:$F$62</formula1>
    </dataValidation>
    <dataValidation type="list" allowBlank="1" showInputMessage="1" showErrorMessage="1" sqref="B28" xr:uid="{00000000-0002-0000-0000-000003000000}">
      <formula1>$B$88:$B$89</formula1>
    </dataValidation>
    <dataValidation type="list" allowBlank="1" showInputMessage="1" showErrorMessage="1" sqref="C11" xr:uid="{00000000-0002-0000-0000-000004000000}">
      <formula1>$B$60:$B$81</formula1>
    </dataValidation>
    <dataValidation type="list" allowBlank="1" showInputMessage="1" showErrorMessage="1" sqref="B26" xr:uid="{00000000-0002-0000-0000-000005000000}">
      <formula1>$B$85:$B$86</formula1>
    </dataValidation>
    <dataValidation type="list" allowBlank="1" showInputMessage="1" showErrorMessage="1" sqref="C17" xr:uid="{00000000-0002-0000-0000-000006000000}">
      <formula1>$A$11:$A$13</formula1>
    </dataValidation>
  </dataValidations>
  <pageMargins left="0.70866141732283472" right="0.70866141732283472" top="0.74803149606299213" bottom="0.74803149606299213" header="0.31496062992125984" footer="0.31496062992125984"/>
  <pageSetup paperSize="9" scale="28" fitToHeight="0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BY513"/>
  <sheetViews>
    <sheetView tabSelected="1" view="pageBreakPreview" topLeftCell="A40" zoomScale="20" zoomScaleNormal="50" zoomScaleSheetLayoutView="20" workbookViewId="0">
      <selection activeCell="V76" sqref="V76"/>
    </sheetView>
  </sheetViews>
  <sheetFormatPr baseColWidth="10" defaultColWidth="11.42578125" defaultRowHeight="61.5" x14ac:dyDescent="0.9"/>
  <cols>
    <col min="1" max="1" width="16.140625" style="387" customWidth="1"/>
    <col min="2" max="2" width="144.28515625" style="46" customWidth="1"/>
    <col min="3" max="3" width="27.42578125" style="683" customWidth="1"/>
    <col min="4" max="4" width="26" style="683" customWidth="1"/>
    <col min="5" max="5" width="24.85546875" style="683" customWidth="1"/>
    <col min="6" max="6" width="26.7109375" style="683" customWidth="1"/>
    <col min="7" max="7" width="37.42578125" style="688" customWidth="1"/>
    <col min="8" max="8" width="26" style="683" customWidth="1"/>
    <col min="9" max="9" width="25.7109375" style="683" customWidth="1"/>
    <col min="10" max="10" width="27.5703125" style="683" customWidth="1"/>
    <col min="11" max="11" width="25.85546875" style="683" customWidth="1"/>
    <col min="12" max="13" width="36.5703125" style="688" customWidth="1"/>
    <col min="14" max="14" width="32.28515625" style="688" customWidth="1"/>
    <col min="15" max="15" width="3" style="688" customWidth="1"/>
    <col min="16" max="16" width="31.42578125" style="683" customWidth="1"/>
    <col min="17" max="17" width="29.140625" style="683" customWidth="1"/>
    <col min="18" max="18" width="25.85546875" style="683" customWidth="1"/>
    <col min="19" max="19" width="27.28515625" style="683" customWidth="1"/>
    <col min="20" max="20" width="37.140625" style="688" customWidth="1"/>
    <col min="21" max="21" width="30.7109375" style="680" customWidth="1"/>
    <col min="22" max="22" width="26.85546875" style="680" customWidth="1"/>
    <col min="23" max="23" width="27.5703125" style="680" customWidth="1"/>
    <col min="24" max="24" width="27.42578125" style="680" customWidth="1"/>
    <col min="25" max="25" width="38.140625" style="19" customWidth="1"/>
    <col min="26" max="27" width="37.140625" style="19" customWidth="1"/>
    <col min="28" max="28" width="47.42578125" style="19" customWidth="1"/>
    <col min="29" max="29" width="48.140625" style="1" customWidth="1"/>
    <col min="30" max="30" width="35.5703125" style="19" customWidth="1"/>
    <col min="31" max="31" width="35.7109375" style="19" customWidth="1"/>
    <col min="32" max="32" width="2.28515625" style="19" customWidth="1"/>
    <col min="33" max="34" width="21.85546875" style="40" customWidth="1"/>
    <col min="35" max="35" width="23.28515625" style="1" customWidth="1"/>
    <col min="36" max="36" width="31" style="1" customWidth="1"/>
    <col min="37" max="37" width="24.28515625" style="1" customWidth="1"/>
    <col min="38" max="38" width="25.7109375" style="1" customWidth="1"/>
    <col min="39" max="39" width="30" style="1" customWidth="1"/>
    <col min="40" max="40" width="23.7109375" style="1" customWidth="1"/>
    <col min="41" max="41" width="25.7109375" style="1" customWidth="1"/>
    <col min="42" max="42" width="31" style="1" customWidth="1"/>
    <col min="43" max="43" width="26.7109375" style="1" customWidth="1"/>
    <col min="44" max="44" width="30" style="1" customWidth="1"/>
    <col min="45" max="45" width="20.85546875" style="1" customWidth="1"/>
    <col min="46" max="46" width="22.5703125" style="1" customWidth="1"/>
    <col min="47" max="47" width="19" style="755" customWidth="1"/>
    <col min="48" max="59" width="11.42578125" style="352"/>
    <col min="60" max="60" width="25.85546875" style="352" bestFit="1" customWidth="1"/>
    <col min="61" max="77" width="11.42578125" style="352"/>
  </cols>
  <sheetData>
    <row r="1" spans="1:61" ht="60" customHeight="1" x14ac:dyDescent="0.9">
      <c r="A1" s="990" t="s">
        <v>0</v>
      </c>
      <c r="B1" s="990"/>
      <c r="C1" s="990"/>
      <c r="D1" s="990"/>
      <c r="E1" s="990"/>
      <c r="F1" s="990"/>
      <c r="G1" s="990"/>
      <c r="H1" s="990"/>
      <c r="I1" s="990"/>
      <c r="J1" s="990"/>
      <c r="K1" s="990"/>
      <c r="L1" s="990"/>
      <c r="M1" s="990"/>
      <c r="N1" s="990"/>
      <c r="O1" s="990"/>
      <c r="P1" s="990"/>
      <c r="Q1" s="990"/>
      <c r="R1" s="990"/>
      <c r="S1" s="990"/>
      <c r="T1" s="990"/>
      <c r="U1" s="990"/>
      <c r="V1" s="990"/>
      <c r="W1" s="990"/>
      <c r="X1" s="990"/>
      <c r="Y1" s="990"/>
      <c r="Z1" s="990"/>
      <c r="AA1" s="990"/>
      <c r="AB1" s="990"/>
      <c r="AC1" s="990"/>
      <c r="AD1" s="990"/>
      <c r="AE1" s="990"/>
      <c r="AF1" s="990"/>
      <c r="AG1" s="990"/>
      <c r="AH1" s="990"/>
      <c r="AI1" s="82"/>
      <c r="AJ1" s="82"/>
      <c r="AK1" s="82"/>
      <c r="AL1" s="82"/>
      <c r="AM1" s="82"/>
      <c r="AN1" s="82"/>
      <c r="AO1" s="82"/>
      <c r="AP1" s="82"/>
      <c r="AQ1" s="82"/>
      <c r="AR1" s="82"/>
      <c r="AS1" s="82"/>
      <c r="AT1" s="757"/>
      <c r="BH1" s="760">
        <v>1</v>
      </c>
      <c r="BI1" s="754" t="s">
        <v>154</v>
      </c>
    </row>
    <row r="2" spans="1:61" ht="60" customHeight="1" x14ac:dyDescent="0.9">
      <c r="A2" s="991" t="str">
        <f>DATOS!C9</f>
        <v>ESCUELA DE EDUCACIÓN BÀSICA PARTICULAR MINERVA</v>
      </c>
      <c r="B2" s="991"/>
      <c r="C2" s="991"/>
      <c r="D2" s="991"/>
      <c r="E2" s="991"/>
      <c r="F2" s="991"/>
      <c r="G2" s="991"/>
      <c r="H2" s="991"/>
      <c r="I2" s="991"/>
      <c r="J2" s="991"/>
      <c r="K2" s="991"/>
      <c r="L2" s="991"/>
      <c r="M2" s="991"/>
      <c r="N2" s="991"/>
      <c r="O2" s="991"/>
      <c r="P2" s="991"/>
      <c r="Q2" s="991"/>
      <c r="R2" s="991"/>
      <c r="S2" s="991"/>
      <c r="T2" s="991"/>
      <c r="U2" s="991"/>
      <c r="V2" s="991"/>
      <c r="W2" s="991"/>
      <c r="X2" s="991"/>
      <c r="Y2" s="991"/>
      <c r="Z2" s="991"/>
      <c r="AA2" s="991"/>
      <c r="AB2" s="991"/>
      <c r="AC2" s="991"/>
      <c r="AD2" s="991"/>
      <c r="AE2" s="991"/>
      <c r="AF2" s="991"/>
      <c r="AG2" s="991"/>
      <c r="AH2" s="991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758"/>
      <c r="BH2" s="760">
        <v>2</v>
      </c>
      <c r="BI2" s="754" t="s">
        <v>109</v>
      </c>
    </row>
    <row r="3" spans="1:61" ht="60" customHeight="1" x14ac:dyDescent="0.9">
      <c r="A3" s="992" t="s">
        <v>159</v>
      </c>
      <c r="B3" s="992"/>
      <c r="C3" s="992"/>
      <c r="D3" s="992"/>
      <c r="E3" s="992"/>
      <c r="F3" s="992"/>
      <c r="G3" s="992"/>
      <c r="H3" s="992"/>
      <c r="I3" s="992"/>
      <c r="J3" s="992"/>
      <c r="K3" s="992"/>
      <c r="L3" s="992"/>
      <c r="M3" s="992"/>
      <c r="N3" s="992"/>
      <c r="O3" s="992"/>
      <c r="P3" s="992"/>
      <c r="Q3" s="992"/>
      <c r="R3" s="992"/>
      <c r="S3" s="992"/>
      <c r="T3" s="992"/>
      <c r="U3" s="992"/>
      <c r="V3" s="992"/>
      <c r="W3" s="992"/>
      <c r="X3" s="992"/>
      <c r="Y3" s="992"/>
      <c r="Z3" s="992"/>
      <c r="AA3" s="992"/>
      <c r="AB3" s="992"/>
      <c r="AC3" s="992"/>
      <c r="AD3" s="992"/>
      <c r="AE3" s="992"/>
      <c r="AF3" s="992"/>
      <c r="AG3" s="992"/>
      <c r="AH3" s="992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759"/>
      <c r="BH3" s="760">
        <v>3</v>
      </c>
      <c r="BI3" s="754" t="s">
        <v>155</v>
      </c>
    </row>
    <row r="4" spans="1:61" ht="60" customHeight="1" x14ac:dyDescent="0.9">
      <c r="A4" s="993" t="s">
        <v>928</v>
      </c>
      <c r="B4" s="993"/>
      <c r="C4" s="993"/>
      <c r="D4" s="993"/>
      <c r="E4" s="993"/>
      <c r="F4" s="993"/>
      <c r="G4" s="993"/>
      <c r="H4" s="993"/>
      <c r="I4" s="993"/>
      <c r="J4" s="993"/>
      <c r="K4" s="993"/>
      <c r="L4" s="993"/>
      <c r="M4" s="993"/>
      <c r="N4" s="993"/>
      <c r="O4" s="993"/>
      <c r="P4" s="993"/>
      <c r="Q4" s="993"/>
      <c r="R4" s="993"/>
      <c r="S4" s="993"/>
      <c r="T4" s="993"/>
      <c r="U4" s="993"/>
      <c r="V4" s="993"/>
      <c r="W4" s="993"/>
      <c r="X4" s="993"/>
      <c r="Y4" s="993"/>
      <c r="Z4" s="993"/>
      <c r="AA4" s="993"/>
      <c r="AB4" s="993"/>
      <c r="AC4" s="993"/>
      <c r="AD4" s="993"/>
      <c r="AE4" s="993"/>
      <c r="AF4" s="993"/>
      <c r="AG4" s="993"/>
      <c r="AH4" s="993"/>
      <c r="AT4" s="365"/>
      <c r="BH4" s="760">
        <v>4</v>
      </c>
      <c r="BI4" s="754" t="s">
        <v>106</v>
      </c>
    </row>
    <row r="5" spans="1:61" ht="38.25" customHeight="1" x14ac:dyDescent="0.9">
      <c r="A5" s="385"/>
      <c r="B5" s="45"/>
      <c r="C5" s="680"/>
      <c r="D5" s="680"/>
      <c r="E5" s="680"/>
      <c r="F5" s="680"/>
      <c r="G5" s="681"/>
      <c r="H5" s="680"/>
      <c r="I5" s="680"/>
      <c r="J5" s="680"/>
      <c r="K5" s="680"/>
      <c r="L5" s="681"/>
      <c r="M5" s="681"/>
      <c r="N5" s="681"/>
      <c r="O5" s="681"/>
      <c r="P5" s="680"/>
      <c r="Q5" s="680"/>
      <c r="R5" s="682"/>
      <c r="S5" s="680"/>
      <c r="T5" s="681"/>
      <c r="AE5" s="222"/>
      <c r="AF5" s="222"/>
      <c r="AG5" s="223"/>
      <c r="AH5" s="223"/>
      <c r="AT5" s="365"/>
      <c r="BH5" s="761">
        <v>5</v>
      </c>
      <c r="BI5" s="755" t="s">
        <v>105</v>
      </c>
    </row>
    <row r="6" spans="1:61" ht="50.1" customHeight="1" x14ac:dyDescent="0.9">
      <c r="A6" s="385"/>
      <c r="G6" s="994" t="s">
        <v>146</v>
      </c>
      <c r="H6" s="994"/>
      <c r="I6" s="995" t="str">
        <f>DATOS!C20</f>
        <v>LENGUA Y LITERATURA</v>
      </c>
      <c r="J6" s="995"/>
      <c r="K6" s="995"/>
      <c r="L6" s="995"/>
      <c r="M6" s="995"/>
      <c r="N6" s="995"/>
      <c r="O6" s="995"/>
      <c r="P6" s="995"/>
      <c r="Q6" s="684"/>
      <c r="R6" s="682"/>
      <c r="T6" s="996" t="s">
        <v>23</v>
      </c>
      <c r="U6" s="996"/>
      <c r="V6" s="997" t="str">
        <f>DATOS!C13</f>
        <v xml:space="preserve">BÁSICA </v>
      </c>
      <c r="W6" s="997"/>
      <c r="X6" s="685"/>
      <c r="Y6" s="435"/>
      <c r="Z6" s="435"/>
      <c r="AA6" s="435"/>
      <c r="AB6" s="435"/>
      <c r="AC6" s="435"/>
      <c r="AD6" s="435"/>
      <c r="AE6" s="222"/>
      <c r="AF6" s="222"/>
      <c r="AG6" s="223"/>
      <c r="AH6" s="223"/>
      <c r="AT6" s="365"/>
      <c r="BH6" s="760">
        <v>6</v>
      </c>
      <c r="BI6" s="754" t="s">
        <v>104</v>
      </c>
    </row>
    <row r="7" spans="1:61" ht="50.1" customHeight="1" x14ac:dyDescent="0.9">
      <c r="A7" s="385"/>
      <c r="G7" s="994" t="s">
        <v>111</v>
      </c>
      <c r="H7" s="994"/>
      <c r="I7" s="995" t="str">
        <f>DATOS!B20</f>
        <v xml:space="preserve"> TRELLES ORDÓÑEZ CAROL ALEXANDRA</v>
      </c>
      <c r="J7" s="995"/>
      <c r="K7" s="995"/>
      <c r="L7" s="995"/>
      <c r="M7" s="995"/>
      <c r="N7" s="995"/>
      <c r="O7" s="995"/>
      <c r="P7" s="995"/>
      <c r="Q7" s="684"/>
      <c r="R7" s="656"/>
      <c r="T7" s="996" t="s">
        <v>26</v>
      </c>
      <c r="U7" s="996"/>
      <c r="V7" s="997" t="str">
        <f>DATOS!C14</f>
        <v>SEGUNDO</v>
      </c>
      <c r="W7" s="997"/>
      <c r="AB7" s="435"/>
      <c r="AC7" s="435"/>
      <c r="AD7" s="435"/>
      <c r="AE7" s="222"/>
      <c r="AF7" s="222"/>
      <c r="AG7" s="223"/>
      <c r="AH7" s="223"/>
      <c r="AT7" s="365"/>
      <c r="BH7" s="760">
        <v>7</v>
      </c>
      <c r="BI7" s="754" t="s">
        <v>102</v>
      </c>
    </row>
    <row r="8" spans="1:61" ht="50.1" customHeight="1" x14ac:dyDescent="0.9">
      <c r="A8" s="385"/>
      <c r="G8" s="996" t="s">
        <v>19</v>
      </c>
      <c r="H8" s="996"/>
      <c r="I8" s="1016" t="s">
        <v>20</v>
      </c>
      <c r="J8" s="1016"/>
      <c r="K8" s="1016"/>
      <c r="L8" s="1016"/>
      <c r="M8" s="1016"/>
      <c r="N8" s="1016"/>
      <c r="O8" s="686"/>
      <c r="P8" s="686"/>
      <c r="Q8" s="686"/>
      <c r="R8" s="687"/>
      <c r="S8" s="650"/>
      <c r="T8" s="996" t="s">
        <v>28</v>
      </c>
      <c r="U8" s="996"/>
      <c r="V8" s="997" t="str">
        <f>DATOS!C15</f>
        <v>"A"</v>
      </c>
      <c r="W8" s="997"/>
      <c r="AB8" s="436"/>
      <c r="AC8" s="436"/>
      <c r="AD8" s="436"/>
      <c r="AE8" s="222"/>
      <c r="AF8" s="222"/>
      <c r="AG8" s="223"/>
      <c r="AH8" s="223"/>
      <c r="AT8" s="365"/>
      <c r="BH8" s="760">
        <v>8</v>
      </c>
      <c r="BI8" s="754" t="s">
        <v>101</v>
      </c>
    </row>
    <row r="9" spans="1:61" ht="138" customHeight="1" thickBot="1" x14ac:dyDescent="0.95">
      <c r="A9" s="998" t="s">
        <v>161</v>
      </c>
      <c r="B9" s="998"/>
      <c r="C9" s="998"/>
      <c r="D9" s="998"/>
      <c r="E9" s="998"/>
      <c r="F9" s="998"/>
      <c r="G9" s="998"/>
      <c r="H9" s="281"/>
      <c r="I9" s="281"/>
      <c r="J9" s="281"/>
      <c r="K9" s="281"/>
      <c r="L9" s="388"/>
      <c r="M9" s="388"/>
      <c r="N9" s="388"/>
      <c r="O9" s="388"/>
      <c r="P9" s="281"/>
      <c r="Q9" s="281"/>
      <c r="R9" s="281"/>
      <c r="X9" s="437"/>
      <c r="Y9" s="437"/>
      <c r="Z9" s="437"/>
      <c r="AA9" s="437"/>
      <c r="AB9" s="437"/>
      <c r="AC9" s="437"/>
      <c r="AD9" s="437"/>
      <c r="AE9" s="222"/>
      <c r="AF9" s="222"/>
      <c r="AG9" s="223"/>
      <c r="AH9" s="223"/>
      <c r="AT9" s="365"/>
      <c r="BH9" s="760">
        <v>9</v>
      </c>
      <c r="BI9" s="754" t="s">
        <v>156</v>
      </c>
    </row>
    <row r="10" spans="1:61" ht="122.25" customHeight="1" thickBot="1" x14ac:dyDescent="0.95">
      <c r="A10" s="999" t="s">
        <v>926</v>
      </c>
      <c r="B10" s="1000" t="s">
        <v>5</v>
      </c>
      <c r="C10" s="1002" t="s">
        <v>919</v>
      </c>
      <c r="D10" s="1003"/>
      <c r="E10" s="1003"/>
      <c r="F10" s="1003"/>
      <c r="G10" s="1003"/>
      <c r="H10" s="1003"/>
      <c r="I10" s="1003"/>
      <c r="J10" s="1003"/>
      <c r="K10" s="1003"/>
      <c r="L10" s="1003"/>
      <c r="M10" s="1003"/>
      <c r="N10" s="1004"/>
      <c r="O10" s="392"/>
      <c r="P10" s="1005" t="s">
        <v>162</v>
      </c>
      <c r="Q10" s="1006"/>
      <c r="R10" s="1006"/>
      <c r="S10" s="1006"/>
      <c r="T10" s="1006"/>
      <c r="U10" s="1006"/>
      <c r="V10" s="1006"/>
      <c r="W10" s="1006"/>
      <c r="X10" s="1006"/>
      <c r="Y10" s="1006"/>
      <c r="Z10" s="1006"/>
      <c r="AA10" s="1007"/>
      <c r="AB10" s="1008" t="s">
        <v>163</v>
      </c>
      <c r="AC10" s="1009"/>
      <c r="AD10" s="1017" t="s">
        <v>962</v>
      </c>
      <c r="AE10" s="1018"/>
      <c r="AF10" s="225"/>
      <c r="AG10" s="1058" t="s">
        <v>965</v>
      </c>
      <c r="AH10" s="1058"/>
      <c r="AI10" s="1058"/>
      <c r="AJ10" s="1064" t="s">
        <v>964</v>
      </c>
      <c r="AK10" s="1065"/>
      <c r="AL10" s="1065"/>
      <c r="AM10" s="1065"/>
      <c r="AN10" s="1065"/>
      <c r="AO10" s="1065"/>
      <c r="AP10" s="1065"/>
      <c r="AQ10" s="1065"/>
      <c r="AR10" s="1065"/>
      <c r="AS10" s="1065"/>
      <c r="AT10" s="1065"/>
      <c r="BH10" s="760">
        <v>10</v>
      </c>
      <c r="BI10" s="754" t="s">
        <v>98</v>
      </c>
    </row>
    <row r="11" spans="1:61" ht="177.75" customHeight="1" thickBot="1" x14ac:dyDescent="0.95">
      <c r="A11" s="999"/>
      <c r="B11" s="1000"/>
      <c r="C11" s="1021" t="s">
        <v>148</v>
      </c>
      <c r="D11" s="1022"/>
      <c r="E11" s="1022"/>
      <c r="F11" s="1023"/>
      <c r="G11" s="1012" t="s">
        <v>924</v>
      </c>
      <c r="H11" s="1021" t="s">
        <v>148</v>
      </c>
      <c r="I11" s="1022"/>
      <c r="J11" s="1022"/>
      <c r="K11" s="1023"/>
      <c r="L11" s="1012" t="s">
        <v>923</v>
      </c>
      <c r="M11" s="1014" t="s">
        <v>922</v>
      </c>
      <c r="N11" s="1015"/>
      <c r="O11" s="393"/>
      <c r="P11" s="1024" t="s">
        <v>148</v>
      </c>
      <c r="Q11" s="1025"/>
      <c r="R11" s="1025"/>
      <c r="S11" s="1026"/>
      <c r="T11" s="1012" t="s">
        <v>924</v>
      </c>
      <c r="U11" s="1024" t="s">
        <v>148</v>
      </c>
      <c r="V11" s="1025"/>
      <c r="W11" s="1025"/>
      <c r="X11" s="1026"/>
      <c r="Y11" s="1012" t="s">
        <v>923</v>
      </c>
      <c r="Z11" s="1014" t="s">
        <v>925</v>
      </c>
      <c r="AA11" s="1015"/>
      <c r="AB11" s="1010"/>
      <c r="AC11" s="1011"/>
      <c r="AD11" s="1019"/>
      <c r="AE11" s="1020"/>
      <c r="AF11" s="226"/>
      <c r="AG11" s="1059"/>
      <c r="AH11" s="1059"/>
      <c r="AI11" s="1059"/>
      <c r="AJ11" s="1052" t="s">
        <v>190</v>
      </c>
      <c r="AK11" s="1053"/>
      <c r="AL11" s="1054"/>
      <c r="AM11" s="1055" t="s">
        <v>191</v>
      </c>
      <c r="AN11" s="1056"/>
      <c r="AO11" s="1057"/>
      <c r="AP11" s="1055" t="s">
        <v>978</v>
      </c>
      <c r="AQ11" s="1056"/>
      <c r="AR11" s="1057"/>
      <c r="AS11" s="1060" t="s">
        <v>967</v>
      </c>
      <c r="AT11" s="1062" t="s">
        <v>976</v>
      </c>
    </row>
    <row r="12" spans="1:61" ht="151.5" customHeight="1" thickBot="1" x14ac:dyDescent="0.95">
      <c r="A12" s="999"/>
      <c r="B12" s="1001"/>
      <c r="C12" s="415" t="s">
        <v>149</v>
      </c>
      <c r="D12" s="415" t="s">
        <v>150</v>
      </c>
      <c r="E12" s="415" t="s">
        <v>915</v>
      </c>
      <c r="F12" s="415" t="s">
        <v>916</v>
      </c>
      <c r="G12" s="1013"/>
      <c r="H12" s="415" t="s">
        <v>151</v>
      </c>
      <c r="I12" s="415" t="s">
        <v>152</v>
      </c>
      <c r="J12" s="415" t="s">
        <v>153</v>
      </c>
      <c r="K12" s="415" t="s">
        <v>921</v>
      </c>
      <c r="L12" s="1013"/>
      <c r="M12" s="398" t="s">
        <v>165</v>
      </c>
      <c r="N12" s="399" t="s">
        <v>164</v>
      </c>
      <c r="O12" s="394"/>
      <c r="P12" s="414" t="s">
        <v>149</v>
      </c>
      <c r="Q12" s="414" t="s">
        <v>150</v>
      </c>
      <c r="R12" s="414" t="s">
        <v>915</v>
      </c>
      <c r="S12" s="414" t="s">
        <v>916</v>
      </c>
      <c r="T12" s="1013"/>
      <c r="U12" s="414" t="s">
        <v>151</v>
      </c>
      <c r="V12" s="414" t="s">
        <v>152</v>
      </c>
      <c r="W12" s="414" t="s">
        <v>153</v>
      </c>
      <c r="X12" s="414" t="s">
        <v>921</v>
      </c>
      <c r="Y12" s="1013"/>
      <c r="Z12" s="398" t="s">
        <v>165</v>
      </c>
      <c r="AA12" s="399" t="s">
        <v>164</v>
      </c>
      <c r="AB12" s="425" t="s">
        <v>224</v>
      </c>
      <c r="AC12" s="500" t="s">
        <v>166</v>
      </c>
      <c r="AD12" s="410" t="s">
        <v>164</v>
      </c>
      <c r="AE12" s="406" t="s">
        <v>165</v>
      </c>
      <c r="AF12" s="227"/>
      <c r="AG12" s="122" t="s">
        <v>204</v>
      </c>
      <c r="AH12" s="122" t="s">
        <v>205</v>
      </c>
      <c r="AI12" s="716" t="s">
        <v>938</v>
      </c>
      <c r="AJ12" s="745" t="s">
        <v>207</v>
      </c>
      <c r="AK12" s="745" t="s">
        <v>208</v>
      </c>
      <c r="AL12" s="745" t="s">
        <v>209</v>
      </c>
      <c r="AM12" s="746" t="s">
        <v>207</v>
      </c>
      <c r="AN12" s="746" t="s">
        <v>208</v>
      </c>
      <c r="AO12" s="746" t="s">
        <v>209</v>
      </c>
      <c r="AP12" s="747" t="s">
        <v>210</v>
      </c>
      <c r="AQ12" s="747" t="s">
        <v>211</v>
      </c>
      <c r="AR12" s="747" t="s">
        <v>212</v>
      </c>
      <c r="AS12" s="1061"/>
      <c r="AT12" s="1063"/>
    </row>
    <row r="13" spans="1:61" ht="62.25" x14ac:dyDescent="0.9">
      <c r="A13" s="429">
        <v>1</v>
      </c>
      <c r="B13" s="748">
        <f>DATOS!F8</f>
        <v>0</v>
      </c>
      <c r="C13" s="488"/>
      <c r="D13" s="489"/>
      <c r="E13" s="489"/>
      <c r="F13" s="490"/>
      <c r="G13" s="689">
        <f>SUM(C13:F13)/4</f>
        <v>0</v>
      </c>
      <c r="H13" s="488"/>
      <c r="I13" s="489"/>
      <c r="J13" s="489"/>
      <c r="K13" s="490"/>
      <c r="L13" s="690">
        <f>SUM(H13:K13)/4</f>
        <v>0</v>
      </c>
      <c r="M13" s="768">
        <f>SUM(G13+L13)/2</f>
        <v>0</v>
      </c>
      <c r="N13" s="765" t="e">
        <f>INDEX($BI$1:$BI$10, MATCH(ROUND(M13, 2), $BH$1:$BH$10, 1))</f>
        <v>#N/A</v>
      </c>
      <c r="O13" s="692"/>
      <c r="P13" s="488"/>
      <c r="Q13" s="489"/>
      <c r="R13" s="489"/>
      <c r="S13" s="490"/>
      <c r="T13" s="693">
        <f>SUM(P13:S13)/4</f>
        <v>0</v>
      </c>
      <c r="U13" s="488"/>
      <c r="V13" s="489"/>
      <c r="W13" s="489"/>
      <c r="X13" s="490"/>
      <c r="Y13" s="416">
        <f>SUM(U13:X13)/4</f>
        <v>0</v>
      </c>
      <c r="Z13" s="403">
        <f>SUM(T13+Y13)/2</f>
        <v>0</v>
      </c>
      <c r="AA13" s="765" t="str">
        <f>INDEX($BI$1:$BI$10, MATCH(ROUND(AB13, 2), $BH$1:$BH$10, 1))</f>
        <v>A+</v>
      </c>
      <c r="AB13" s="422">
        <v>10</v>
      </c>
      <c r="AC13" s="1037"/>
      <c r="AD13" s="476" t="str">
        <f>INDEX($BI$1:$BI$10, MATCH(ROUND(AE13, 2), $BH$1:$BH$10, 1))</f>
        <v>D-</v>
      </c>
      <c r="AE13" s="762">
        <f>SUM(M13,Z13,AB13)/3</f>
        <v>3.3333333333333335</v>
      </c>
      <c r="AF13" s="287"/>
      <c r="AG13" s="717"/>
      <c r="AH13" s="718"/>
      <c r="AI13" s="719" t="str">
        <f>IF(OR(AG13="A",AH13="A"),"A",IF(OR(AG13="B",AH13="B"),"B",IF(OR(AG13="C",AH13="C"),"C","N")))</f>
        <v>N</v>
      </c>
      <c r="AJ13" s="720"/>
      <c r="AK13" s="720"/>
      <c r="AL13" s="720"/>
      <c r="AM13" s="721"/>
      <c r="AN13" s="721"/>
      <c r="AO13" s="722"/>
      <c r="AP13" s="723">
        <f>SUM(AJ13+AM13)</f>
        <v>0</v>
      </c>
      <c r="AQ13" s="723">
        <f>SUM(AK13+AN13)</f>
        <v>0</v>
      </c>
      <c r="AR13" s="723">
        <f>SUM(AL13+AO13)</f>
        <v>0</v>
      </c>
      <c r="AS13" s="724">
        <f t="shared" ref="AS13:AS52" si="0">AT13  - AP13  - AQ13</f>
        <v>75</v>
      </c>
      <c r="AT13" s="725">
        <v>75</v>
      </c>
    </row>
    <row r="14" spans="1:61" ht="62.25" x14ac:dyDescent="0.9">
      <c r="A14" s="430">
        <v>2</v>
      </c>
      <c r="B14" s="749">
        <f>DATOS!F9</f>
        <v>0</v>
      </c>
      <c r="C14" s="491"/>
      <c r="D14" s="492"/>
      <c r="E14" s="492"/>
      <c r="F14" s="493"/>
      <c r="G14" s="694">
        <f t="shared" ref="G14:G52" si="1">SUM(C14:F14)/4</f>
        <v>0</v>
      </c>
      <c r="H14" s="491"/>
      <c r="I14" s="492"/>
      <c r="J14" s="492"/>
      <c r="K14" s="493"/>
      <c r="L14" s="695">
        <f t="shared" ref="L14:L52" si="2">SUM(H14:K14)/4</f>
        <v>0</v>
      </c>
      <c r="M14" s="769">
        <f t="shared" ref="M14:M52" si="3">SUM(G14+L14)/2</f>
        <v>0</v>
      </c>
      <c r="N14" s="766" t="e">
        <f t="shared" ref="N14:N52" si="4">INDEX($BI$1:$BI$10, MATCH(ROUND(M14, 2), $BH$1:$BH$10, 1))</f>
        <v>#N/A</v>
      </c>
      <c r="O14" s="697"/>
      <c r="P14" s="491"/>
      <c r="Q14" s="492"/>
      <c r="R14" s="492"/>
      <c r="S14" s="493"/>
      <c r="T14" s="698">
        <f t="shared" ref="T14:T52" si="5">SUM(P14:S14)/4</f>
        <v>0</v>
      </c>
      <c r="U14" s="491"/>
      <c r="V14" s="492"/>
      <c r="W14" s="492"/>
      <c r="X14" s="493"/>
      <c r="Y14" s="417">
        <f t="shared" ref="Y14:Y52" si="6">SUM(U14:X14)/4</f>
        <v>0</v>
      </c>
      <c r="Z14" s="404">
        <f t="shared" ref="Z14:Z18" si="7">SUM(T14+Y14)/2</f>
        <v>0</v>
      </c>
      <c r="AA14" s="766" t="str">
        <f t="shared" ref="AA14:AA52" si="8">INDEX($BI$1:$BI$10, MATCH(ROUND(AB14, 2), $BH$1:$BH$10, 1))</f>
        <v>A+</v>
      </c>
      <c r="AB14" s="423">
        <v>10</v>
      </c>
      <c r="AC14" s="1038"/>
      <c r="AD14" s="477" t="str">
        <f t="shared" ref="AD14:AD52" si="9">INDEX($BI$1:$BI$10, MATCH(ROUND(AE14, 2), $BH$1:$BH$10, 1))</f>
        <v>D-</v>
      </c>
      <c r="AE14" s="763">
        <f t="shared" ref="AE14:AE52" si="10">SUM(M14,Z14,AB14)/3</f>
        <v>3.3333333333333335</v>
      </c>
      <c r="AF14" s="288"/>
      <c r="AG14" s="726"/>
      <c r="AH14" s="727"/>
      <c r="AI14" s="728" t="str">
        <f>IF(OR(AG14="A",AH14="A"),"A",IF(OR(AG14="B",AH14="B"),"B",IF(OR(AG14="C",AH14="C"),"C","N")))</f>
        <v>N</v>
      </c>
      <c r="AJ14" s="720"/>
      <c r="AK14" s="720"/>
      <c r="AL14" s="720"/>
      <c r="AM14" s="721"/>
      <c r="AN14" s="721"/>
      <c r="AO14" s="722"/>
      <c r="AP14" s="729">
        <f t="shared" ref="AP14:AP52" si="11">SUM(AJ14+AM14)</f>
        <v>0</v>
      </c>
      <c r="AQ14" s="729">
        <f t="shared" ref="AQ14:AR52" si="12">SUM(AK14+AN14)</f>
        <v>0</v>
      </c>
      <c r="AR14" s="729">
        <f t="shared" si="12"/>
        <v>0</v>
      </c>
      <c r="AS14" s="730">
        <f t="shared" si="0"/>
        <v>75</v>
      </c>
      <c r="AT14" s="731">
        <v>75</v>
      </c>
    </row>
    <row r="15" spans="1:61" ht="62.25" x14ac:dyDescent="0.9">
      <c r="A15" s="430">
        <v>3</v>
      </c>
      <c r="B15" s="749">
        <f>DATOS!F10</f>
        <v>0</v>
      </c>
      <c r="C15" s="491"/>
      <c r="D15" s="492"/>
      <c r="E15" s="492"/>
      <c r="F15" s="493"/>
      <c r="G15" s="694">
        <f t="shared" si="1"/>
        <v>0</v>
      </c>
      <c r="H15" s="491"/>
      <c r="I15" s="492"/>
      <c r="J15" s="492"/>
      <c r="K15" s="493"/>
      <c r="L15" s="695">
        <f t="shared" si="2"/>
        <v>0</v>
      </c>
      <c r="M15" s="769">
        <f t="shared" si="3"/>
        <v>0</v>
      </c>
      <c r="N15" s="766" t="e">
        <f t="shared" si="4"/>
        <v>#N/A</v>
      </c>
      <c r="O15" s="697"/>
      <c r="P15" s="491"/>
      <c r="Q15" s="492"/>
      <c r="R15" s="492"/>
      <c r="S15" s="493"/>
      <c r="T15" s="698">
        <f t="shared" si="5"/>
        <v>0</v>
      </c>
      <c r="U15" s="491"/>
      <c r="V15" s="492"/>
      <c r="W15" s="492"/>
      <c r="X15" s="493"/>
      <c r="Y15" s="417">
        <f t="shared" si="6"/>
        <v>0</v>
      </c>
      <c r="Z15" s="404">
        <f t="shared" si="7"/>
        <v>0</v>
      </c>
      <c r="AA15" s="766" t="str">
        <f t="shared" si="8"/>
        <v>A+</v>
      </c>
      <c r="AB15" s="423">
        <v>10</v>
      </c>
      <c r="AC15" s="1038"/>
      <c r="AD15" s="477" t="str">
        <f t="shared" si="9"/>
        <v>D-</v>
      </c>
      <c r="AE15" s="763">
        <f t="shared" si="10"/>
        <v>3.3333333333333335</v>
      </c>
      <c r="AF15" s="288"/>
      <c r="AG15" s="726"/>
      <c r="AH15" s="727"/>
      <c r="AI15" s="728" t="str">
        <f t="shared" ref="AI15:AI52" si="13">IF(OR(AG15="A",AH15="A"),"A",IF(OR(AG15="B",AH15="B"),"B",IF(OR(AG15="C",AH15="C"),"C","N")))</f>
        <v>N</v>
      </c>
      <c r="AJ15" s="720"/>
      <c r="AK15" s="720"/>
      <c r="AL15" s="720"/>
      <c r="AM15" s="721"/>
      <c r="AN15" s="721"/>
      <c r="AO15" s="722"/>
      <c r="AP15" s="729">
        <f t="shared" si="11"/>
        <v>0</v>
      </c>
      <c r="AQ15" s="729">
        <f t="shared" si="12"/>
        <v>0</v>
      </c>
      <c r="AR15" s="729">
        <f t="shared" si="12"/>
        <v>0</v>
      </c>
      <c r="AS15" s="730">
        <f t="shared" si="0"/>
        <v>75</v>
      </c>
      <c r="AT15" s="731">
        <v>75</v>
      </c>
    </row>
    <row r="16" spans="1:61" ht="62.25" x14ac:dyDescent="0.9">
      <c r="A16" s="430">
        <v>4</v>
      </c>
      <c r="B16" s="749">
        <f>DATOS!F11</f>
        <v>0</v>
      </c>
      <c r="C16" s="491"/>
      <c r="D16" s="492"/>
      <c r="E16" s="492"/>
      <c r="F16" s="493"/>
      <c r="G16" s="694">
        <f t="shared" si="1"/>
        <v>0</v>
      </c>
      <c r="H16" s="491"/>
      <c r="I16" s="492"/>
      <c r="J16" s="492"/>
      <c r="K16" s="493"/>
      <c r="L16" s="695">
        <f t="shared" si="2"/>
        <v>0</v>
      </c>
      <c r="M16" s="769">
        <f t="shared" si="3"/>
        <v>0</v>
      </c>
      <c r="N16" s="766" t="e">
        <f t="shared" si="4"/>
        <v>#N/A</v>
      </c>
      <c r="O16" s="697"/>
      <c r="P16" s="491"/>
      <c r="Q16" s="492"/>
      <c r="R16" s="492"/>
      <c r="S16" s="493"/>
      <c r="T16" s="698">
        <f t="shared" si="5"/>
        <v>0</v>
      </c>
      <c r="U16" s="491"/>
      <c r="V16" s="492"/>
      <c r="W16" s="492"/>
      <c r="X16" s="493"/>
      <c r="Y16" s="417">
        <f t="shared" si="6"/>
        <v>0</v>
      </c>
      <c r="Z16" s="404">
        <f t="shared" si="7"/>
        <v>0</v>
      </c>
      <c r="AA16" s="766" t="str">
        <f t="shared" si="8"/>
        <v>A+</v>
      </c>
      <c r="AB16" s="423">
        <v>10</v>
      </c>
      <c r="AC16" s="1038"/>
      <c r="AD16" s="477" t="str">
        <f t="shared" si="9"/>
        <v>D-</v>
      </c>
      <c r="AE16" s="763">
        <f t="shared" si="10"/>
        <v>3.3333333333333335</v>
      </c>
      <c r="AF16" s="288"/>
      <c r="AG16" s="726"/>
      <c r="AH16" s="727"/>
      <c r="AI16" s="728" t="str">
        <f t="shared" si="13"/>
        <v>N</v>
      </c>
      <c r="AJ16" s="720"/>
      <c r="AK16" s="720"/>
      <c r="AL16" s="720"/>
      <c r="AM16" s="721"/>
      <c r="AN16" s="721"/>
      <c r="AO16" s="722"/>
      <c r="AP16" s="729">
        <f t="shared" si="11"/>
        <v>0</v>
      </c>
      <c r="AQ16" s="729">
        <f t="shared" si="12"/>
        <v>0</v>
      </c>
      <c r="AR16" s="729">
        <f t="shared" si="12"/>
        <v>0</v>
      </c>
      <c r="AS16" s="730">
        <f t="shared" si="0"/>
        <v>75</v>
      </c>
      <c r="AT16" s="731">
        <v>75</v>
      </c>
    </row>
    <row r="17" spans="1:47" x14ac:dyDescent="0.85">
      <c r="A17" s="430">
        <v>5</v>
      </c>
      <c r="B17" s="749">
        <f>DATOS!F12</f>
        <v>0</v>
      </c>
      <c r="C17" s="491"/>
      <c r="D17" s="492"/>
      <c r="E17" s="492"/>
      <c r="F17" s="493"/>
      <c r="G17" s="694">
        <f t="shared" si="1"/>
        <v>0</v>
      </c>
      <c r="H17" s="491"/>
      <c r="I17" s="492"/>
      <c r="J17" s="492"/>
      <c r="K17" s="493"/>
      <c r="L17" s="695">
        <f t="shared" si="2"/>
        <v>0</v>
      </c>
      <c r="M17" s="769">
        <f t="shared" si="3"/>
        <v>0</v>
      </c>
      <c r="N17" s="766" t="e">
        <f t="shared" si="4"/>
        <v>#N/A</v>
      </c>
      <c r="O17" s="697"/>
      <c r="P17" s="491"/>
      <c r="Q17" s="492"/>
      <c r="R17" s="492"/>
      <c r="S17" s="493"/>
      <c r="T17" s="698">
        <f t="shared" si="5"/>
        <v>0</v>
      </c>
      <c r="U17" s="491"/>
      <c r="V17" s="492"/>
      <c r="W17" s="492"/>
      <c r="X17" s="493"/>
      <c r="Y17" s="417">
        <f t="shared" si="6"/>
        <v>0</v>
      </c>
      <c r="Z17" s="404">
        <f t="shared" si="7"/>
        <v>0</v>
      </c>
      <c r="AA17" s="766" t="str">
        <f t="shared" si="8"/>
        <v>A+</v>
      </c>
      <c r="AB17" s="423">
        <v>10</v>
      </c>
      <c r="AC17" s="1038"/>
      <c r="AD17" s="477" t="str">
        <f t="shared" si="9"/>
        <v>D-</v>
      </c>
      <c r="AE17" s="763">
        <f t="shared" si="10"/>
        <v>3.3333333333333335</v>
      </c>
      <c r="AF17" s="288"/>
      <c r="AG17" s="726"/>
      <c r="AH17" s="727"/>
      <c r="AI17" s="728" t="str">
        <f t="shared" si="13"/>
        <v>N</v>
      </c>
      <c r="AJ17" s="720"/>
      <c r="AK17" s="720"/>
      <c r="AL17" s="720"/>
      <c r="AM17" s="721"/>
      <c r="AN17" s="721"/>
      <c r="AO17" s="722"/>
      <c r="AP17" s="729">
        <f t="shared" si="11"/>
        <v>0</v>
      </c>
      <c r="AQ17" s="729">
        <f t="shared" si="12"/>
        <v>0</v>
      </c>
      <c r="AR17" s="729">
        <f t="shared" si="12"/>
        <v>0</v>
      </c>
      <c r="AS17" s="730">
        <f t="shared" si="0"/>
        <v>75</v>
      </c>
      <c r="AT17" s="731">
        <v>75</v>
      </c>
      <c r="AU17" s="756"/>
    </row>
    <row r="18" spans="1:47" x14ac:dyDescent="0.85">
      <c r="A18" s="430">
        <v>6</v>
      </c>
      <c r="B18" s="749">
        <f>DATOS!F13</f>
        <v>0</v>
      </c>
      <c r="C18" s="491"/>
      <c r="D18" s="492"/>
      <c r="E18" s="492"/>
      <c r="F18" s="493"/>
      <c r="G18" s="694">
        <f t="shared" si="1"/>
        <v>0</v>
      </c>
      <c r="H18" s="491"/>
      <c r="I18" s="492"/>
      <c r="J18" s="492"/>
      <c r="K18" s="493"/>
      <c r="L18" s="695">
        <f t="shared" si="2"/>
        <v>0</v>
      </c>
      <c r="M18" s="769">
        <f t="shared" si="3"/>
        <v>0</v>
      </c>
      <c r="N18" s="766" t="e">
        <f t="shared" si="4"/>
        <v>#N/A</v>
      </c>
      <c r="O18" s="697"/>
      <c r="P18" s="491"/>
      <c r="Q18" s="492"/>
      <c r="R18" s="492"/>
      <c r="S18" s="493"/>
      <c r="T18" s="698">
        <f t="shared" si="5"/>
        <v>0</v>
      </c>
      <c r="U18" s="491"/>
      <c r="V18" s="492"/>
      <c r="W18" s="492"/>
      <c r="X18" s="493"/>
      <c r="Y18" s="417">
        <f t="shared" si="6"/>
        <v>0</v>
      </c>
      <c r="Z18" s="404">
        <f t="shared" si="7"/>
        <v>0</v>
      </c>
      <c r="AA18" s="766" t="str">
        <f t="shared" si="8"/>
        <v>A+</v>
      </c>
      <c r="AB18" s="423">
        <v>10</v>
      </c>
      <c r="AC18" s="1038"/>
      <c r="AD18" s="477" t="str">
        <f t="shared" si="9"/>
        <v>D-</v>
      </c>
      <c r="AE18" s="763">
        <f t="shared" si="10"/>
        <v>3.3333333333333335</v>
      </c>
      <c r="AF18" s="288"/>
      <c r="AG18" s="726"/>
      <c r="AH18" s="727"/>
      <c r="AI18" s="728" t="str">
        <f t="shared" si="13"/>
        <v>N</v>
      </c>
      <c r="AJ18" s="720"/>
      <c r="AK18" s="720"/>
      <c r="AL18" s="720"/>
      <c r="AM18" s="721"/>
      <c r="AN18" s="721"/>
      <c r="AO18" s="722"/>
      <c r="AP18" s="729">
        <f t="shared" si="11"/>
        <v>0</v>
      </c>
      <c r="AQ18" s="729">
        <f t="shared" si="12"/>
        <v>0</v>
      </c>
      <c r="AR18" s="729">
        <f t="shared" si="12"/>
        <v>0</v>
      </c>
      <c r="AS18" s="730">
        <f t="shared" si="0"/>
        <v>75</v>
      </c>
      <c r="AT18" s="731">
        <v>75</v>
      </c>
      <c r="AU18" s="756"/>
    </row>
    <row r="19" spans="1:47" x14ac:dyDescent="0.85">
      <c r="A19" s="430">
        <v>7</v>
      </c>
      <c r="B19" s="749">
        <f>DATOS!F14</f>
        <v>0</v>
      </c>
      <c r="C19" s="491"/>
      <c r="D19" s="492"/>
      <c r="E19" s="492"/>
      <c r="F19" s="493"/>
      <c r="G19" s="694">
        <f t="shared" si="1"/>
        <v>0</v>
      </c>
      <c r="H19" s="491"/>
      <c r="I19" s="492"/>
      <c r="J19" s="492"/>
      <c r="K19" s="493"/>
      <c r="L19" s="695">
        <f t="shared" si="2"/>
        <v>0</v>
      </c>
      <c r="M19" s="769">
        <f>SUM(G19+L19)/2</f>
        <v>0</v>
      </c>
      <c r="N19" s="766" t="e">
        <f t="shared" si="4"/>
        <v>#N/A</v>
      </c>
      <c r="O19" s="697"/>
      <c r="P19" s="491"/>
      <c r="Q19" s="492"/>
      <c r="R19" s="492"/>
      <c r="S19" s="493"/>
      <c r="T19" s="698">
        <f t="shared" si="5"/>
        <v>0</v>
      </c>
      <c r="U19" s="491"/>
      <c r="V19" s="492"/>
      <c r="W19" s="492"/>
      <c r="X19" s="493"/>
      <c r="Y19" s="417">
        <f t="shared" si="6"/>
        <v>0</v>
      </c>
      <c r="Z19" s="404">
        <f>SUM(T19+Y19)/2</f>
        <v>0</v>
      </c>
      <c r="AA19" s="766" t="str">
        <f t="shared" si="8"/>
        <v>A-</v>
      </c>
      <c r="AB19" s="423">
        <v>9</v>
      </c>
      <c r="AC19" s="1038"/>
      <c r="AD19" s="477" t="str">
        <f t="shared" si="9"/>
        <v>D-</v>
      </c>
      <c r="AE19" s="763">
        <f>SUM(M19,Z19,AB19)/3</f>
        <v>3</v>
      </c>
      <c r="AF19" s="288"/>
      <c r="AG19" s="726"/>
      <c r="AH19" s="727"/>
      <c r="AI19" s="728" t="str">
        <f t="shared" si="13"/>
        <v>N</v>
      </c>
      <c r="AJ19" s="720"/>
      <c r="AK19" s="720"/>
      <c r="AL19" s="720"/>
      <c r="AM19" s="721"/>
      <c r="AN19" s="721"/>
      <c r="AO19" s="722"/>
      <c r="AP19" s="729">
        <f t="shared" si="11"/>
        <v>0</v>
      </c>
      <c r="AQ19" s="729">
        <f t="shared" si="12"/>
        <v>0</v>
      </c>
      <c r="AR19" s="729">
        <f t="shared" si="12"/>
        <v>0</v>
      </c>
      <c r="AS19" s="730">
        <f t="shared" si="0"/>
        <v>75</v>
      </c>
      <c r="AT19" s="731">
        <v>75</v>
      </c>
      <c r="AU19" s="756"/>
    </row>
    <row r="20" spans="1:47" ht="62.25" x14ac:dyDescent="0.9">
      <c r="A20" s="430">
        <v>8</v>
      </c>
      <c r="B20" s="749">
        <f>DATOS!F15</f>
        <v>0</v>
      </c>
      <c r="C20" s="491"/>
      <c r="D20" s="492"/>
      <c r="E20" s="492"/>
      <c r="F20" s="493"/>
      <c r="G20" s="694">
        <f t="shared" si="1"/>
        <v>0</v>
      </c>
      <c r="H20" s="491"/>
      <c r="I20" s="492"/>
      <c r="J20" s="492"/>
      <c r="K20" s="493"/>
      <c r="L20" s="695">
        <f t="shared" si="2"/>
        <v>0</v>
      </c>
      <c r="M20" s="769">
        <f t="shared" si="3"/>
        <v>0</v>
      </c>
      <c r="N20" s="766" t="e">
        <f t="shared" si="4"/>
        <v>#N/A</v>
      </c>
      <c r="O20" s="697"/>
      <c r="P20" s="491"/>
      <c r="Q20" s="492"/>
      <c r="R20" s="492"/>
      <c r="S20" s="493"/>
      <c r="T20" s="698">
        <f t="shared" si="5"/>
        <v>0</v>
      </c>
      <c r="U20" s="491"/>
      <c r="V20" s="492"/>
      <c r="W20" s="492"/>
      <c r="X20" s="493"/>
      <c r="Y20" s="417">
        <f t="shared" si="6"/>
        <v>0</v>
      </c>
      <c r="Z20" s="404">
        <f t="shared" ref="Z20:Z52" si="14">SUM(T20+Y20)/2</f>
        <v>0</v>
      </c>
      <c r="AA20" s="766" t="str">
        <f t="shared" si="8"/>
        <v>A-</v>
      </c>
      <c r="AB20" s="423">
        <v>9</v>
      </c>
      <c r="AC20" s="1038"/>
      <c r="AD20" s="477" t="str">
        <f t="shared" si="9"/>
        <v>D-</v>
      </c>
      <c r="AE20" s="763">
        <f t="shared" si="10"/>
        <v>3</v>
      </c>
      <c r="AF20" s="288"/>
      <c r="AG20" s="726"/>
      <c r="AH20" s="727"/>
      <c r="AI20" s="728" t="str">
        <f t="shared" si="13"/>
        <v>N</v>
      </c>
      <c r="AJ20" s="720"/>
      <c r="AK20" s="720"/>
      <c r="AL20" s="720"/>
      <c r="AM20" s="721"/>
      <c r="AN20" s="721"/>
      <c r="AO20" s="722"/>
      <c r="AP20" s="729">
        <f t="shared" si="11"/>
        <v>0</v>
      </c>
      <c r="AQ20" s="729">
        <f t="shared" si="12"/>
        <v>0</v>
      </c>
      <c r="AR20" s="729">
        <f t="shared" si="12"/>
        <v>0</v>
      </c>
      <c r="AS20" s="730">
        <f t="shared" si="0"/>
        <v>75</v>
      </c>
      <c r="AT20" s="731">
        <v>75</v>
      </c>
    </row>
    <row r="21" spans="1:47" ht="62.25" x14ac:dyDescent="0.9">
      <c r="A21" s="430">
        <v>9</v>
      </c>
      <c r="B21" s="749">
        <f>DATOS!F16</f>
        <v>0</v>
      </c>
      <c r="C21" s="491"/>
      <c r="D21" s="492"/>
      <c r="E21" s="492"/>
      <c r="F21" s="493"/>
      <c r="G21" s="694">
        <f t="shared" si="1"/>
        <v>0</v>
      </c>
      <c r="H21" s="491"/>
      <c r="I21" s="492"/>
      <c r="J21" s="492"/>
      <c r="K21" s="493"/>
      <c r="L21" s="695">
        <f t="shared" si="2"/>
        <v>0</v>
      </c>
      <c r="M21" s="769">
        <f t="shared" si="3"/>
        <v>0</v>
      </c>
      <c r="N21" s="766" t="e">
        <f t="shared" si="4"/>
        <v>#N/A</v>
      </c>
      <c r="O21" s="697"/>
      <c r="P21" s="491"/>
      <c r="Q21" s="492"/>
      <c r="R21" s="492"/>
      <c r="S21" s="493"/>
      <c r="T21" s="698">
        <f t="shared" si="5"/>
        <v>0</v>
      </c>
      <c r="U21" s="491"/>
      <c r="V21" s="492"/>
      <c r="W21" s="492"/>
      <c r="X21" s="493"/>
      <c r="Y21" s="417">
        <f t="shared" si="6"/>
        <v>0</v>
      </c>
      <c r="Z21" s="404">
        <f t="shared" si="14"/>
        <v>0</v>
      </c>
      <c r="AA21" s="766" t="str">
        <f t="shared" si="8"/>
        <v>A-</v>
      </c>
      <c r="AB21" s="423">
        <v>9</v>
      </c>
      <c r="AC21" s="1038"/>
      <c r="AD21" s="477" t="str">
        <f t="shared" si="9"/>
        <v>D-</v>
      </c>
      <c r="AE21" s="763">
        <f t="shared" si="10"/>
        <v>3</v>
      </c>
      <c r="AF21" s="288"/>
      <c r="AG21" s="726"/>
      <c r="AH21" s="727"/>
      <c r="AI21" s="728" t="str">
        <f t="shared" si="13"/>
        <v>N</v>
      </c>
      <c r="AJ21" s="720"/>
      <c r="AK21" s="720"/>
      <c r="AL21" s="720"/>
      <c r="AM21" s="721"/>
      <c r="AN21" s="721"/>
      <c r="AO21" s="722"/>
      <c r="AP21" s="729">
        <f t="shared" si="11"/>
        <v>0</v>
      </c>
      <c r="AQ21" s="729">
        <f t="shared" si="12"/>
        <v>0</v>
      </c>
      <c r="AR21" s="729">
        <f t="shared" si="12"/>
        <v>0</v>
      </c>
      <c r="AS21" s="730">
        <f t="shared" si="0"/>
        <v>75</v>
      </c>
      <c r="AT21" s="731">
        <v>75</v>
      </c>
    </row>
    <row r="22" spans="1:47" ht="62.25" x14ac:dyDescent="0.9">
      <c r="A22" s="430">
        <v>10</v>
      </c>
      <c r="B22" s="749">
        <f>DATOS!F17</f>
        <v>0</v>
      </c>
      <c r="C22" s="491"/>
      <c r="D22" s="492"/>
      <c r="E22" s="492"/>
      <c r="F22" s="493"/>
      <c r="G22" s="694">
        <f t="shared" si="1"/>
        <v>0</v>
      </c>
      <c r="H22" s="491"/>
      <c r="I22" s="492"/>
      <c r="J22" s="492"/>
      <c r="K22" s="493"/>
      <c r="L22" s="695">
        <f t="shared" si="2"/>
        <v>0</v>
      </c>
      <c r="M22" s="769">
        <f t="shared" si="3"/>
        <v>0</v>
      </c>
      <c r="N22" s="766" t="e">
        <f t="shared" si="4"/>
        <v>#N/A</v>
      </c>
      <c r="O22" s="697"/>
      <c r="P22" s="491"/>
      <c r="Q22" s="492"/>
      <c r="R22" s="492"/>
      <c r="S22" s="493"/>
      <c r="T22" s="698">
        <f t="shared" si="5"/>
        <v>0</v>
      </c>
      <c r="U22" s="491"/>
      <c r="V22" s="492"/>
      <c r="W22" s="492"/>
      <c r="X22" s="493"/>
      <c r="Y22" s="417">
        <f t="shared" si="6"/>
        <v>0</v>
      </c>
      <c r="Z22" s="404">
        <f t="shared" si="14"/>
        <v>0</v>
      </c>
      <c r="AA22" s="766" t="str">
        <f t="shared" si="8"/>
        <v>A-</v>
      </c>
      <c r="AB22" s="423">
        <v>9</v>
      </c>
      <c r="AC22" s="1038"/>
      <c r="AD22" s="477" t="str">
        <f t="shared" si="9"/>
        <v>D-</v>
      </c>
      <c r="AE22" s="763">
        <f t="shared" si="10"/>
        <v>3</v>
      </c>
      <c r="AF22" s="288"/>
      <c r="AG22" s="726"/>
      <c r="AH22" s="727"/>
      <c r="AI22" s="728" t="str">
        <f t="shared" si="13"/>
        <v>N</v>
      </c>
      <c r="AJ22" s="720"/>
      <c r="AK22" s="720"/>
      <c r="AL22" s="720"/>
      <c r="AM22" s="721"/>
      <c r="AN22" s="721"/>
      <c r="AO22" s="722"/>
      <c r="AP22" s="729">
        <f t="shared" si="11"/>
        <v>0</v>
      </c>
      <c r="AQ22" s="729">
        <f t="shared" si="12"/>
        <v>0</v>
      </c>
      <c r="AR22" s="729">
        <f t="shared" si="12"/>
        <v>0</v>
      </c>
      <c r="AS22" s="730">
        <f t="shared" si="0"/>
        <v>75</v>
      </c>
      <c r="AT22" s="731">
        <v>75</v>
      </c>
    </row>
    <row r="23" spans="1:47" ht="62.25" x14ac:dyDescent="0.9">
      <c r="A23" s="430">
        <v>11</v>
      </c>
      <c r="B23" s="749">
        <f>DATOS!F18</f>
        <v>0</v>
      </c>
      <c r="C23" s="491"/>
      <c r="D23" s="492"/>
      <c r="E23" s="492"/>
      <c r="F23" s="493"/>
      <c r="G23" s="694">
        <f t="shared" si="1"/>
        <v>0</v>
      </c>
      <c r="H23" s="491"/>
      <c r="I23" s="492"/>
      <c r="J23" s="492"/>
      <c r="K23" s="493"/>
      <c r="L23" s="695">
        <f t="shared" si="2"/>
        <v>0</v>
      </c>
      <c r="M23" s="769">
        <f t="shared" si="3"/>
        <v>0</v>
      </c>
      <c r="N23" s="766" t="e">
        <f t="shared" si="4"/>
        <v>#N/A</v>
      </c>
      <c r="O23" s="697"/>
      <c r="P23" s="491"/>
      <c r="Q23" s="492"/>
      <c r="R23" s="492"/>
      <c r="S23" s="493"/>
      <c r="T23" s="698">
        <f t="shared" si="5"/>
        <v>0</v>
      </c>
      <c r="U23" s="491"/>
      <c r="V23" s="492"/>
      <c r="W23" s="492"/>
      <c r="X23" s="493"/>
      <c r="Y23" s="417">
        <f t="shared" si="6"/>
        <v>0</v>
      </c>
      <c r="Z23" s="404">
        <f t="shared" si="14"/>
        <v>0</v>
      </c>
      <c r="AA23" s="766" t="str">
        <f t="shared" si="8"/>
        <v>A-</v>
      </c>
      <c r="AB23" s="423">
        <v>9</v>
      </c>
      <c r="AC23" s="1038"/>
      <c r="AD23" s="477" t="str">
        <f t="shared" si="9"/>
        <v>D-</v>
      </c>
      <c r="AE23" s="763">
        <f t="shared" si="10"/>
        <v>3</v>
      </c>
      <c r="AF23" s="288"/>
      <c r="AG23" s="726"/>
      <c r="AH23" s="727"/>
      <c r="AI23" s="728" t="str">
        <f t="shared" si="13"/>
        <v>N</v>
      </c>
      <c r="AJ23" s="720"/>
      <c r="AK23" s="720"/>
      <c r="AL23" s="720"/>
      <c r="AM23" s="721"/>
      <c r="AN23" s="721"/>
      <c r="AO23" s="722"/>
      <c r="AP23" s="729">
        <f t="shared" si="11"/>
        <v>0</v>
      </c>
      <c r="AQ23" s="729">
        <f t="shared" si="12"/>
        <v>0</v>
      </c>
      <c r="AR23" s="729">
        <f t="shared" si="12"/>
        <v>0</v>
      </c>
      <c r="AS23" s="730">
        <f t="shared" si="0"/>
        <v>75</v>
      </c>
      <c r="AT23" s="731">
        <v>75</v>
      </c>
    </row>
    <row r="24" spans="1:47" ht="62.25" x14ac:dyDescent="0.9">
      <c r="A24" s="430">
        <v>12</v>
      </c>
      <c r="B24" s="749">
        <f>DATOS!F19</f>
        <v>0</v>
      </c>
      <c r="C24" s="491"/>
      <c r="D24" s="492"/>
      <c r="E24" s="492"/>
      <c r="F24" s="493"/>
      <c r="G24" s="694">
        <f t="shared" si="1"/>
        <v>0</v>
      </c>
      <c r="H24" s="491"/>
      <c r="I24" s="492"/>
      <c r="J24" s="492"/>
      <c r="K24" s="493"/>
      <c r="L24" s="695">
        <f t="shared" si="2"/>
        <v>0</v>
      </c>
      <c r="M24" s="769">
        <f t="shared" si="3"/>
        <v>0</v>
      </c>
      <c r="N24" s="766" t="e">
        <f t="shared" si="4"/>
        <v>#N/A</v>
      </c>
      <c r="O24" s="697"/>
      <c r="P24" s="491"/>
      <c r="Q24" s="492"/>
      <c r="R24" s="492"/>
      <c r="S24" s="493"/>
      <c r="T24" s="698">
        <f t="shared" si="5"/>
        <v>0</v>
      </c>
      <c r="U24" s="491"/>
      <c r="V24" s="492"/>
      <c r="W24" s="492"/>
      <c r="X24" s="493"/>
      <c r="Y24" s="417">
        <f t="shared" si="6"/>
        <v>0</v>
      </c>
      <c r="Z24" s="404">
        <f t="shared" si="14"/>
        <v>0</v>
      </c>
      <c r="AA24" s="766" t="str">
        <f t="shared" si="8"/>
        <v>B+</v>
      </c>
      <c r="AB24" s="423">
        <v>8</v>
      </c>
      <c r="AC24" s="1038"/>
      <c r="AD24" s="477" t="str">
        <f t="shared" si="9"/>
        <v>E+</v>
      </c>
      <c r="AE24" s="763">
        <f t="shared" si="10"/>
        <v>2.6666666666666665</v>
      </c>
      <c r="AF24" s="288"/>
      <c r="AG24" s="726"/>
      <c r="AH24" s="727"/>
      <c r="AI24" s="728" t="str">
        <f t="shared" si="13"/>
        <v>N</v>
      </c>
      <c r="AJ24" s="720"/>
      <c r="AK24" s="720"/>
      <c r="AL24" s="720"/>
      <c r="AM24" s="721"/>
      <c r="AN24" s="721"/>
      <c r="AO24" s="722"/>
      <c r="AP24" s="729">
        <f t="shared" si="11"/>
        <v>0</v>
      </c>
      <c r="AQ24" s="729">
        <f t="shared" si="12"/>
        <v>0</v>
      </c>
      <c r="AR24" s="729">
        <f t="shared" si="12"/>
        <v>0</v>
      </c>
      <c r="AS24" s="730">
        <f t="shared" si="0"/>
        <v>75</v>
      </c>
      <c r="AT24" s="731">
        <v>75</v>
      </c>
    </row>
    <row r="25" spans="1:47" ht="62.25" x14ac:dyDescent="0.9">
      <c r="A25" s="430">
        <v>13</v>
      </c>
      <c r="B25" s="749">
        <f>DATOS!F20</f>
        <v>0</v>
      </c>
      <c r="C25" s="491"/>
      <c r="D25" s="492"/>
      <c r="E25" s="492"/>
      <c r="F25" s="493"/>
      <c r="G25" s="694">
        <f t="shared" si="1"/>
        <v>0</v>
      </c>
      <c r="H25" s="491"/>
      <c r="I25" s="492"/>
      <c r="J25" s="492"/>
      <c r="K25" s="493"/>
      <c r="L25" s="695">
        <f t="shared" si="2"/>
        <v>0</v>
      </c>
      <c r="M25" s="769">
        <f t="shared" si="3"/>
        <v>0</v>
      </c>
      <c r="N25" s="766" t="e">
        <f t="shared" si="4"/>
        <v>#N/A</v>
      </c>
      <c r="O25" s="697"/>
      <c r="P25" s="491"/>
      <c r="Q25" s="492"/>
      <c r="R25" s="492"/>
      <c r="S25" s="493"/>
      <c r="T25" s="698">
        <f t="shared" si="5"/>
        <v>0</v>
      </c>
      <c r="U25" s="491"/>
      <c r="V25" s="492"/>
      <c r="W25" s="492"/>
      <c r="X25" s="493"/>
      <c r="Y25" s="417">
        <f t="shared" si="6"/>
        <v>0</v>
      </c>
      <c r="Z25" s="404">
        <f t="shared" si="14"/>
        <v>0</v>
      </c>
      <c r="AA25" s="766" t="str">
        <f t="shared" si="8"/>
        <v>B+</v>
      </c>
      <c r="AB25" s="423">
        <v>8</v>
      </c>
      <c r="AC25" s="1038"/>
      <c r="AD25" s="477" t="str">
        <f t="shared" si="9"/>
        <v>E+</v>
      </c>
      <c r="AE25" s="763">
        <f t="shared" si="10"/>
        <v>2.6666666666666665</v>
      </c>
      <c r="AF25" s="288"/>
      <c r="AG25" s="726"/>
      <c r="AH25" s="727"/>
      <c r="AI25" s="728" t="str">
        <f t="shared" si="13"/>
        <v>N</v>
      </c>
      <c r="AJ25" s="720"/>
      <c r="AK25" s="720"/>
      <c r="AL25" s="720"/>
      <c r="AM25" s="721"/>
      <c r="AN25" s="721"/>
      <c r="AO25" s="722"/>
      <c r="AP25" s="729">
        <f t="shared" si="11"/>
        <v>0</v>
      </c>
      <c r="AQ25" s="729">
        <f t="shared" si="12"/>
        <v>0</v>
      </c>
      <c r="AR25" s="729">
        <f t="shared" si="12"/>
        <v>0</v>
      </c>
      <c r="AS25" s="730">
        <f t="shared" si="0"/>
        <v>75</v>
      </c>
      <c r="AT25" s="731">
        <v>75</v>
      </c>
    </row>
    <row r="26" spans="1:47" ht="62.25" x14ac:dyDescent="0.9">
      <c r="A26" s="430">
        <v>14</v>
      </c>
      <c r="B26" s="749">
        <f>DATOS!F21</f>
        <v>0</v>
      </c>
      <c r="C26" s="491"/>
      <c r="D26" s="492"/>
      <c r="E26" s="492"/>
      <c r="F26" s="493"/>
      <c r="G26" s="694">
        <f t="shared" si="1"/>
        <v>0</v>
      </c>
      <c r="H26" s="491"/>
      <c r="I26" s="492"/>
      <c r="J26" s="492"/>
      <c r="K26" s="493"/>
      <c r="L26" s="695">
        <f t="shared" si="2"/>
        <v>0</v>
      </c>
      <c r="M26" s="769">
        <f t="shared" si="3"/>
        <v>0</v>
      </c>
      <c r="N26" s="766" t="e">
        <f t="shared" si="4"/>
        <v>#N/A</v>
      </c>
      <c r="O26" s="697"/>
      <c r="P26" s="491"/>
      <c r="Q26" s="492"/>
      <c r="R26" s="492"/>
      <c r="S26" s="493"/>
      <c r="T26" s="698">
        <f t="shared" si="5"/>
        <v>0</v>
      </c>
      <c r="U26" s="491"/>
      <c r="V26" s="492"/>
      <c r="W26" s="492"/>
      <c r="X26" s="493"/>
      <c r="Y26" s="417">
        <f t="shared" si="6"/>
        <v>0</v>
      </c>
      <c r="Z26" s="404">
        <f t="shared" si="14"/>
        <v>0</v>
      </c>
      <c r="AA26" s="766" t="str">
        <f t="shared" si="8"/>
        <v>B+</v>
      </c>
      <c r="AB26" s="423">
        <v>8</v>
      </c>
      <c r="AC26" s="1038"/>
      <c r="AD26" s="477" t="str">
        <f t="shared" si="9"/>
        <v>E+</v>
      </c>
      <c r="AE26" s="763">
        <f t="shared" si="10"/>
        <v>2.6666666666666665</v>
      </c>
      <c r="AF26" s="288"/>
      <c r="AG26" s="726"/>
      <c r="AH26" s="727"/>
      <c r="AI26" s="728" t="str">
        <f t="shared" si="13"/>
        <v>N</v>
      </c>
      <c r="AJ26" s="720"/>
      <c r="AK26" s="720"/>
      <c r="AL26" s="720"/>
      <c r="AM26" s="721"/>
      <c r="AN26" s="721"/>
      <c r="AO26" s="722"/>
      <c r="AP26" s="729">
        <f t="shared" si="11"/>
        <v>0</v>
      </c>
      <c r="AQ26" s="729">
        <f t="shared" si="12"/>
        <v>0</v>
      </c>
      <c r="AR26" s="729">
        <f t="shared" si="12"/>
        <v>0</v>
      </c>
      <c r="AS26" s="730">
        <f t="shared" si="0"/>
        <v>75</v>
      </c>
      <c r="AT26" s="731">
        <v>75</v>
      </c>
    </row>
    <row r="27" spans="1:47" ht="62.25" x14ac:dyDescent="0.9">
      <c r="A27" s="430">
        <v>15</v>
      </c>
      <c r="B27" s="749">
        <f>DATOS!F22</f>
        <v>0</v>
      </c>
      <c r="C27" s="491"/>
      <c r="D27" s="492"/>
      <c r="E27" s="492"/>
      <c r="F27" s="493"/>
      <c r="G27" s="694">
        <f t="shared" si="1"/>
        <v>0</v>
      </c>
      <c r="H27" s="491"/>
      <c r="I27" s="492"/>
      <c r="J27" s="492"/>
      <c r="K27" s="493"/>
      <c r="L27" s="695">
        <f t="shared" si="2"/>
        <v>0</v>
      </c>
      <c r="M27" s="769">
        <f t="shared" si="3"/>
        <v>0</v>
      </c>
      <c r="N27" s="766" t="e">
        <f t="shared" si="4"/>
        <v>#N/A</v>
      </c>
      <c r="O27" s="697"/>
      <c r="P27" s="491"/>
      <c r="Q27" s="492"/>
      <c r="R27" s="492"/>
      <c r="S27" s="493"/>
      <c r="T27" s="698">
        <f t="shared" si="5"/>
        <v>0</v>
      </c>
      <c r="U27" s="491"/>
      <c r="V27" s="492"/>
      <c r="W27" s="492"/>
      <c r="X27" s="493"/>
      <c r="Y27" s="417">
        <f t="shared" si="6"/>
        <v>0</v>
      </c>
      <c r="Z27" s="404">
        <f t="shared" si="14"/>
        <v>0</v>
      </c>
      <c r="AA27" s="766" t="str">
        <f t="shared" si="8"/>
        <v>B+</v>
      </c>
      <c r="AB27" s="423">
        <v>8</v>
      </c>
      <c r="AC27" s="1038"/>
      <c r="AD27" s="477" t="str">
        <f t="shared" si="9"/>
        <v>E+</v>
      </c>
      <c r="AE27" s="763">
        <f t="shared" si="10"/>
        <v>2.6666666666666665</v>
      </c>
      <c r="AF27" s="288"/>
      <c r="AG27" s="726"/>
      <c r="AH27" s="727"/>
      <c r="AI27" s="728" t="str">
        <f t="shared" si="13"/>
        <v>N</v>
      </c>
      <c r="AJ27" s="720"/>
      <c r="AK27" s="720"/>
      <c r="AL27" s="720"/>
      <c r="AM27" s="721"/>
      <c r="AN27" s="721"/>
      <c r="AO27" s="722"/>
      <c r="AP27" s="729">
        <f t="shared" si="11"/>
        <v>0</v>
      </c>
      <c r="AQ27" s="729">
        <f t="shared" si="12"/>
        <v>0</v>
      </c>
      <c r="AR27" s="729">
        <f t="shared" si="12"/>
        <v>0</v>
      </c>
      <c r="AS27" s="730">
        <f t="shared" si="0"/>
        <v>75</v>
      </c>
      <c r="AT27" s="731">
        <v>75</v>
      </c>
    </row>
    <row r="28" spans="1:47" ht="62.25" x14ac:dyDescent="0.9">
      <c r="A28" s="430">
        <v>16</v>
      </c>
      <c r="B28" s="749">
        <f>DATOS!F23</f>
        <v>0</v>
      </c>
      <c r="C28" s="491"/>
      <c r="D28" s="492"/>
      <c r="E28" s="492"/>
      <c r="F28" s="493"/>
      <c r="G28" s="694">
        <f t="shared" si="1"/>
        <v>0</v>
      </c>
      <c r="H28" s="491"/>
      <c r="I28" s="492"/>
      <c r="J28" s="492"/>
      <c r="K28" s="493"/>
      <c r="L28" s="695">
        <f t="shared" si="2"/>
        <v>0</v>
      </c>
      <c r="M28" s="769">
        <f t="shared" si="3"/>
        <v>0</v>
      </c>
      <c r="N28" s="766" t="e">
        <f t="shared" si="4"/>
        <v>#N/A</v>
      </c>
      <c r="O28" s="697"/>
      <c r="P28" s="491"/>
      <c r="Q28" s="492"/>
      <c r="R28" s="492"/>
      <c r="S28" s="493"/>
      <c r="T28" s="698">
        <f t="shared" si="5"/>
        <v>0</v>
      </c>
      <c r="U28" s="491"/>
      <c r="V28" s="492"/>
      <c r="W28" s="492"/>
      <c r="X28" s="493"/>
      <c r="Y28" s="417">
        <f t="shared" si="6"/>
        <v>0</v>
      </c>
      <c r="Z28" s="404">
        <f t="shared" si="14"/>
        <v>0</v>
      </c>
      <c r="AA28" s="766" t="str">
        <f t="shared" si="8"/>
        <v>B-</v>
      </c>
      <c r="AB28" s="423">
        <v>7</v>
      </c>
      <c r="AC28" s="1038"/>
      <c r="AD28" s="477" t="str">
        <f t="shared" si="9"/>
        <v>E+</v>
      </c>
      <c r="AE28" s="763">
        <f t="shared" si="10"/>
        <v>2.3333333333333335</v>
      </c>
      <c r="AF28" s="288"/>
      <c r="AG28" s="726"/>
      <c r="AH28" s="727"/>
      <c r="AI28" s="728" t="str">
        <f t="shared" si="13"/>
        <v>N</v>
      </c>
      <c r="AJ28" s="720"/>
      <c r="AK28" s="720"/>
      <c r="AL28" s="720"/>
      <c r="AM28" s="721"/>
      <c r="AN28" s="721"/>
      <c r="AO28" s="722"/>
      <c r="AP28" s="729">
        <f t="shared" si="11"/>
        <v>0</v>
      </c>
      <c r="AQ28" s="729">
        <f t="shared" si="12"/>
        <v>0</v>
      </c>
      <c r="AR28" s="729">
        <f t="shared" si="12"/>
        <v>0</v>
      </c>
      <c r="AS28" s="730">
        <f t="shared" si="0"/>
        <v>75</v>
      </c>
      <c r="AT28" s="731">
        <v>75</v>
      </c>
    </row>
    <row r="29" spans="1:47" ht="62.25" x14ac:dyDescent="0.9">
      <c r="A29" s="430">
        <v>17</v>
      </c>
      <c r="B29" s="749">
        <f>DATOS!F24</f>
        <v>0</v>
      </c>
      <c r="C29" s="491"/>
      <c r="D29" s="492"/>
      <c r="E29" s="492"/>
      <c r="F29" s="493"/>
      <c r="G29" s="694">
        <f t="shared" si="1"/>
        <v>0</v>
      </c>
      <c r="H29" s="491"/>
      <c r="I29" s="492"/>
      <c r="J29" s="492"/>
      <c r="K29" s="493"/>
      <c r="L29" s="695">
        <f t="shared" si="2"/>
        <v>0</v>
      </c>
      <c r="M29" s="769">
        <f t="shared" si="3"/>
        <v>0</v>
      </c>
      <c r="N29" s="766" t="e">
        <f t="shared" si="4"/>
        <v>#N/A</v>
      </c>
      <c r="O29" s="697"/>
      <c r="P29" s="491"/>
      <c r="Q29" s="492"/>
      <c r="R29" s="492"/>
      <c r="S29" s="493"/>
      <c r="T29" s="698">
        <f t="shared" si="5"/>
        <v>0</v>
      </c>
      <c r="U29" s="491"/>
      <c r="V29" s="492"/>
      <c r="W29" s="492"/>
      <c r="X29" s="493"/>
      <c r="Y29" s="417">
        <f t="shared" si="6"/>
        <v>0</v>
      </c>
      <c r="Z29" s="404">
        <f t="shared" si="14"/>
        <v>0</v>
      </c>
      <c r="AA29" s="766" t="str">
        <f t="shared" si="8"/>
        <v>B-</v>
      </c>
      <c r="AB29" s="423">
        <v>7</v>
      </c>
      <c r="AC29" s="1038"/>
      <c r="AD29" s="477" t="str">
        <f t="shared" si="9"/>
        <v>E+</v>
      </c>
      <c r="AE29" s="763">
        <f t="shared" si="10"/>
        <v>2.3333333333333335</v>
      </c>
      <c r="AF29" s="288"/>
      <c r="AG29" s="726"/>
      <c r="AH29" s="727"/>
      <c r="AI29" s="728" t="str">
        <f t="shared" si="13"/>
        <v>N</v>
      </c>
      <c r="AJ29" s="720"/>
      <c r="AK29" s="720"/>
      <c r="AL29" s="720"/>
      <c r="AM29" s="721"/>
      <c r="AN29" s="721"/>
      <c r="AO29" s="722"/>
      <c r="AP29" s="729">
        <f t="shared" si="11"/>
        <v>0</v>
      </c>
      <c r="AQ29" s="729">
        <f t="shared" si="12"/>
        <v>0</v>
      </c>
      <c r="AR29" s="729">
        <f t="shared" si="12"/>
        <v>0</v>
      </c>
      <c r="AS29" s="730">
        <f t="shared" si="0"/>
        <v>75</v>
      </c>
      <c r="AT29" s="731">
        <v>75</v>
      </c>
    </row>
    <row r="30" spans="1:47" ht="62.25" x14ac:dyDescent="0.9">
      <c r="A30" s="430">
        <v>18</v>
      </c>
      <c r="B30" s="749">
        <f>DATOS!F25</f>
        <v>0</v>
      </c>
      <c r="C30" s="491"/>
      <c r="D30" s="492"/>
      <c r="E30" s="492"/>
      <c r="F30" s="493"/>
      <c r="G30" s="694">
        <f t="shared" si="1"/>
        <v>0</v>
      </c>
      <c r="H30" s="491"/>
      <c r="I30" s="492"/>
      <c r="J30" s="492"/>
      <c r="K30" s="493"/>
      <c r="L30" s="695">
        <f t="shared" si="2"/>
        <v>0</v>
      </c>
      <c r="M30" s="769">
        <f t="shared" si="3"/>
        <v>0</v>
      </c>
      <c r="N30" s="766" t="e">
        <f t="shared" si="4"/>
        <v>#N/A</v>
      </c>
      <c r="O30" s="697"/>
      <c r="P30" s="491"/>
      <c r="Q30" s="492"/>
      <c r="R30" s="492"/>
      <c r="S30" s="493"/>
      <c r="T30" s="698">
        <f t="shared" si="5"/>
        <v>0</v>
      </c>
      <c r="U30" s="491"/>
      <c r="V30" s="492"/>
      <c r="W30" s="492"/>
      <c r="X30" s="493"/>
      <c r="Y30" s="417">
        <f t="shared" si="6"/>
        <v>0</v>
      </c>
      <c r="Z30" s="404">
        <f t="shared" si="14"/>
        <v>0</v>
      </c>
      <c r="AA30" s="766" t="str">
        <f t="shared" si="8"/>
        <v>B-</v>
      </c>
      <c r="AB30" s="423">
        <v>7</v>
      </c>
      <c r="AC30" s="1038"/>
      <c r="AD30" s="477" t="str">
        <f t="shared" si="9"/>
        <v>E+</v>
      </c>
      <c r="AE30" s="763">
        <f t="shared" si="10"/>
        <v>2.3333333333333335</v>
      </c>
      <c r="AF30" s="288"/>
      <c r="AG30" s="726"/>
      <c r="AH30" s="727"/>
      <c r="AI30" s="728" t="str">
        <f t="shared" si="13"/>
        <v>N</v>
      </c>
      <c r="AJ30" s="720"/>
      <c r="AK30" s="720"/>
      <c r="AL30" s="720"/>
      <c r="AM30" s="721"/>
      <c r="AN30" s="721"/>
      <c r="AO30" s="722"/>
      <c r="AP30" s="729">
        <f t="shared" si="11"/>
        <v>0</v>
      </c>
      <c r="AQ30" s="729">
        <f t="shared" si="12"/>
        <v>0</v>
      </c>
      <c r="AR30" s="729">
        <f t="shared" si="12"/>
        <v>0</v>
      </c>
      <c r="AS30" s="730">
        <f t="shared" si="0"/>
        <v>75</v>
      </c>
      <c r="AT30" s="731">
        <v>75</v>
      </c>
    </row>
    <row r="31" spans="1:47" ht="62.25" x14ac:dyDescent="0.9">
      <c r="A31" s="430">
        <v>19</v>
      </c>
      <c r="B31" s="749">
        <f>DATOS!F26</f>
        <v>0</v>
      </c>
      <c r="C31" s="491"/>
      <c r="D31" s="492"/>
      <c r="E31" s="492"/>
      <c r="F31" s="493"/>
      <c r="G31" s="694">
        <f t="shared" si="1"/>
        <v>0</v>
      </c>
      <c r="H31" s="491"/>
      <c r="I31" s="492"/>
      <c r="J31" s="492"/>
      <c r="K31" s="493"/>
      <c r="L31" s="695">
        <f t="shared" si="2"/>
        <v>0</v>
      </c>
      <c r="M31" s="769">
        <f t="shared" si="3"/>
        <v>0</v>
      </c>
      <c r="N31" s="766" t="e">
        <f t="shared" si="4"/>
        <v>#N/A</v>
      </c>
      <c r="O31" s="697"/>
      <c r="P31" s="491"/>
      <c r="Q31" s="492"/>
      <c r="R31" s="492"/>
      <c r="S31" s="493"/>
      <c r="T31" s="698">
        <f t="shared" si="5"/>
        <v>0</v>
      </c>
      <c r="U31" s="491"/>
      <c r="V31" s="492"/>
      <c r="W31" s="492"/>
      <c r="X31" s="493"/>
      <c r="Y31" s="417">
        <f t="shared" si="6"/>
        <v>0</v>
      </c>
      <c r="Z31" s="404">
        <f t="shared" si="14"/>
        <v>0</v>
      </c>
      <c r="AA31" s="766" t="str">
        <f t="shared" si="8"/>
        <v>B-</v>
      </c>
      <c r="AB31" s="423">
        <v>7</v>
      </c>
      <c r="AC31" s="1038"/>
      <c r="AD31" s="477" t="str">
        <f t="shared" si="9"/>
        <v>E+</v>
      </c>
      <c r="AE31" s="763">
        <f t="shared" si="10"/>
        <v>2.3333333333333335</v>
      </c>
      <c r="AF31" s="288"/>
      <c r="AG31" s="726"/>
      <c r="AH31" s="727"/>
      <c r="AI31" s="728" t="str">
        <f t="shared" si="13"/>
        <v>N</v>
      </c>
      <c r="AJ31" s="720"/>
      <c r="AK31" s="720"/>
      <c r="AL31" s="720"/>
      <c r="AM31" s="721"/>
      <c r="AN31" s="721"/>
      <c r="AO31" s="722"/>
      <c r="AP31" s="729">
        <f t="shared" si="11"/>
        <v>0</v>
      </c>
      <c r="AQ31" s="729">
        <f t="shared" si="12"/>
        <v>0</v>
      </c>
      <c r="AR31" s="729">
        <f t="shared" si="12"/>
        <v>0</v>
      </c>
      <c r="AS31" s="730">
        <f t="shared" si="0"/>
        <v>75</v>
      </c>
      <c r="AT31" s="731">
        <v>75</v>
      </c>
    </row>
    <row r="32" spans="1:47" ht="62.25" x14ac:dyDescent="0.9">
      <c r="A32" s="430">
        <v>20</v>
      </c>
      <c r="B32" s="749">
        <f>DATOS!F27</f>
        <v>0</v>
      </c>
      <c r="C32" s="491"/>
      <c r="D32" s="492"/>
      <c r="E32" s="492"/>
      <c r="F32" s="493"/>
      <c r="G32" s="694">
        <f t="shared" si="1"/>
        <v>0</v>
      </c>
      <c r="H32" s="491"/>
      <c r="I32" s="492"/>
      <c r="J32" s="492"/>
      <c r="K32" s="493"/>
      <c r="L32" s="695">
        <f t="shared" si="2"/>
        <v>0</v>
      </c>
      <c r="M32" s="769">
        <f t="shared" si="3"/>
        <v>0</v>
      </c>
      <c r="N32" s="766" t="e">
        <f t="shared" si="4"/>
        <v>#N/A</v>
      </c>
      <c r="O32" s="697"/>
      <c r="P32" s="491"/>
      <c r="Q32" s="492"/>
      <c r="R32" s="492"/>
      <c r="S32" s="493"/>
      <c r="T32" s="698">
        <f t="shared" si="5"/>
        <v>0</v>
      </c>
      <c r="U32" s="491"/>
      <c r="V32" s="492"/>
      <c r="W32" s="492"/>
      <c r="X32" s="493"/>
      <c r="Y32" s="417">
        <f t="shared" si="6"/>
        <v>0</v>
      </c>
      <c r="Z32" s="404">
        <f t="shared" si="14"/>
        <v>0</v>
      </c>
      <c r="AA32" s="766" t="str">
        <f t="shared" si="8"/>
        <v>C+</v>
      </c>
      <c r="AB32" s="423">
        <v>6</v>
      </c>
      <c r="AC32" s="1038"/>
      <c r="AD32" s="477" t="str">
        <f t="shared" si="9"/>
        <v>E+</v>
      </c>
      <c r="AE32" s="763">
        <f t="shared" si="10"/>
        <v>2</v>
      </c>
      <c r="AF32" s="288"/>
      <c r="AG32" s="726"/>
      <c r="AH32" s="727"/>
      <c r="AI32" s="728" t="str">
        <f t="shared" si="13"/>
        <v>N</v>
      </c>
      <c r="AJ32" s="720"/>
      <c r="AK32" s="720"/>
      <c r="AL32" s="720"/>
      <c r="AM32" s="721"/>
      <c r="AN32" s="721"/>
      <c r="AO32" s="722"/>
      <c r="AP32" s="729">
        <f t="shared" si="11"/>
        <v>0</v>
      </c>
      <c r="AQ32" s="729">
        <f t="shared" si="12"/>
        <v>0</v>
      </c>
      <c r="AR32" s="729">
        <f t="shared" si="12"/>
        <v>0</v>
      </c>
      <c r="AS32" s="730">
        <f t="shared" si="0"/>
        <v>75</v>
      </c>
      <c r="AT32" s="731">
        <v>75</v>
      </c>
    </row>
    <row r="33" spans="1:46" ht="62.25" x14ac:dyDescent="0.9">
      <c r="A33" s="430">
        <v>21</v>
      </c>
      <c r="B33" s="749">
        <f>DATOS!F28</f>
        <v>0</v>
      </c>
      <c r="C33" s="491"/>
      <c r="D33" s="492"/>
      <c r="E33" s="492"/>
      <c r="F33" s="493"/>
      <c r="G33" s="694">
        <f t="shared" si="1"/>
        <v>0</v>
      </c>
      <c r="H33" s="491"/>
      <c r="I33" s="492"/>
      <c r="J33" s="492"/>
      <c r="K33" s="493"/>
      <c r="L33" s="695">
        <f t="shared" si="2"/>
        <v>0</v>
      </c>
      <c r="M33" s="769">
        <f t="shared" si="3"/>
        <v>0</v>
      </c>
      <c r="N33" s="766" t="e">
        <f t="shared" si="4"/>
        <v>#N/A</v>
      </c>
      <c r="O33" s="697"/>
      <c r="P33" s="491"/>
      <c r="Q33" s="492"/>
      <c r="R33" s="492"/>
      <c r="S33" s="493"/>
      <c r="T33" s="698">
        <f t="shared" si="5"/>
        <v>0</v>
      </c>
      <c r="U33" s="491"/>
      <c r="V33" s="492"/>
      <c r="W33" s="492"/>
      <c r="X33" s="493"/>
      <c r="Y33" s="417">
        <f t="shared" si="6"/>
        <v>0</v>
      </c>
      <c r="Z33" s="404">
        <f t="shared" si="14"/>
        <v>0</v>
      </c>
      <c r="AA33" s="766" t="str">
        <f t="shared" si="8"/>
        <v>C+</v>
      </c>
      <c r="AB33" s="423">
        <v>6</v>
      </c>
      <c r="AC33" s="1038"/>
      <c r="AD33" s="477" t="str">
        <f t="shared" si="9"/>
        <v>E+</v>
      </c>
      <c r="AE33" s="763">
        <f t="shared" si="10"/>
        <v>2</v>
      </c>
      <c r="AF33" s="288"/>
      <c r="AG33" s="726"/>
      <c r="AH33" s="727"/>
      <c r="AI33" s="728" t="str">
        <f t="shared" si="13"/>
        <v>N</v>
      </c>
      <c r="AJ33" s="720"/>
      <c r="AK33" s="720"/>
      <c r="AL33" s="720"/>
      <c r="AM33" s="721"/>
      <c r="AN33" s="721"/>
      <c r="AO33" s="722"/>
      <c r="AP33" s="729">
        <f t="shared" si="11"/>
        <v>0</v>
      </c>
      <c r="AQ33" s="729">
        <f t="shared" si="12"/>
        <v>0</v>
      </c>
      <c r="AR33" s="729">
        <f t="shared" si="12"/>
        <v>0</v>
      </c>
      <c r="AS33" s="730">
        <f t="shared" si="0"/>
        <v>75</v>
      </c>
      <c r="AT33" s="731">
        <v>75</v>
      </c>
    </row>
    <row r="34" spans="1:46" ht="62.25" x14ac:dyDescent="0.9">
      <c r="A34" s="430">
        <v>22</v>
      </c>
      <c r="B34" s="749">
        <f>DATOS!F29</f>
        <v>0</v>
      </c>
      <c r="C34" s="491"/>
      <c r="D34" s="492"/>
      <c r="E34" s="492"/>
      <c r="F34" s="493"/>
      <c r="G34" s="694">
        <f t="shared" si="1"/>
        <v>0</v>
      </c>
      <c r="H34" s="491"/>
      <c r="I34" s="492"/>
      <c r="J34" s="492"/>
      <c r="K34" s="493"/>
      <c r="L34" s="695">
        <f t="shared" si="2"/>
        <v>0</v>
      </c>
      <c r="M34" s="769">
        <f t="shared" si="3"/>
        <v>0</v>
      </c>
      <c r="N34" s="766" t="e">
        <f t="shared" si="4"/>
        <v>#N/A</v>
      </c>
      <c r="O34" s="697"/>
      <c r="P34" s="491"/>
      <c r="Q34" s="492"/>
      <c r="R34" s="492"/>
      <c r="S34" s="493"/>
      <c r="T34" s="698">
        <f t="shared" si="5"/>
        <v>0</v>
      </c>
      <c r="U34" s="491"/>
      <c r="V34" s="492"/>
      <c r="W34" s="492"/>
      <c r="X34" s="493"/>
      <c r="Y34" s="417">
        <f t="shared" si="6"/>
        <v>0</v>
      </c>
      <c r="Z34" s="404">
        <f t="shared" si="14"/>
        <v>0</v>
      </c>
      <c r="AA34" s="766" t="str">
        <f t="shared" si="8"/>
        <v>C+</v>
      </c>
      <c r="AB34" s="423">
        <v>6</v>
      </c>
      <c r="AC34" s="1038"/>
      <c r="AD34" s="477" t="str">
        <f t="shared" si="9"/>
        <v>E+</v>
      </c>
      <c r="AE34" s="763">
        <f t="shared" si="10"/>
        <v>2</v>
      </c>
      <c r="AF34" s="288"/>
      <c r="AG34" s="726"/>
      <c r="AH34" s="727"/>
      <c r="AI34" s="728" t="str">
        <f t="shared" si="13"/>
        <v>N</v>
      </c>
      <c r="AJ34" s="732"/>
      <c r="AK34" s="720"/>
      <c r="AL34" s="720"/>
      <c r="AM34" s="721"/>
      <c r="AN34" s="721"/>
      <c r="AO34" s="722"/>
      <c r="AP34" s="729">
        <f t="shared" si="11"/>
        <v>0</v>
      </c>
      <c r="AQ34" s="729">
        <f t="shared" si="12"/>
        <v>0</v>
      </c>
      <c r="AR34" s="729">
        <f t="shared" si="12"/>
        <v>0</v>
      </c>
      <c r="AS34" s="730">
        <f t="shared" si="0"/>
        <v>75</v>
      </c>
      <c r="AT34" s="731">
        <v>75</v>
      </c>
    </row>
    <row r="35" spans="1:46" ht="62.25" x14ac:dyDescent="0.9">
      <c r="A35" s="430">
        <v>23</v>
      </c>
      <c r="B35" s="749">
        <f>DATOS!F30</f>
        <v>0</v>
      </c>
      <c r="C35" s="491"/>
      <c r="D35" s="492"/>
      <c r="E35" s="492"/>
      <c r="F35" s="493"/>
      <c r="G35" s="694">
        <f t="shared" si="1"/>
        <v>0</v>
      </c>
      <c r="H35" s="491"/>
      <c r="I35" s="492"/>
      <c r="J35" s="492"/>
      <c r="K35" s="493"/>
      <c r="L35" s="695">
        <f t="shared" si="2"/>
        <v>0</v>
      </c>
      <c r="M35" s="769">
        <f t="shared" si="3"/>
        <v>0</v>
      </c>
      <c r="N35" s="766" t="e">
        <f t="shared" si="4"/>
        <v>#N/A</v>
      </c>
      <c r="O35" s="697"/>
      <c r="P35" s="491"/>
      <c r="Q35" s="492"/>
      <c r="R35" s="492"/>
      <c r="S35" s="493"/>
      <c r="T35" s="698">
        <f t="shared" si="5"/>
        <v>0</v>
      </c>
      <c r="U35" s="491"/>
      <c r="V35" s="492"/>
      <c r="W35" s="492"/>
      <c r="X35" s="493"/>
      <c r="Y35" s="417">
        <f t="shared" si="6"/>
        <v>0</v>
      </c>
      <c r="Z35" s="404">
        <f t="shared" si="14"/>
        <v>0</v>
      </c>
      <c r="AA35" s="766" t="str">
        <f t="shared" si="8"/>
        <v>C-</v>
      </c>
      <c r="AB35" s="423">
        <v>5</v>
      </c>
      <c r="AC35" s="1038"/>
      <c r="AD35" s="477" t="str">
        <f t="shared" si="9"/>
        <v>E-</v>
      </c>
      <c r="AE35" s="763">
        <f t="shared" si="10"/>
        <v>1.6666666666666667</v>
      </c>
      <c r="AF35" s="288"/>
      <c r="AG35" s="726"/>
      <c r="AH35" s="727"/>
      <c r="AI35" s="728" t="str">
        <f t="shared" si="13"/>
        <v>N</v>
      </c>
      <c r="AJ35" s="732"/>
      <c r="AK35" s="720"/>
      <c r="AL35" s="720"/>
      <c r="AM35" s="721"/>
      <c r="AN35" s="721"/>
      <c r="AO35" s="722"/>
      <c r="AP35" s="729">
        <f t="shared" si="11"/>
        <v>0</v>
      </c>
      <c r="AQ35" s="729">
        <f t="shared" si="12"/>
        <v>0</v>
      </c>
      <c r="AR35" s="729">
        <f t="shared" si="12"/>
        <v>0</v>
      </c>
      <c r="AS35" s="730">
        <f t="shared" si="0"/>
        <v>75</v>
      </c>
      <c r="AT35" s="731">
        <v>75</v>
      </c>
    </row>
    <row r="36" spans="1:46" ht="62.25" x14ac:dyDescent="0.9">
      <c r="A36" s="430">
        <v>24</v>
      </c>
      <c r="B36" s="749">
        <f>DATOS!F31</f>
        <v>0</v>
      </c>
      <c r="C36" s="491"/>
      <c r="D36" s="492"/>
      <c r="E36" s="492"/>
      <c r="F36" s="493"/>
      <c r="G36" s="694">
        <f t="shared" si="1"/>
        <v>0</v>
      </c>
      <c r="H36" s="491"/>
      <c r="I36" s="492"/>
      <c r="J36" s="492"/>
      <c r="K36" s="493"/>
      <c r="L36" s="695">
        <f t="shared" si="2"/>
        <v>0</v>
      </c>
      <c r="M36" s="769">
        <f t="shared" si="3"/>
        <v>0</v>
      </c>
      <c r="N36" s="766" t="e">
        <f t="shared" si="4"/>
        <v>#N/A</v>
      </c>
      <c r="O36" s="697"/>
      <c r="P36" s="491"/>
      <c r="Q36" s="492"/>
      <c r="R36" s="492"/>
      <c r="S36" s="493"/>
      <c r="T36" s="698">
        <f t="shared" si="5"/>
        <v>0</v>
      </c>
      <c r="U36" s="491"/>
      <c r="V36" s="492"/>
      <c r="W36" s="492"/>
      <c r="X36" s="493"/>
      <c r="Y36" s="417">
        <f t="shared" si="6"/>
        <v>0</v>
      </c>
      <c r="Z36" s="404">
        <f t="shared" si="14"/>
        <v>0</v>
      </c>
      <c r="AA36" s="766" t="str">
        <f t="shared" si="8"/>
        <v>C-</v>
      </c>
      <c r="AB36" s="423">
        <v>5</v>
      </c>
      <c r="AC36" s="1038"/>
      <c r="AD36" s="477" t="str">
        <f t="shared" si="9"/>
        <v>E-</v>
      </c>
      <c r="AE36" s="763">
        <f t="shared" si="10"/>
        <v>1.6666666666666667</v>
      </c>
      <c r="AF36" s="288"/>
      <c r="AG36" s="726"/>
      <c r="AH36" s="727"/>
      <c r="AI36" s="728" t="str">
        <f t="shared" si="13"/>
        <v>N</v>
      </c>
      <c r="AJ36" s="732"/>
      <c r="AK36" s="720"/>
      <c r="AL36" s="720"/>
      <c r="AM36" s="721"/>
      <c r="AN36" s="721"/>
      <c r="AO36" s="722"/>
      <c r="AP36" s="729">
        <f t="shared" si="11"/>
        <v>0</v>
      </c>
      <c r="AQ36" s="729">
        <f t="shared" si="12"/>
        <v>0</v>
      </c>
      <c r="AR36" s="729">
        <f t="shared" si="12"/>
        <v>0</v>
      </c>
      <c r="AS36" s="730">
        <f t="shared" si="0"/>
        <v>75</v>
      </c>
      <c r="AT36" s="731">
        <v>75</v>
      </c>
    </row>
    <row r="37" spans="1:46" ht="62.25" x14ac:dyDescent="0.9">
      <c r="A37" s="430">
        <v>25</v>
      </c>
      <c r="B37" s="749">
        <f>DATOS!F32</f>
        <v>0</v>
      </c>
      <c r="C37" s="491"/>
      <c r="D37" s="492"/>
      <c r="E37" s="492"/>
      <c r="F37" s="493"/>
      <c r="G37" s="694">
        <f t="shared" si="1"/>
        <v>0</v>
      </c>
      <c r="H37" s="491"/>
      <c r="I37" s="492"/>
      <c r="J37" s="492"/>
      <c r="K37" s="493"/>
      <c r="L37" s="695">
        <f t="shared" si="2"/>
        <v>0</v>
      </c>
      <c r="M37" s="769">
        <f t="shared" si="3"/>
        <v>0</v>
      </c>
      <c r="N37" s="766" t="e">
        <f t="shared" si="4"/>
        <v>#N/A</v>
      </c>
      <c r="O37" s="697"/>
      <c r="P37" s="491"/>
      <c r="Q37" s="492"/>
      <c r="R37" s="492"/>
      <c r="S37" s="493"/>
      <c r="T37" s="698">
        <f t="shared" si="5"/>
        <v>0</v>
      </c>
      <c r="U37" s="491"/>
      <c r="V37" s="492"/>
      <c r="W37" s="492"/>
      <c r="X37" s="493"/>
      <c r="Y37" s="417">
        <f t="shared" si="6"/>
        <v>0</v>
      </c>
      <c r="Z37" s="404">
        <f t="shared" si="14"/>
        <v>0</v>
      </c>
      <c r="AA37" s="766" t="str">
        <f t="shared" si="8"/>
        <v>C-</v>
      </c>
      <c r="AB37" s="423">
        <v>5</v>
      </c>
      <c r="AC37" s="1038"/>
      <c r="AD37" s="477" t="str">
        <f t="shared" si="9"/>
        <v>E-</v>
      </c>
      <c r="AE37" s="763">
        <f t="shared" si="10"/>
        <v>1.6666666666666667</v>
      </c>
      <c r="AF37" s="288"/>
      <c r="AG37" s="726"/>
      <c r="AH37" s="727"/>
      <c r="AI37" s="728" t="str">
        <f t="shared" si="13"/>
        <v>N</v>
      </c>
      <c r="AJ37" s="732"/>
      <c r="AK37" s="720"/>
      <c r="AL37" s="720"/>
      <c r="AM37" s="721"/>
      <c r="AN37" s="721"/>
      <c r="AO37" s="722"/>
      <c r="AP37" s="729">
        <f t="shared" si="11"/>
        <v>0</v>
      </c>
      <c r="AQ37" s="729">
        <f t="shared" si="12"/>
        <v>0</v>
      </c>
      <c r="AR37" s="729">
        <f t="shared" si="12"/>
        <v>0</v>
      </c>
      <c r="AS37" s="730">
        <f t="shared" si="0"/>
        <v>75</v>
      </c>
      <c r="AT37" s="731">
        <v>75</v>
      </c>
    </row>
    <row r="38" spans="1:46" ht="62.25" x14ac:dyDescent="0.9">
      <c r="A38" s="430">
        <v>26</v>
      </c>
      <c r="B38" s="749">
        <f>DATOS!F33</f>
        <v>0</v>
      </c>
      <c r="C38" s="491"/>
      <c r="D38" s="492"/>
      <c r="E38" s="492"/>
      <c r="F38" s="493"/>
      <c r="G38" s="694">
        <f t="shared" si="1"/>
        <v>0</v>
      </c>
      <c r="H38" s="491"/>
      <c r="I38" s="492"/>
      <c r="J38" s="492"/>
      <c r="K38" s="493"/>
      <c r="L38" s="695">
        <f t="shared" si="2"/>
        <v>0</v>
      </c>
      <c r="M38" s="769">
        <f t="shared" si="3"/>
        <v>0</v>
      </c>
      <c r="N38" s="766" t="e">
        <f t="shared" si="4"/>
        <v>#N/A</v>
      </c>
      <c r="O38" s="697"/>
      <c r="P38" s="491"/>
      <c r="Q38" s="492"/>
      <c r="R38" s="492"/>
      <c r="S38" s="493"/>
      <c r="T38" s="698">
        <f t="shared" si="5"/>
        <v>0</v>
      </c>
      <c r="U38" s="491"/>
      <c r="V38" s="492"/>
      <c r="W38" s="492"/>
      <c r="X38" s="493"/>
      <c r="Y38" s="417">
        <f t="shared" si="6"/>
        <v>0</v>
      </c>
      <c r="Z38" s="404">
        <f t="shared" si="14"/>
        <v>0</v>
      </c>
      <c r="AA38" s="766" t="str">
        <f t="shared" si="8"/>
        <v>D+</v>
      </c>
      <c r="AB38" s="423">
        <v>4</v>
      </c>
      <c r="AC38" s="1038"/>
      <c r="AD38" s="477" t="str">
        <f t="shared" si="9"/>
        <v>E-</v>
      </c>
      <c r="AE38" s="763">
        <f t="shared" si="10"/>
        <v>1.3333333333333333</v>
      </c>
      <c r="AF38" s="288"/>
      <c r="AG38" s="726"/>
      <c r="AH38" s="727"/>
      <c r="AI38" s="728" t="str">
        <f t="shared" si="13"/>
        <v>N</v>
      </c>
      <c r="AJ38" s="732"/>
      <c r="AK38" s="720"/>
      <c r="AL38" s="720"/>
      <c r="AM38" s="721"/>
      <c r="AN38" s="721"/>
      <c r="AO38" s="722"/>
      <c r="AP38" s="729">
        <f t="shared" si="11"/>
        <v>0</v>
      </c>
      <c r="AQ38" s="729">
        <f t="shared" si="12"/>
        <v>0</v>
      </c>
      <c r="AR38" s="729">
        <f t="shared" si="12"/>
        <v>0</v>
      </c>
      <c r="AS38" s="730">
        <f t="shared" si="0"/>
        <v>75</v>
      </c>
      <c r="AT38" s="731">
        <v>75</v>
      </c>
    </row>
    <row r="39" spans="1:46" ht="62.25" x14ac:dyDescent="0.9">
      <c r="A39" s="430">
        <v>27</v>
      </c>
      <c r="B39" s="749">
        <f>DATOS!F34</f>
        <v>0</v>
      </c>
      <c r="C39" s="491"/>
      <c r="D39" s="492"/>
      <c r="E39" s="492"/>
      <c r="F39" s="493"/>
      <c r="G39" s="694">
        <f t="shared" si="1"/>
        <v>0</v>
      </c>
      <c r="H39" s="491"/>
      <c r="I39" s="492"/>
      <c r="J39" s="492"/>
      <c r="K39" s="493"/>
      <c r="L39" s="695">
        <f t="shared" si="2"/>
        <v>0</v>
      </c>
      <c r="M39" s="769">
        <f t="shared" si="3"/>
        <v>0</v>
      </c>
      <c r="N39" s="766" t="e">
        <f t="shared" si="4"/>
        <v>#N/A</v>
      </c>
      <c r="O39" s="697"/>
      <c r="P39" s="491"/>
      <c r="Q39" s="492"/>
      <c r="R39" s="492"/>
      <c r="S39" s="493"/>
      <c r="T39" s="698">
        <f t="shared" si="5"/>
        <v>0</v>
      </c>
      <c r="U39" s="491"/>
      <c r="V39" s="492"/>
      <c r="W39" s="492"/>
      <c r="X39" s="493"/>
      <c r="Y39" s="417">
        <f t="shared" si="6"/>
        <v>0</v>
      </c>
      <c r="Z39" s="404">
        <f t="shared" si="14"/>
        <v>0</v>
      </c>
      <c r="AA39" s="766" t="str">
        <f t="shared" si="8"/>
        <v>D+</v>
      </c>
      <c r="AB39" s="423">
        <v>4</v>
      </c>
      <c r="AC39" s="1038"/>
      <c r="AD39" s="477" t="str">
        <f t="shared" si="9"/>
        <v>E-</v>
      </c>
      <c r="AE39" s="763">
        <f t="shared" si="10"/>
        <v>1.3333333333333333</v>
      </c>
      <c r="AF39" s="288"/>
      <c r="AG39" s="726"/>
      <c r="AH39" s="727"/>
      <c r="AI39" s="728" t="str">
        <f t="shared" si="13"/>
        <v>N</v>
      </c>
      <c r="AJ39" s="732"/>
      <c r="AK39" s="720"/>
      <c r="AL39" s="720"/>
      <c r="AM39" s="721"/>
      <c r="AN39" s="721"/>
      <c r="AO39" s="722"/>
      <c r="AP39" s="729">
        <f t="shared" si="11"/>
        <v>0</v>
      </c>
      <c r="AQ39" s="729">
        <f t="shared" si="12"/>
        <v>0</v>
      </c>
      <c r="AR39" s="729">
        <f t="shared" si="12"/>
        <v>0</v>
      </c>
      <c r="AS39" s="730">
        <f t="shared" si="0"/>
        <v>75</v>
      </c>
      <c r="AT39" s="731">
        <v>75</v>
      </c>
    </row>
    <row r="40" spans="1:46" ht="62.25" x14ac:dyDescent="0.9">
      <c r="A40" s="430">
        <v>28</v>
      </c>
      <c r="B40" s="749">
        <f>DATOS!F35</f>
        <v>0</v>
      </c>
      <c r="C40" s="491"/>
      <c r="D40" s="492"/>
      <c r="E40" s="492"/>
      <c r="F40" s="493"/>
      <c r="G40" s="694">
        <f t="shared" si="1"/>
        <v>0</v>
      </c>
      <c r="H40" s="491"/>
      <c r="I40" s="492"/>
      <c r="J40" s="492"/>
      <c r="K40" s="493"/>
      <c r="L40" s="695">
        <f t="shared" si="2"/>
        <v>0</v>
      </c>
      <c r="M40" s="769">
        <f t="shared" si="3"/>
        <v>0</v>
      </c>
      <c r="N40" s="766" t="e">
        <f t="shared" si="4"/>
        <v>#N/A</v>
      </c>
      <c r="O40" s="697"/>
      <c r="P40" s="491"/>
      <c r="Q40" s="492"/>
      <c r="R40" s="492"/>
      <c r="S40" s="493"/>
      <c r="T40" s="698">
        <f t="shared" si="5"/>
        <v>0</v>
      </c>
      <c r="U40" s="491"/>
      <c r="V40" s="492"/>
      <c r="W40" s="492"/>
      <c r="X40" s="493"/>
      <c r="Y40" s="417">
        <f t="shared" si="6"/>
        <v>0</v>
      </c>
      <c r="Z40" s="404">
        <f t="shared" si="14"/>
        <v>0</v>
      </c>
      <c r="AA40" s="766" t="str">
        <f t="shared" si="8"/>
        <v>D+</v>
      </c>
      <c r="AB40" s="423">
        <v>4</v>
      </c>
      <c r="AC40" s="1038"/>
      <c r="AD40" s="477" t="str">
        <f t="shared" si="9"/>
        <v>E-</v>
      </c>
      <c r="AE40" s="763">
        <f t="shared" si="10"/>
        <v>1.3333333333333333</v>
      </c>
      <c r="AF40" s="288"/>
      <c r="AG40" s="726"/>
      <c r="AH40" s="727"/>
      <c r="AI40" s="728" t="str">
        <f t="shared" si="13"/>
        <v>N</v>
      </c>
      <c r="AJ40" s="732"/>
      <c r="AK40" s="720"/>
      <c r="AL40" s="720"/>
      <c r="AM40" s="721"/>
      <c r="AN40" s="721"/>
      <c r="AO40" s="722"/>
      <c r="AP40" s="729">
        <f t="shared" si="11"/>
        <v>0</v>
      </c>
      <c r="AQ40" s="729">
        <f t="shared" si="12"/>
        <v>0</v>
      </c>
      <c r="AR40" s="729">
        <f t="shared" si="12"/>
        <v>0</v>
      </c>
      <c r="AS40" s="730">
        <f t="shared" si="0"/>
        <v>75</v>
      </c>
      <c r="AT40" s="731">
        <v>75</v>
      </c>
    </row>
    <row r="41" spans="1:46" ht="62.25" x14ac:dyDescent="0.9">
      <c r="A41" s="430">
        <v>29</v>
      </c>
      <c r="B41" s="749">
        <f>DATOS!F36</f>
        <v>0</v>
      </c>
      <c r="C41" s="491"/>
      <c r="D41" s="492"/>
      <c r="E41" s="492"/>
      <c r="F41" s="493"/>
      <c r="G41" s="694">
        <f t="shared" si="1"/>
        <v>0</v>
      </c>
      <c r="H41" s="491"/>
      <c r="I41" s="492"/>
      <c r="J41" s="492"/>
      <c r="K41" s="493"/>
      <c r="L41" s="695">
        <f t="shared" si="2"/>
        <v>0</v>
      </c>
      <c r="M41" s="769">
        <f t="shared" si="3"/>
        <v>0</v>
      </c>
      <c r="N41" s="766" t="e">
        <f t="shared" si="4"/>
        <v>#N/A</v>
      </c>
      <c r="O41" s="697"/>
      <c r="P41" s="491"/>
      <c r="Q41" s="492"/>
      <c r="R41" s="492"/>
      <c r="S41" s="493"/>
      <c r="T41" s="698">
        <f t="shared" si="5"/>
        <v>0</v>
      </c>
      <c r="U41" s="491"/>
      <c r="V41" s="492"/>
      <c r="W41" s="492"/>
      <c r="X41" s="493"/>
      <c r="Y41" s="417">
        <f t="shared" si="6"/>
        <v>0</v>
      </c>
      <c r="Z41" s="404">
        <f t="shared" si="14"/>
        <v>0</v>
      </c>
      <c r="AA41" s="766" t="str">
        <f t="shared" si="8"/>
        <v>C-</v>
      </c>
      <c r="AB41" s="423">
        <v>5</v>
      </c>
      <c r="AC41" s="1038"/>
      <c r="AD41" s="477" t="str">
        <f t="shared" si="9"/>
        <v>E-</v>
      </c>
      <c r="AE41" s="763">
        <f t="shared" si="10"/>
        <v>1.6666666666666667</v>
      </c>
      <c r="AF41" s="288"/>
      <c r="AG41" s="726"/>
      <c r="AH41" s="727"/>
      <c r="AI41" s="728" t="str">
        <f t="shared" si="13"/>
        <v>N</v>
      </c>
      <c r="AJ41" s="732"/>
      <c r="AK41" s="720"/>
      <c r="AL41" s="720"/>
      <c r="AM41" s="721"/>
      <c r="AN41" s="721"/>
      <c r="AO41" s="722"/>
      <c r="AP41" s="729">
        <f t="shared" si="11"/>
        <v>0</v>
      </c>
      <c r="AQ41" s="729">
        <f t="shared" si="12"/>
        <v>0</v>
      </c>
      <c r="AR41" s="729">
        <f t="shared" si="12"/>
        <v>0</v>
      </c>
      <c r="AS41" s="730">
        <f t="shared" si="0"/>
        <v>75</v>
      </c>
      <c r="AT41" s="731">
        <v>75</v>
      </c>
    </row>
    <row r="42" spans="1:46" ht="62.25" x14ac:dyDescent="0.9">
      <c r="A42" s="430">
        <v>30</v>
      </c>
      <c r="B42" s="749">
        <f>DATOS!F37</f>
        <v>0</v>
      </c>
      <c r="C42" s="491"/>
      <c r="D42" s="492"/>
      <c r="E42" s="492"/>
      <c r="F42" s="493"/>
      <c r="G42" s="694">
        <f t="shared" si="1"/>
        <v>0</v>
      </c>
      <c r="H42" s="491"/>
      <c r="I42" s="492"/>
      <c r="J42" s="492"/>
      <c r="K42" s="493"/>
      <c r="L42" s="695">
        <f t="shared" si="2"/>
        <v>0</v>
      </c>
      <c r="M42" s="769">
        <f t="shared" si="3"/>
        <v>0</v>
      </c>
      <c r="N42" s="766" t="e">
        <f t="shared" si="4"/>
        <v>#N/A</v>
      </c>
      <c r="O42" s="697"/>
      <c r="P42" s="491"/>
      <c r="Q42" s="492"/>
      <c r="R42" s="492"/>
      <c r="S42" s="493"/>
      <c r="T42" s="698">
        <f t="shared" si="5"/>
        <v>0</v>
      </c>
      <c r="U42" s="491"/>
      <c r="V42" s="492"/>
      <c r="W42" s="492"/>
      <c r="X42" s="493"/>
      <c r="Y42" s="417">
        <f t="shared" si="6"/>
        <v>0</v>
      </c>
      <c r="Z42" s="404">
        <f t="shared" si="14"/>
        <v>0</v>
      </c>
      <c r="AA42" s="766" t="str">
        <f t="shared" si="8"/>
        <v>D-</v>
      </c>
      <c r="AB42" s="423">
        <v>3</v>
      </c>
      <c r="AC42" s="1038"/>
      <c r="AD42" s="477" t="str">
        <f t="shared" si="9"/>
        <v>E-</v>
      </c>
      <c r="AE42" s="763">
        <f t="shared" si="10"/>
        <v>1</v>
      </c>
      <c r="AF42" s="288"/>
      <c r="AG42" s="726"/>
      <c r="AH42" s="727"/>
      <c r="AI42" s="728" t="str">
        <f t="shared" si="13"/>
        <v>N</v>
      </c>
      <c r="AJ42" s="732"/>
      <c r="AK42" s="720"/>
      <c r="AL42" s="720"/>
      <c r="AM42" s="721"/>
      <c r="AN42" s="721"/>
      <c r="AO42" s="722"/>
      <c r="AP42" s="729">
        <f t="shared" si="11"/>
        <v>0</v>
      </c>
      <c r="AQ42" s="729">
        <f t="shared" si="12"/>
        <v>0</v>
      </c>
      <c r="AR42" s="729">
        <f t="shared" si="12"/>
        <v>0</v>
      </c>
      <c r="AS42" s="730">
        <f t="shared" si="0"/>
        <v>75</v>
      </c>
      <c r="AT42" s="731">
        <v>75</v>
      </c>
    </row>
    <row r="43" spans="1:46" ht="62.25" x14ac:dyDescent="0.9">
      <c r="A43" s="430">
        <v>31</v>
      </c>
      <c r="B43" s="749">
        <f>DATOS!F38</f>
        <v>0</v>
      </c>
      <c r="C43" s="491"/>
      <c r="D43" s="492"/>
      <c r="E43" s="492"/>
      <c r="F43" s="493"/>
      <c r="G43" s="694">
        <f t="shared" si="1"/>
        <v>0</v>
      </c>
      <c r="H43" s="491"/>
      <c r="I43" s="492"/>
      <c r="J43" s="492"/>
      <c r="K43" s="493"/>
      <c r="L43" s="695">
        <f t="shared" si="2"/>
        <v>0</v>
      </c>
      <c r="M43" s="769">
        <f t="shared" si="3"/>
        <v>0</v>
      </c>
      <c r="N43" s="766" t="e">
        <f t="shared" si="4"/>
        <v>#N/A</v>
      </c>
      <c r="O43" s="697"/>
      <c r="P43" s="491"/>
      <c r="Q43" s="492"/>
      <c r="R43" s="492"/>
      <c r="S43" s="493"/>
      <c r="T43" s="698">
        <f t="shared" si="5"/>
        <v>0</v>
      </c>
      <c r="U43" s="491"/>
      <c r="V43" s="492"/>
      <c r="W43" s="492"/>
      <c r="X43" s="493"/>
      <c r="Y43" s="417">
        <f t="shared" si="6"/>
        <v>0</v>
      </c>
      <c r="Z43" s="404">
        <f t="shared" si="14"/>
        <v>0</v>
      </c>
      <c r="AA43" s="766" t="str">
        <f t="shared" si="8"/>
        <v>D-</v>
      </c>
      <c r="AB43" s="423">
        <v>3</v>
      </c>
      <c r="AC43" s="1038"/>
      <c r="AD43" s="477" t="str">
        <f t="shared" si="9"/>
        <v>E-</v>
      </c>
      <c r="AE43" s="763">
        <f t="shared" si="10"/>
        <v>1</v>
      </c>
      <c r="AF43" s="288"/>
      <c r="AG43" s="726"/>
      <c r="AH43" s="727"/>
      <c r="AI43" s="728" t="str">
        <f t="shared" si="13"/>
        <v>N</v>
      </c>
      <c r="AJ43" s="732"/>
      <c r="AK43" s="720"/>
      <c r="AL43" s="720"/>
      <c r="AM43" s="721"/>
      <c r="AN43" s="721"/>
      <c r="AO43" s="722"/>
      <c r="AP43" s="729">
        <f t="shared" si="11"/>
        <v>0</v>
      </c>
      <c r="AQ43" s="729">
        <f t="shared" si="12"/>
        <v>0</v>
      </c>
      <c r="AR43" s="729">
        <f t="shared" si="12"/>
        <v>0</v>
      </c>
      <c r="AS43" s="730">
        <f t="shared" si="0"/>
        <v>75</v>
      </c>
      <c r="AT43" s="731">
        <v>75</v>
      </c>
    </row>
    <row r="44" spans="1:46" ht="62.25" x14ac:dyDescent="0.9">
      <c r="A44" s="430">
        <v>32</v>
      </c>
      <c r="B44" s="749">
        <f>DATOS!F39</f>
        <v>0</v>
      </c>
      <c r="C44" s="491"/>
      <c r="D44" s="492"/>
      <c r="E44" s="492"/>
      <c r="F44" s="493"/>
      <c r="G44" s="694">
        <f t="shared" si="1"/>
        <v>0</v>
      </c>
      <c r="H44" s="491"/>
      <c r="I44" s="492"/>
      <c r="J44" s="492"/>
      <c r="K44" s="493"/>
      <c r="L44" s="695">
        <f t="shared" si="2"/>
        <v>0</v>
      </c>
      <c r="M44" s="769">
        <f t="shared" si="3"/>
        <v>0</v>
      </c>
      <c r="N44" s="766" t="e">
        <f t="shared" si="4"/>
        <v>#N/A</v>
      </c>
      <c r="O44" s="697"/>
      <c r="P44" s="491"/>
      <c r="Q44" s="492"/>
      <c r="R44" s="492"/>
      <c r="S44" s="493"/>
      <c r="T44" s="698">
        <f t="shared" si="5"/>
        <v>0</v>
      </c>
      <c r="U44" s="491"/>
      <c r="V44" s="492"/>
      <c r="W44" s="492"/>
      <c r="X44" s="493"/>
      <c r="Y44" s="417">
        <f t="shared" si="6"/>
        <v>0</v>
      </c>
      <c r="Z44" s="404">
        <f t="shared" si="14"/>
        <v>0</v>
      </c>
      <c r="AA44" s="766" t="str">
        <f t="shared" si="8"/>
        <v>D-</v>
      </c>
      <c r="AB44" s="423">
        <v>3</v>
      </c>
      <c r="AC44" s="1038"/>
      <c r="AD44" s="477" t="str">
        <f t="shared" si="9"/>
        <v>E-</v>
      </c>
      <c r="AE44" s="763">
        <f t="shared" si="10"/>
        <v>1</v>
      </c>
      <c r="AF44" s="288"/>
      <c r="AG44" s="726"/>
      <c r="AH44" s="727"/>
      <c r="AI44" s="728" t="str">
        <f t="shared" si="13"/>
        <v>N</v>
      </c>
      <c r="AJ44" s="732"/>
      <c r="AK44" s="720"/>
      <c r="AL44" s="720"/>
      <c r="AM44" s="721"/>
      <c r="AN44" s="721"/>
      <c r="AO44" s="722"/>
      <c r="AP44" s="729">
        <f t="shared" si="11"/>
        <v>0</v>
      </c>
      <c r="AQ44" s="729">
        <f t="shared" si="12"/>
        <v>0</v>
      </c>
      <c r="AR44" s="729">
        <f t="shared" si="12"/>
        <v>0</v>
      </c>
      <c r="AS44" s="730">
        <f t="shared" si="0"/>
        <v>75</v>
      </c>
      <c r="AT44" s="731">
        <v>75</v>
      </c>
    </row>
    <row r="45" spans="1:46" ht="62.25" x14ac:dyDescent="0.9">
      <c r="A45" s="430">
        <v>33</v>
      </c>
      <c r="B45" s="749">
        <f>DATOS!F40</f>
        <v>0</v>
      </c>
      <c r="C45" s="491"/>
      <c r="D45" s="492"/>
      <c r="E45" s="492"/>
      <c r="F45" s="493"/>
      <c r="G45" s="694">
        <f t="shared" si="1"/>
        <v>0</v>
      </c>
      <c r="H45" s="491"/>
      <c r="I45" s="492"/>
      <c r="J45" s="492"/>
      <c r="K45" s="493"/>
      <c r="L45" s="695">
        <f t="shared" si="2"/>
        <v>0</v>
      </c>
      <c r="M45" s="769">
        <f t="shared" si="3"/>
        <v>0</v>
      </c>
      <c r="N45" s="766" t="e">
        <f t="shared" si="4"/>
        <v>#N/A</v>
      </c>
      <c r="O45" s="697"/>
      <c r="P45" s="491"/>
      <c r="Q45" s="492"/>
      <c r="R45" s="492"/>
      <c r="S45" s="493"/>
      <c r="T45" s="698">
        <f t="shared" si="5"/>
        <v>0</v>
      </c>
      <c r="U45" s="491"/>
      <c r="V45" s="492"/>
      <c r="W45" s="492"/>
      <c r="X45" s="493"/>
      <c r="Y45" s="417">
        <f t="shared" si="6"/>
        <v>0</v>
      </c>
      <c r="Z45" s="404">
        <f t="shared" si="14"/>
        <v>0</v>
      </c>
      <c r="AA45" s="766" t="str">
        <f t="shared" si="8"/>
        <v>D+</v>
      </c>
      <c r="AB45" s="423">
        <v>4</v>
      </c>
      <c r="AC45" s="1038"/>
      <c r="AD45" s="477" t="str">
        <f t="shared" si="9"/>
        <v>E-</v>
      </c>
      <c r="AE45" s="763">
        <f t="shared" si="10"/>
        <v>1.3333333333333333</v>
      </c>
      <c r="AF45" s="288"/>
      <c r="AG45" s="726"/>
      <c r="AH45" s="727"/>
      <c r="AI45" s="728" t="str">
        <f t="shared" si="13"/>
        <v>N</v>
      </c>
      <c r="AJ45" s="732"/>
      <c r="AK45" s="720"/>
      <c r="AL45" s="720"/>
      <c r="AM45" s="721"/>
      <c r="AN45" s="721"/>
      <c r="AO45" s="722"/>
      <c r="AP45" s="729">
        <f t="shared" si="11"/>
        <v>0</v>
      </c>
      <c r="AQ45" s="729">
        <f t="shared" si="12"/>
        <v>0</v>
      </c>
      <c r="AR45" s="729">
        <f t="shared" si="12"/>
        <v>0</v>
      </c>
      <c r="AS45" s="730">
        <f t="shared" si="0"/>
        <v>75</v>
      </c>
      <c r="AT45" s="731">
        <v>75</v>
      </c>
    </row>
    <row r="46" spans="1:46" ht="62.25" x14ac:dyDescent="0.9">
      <c r="A46" s="430">
        <v>34</v>
      </c>
      <c r="B46" s="749">
        <f>DATOS!F41</f>
        <v>0</v>
      </c>
      <c r="C46" s="491"/>
      <c r="D46" s="492"/>
      <c r="E46" s="492"/>
      <c r="F46" s="493"/>
      <c r="G46" s="694">
        <f t="shared" si="1"/>
        <v>0</v>
      </c>
      <c r="H46" s="491"/>
      <c r="I46" s="492"/>
      <c r="J46" s="492"/>
      <c r="K46" s="493"/>
      <c r="L46" s="695">
        <f t="shared" si="2"/>
        <v>0</v>
      </c>
      <c r="M46" s="769">
        <f t="shared" si="3"/>
        <v>0</v>
      </c>
      <c r="N46" s="766" t="e">
        <f t="shared" si="4"/>
        <v>#N/A</v>
      </c>
      <c r="O46" s="697"/>
      <c r="P46" s="491"/>
      <c r="Q46" s="492"/>
      <c r="R46" s="492"/>
      <c r="S46" s="493"/>
      <c r="T46" s="698">
        <f t="shared" si="5"/>
        <v>0</v>
      </c>
      <c r="U46" s="491"/>
      <c r="V46" s="492"/>
      <c r="W46" s="492"/>
      <c r="X46" s="493"/>
      <c r="Y46" s="417">
        <f t="shared" si="6"/>
        <v>0</v>
      </c>
      <c r="Z46" s="404">
        <f t="shared" si="14"/>
        <v>0</v>
      </c>
      <c r="AA46" s="766" t="str">
        <f t="shared" si="8"/>
        <v>E+</v>
      </c>
      <c r="AB46" s="423">
        <v>2</v>
      </c>
      <c r="AC46" s="1038"/>
      <c r="AD46" s="477" t="e">
        <f t="shared" si="9"/>
        <v>#N/A</v>
      </c>
      <c r="AE46" s="763">
        <f t="shared" si="10"/>
        <v>0.66666666666666663</v>
      </c>
      <c r="AF46" s="288"/>
      <c r="AG46" s="726"/>
      <c r="AH46" s="727"/>
      <c r="AI46" s="728" t="str">
        <f t="shared" si="13"/>
        <v>N</v>
      </c>
      <c r="AJ46" s="732"/>
      <c r="AK46" s="720"/>
      <c r="AL46" s="720"/>
      <c r="AM46" s="721"/>
      <c r="AN46" s="721"/>
      <c r="AO46" s="722"/>
      <c r="AP46" s="729">
        <f t="shared" si="11"/>
        <v>0</v>
      </c>
      <c r="AQ46" s="729">
        <f t="shared" si="12"/>
        <v>0</v>
      </c>
      <c r="AR46" s="729">
        <f t="shared" si="12"/>
        <v>0</v>
      </c>
      <c r="AS46" s="730">
        <f t="shared" si="0"/>
        <v>75</v>
      </c>
      <c r="AT46" s="731">
        <v>75</v>
      </c>
    </row>
    <row r="47" spans="1:46" ht="62.25" x14ac:dyDescent="0.9">
      <c r="A47" s="430">
        <v>35</v>
      </c>
      <c r="B47" s="749">
        <f>DATOS!F42</f>
        <v>0</v>
      </c>
      <c r="C47" s="491"/>
      <c r="D47" s="492"/>
      <c r="E47" s="492"/>
      <c r="F47" s="493"/>
      <c r="G47" s="694">
        <f t="shared" si="1"/>
        <v>0</v>
      </c>
      <c r="H47" s="491"/>
      <c r="I47" s="492"/>
      <c r="J47" s="492"/>
      <c r="K47" s="493"/>
      <c r="L47" s="695">
        <f t="shared" si="2"/>
        <v>0</v>
      </c>
      <c r="M47" s="769">
        <f t="shared" si="3"/>
        <v>0</v>
      </c>
      <c r="N47" s="766" t="e">
        <f t="shared" si="4"/>
        <v>#N/A</v>
      </c>
      <c r="O47" s="697"/>
      <c r="P47" s="491"/>
      <c r="Q47" s="492"/>
      <c r="R47" s="492"/>
      <c r="S47" s="493"/>
      <c r="T47" s="698">
        <f t="shared" si="5"/>
        <v>0</v>
      </c>
      <c r="U47" s="491"/>
      <c r="V47" s="492"/>
      <c r="W47" s="492"/>
      <c r="X47" s="493"/>
      <c r="Y47" s="417">
        <f t="shared" si="6"/>
        <v>0</v>
      </c>
      <c r="Z47" s="404">
        <f t="shared" si="14"/>
        <v>0</v>
      </c>
      <c r="AA47" s="766" t="str">
        <f t="shared" si="8"/>
        <v>E+</v>
      </c>
      <c r="AB47" s="423">
        <v>2</v>
      </c>
      <c r="AC47" s="1038"/>
      <c r="AD47" s="477" t="e">
        <f t="shared" si="9"/>
        <v>#N/A</v>
      </c>
      <c r="AE47" s="763">
        <f t="shared" si="10"/>
        <v>0.66666666666666663</v>
      </c>
      <c r="AF47" s="288"/>
      <c r="AG47" s="726"/>
      <c r="AH47" s="727"/>
      <c r="AI47" s="728" t="str">
        <f t="shared" si="13"/>
        <v>N</v>
      </c>
      <c r="AJ47" s="732"/>
      <c r="AK47" s="720"/>
      <c r="AL47" s="720"/>
      <c r="AM47" s="721"/>
      <c r="AN47" s="721"/>
      <c r="AO47" s="722"/>
      <c r="AP47" s="729">
        <f t="shared" si="11"/>
        <v>0</v>
      </c>
      <c r="AQ47" s="729">
        <f t="shared" si="12"/>
        <v>0</v>
      </c>
      <c r="AR47" s="729">
        <f t="shared" si="12"/>
        <v>0</v>
      </c>
      <c r="AS47" s="730">
        <f t="shared" si="0"/>
        <v>75</v>
      </c>
      <c r="AT47" s="731">
        <v>75</v>
      </c>
    </row>
    <row r="48" spans="1:46" ht="62.25" x14ac:dyDescent="0.9">
      <c r="A48" s="430">
        <v>36</v>
      </c>
      <c r="B48" s="749">
        <f>DATOS!F43</f>
        <v>0</v>
      </c>
      <c r="C48" s="491"/>
      <c r="D48" s="492"/>
      <c r="E48" s="492"/>
      <c r="F48" s="493"/>
      <c r="G48" s="694">
        <f t="shared" si="1"/>
        <v>0</v>
      </c>
      <c r="H48" s="491"/>
      <c r="I48" s="492"/>
      <c r="J48" s="492"/>
      <c r="K48" s="493"/>
      <c r="L48" s="695">
        <f t="shared" si="2"/>
        <v>0</v>
      </c>
      <c r="M48" s="769">
        <f t="shared" si="3"/>
        <v>0</v>
      </c>
      <c r="N48" s="766" t="e">
        <f t="shared" si="4"/>
        <v>#N/A</v>
      </c>
      <c r="O48" s="697"/>
      <c r="P48" s="491"/>
      <c r="Q48" s="492"/>
      <c r="R48" s="492"/>
      <c r="S48" s="493"/>
      <c r="T48" s="698">
        <f t="shared" si="5"/>
        <v>0</v>
      </c>
      <c r="U48" s="491"/>
      <c r="V48" s="492"/>
      <c r="W48" s="492"/>
      <c r="X48" s="493"/>
      <c r="Y48" s="417">
        <f t="shared" si="6"/>
        <v>0</v>
      </c>
      <c r="Z48" s="404">
        <f t="shared" si="14"/>
        <v>0</v>
      </c>
      <c r="AA48" s="766" t="str">
        <f t="shared" si="8"/>
        <v>E+</v>
      </c>
      <c r="AB48" s="423">
        <v>2</v>
      </c>
      <c r="AC48" s="1038"/>
      <c r="AD48" s="477" t="e">
        <f t="shared" si="9"/>
        <v>#N/A</v>
      </c>
      <c r="AE48" s="763">
        <f t="shared" si="10"/>
        <v>0.66666666666666663</v>
      </c>
      <c r="AF48" s="288"/>
      <c r="AG48" s="726"/>
      <c r="AH48" s="727"/>
      <c r="AI48" s="728" t="str">
        <f t="shared" si="13"/>
        <v>N</v>
      </c>
      <c r="AJ48" s="732"/>
      <c r="AK48" s="720"/>
      <c r="AL48" s="720"/>
      <c r="AM48" s="721"/>
      <c r="AN48" s="721"/>
      <c r="AO48" s="722"/>
      <c r="AP48" s="729">
        <f t="shared" si="11"/>
        <v>0</v>
      </c>
      <c r="AQ48" s="729">
        <f t="shared" si="12"/>
        <v>0</v>
      </c>
      <c r="AR48" s="729">
        <f t="shared" si="12"/>
        <v>0</v>
      </c>
      <c r="AS48" s="730">
        <f t="shared" si="0"/>
        <v>75</v>
      </c>
      <c r="AT48" s="731">
        <v>75</v>
      </c>
    </row>
    <row r="49" spans="1:46" ht="62.25" x14ac:dyDescent="0.9">
      <c r="A49" s="430">
        <v>37</v>
      </c>
      <c r="B49" s="749">
        <f>DATOS!F44</f>
        <v>0</v>
      </c>
      <c r="C49" s="491"/>
      <c r="D49" s="492"/>
      <c r="E49" s="492"/>
      <c r="F49" s="493"/>
      <c r="G49" s="694">
        <f t="shared" si="1"/>
        <v>0</v>
      </c>
      <c r="H49" s="491"/>
      <c r="I49" s="492"/>
      <c r="J49" s="492"/>
      <c r="K49" s="493"/>
      <c r="L49" s="695">
        <f t="shared" si="2"/>
        <v>0</v>
      </c>
      <c r="M49" s="769">
        <f t="shared" si="3"/>
        <v>0</v>
      </c>
      <c r="N49" s="766" t="e">
        <f t="shared" si="4"/>
        <v>#N/A</v>
      </c>
      <c r="O49" s="697"/>
      <c r="P49" s="491"/>
      <c r="Q49" s="492"/>
      <c r="R49" s="492"/>
      <c r="S49" s="493"/>
      <c r="T49" s="698">
        <f t="shared" si="5"/>
        <v>0</v>
      </c>
      <c r="U49" s="491"/>
      <c r="V49" s="492"/>
      <c r="W49" s="492"/>
      <c r="X49" s="493"/>
      <c r="Y49" s="417">
        <f t="shared" si="6"/>
        <v>0</v>
      </c>
      <c r="Z49" s="404">
        <f t="shared" si="14"/>
        <v>0</v>
      </c>
      <c r="AA49" s="766" t="str">
        <f t="shared" si="8"/>
        <v>E-</v>
      </c>
      <c r="AB49" s="423">
        <v>1</v>
      </c>
      <c r="AC49" s="1038"/>
      <c r="AD49" s="477" t="e">
        <f t="shared" si="9"/>
        <v>#N/A</v>
      </c>
      <c r="AE49" s="763">
        <f t="shared" si="10"/>
        <v>0.33333333333333331</v>
      </c>
      <c r="AF49" s="288"/>
      <c r="AG49" s="726"/>
      <c r="AH49" s="727"/>
      <c r="AI49" s="728" t="str">
        <f t="shared" si="13"/>
        <v>N</v>
      </c>
      <c r="AJ49" s="732"/>
      <c r="AK49" s="720"/>
      <c r="AL49" s="720"/>
      <c r="AM49" s="721"/>
      <c r="AN49" s="721"/>
      <c r="AO49" s="722"/>
      <c r="AP49" s="729">
        <f t="shared" si="11"/>
        <v>0</v>
      </c>
      <c r="AQ49" s="729">
        <f t="shared" si="12"/>
        <v>0</v>
      </c>
      <c r="AR49" s="729">
        <f t="shared" si="12"/>
        <v>0</v>
      </c>
      <c r="AS49" s="730">
        <f t="shared" si="0"/>
        <v>75</v>
      </c>
      <c r="AT49" s="731">
        <v>75</v>
      </c>
    </row>
    <row r="50" spans="1:46" ht="62.25" x14ac:dyDescent="0.9">
      <c r="A50" s="430">
        <v>38</v>
      </c>
      <c r="B50" s="749">
        <f>DATOS!F45</f>
        <v>0</v>
      </c>
      <c r="C50" s="491"/>
      <c r="D50" s="492"/>
      <c r="E50" s="492"/>
      <c r="F50" s="493"/>
      <c r="G50" s="694">
        <f t="shared" si="1"/>
        <v>0</v>
      </c>
      <c r="H50" s="491"/>
      <c r="I50" s="492"/>
      <c r="J50" s="492"/>
      <c r="K50" s="493"/>
      <c r="L50" s="695">
        <f t="shared" si="2"/>
        <v>0</v>
      </c>
      <c r="M50" s="769">
        <f t="shared" si="3"/>
        <v>0</v>
      </c>
      <c r="N50" s="766" t="e">
        <f t="shared" si="4"/>
        <v>#N/A</v>
      </c>
      <c r="O50" s="697"/>
      <c r="P50" s="491"/>
      <c r="Q50" s="492"/>
      <c r="R50" s="492"/>
      <c r="S50" s="493"/>
      <c r="T50" s="698">
        <f t="shared" si="5"/>
        <v>0</v>
      </c>
      <c r="U50" s="491"/>
      <c r="V50" s="492"/>
      <c r="W50" s="492"/>
      <c r="X50" s="493"/>
      <c r="Y50" s="417">
        <f t="shared" si="6"/>
        <v>0</v>
      </c>
      <c r="Z50" s="404">
        <f t="shared" si="14"/>
        <v>0</v>
      </c>
      <c r="AA50" s="766" t="str">
        <f t="shared" si="8"/>
        <v>E-</v>
      </c>
      <c r="AB50" s="423">
        <v>1</v>
      </c>
      <c r="AC50" s="1038"/>
      <c r="AD50" s="477" t="e">
        <f t="shared" si="9"/>
        <v>#N/A</v>
      </c>
      <c r="AE50" s="763">
        <f t="shared" si="10"/>
        <v>0.33333333333333331</v>
      </c>
      <c r="AF50" s="288"/>
      <c r="AG50" s="726"/>
      <c r="AH50" s="727"/>
      <c r="AI50" s="728" t="str">
        <f t="shared" si="13"/>
        <v>N</v>
      </c>
      <c r="AJ50" s="732"/>
      <c r="AK50" s="720"/>
      <c r="AL50" s="720"/>
      <c r="AM50" s="721"/>
      <c r="AN50" s="721"/>
      <c r="AO50" s="722"/>
      <c r="AP50" s="729">
        <f t="shared" si="11"/>
        <v>0</v>
      </c>
      <c r="AQ50" s="729">
        <f t="shared" si="12"/>
        <v>0</v>
      </c>
      <c r="AR50" s="729">
        <f t="shared" si="12"/>
        <v>0</v>
      </c>
      <c r="AS50" s="730">
        <f t="shared" si="0"/>
        <v>75</v>
      </c>
      <c r="AT50" s="731">
        <v>75</v>
      </c>
    </row>
    <row r="51" spans="1:46" ht="62.25" x14ac:dyDescent="0.9">
      <c r="A51" s="430">
        <v>39</v>
      </c>
      <c r="B51" s="749">
        <f>DATOS!F46</f>
        <v>0</v>
      </c>
      <c r="C51" s="491"/>
      <c r="D51" s="492"/>
      <c r="E51" s="492"/>
      <c r="F51" s="493"/>
      <c r="G51" s="694">
        <f t="shared" si="1"/>
        <v>0</v>
      </c>
      <c r="H51" s="491"/>
      <c r="I51" s="492"/>
      <c r="J51" s="492"/>
      <c r="K51" s="493"/>
      <c r="L51" s="695">
        <f t="shared" si="2"/>
        <v>0</v>
      </c>
      <c r="M51" s="769">
        <f t="shared" si="3"/>
        <v>0</v>
      </c>
      <c r="N51" s="766" t="e">
        <f t="shared" si="4"/>
        <v>#N/A</v>
      </c>
      <c r="O51" s="697"/>
      <c r="P51" s="491"/>
      <c r="Q51" s="492"/>
      <c r="R51" s="492"/>
      <c r="S51" s="493"/>
      <c r="T51" s="698">
        <f t="shared" si="5"/>
        <v>0</v>
      </c>
      <c r="U51" s="491"/>
      <c r="V51" s="492"/>
      <c r="W51" s="492"/>
      <c r="X51" s="493"/>
      <c r="Y51" s="417">
        <f t="shared" si="6"/>
        <v>0</v>
      </c>
      <c r="Z51" s="404">
        <f t="shared" si="14"/>
        <v>0</v>
      </c>
      <c r="AA51" s="766" t="str">
        <f t="shared" si="8"/>
        <v>E-</v>
      </c>
      <c r="AB51" s="423">
        <v>1</v>
      </c>
      <c r="AC51" s="1038"/>
      <c r="AD51" s="477" t="e">
        <f t="shared" si="9"/>
        <v>#N/A</v>
      </c>
      <c r="AE51" s="763">
        <f t="shared" si="10"/>
        <v>0.33333333333333331</v>
      </c>
      <c r="AF51" s="288"/>
      <c r="AG51" s="726"/>
      <c r="AH51" s="727"/>
      <c r="AI51" s="728" t="str">
        <f t="shared" si="13"/>
        <v>N</v>
      </c>
      <c r="AJ51" s="732"/>
      <c r="AK51" s="720"/>
      <c r="AL51" s="720"/>
      <c r="AM51" s="721"/>
      <c r="AN51" s="721"/>
      <c r="AO51" s="722"/>
      <c r="AP51" s="729">
        <f t="shared" si="11"/>
        <v>0</v>
      </c>
      <c r="AQ51" s="729">
        <f t="shared" si="12"/>
        <v>0</v>
      </c>
      <c r="AR51" s="729">
        <f t="shared" si="12"/>
        <v>0</v>
      </c>
      <c r="AS51" s="730">
        <f t="shared" si="0"/>
        <v>75</v>
      </c>
      <c r="AT51" s="731">
        <v>75</v>
      </c>
    </row>
    <row r="52" spans="1:46" ht="63" thickBot="1" x14ac:dyDescent="0.95">
      <c r="A52" s="431">
        <v>40</v>
      </c>
      <c r="B52" s="750">
        <f>DATOS!F47</f>
        <v>0</v>
      </c>
      <c r="C52" s="494"/>
      <c r="D52" s="495"/>
      <c r="E52" s="495"/>
      <c r="F52" s="496"/>
      <c r="G52" s="699">
        <f t="shared" si="1"/>
        <v>0</v>
      </c>
      <c r="H52" s="494"/>
      <c r="I52" s="495"/>
      <c r="J52" s="495"/>
      <c r="K52" s="496"/>
      <c r="L52" s="700">
        <f t="shared" si="2"/>
        <v>0</v>
      </c>
      <c r="M52" s="770">
        <f t="shared" si="3"/>
        <v>0</v>
      </c>
      <c r="N52" s="767" t="e">
        <f t="shared" si="4"/>
        <v>#N/A</v>
      </c>
      <c r="O52" s="702"/>
      <c r="P52" s="494"/>
      <c r="Q52" s="495"/>
      <c r="R52" s="495"/>
      <c r="S52" s="496"/>
      <c r="T52" s="703">
        <f t="shared" si="5"/>
        <v>0</v>
      </c>
      <c r="U52" s="494"/>
      <c r="V52" s="495"/>
      <c r="W52" s="495"/>
      <c r="X52" s="496"/>
      <c r="Y52" s="418">
        <f t="shared" si="6"/>
        <v>0</v>
      </c>
      <c r="Z52" s="405">
        <f t="shared" si="14"/>
        <v>0</v>
      </c>
      <c r="AA52" s="767" t="str">
        <f t="shared" si="8"/>
        <v>E-</v>
      </c>
      <c r="AB52" s="424">
        <v>1</v>
      </c>
      <c r="AC52" s="1039"/>
      <c r="AD52" s="478" t="e">
        <f t="shared" si="9"/>
        <v>#N/A</v>
      </c>
      <c r="AE52" s="764">
        <f t="shared" si="10"/>
        <v>0.33333333333333331</v>
      </c>
      <c r="AF52" s="289"/>
      <c r="AG52" s="733"/>
      <c r="AH52" s="734"/>
      <c r="AI52" s="735" t="str">
        <f t="shared" si="13"/>
        <v>N</v>
      </c>
      <c r="AJ52" s="736"/>
      <c r="AK52" s="737"/>
      <c r="AL52" s="737"/>
      <c r="AM52" s="738"/>
      <c r="AN52" s="738"/>
      <c r="AO52" s="739"/>
      <c r="AP52" s="740">
        <f t="shared" si="11"/>
        <v>0</v>
      </c>
      <c r="AQ52" s="740">
        <f t="shared" si="12"/>
        <v>0</v>
      </c>
      <c r="AR52" s="740">
        <f t="shared" si="12"/>
        <v>0</v>
      </c>
      <c r="AS52" s="741">
        <f t="shared" si="0"/>
        <v>75</v>
      </c>
      <c r="AT52" s="742">
        <v>75</v>
      </c>
    </row>
    <row r="53" spans="1:46" ht="59.25" customHeight="1" thickBot="1" x14ac:dyDescent="0.95">
      <c r="A53" s="385"/>
      <c r="E53" s="457" t="s">
        <v>168</v>
      </c>
      <c r="F53" s="458" t="s">
        <v>929</v>
      </c>
      <c r="G53" s="441" t="s">
        <v>169</v>
      </c>
      <c r="H53" s="687"/>
      <c r="I53" s="687"/>
      <c r="J53" s="687"/>
      <c r="K53" s="687"/>
      <c r="L53" s="704"/>
      <c r="M53" s="704"/>
      <c r="N53" s="704"/>
      <c r="O53" s="704"/>
      <c r="P53" s="687"/>
      <c r="Q53" s="687"/>
      <c r="R53" s="687"/>
      <c r="S53" s="687"/>
      <c r="T53" s="704"/>
      <c r="U53" s="687"/>
      <c r="V53" s="687"/>
      <c r="W53" s="687"/>
      <c r="X53" s="687"/>
      <c r="Y53" s="377"/>
      <c r="Z53" s="377"/>
      <c r="AA53" s="377"/>
      <c r="AB53" s="377"/>
      <c r="AC53" s="1040" t="s">
        <v>157</v>
      </c>
      <c r="AD53" s="1041"/>
      <c r="AE53" s="378">
        <f>AVERAGE(AE13:AE33)</f>
        <v>2.8095238095238093</v>
      </c>
      <c r="AF53" s="228"/>
    </row>
    <row r="54" spans="1:46" ht="59.25" customHeight="1" thickBot="1" x14ac:dyDescent="0.95">
      <c r="A54" s="385"/>
      <c r="B54" s="1042" t="s">
        <v>228</v>
      </c>
      <c r="C54" s="1043"/>
      <c r="D54" s="1044"/>
      <c r="E54" s="443" t="s">
        <v>170</v>
      </c>
      <c r="F54" s="705">
        <f>COUNTIFS($V$14:$V$53, "&gt;=8", $V$14:$V$53, "&lt;=10")</f>
        <v>0</v>
      </c>
      <c r="G54" s="706">
        <f>COUNTIFS($G$14:$G$52, "&gt;=8", $G$14:$G$52, "&lt;=10") / COUNT($G$14:$G$52)</f>
        <v>0</v>
      </c>
      <c r="K54" s="687"/>
      <c r="L54" s="704"/>
      <c r="M54" s="704"/>
      <c r="N54" s="704"/>
      <c r="O54" s="704"/>
      <c r="P54" s="687"/>
      <c r="Q54" s="687"/>
      <c r="R54" s="687"/>
      <c r="S54" s="687"/>
      <c r="T54" s="704"/>
      <c r="U54" s="687"/>
      <c r="V54" s="687"/>
      <c r="W54" s="687"/>
      <c r="X54" s="687"/>
      <c r="Y54" s="377"/>
      <c r="Z54" s="377"/>
      <c r="AA54" s="377"/>
      <c r="AB54" s="377"/>
      <c r="AC54" s="1040" t="s">
        <v>158</v>
      </c>
      <c r="AD54" s="1045"/>
      <c r="AE54" s="379">
        <f>DATOS!C16</f>
        <v>0</v>
      </c>
      <c r="AF54" s="280"/>
      <c r="AG54" s="381"/>
      <c r="AH54" s="381"/>
      <c r="AI54" s="380"/>
      <c r="AJ54" s="380"/>
      <c r="AK54" s="380"/>
      <c r="AL54" s="380"/>
      <c r="AM54" s="663"/>
      <c r="AN54" s="663"/>
      <c r="AO54" s="663"/>
      <c r="AP54" s="663"/>
      <c r="AQ54" s="663"/>
      <c r="AR54" s="663"/>
      <c r="AS54" s="663"/>
      <c r="AT54" s="663"/>
    </row>
    <row r="55" spans="1:46" ht="48" customHeight="1" x14ac:dyDescent="0.9">
      <c r="B55" s="1027" t="s">
        <v>231</v>
      </c>
      <c r="C55" s="1028"/>
      <c r="D55" s="1029"/>
      <c r="E55" s="445" t="s">
        <v>171</v>
      </c>
      <c r="F55" s="707">
        <f>COUNTIFS($V$14:$V$53, "&gt;=5", $V$14:$V$53, "&lt;=7")</f>
        <v>0</v>
      </c>
      <c r="G55" s="708">
        <f>COUNTIFS($G$14:$G$52, "&gt;=5", $G$14:$G$52, "&lt;=7") / COUNT($G$14:$G$52)</f>
        <v>0</v>
      </c>
      <c r="K55" s="709"/>
      <c r="L55" s="710"/>
      <c r="M55" s="710"/>
      <c r="N55" s="710"/>
      <c r="O55" s="710"/>
      <c r="P55" s="709"/>
      <c r="Q55" s="709"/>
      <c r="R55" s="709"/>
      <c r="S55" s="709"/>
      <c r="T55" s="710"/>
      <c r="U55" s="687"/>
      <c r="V55" s="687"/>
      <c r="W55" s="687"/>
      <c r="X55" s="687"/>
      <c r="Y55" s="229"/>
      <c r="Z55" s="229"/>
      <c r="AA55" s="229"/>
      <c r="AB55" s="229"/>
      <c r="AC55" s="221"/>
      <c r="AD55" s="229"/>
      <c r="AE55" s="229"/>
      <c r="AF55" s="229"/>
      <c r="AG55" s="381"/>
      <c r="AH55" s="381"/>
      <c r="AI55" s="380"/>
      <c r="AJ55" s="380"/>
      <c r="AK55" s="380"/>
      <c r="AL55" s="380"/>
      <c r="AM55" s="380"/>
      <c r="AN55" s="380"/>
      <c r="AO55" s="380"/>
      <c r="AP55" s="380"/>
      <c r="AQ55" s="380"/>
      <c r="AR55" s="380"/>
      <c r="AS55" s="380"/>
      <c r="AT55" s="380"/>
    </row>
    <row r="56" spans="1:46" ht="48" customHeight="1" thickBot="1" x14ac:dyDescent="0.95">
      <c r="B56" s="1030" t="s">
        <v>234</v>
      </c>
      <c r="C56" s="1031"/>
      <c r="D56" s="1032"/>
      <c r="E56" s="447" t="s">
        <v>172</v>
      </c>
      <c r="F56" s="711">
        <f>COUNTIFS($V$14:$V$53, "&gt;=1", $V$14:$V$53, "&lt;=4")</f>
        <v>0</v>
      </c>
      <c r="G56" s="712">
        <f>COUNTIFS($G$14:$G$52, "&gt;=1", $G$14:$G$52, "&lt;=4") / COUNT($G$14:$G$52)</f>
        <v>0</v>
      </c>
      <c r="K56" s="709"/>
      <c r="L56" s="710"/>
      <c r="M56" s="710"/>
      <c r="N56" s="710"/>
      <c r="O56" s="710"/>
      <c r="P56" s="709"/>
      <c r="Q56" s="1033" t="s">
        <v>111</v>
      </c>
      <c r="R56" s="1033"/>
      <c r="U56" s="1034" t="s">
        <v>310</v>
      </c>
      <c r="V56" s="1034"/>
      <c r="W56" s="713"/>
      <c r="X56" s="1035" t="s">
        <v>917</v>
      </c>
      <c r="Y56" s="1035"/>
      <c r="Z56" s="1035"/>
      <c r="AA56" s="1036" t="s">
        <v>918</v>
      </c>
      <c r="AB56" s="1036"/>
      <c r="AC56" s="1036"/>
      <c r="AD56" s="1036"/>
      <c r="AE56" s="1036"/>
      <c r="AF56" s="229"/>
      <c r="AG56" s="381"/>
      <c r="AH56" s="381"/>
      <c r="AI56" s="380"/>
      <c r="AJ56" s="380"/>
      <c r="AK56" s="380"/>
      <c r="AL56" s="380"/>
      <c r="AM56" s="380"/>
      <c r="AN56" s="380"/>
      <c r="AO56" s="380"/>
      <c r="AP56" s="380"/>
      <c r="AQ56" s="380"/>
      <c r="AR56" s="380"/>
      <c r="AS56" s="380"/>
      <c r="AT56" s="380"/>
    </row>
    <row r="57" spans="1:46" ht="62.25" thickBot="1" x14ac:dyDescent="0.95">
      <c r="B57" s="1046" t="s">
        <v>173</v>
      </c>
      <c r="C57" s="1047"/>
      <c r="D57" s="1047"/>
      <c r="E57" s="1048"/>
      <c r="F57" s="714">
        <f>SUM(F54:F56)</f>
        <v>0</v>
      </c>
      <c r="G57" s="715">
        <f>DATOS!C16/28</f>
        <v>0</v>
      </c>
      <c r="K57" s="709"/>
      <c r="L57" s="710"/>
      <c r="M57" s="710"/>
      <c r="N57" s="710"/>
      <c r="O57" s="710"/>
      <c r="P57" s="709"/>
      <c r="Q57" s="709"/>
      <c r="R57" s="709"/>
      <c r="S57" s="709"/>
      <c r="T57" s="710"/>
      <c r="U57" s="687"/>
      <c r="V57" s="687"/>
      <c r="W57" s="687"/>
      <c r="X57" s="687"/>
      <c r="Y57" s="229"/>
      <c r="Z57" s="229"/>
      <c r="AA57" s="229"/>
      <c r="AB57" s="229"/>
      <c r="AC57" s="221"/>
      <c r="AD57" s="229"/>
      <c r="AE57" s="229"/>
      <c r="AF57" s="229"/>
      <c r="AG57" s="381"/>
      <c r="AH57" s="381"/>
      <c r="AI57" s="380"/>
      <c r="AJ57" s="380"/>
      <c r="AK57" s="380"/>
      <c r="AL57" s="380"/>
      <c r="AM57" s="380"/>
      <c r="AN57" s="380"/>
      <c r="AO57" s="380"/>
      <c r="AP57" s="380"/>
      <c r="AQ57" s="380"/>
      <c r="AR57" s="380"/>
      <c r="AS57" s="380"/>
      <c r="AT57" s="380"/>
    </row>
    <row r="58" spans="1:46" ht="101.25" x14ac:dyDescent="0.9">
      <c r="A58" s="990" t="s">
        <v>0</v>
      </c>
      <c r="B58" s="990"/>
      <c r="C58" s="990"/>
      <c r="D58" s="990"/>
      <c r="E58" s="990"/>
      <c r="F58" s="990"/>
      <c r="G58" s="990"/>
      <c r="H58" s="990"/>
      <c r="I58" s="990"/>
      <c r="J58" s="990"/>
      <c r="K58" s="990"/>
      <c r="L58" s="990"/>
      <c r="M58" s="990"/>
      <c r="N58" s="990"/>
      <c r="O58" s="990"/>
      <c r="P58" s="990"/>
      <c r="Q58" s="990"/>
      <c r="R58" s="990"/>
      <c r="S58" s="990"/>
      <c r="T58" s="990"/>
      <c r="U58" s="990"/>
      <c r="V58" s="990"/>
      <c r="W58" s="990"/>
      <c r="X58" s="990"/>
      <c r="Y58" s="990"/>
      <c r="Z58" s="990"/>
      <c r="AA58" s="990"/>
      <c r="AB58" s="990"/>
      <c r="AC58" s="990"/>
      <c r="AD58" s="990"/>
      <c r="AE58" s="990"/>
      <c r="AF58" s="990"/>
      <c r="AG58" s="990"/>
      <c r="AH58" s="990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</row>
    <row r="59" spans="1:46" ht="75" x14ac:dyDescent="0.9">
      <c r="A59" s="991" t="str">
        <f>DATOS!C9</f>
        <v>ESCUELA DE EDUCACIÓN BÀSICA PARTICULAR MINERVA</v>
      </c>
      <c r="B59" s="991"/>
      <c r="C59" s="991"/>
      <c r="D59" s="991"/>
      <c r="E59" s="991"/>
      <c r="F59" s="991"/>
      <c r="G59" s="991"/>
      <c r="H59" s="991"/>
      <c r="I59" s="991"/>
      <c r="J59" s="991"/>
      <c r="K59" s="991"/>
      <c r="L59" s="991"/>
      <c r="M59" s="991"/>
      <c r="N59" s="991"/>
      <c r="O59" s="991"/>
      <c r="P59" s="991"/>
      <c r="Q59" s="991"/>
      <c r="R59" s="991"/>
      <c r="S59" s="991"/>
      <c r="T59" s="991"/>
      <c r="U59" s="991"/>
      <c r="V59" s="991"/>
      <c r="W59" s="991"/>
      <c r="X59" s="991"/>
      <c r="Y59" s="991"/>
      <c r="Z59" s="991"/>
      <c r="AA59" s="991"/>
      <c r="AB59" s="991"/>
      <c r="AC59" s="991"/>
      <c r="AD59" s="991"/>
      <c r="AE59" s="991"/>
      <c r="AF59" s="991"/>
      <c r="AG59" s="991"/>
      <c r="AH59" s="991"/>
      <c r="AI59" s="83"/>
      <c r="AJ59" s="83"/>
      <c r="AK59" s="83"/>
      <c r="AL59" s="83"/>
      <c r="AM59" s="83"/>
      <c r="AN59" s="83"/>
      <c r="AO59" s="83"/>
      <c r="AP59" s="83"/>
      <c r="AQ59" s="83"/>
      <c r="AR59" s="83"/>
      <c r="AS59" s="83"/>
      <c r="AT59" s="83"/>
    </row>
    <row r="60" spans="1:46" ht="69" x14ac:dyDescent="0.9">
      <c r="A60" s="992" t="s">
        <v>159</v>
      </c>
      <c r="B60" s="992"/>
      <c r="C60" s="992"/>
      <c r="D60" s="992"/>
      <c r="E60" s="992"/>
      <c r="F60" s="992"/>
      <c r="G60" s="992"/>
      <c r="H60" s="992"/>
      <c r="I60" s="992"/>
      <c r="J60" s="992"/>
      <c r="K60" s="992"/>
      <c r="L60" s="992"/>
      <c r="M60" s="992"/>
      <c r="N60" s="992"/>
      <c r="O60" s="992"/>
      <c r="P60" s="992"/>
      <c r="Q60" s="992"/>
      <c r="R60" s="992"/>
      <c r="S60" s="992"/>
      <c r="T60" s="992"/>
      <c r="U60" s="992"/>
      <c r="V60" s="992"/>
      <c r="W60" s="992"/>
      <c r="X60" s="992"/>
      <c r="Y60" s="992"/>
      <c r="Z60" s="992"/>
      <c r="AA60" s="992"/>
      <c r="AB60" s="992"/>
      <c r="AC60" s="992"/>
      <c r="AD60" s="992"/>
      <c r="AE60" s="992"/>
      <c r="AF60" s="992"/>
      <c r="AG60" s="992"/>
      <c r="AH60" s="992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</row>
    <row r="61" spans="1:46" x14ac:dyDescent="0.9">
      <c r="A61" s="993" t="s">
        <v>928</v>
      </c>
      <c r="B61" s="993"/>
      <c r="C61" s="993"/>
      <c r="D61" s="993"/>
      <c r="E61" s="993"/>
      <c r="F61" s="993"/>
      <c r="G61" s="993"/>
      <c r="H61" s="993"/>
      <c r="I61" s="993"/>
      <c r="J61" s="993"/>
      <c r="K61" s="993"/>
      <c r="L61" s="993"/>
      <c r="M61" s="993"/>
      <c r="N61" s="993"/>
      <c r="O61" s="993"/>
      <c r="P61" s="993"/>
      <c r="Q61" s="993"/>
      <c r="R61" s="993"/>
      <c r="S61" s="993"/>
      <c r="T61" s="993"/>
      <c r="U61" s="993"/>
      <c r="V61" s="993"/>
      <c r="W61" s="993"/>
      <c r="X61" s="993"/>
      <c r="Y61" s="993"/>
      <c r="Z61" s="993"/>
      <c r="AA61" s="993"/>
      <c r="AB61" s="993"/>
      <c r="AC61" s="993"/>
      <c r="AD61" s="993"/>
      <c r="AE61" s="993"/>
      <c r="AF61" s="993"/>
      <c r="AG61" s="993"/>
      <c r="AH61" s="993"/>
    </row>
    <row r="62" spans="1:46" x14ac:dyDescent="0.9">
      <c r="A62" s="385"/>
      <c r="B62" s="45"/>
      <c r="C62" s="680"/>
      <c r="D62" s="680"/>
      <c r="E62" s="680"/>
      <c r="F62" s="680"/>
      <c r="G62" s="681"/>
      <c r="H62" s="680"/>
      <c r="I62" s="680"/>
      <c r="J62" s="680"/>
      <c r="K62" s="680"/>
      <c r="L62" s="681"/>
      <c r="M62" s="681"/>
      <c r="N62" s="681"/>
      <c r="O62" s="681"/>
      <c r="P62" s="680"/>
      <c r="Q62" s="680"/>
      <c r="R62" s="682"/>
      <c r="S62" s="680"/>
      <c r="T62" s="681"/>
      <c r="AE62" s="222"/>
      <c r="AF62" s="222"/>
      <c r="AG62" s="223"/>
      <c r="AH62" s="223"/>
    </row>
    <row r="63" spans="1:46" x14ac:dyDescent="0.9">
      <c r="A63" s="385"/>
      <c r="B63" s="45"/>
      <c r="C63" s="680"/>
      <c r="D63" s="680"/>
      <c r="E63" s="680"/>
      <c r="F63" s="680"/>
      <c r="G63" s="994" t="s">
        <v>146</v>
      </c>
      <c r="H63" s="994"/>
      <c r="I63" s="995" t="str">
        <f>DATOS!C21</f>
        <v>MATEMÁTICA</v>
      </c>
      <c r="J63" s="995"/>
      <c r="K63" s="995"/>
      <c r="L63" s="995"/>
      <c r="M63" s="995"/>
      <c r="N63" s="995"/>
      <c r="O63" s="995"/>
      <c r="P63" s="995"/>
      <c r="Q63" s="684"/>
      <c r="R63" s="682"/>
      <c r="S63" s="996" t="s">
        <v>23</v>
      </c>
      <c r="T63" s="996"/>
      <c r="U63" s="997" t="str">
        <f>DATOS!C13</f>
        <v xml:space="preserve">BÁSICA </v>
      </c>
      <c r="V63" s="997"/>
      <c r="W63" s="685"/>
      <c r="X63" s="685"/>
      <c r="Y63" s="435"/>
      <c r="Z63" s="435"/>
      <c r="AA63" s="435"/>
      <c r="AB63" s="435"/>
      <c r="AC63" s="435"/>
      <c r="AD63" s="435"/>
      <c r="AE63" s="222"/>
      <c r="AF63" s="222"/>
      <c r="AG63" s="223"/>
      <c r="AH63" s="223"/>
    </row>
    <row r="64" spans="1:46" x14ac:dyDescent="0.9">
      <c r="A64" s="385"/>
      <c r="B64" s="45"/>
      <c r="C64" s="680"/>
      <c r="D64" s="680"/>
      <c r="E64" s="680"/>
      <c r="F64" s="680"/>
      <c r="G64" s="994" t="s">
        <v>111</v>
      </c>
      <c r="H64" s="994"/>
      <c r="I64" s="995" t="str">
        <f>DATOS!B20</f>
        <v xml:space="preserve"> TRELLES ORDÓÑEZ CAROL ALEXANDRA</v>
      </c>
      <c r="J64" s="995"/>
      <c r="K64" s="995"/>
      <c r="L64" s="995"/>
      <c r="M64" s="995"/>
      <c r="N64" s="995"/>
      <c r="O64" s="995"/>
      <c r="P64" s="995"/>
      <c r="Q64" s="684"/>
      <c r="R64" s="656"/>
      <c r="S64" s="996" t="s">
        <v>26</v>
      </c>
      <c r="T64" s="996"/>
      <c r="U64" s="997" t="str">
        <f>DATOS!C14</f>
        <v>SEGUNDO</v>
      </c>
      <c r="V64" s="997"/>
      <c r="W64" s="685"/>
      <c r="X64" s="685"/>
      <c r="Y64" s="435"/>
      <c r="Z64" s="435"/>
      <c r="AA64" s="435"/>
      <c r="AB64" s="435"/>
      <c r="AC64" s="435"/>
      <c r="AD64" s="435"/>
      <c r="AE64" s="222"/>
      <c r="AF64" s="222"/>
      <c r="AG64" s="223"/>
      <c r="AH64" s="223"/>
    </row>
    <row r="65" spans="1:46" ht="62.25" x14ac:dyDescent="0.9">
      <c r="A65" s="385"/>
      <c r="B65" s="45"/>
      <c r="C65" s="680"/>
      <c r="D65" s="680"/>
      <c r="E65" s="680"/>
      <c r="F65" s="680"/>
      <c r="G65" s="996" t="s">
        <v>19</v>
      </c>
      <c r="H65" s="996"/>
      <c r="I65" s="1016" t="s">
        <v>20</v>
      </c>
      <c r="J65" s="1016"/>
      <c r="K65" s="1016"/>
      <c r="L65" s="1016"/>
      <c r="M65" s="1016"/>
      <c r="N65" s="1016"/>
      <c r="O65" s="686"/>
      <c r="P65" s="686"/>
      <c r="Q65" s="686"/>
      <c r="R65" s="687"/>
      <c r="S65" s="996" t="s">
        <v>28</v>
      </c>
      <c r="T65" s="996"/>
      <c r="U65" s="997" t="str">
        <f>DATOS!C15</f>
        <v>"A"</v>
      </c>
      <c r="V65" s="997"/>
      <c r="W65" s="685"/>
      <c r="X65" s="685"/>
      <c r="Y65" s="436"/>
      <c r="Z65" s="436"/>
      <c r="AA65" s="436"/>
      <c r="AB65" s="436"/>
      <c r="AC65" s="436"/>
      <c r="AD65" s="436"/>
      <c r="AE65" s="222"/>
      <c r="AF65" s="222"/>
      <c r="AG65" s="223"/>
      <c r="AH65" s="223"/>
    </row>
    <row r="66" spans="1:46" ht="188.25" thickBot="1" x14ac:dyDescent="0.95">
      <c r="A66" s="998" t="s">
        <v>161</v>
      </c>
      <c r="B66" s="998"/>
      <c r="C66" s="998"/>
      <c r="D66" s="998"/>
      <c r="E66" s="998"/>
      <c r="F66" s="998"/>
      <c r="G66" s="998"/>
      <c r="H66" s="281"/>
      <c r="I66" s="281"/>
      <c r="J66" s="281"/>
      <c r="K66" s="281"/>
      <c r="L66" s="388"/>
      <c r="M66" s="388"/>
      <c r="N66" s="388"/>
      <c r="O66" s="388"/>
      <c r="P66" s="281"/>
      <c r="Q66" s="281"/>
      <c r="R66" s="281"/>
      <c r="W66" s="437"/>
      <c r="X66" s="437"/>
      <c r="Y66" s="437"/>
      <c r="Z66" s="437"/>
      <c r="AA66" s="437"/>
      <c r="AB66" s="437"/>
      <c r="AC66" s="437"/>
      <c r="AD66" s="437"/>
      <c r="AE66" s="222"/>
      <c r="AF66" s="222"/>
      <c r="AG66" s="223"/>
      <c r="AH66" s="223"/>
    </row>
    <row r="67" spans="1:46" ht="150.75" customHeight="1" thickBot="1" x14ac:dyDescent="0.95">
      <c r="A67" s="999" t="s">
        <v>926</v>
      </c>
      <c r="B67" s="1000" t="s">
        <v>5</v>
      </c>
      <c r="C67" s="1002" t="s">
        <v>919</v>
      </c>
      <c r="D67" s="1003"/>
      <c r="E67" s="1003"/>
      <c r="F67" s="1003"/>
      <c r="G67" s="1003"/>
      <c r="H67" s="1003"/>
      <c r="I67" s="1003"/>
      <c r="J67" s="1003"/>
      <c r="K67" s="1003"/>
      <c r="L67" s="1003"/>
      <c r="M67" s="1003"/>
      <c r="N67" s="1004"/>
      <c r="O67" s="392"/>
      <c r="P67" s="1005" t="s">
        <v>162</v>
      </c>
      <c r="Q67" s="1006"/>
      <c r="R67" s="1006"/>
      <c r="S67" s="1006"/>
      <c r="T67" s="1006"/>
      <c r="U67" s="1006"/>
      <c r="V67" s="1006"/>
      <c r="W67" s="1006"/>
      <c r="X67" s="1006"/>
      <c r="Y67" s="1006"/>
      <c r="Z67" s="1006"/>
      <c r="AA67" s="1007"/>
      <c r="AB67" s="1008" t="s">
        <v>163</v>
      </c>
      <c r="AC67" s="1009"/>
      <c r="AD67" s="1017" t="s">
        <v>920</v>
      </c>
      <c r="AE67" s="1018"/>
      <c r="AF67" s="225"/>
      <c r="AG67" s="1058" t="s">
        <v>965</v>
      </c>
      <c r="AH67" s="1058"/>
      <c r="AI67" s="1058"/>
      <c r="AJ67" s="1064" t="s">
        <v>964</v>
      </c>
      <c r="AK67" s="1065"/>
      <c r="AL67" s="1065"/>
      <c r="AM67" s="1065"/>
      <c r="AN67" s="1065"/>
      <c r="AO67" s="1065"/>
      <c r="AP67" s="1065"/>
      <c r="AQ67" s="1065"/>
      <c r="AR67" s="1066"/>
      <c r="AS67" s="1067" t="s">
        <v>967</v>
      </c>
      <c r="AT67" s="1070" t="s">
        <v>946</v>
      </c>
    </row>
    <row r="68" spans="1:46" ht="90.75" thickBot="1" x14ac:dyDescent="0.95">
      <c r="A68" s="999"/>
      <c r="B68" s="1000"/>
      <c r="C68" s="1021" t="s">
        <v>148</v>
      </c>
      <c r="D68" s="1022"/>
      <c r="E68" s="1022"/>
      <c r="F68" s="1023"/>
      <c r="G68" s="1012" t="s">
        <v>924</v>
      </c>
      <c r="H68" s="1021" t="s">
        <v>148</v>
      </c>
      <c r="I68" s="1022"/>
      <c r="J68" s="1022"/>
      <c r="K68" s="1023"/>
      <c r="L68" s="1012" t="s">
        <v>923</v>
      </c>
      <c r="M68" s="1014" t="s">
        <v>922</v>
      </c>
      <c r="N68" s="1015"/>
      <c r="O68" s="393"/>
      <c r="P68" s="1024" t="s">
        <v>148</v>
      </c>
      <c r="Q68" s="1025"/>
      <c r="R68" s="1025"/>
      <c r="S68" s="1026"/>
      <c r="T68" s="1012" t="s">
        <v>924</v>
      </c>
      <c r="U68" s="1024" t="s">
        <v>148</v>
      </c>
      <c r="V68" s="1025"/>
      <c r="W68" s="1025"/>
      <c r="X68" s="1026"/>
      <c r="Y68" s="1012" t="s">
        <v>923</v>
      </c>
      <c r="Z68" s="1014" t="s">
        <v>925</v>
      </c>
      <c r="AA68" s="1015"/>
      <c r="AB68" s="1010"/>
      <c r="AC68" s="1011"/>
      <c r="AD68" s="1019"/>
      <c r="AE68" s="1020"/>
      <c r="AF68" s="226"/>
      <c r="AG68" s="1059"/>
      <c r="AH68" s="1059"/>
      <c r="AI68" s="1059"/>
      <c r="AJ68" s="1052" t="s">
        <v>190</v>
      </c>
      <c r="AK68" s="1053"/>
      <c r="AL68" s="1054"/>
      <c r="AM68" s="1055" t="s">
        <v>191</v>
      </c>
      <c r="AN68" s="1056"/>
      <c r="AO68" s="1057"/>
      <c r="AP68" s="1055" t="s">
        <v>966</v>
      </c>
      <c r="AQ68" s="1056"/>
      <c r="AR68" s="1057"/>
      <c r="AS68" s="1068"/>
      <c r="AT68" s="1071"/>
    </row>
    <row r="69" spans="1:46" ht="135.75" customHeight="1" thickBot="1" x14ac:dyDescent="0.95">
      <c r="A69" s="999"/>
      <c r="B69" s="1001"/>
      <c r="C69" s="415" t="s">
        <v>149</v>
      </c>
      <c r="D69" s="415" t="s">
        <v>150</v>
      </c>
      <c r="E69" s="415" t="s">
        <v>915</v>
      </c>
      <c r="F69" s="415" t="s">
        <v>916</v>
      </c>
      <c r="G69" s="1013"/>
      <c r="H69" s="415" t="s">
        <v>151</v>
      </c>
      <c r="I69" s="415" t="s">
        <v>152</v>
      </c>
      <c r="J69" s="415" t="s">
        <v>153</v>
      </c>
      <c r="K69" s="415" t="s">
        <v>921</v>
      </c>
      <c r="L69" s="1013"/>
      <c r="M69" s="398" t="s">
        <v>165</v>
      </c>
      <c r="N69" s="399" t="s">
        <v>164</v>
      </c>
      <c r="O69" s="394"/>
      <c r="P69" s="414" t="s">
        <v>149</v>
      </c>
      <c r="Q69" s="414" t="s">
        <v>150</v>
      </c>
      <c r="R69" s="414" t="s">
        <v>915</v>
      </c>
      <c r="S69" s="414" t="s">
        <v>916</v>
      </c>
      <c r="T69" s="1013"/>
      <c r="U69" s="414" t="s">
        <v>151</v>
      </c>
      <c r="V69" s="414" t="s">
        <v>152</v>
      </c>
      <c r="W69" s="414" t="s">
        <v>153</v>
      </c>
      <c r="X69" s="414" t="s">
        <v>921</v>
      </c>
      <c r="Y69" s="1013"/>
      <c r="Z69" s="398" t="s">
        <v>165</v>
      </c>
      <c r="AA69" s="399" t="s">
        <v>164</v>
      </c>
      <c r="AB69" s="425" t="s">
        <v>224</v>
      </c>
      <c r="AC69" s="500" t="s">
        <v>166</v>
      </c>
      <c r="AD69" s="410" t="s">
        <v>164</v>
      </c>
      <c r="AE69" s="406" t="s">
        <v>165</v>
      </c>
      <c r="AF69" s="227"/>
      <c r="AG69" s="122" t="s">
        <v>204</v>
      </c>
      <c r="AH69" s="122" t="s">
        <v>205</v>
      </c>
      <c r="AI69" s="716" t="s">
        <v>938</v>
      </c>
      <c r="AJ69" s="745" t="s">
        <v>207</v>
      </c>
      <c r="AK69" s="745" t="s">
        <v>208</v>
      </c>
      <c r="AL69" s="745" t="s">
        <v>209</v>
      </c>
      <c r="AM69" s="746" t="s">
        <v>207</v>
      </c>
      <c r="AN69" s="746" t="s">
        <v>208</v>
      </c>
      <c r="AO69" s="746" t="s">
        <v>209</v>
      </c>
      <c r="AP69" s="747" t="s">
        <v>210</v>
      </c>
      <c r="AQ69" s="747" t="s">
        <v>211</v>
      </c>
      <c r="AR69" s="747" t="s">
        <v>212</v>
      </c>
      <c r="AS69" s="1069"/>
      <c r="AT69" s="1072"/>
    </row>
    <row r="70" spans="1:46" ht="62.25" x14ac:dyDescent="0.9">
      <c r="A70" s="429">
        <v>1</v>
      </c>
      <c r="B70" s="432">
        <f>DATOS!F8</f>
        <v>0</v>
      </c>
      <c r="C70" s="488"/>
      <c r="D70" s="489"/>
      <c r="E70" s="489"/>
      <c r="F70" s="490"/>
      <c r="G70" s="690">
        <f>SUM(C70:F70)/4</f>
        <v>0</v>
      </c>
      <c r="H70" s="488"/>
      <c r="I70" s="489"/>
      <c r="J70" s="489"/>
      <c r="K70" s="490"/>
      <c r="L70" s="690">
        <f>SUM(H70:K70)/4</f>
        <v>0</v>
      </c>
      <c r="M70" s="691">
        <f>SUM(G70+L70)/2</f>
        <v>0</v>
      </c>
      <c r="N70" s="765" t="e">
        <f>INDEX($BI$1:$BI$10, MATCH(ROUND(M70, 2), $BH$1:$BH$10, 1))</f>
        <v>#N/A</v>
      </c>
      <c r="O70" s="692"/>
      <c r="P70" s="488"/>
      <c r="Q70" s="489"/>
      <c r="R70" s="489"/>
      <c r="S70" s="490"/>
      <c r="T70" s="693">
        <f>SUM(P70:S70)/4</f>
        <v>0</v>
      </c>
      <c r="U70" s="488"/>
      <c r="V70" s="489"/>
      <c r="W70" s="489"/>
      <c r="X70" s="490"/>
      <c r="Y70" s="416">
        <f>SUM(U70:X70)/4</f>
        <v>0</v>
      </c>
      <c r="Z70" s="403">
        <f>SUM(T70+Y70)/2</f>
        <v>0</v>
      </c>
      <c r="AA70" s="765" t="str">
        <f>INDEX($BI$1:$BI$10, MATCH(ROUND(AB70, 2), $BH$1:$BH$10, 1))</f>
        <v>A+</v>
      </c>
      <c r="AB70" s="422">
        <v>10</v>
      </c>
      <c r="AC70" s="1049"/>
      <c r="AD70" s="476" t="str">
        <f>INDEX($BI$1:$BI$10, MATCH(ROUND(AE70, 2), $BH$1:$BH$10, 1))</f>
        <v>D-</v>
      </c>
      <c r="AE70" s="407">
        <f>SUM(M70,Z70,AB70)/3</f>
        <v>3.3333333333333335</v>
      </c>
      <c r="AF70" s="287"/>
      <c r="AG70" s="717"/>
      <c r="AH70" s="718"/>
      <c r="AI70" s="719" t="str">
        <f>IF(OR(AG70="A",AH70="A"),"A",IF(OR(AG70="B",AH70="B"),"B",IF(OR(AG70="C",AH70="C"),"C","N")))</f>
        <v>N</v>
      </c>
      <c r="AJ70" s="720"/>
      <c r="AK70" s="720"/>
      <c r="AL70" s="720"/>
      <c r="AM70" s="721"/>
      <c r="AN70" s="721"/>
      <c r="AO70" s="722"/>
      <c r="AP70" s="723">
        <f>SUM(AJ70+AM70)</f>
        <v>0</v>
      </c>
      <c r="AQ70" s="723">
        <f>SUM(AK70+AN70)</f>
        <v>0</v>
      </c>
      <c r="AR70" s="723">
        <f>SUM(AL70+AO70)</f>
        <v>0</v>
      </c>
      <c r="AS70" s="724">
        <f t="shared" ref="AS70:AS109" si="15">AT70  - AP70  - AQ70</f>
        <v>75</v>
      </c>
      <c r="AT70" s="725">
        <v>75</v>
      </c>
    </row>
    <row r="71" spans="1:46" ht="62.25" x14ac:dyDescent="0.9">
      <c r="A71" s="430">
        <v>2</v>
      </c>
      <c r="B71" s="433">
        <f>DATOS!F9</f>
        <v>0</v>
      </c>
      <c r="C71" s="491"/>
      <c r="D71" s="492"/>
      <c r="E71" s="492"/>
      <c r="F71" s="493"/>
      <c r="G71" s="695">
        <f t="shared" ref="G71:G109" si="16">SUM(C71:F71)/4</f>
        <v>0</v>
      </c>
      <c r="H71" s="491"/>
      <c r="I71" s="492"/>
      <c r="J71" s="492"/>
      <c r="K71" s="493"/>
      <c r="L71" s="695">
        <f t="shared" ref="L71:L109" si="17">SUM(H71:K71)/4</f>
        <v>0</v>
      </c>
      <c r="M71" s="696">
        <f t="shared" ref="M71:M75" si="18">SUM(G71+L71)/2</f>
        <v>0</v>
      </c>
      <c r="N71" s="766" t="e">
        <f t="shared" ref="N71:N109" si="19">INDEX($BI$1:$BI$10, MATCH(ROUND(M71, 2), $BH$1:$BH$10, 1))</f>
        <v>#N/A</v>
      </c>
      <c r="O71" s="697"/>
      <c r="P71" s="491"/>
      <c r="Q71" s="492"/>
      <c r="R71" s="492"/>
      <c r="S71" s="493"/>
      <c r="T71" s="698">
        <f t="shared" ref="T71:T109" si="20">SUM(P71:S71)/4</f>
        <v>0</v>
      </c>
      <c r="U71" s="491"/>
      <c r="V71" s="492"/>
      <c r="W71" s="492"/>
      <c r="X71" s="493"/>
      <c r="Y71" s="417">
        <f t="shared" ref="Y71:Y109" si="21">SUM(U71:X71)/4</f>
        <v>0</v>
      </c>
      <c r="Z71" s="404">
        <f t="shared" ref="Z71:Z75" si="22">SUM(T71+Y71)/2</f>
        <v>0</v>
      </c>
      <c r="AA71" s="766" t="str">
        <f t="shared" ref="AA71:AA109" si="23">INDEX($BI$1:$BI$10, MATCH(ROUND(AB71, 2), $BH$1:$BH$10, 1))</f>
        <v>A+</v>
      </c>
      <c r="AB71" s="423">
        <v>10</v>
      </c>
      <c r="AC71" s="1050"/>
      <c r="AD71" s="477" t="str">
        <f t="shared" ref="AD71:AD109" si="24">INDEX($BI$1:$BI$10, MATCH(ROUND(AE71, 2), $BH$1:$BH$10, 1))</f>
        <v>D-</v>
      </c>
      <c r="AE71" s="408">
        <f t="shared" ref="AE71:AE75" si="25">SUM(M71,Z71,AB71)/3</f>
        <v>3.3333333333333335</v>
      </c>
      <c r="AF71" s="288"/>
      <c r="AG71" s="726"/>
      <c r="AH71" s="727"/>
      <c r="AI71" s="728" t="str">
        <f>IF(OR(AG71="A",AH71="A"),"A",IF(OR(AG71="B",AH71="B"),"B",IF(OR(AG71="C",AH71="C"),"C","N")))</f>
        <v>N</v>
      </c>
      <c r="AJ71" s="720"/>
      <c r="AK71" s="720"/>
      <c r="AL71" s="720"/>
      <c r="AM71" s="721"/>
      <c r="AN71" s="721"/>
      <c r="AO71" s="722"/>
      <c r="AP71" s="729">
        <f t="shared" ref="AP71:AP109" si="26">SUM(AJ71+AM71)</f>
        <v>0</v>
      </c>
      <c r="AQ71" s="729">
        <f t="shared" ref="AQ71:AQ109" si="27">SUM(AK71+AN71)</f>
        <v>0</v>
      </c>
      <c r="AR71" s="729">
        <f t="shared" ref="AR71:AR109" si="28">SUM(AL71+AO71)</f>
        <v>0</v>
      </c>
      <c r="AS71" s="730">
        <f t="shared" si="15"/>
        <v>75</v>
      </c>
      <c r="AT71" s="731">
        <v>75</v>
      </c>
    </row>
    <row r="72" spans="1:46" ht="62.25" x14ac:dyDescent="0.9">
      <c r="A72" s="430">
        <v>3</v>
      </c>
      <c r="B72" s="433">
        <f>DATOS!F10</f>
        <v>0</v>
      </c>
      <c r="C72" s="491"/>
      <c r="D72" s="492"/>
      <c r="E72" s="492"/>
      <c r="F72" s="493"/>
      <c r="G72" s="695">
        <f t="shared" si="16"/>
        <v>0</v>
      </c>
      <c r="H72" s="491"/>
      <c r="I72" s="492"/>
      <c r="J72" s="492"/>
      <c r="K72" s="493"/>
      <c r="L72" s="695">
        <f t="shared" si="17"/>
        <v>0</v>
      </c>
      <c r="M72" s="696">
        <f t="shared" si="18"/>
        <v>0</v>
      </c>
      <c r="N72" s="766" t="e">
        <f t="shared" si="19"/>
        <v>#N/A</v>
      </c>
      <c r="O72" s="697"/>
      <c r="P72" s="491"/>
      <c r="Q72" s="492"/>
      <c r="R72" s="492"/>
      <c r="S72" s="493"/>
      <c r="T72" s="698">
        <f t="shared" si="20"/>
        <v>0</v>
      </c>
      <c r="U72" s="491"/>
      <c r="V72" s="492"/>
      <c r="W72" s="492"/>
      <c r="X72" s="493"/>
      <c r="Y72" s="417">
        <f t="shared" si="21"/>
        <v>0</v>
      </c>
      <c r="Z72" s="404">
        <f t="shared" si="22"/>
        <v>0</v>
      </c>
      <c r="AA72" s="766" t="str">
        <f t="shared" si="23"/>
        <v>A+</v>
      </c>
      <c r="AB72" s="423">
        <v>10</v>
      </c>
      <c r="AC72" s="1050"/>
      <c r="AD72" s="477" t="str">
        <f t="shared" si="24"/>
        <v>D-</v>
      </c>
      <c r="AE72" s="408">
        <f t="shared" si="25"/>
        <v>3.3333333333333335</v>
      </c>
      <c r="AF72" s="288"/>
      <c r="AG72" s="726"/>
      <c r="AH72" s="727"/>
      <c r="AI72" s="728" t="str">
        <f t="shared" ref="AI72:AI109" si="29">IF(OR(AG72="A",AH72="A"),"A",IF(OR(AG72="B",AH72="B"),"B",IF(OR(AG72="C",AH72="C"),"C","N")))</f>
        <v>N</v>
      </c>
      <c r="AJ72" s="720"/>
      <c r="AK72" s="720"/>
      <c r="AL72" s="720"/>
      <c r="AM72" s="721"/>
      <c r="AN72" s="721"/>
      <c r="AO72" s="722"/>
      <c r="AP72" s="729">
        <f t="shared" si="26"/>
        <v>0</v>
      </c>
      <c r="AQ72" s="729">
        <f t="shared" si="27"/>
        <v>0</v>
      </c>
      <c r="AR72" s="729">
        <f t="shared" si="28"/>
        <v>0</v>
      </c>
      <c r="AS72" s="730">
        <f t="shared" si="15"/>
        <v>75</v>
      </c>
      <c r="AT72" s="731">
        <v>75</v>
      </c>
    </row>
    <row r="73" spans="1:46" ht="62.25" x14ac:dyDescent="0.9">
      <c r="A73" s="430">
        <v>4</v>
      </c>
      <c r="B73" s="433">
        <f>DATOS!F11</f>
        <v>0</v>
      </c>
      <c r="C73" s="491"/>
      <c r="D73" s="492"/>
      <c r="E73" s="492"/>
      <c r="F73" s="493"/>
      <c r="G73" s="695">
        <f t="shared" si="16"/>
        <v>0</v>
      </c>
      <c r="H73" s="491"/>
      <c r="I73" s="492"/>
      <c r="J73" s="492"/>
      <c r="K73" s="493"/>
      <c r="L73" s="695">
        <f t="shared" si="17"/>
        <v>0</v>
      </c>
      <c r="M73" s="696">
        <f t="shared" si="18"/>
        <v>0</v>
      </c>
      <c r="N73" s="766" t="e">
        <f t="shared" si="19"/>
        <v>#N/A</v>
      </c>
      <c r="O73" s="697"/>
      <c r="P73" s="491"/>
      <c r="Q73" s="492"/>
      <c r="R73" s="492"/>
      <c r="S73" s="493"/>
      <c r="T73" s="698">
        <f t="shared" si="20"/>
        <v>0</v>
      </c>
      <c r="U73" s="491"/>
      <c r="V73" s="492"/>
      <c r="W73" s="492"/>
      <c r="X73" s="493"/>
      <c r="Y73" s="417">
        <f t="shared" si="21"/>
        <v>0</v>
      </c>
      <c r="Z73" s="404">
        <f t="shared" si="22"/>
        <v>0</v>
      </c>
      <c r="AA73" s="766" t="str">
        <f t="shared" si="23"/>
        <v>A+</v>
      </c>
      <c r="AB73" s="423">
        <v>10</v>
      </c>
      <c r="AC73" s="1050"/>
      <c r="AD73" s="477" t="str">
        <f t="shared" si="24"/>
        <v>D-</v>
      </c>
      <c r="AE73" s="408">
        <f t="shared" si="25"/>
        <v>3.3333333333333335</v>
      </c>
      <c r="AF73" s="288"/>
      <c r="AG73" s="726"/>
      <c r="AH73" s="727"/>
      <c r="AI73" s="728" t="str">
        <f t="shared" si="29"/>
        <v>N</v>
      </c>
      <c r="AJ73" s="720"/>
      <c r="AK73" s="720"/>
      <c r="AL73" s="720"/>
      <c r="AM73" s="721"/>
      <c r="AN73" s="721"/>
      <c r="AO73" s="722"/>
      <c r="AP73" s="729">
        <f t="shared" si="26"/>
        <v>0</v>
      </c>
      <c r="AQ73" s="729">
        <f t="shared" si="27"/>
        <v>0</v>
      </c>
      <c r="AR73" s="729">
        <f t="shared" si="28"/>
        <v>0</v>
      </c>
      <c r="AS73" s="730">
        <f t="shared" si="15"/>
        <v>75</v>
      </c>
      <c r="AT73" s="731">
        <v>75</v>
      </c>
    </row>
    <row r="74" spans="1:46" ht="62.25" x14ac:dyDescent="0.9">
      <c r="A74" s="430">
        <v>5</v>
      </c>
      <c r="B74" s="433">
        <f>DATOS!F12</f>
        <v>0</v>
      </c>
      <c r="C74" s="491"/>
      <c r="D74" s="492"/>
      <c r="E74" s="492"/>
      <c r="F74" s="493"/>
      <c r="G74" s="695">
        <f t="shared" si="16"/>
        <v>0</v>
      </c>
      <c r="H74" s="491"/>
      <c r="I74" s="492"/>
      <c r="J74" s="492"/>
      <c r="K74" s="493"/>
      <c r="L74" s="695">
        <f t="shared" si="17"/>
        <v>0</v>
      </c>
      <c r="M74" s="696">
        <f t="shared" si="18"/>
        <v>0</v>
      </c>
      <c r="N74" s="766" t="e">
        <f t="shared" si="19"/>
        <v>#N/A</v>
      </c>
      <c r="O74" s="697"/>
      <c r="P74" s="491"/>
      <c r="Q74" s="492"/>
      <c r="R74" s="492"/>
      <c r="S74" s="493"/>
      <c r="T74" s="698">
        <f t="shared" si="20"/>
        <v>0</v>
      </c>
      <c r="U74" s="491"/>
      <c r="V74" s="492"/>
      <c r="W74" s="492"/>
      <c r="X74" s="493"/>
      <c r="Y74" s="417">
        <f t="shared" si="21"/>
        <v>0</v>
      </c>
      <c r="Z74" s="404">
        <f t="shared" si="22"/>
        <v>0</v>
      </c>
      <c r="AA74" s="766" t="str">
        <f t="shared" si="23"/>
        <v>A+</v>
      </c>
      <c r="AB74" s="423">
        <v>10</v>
      </c>
      <c r="AC74" s="1050"/>
      <c r="AD74" s="477" t="str">
        <f t="shared" si="24"/>
        <v>D-</v>
      </c>
      <c r="AE74" s="408">
        <f t="shared" si="25"/>
        <v>3.3333333333333335</v>
      </c>
      <c r="AF74" s="288"/>
      <c r="AG74" s="726"/>
      <c r="AH74" s="727"/>
      <c r="AI74" s="728" t="str">
        <f t="shared" si="29"/>
        <v>N</v>
      </c>
      <c r="AJ74" s="720"/>
      <c r="AK74" s="720"/>
      <c r="AL74" s="720"/>
      <c r="AM74" s="721"/>
      <c r="AN74" s="721"/>
      <c r="AO74" s="722"/>
      <c r="AP74" s="729">
        <f t="shared" si="26"/>
        <v>0</v>
      </c>
      <c r="AQ74" s="729">
        <f t="shared" si="27"/>
        <v>0</v>
      </c>
      <c r="AR74" s="729">
        <f t="shared" si="28"/>
        <v>0</v>
      </c>
      <c r="AS74" s="730">
        <f t="shared" si="15"/>
        <v>75</v>
      </c>
      <c r="AT74" s="731">
        <v>75</v>
      </c>
    </row>
    <row r="75" spans="1:46" ht="62.25" x14ac:dyDescent="0.9">
      <c r="A75" s="430">
        <v>6</v>
      </c>
      <c r="B75" s="433">
        <f>DATOS!F13</f>
        <v>0</v>
      </c>
      <c r="C75" s="491"/>
      <c r="D75" s="492"/>
      <c r="E75" s="492"/>
      <c r="F75" s="493"/>
      <c r="G75" s="695">
        <f t="shared" si="16"/>
        <v>0</v>
      </c>
      <c r="H75" s="491"/>
      <c r="I75" s="492"/>
      <c r="J75" s="492"/>
      <c r="K75" s="493"/>
      <c r="L75" s="695">
        <f t="shared" si="17"/>
        <v>0</v>
      </c>
      <c r="M75" s="696">
        <f t="shared" si="18"/>
        <v>0</v>
      </c>
      <c r="N75" s="766" t="e">
        <f t="shared" si="19"/>
        <v>#N/A</v>
      </c>
      <c r="O75" s="697"/>
      <c r="P75" s="491"/>
      <c r="Q75" s="492"/>
      <c r="R75" s="492"/>
      <c r="S75" s="493"/>
      <c r="T75" s="698">
        <f t="shared" si="20"/>
        <v>0</v>
      </c>
      <c r="U75" s="491"/>
      <c r="V75" s="492"/>
      <c r="W75" s="492"/>
      <c r="X75" s="493"/>
      <c r="Y75" s="417">
        <f t="shared" si="21"/>
        <v>0</v>
      </c>
      <c r="Z75" s="404">
        <f t="shared" si="22"/>
        <v>0</v>
      </c>
      <c r="AA75" s="766" t="str">
        <f t="shared" si="23"/>
        <v>A+</v>
      </c>
      <c r="AB75" s="423">
        <v>10</v>
      </c>
      <c r="AC75" s="1050"/>
      <c r="AD75" s="477" t="str">
        <f t="shared" si="24"/>
        <v>D-</v>
      </c>
      <c r="AE75" s="408">
        <f t="shared" si="25"/>
        <v>3.3333333333333335</v>
      </c>
      <c r="AF75" s="288"/>
      <c r="AG75" s="726"/>
      <c r="AH75" s="727"/>
      <c r="AI75" s="728" t="str">
        <f t="shared" si="29"/>
        <v>N</v>
      </c>
      <c r="AJ75" s="720"/>
      <c r="AK75" s="720"/>
      <c r="AL75" s="720"/>
      <c r="AM75" s="721"/>
      <c r="AN75" s="721"/>
      <c r="AO75" s="722"/>
      <c r="AP75" s="729">
        <f t="shared" si="26"/>
        <v>0</v>
      </c>
      <c r="AQ75" s="729">
        <f t="shared" si="27"/>
        <v>0</v>
      </c>
      <c r="AR75" s="729">
        <f t="shared" si="28"/>
        <v>0</v>
      </c>
      <c r="AS75" s="730">
        <f t="shared" si="15"/>
        <v>75</v>
      </c>
      <c r="AT75" s="731">
        <v>75</v>
      </c>
    </row>
    <row r="76" spans="1:46" ht="62.25" x14ac:dyDescent="0.9">
      <c r="A76" s="430">
        <v>7</v>
      </c>
      <c r="B76" s="433">
        <f>DATOS!F14</f>
        <v>0</v>
      </c>
      <c r="C76" s="491"/>
      <c r="D76" s="492"/>
      <c r="E76" s="492"/>
      <c r="F76" s="493"/>
      <c r="G76" s="695">
        <f t="shared" si="16"/>
        <v>0</v>
      </c>
      <c r="H76" s="491"/>
      <c r="I76" s="492"/>
      <c r="J76" s="492"/>
      <c r="K76" s="493"/>
      <c r="L76" s="695">
        <f t="shared" si="17"/>
        <v>0</v>
      </c>
      <c r="M76" s="696">
        <f>SUM(G76+L76)/2</f>
        <v>0</v>
      </c>
      <c r="N76" s="766" t="e">
        <f t="shared" si="19"/>
        <v>#N/A</v>
      </c>
      <c r="O76" s="697"/>
      <c r="P76" s="491"/>
      <c r="Q76" s="492"/>
      <c r="R76" s="492"/>
      <c r="S76" s="493"/>
      <c r="T76" s="698">
        <f t="shared" si="20"/>
        <v>0</v>
      </c>
      <c r="U76" s="491"/>
      <c r="V76" s="492"/>
      <c r="W76" s="492"/>
      <c r="X76" s="493"/>
      <c r="Y76" s="417">
        <f t="shared" si="21"/>
        <v>0</v>
      </c>
      <c r="Z76" s="404">
        <f>SUM(T76+Y76)/2</f>
        <v>0</v>
      </c>
      <c r="AA76" s="766" t="str">
        <f t="shared" si="23"/>
        <v>A-</v>
      </c>
      <c r="AB76" s="423">
        <v>9</v>
      </c>
      <c r="AC76" s="1050"/>
      <c r="AD76" s="477" t="str">
        <f t="shared" si="24"/>
        <v>D-</v>
      </c>
      <c r="AE76" s="408">
        <f>SUM(M76,Z76,AB76)/3</f>
        <v>3</v>
      </c>
      <c r="AF76" s="288"/>
      <c r="AG76" s="726"/>
      <c r="AH76" s="727"/>
      <c r="AI76" s="728" t="str">
        <f t="shared" si="29"/>
        <v>N</v>
      </c>
      <c r="AJ76" s="720"/>
      <c r="AK76" s="720"/>
      <c r="AL76" s="720"/>
      <c r="AM76" s="721"/>
      <c r="AN76" s="721"/>
      <c r="AO76" s="722"/>
      <c r="AP76" s="729">
        <f t="shared" si="26"/>
        <v>0</v>
      </c>
      <c r="AQ76" s="729">
        <f t="shared" si="27"/>
        <v>0</v>
      </c>
      <c r="AR76" s="729">
        <f t="shared" si="28"/>
        <v>0</v>
      </c>
      <c r="AS76" s="730">
        <f t="shared" si="15"/>
        <v>75</v>
      </c>
      <c r="AT76" s="731">
        <v>75</v>
      </c>
    </row>
    <row r="77" spans="1:46" ht="62.25" x14ac:dyDescent="0.9">
      <c r="A77" s="430">
        <v>8</v>
      </c>
      <c r="B77" s="433">
        <f>DATOS!F15</f>
        <v>0</v>
      </c>
      <c r="C77" s="491"/>
      <c r="D77" s="492"/>
      <c r="E77" s="492"/>
      <c r="F77" s="493"/>
      <c r="G77" s="695">
        <f t="shared" si="16"/>
        <v>0</v>
      </c>
      <c r="H77" s="491"/>
      <c r="I77" s="492"/>
      <c r="J77" s="492"/>
      <c r="K77" s="493"/>
      <c r="L77" s="695">
        <f t="shared" si="17"/>
        <v>0</v>
      </c>
      <c r="M77" s="696">
        <f t="shared" ref="M77:M109" si="30">SUM(G77+L77)/2</f>
        <v>0</v>
      </c>
      <c r="N77" s="766" t="e">
        <f t="shared" si="19"/>
        <v>#N/A</v>
      </c>
      <c r="O77" s="697"/>
      <c r="P77" s="491"/>
      <c r="Q77" s="492"/>
      <c r="R77" s="492"/>
      <c r="S77" s="493"/>
      <c r="T77" s="698">
        <f t="shared" si="20"/>
        <v>0</v>
      </c>
      <c r="U77" s="491"/>
      <c r="V77" s="492"/>
      <c r="W77" s="492"/>
      <c r="X77" s="493"/>
      <c r="Y77" s="417">
        <f t="shared" si="21"/>
        <v>0</v>
      </c>
      <c r="Z77" s="404">
        <f t="shared" ref="Z77:Z109" si="31">SUM(T77+Y77)/2</f>
        <v>0</v>
      </c>
      <c r="AA77" s="766" t="str">
        <f t="shared" si="23"/>
        <v>A-</v>
      </c>
      <c r="AB77" s="423">
        <v>9</v>
      </c>
      <c r="AC77" s="1050"/>
      <c r="AD77" s="477" t="str">
        <f t="shared" si="24"/>
        <v>D-</v>
      </c>
      <c r="AE77" s="408">
        <f t="shared" ref="AE77:AE109" si="32">SUM(M77,Z77,AB77)/3</f>
        <v>3</v>
      </c>
      <c r="AF77" s="288"/>
      <c r="AG77" s="726"/>
      <c r="AH77" s="727"/>
      <c r="AI77" s="728" t="str">
        <f t="shared" si="29"/>
        <v>N</v>
      </c>
      <c r="AJ77" s="720"/>
      <c r="AK77" s="720"/>
      <c r="AL77" s="720"/>
      <c r="AM77" s="721"/>
      <c r="AN77" s="721"/>
      <c r="AO77" s="722"/>
      <c r="AP77" s="729">
        <f t="shared" si="26"/>
        <v>0</v>
      </c>
      <c r="AQ77" s="729">
        <f t="shared" si="27"/>
        <v>0</v>
      </c>
      <c r="AR77" s="729">
        <f t="shared" si="28"/>
        <v>0</v>
      </c>
      <c r="AS77" s="730">
        <f t="shared" si="15"/>
        <v>75</v>
      </c>
      <c r="AT77" s="731">
        <v>75</v>
      </c>
    </row>
    <row r="78" spans="1:46" ht="62.25" x14ac:dyDescent="0.9">
      <c r="A78" s="430">
        <v>9</v>
      </c>
      <c r="B78" s="433">
        <f>DATOS!F16</f>
        <v>0</v>
      </c>
      <c r="C78" s="491"/>
      <c r="D78" s="492"/>
      <c r="E78" s="492"/>
      <c r="F78" s="493"/>
      <c r="G78" s="695">
        <f t="shared" si="16"/>
        <v>0</v>
      </c>
      <c r="H78" s="491"/>
      <c r="I78" s="492"/>
      <c r="J78" s="492"/>
      <c r="K78" s="493"/>
      <c r="L78" s="695">
        <f t="shared" si="17"/>
        <v>0</v>
      </c>
      <c r="M78" s="696">
        <f t="shared" si="30"/>
        <v>0</v>
      </c>
      <c r="N78" s="766" t="e">
        <f t="shared" si="19"/>
        <v>#N/A</v>
      </c>
      <c r="O78" s="697"/>
      <c r="P78" s="491"/>
      <c r="Q78" s="492"/>
      <c r="R78" s="492"/>
      <c r="S78" s="493"/>
      <c r="T78" s="698">
        <f t="shared" si="20"/>
        <v>0</v>
      </c>
      <c r="U78" s="491"/>
      <c r="V78" s="492"/>
      <c r="W78" s="492"/>
      <c r="X78" s="493"/>
      <c r="Y78" s="417">
        <f t="shared" si="21"/>
        <v>0</v>
      </c>
      <c r="Z78" s="404">
        <f t="shared" si="31"/>
        <v>0</v>
      </c>
      <c r="AA78" s="766" t="str">
        <f t="shared" si="23"/>
        <v>A-</v>
      </c>
      <c r="AB78" s="423">
        <v>9</v>
      </c>
      <c r="AC78" s="1050"/>
      <c r="AD78" s="477" t="str">
        <f t="shared" si="24"/>
        <v>D-</v>
      </c>
      <c r="AE78" s="408">
        <f t="shared" si="32"/>
        <v>3</v>
      </c>
      <c r="AF78" s="288"/>
      <c r="AG78" s="726"/>
      <c r="AH78" s="727"/>
      <c r="AI78" s="728" t="str">
        <f t="shared" si="29"/>
        <v>N</v>
      </c>
      <c r="AJ78" s="720"/>
      <c r="AK78" s="720"/>
      <c r="AL78" s="720"/>
      <c r="AM78" s="721"/>
      <c r="AN78" s="721"/>
      <c r="AO78" s="722"/>
      <c r="AP78" s="729">
        <f t="shared" si="26"/>
        <v>0</v>
      </c>
      <c r="AQ78" s="729">
        <f t="shared" si="27"/>
        <v>0</v>
      </c>
      <c r="AR78" s="729">
        <f t="shared" si="28"/>
        <v>0</v>
      </c>
      <c r="AS78" s="730">
        <f t="shared" si="15"/>
        <v>75</v>
      </c>
      <c r="AT78" s="731">
        <v>75</v>
      </c>
    </row>
    <row r="79" spans="1:46" ht="62.25" x14ac:dyDescent="0.9">
      <c r="A79" s="430">
        <v>10</v>
      </c>
      <c r="B79" s="433">
        <f>DATOS!F17</f>
        <v>0</v>
      </c>
      <c r="C79" s="491"/>
      <c r="D79" s="492"/>
      <c r="E79" s="492"/>
      <c r="F79" s="493"/>
      <c r="G79" s="695">
        <f t="shared" si="16"/>
        <v>0</v>
      </c>
      <c r="H79" s="491"/>
      <c r="I79" s="492"/>
      <c r="J79" s="492"/>
      <c r="K79" s="493"/>
      <c r="L79" s="695">
        <f t="shared" si="17"/>
        <v>0</v>
      </c>
      <c r="M79" s="696">
        <f t="shared" si="30"/>
        <v>0</v>
      </c>
      <c r="N79" s="766" t="e">
        <f t="shared" si="19"/>
        <v>#N/A</v>
      </c>
      <c r="O79" s="697"/>
      <c r="P79" s="491"/>
      <c r="Q79" s="492"/>
      <c r="R79" s="492"/>
      <c r="S79" s="493"/>
      <c r="T79" s="698">
        <f t="shared" si="20"/>
        <v>0</v>
      </c>
      <c r="U79" s="491"/>
      <c r="V79" s="492"/>
      <c r="W79" s="492"/>
      <c r="X79" s="493"/>
      <c r="Y79" s="417">
        <f t="shared" si="21"/>
        <v>0</v>
      </c>
      <c r="Z79" s="404">
        <f t="shared" si="31"/>
        <v>0</v>
      </c>
      <c r="AA79" s="766" t="str">
        <f t="shared" si="23"/>
        <v>A-</v>
      </c>
      <c r="AB79" s="423">
        <v>9</v>
      </c>
      <c r="AC79" s="1050"/>
      <c r="AD79" s="477" t="str">
        <f t="shared" si="24"/>
        <v>D-</v>
      </c>
      <c r="AE79" s="408">
        <f t="shared" si="32"/>
        <v>3</v>
      </c>
      <c r="AF79" s="288"/>
      <c r="AG79" s="726"/>
      <c r="AH79" s="727"/>
      <c r="AI79" s="728" t="str">
        <f t="shared" si="29"/>
        <v>N</v>
      </c>
      <c r="AJ79" s="720"/>
      <c r="AK79" s="720"/>
      <c r="AL79" s="720"/>
      <c r="AM79" s="721"/>
      <c r="AN79" s="721"/>
      <c r="AO79" s="722"/>
      <c r="AP79" s="729">
        <f t="shared" si="26"/>
        <v>0</v>
      </c>
      <c r="AQ79" s="729">
        <f t="shared" si="27"/>
        <v>0</v>
      </c>
      <c r="AR79" s="729">
        <f t="shared" si="28"/>
        <v>0</v>
      </c>
      <c r="AS79" s="730">
        <f t="shared" si="15"/>
        <v>75</v>
      </c>
      <c r="AT79" s="731">
        <v>75</v>
      </c>
    </row>
    <row r="80" spans="1:46" ht="62.25" x14ac:dyDescent="0.9">
      <c r="A80" s="430">
        <v>11</v>
      </c>
      <c r="B80" s="433">
        <f>DATOS!F18</f>
        <v>0</v>
      </c>
      <c r="C80" s="491"/>
      <c r="D80" s="492"/>
      <c r="E80" s="492"/>
      <c r="F80" s="493"/>
      <c r="G80" s="695">
        <f t="shared" si="16"/>
        <v>0</v>
      </c>
      <c r="H80" s="491"/>
      <c r="I80" s="492"/>
      <c r="J80" s="492"/>
      <c r="K80" s="493"/>
      <c r="L80" s="695">
        <f t="shared" si="17"/>
        <v>0</v>
      </c>
      <c r="M80" s="696">
        <f t="shared" si="30"/>
        <v>0</v>
      </c>
      <c r="N80" s="766" t="e">
        <f t="shared" si="19"/>
        <v>#N/A</v>
      </c>
      <c r="O80" s="697"/>
      <c r="P80" s="491"/>
      <c r="Q80" s="492"/>
      <c r="R80" s="492"/>
      <c r="S80" s="493"/>
      <c r="T80" s="698">
        <f t="shared" si="20"/>
        <v>0</v>
      </c>
      <c r="U80" s="491"/>
      <c r="V80" s="492"/>
      <c r="W80" s="492"/>
      <c r="X80" s="493"/>
      <c r="Y80" s="417">
        <f t="shared" si="21"/>
        <v>0</v>
      </c>
      <c r="Z80" s="404">
        <f t="shared" si="31"/>
        <v>0</v>
      </c>
      <c r="AA80" s="766" t="str">
        <f t="shared" si="23"/>
        <v>A-</v>
      </c>
      <c r="AB80" s="423">
        <v>9</v>
      </c>
      <c r="AC80" s="1050"/>
      <c r="AD80" s="477" t="str">
        <f t="shared" si="24"/>
        <v>D-</v>
      </c>
      <c r="AE80" s="408">
        <f t="shared" si="32"/>
        <v>3</v>
      </c>
      <c r="AF80" s="288"/>
      <c r="AG80" s="726"/>
      <c r="AH80" s="727"/>
      <c r="AI80" s="728" t="str">
        <f t="shared" si="29"/>
        <v>N</v>
      </c>
      <c r="AJ80" s="720"/>
      <c r="AK80" s="720"/>
      <c r="AL80" s="720"/>
      <c r="AM80" s="721"/>
      <c r="AN80" s="721"/>
      <c r="AO80" s="722"/>
      <c r="AP80" s="729">
        <f t="shared" si="26"/>
        <v>0</v>
      </c>
      <c r="AQ80" s="729">
        <f t="shared" si="27"/>
        <v>0</v>
      </c>
      <c r="AR80" s="729">
        <f t="shared" si="28"/>
        <v>0</v>
      </c>
      <c r="AS80" s="730">
        <f t="shared" si="15"/>
        <v>75</v>
      </c>
      <c r="AT80" s="731">
        <v>75</v>
      </c>
    </row>
    <row r="81" spans="1:46" ht="62.25" x14ac:dyDescent="0.9">
      <c r="A81" s="430">
        <v>12</v>
      </c>
      <c r="B81" s="433">
        <f>DATOS!F19</f>
        <v>0</v>
      </c>
      <c r="C81" s="491"/>
      <c r="D81" s="492"/>
      <c r="E81" s="492"/>
      <c r="F81" s="493"/>
      <c r="G81" s="695">
        <f t="shared" si="16"/>
        <v>0</v>
      </c>
      <c r="H81" s="491"/>
      <c r="I81" s="492"/>
      <c r="J81" s="492"/>
      <c r="K81" s="493"/>
      <c r="L81" s="695">
        <f t="shared" si="17"/>
        <v>0</v>
      </c>
      <c r="M81" s="696">
        <f t="shared" si="30"/>
        <v>0</v>
      </c>
      <c r="N81" s="766" t="e">
        <f t="shared" si="19"/>
        <v>#N/A</v>
      </c>
      <c r="O81" s="697"/>
      <c r="P81" s="491"/>
      <c r="Q81" s="492"/>
      <c r="R81" s="492"/>
      <c r="S81" s="493"/>
      <c r="T81" s="698">
        <f t="shared" si="20"/>
        <v>0</v>
      </c>
      <c r="U81" s="491"/>
      <c r="V81" s="492"/>
      <c r="W81" s="492"/>
      <c r="X81" s="493"/>
      <c r="Y81" s="417">
        <f t="shared" si="21"/>
        <v>0</v>
      </c>
      <c r="Z81" s="404">
        <f t="shared" si="31"/>
        <v>0</v>
      </c>
      <c r="AA81" s="766" t="str">
        <f t="shared" si="23"/>
        <v>B+</v>
      </c>
      <c r="AB81" s="423">
        <v>8</v>
      </c>
      <c r="AC81" s="1050"/>
      <c r="AD81" s="477" t="str">
        <f t="shared" si="24"/>
        <v>E+</v>
      </c>
      <c r="AE81" s="408">
        <f t="shared" si="32"/>
        <v>2.6666666666666665</v>
      </c>
      <c r="AF81" s="288"/>
      <c r="AG81" s="726"/>
      <c r="AH81" s="727"/>
      <c r="AI81" s="728" t="str">
        <f t="shared" si="29"/>
        <v>N</v>
      </c>
      <c r="AJ81" s="720"/>
      <c r="AK81" s="720"/>
      <c r="AL81" s="720"/>
      <c r="AM81" s="721"/>
      <c r="AN81" s="721"/>
      <c r="AO81" s="722"/>
      <c r="AP81" s="729">
        <f t="shared" si="26"/>
        <v>0</v>
      </c>
      <c r="AQ81" s="729">
        <f t="shared" si="27"/>
        <v>0</v>
      </c>
      <c r="AR81" s="729">
        <f t="shared" si="28"/>
        <v>0</v>
      </c>
      <c r="AS81" s="730">
        <f t="shared" si="15"/>
        <v>75</v>
      </c>
      <c r="AT81" s="731">
        <v>75</v>
      </c>
    </row>
    <row r="82" spans="1:46" ht="62.25" x14ac:dyDescent="0.9">
      <c r="A82" s="430">
        <v>13</v>
      </c>
      <c r="B82" s="433">
        <f>DATOS!F20</f>
        <v>0</v>
      </c>
      <c r="C82" s="491"/>
      <c r="D82" s="492"/>
      <c r="E82" s="492"/>
      <c r="F82" s="493"/>
      <c r="G82" s="695">
        <f t="shared" si="16"/>
        <v>0</v>
      </c>
      <c r="H82" s="491"/>
      <c r="I82" s="492"/>
      <c r="J82" s="492"/>
      <c r="K82" s="493"/>
      <c r="L82" s="695">
        <f t="shared" si="17"/>
        <v>0</v>
      </c>
      <c r="M82" s="696">
        <f t="shared" si="30"/>
        <v>0</v>
      </c>
      <c r="N82" s="766" t="e">
        <f t="shared" si="19"/>
        <v>#N/A</v>
      </c>
      <c r="O82" s="697"/>
      <c r="P82" s="491"/>
      <c r="Q82" s="492"/>
      <c r="R82" s="492"/>
      <c r="S82" s="493"/>
      <c r="T82" s="698">
        <f t="shared" si="20"/>
        <v>0</v>
      </c>
      <c r="U82" s="491"/>
      <c r="V82" s="492"/>
      <c r="W82" s="492"/>
      <c r="X82" s="493"/>
      <c r="Y82" s="417">
        <f t="shared" si="21"/>
        <v>0</v>
      </c>
      <c r="Z82" s="404">
        <f t="shared" si="31"/>
        <v>0</v>
      </c>
      <c r="AA82" s="766" t="str">
        <f t="shared" si="23"/>
        <v>B+</v>
      </c>
      <c r="AB82" s="423">
        <v>8</v>
      </c>
      <c r="AC82" s="1050"/>
      <c r="AD82" s="477" t="str">
        <f t="shared" si="24"/>
        <v>E+</v>
      </c>
      <c r="AE82" s="408">
        <f t="shared" si="32"/>
        <v>2.6666666666666665</v>
      </c>
      <c r="AF82" s="288"/>
      <c r="AG82" s="726"/>
      <c r="AH82" s="727"/>
      <c r="AI82" s="728" t="str">
        <f t="shared" si="29"/>
        <v>N</v>
      </c>
      <c r="AJ82" s="720"/>
      <c r="AK82" s="720"/>
      <c r="AL82" s="720"/>
      <c r="AM82" s="721"/>
      <c r="AN82" s="721"/>
      <c r="AO82" s="722"/>
      <c r="AP82" s="729">
        <f t="shared" si="26"/>
        <v>0</v>
      </c>
      <c r="AQ82" s="729">
        <f t="shared" si="27"/>
        <v>0</v>
      </c>
      <c r="AR82" s="729">
        <f t="shared" si="28"/>
        <v>0</v>
      </c>
      <c r="AS82" s="730">
        <f t="shared" si="15"/>
        <v>75</v>
      </c>
      <c r="AT82" s="731">
        <v>75</v>
      </c>
    </row>
    <row r="83" spans="1:46" ht="62.25" x14ac:dyDescent="0.9">
      <c r="A83" s="430">
        <v>14</v>
      </c>
      <c r="B83" s="433">
        <f>DATOS!F21</f>
        <v>0</v>
      </c>
      <c r="C83" s="491"/>
      <c r="D83" s="492"/>
      <c r="E83" s="492"/>
      <c r="F83" s="493"/>
      <c r="G83" s="695">
        <f t="shared" si="16"/>
        <v>0</v>
      </c>
      <c r="H83" s="491"/>
      <c r="I83" s="492"/>
      <c r="J83" s="492"/>
      <c r="K83" s="493"/>
      <c r="L83" s="695">
        <f t="shared" si="17"/>
        <v>0</v>
      </c>
      <c r="M83" s="696">
        <f t="shared" si="30"/>
        <v>0</v>
      </c>
      <c r="N83" s="766" t="e">
        <f t="shared" si="19"/>
        <v>#N/A</v>
      </c>
      <c r="O83" s="697"/>
      <c r="P83" s="491"/>
      <c r="Q83" s="492"/>
      <c r="R83" s="492"/>
      <c r="S83" s="493"/>
      <c r="T83" s="698">
        <f t="shared" si="20"/>
        <v>0</v>
      </c>
      <c r="U83" s="491"/>
      <c r="V83" s="492"/>
      <c r="W83" s="492"/>
      <c r="X83" s="493"/>
      <c r="Y83" s="417">
        <f t="shared" si="21"/>
        <v>0</v>
      </c>
      <c r="Z83" s="404">
        <f t="shared" si="31"/>
        <v>0</v>
      </c>
      <c r="AA83" s="766" t="str">
        <f t="shared" si="23"/>
        <v>B+</v>
      </c>
      <c r="AB83" s="423">
        <v>8</v>
      </c>
      <c r="AC83" s="1050"/>
      <c r="AD83" s="477" t="str">
        <f t="shared" si="24"/>
        <v>E+</v>
      </c>
      <c r="AE83" s="408">
        <f t="shared" si="32"/>
        <v>2.6666666666666665</v>
      </c>
      <c r="AF83" s="288"/>
      <c r="AG83" s="726"/>
      <c r="AH83" s="727"/>
      <c r="AI83" s="728" t="str">
        <f t="shared" si="29"/>
        <v>N</v>
      </c>
      <c r="AJ83" s="720"/>
      <c r="AK83" s="720"/>
      <c r="AL83" s="720"/>
      <c r="AM83" s="721"/>
      <c r="AN83" s="721"/>
      <c r="AO83" s="722"/>
      <c r="AP83" s="729">
        <f t="shared" si="26"/>
        <v>0</v>
      </c>
      <c r="AQ83" s="729">
        <f t="shared" si="27"/>
        <v>0</v>
      </c>
      <c r="AR83" s="729">
        <f t="shared" si="28"/>
        <v>0</v>
      </c>
      <c r="AS83" s="730">
        <f t="shared" si="15"/>
        <v>75</v>
      </c>
      <c r="AT83" s="731">
        <v>75</v>
      </c>
    </row>
    <row r="84" spans="1:46" ht="62.25" x14ac:dyDescent="0.9">
      <c r="A84" s="430">
        <v>15</v>
      </c>
      <c r="B84" s="433">
        <f>DATOS!F22</f>
        <v>0</v>
      </c>
      <c r="C84" s="491"/>
      <c r="D84" s="492"/>
      <c r="E84" s="492"/>
      <c r="F84" s="493"/>
      <c r="G84" s="695">
        <f t="shared" si="16"/>
        <v>0</v>
      </c>
      <c r="H84" s="491"/>
      <c r="I84" s="492"/>
      <c r="J84" s="492"/>
      <c r="K84" s="493"/>
      <c r="L84" s="695">
        <f t="shared" si="17"/>
        <v>0</v>
      </c>
      <c r="M84" s="696">
        <f t="shared" si="30"/>
        <v>0</v>
      </c>
      <c r="N84" s="766" t="e">
        <f t="shared" si="19"/>
        <v>#N/A</v>
      </c>
      <c r="O84" s="697"/>
      <c r="P84" s="491"/>
      <c r="Q84" s="492"/>
      <c r="R84" s="492"/>
      <c r="S84" s="493"/>
      <c r="T84" s="698">
        <f t="shared" si="20"/>
        <v>0</v>
      </c>
      <c r="U84" s="491"/>
      <c r="V84" s="492"/>
      <c r="W84" s="492"/>
      <c r="X84" s="493"/>
      <c r="Y84" s="417">
        <f t="shared" si="21"/>
        <v>0</v>
      </c>
      <c r="Z84" s="404">
        <f t="shared" si="31"/>
        <v>0</v>
      </c>
      <c r="AA84" s="766" t="str">
        <f t="shared" si="23"/>
        <v>B+</v>
      </c>
      <c r="AB84" s="423">
        <v>8</v>
      </c>
      <c r="AC84" s="1050"/>
      <c r="AD84" s="477" t="str">
        <f t="shared" si="24"/>
        <v>E+</v>
      </c>
      <c r="AE84" s="408">
        <f t="shared" si="32"/>
        <v>2.6666666666666665</v>
      </c>
      <c r="AF84" s="288"/>
      <c r="AG84" s="726"/>
      <c r="AH84" s="727"/>
      <c r="AI84" s="728" t="str">
        <f t="shared" si="29"/>
        <v>N</v>
      </c>
      <c r="AJ84" s="720"/>
      <c r="AK84" s="720"/>
      <c r="AL84" s="720"/>
      <c r="AM84" s="721"/>
      <c r="AN84" s="721"/>
      <c r="AO84" s="722"/>
      <c r="AP84" s="729">
        <f t="shared" si="26"/>
        <v>0</v>
      </c>
      <c r="AQ84" s="729">
        <f t="shared" si="27"/>
        <v>0</v>
      </c>
      <c r="AR84" s="729">
        <f t="shared" si="28"/>
        <v>0</v>
      </c>
      <c r="AS84" s="730">
        <f t="shared" si="15"/>
        <v>75</v>
      </c>
      <c r="AT84" s="731">
        <v>75</v>
      </c>
    </row>
    <row r="85" spans="1:46" ht="62.25" x14ac:dyDescent="0.9">
      <c r="A85" s="430">
        <v>16</v>
      </c>
      <c r="B85" s="433">
        <f>DATOS!F23</f>
        <v>0</v>
      </c>
      <c r="C85" s="491"/>
      <c r="D85" s="492"/>
      <c r="E85" s="492"/>
      <c r="F85" s="493"/>
      <c r="G85" s="695">
        <f t="shared" si="16"/>
        <v>0</v>
      </c>
      <c r="H85" s="491"/>
      <c r="I85" s="492"/>
      <c r="J85" s="492"/>
      <c r="K85" s="493"/>
      <c r="L85" s="695">
        <f t="shared" si="17"/>
        <v>0</v>
      </c>
      <c r="M85" s="696">
        <f t="shared" si="30"/>
        <v>0</v>
      </c>
      <c r="N85" s="766" t="e">
        <f t="shared" si="19"/>
        <v>#N/A</v>
      </c>
      <c r="O85" s="697"/>
      <c r="P85" s="491"/>
      <c r="Q85" s="492"/>
      <c r="R85" s="492"/>
      <c r="S85" s="493"/>
      <c r="T85" s="698">
        <f t="shared" si="20"/>
        <v>0</v>
      </c>
      <c r="U85" s="491"/>
      <c r="V85" s="492"/>
      <c r="W85" s="492"/>
      <c r="X85" s="493"/>
      <c r="Y85" s="417">
        <f t="shared" si="21"/>
        <v>0</v>
      </c>
      <c r="Z85" s="404">
        <f t="shared" si="31"/>
        <v>0</v>
      </c>
      <c r="AA85" s="766" t="str">
        <f t="shared" si="23"/>
        <v>B-</v>
      </c>
      <c r="AB85" s="423">
        <v>7</v>
      </c>
      <c r="AC85" s="1050"/>
      <c r="AD85" s="477" t="str">
        <f t="shared" si="24"/>
        <v>E+</v>
      </c>
      <c r="AE85" s="408">
        <f t="shared" si="32"/>
        <v>2.3333333333333335</v>
      </c>
      <c r="AF85" s="288"/>
      <c r="AG85" s="726"/>
      <c r="AH85" s="727"/>
      <c r="AI85" s="728" t="str">
        <f t="shared" si="29"/>
        <v>N</v>
      </c>
      <c r="AJ85" s="720"/>
      <c r="AK85" s="720"/>
      <c r="AL85" s="720"/>
      <c r="AM85" s="721"/>
      <c r="AN85" s="721"/>
      <c r="AO85" s="722"/>
      <c r="AP85" s="729">
        <f t="shared" si="26"/>
        <v>0</v>
      </c>
      <c r="AQ85" s="729">
        <f t="shared" si="27"/>
        <v>0</v>
      </c>
      <c r="AR85" s="729">
        <f t="shared" si="28"/>
        <v>0</v>
      </c>
      <c r="AS85" s="730">
        <f t="shared" si="15"/>
        <v>75</v>
      </c>
      <c r="AT85" s="731">
        <v>75</v>
      </c>
    </row>
    <row r="86" spans="1:46" ht="62.25" x14ac:dyDescent="0.9">
      <c r="A86" s="430">
        <v>17</v>
      </c>
      <c r="B86" s="433">
        <f>DATOS!F24</f>
        <v>0</v>
      </c>
      <c r="C86" s="491"/>
      <c r="D86" s="492"/>
      <c r="E86" s="492"/>
      <c r="F86" s="493"/>
      <c r="G86" s="695">
        <f t="shared" si="16"/>
        <v>0</v>
      </c>
      <c r="H86" s="491"/>
      <c r="I86" s="492"/>
      <c r="J86" s="492"/>
      <c r="K86" s="493"/>
      <c r="L86" s="695">
        <f t="shared" si="17"/>
        <v>0</v>
      </c>
      <c r="M86" s="696">
        <f t="shared" si="30"/>
        <v>0</v>
      </c>
      <c r="N86" s="766" t="e">
        <f t="shared" si="19"/>
        <v>#N/A</v>
      </c>
      <c r="O86" s="697"/>
      <c r="P86" s="491"/>
      <c r="Q86" s="492"/>
      <c r="R86" s="492"/>
      <c r="S86" s="493"/>
      <c r="T86" s="698">
        <f t="shared" si="20"/>
        <v>0</v>
      </c>
      <c r="U86" s="491"/>
      <c r="V86" s="492"/>
      <c r="W86" s="492"/>
      <c r="X86" s="493"/>
      <c r="Y86" s="417">
        <f t="shared" si="21"/>
        <v>0</v>
      </c>
      <c r="Z86" s="404">
        <f t="shared" si="31"/>
        <v>0</v>
      </c>
      <c r="AA86" s="766" t="str">
        <f t="shared" si="23"/>
        <v>B-</v>
      </c>
      <c r="AB86" s="423">
        <v>7</v>
      </c>
      <c r="AC86" s="1050"/>
      <c r="AD86" s="477" t="str">
        <f t="shared" si="24"/>
        <v>E+</v>
      </c>
      <c r="AE86" s="408">
        <f t="shared" si="32"/>
        <v>2.3333333333333335</v>
      </c>
      <c r="AF86" s="288"/>
      <c r="AG86" s="726"/>
      <c r="AH86" s="727"/>
      <c r="AI86" s="728" t="str">
        <f t="shared" si="29"/>
        <v>N</v>
      </c>
      <c r="AJ86" s="720"/>
      <c r="AK86" s="720"/>
      <c r="AL86" s="720"/>
      <c r="AM86" s="721"/>
      <c r="AN86" s="721"/>
      <c r="AO86" s="722"/>
      <c r="AP86" s="729">
        <f t="shared" si="26"/>
        <v>0</v>
      </c>
      <c r="AQ86" s="729">
        <f t="shared" si="27"/>
        <v>0</v>
      </c>
      <c r="AR86" s="729">
        <f t="shared" si="28"/>
        <v>0</v>
      </c>
      <c r="AS86" s="730">
        <f t="shared" si="15"/>
        <v>75</v>
      </c>
      <c r="AT86" s="731">
        <v>75</v>
      </c>
    </row>
    <row r="87" spans="1:46" ht="62.25" x14ac:dyDescent="0.9">
      <c r="A87" s="430">
        <v>18</v>
      </c>
      <c r="B87" s="433">
        <f>DATOS!F25</f>
        <v>0</v>
      </c>
      <c r="C87" s="491"/>
      <c r="D87" s="492"/>
      <c r="E87" s="492"/>
      <c r="F87" s="493"/>
      <c r="G87" s="695">
        <f t="shared" si="16"/>
        <v>0</v>
      </c>
      <c r="H87" s="491"/>
      <c r="I87" s="492"/>
      <c r="J87" s="492"/>
      <c r="K87" s="493"/>
      <c r="L87" s="695">
        <f t="shared" si="17"/>
        <v>0</v>
      </c>
      <c r="M87" s="696">
        <f t="shared" si="30"/>
        <v>0</v>
      </c>
      <c r="N87" s="766" t="e">
        <f t="shared" si="19"/>
        <v>#N/A</v>
      </c>
      <c r="O87" s="697"/>
      <c r="P87" s="491"/>
      <c r="Q87" s="492"/>
      <c r="R87" s="492"/>
      <c r="S87" s="493"/>
      <c r="T87" s="698">
        <f t="shared" si="20"/>
        <v>0</v>
      </c>
      <c r="U87" s="491"/>
      <c r="V87" s="492"/>
      <c r="W87" s="492"/>
      <c r="X87" s="493"/>
      <c r="Y87" s="417">
        <f t="shared" si="21"/>
        <v>0</v>
      </c>
      <c r="Z87" s="404">
        <f t="shared" si="31"/>
        <v>0</v>
      </c>
      <c r="AA87" s="766" t="str">
        <f t="shared" si="23"/>
        <v>B-</v>
      </c>
      <c r="AB87" s="423">
        <v>7</v>
      </c>
      <c r="AC87" s="1050"/>
      <c r="AD87" s="477" t="str">
        <f t="shared" si="24"/>
        <v>E+</v>
      </c>
      <c r="AE87" s="408">
        <f t="shared" si="32"/>
        <v>2.3333333333333335</v>
      </c>
      <c r="AF87" s="288"/>
      <c r="AG87" s="726"/>
      <c r="AH87" s="727"/>
      <c r="AI87" s="728" t="str">
        <f t="shared" si="29"/>
        <v>N</v>
      </c>
      <c r="AJ87" s="720"/>
      <c r="AK87" s="720"/>
      <c r="AL87" s="720"/>
      <c r="AM87" s="721"/>
      <c r="AN87" s="721"/>
      <c r="AO87" s="722"/>
      <c r="AP87" s="729">
        <f t="shared" si="26"/>
        <v>0</v>
      </c>
      <c r="AQ87" s="729">
        <f t="shared" si="27"/>
        <v>0</v>
      </c>
      <c r="AR87" s="729">
        <f t="shared" si="28"/>
        <v>0</v>
      </c>
      <c r="AS87" s="730">
        <f t="shared" si="15"/>
        <v>75</v>
      </c>
      <c r="AT87" s="731">
        <v>75</v>
      </c>
    </row>
    <row r="88" spans="1:46" ht="62.25" x14ac:dyDescent="0.9">
      <c r="A88" s="430">
        <v>19</v>
      </c>
      <c r="B88" s="433">
        <f>DATOS!F26</f>
        <v>0</v>
      </c>
      <c r="C88" s="491"/>
      <c r="D88" s="492"/>
      <c r="E88" s="492"/>
      <c r="F88" s="493"/>
      <c r="G88" s="695">
        <f t="shared" si="16"/>
        <v>0</v>
      </c>
      <c r="H88" s="491"/>
      <c r="I88" s="492"/>
      <c r="J88" s="492"/>
      <c r="K88" s="493"/>
      <c r="L88" s="695">
        <f t="shared" si="17"/>
        <v>0</v>
      </c>
      <c r="M88" s="696">
        <f t="shared" si="30"/>
        <v>0</v>
      </c>
      <c r="N88" s="766" t="e">
        <f t="shared" si="19"/>
        <v>#N/A</v>
      </c>
      <c r="O88" s="697"/>
      <c r="P88" s="491"/>
      <c r="Q88" s="492"/>
      <c r="R88" s="492"/>
      <c r="S88" s="493"/>
      <c r="T88" s="698">
        <f t="shared" si="20"/>
        <v>0</v>
      </c>
      <c r="U88" s="491"/>
      <c r="V88" s="492"/>
      <c r="W88" s="492"/>
      <c r="X88" s="493"/>
      <c r="Y88" s="417">
        <f t="shared" si="21"/>
        <v>0</v>
      </c>
      <c r="Z88" s="404">
        <f t="shared" si="31"/>
        <v>0</v>
      </c>
      <c r="AA88" s="766" t="str">
        <f t="shared" si="23"/>
        <v>B-</v>
      </c>
      <c r="AB88" s="423">
        <v>7</v>
      </c>
      <c r="AC88" s="1050"/>
      <c r="AD88" s="477" t="str">
        <f t="shared" si="24"/>
        <v>E+</v>
      </c>
      <c r="AE88" s="408">
        <f t="shared" si="32"/>
        <v>2.3333333333333335</v>
      </c>
      <c r="AF88" s="288"/>
      <c r="AG88" s="726"/>
      <c r="AH88" s="727"/>
      <c r="AI88" s="728" t="str">
        <f t="shared" si="29"/>
        <v>N</v>
      </c>
      <c r="AJ88" s="720"/>
      <c r="AK88" s="720"/>
      <c r="AL88" s="720"/>
      <c r="AM88" s="721"/>
      <c r="AN88" s="721"/>
      <c r="AO88" s="722"/>
      <c r="AP88" s="729">
        <f t="shared" si="26"/>
        <v>0</v>
      </c>
      <c r="AQ88" s="729">
        <f t="shared" si="27"/>
        <v>0</v>
      </c>
      <c r="AR88" s="729">
        <f t="shared" si="28"/>
        <v>0</v>
      </c>
      <c r="AS88" s="730">
        <f t="shared" si="15"/>
        <v>75</v>
      </c>
      <c r="AT88" s="731">
        <v>75</v>
      </c>
    </row>
    <row r="89" spans="1:46" ht="62.25" x14ac:dyDescent="0.9">
      <c r="A89" s="430">
        <v>20</v>
      </c>
      <c r="B89" s="433">
        <f>DATOS!F27</f>
        <v>0</v>
      </c>
      <c r="C89" s="491"/>
      <c r="D89" s="492"/>
      <c r="E89" s="492"/>
      <c r="F89" s="493"/>
      <c r="G89" s="695">
        <f t="shared" si="16"/>
        <v>0</v>
      </c>
      <c r="H89" s="491"/>
      <c r="I89" s="492"/>
      <c r="J89" s="492"/>
      <c r="K89" s="493"/>
      <c r="L89" s="695">
        <f t="shared" si="17"/>
        <v>0</v>
      </c>
      <c r="M89" s="696">
        <f t="shared" si="30"/>
        <v>0</v>
      </c>
      <c r="N89" s="766" t="e">
        <f t="shared" si="19"/>
        <v>#N/A</v>
      </c>
      <c r="O89" s="697"/>
      <c r="P89" s="491"/>
      <c r="Q89" s="492"/>
      <c r="R89" s="492"/>
      <c r="S89" s="493"/>
      <c r="T89" s="698">
        <f t="shared" si="20"/>
        <v>0</v>
      </c>
      <c r="U89" s="491"/>
      <c r="V89" s="492"/>
      <c r="W89" s="492"/>
      <c r="X89" s="493"/>
      <c r="Y89" s="417">
        <f t="shared" si="21"/>
        <v>0</v>
      </c>
      <c r="Z89" s="404">
        <f t="shared" si="31"/>
        <v>0</v>
      </c>
      <c r="AA89" s="766" t="str">
        <f t="shared" si="23"/>
        <v>C+</v>
      </c>
      <c r="AB89" s="423">
        <v>6</v>
      </c>
      <c r="AC89" s="1050"/>
      <c r="AD89" s="477" t="str">
        <f t="shared" si="24"/>
        <v>E+</v>
      </c>
      <c r="AE89" s="408">
        <f t="shared" si="32"/>
        <v>2</v>
      </c>
      <c r="AF89" s="288"/>
      <c r="AG89" s="726"/>
      <c r="AH89" s="727"/>
      <c r="AI89" s="728" t="str">
        <f t="shared" si="29"/>
        <v>N</v>
      </c>
      <c r="AJ89" s="720"/>
      <c r="AK89" s="720"/>
      <c r="AL89" s="720"/>
      <c r="AM89" s="721"/>
      <c r="AN89" s="721"/>
      <c r="AO89" s="722"/>
      <c r="AP89" s="729">
        <f t="shared" si="26"/>
        <v>0</v>
      </c>
      <c r="AQ89" s="729">
        <f t="shared" si="27"/>
        <v>0</v>
      </c>
      <c r="AR89" s="729">
        <f t="shared" si="28"/>
        <v>0</v>
      </c>
      <c r="AS89" s="730">
        <f t="shared" si="15"/>
        <v>75</v>
      </c>
      <c r="AT89" s="731">
        <v>75</v>
      </c>
    </row>
    <row r="90" spans="1:46" ht="62.25" x14ac:dyDescent="0.9">
      <c r="A90" s="430">
        <v>21</v>
      </c>
      <c r="B90" s="433">
        <f>DATOS!F28</f>
        <v>0</v>
      </c>
      <c r="C90" s="491"/>
      <c r="D90" s="492"/>
      <c r="E90" s="492"/>
      <c r="F90" s="493"/>
      <c r="G90" s="695">
        <f t="shared" si="16"/>
        <v>0</v>
      </c>
      <c r="H90" s="491"/>
      <c r="I90" s="492"/>
      <c r="J90" s="492"/>
      <c r="K90" s="493"/>
      <c r="L90" s="695">
        <f t="shared" si="17"/>
        <v>0</v>
      </c>
      <c r="M90" s="696">
        <f t="shared" si="30"/>
        <v>0</v>
      </c>
      <c r="N90" s="766" t="e">
        <f t="shared" si="19"/>
        <v>#N/A</v>
      </c>
      <c r="O90" s="697"/>
      <c r="P90" s="491"/>
      <c r="Q90" s="492"/>
      <c r="R90" s="492"/>
      <c r="S90" s="493"/>
      <c r="T90" s="698">
        <f t="shared" si="20"/>
        <v>0</v>
      </c>
      <c r="U90" s="491"/>
      <c r="V90" s="492"/>
      <c r="W90" s="492"/>
      <c r="X90" s="493"/>
      <c r="Y90" s="417">
        <f t="shared" si="21"/>
        <v>0</v>
      </c>
      <c r="Z90" s="404">
        <f t="shared" si="31"/>
        <v>0</v>
      </c>
      <c r="AA90" s="766" t="str">
        <f t="shared" si="23"/>
        <v>C+</v>
      </c>
      <c r="AB90" s="423">
        <v>6</v>
      </c>
      <c r="AC90" s="1050"/>
      <c r="AD90" s="477" t="str">
        <f t="shared" si="24"/>
        <v>E+</v>
      </c>
      <c r="AE90" s="408">
        <f t="shared" si="32"/>
        <v>2</v>
      </c>
      <c r="AF90" s="288"/>
      <c r="AG90" s="726"/>
      <c r="AH90" s="727"/>
      <c r="AI90" s="728" t="str">
        <f t="shared" si="29"/>
        <v>N</v>
      </c>
      <c r="AJ90" s="720"/>
      <c r="AK90" s="720"/>
      <c r="AL90" s="720"/>
      <c r="AM90" s="721"/>
      <c r="AN90" s="721"/>
      <c r="AO90" s="722"/>
      <c r="AP90" s="729">
        <f t="shared" si="26"/>
        <v>0</v>
      </c>
      <c r="AQ90" s="729">
        <f t="shared" si="27"/>
        <v>0</v>
      </c>
      <c r="AR90" s="729">
        <f t="shared" si="28"/>
        <v>0</v>
      </c>
      <c r="AS90" s="730">
        <f t="shared" si="15"/>
        <v>75</v>
      </c>
      <c r="AT90" s="731">
        <v>75</v>
      </c>
    </row>
    <row r="91" spans="1:46" ht="62.25" x14ac:dyDescent="0.9">
      <c r="A91" s="430">
        <v>22</v>
      </c>
      <c r="B91" s="433">
        <f>DATOS!F29</f>
        <v>0</v>
      </c>
      <c r="C91" s="491"/>
      <c r="D91" s="492"/>
      <c r="E91" s="492"/>
      <c r="F91" s="493"/>
      <c r="G91" s="695">
        <f t="shared" si="16"/>
        <v>0</v>
      </c>
      <c r="H91" s="491"/>
      <c r="I91" s="492"/>
      <c r="J91" s="492"/>
      <c r="K91" s="493"/>
      <c r="L91" s="695">
        <f t="shared" si="17"/>
        <v>0</v>
      </c>
      <c r="M91" s="696">
        <f t="shared" si="30"/>
        <v>0</v>
      </c>
      <c r="N91" s="766" t="e">
        <f t="shared" si="19"/>
        <v>#N/A</v>
      </c>
      <c r="O91" s="697"/>
      <c r="P91" s="491"/>
      <c r="Q91" s="492"/>
      <c r="R91" s="492"/>
      <c r="S91" s="493"/>
      <c r="T91" s="698">
        <f t="shared" si="20"/>
        <v>0</v>
      </c>
      <c r="U91" s="491"/>
      <c r="V91" s="492"/>
      <c r="W91" s="492"/>
      <c r="X91" s="493"/>
      <c r="Y91" s="417">
        <f t="shared" si="21"/>
        <v>0</v>
      </c>
      <c r="Z91" s="404">
        <f t="shared" si="31"/>
        <v>0</v>
      </c>
      <c r="AA91" s="766" t="str">
        <f t="shared" si="23"/>
        <v>C+</v>
      </c>
      <c r="AB91" s="423">
        <v>6</v>
      </c>
      <c r="AC91" s="1050"/>
      <c r="AD91" s="477" t="str">
        <f t="shared" si="24"/>
        <v>E+</v>
      </c>
      <c r="AE91" s="408">
        <f t="shared" si="32"/>
        <v>2</v>
      </c>
      <c r="AF91" s="288"/>
      <c r="AG91" s="726"/>
      <c r="AH91" s="727"/>
      <c r="AI91" s="728" t="str">
        <f t="shared" si="29"/>
        <v>N</v>
      </c>
      <c r="AJ91" s="732"/>
      <c r="AK91" s="720"/>
      <c r="AL91" s="720"/>
      <c r="AM91" s="721"/>
      <c r="AN91" s="721"/>
      <c r="AO91" s="722"/>
      <c r="AP91" s="729">
        <f t="shared" si="26"/>
        <v>0</v>
      </c>
      <c r="AQ91" s="729">
        <f t="shared" si="27"/>
        <v>0</v>
      </c>
      <c r="AR91" s="729">
        <f t="shared" si="28"/>
        <v>0</v>
      </c>
      <c r="AS91" s="730">
        <f t="shared" si="15"/>
        <v>75</v>
      </c>
      <c r="AT91" s="731">
        <v>75</v>
      </c>
    </row>
    <row r="92" spans="1:46" ht="62.25" x14ac:dyDescent="0.9">
      <c r="A92" s="430">
        <v>23</v>
      </c>
      <c r="B92" s="433">
        <f>DATOS!F30</f>
        <v>0</v>
      </c>
      <c r="C92" s="491"/>
      <c r="D92" s="492"/>
      <c r="E92" s="492"/>
      <c r="F92" s="493"/>
      <c r="G92" s="695">
        <f t="shared" si="16"/>
        <v>0</v>
      </c>
      <c r="H92" s="491"/>
      <c r="I92" s="492"/>
      <c r="J92" s="492"/>
      <c r="K92" s="493"/>
      <c r="L92" s="695">
        <f t="shared" si="17"/>
        <v>0</v>
      </c>
      <c r="M92" s="696">
        <f t="shared" si="30"/>
        <v>0</v>
      </c>
      <c r="N92" s="766" t="e">
        <f t="shared" si="19"/>
        <v>#N/A</v>
      </c>
      <c r="O92" s="697"/>
      <c r="P92" s="491"/>
      <c r="Q92" s="492"/>
      <c r="R92" s="492"/>
      <c r="S92" s="493"/>
      <c r="T92" s="698">
        <f t="shared" si="20"/>
        <v>0</v>
      </c>
      <c r="U92" s="491"/>
      <c r="V92" s="492"/>
      <c r="W92" s="492"/>
      <c r="X92" s="493"/>
      <c r="Y92" s="417">
        <f t="shared" si="21"/>
        <v>0</v>
      </c>
      <c r="Z92" s="404">
        <f t="shared" si="31"/>
        <v>0</v>
      </c>
      <c r="AA92" s="766" t="str">
        <f t="shared" si="23"/>
        <v>C-</v>
      </c>
      <c r="AB92" s="423">
        <v>5</v>
      </c>
      <c r="AC92" s="1050"/>
      <c r="AD92" s="477" t="str">
        <f t="shared" si="24"/>
        <v>E-</v>
      </c>
      <c r="AE92" s="408">
        <f t="shared" si="32"/>
        <v>1.6666666666666667</v>
      </c>
      <c r="AF92" s="288"/>
      <c r="AG92" s="726"/>
      <c r="AH92" s="727"/>
      <c r="AI92" s="728" t="str">
        <f t="shared" si="29"/>
        <v>N</v>
      </c>
      <c r="AJ92" s="732"/>
      <c r="AK92" s="720"/>
      <c r="AL92" s="720"/>
      <c r="AM92" s="721"/>
      <c r="AN92" s="721"/>
      <c r="AO92" s="722"/>
      <c r="AP92" s="729">
        <f t="shared" si="26"/>
        <v>0</v>
      </c>
      <c r="AQ92" s="729">
        <f t="shared" si="27"/>
        <v>0</v>
      </c>
      <c r="AR92" s="729">
        <f t="shared" si="28"/>
        <v>0</v>
      </c>
      <c r="AS92" s="730">
        <f t="shared" si="15"/>
        <v>75</v>
      </c>
      <c r="AT92" s="731">
        <v>75</v>
      </c>
    </row>
    <row r="93" spans="1:46" ht="62.25" x14ac:dyDescent="0.9">
      <c r="A93" s="430">
        <v>24</v>
      </c>
      <c r="B93" s="433">
        <f>DATOS!F31</f>
        <v>0</v>
      </c>
      <c r="C93" s="491"/>
      <c r="D93" s="492"/>
      <c r="E93" s="492"/>
      <c r="F93" s="493"/>
      <c r="G93" s="695">
        <f t="shared" si="16"/>
        <v>0</v>
      </c>
      <c r="H93" s="491"/>
      <c r="I93" s="492"/>
      <c r="J93" s="492"/>
      <c r="K93" s="493"/>
      <c r="L93" s="695">
        <f t="shared" si="17"/>
        <v>0</v>
      </c>
      <c r="M93" s="696">
        <f t="shared" si="30"/>
        <v>0</v>
      </c>
      <c r="N93" s="766" t="e">
        <f t="shared" si="19"/>
        <v>#N/A</v>
      </c>
      <c r="O93" s="697"/>
      <c r="P93" s="491"/>
      <c r="Q93" s="492"/>
      <c r="R93" s="492"/>
      <c r="S93" s="493"/>
      <c r="T93" s="698">
        <f t="shared" si="20"/>
        <v>0</v>
      </c>
      <c r="U93" s="491"/>
      <c r="V93" s="492"/>
      <c r="W93" s="492"/>
      <c r="X93" s="493"/>
      <c r="Y93" s="417">
        <f t="shared" si="21"/>
        <v>0</v>
      </c>
      <c r="Z93" s="404">
        <f t="shared" si="31"/>
        <v>0</v>
      </c>
      <c r="AA93" s="766" t="str">
        <f t="shared" si="23"/>
        <v>C-</v>
      </c>
      <c r="AB93" s="423">
        <v>5</v>
      </c>
      <c r="AC93" s="1050"/>
      <c r="AD93" s="477" t="str">
        <f t="shared" si="24"/>
        <v>E-</v>
      </c>
      <c r="AE93" s="408">
        <f t="shared" si="32"/>
        <v>1.6666666666666667</v>
      </c>
      <c r="AF93" s="288"/>
      <c r="AG93" s="726"/>
      <c r="AH93" s="727"/>
      <c r="AI93" s="728" t="str">
        <f t="shared" si="29"/>
        <v>N</v>
      </c>
      <c r="AJ93" s="732"/>
      <c r="AK93" s="720"/>
      <c r="AL93" s="720"/>
      <c r="AM93" s="721"/>
      <c r="AN93" s="721"/>
      <c r="AO93" s="722"/>
      <c r="AP93" s="729">
        <f t="shared" si="26"/>
        <v>0</v>
      </c>
      <c r="AQ93" s="729">
        <f t="shared" si="27"/>
        <v>0</v>
      </c>
      <c r="AR93" s="729">
        <f t="shared" si="28"/>
        <v>0</v>
      </c>
      <c r="AS93" s="730">
        <f t="shared" si="15"/>
        <v>75</v>
      </c>
      <c r="AT93" s="731">
        <v>75</v>
      </c>
    </row>
    <row r="94" spans="1:46" ht="62.25" x14ac:dyDescent="0.9">
      <c r="A94" s="430">
        <v>25</v>
      </c>
      <c r="B94" s="433">
        <f>DATOS!F32</f>
        <v>0</v>
      </c>
      <c r="C94" s="491"/>
      <c r="D94" s="492"/>
      <c r="E94" s="492"/>
      <c r="F94" s="493"/>
      <c r="G94" s="695">
        <f t="shared" si="16"/>
        <v>0</v>
      </c>
      <c r="H94" s="491"/>
      <c r="I94" s="492"/>
      <c r="J94" s="492"/>
      <c r="K94" s="493"/>
      <c r="L94" s="695">
        <f t="shared" si="17"/>
        <v>0</v>
      </c>
      <c r="M94" s="696">
        <f t="shared" si="30"/>
        <v>0</v>
      </c>
      <c r="N94" s="766" t="e">
        <f t="shared" si="19"/>
        <v>#N/A</v>
      </c>
      <c r="O94" s="697"/>
      <c r="P94" s="491"/>
      <c r="Q94" s="492"/>
      <c r="R94" s="492"/>
      <c r="S94" s="493"/>
      <c r="T94" s="698">
        <f t="shared" si="20"/>
        <v>0</v>
      </c>
      <c r="U94" s="491"/>
      <c r="V94" s="492"/>
      <c r="W94" s="492"/>
      <c r="X94" s="493"/>
      <c r="Y94" s="417">
        <f t="shared" si="21"/>
        <v>0</v>
      </c>
      <c r="Z94" s="404">
        <f t="shared" si="31"/>
        <v>0</v>
      </c>
      <c r="AA94" s="766" t="str">
        <f t="shared" si="23"/>
        <v>C-</v>
      </c>
      <c r="AB94" s="423">
        <v>5</v>
      </c>
      <c r="AC94" s="1050"/>
      <c r="AD94" s="477" t="str">
        <f t="shared" si="24"/>
        <v>E-</v>
      </c>
      <c r="AE94" s="408">
        <f t="shared" si="32"/>
        <v>1.6666666666666667</v>
      </c>
      <c r="AF94" s="288"/>
      <c r="AG94" s="726"/>
      <c r="AH94" s="727"/>
      <c r="AI94" s="728" t="str">
        <f t="shared" si="29"/>
        <v>N</v>
      </c>
      <c r="AJ94" s="732"/>
      <c r="AK94" s="720"/>
      <c r="AL94" s="720"/>
      <c r="AM94" s="721"/>
      <c r="AN94" s="721"/>
      <c r="AO94" s="722"/>
      <c r="AP94" s="729">
        <f t="shared" si="26"/>
        <v>0</v>
      </c>
      <c r="AQ94" s="729">
        <f t="shared" si="27"/>
        <v>0</v>
      </c>
      <c r="AR94" s="729">
        <f t="shared" si="28"/>
        <v>0</v>
      </c>
      <c r="AS94" s="730">
        <f t="shared" si="15"/>
        <v>75</v>
      </c>
      <c r="AT94" s="731">
        <v>75</v>
      </c>
    </row>
    <row r="95" spans="1:46" ht="62.25" x14ac:dyDescent="0.9">
      <c r="A95" s="430">
        <v>26</v>
      </c>
      <c r="B95" s="433">
        <f>DATOS!F33</f>
        <v>0</v>
      </c>
      <c r="C95" s="491"/>
      <c r="D95" s="492"/>
      <c r="E95" s="492"/>
      <c r="F95" s="493"/>
      <c r="G95" s="695">
        <f t="shared" si="16"/>
        <v>0</v>
      </c>
      <c r="H95" s="491"/>
      <c r="I95" s="492"/>
      <c r="J95" s="492"/>
      <c r="K95" s="493"/>
      <c r="L95" s="695">
        <f t="shared" si="17"/>
        <v>0</v>
      </c>
      <c r="M95" s="696">
        <f t="shared" si="30"/>
        <v>0</v>
      </c>
      <c r="N95" s="766" t="e">
        <f t="shared" si="19"/>
        <v>#N/A</v>
      </c>
      <c r="O95" s="697"/>
      <c r="P95" s="491"/>
      <c r="Q95" s="492"/>
      <c r="R95" s="492"/>
      <c r="S95" s="493"/>
      <c r="T95" s="698">
        <f t="shared" si="20"/>
        <v>0</v>
      </c>
      <c r="U95" s="491"/>
      <c r="V95" s="492"/>
      <c r="W95" s="492"/>
      <c r="X95" s="493"/>
      <c r="Y95" s="417">
        <f t="shared" si="21"/>
        <v>0</v>
      </c>
      <c r="Z95" s="404">
        <f t="shared" si="31"/>
        <v>0</v>
      </c>
      <c r="AA95" s="766" t="str">
        <f t="shared" si="23"/>
        <v>D+</v>
      </c>
      <c r="AB95" s="423">
        <v>4</v>
      </c>
      <c r="AC95" s="1050"/>
      <c r="AD95" s="477" t="str">
        <f t="shared" si="24"/>
        <v>E-</v>
      </c>
      <c r="AE95" s="408">
        <f t="shared" si="32"/>
        <v>1.3333333333333333</v>
      </c>
      <c r="AF95" s="288"/>
      <c r="AG95" s="726"/>
      <c r="AH95" s="727"/>
      <c r="AI95" s="728" t="str">
        <f t="shared" si="29"/>
        <v>N</v>
      </c>
      <c r="AJ95" s="732"/>
      <c r="AK95" s="720"/>
      <c r="AL95" s="720"/>
      <c r="AM95" s="721"/>
      <c r="AN95" s="721"/>
      <c r="AO95" s="722"/>
      <c r="AP95" s="729">
        <f t="shared" si="26"/>
        <v>0</v>
      </c>
      <c r="AQ95" s="729">
        <f t="shared" si="27"/>
        <v>0</v>
      </c>
      <c r="AR95" s="729">
        <f t="shared" si="28"/>
        <v>0</v>
      </c>
      <c r="AS95" s="730">
        <f t="shared" si="15"/>
        <v>75</v>
      </c>
      <c r="AT95" s="731">
        <v>75</v>
      </c>
    </row>
    <row r="96" spans="1:46" ht="62.25" x14ac:dyDescent="0.9">
      <c r="A96" s="430">
        <v>27</v>
      </c>
      <c r="B96" s="433">
        <f>DATOS!F34</f>
        <v>0</v>
      </c>
      <c r="C96" s="491"/>
      <c r="D96" s="492"/>
      <c r="E96" s="492"/>
      <c r="F96" s="493"/>
      <c r="G96" s="695">
        <f t="shared" si="16"/>
        <v>0</v>
      </c>
      <c r="H96" s="491"/>
      <c r="I96" s="492"/>
      <c r="J96" s="492"/>
      <c r="K96" s="493"/>
      <c r="L96" s="695">
        <f t="shared" si="17"/>
        <v>0</v>
      </c>
      <c r="M96" s="696">
        <f t="shared" si="30"/>
        <v>0</v>
      </c>
      <c r="N96" s="766" t="e">
        <f t="shared" si="19"/>
        <v>#N/A</v>
      </c>
      <c r="O96" s="697"/>
      <c r="P96" s="491"/>
      <c r="Q96" s="492"/>
      <c r="R96" s="492"/>
      <c r="S96" s="493"/>
      <c r="T96" s="698">
        <f t="shared" si="20"/>
        <v>0</v>
      </c>
      <c r="U96" s="491"/>
      <c r="V96" s="492"/>
      <c r="W96" s="492"/>
      <c r="X96" s="493"/>
      <c r="Y96" s="417">
        <f t="shared" si="21"/>
        <v>0</v>
      </c>
      <c r="Z96" s="404">
        <f t="shared" si="31"/>
        <v>0</v>
      </c>
      <c r="AA96" s="766" t="str">
        <f t="shared" si="23"/>
        <v>D+</v>
      </c>
      <c r="AB96" s="423">
        <v>4</v>
      </c>
      <c r="AC96" s="1050"/>
      <c r="AD96" s="477" t="str">
        <f t="shared" si="24"/>
        <v>E-</v>
      </c>
      <c r="AE96" s="408">
        <f t="shared" si="32"/>
        <v>1.3333333333333333</v>
      </c>
      <c r="AF96" s="288"/>
      <c r="AG96" s="726"/>
      <c r="AH96" s="727"/>
      <c r="AI96" s="728" t="str">
        <f t="shared" si="29"/>
        <v>N</v>
      </c>
      <c r="AJ96" s="732"/>
      <c r="AK96" s="720"/>
      <c r="AL96" s="720"/>
      <c r="AM96" s="721"/>
      <c r="AN96" s="721"/>
      <c r="AO96" s="722"/>
      <c r="AP96" s="729">
        <f t="shared" si="26"/>
        <v>0</v>
      </c>
      <c r="AQ96" s="729">
        <f t="shared" si="27"/>
        <v>0</v>
      </c>
      <c r="AR96" s="729">
        <f t="shared" si="28"/>
        <v>0</v>
      </c>
      <c r="AS96" s="730">
        <f t="shared" si="15"/>
        <v>75</v>
      </c>
      <c r="AT96" s="731">
        <v>75</v>
      </c>
    </row>
    <row r="97" spans="1:46" ht="62.25" x14ac:dyDescent="0.9">
      <c r="A97" s="430">
        <v>28</v>
      </c>
      <c r="B97" s="433">
        <f>DATOS!F35</f>
        <v>0</v>
      </c>
      <c r="C97" s="491"/>
      <c r="D97" s="492"/>
      <c r="E97" s="492"/>
      <c r="F97" s="493"/>
      <c r="G97" s="695">
        <f t="shared" si="16"/>
        <v>0</v>
      </c>
      <c r="H97" s="491"/>
      <c r="I97" s="492"/>
      <c r="J97" s="492"/>
      <c r="K97" s="493"/>
      <c r="L97" s="695">
        <f t="shared" si="17"/>
        <v>0</v>
      </c>
      <c r="M97" s="696">
        <f t="shared" si="30"/>
        <v>0</v>
      </c>
      <c r="N97" s="766" t="e">
        <f t="shared" si="19"/>
        <v>#N/A</v>
      </c>
      <c r="O97" s="697"/>
      <c r="P97" s="491"/>
      <c r="Q97" s="492"/>
      <c r="R97" s="492"/>
      <c r="S97" s="493"/>
      <c r="T97" s="698">
        <f t="shared" si="20"/>
        <v>0</v>
      </c>
      <c r="U97" s="491"/>
      <c r="V97" s="492"/>
      <c r="W97" s="492"/>
      <c r="X97" s="493"/>
      <c r="Y97" s="417">
        <f t="shared" si="21"/>
        <v>0</v>
      </c>
      <c r="Z97" s="404">
        <f t="shared" si="31"/>
        <v>0</v>
      </c>
      <c r="AA97" s="766" t="str">
        <f t="shared" si="23"/>
        <v>D+</v>
      </c>
      <c r="AB97" s="423">
        <v>4</v>
      </c>
      <c r="AC97" s="1050"/>
      <c r="AD97" s="477" t="str">
        <f t="shared" si="24"/>
        <v>E-</v>
      </c>
      <c r="AE97" s="408">
        <f t="shared" si="32"/>
        <v>1.3333333333333333</v>
      </c>
      <c r="AF97" s="288"/>
      <c r="AG97" s="726"/>
      <c r="AH97" s="727"/>
      <c r="AI97" s="728" t="str">
        <f t="shared" si="29"/>
        <v>N</v>
      </c>
      <c r="AJ97" s="732"/>
      <c r="AK97" s="720"/>
      <c r="AL97" s="720"/>
      <c r="AM97" s="721"/>
      <c r="AN97" s="721"/>
      <c r="AO97" s="722"/>
      <c r="AP97" s="729">
        <f t="shared" si="26"/>
        <v>0</v>
      </c>
      <c r="AQ97" s="729">
        <f t="shared" si="27"/>
        <v>0</v>
      </c>
      <c r="AR97" s="729">
        <f t="shared" si="28"/>
        <v>0</v>
      </c>
      <c r="AS97" s="730">
        <f t="shared" si="15"/>
        <v>75</v>
      </c>
      <c r="AT97" s="731">
        <v>75</v>
      </c>
    </row>
    <row r="98" spans="1:46" ht="62.25" x14ac:dyDescent="0.9">
      <c r="A98" s="430">
        <v>29</v>
      </c>
      <c r="B98" s="433">
        <f>DATOS!F36</f>
        <v>0</v>
      </c>
      <c r="C98" s="491"/>
      <c r="D98" s="492"/>
      <c r="E98" s="492"/>
      <c r="F98" s="493"/>
      <c r="G98" s="695">
        <f t="shared" si="16"/>
        <v>0</v>
      </c>
      <c r="H98" s="491"/>
      <c r="I98" s="492"/>
      <c r="J98" s="492"/>
      <c r="K98" s="493"/>
      <c r="L98" s="695">
        <f t="shared" si="17"/>
        <v>0</v>
      </c>
      <c r="M98" s="696">
        <f t="shared" si="30"/>
        <v>0</v>
      </c>
      <c r="N98" s="766" t="e">
        <f t="shared" si="19"/>
        <v>#N/A</v>
      </c>
      <c r="O98" s="697"/>
      <c r="P98" s="491"/>
      <c r="Q98" s="492"/>
      <c r="R98" s="492"/>
      <c r="S98" s="493"/>
      <c r="T98" s="698">
        <f t="shared" si="20"/>
        <v>0</v>
      </c>
      <c r="U98" s="491"/>
      <c r="V98" s="492"/>
      <c r="W98" s="492"/>
      <c r="X98" s="493"/>
      <c r="Y98" s="417">
        <f t="shared" si="21"/>
        <v>0</v>
      </c>
      <c r="Z98" s="404">
        <f t="shared" si="31"/>
        <v>0</v>
      </c>
      <c r="AA98" s="766" t="str">
        <f t="shared" si="23"/>
        <v>C-</v>
      </c>
      <c r="AB98" s="423">
        <v>5</v>
      </c>
      <c r="AC98" s="1050"/>
      <c r="AD98" s="477" t="str">
        <f t="shared" si="24"/>
        <v>E-</v>
      </c>
      <c r="AE98" s="408">
        <f t="shared" si="32"/>
        <v>1.6666666666666667</v>
      </c>
      <c r="AF98" s="288"/>
      <c r="AG98" s="726"/>
      <c r="AH98" s="727"/>
      <c r="AI98" s="728" t="str">
        <f t="shared" si="29"/>
        <v>N</v>
      </c>
      <c r="AJ98" s="732"/>
      <c r="AK98" s="720"/>
      <c r="AL98" s="720"/>
      <c r="AM98" s="721"/>
      <c r="AN98" s="721"/>
      <c r="AO98" s="722"/>
      <c r="AP98" s="729">
        <f t="shared" si="26"/>
        <v>0</v>
      </c>
      <c r="AQ98" s="729">
        <f t="shared" si="27"/>
        <v>0</v>
      </c>
      <c r="AR98" s="729">
        <f t="shared" si="28"/>
        <v>0</v>
      </c>
      <c r="AS98" s="730">
        <f t="shared" si="15"/>
        <v>75</v>
      </c>
      <c r="AT98" s="731">
        <v>75</v>
      </c>
    </row>
    <row r="99" spans="1:46" ht="62.25" x14ac:dyDescent="0.9">
      <c r="A99" s="430">
        <v>30</v>
      </c>
      <c r="B99" s="433">
        <f>DATOS!F37</f>
        <v>0</v>
      </c>
      <c r="C99" s="491"/>
      <c r="D99" s="492"/>
      <c r="E99" s="492"/>
      <c r="F99" s="493"/>
      <c r="G99" s="695">
        <f t="shared" si="16"/>
        <v>0</v>
      </c>
      <c r="H99" s="491"/>
      <c r="I99" s="492"/>
      <c r="J99" s="492"/>
      <c r="K99" s="493"/>
      <c r="L99" s="695">
        <f t="shared" si="17"/>
        <v>0</v>
      </c>
      <c r="M99" s="696">
        <f t="shared" si="30"/>
        <v>0</v>
      </c>
      <c r="N99" s="766" t="e">
        <f t="shared" si="19"/>
        <v>#N/A</v>
      </c>
      <c r="O99" s="697"/>
      <c r="P99" s="491"/>
      <c r="Q99" s="492"/>
      <c r="R99" s="492"/>
      <c r="S99" s="493"/>
      <c r="T99" s="698">
        <f t="shared" si="20"/>
        <v>0</v>
      </c>
      <c r="U99" s="491"/>
      <c r="V99" s="492"/>
      <c r="W99" s="492"/>
      <c r="X99" s="493"/>
      <c r="Y99" s="417">
        <f t="shared" si="21"/>
        <v>0</v>
      </c>
      <c r="Z99" s="404">
        <f t="shared" si="31"/>
        <v>0</v>
      </c>
      <c r="AA99" s="766" t="str">
        <f t="shared" si="23"/>
        <v>D-</v>
      </c>
      <c r="AB99" s="423">
        <v>3</v>
      </c>
      <c r="AC99" s="1050"/>
      <c r="AD99" s="477" t="str">
        <f t="shared" si="24"/>
        <v>E-</v>
      </c>
      <c r="AE99" s="408">
        <f t="shared" si="32"/>
        <v>1</v>
      </c>
      <c r="AF99" s="288"/>
      <c r="AG99" s="726"/>
      <c r="AH99" s="727"/>
      <c r="AI99" s="728" t="str">
        <f t="shared" si="29"/>
        <v>N</v>
      </c>
      <c r="AJ99" s="732"/>
      <c r="AK99" s="720"/>
      <c r="AL99" s="720"/>
      <c r="AM99" s="721"/>
      <c r="AN99" s="721"/>
      <c r="AO99" s="722"/>
      <c r="AP99" s="729">
        <f t="shared" si="26"/>
        <v>0</v>
      </c>
      <c r="AQ99" s="729">
        <f t="shared" si="27"/>
        <v>0</v>
      </c>
      <c r="AR99" s="729">
        <f t="shared" si="28"/>
        <v>0</v>
      </c>
      <c r="AS99" s="730">
        <f t="shared" si="15"/>
        <v>75</v>
      </c>
      <c r="AT99" s="731">
        <v>75</v>
      </c>
    </row>
    <row r="100" spans="1:46" ht="62.25" x14ac:dyDescent="0.9">
      <c r="A100" s="430">
        <v>31</v>
      </c>
      <c r="B100" s="433">
        <f>DATOS!F38</f>
        <v>0</v>
      </c>
      <c r="C100" s="491"/>
      <c r="D100" s="492"/>
      <c r="E100" s="492"/>
      <c r="F100" s="493"/>
      <c r="G100" s="695">
        <f t="shared" si="16"/>
        <v>0</v>
      </c>
      <c r="H100" s="491"/>
      <c r="I100" s="492"/>
      <c r="J100" s="492"/>
      <c r="K100" s="493"/>
      <c r="L100" s="695">
        <f t="shared" si="17"/>
        <v>0</v>
      </c>
      <c r="M100" s="696">
        <f t="shared" si="30"/>
        <v>0</v>
      </c>
      <c r="N100" s="766" t="e">
        <f t="shared" si="19"/>
        <v>#N/A</v>
      </c>
      <c r="O100" s="697"/>
      <c r="P100" s="491"/>
      <c r="Q100" s="492"/>
      <c r="R100" s="492"/>
      <c r="S100" s="493"/>
      <c r="T100" s="698">
        <f t="shared" si="20"/>
        <v>0</v>
      </c>
      <c r="U100" s="491"/>
      <c r="V100" s="492"/>
      <c r="W100" s="492"/>
      <c r="X100" s="493"/>
      <c r="Y100" s="417">
        <f t="shared" si="21"/>
        <v>0</v>
      </c>
      <c r="Z100" s="404">
        <f t="shared" si="31"/>
        <v>0</v>
      </c>
      <c r="AA100" s="766" t="str">
        <f t="shared" si="23"/>
        <v>D-</v>
      </c>
      <c r="AB100" s="423">
        <v>3</v>
      </c>
      <c r="AC100" s="1050"/>
      <c r="AD100" s="477" t="str">
        <f t="shared" si="24"/>
        <v>E-</v>
      </c>
      <c r="AE100" s="408">
        <f t="shared" si="32"/>
        <v>1</v>
      </c>
      <c r="AF100" s="288"/>
      <c r="AG100" s="726"/>
      <c r="AH100" s="727"/>
      <c r="AI100" s="728" t="str">
        <f t="shared" si="29"/>
        <v>N</v>
      </c>
      <c r="AJ100" s="732"/>
      <c r="AK100" s="720"/>
      <c r="AL100" s="720"/>
      <c r="AM100" s="721"/>
      <c r="AN100" s="721"/>
      <c r="AO100" s="722"/>
      <c r="AP100" s="729">
        <f t="shared" si="26"/>
        <v>0</v>
      </c>
      <c r="AQ100" s="729">
        <f t="shared" si="27"/>
        <v>0</v>
      </c>
      <c r="AR100" s="729">
        <f t="shared" si="28"/>
        <v>0</v>
      </c>
      <c r="AS100" s="730">
        <f t="shared" si="15"/>
        <v>75</v>
      </c>
      <c r="AT100" s="731">
        <v>75</v>
      </c>
    </row>
    <row r="101" spans="1:46" ht="62.25" x14ac:dyDescent="0.9">
      <c r="A101" s="430">
        <v>32</v>
      </c>
      <c r="B101" s="433">
        <f>DATOS!F39</f>
        <v>0</v>
      </c>
      <c r="C101" s="491"/>
      <c r="D101" s="492"/>
      <c r="E101" s="492"/>
      <c r="F101" s="493"/>
      <c r="G101" s="695">
        <f t="shared" si="16"/>
        <v>0</v>
      </c>
      <c r="H101" s="491"/>
      <c r="I101" s="492"/>
      <c r="J101" s="492"/>
      <c r="K101" s="493"/>
      <c r="L101" s="695">
        <f t="shared" si="17"/>
        <v>0</v>
      </c>
      <c r="M101" s="696">
        <f t="shared" si="30"/>
        <v>0</v>
      </c>
      <c r="N101" s="766" t="e">
        <f t="shared" si="19"/>
        <v>#N/A</v>
      </c>
      <c r="O101" s="697"/>
      <c r="P101" s="491"/>
      <c r="Q101" s="492"/>
      <c r="R101" s="492"/>
      <c r="S101" s="493"/>
      <c r="T101" s="698">
        <f t="shared" si="20"/>
        <v>0</v>
      </c>
      <c r="U101" s="491"/>
      <c r="V101" s="492"/>
      <c r="W101" s="492"/>
      <c r="X101" s="493"/>
      <c r="Y101" s="417">
        <f t="shared" si="21"/>
        <v>0</v>
      </c>
      <c r="Z101" s="404">
        <f t="shared" si="31"/>
        <v>0</v>
      </c>
      <c r="AA101" s="766" t="str">
        <f t="shared" si="23"/>
        <v>D-</v>
      </c>
      <c r="AB101" s="423">
        <v>3</v>
      </c>
      <c r="AC101" s="1050"/>
      <c r="AD101" s="477" t="str">
        <f t="shared" si="24"/>
        <v>E-</v>
      </c>
      <c r="AE101" s="408">
        <f t="shared" si="32"/>
        <v>1</v>
      </c>
      <c r="AF101" s="288"/>
      <c r="AG101" s="726"/>
      <c r="AH101" s="727"/>
      <c r="AI101" s="728" t="str">
        <f t="shared" si="29"/>
        <v>N</v>
      </c>
      <c r="AJ101" s="732"/>
      <c r="AK101" s="720"/>
      <c r="AL101" s="720"/>
      <c r="AM101" s="721"/>
      <c r="AN101" s="721"/>
      <c r="AO101" s="722"/>
      <c r="AP101" s="729">
        <f t="shared" si="26"/>
        <v>0</v>
      </c>
      <c r="AQ101" s="729">
        <f t="shared" si="27"/>
        <v>0</v>
      </c>
      <c r="AR101" s="729">
        <f t="shared" si="28"/>
        <v>0</v>
      </c>
      <c r="AS101" s="730">
        <f t="shared" si="15"/>
        <v>75</v>
      </c>
      <c r="AT101" s="731">
        <v>75</v>
      </c>
    </row>
    <row r="102" spans="1:46" ht="62.25" x14ac:dyDescent="0.9">
      <c r="A102" s="430">
        <v>33</v>
      </c>
      <c r="B102" s="433">
        <f>DATOS!F40</f>
        <v>0</v>
      </c>
      <c r="C102" s="491"/>
      <c r="D102" s="492"/>
      <c r="E102" s="492"/>
      <c r="F102" s="493"/>
      <c r="G102" s="695">
        <f t="shared" si="16"/>
        <v>0</v>
      </c>
      <c r="H102" s="491"/>
      <c r="I102" s="492"/>
      <c r="J102" s="492"/>
      <c r="K102" s="493"/>
      <c r="L102" s="695">
        <f t="shared" si="17"/>
        <v>0</v>
      </c>
      <c r="M102" s="696">
        <f t="shared" si="30"/>
        <v>0</v>
      </c>
      <c r="N102" s="766" t="e">
        <f t="shared" si="19"/>
        <v>#N/A</v>
      </c>
      <c r="O102" s="697"/>
      <c r="P102" s="491"/>
      <c r="Q102" s="492"/>
      <c r="R102" s="492"/>
      <c r="S102" s="493"/>
      <c r="T102" s="698">
        <f t="shared" si="20"/>
        <v>0</v>
      </c>
      <c r="U102" s="491"/>
      <c r="V102" s="492"/>
      <c r="W102" s="492"/>
      <c r="X102" s="493"/>
      <c r="Y102" s="417">
        <f t="shared" si="21"/>
        <v>0</v>
      </c>
      <c r="Z102" s="404">
        <f t="shared" si="31"/>
        <v>0</v>
      </c>
      <c r="AA102" s="766" t="str">
        <f t="shared" si="23"/>
        <v>D+</v>
      </c>
      <c r="AB102" s="423">
        <v>4</v>
      </c>
      <c r="AC102" s="1050"/>
      <c r="AD102" s="477" t="str">
        <f t="shared" si="24"/>
        <v>E-</v>
      </c>
      <c r="AE102" s="408">
        <f t="shared" si="32"/>
        <v>1.3333333333333333</v>
      </c>
      <c r="AF102" s="288"/>
      <c r="AG102" s="726"/>
      <c r="AH102" s="727"/>
      <c r="AI102" s="728" t="str">
        <f t="shared" si="29"/>
        <v>N</v>
      </c>
      <c r="AJ102" s="732"/>
      <c r="AK102" s="720"/>
      <c r="AL102" s="720"/>
      <c r="AM102" s="721"/>
      <c r="AN102" s="721"/>
      <c r="AO102" s="722"/>
      <c r="AP102" s="729">
        <f t="shared" si="26"/>
        <v>0</v>
      </c>
      <c r="AQ102" s="729">
        <f t="shared" si="27"/>
        <v>0</v>
      </c>
      <c r="AR102" s="729">
        <f t="shared" si="28"/>
        <v>0</v>
      </c>
      <c r="AS102" s="730">
        <f t="shared" si="15"/>
        <v>75</v>
      </c>
      <c r="AT102" s="731">
        <v>75</v>
      </c>
    </row>
    <row r="103" spans="1:46" ht="62.25" x14ac:dyDescent="0.9">
      <c r="A103" s="430">
        <v>34</v>
      </c>
      <c r="B103" s="433">
        <f>DATOS!F41</f>
        <v>0</v>
      </c>
      <c r="C103" s="491"/>
      <c r="D103" s="492"/>
      <c r="E103" s="492"/>
      <c r="F103" s="493"/>
      <c r="G103" s="695">
        <f t="shared" si="16"/>
        <v>0</v>
      </c>
      <c r="H103" s="491"/>
      <c r="I103" s="492"/>
      <c r="J103" s="492"/>
      <c r="K103" s="493"/>
      <c r="L103" s="695">
        <f t="shared" si="17"/>
        <v>0</v>
      </c>
      <c r="M103" s="696">
        <f t="shared" si="30"/>
        <v>0</v>
      </c>
      <c r="N103" s="766" t="e">
        <f t="shared" si="19"/>
        <v>#N/A</v>
      </c>
      <c r="O103" s="697"/>
      <c r="P103" s="491"/>
      <c r="Q103" s="492"/>
      <c r="R103" s="492"/>
      <c r="S103" s="493"/>
      <c r="T103" s="698">
        <f t="shared" si="20"/>
        <v>0</v>
      </c>
      <c r="U103" s="491"/>
      <c r="V103" s="492"/>
      <c r="W103" s="492"/>
      <c r="X103" s="493"/>
      <c r="Y103" s="417">
        <f t="shared" si="21"/>
        <v>0</v>
      </c>
      <c r="Z103" s="404">
        <f t="shared" si="31"/>
        <v>0</v>
      </c>
      <c r="AA103" s="766" t="str">
        <f t="shared" si="23"/>
        <v>E+</v>
      </c>
      <c r="AB103" s="423">
        <v>2</v>
      </c>
      <c r="AC103" s="1050"/>
      <c r="AD103" s="477" t="e">
        <f t="shared" si="24"/>
        <v>#N/A</v>
      </c>
      <c r="AE103" s="408">
        <f t="shared" si="32"/>
        <v>0.66666666666666663</v>
      </c>
      <c r="AF103" s="288"/>
      <c r="AG103" s="726"/>
      <c r="AH103" s="727"/>
      <c r="AI103" s="728" t="str">
        <f t="shared" si="29"/>
        <v>N</v>
      </c>
      <c r="AJ103" s="732"/>
      <c r="AK103" s="720"/>
      <c r="AL103" s="720"/>
      <c r="AM103" s="721"/>
      <c r="AN103" s="721"/>
      <c r="AO103" s="722"/>
      <c r="AP103" s="729">
        <f t="shared" si="26"/>
        <v>0</v>
      </c>
      <c r="AQ103" s="729">
        <f t="shared" si="27"/>
        <v>0</v>
      </c>
      <c r="AR103" s="729">
        <f t="shared" si="28"/>
        <v>0</v>
      </c>
      <c r="AS103" s="730">
        <f t="shared" si="15"/>
        <v>75</v>
      </c>
      <c r="AT103" s="731">
        <v>75</v>
      </c>
    </row>
    <row r="104" spans="1:46" ht="62.25" x14ac:dyDescent="0.9">
      <c r="A104" s="430">
        <v>35</v>
      </c>
      <c r="B104" s="433">
        <f>DATOS!F42</f>
        <v>0</v>
      </c>
      <c r="C104" s="491"/>
      <c r="D104" s="492"/>
      <c r="E104" s="492"/>
      <c r="F104" s="493"/>
      <c r="G104" s="695">
        <f t="shared" si="16"/>
        <v>0</v>
      </c>
      <c r="H104" s="491"/>
      <c r="I104" s="492"/>
      <c r="J104" s="492"/>
      <c r="K104" s="493"/>
      <c r="L104" s="695">
        <f t="shared" si="17"/>
        <v>0</v>
      </c>
      <c r="M104" s="696">
        <f t="shared" si="30"/>
        <v>0</v>
      </c>
      <c r="N104" s="766" t="e">
        <f t="shared" si="19"/>
        <v>#N/A</v>
      </c>
      <c r="O104" s="697"/>
      <c r="P104" s="491"/>
      <c r="Q104" s="492"/>
      <c r="R104" s="492"/>
      <c r="S104" s="493"/>
      <c r="T104" s="698">
        <f t="shared" si="20"/>
        <v>0</v>
      </c>
      <c r="U104" s="491"/>
      <c r="V104" s="492"/>
      <c r="W104" s="492"/>
      <c r="X104" s="493"/>
      <c r="Y104" s="417">
        <f t="shared" si="21"/>
        <v>0</v>
      </c>
      <c r="Z104" s="404">
        <f t="shared" si="31"/>
        <v>0</v>
      </c>
      <c r="AA104" s="766" t="str">
        <f t="shared" si="23"/>
        <v>E+</v>
      </c>
      <c r="AB104" s="423">
        <v>2</v>
      </c>
      <c r="AC104" s="1050"/>
      <c r="AD104" s="477" t="e">
        <f t="shared" si="24"/>
        <v>#N/A</v>
      </c>
      <c r="AE104" s="408">
        <f t="shared" si="32"/>
        <v>0.66666666666666663</v>
      </c>
      <c r="AF104" s="288"/>
      <c r="AG104" s="726"/>
      <c r="AH104" s="727"/>
      <c r="AI104" s="728" t="str">
        <f t="shared" si="29"/>
        <v>N</v>
      </c>
      <c r="AJ104" s="732"/>
      <c r="AK104" s="720"/>
      <c r="AL104" s="720"/>
      <c r="AM104" s="721"/>
      <c r="AN104" s="721"/>
      <c r="AO104" s="722"/>
      <c r="AP104" s="729">
        <f t="shared" si="26"/>
        <v>0</v>
      </c>
      <c r="AQ104" s="729">
        <f t="shared" si="27"/>
        <v>0</v>
      </c>
      <c r="AR104" s="729">
        <f t="shared" si="28"/>
        <v>0</v>
      </c>
      <c r="AS104" s="730">
        <f t="shared" si="15"/>
        <v>75</v>
      </c>
      <c r="AT104" s="731">
        <v>75</v>
      </c>
    </row>
    <row r="105" spans="1:46" ht="62.25" x14ac:dyDescent="0.9">
      <c r="A105" s="430">
        <v>36</v>
      </c>
      <c r="B105" s="433">
        <f>DATOS!F43</f>
        <v>0</v>
      </c>
      <c r="C105" s="491"/>
      <c r="D105" s="492"/>
      <c r="E105" s="492"/>
      <c r="F105" s="493"/>
      <c r="G105" s="695">
        <f t="shared" si="16"/>
        <v>0</v>
      </c>
      <c r="H105" s="491"/>
      <c r="I105" s="492"/>
      <c r="J105" s="492"/>
      <c r="K105" s="493"/>
      <c r="L105" s="695">
        <f t="shared" si="17"/>
        <v>0</v>
      </c>
      <c r="M105" s="696">
        <f t="shared" si="30"/>
        <v>0</v>
      </c>
      <c r="N105" s="766" t="e">
        <f t="shared" si="19"/>
        <v>#N/A</v>
      </c>
      <c r="O105" s="697"/>
      <c r="P105" s="491"/>
      <c r="Q105" s="492"/>
      <c r="R105" s="492"/>
      <c r="S105" s="493"/>
      <c r="T105" s="698">
        <f t="shared" si="20"/>
        <v>0</v>
      </c>
      <c r="U105" s="491"/>
      <c r="V105" s="492"/>
      <c r="W105" s="492"/>
      <c r="X105" s="493"/>
      <c r="Y105" s="417">
        <f t="shared" si="21"/>
        <v>0</v>
      </c>
      <c r="Z105" s="404">
        <f t="shared" si="31"/>
        <v>0</v>
      </c>
      <c r="AA105" s="766" t="str">
        <f t="shared" si="23"/>
        <v>E+</v>
      </c>
      <c r="AB105" s="423">
        <v>2</v>
      </c>
      <c r="AC105" s="1050"/>
      <c r="AD105" s="477" t="e">
        <f t="shared" si="24"/>
        <v>#N/A</v>
      </c>
      <c r="AE105" s="408">
        <f t="shared" si="32"/>
        <v>0.66666666666666663</v>
      </c>
      <c r="AF105" s="288"/>
      <c r="AG105" s="726"/>
      <c r="AH105" s="727"/>
      <c r="AI105" s="728" t="str">
        <f t="shared" si="29"/>
        <v>N</v>
      </c>
      <c r="AJ105" s="732"/>
      <c r="AK105" s="720"/>
      <c r="AL105" s="720"/>
      <c r="AM105" s="721"/>
      <c r="AN105" s="721"/>
      <c r="AO105" s="722"/>
      <c r="AP105" s="729">
        <f t="shared" si="26"/>
        <v>0</v>
      </c>
      <c r="AQ105" s="729">
        <f t="shared" si="27"/>
        <v>0</v>
      </c>
      <c r="AR105" s="729">
        <f t="shared" si="28"/>
        <v>0</v>
      </c>
      <c r="AS105" s="730">
        <f t="shared" si="15"/>
        <v>75</v>
      </c>
      <c r="AT105" s="731">
        <v>75</v>
      </c>
    </row>
    <row r="106" spans="1:46" ht="62.25" x14ac:dyDescent="0.9">
      <c r="A106" s="430">
        <v>37</v>
      </c>
      <c r="B106" s="433">
        <f>DATOS!F44</f>
        <v>0</v>
      </c>
      <c r="C106" s="491"/>
      <c r="D106" s="492"/>
      <c r="E106" s="492"/>
      <c r="F106" s="493"/>
      <c r="G106" s="695">
        <f t="shared" si="16"/>
        <v>0</v>
      </c>
      <c r="H106" s="491"/>
      <c r="I106" s="492"/>
      <c r="J106" s="492"/>
      <c r="K106" s="493"/>
      <c r="L106" s="695">
        <f t="shared" si="17"/>
        <v>0</v>
      </c>
      <c r="M106" s="696">
        <f t="shared" si="30"/>
        <v>0</v>
      </c>
      <c r="N106" s="766" t="e">
        <f t="shared" si="19"/>
        <v>#N/A</v>
      </c>
      <c r="O106" s="697"/>
      <c r="P106" s="491"/>
      <c r="Q106" s="492"/>
      <c r="R106" s="492"/>
      <c r="S106" s="493"/>
      <c r="T106" s="698">
        <f t="shared" si="20"/>
        <v>0</v>
      </c>
      <c r="U106" s="491"/>
      <c r="V106" s="492"/>
      <c r="W106" s="492"/>
      <c r="X106" s="493"/>
      <c r="Y106" s="417">
        <f t="shared" si="21"/>
        <v>0</v>
      </c>
      <c r="Z106" s="404">
        <f t="shared" si="31"/>
        <v>0</v>
      </c>
      <c r="AA106" s="766" t="str">
        <f t="shared" si="23"/>
        <v>E-</v>
      </c>
      <c r="AB106" s="423">
        <v>1</v>
      </c>
      <c r="AC106" s="1050"/>
      <c r="AD106" s="477" t="e">
        <f t="shared" si="24"/>
        <v>#N/A</v>
      </c>
      <c r="AE106" s="408">
        <f t="shared" si="32"/>
        <v>0.33333333333333331</v>
      </c>
      <c r="AF106" s="288"/>
      <c r="AG106" s="726"/>
      <c r="AH106" s="727"/>
      <c r="AI106" s="728" t="str">
        <f t="shared" si="29"/>
        <v>N</v>
      </c>
      <c r="AJ106" s="732"/>
      <c r="AK106" s="720"/>
      <c r="AL106" s="720"/>
      <c r="AM106" s="721"/>
      <c r="AN106" s="721"/>
      <c r="AO106" s="722"/>
      <c r="AP106" s="729">
        <f t="shared" si="26"/>
        <v>0</v>
      </c>
      <c r="AQ106" s="729">
        <f t="shared" si="27"/>
        <v>0</v>
      </c>
      <c r="AR106" s="729">
        <f t="shared" si="28"/>
        <v>0</v>
      </c>
      <c r="AS106" s="730">
        <f t="shared" si="15"/>
        <v>75</v>
      </c>
      <c r="AT106" s="731">
        <v>75</v>
      </c>
    </row>
    <row r="107" spans="1:46" ht="62.25" x14ac:dyDescent="0.9">
      <c r="A107" s="430">
        <v>38</v>
      </c>
      <c r="B107" s="433">
        <f>DATOS!F45</f>
        <v>0</v>
      </c>
      <c r="C107" s="491"/>
      <c r="D107" s="492"/>
      <c r="E107" s="492"/>
      <c r="F107" s="493"/>
      <c r="G107" s="695">
        <f t="shared" si="16"/>
        <v>0</v>
      </c>
      <c r="H107" s="491"/>
      <c r="I107" s="492"/>
      <c r="J107" s="492"/>
      <c r="K107" s="493"/>
      <c r="L107" s="695">
        <f t="shared" si="17"/>
        <v>0</v>
      </c>
      <c r="M107" s="696">
        <f t="shared" si="30"/>
        <v>0</v>
      </c>
      <c r="N107" s="766" t="e">
        <f t="shared" si="19"/>
        <v>#N/A</v>
      </c>
      <c r="O107" s="697"/>
      <c r="P107" s="491"/>
      <c r="Q107" s="492"/>
      <c r="R107" s="492"/>
      <c r="S107" s="493"/>
      <c r="T107" s="698">
        <f t="shared" si="20"/>
        <v>0</v>
      </c>
      <c r="U107" s="491"/>
      <c r="V107" s="492"/>
      <c r="W107" s="492"/>
      <c r="X107" s="493"/>
      <c r="Y107" s="417">
        <f t="shared" si="21"/>
        <v>0</v>
      </c>
      <c r="Z107" s="404">
        <f t="shared" si="31"/>
        <v>0</v>
      </c>
      <c r="AA107" s="766" t="str">
        <f t="shared" si="23"/>
        <v>E-</v>
      </c>
      <c r="AB107" s="423">
        <v>1</v>
      </c>
      <c r="AC107" s="1050"/>
      <c r="AD107" s="477" t="e">
        <f t="shared" si="24"/>
        <v>#N/A</v>
      </c>
      <c r="AE107" s="408">
        <f t="shared" si="32"/>
        <v>0.33333333333333331</v>
      </c>
      <c r="AF107" s="288"/>
      <c r="AG107" s="726"/>
      <c r="AH107" s="727"/>
      <c r="AI107" s="728" t="str">
        <f t="shared" si="29"/>
        <v>N</v>
      </c>
      <c r="AJ107" s="732"/>
      <c r="AK107" s="720"/>
      <c r="AL107" s="720"/>
      <c r="AM107" s="721"/>
      <c r="AN107" s="721"/>
      <c r="AO107" s="722"/>
      <c r="AP107" s="729">
        <f t="shared" si="26"/>
        <v>0</v>
      </c>
      <c r="AQ107" s="729">
        <f t="shared" si="27"/>
        <v>0</v>
      </c>
      <c r="AR107" s="729">
        <f t="shared" si="28"/>
        <v>0</v>
      </c>
      <c r="AS107" s="730">
        <f t="shared" si="15"/>
        <v>75</v>
      </c>
      <c r="AT107" s="731">
        <v>75</v>
      </c>
    </row>
    <row r="108" spans="1:46" ht="62.25" x14ac:dyDescent="0.9">
      <c r="A108" s="430">
        <v>39</v>
      </c>
      <c r="B108" s="433">
        <f>DATOS!F46</f>
        <v>0</v>
      </c>
      <c r="C108" s="491"/>
      <c r="D108" s="492"/>
      <c r="E108" s="492"/>
      <c r="F108" s="493"/>
      <c r="G108" s="695">
        <f t="shared" si="16"/>
        <v>0</v>
      </c>
      <c r="H108" s="491"/>
      <c r="I108" s="492"/>
      <c r="J108" s="492"/>
      <c r="K108" s="493"/>
      <c r="L108" s="695">
        <f t="shared" si="17"/>
        <v>0</v>
      </c>
      <c r="M108" s="696">
        <f t="shared" si="30"/>
        <v>0</v>
      </c>
      <c r="N108" s="766" t="e">
        <f t="shared" si="19"/>
        <v>#N/A</v>
      </c>
      <c r="O108" s="697"/>
      <c r="P108" s="491"/>
      <c r="Q108" s="492"/>
      <c r="R108" s="492"/>
      <c r="S108" s="493"/>
      <c r="T108" s="698">
        <f t="shared" si="20"/>
        <v>0</v>
      </c>
      <c r="U108" s="491"/>
      <c r="V108" s="492"/>
      <c r="W108" s="492"/>
      <c r="X108" s="493"/>
      <c r="Y108" s="417">
        <f t="shared" si="21"/>
        <v>0</v>
      </c>
      <c r="Z108" s="404">
        <f t="shared" si="31"/>
        <v>0</v>
      </c>
      <c r="AA108" s="766" t="str">
        <f t="shared" si="23"/>
        <v>E-</v>
      </c>
      <c r="AB108" s="423">
        <v>1</v>
      </c>
      <c r="AC108" s="1050"/>
      <c r="AD108" s="477" t="e">
        <f t="shared" si="24"/>
        <v>#N/A</v>
      </c>
      <c r="AE108" s="408">
        <f t="shared" si="32"/>
        <v>0.33333333333333331</v>
      </c>
      <c r="AF108" s="288"/>
      <c r="AG108" s="726"/>
      <c r="AH108" s="727"/>
      <c r="AI108" s="728" t="str">
        <f t="shared" si="29"/>
        <v>N</v>
      </c>
      <c r="AJ108" s="732"/>
      <c r="AK108" s="720"/>
      <c r="AL108" s="720"/>
      <c r="AM108" s="721"/>
      <c r="AN108" s="721"/>
      <c r="AO108" s="722"/>
      <c r="AP108" s="729">
        <f t="shared" si="26"/>
        <v>0</v>
      </c>
      <c r="AQ108" s="729">
        <f t="shared" si="27"/>
        <v>0</v>
      </c>
      <c r="AR108" s="729">
        <f t="shared" si="28"/>
        <v>0</v>
      </c>
      <c r="AS108" s="730">
        <f t="shared" si="15"/>
        <v>75</v>
      </c>
      <c r="AT108" s="731">
        <v>75</v>
      </c>
    </row>
    <row r="109" spans="1:46" ht="63" thickBot="1" x14ac:dyDescent="0.95">
      <c r="A109" s="431">
        <v>40</v>
      </c>
      <c r="B109" s="434">
        <f>DATOS!F47</f>
        <v>0</v>
      </c>
      <c r="C109" s="494"/>
      <c r="D109" s="495"/>
      <c r="E109" s="495"/>
      <c r="F109" s="496"/>
      <c r="G109" s="700">
        <f t="shared" si="16"/>
        <v>0</v>
      </c>
      <c r="H109" s="494"/>
      <c r="I109" s="495"/>
      <c r="J109" s="495"/>
      <c r="K109" s="496"/>
      <c r="L109" s="700">
        <f t="shared" si="17"/>
        <v>0</v>
      </c>
      <c r="M109" s="701">
        <f t="shared" si="30"/>
        <v>0</v>
      </c>
      <c r="N109" s="767" t="e">
        <f t="shared" si="19"/>
        <v>#N/A</v>
      </c>
      <c r="O109" s="702"/>
      <c r="P109" s="494"/>
      <c r="Q109" s="495"/>
      <c r="R109" s="495"/>
      <c r="S109" s="496"/>
      <c r="T109" s="703">
        <f t="shared" si="20"/>
        <v>0</v>
      </c>
      <c r="U109" s="494"/>
      <c r="V109" s="495"/>
      <c r="W109" s="495"/>
      <c r="X109" s="496"/>
      <c r="Y109" s="418">
        <f t="shared" si="21"/>
        <v>0</v>
      </c>
      <c r="Z109" s="405">
        <f t="shared" si="31"/>
        <v>0</v>
      </c>
      <c r="AA109" s="767" t="str">
        <f t="shared" si="23"/>
        <v>E-</v>
      </c>
      <c r="AB109" s="424">
        <v>1</v>
      </c>
      <c r="AC109" s="1051"/>
      <c r="AD109" s="478" t="e">
        <f t="shared" si="24"/>
        <v>#N/A</v>
      </c>
      <c r="AE109" s="409">
        <f t="shared" si="32"/>
        <v>0.33333333333333331</v>
      </c>
      <c r="AF109" s="289"/>
      <c r="AG109" s="733"/>
      <c r="AH109" s="734"/>
      <c r="AI109" s="735" t="str">
        <f t="shared" si="29"/>
        <v>N</v>
      </c>
      <c r="AJ109" s="736"/>
      <c r="AK109" s="737"/>
      <c r="AL109" s="737"/>
      <c r="AM109" s="738"/>
      <c r="AN109" s="738"/>
      <c r="AO109" s="739"/>
      <c r="AP109" s="740">
        <f t="shared" si="26"/>
        <v>0</v>
      </c>
      <c r="AQ109" s="740">
        <f t="shared" si="27"/>
        <v>0</v>
      </c>
      <c r="AR109" s="740">
        <f t="shared" si="28"/>
        <v>0</v>
      </c>
      <c r="AS109" s="741">
        <f t="shared" si="15"/>
        <v>75</v>
      </c>
      <c r="AT109" s="742">
        <v>75</v>
      </c>
    </row>
    <row r="110" spans="1:46" ht="63" thickBot="1" x14ac:dyDescent="0.95">
      <c r="A110" s="385"/>
      <c r="E110" s="442" t="s">
        <v>168</v>
      </c>
      <c r="F110" s="440" t="s">
        <v>929</v>
      </c>
      <c r="G110" s="441" t="s">
        <v>169</v>
      </c>
      <c r="H110" s="687"/>
      <c r="I110" s="687"/>
      <c r="J110" s="687"/>
      <c r="K110" s="687"/>
      <c r="L110" s="704"/>
      <c r="M110" s="704"/>
      <c r="N110" s="704"/>
      <c r="O110" s="704"/>
      <c r="P110" s="687"/>
      <c r="Q110" s="687"/>
      <c r="R110" s="687"/>
      <c r="S110" s="687"/>
      <c r="T110" s="704"/>
      <c r="U110" s="687"/>
      <c r="V110" s="687"/>
      <c r="W110" s="687"/>
      <c r="X110" s="687"/>
      <c r="Y110" s="377"/>
      <c r="Z110" s="377"/>
      <c r="AA110" s="377"/>
      <c r="AB110" s="377"/>
      <c r="AC110" s="1040" t="s">
        <v>157</v>
      </c>
      <c r="AD110" s="1041"/>
      <c r="AE110" s="378">
        <f>AVERAGE(AE70:AE90)</f>
        <v>2.8095238095238093</v>
      </c>
      <c r="AF110" s="228"/>
    </row>
    <row r="111" spans="1:46" ht="63" thickBot="1" x14ac:dyDescent="0.95">
      <c r="A111" s="385"/>
      <c r="B111" s="1042" t="s">
        <v>228</v>
      </c>
      <c r="C111" s="1043"/>
      <c r="D111" s="1044"/>
      <c r="E111" s="443" t="s">
        <v>170</v>
      </c>
      <c r="F111" s="705">
        <f>COUNTIFS($V$14:$V$53, "&gt;=8", $V$14:$V$53, "&lt;=10")</f>
        <v>0</v>
      </c>
      <c r="G111" s="706">
        <f>COUNTIFS($G$14:$G$52, "&gt;=8", $G$14:$G$52, "&lt;=10") / COUNT($G$14:$G$52)</f>
        <v>0</v>
      </c>
      <c r="K111" s="687"/>
      <c r="L111" s="704"/>
      <c r="M111" s="704"/>
      <c r="N111" s="704"/>
      <c r="O111" s="704"/>
      <c r="P111" s="687"/>
      <c r="Q111" s="687"/>
      <c r="R111" s="687"/>
      <c r="S111" s="687"/>
      <c r="T111" s="704"/>
      <c r="U111" s="687"/>
      <c r="V111" s="687"/>
      <c r="W111" s="687"/>
      <c r="X111" s="687"/>
      <c r="Y111" s="377"/>
      <c r="Z111" s="377"/>
      <c r="AA111" s="377"/>
      <c r="AB111" s="377"/>
      <c r="AC111" s="1040" t="s">
        <v>158</v>
      </c>
      <c r="AD111" s="1045"/>
      <c r="AE111" s="379">
        <f>DATOS!C73</f>
        <v>0</v>
      </c>
      <c r="AF111" s="280"/>
      <c r="AG111" s="381"/>
      <c r="AH111" s="381"/>
      <c r="AI111" s="380"/>
      <c r="AJ111" s="380"/>
      <c r="AK111" s="380"/>
      <c r="AL111" s="380"/>
      <c r="AM111" s="663"/>
      <c r="AN111" s="663"/>
      <c r="AO111" s="663"/>
      <c r="AP111" s="663"/>
      <c r="AQ111" s="663"/>
      <c r="AR111" s="663"/>
      <c r="AS111" s="663"/>
      <c r="AT111" s="663"/>
    </row>
    <row r="112" spans="1:46" x14ac:dyDescent="0.9">
      <c r="B112" s="1027" t="s">
        <v>231</v>
      </c>
      <c r="C112" s="1028"/>
      <c r="D112" s="1029"/>
      <c r="E112" s="445" t="s">
        <v>171</v>
      </c>
      <c r="F112" s="707">
        <f>COUNTIFS($V$14:$V$53, "&gt;=5", $V$14:$V$53, "&lt;=7")</f>
        <v>0</v>
      </c>
      <c r="G112" s="708">
        <f>COUNTIFS($G$14:$G$52, "&gt;=5", $G$14:$G$52, "&lt;=7") / COUNT($G$14:$G$52)</f>
        <v>0</v>
      </c>
      <c r="K112" s="709"/>
      <c r="L112" s="710"/>
      <c r="M112" s="710"/>
      <c r="N112" s="710"/>
      <c r="O112" s="710"/>
      <c r="P112" s="709"/>
      <c r="Q112" s="709"/>
      <c r="R112" s="709"/>
      <c r="S112" s="709"/>
      <c r="T112" s="710"/>
      <c r="U112" s="687"/>
      <c r="V112" s="687"/>
      <c r="W112" s="687"/>
      <c r="X112" s="687"/>
      <c r="Y112" s="229"/>
      <c r="Z112" s="229"/>
      <c r="AA112" s="229"/>
      <c r="AB112" s="229"/>
      <c r="AC112" s="221"/>
      <c r="AD112" s="229"/>
      <c r="AE112" s="229"/>
      <c r="AF112" s="229"/>
      <c r="AG112" s="381"/>
      <c r="AH112" s="381"/>
      <c r="AI112" s="380"/>
      <c r="AJ112" s="380"/>
      <c r="AK112" s="380"/>
      <c r="AL112" s="380"/>
      <c r="AM112" s="380"/>
      <c r="AN112" s="380"/>
      <c r="AO112" s="380"/>
      <c r="AP112" s="380"/>
      <c r="AQ112" s="380"/>
      <c r="AR112" s="380"/>
      <c r="AS112" s="380"/>
      <c r="AT112" s="380"/>
    </row>
    <row r="113" spans="1:46" ht="62.25" thickBot="1" x14ac:dyDescent="0.95">
      <c r="B113" s="1030" t="s">
        <v>234</v>
      </c>
      <c r="C113" s="1031"/>
      <c r="D113" s="1032"/>
      <c r="E113" s="447" t="s">
        <v>172</v>
      </c>
      <c r="F113" s="711">
        <f>COUNTIFS($V$14:$V$53, "&gt;=1", $V$14:$V$53, "&lt;=4")</f>
        <v>0</v>
      </c>
      <c r="G113" s="712">
        <f>COUNTIFS($G$14:$G$52, "&gt;=1", $G$14:$G$52, "&lt;=4") / COUNT($G$14:$G$52)</f>
        <v>0</v>
      </c>
      <c r="K113" s="709"/>
      <c r="L113" s="710"/>
      <c r="M113" s="710"/>
      <c r="N113" s="710"/>
      <c r="O113" s="710"/>
      <c r="P113" s="709"/>
      <c r="Q113" s="1033" t="s">
        <v>111</v>
      </c>
      <c r="R113" s="1033"/>
      <c r="U113" s="1034" t="s">
        <v>310</v>
      </c>
      <c r="V113" s="1034"/>
      <c r="W113" s="713"/>
      <c r="X113" s="1035" t="s">
        <v>917</v>
      </c>
      <c r="Y113" s="1035"/>
      <c r="Z113" s="1035"/>
      <c r="AA113" s="1036" t="s">
        <v>918</v>
      </c>
      <c r="AB113" s="1036"/>
      <c r="AC113" s="1036"/>
      <c r="AD113" s="1036"/>
      <c r="AE113" s="1036"/>
      <c r="AF113" s="229"/>
      <c r="AG113" s="381"/>
      <c r="AH113" s="381"/>
      <c r="AI113" s="380"/>
      <c r="AJ113" s="380"/>
      <c r="AK113" s="380"/>
      <c r="AL113" s="380"/>
      <c r="AM113" s="380"/>
      <c r="AN113" s="380"/>
      <c r="AO113" s="380"/>
      <c r="AP113" s="380"/>
      <c r="AQ113" s="380"/>
      <c r="AR113" s="380"/>
      <c r="AS113" s="380"/>
      <c r="AT113" s="380"/>
    </row>
    <row r="114" spans="1:46" ht="62.25" thickBot="1" x14ac:dyDescent="0.95">
      <c r="B114" s="1046" t="s">
        <v>173</v>
      </c>
      <c r="C114" s="1047"/>
      <c r="D114" s="1047"/>
      <c r="E114" s="1048"/>
      <c r="F114" s="714">
        <f>SUM(F111:F113)</f>
        <v>0</v>
      </c>
      <c r="G114" s="715">
        <f>DATOS!C73/28</f>
        <v>0</v>
      </c>
      <c r="K114" s="709"/>
      <c r="L114" s="710"/>
      <c r="M114" s="710"/>
      <c r="N114" s="710"/>
      <c r="O114" s="710"/>
      <c r="P114" s="709"/>
      <c r="Q114" s="709"/>
      <c r="R114" s="709"/>
      <c r="S114" s="709"/>
      <c r="T114" s="710"/>
      <c r="U114" s="687"/>
      <c r="V114" s="687"/>
      <c r="W114" s="687"/>
      <c r="X114" s="687"/>
      <c r="Y114" s="229"/>
      <c r="Z114" s="229"/>
      <c r="AA114" s="229"/>
      <c r="AB114" s="229"/>
      <c r="AC114" s="221"/>
      <c r="AD114" s="229"/>
      <c r="AE114" s="229"/>
      <c r="AF114" s="229"/>
      <c r="AG114" s="223"/>
      <c r="AH114" s="223"/>
      <c r="AI114" s="221"/>
      <c r="AJ114" s="221"/>
      <c r="AK114" s="221"/>
      <c r="AL114" s="221"/>
      <c r="AM114" s="221"/>
      <c r="AN114" s="221"/>
      <c r="AO114" s="221"/>
      <c r="AP114" s="221"/>
      <c r="AQ114" s="221"/>
      <c r="AR114" s="221"/>
      <c r="AS114" s="221"/>
      <c r="AT114" s="221"/>
    </row>
    <row r="115" spans="1:46" ht="101.25" x14ac:dyDescent="0.9">
      <c r="A115" s="990" t="s">
        <v>0</v>
      </c>
      <c r="B115" s="990"/>
      <c r="C115" s="990"/>
      <c r="D115" s="990"/>
      <c r="E115" s="990"/>
      <c r="F115" s="990"/>
      <c r="G115" s="990"/>
      <c r="H115" s="990"/>
      <c r="I115" s="990"/>
      <c r="J115" s="990"/>
      <c r="K115" s="990"/>
      <c r="L115" s="990"/>
      <c r="M115" s="990"/>
      <c r="N115" s="990"/>
      <c r="O115" s="990"/>
      <c r="P115" s="990"/>
      <c r="Q115" s="990"/>
      <c r="R115" s="990"/>
      <c r="S115" s="990"/>
      <c r="T115" s="990"/>
      <c r="U115" s="990"/>
      <c r="V115" s="990"/>
      <c r="W115" s="990"/>
      <c r="X115" s="990"/>
      <c r="Y115" s="990"/>
      <c r="Z115" s="990"/>
      <c r="AA115" s="990"/>
      <c r="AB115" s="990"/>
      <c r="AC115" s="990"/>
      <c r="AD115" s="990"/>
      <c r="AE115" s="990"/>
      <c r="AF115" s="990"/>
      <c r="AG115" s="990"/>
      <c r="AH115" s="990"/>
      <c r="AI115" s="82"/>
      <c r="AJ115" s="82"/>
      <c r="AK115" s="82"/>
      <c r="AL115" s="82"/>
      <c r="AM115" s="82"/>
      <c r="AN115" s="82"/>
      <c r="AO115" s="82"/>
      <c r="AP115" s="82"/>
      <c r="AQ115" s="82"/>
      <c r="AR115" s="82"/>
      <c r="AS115" s="82"/>
      <c r="AT115" s="82"/>
    </row>
    <row r="116" spans="1:46" ht="75" x14ac:dyDescent="0.9">
      <c r="A116" s="991" t="str">
        <f>DATOS!C9</f>
        <v>ESCUELA DE EDUCACIÓN BÀSICA PARTICULAR MINERVA</v>
      </c>
      <c r="B116" s="991"/>
      <c r="C116" s="991"/>
      <c r="D116" s="991"/>
      <c r="E116" s="991"/>
      <c r="F116" s="991"/>
      <c r="G116" s="991"/>
      <c r="H116" s="991"/>
      <c r="I116" s="991"/>
      <c r="J116" s="991"/>
      <c r="K116" s="991"/>
      <c r="L116" s="991"/>
      <c r="M116" s="991"/>
      <c r="N116" s="991"/>
      <c r="O116" s="991"/>
      <c r="P116" s="991"/>
      <c r="Q116" s="991"/>
      <c r="R116" s="991"/>
      <c r="S116" s="991"/>
      <c r="T116" s="991"/>
      <c r="U116" s="991"/>
      <c r="V116" s="991"/>
      <c r="W116" s="991"/>
      <c r="X116" s="991"/>
      <c r="Y116" s="991"/>
      <c r="Z116" s="991"/>
      <c r="AA116" s="991"/>
      <c r="AB116" s="991"/>
      <c r="AC116" s="991"/>
      <c r="AD116" s="991"/>
      <c r="AE116" s="991"/>
      <c r="AF116" s="991"/>
      <c r="AG116" s="991"/>
      <c r="AH116" s="991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3"/>
    </row>
    <row r="117" spans="1:46" ht="69" x14ac:dyDescent="0.9">
      <c r="A117" s="992" t="s">
        <v>159</v>
      </c>
      <c r="B117" s="992"/>
      <c r="C117" s="992"/>
      <c r="D117" s="992"/>
      <c r="E117" s="992"/>
      <c r="F117" s="992"/>
      <c r="G117" s="992"/>
      <c r="H117" s="992"/>
      <c r="I117" s="992"/>
      <c r="J117" s="992"/>
      <c r="K117" s="992"/>
      <c r="L117" s="992"/>
      <c r="M117" s="992"/>
      <c r="N117" s="992"/>
      <c r="O117" s="992"/>
      <c r="P117" s="992"/>
      <c r="Q117" s="992"/>
      <c r="R117" s="992"/>
      <c r="S117" s="992"/>
      <c r="T117" s="992"/>
      <c r="U117" s="992"/>
      <c r="V117" s="992"/>
      <c r="W117" s="992"/>
      <c r="X117" s="992"/>
      <c r="Y117" s="992"/>
      <c r="Z117" s="992"/>
      <c r="AA117" s="992"/>
      <c r="AB117" s="992"/>
      <c r="AC117" s="992"/>
      <c r="AD117" s="992"/>
      <c r="AE117" s="992"/>
      <c r="AF117" s="992"/>
      <c r="AG117" s="992"/>
      <c r="AH117" s="992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</row>
    <row r="118" spans="1:46" x14ac:dyDescent="0.9">
      <c r="A118" s="993" t="s">
        <v>928</v>
      </c>
      <c r="B118" s="993"/>
      <c r="C118" s="993"/>
      <c r="D118" s="993"/>
      <c r="E118" s="993"/>
      <c r="F118" s="993"/>
      <c r="G118" s="993"/>
      <c r="H118" s="993"/>
      <c r="I118" s="993"/>
      <c r="J118" s="993"/>
      <c r="K118" s="993"/>
      <c r="L118" s="993"/>
      <c r="M118" s="993"/>
      <c r="N118" s="993"/>
      <c r="O118" s="993"/>
      <c r="P118" s="993"/>
      <c r="Q118" s="993"/>
      <c r="R118" s="993"/>
      <c r="S118" s="993"/>
      <c r="T118" s="993"/>
      <c r="U118" s="993"/>
      <c r="V118" s="993"/>
      <c r="W118" s="993"/>
      <c r="X118" s="993"/>
      <c r="Y118" s="993"/>
      <c r="Z118" s="993"/>
      <c r="AA118" s="993"/>
      <c r="AB118" s="993"/>
      <c r="AC118" s="993"/>
      <c r="AD118" s="993"/>
      <c r="AE118" s="993"/>
      <c r="AF118" s="993"/>
      <c r="AG118" s="993"/>
      <c r="AH118" s="993"/>
    </row>
    <row r="119" spans="1:46" x14ac:dyDescent="0.9">
      <c r="A119" s="385"/>
      <c r="B119" s="45"/>
      <c r="C119" s="680"/>
      <c r="D119" s="680"/>
      <c r="E119" s="680"/>
      <c r="F119" s="680"/>
      <c r="G119" s="681"/>
      <c r="H119" s="680"/>
      <c r="I119" s="680"/>
      <c r="J119" s="680"/>
      <c r="K119" s="680"/>
      <c r="L119" s="681"/>
      <c r="M119" s="681"/>
      <c r="N119" s="681"/>
      <c r="O119" s="681"/>
      <c r="P119" s="680"/>
      <c r="Q119" s="680"/>
      <c r="R119" s="682"/>
      <c r="S119" s="680"/>
      <c r="T119" s="681"/>
      <c r="AE119" s="222"/>
      <c r="AF119" s="222"/>
      <c r="AG119" s="223"/>
      <c r="AH119" s="223"/>
    </row>
    <row r="120" spans="1:46" x14ac:dyDescent="0.9">
      <c r="A120" s="385"/>
      <c r="B120" s="45"/>
      <c r="C120" s="680"/>
      <c r="D120" s="680"/>
      <c r="E120" s="680"/>
      <c r="F120" s="680"/>
      <c r="G120" s="994" t="s">
        <v>146</v>
      </c>
      <c r="H120" s="994"/>
      <c r="I120" s="995" t="str">
        <f>DATOS!C22</f>
        <v>ESTUDIOS SOCIALES</v>
      </c>
      <c r="J120" s="995"/>
      <c r="K120" s="995"/>
      <c r="L120" s="995"/>
      <c r="M120" s="995"/>
      <c r="N120" s="995"/>
      <c r="O120" s="995"/>
      <c r="P120" s="995"/>
      <c r="Q120" s="684"/>
      <c r="R120" s="682"/>
      <c r="S120" s="996" t="s">
        <v>23</v>
      </c>
      <c r="T120" s="996"/>
      <c r="U120" s="997" t="str">
        <f>DATOS!C13</f>
        <v xml:space="preserve">BÁSICA </v>
      </c>
      <c r="V120" s="997"/>
      <c r="W120" s="685"/>
      <c r="X120" s="685"/>
      <c r="Y120" s="435"/>
      <c r="Z120" s="435"/>
      <c r="AA120" s="435"/>
      <c r="AB120" s="435"/>
      <c r="AC120" s="435"/>
      <c r="AD120" s="435"/>
      <c r="AE120" s="222"/>
      <c r="AF120" s="222"/>
      <c r="AG120" s="223"/>
      <c r="AH120" s="223"/>
    </row>
    <row r="121" spans="1:46" x14ac:dyDescent="0.9">
      <c r="A121" s="385"/>
      <c r="B121" s="45"/>
      <c r="C121" s="680"/>
      <c r="D121" s="680"/>
      <c r="E121" s="680"/>
      <c r="F121" s="680"/>
      <c r="G121" s="994" t="s">
        <v>111</v>
      </c>
      <c r="H121" s="994"/>
      <c r="I121" s="995" t="str">
        <f>DATOS!B20</f>
        <v xml:space="preserve"> TRELLES ORDÓÑEZ CAROL ALEXANDRA</v>
      </c>
      <c r="J121" s="995"/>
      <c r="K121" s="995"/>
      <c r="L121" s="995"/>
      <c r="M121" s="995"/>
      <c r="N121" s="995"/>
      <c r="O121" s="995"/>
      <c r="P121" s="995"/>
      <c r="Q121" s="684"/>
      <c r="R121" s="656"/>
      <c r="S121" s="996" t="s">
        <v>26</v>
      </c>
      <c r="T121" s="996"/>
      <c r="U121" s="997" t="str">
        <f>DATOS!C14</f>
        <v>SEGUNDO</v>
      </c>
      <c r="V121" s="997"/>
      <c r="W121" s="685"/>
      <c r="X121" s="685"/>
      <c r="Y121" s="435"/>
      <c r="Z121" s="435"/>
      <c r="AA121" s="435"/>
      <c r="AB121" s="435"/>
      <c r="AC121" s="435"/>
      <c r="AD121" s="435"/>
      <c r="AE121" s="222"/>
      <c r="AF121" s="222"/>
      <c r="AG121" s="223"/>
      <c r="AH121" s="223"/>
    </row>
    <row r="122" spans="1:46" ht="62.25" x14ac:dyDescent="0.9">
      <c r="A122" s="385"/>
      <c r="B122" s="45"/>
      <c r="C122" s="680"/>
      <c r="D122" s="680"/>
      <c r="E122" s="680"/>
      <c r="F122" s="680"/>
      <c r="G122" s="996" t="s">
        <v>19</v>
      </c>
      <c r="H122" s="996"/>
      <c r="I122" s="1016" t="s">
        <v>20</v>
      </c>
      <c r="J122" s="1016"/>
      <c r="K122" s="1016"/>
      <c r="L122" s="1016"/>
      <c r="M122" s="1016"/>
      <c r="N122" s="1016"/>
      <c r="O122" s="686"/>
      <c r="P122" s="686"/>
      <c r="Q122" s="686"/>
      <c r="R122" s="687"/>
      <c r="S122" s="996" t="s">
        <v>28</v>
      </c>
      <c r="T122" s="996"/>
      <c r="U122" s="997" t="str">
        <f>DATOS!C15</f>
        <v>"A"</v>
      </c>
      <c r="V122" s="997"/>
      <c r="W122" s="685"/>
      <c r="X122" s="685"/>
      <c r="Y122" s="436"/>
      <c r="Z122" s="436"/>
      <c r="AA122" s="436"/>
      <c r="AB122" s="436"/>
      <c r="AC122" s="436"/>
      <c r="AD122" s="436"/>
      <c r="AE122" s="222"/>
      <c r="AF122" s="222"/>
      <c r="AG122" s="223"/>
      <c r="AH122" s="223"/>
    </row>
    <row r="123" spans="1:46" ht="188.25" thickBot="1" x14ac:dyDescent="0.95">
      <c r="A123" s="998" t="s">
        <v>161</v>
      </c>
      <c r="B123" s="998"/>
      <c r="C123" s="998"/>
      <c r="D123" s="998"/>
      <c r="E123" s="998"/>
      <c r="F123" s="998"/>
      <c r="G123" s="998"/>
      <c r="H123" s="281"/>
      <c r="I123" s="281"/>
      <c r="J123" s="281"/>
      <c r="K123" s="281"/>
      <c r="L123" s="388"/>
      <c r="M123" s="388"/>
      <c r="N123" s="388"/>
      <c r="O123" s="388"/>
      <c r="P123" s="281"/>
      <c r="Q123" s="281"/>
      <c r="R123" s="281"/>
      <c r="W123" s="437"/>
      <c r="X123" s="437"/>
      <c r="Y123" s="437"/>
      <c r="Z123" s="437"/>
      <c r="AA123" s="437"/>
      <c r="AB123" s="437"/>
      <c r="AC123" s="437"/>
      <c r="AD123" s="437"/>
      <c r="AE123" s="222"/>
      <c r="AF123" s="222"/>
      <c r="AG123" s="223"/>
      <c r="AH123" s="223"/>
    </row>
    <row r="124" spans="1:46" ht="150.75" customHeight="1" thickBot="1" x14ac:dyDescent="0.95">
      <c r="A124" s="999" t="s">
        <v>926</v>
      </c>
      <c r="B124" s="1000" t="s">
        <v>5</v>
      </c>
      <c r="C124" s="1002" t="s">
        <v>919</v>
      </c>
      <c r="D124" s="1003"/>
      <c r="E124" s="1003"/>
      <c r="F124" s="1003"/>
      <c r="G124" s="1003"/>
      <c r="H124" s="1003"/>
      <c r="I124" s="1003"/>
      <c r="J124" s="1003"/>
      <c r="K124" s="1003"/>
      <c r="L124" s="1003"/>
      <c r="M124" s="1003"/>
      <c r="N124" s="1004"/>
      <c r="O124" s="392"/>
      <c r="P124" s="1005" t="s">
        <v>162</v>
      </c>
      <c r="Q124" s="1006"/>
      <c r="R124" s="1006"/>
      <c r="S124" s="1006"/>
      <c r="T124" s="1006"/>
      <c r="U124" s="1006"/>
      <c r="V124" s="1006"/>
      <c r="W124" s="1006"/>
      <c r="X124" s="1006"/>
      <c r="Y124" s="1006"/>
      <c r="Z124" s="1006"/>
      <c r="AA124" s="1007"/>
      <c r="AB124" s="1008" t="s">
        <v>163</v>
      </c>
      <c r="AC124" s="1009"/>
      <c r="AD124" s="1017" t="s">
        <v>920</v>
      </c>
      <c r="AE124" s="1018"/>
      <c r="AF124" s="225"/>
      <c r="AG124" s="1058" t="s">
        <v>965</v>
      </c>
      <c r="AH124" s="1058"/>
      <c r="AI124" s="1058"/>
      <c r="AJ124" s="1064" t="s">
        <v>964</v>
      </c>
      <c r="AK124" s="1065"/>
      <c r="AL124" s="1065"/>
      <c r="AM124" s="1065"/>
      <c r="AN124" s="1065"/>
      <c r="AO124" s="1065"/>
      <c r="AP124" s="1065"/>
      <c r="AQ124" s="1065"/>
      <c r="AR124" s="1066"/>
      <c r="AS124" s="1067" t="s">
        <v>967</v>
      </c>
      <c r="AT124" s="1070" t="s">
        <v>946</v>
      </c>
    </row>
    <row r="125" spans="1:46" ht="129.75" customHeight="1" thickBot="1" x14ac:dyDescent="0.95">
      <c r="A125" s="999"/>
      <c r="B125" s="1000"/>
      <c r="C125" s="1021" t="s">
        <v>148</v>
      </c>
      <c r="D125" s="1022"/>
      <c r="E125" s="1022"/>
      <c r="F125" s="1023"/>
      <c r="G125" s="1012" t="s">
        <v>924</v>
      </c>
      <c r="H125" s="1021" t="s">
        <v>148</v>
      </c>
      <c r="I125" s="1022"/>
      <c r="J125" s="1022"/>
      <c r="K125" s="1023"/>
      <c r="L125" s="1012" t="s">
        <v>923</v>
      </c>
      <c r="M125" s="1014" t="s">
        <v>922</v>
      </c>
      <c r="N125" s="1015"/>
      <c r="O125" s="393"/>
      <c r="P125" s="1024" t="s">
        <v>148</v>
      </c>
      <c r="Q125" s="1025"/>
      <c r="R125" s="1025"/>
      <c r="S125" s="1026"/>
      <c r="T125" s="1012" t="s">
        <v>924</v>
      </c>
      <c r="U125" s="1024" t="s">
        <v>148</v>
      </c>
      <c r="V125" s="1025"/>
      <c r="W125" s="1025"/>
      <c r="X125" s="1026"/>
      <c r="Y125" s="1012" t="s">
        <v>923</v>
      </c>
      <c r="Z125" s="1014" t="s">
        <v>925</v>
      </c>
      <c r="AA125" s="1015"/>
      <c r="AB125" s="1010"/>
      <c r="AC125" s="1011"/>
      <c r="AD125" s="1019"/>
      <c r="AE125" s="1020"/>
      <c r="AF125" s="226"/>
      <c r="AG125" s="1059"/>
      <c r="AH125" s="1059"/>
      <c r="AI125" s="1059"/>
      <c r="AJ125" s="1052" t="s">
        <v>190</v>
      </c>
      <c r="AK125" s="1053"/>
      <c r="AL125" s="1054"/>
      <c r="AM125" s="1055" t="s">
        <v>191</v>
      </c>
      <c r="AN125" s="1056"/>
      <c r="AO125" s="1057"/>
      <c r="AP125" s="1055" t="s">
        <v>966</v>
      </c>
      <c r="AQ125" s="1056"/>
      <c r="AR125" s="1057"/>
      <c r="AS125" s="1068"/>
      <c r="AT125" s="1071"/>
    </row>
    <row r="126" spans="1:46" ht="122.25" thickBot="1" x14ac:dyDescent="0.95">
      <c r="A126" s="999"/>
      <c r="B126" s="1001"/>
      <c r="C126" s="415" t="s">
        <v>149</v>
      </c>
      <c r="D126" s="415" t="s">
        <v>150</v>
      </c>
      <c r="E126" s="415" t="s">
        <v>915</v>
      </c>
      <c r="F126" s="415" t="s">
        <v>916</v>
      </c>
      <c r="G126" s="1013"/>
      <c r="H126" s="415" t="s">
        <v>151</v>
      </c>
      <c r="I126" s="415" t="s">
        <v>152</v>
      </c>
      <c r="J126" s="415" t="s">
        <v>153</v>
      </c>
      <c r="K126" s="415" t="s">
        <v>921</v>
      </c>
      <c r="L126" s="1013"/>
      <c r="M126" s="398" t="s">
        <v>165</v>
      </c>
      <c r="N126" s="399" t="s">
        <v>164</v>
      </c>
      <c r="O126" s="394"/>
      <c r="P126" s="414" t="s">
        <v>149</v>
      </c>
      <c r="Q126" s="414" t="s">
        <v>150</v>
      </c>
      <c r="R126" s="414" t="s">
        <v>915</v>
      </c>
      <c r="S126" s="414" t="s">
        <v>916</v>
      </c>
      <c r="T126" s="1013"/>
      <c r="U126" s="414" t="s">
        <v>151</v>
      </c>
      <c r="V126" s="414" t="s">
        <v>152</v>
      </c>
      <c r="W126" s="414" t="s">
        <v>153</v>
      </c>
      <c r="X126" s="414" t="s">
        <v>921</v>
      </c>
      <c r="Y126" s="1013"/>
      <c r="Z126" s="398" t="s">
        <v>165</v>
      </c>
      <c r="AA126" s="399" t="s">
        <v>164</v>
      </c>
      <c r="AB126" s="425" t="s">
        <v>224</v>
      </c>
      <c r="AC126" s="500" t="s">
        <v>166</v>
      </c>
      <c r="AD126" s="410" t="s">
        <v>164</v>
      </c>
      <c r="AE126" s="406" t="s">
        <v>165</v>
      </c>
      <c r="AF126" s="227"/>
      <c r="AG126" s="122" t="s">
        <v>204</v>
      </c>
      <c r="AH126" s="122" t="s">
        <v>205</v>
      </c>
      <c r="AI126" s="716" t="s">
        <v>938</v>
      </c>
      <c r="AJ126" s="745" t="s">
        <v>207</v>
      </c>
      <c r="AK126" s="745" t="s">
        <v>208</v>
      </c>
      <c r="AL126" s="745" t="s">
        <v>209</v>
      </c>
      <c r="AM126" s="746" t="s">
        <v>207</v>
      </c>
      <c r="AN126" s="746" t="s">
        <v>208</v>
      </c>
      <c r="AO126" s="746" t="s">
        <v>209</v>
      </c>
      <c r="AP126" s="747" t="s">
        <v>210</v>
      </c>
      <c r="AQ126" s="747" t="s">
        <v>211</v>
      </c>
      <c r="AR126" s="747" t="s">
        <v>212</v>
      </c>
      <c r="AS126" s="1069"/>
      <c r="AT126" s="1072"/>
    </row>
    <row r="127" spans="1:46" ht="62.25" x14ac:dyDescent="0.9">
      <c r="A127" s="429">
        <v>1</v>
      </c>
      <c r="B127" s="432">
        <f>DATOS!F8</f>
        <v>0</v>
      </c>
      <c r="C127" s="488">
        <v>10</v>
      </c>
      <c r="D127" s="489">
        <v>10</v>
      </c>
      <c r="E127" s="489">
        <v>10</v>
      </c>
      <c r="F127" s="490">
        <v>10</v>
      </c>
      <c r="G127" s="690">
        <f>SUM(C127:F127)/4</f>
        <v>10</v>
      </c>
      <c r="H127" s="488">
        <v>10</v>
      </c>
      <c r="I127" s="489">
        <v>10</v>
      </c>
      <c r="J127" s="489">
        <v>10</v>
      </c>
      <c r="K127" s="490">
        <v>10</v>
      </c>
      <c r="L127" s="690">
        <f>SUM(H127:K127)/4</f>
        <v>10</v>
      </c>
      <c r="M127" s="691">
        <f>SUM(G127+L127)/2</f>
        <v>10</v>
      </c>
      <c r="N127" s="765" t="str">
        <f>INDEX($BI$1:$BI$10, MATCH(ROUND(M127, 2), $BH$1:$BH$10, 1))</f>
        <v>A+</v>
      </c>
      <c r="O127" s="692"/>
      <c r="P127" s="488">
        <v>10</v>
      </c>
      <c r="Q127" s="489">
        <v>10</v>
      </c>
      <c r="R127" s="489">
        <v>10</v>
      </c>
      <c r="S127" s="490">
        <v>10</v>
      </c>
      <c r="T127" s="693">
        <f>SUM(P127:S127)/4</f>
        <v>10</v>
      </c>
      <c r="U127" s="488">
        <v>10</v>
      </c>
      <c r="V127" s="489">
        <v>10</v>
      </c>
      <c r="W127" s="489">
        <v>10</v>
      </c>
      <c r="X127" s="490">
        <v>10</v>
      </c>
      <c r="Y127" s="416">
        <f>SUM(U127:X127)/4</f>
        <v>10</v>
      </c>
      <c r="Z127" s="403">
        <f>SUM(T127+Y127)/2</f>
        <v>10</v>
      </c>
      <c r="AA127" s="765" t="str">
        <f>INDEX($BI$1:$BI$10, MATCH(ROUND(AB127, 2), $BH$1:$BH$10, 1))</f>
        <v>A+</v>
      </c>
      <c r="AB127" s="422">
        <v>10</v>
      </c>
      <c r="AC127" s="1049"/>
      <c r="AD127" s="476" t="str">
        <f>INDEX($BI$1:$BI$10, MATCH(ROUND(AE127, 2), $BH$1:$BH$10, 1))</f>
        <v>A+</v>
      </c>
      <c r="AE127" s="407">
        <f>SUM(M127,Z127,AB127)/3</f>
        <v>10</v>
      </c>
      <c r="AF127" s="287"/>
      <c r="AG127" s="717"/>
      <c r="AH127" s="718"/>
      <c r="AI127" s="719" t="str">
        <f>IF(OR(AG127="A",AH127="A"),"A",IF(OR(AG127="B",AH127="B"),"B",IF(OR(AG127="C",AH127="C"),"C","N")))</f>
        <v>N</v>
      </c>
      <c r="AJ127" s="720"/>
      <c r="AK127" s="720"/>
      <c r="AL127" s="720"/>
      <c r="AM127" s="721"/>
      <c r="AN127" s="721"/>
      <c r="AO127" s="722"/>
      <c r="AP127" s="723">
        <f>SUM(AJ127+AM127)</f>
        <v>0</v>
      </c>
      <c r="AQ127" s="723">
        <f>SUM(AK127+AN127)</f>
        <v>0</v>
      </c>
      <c r="AR127" s="723">
        <f>SUM(AL127+AO127)</f>
        <v>0</v>
      </c>
      <c r="AS127" s="724">
        <f t="shared" ref="AS127:AS166" si="33">AT127  - AP127  - AQ127</f>
        <v>75</v>
      </c>
      <c r="AT127" s="725">
        <v>75</v>
      </c>
    </row>
    <row r="128" spans="1:46" ht="62.25" x14ac:dyDescent="0.9">
      <c r="A128" s="430">
        <v>2</v>
      </c>
      <c r="B128" s="433">
        <f>DATOS!F9</f>
        <v>0</v>
      </c>
      <c r="C128" s="491">
        <v>10</v>
      </c>
      <c r="D128" s="492">
        <v>10</v>
      </c>
      <c r="E128" s="492">
        <v>10</v>
      </c>
      <c r="F128" s="493">
        <v>10</v>
      </c>
      <c r="G128" s="695">
        <f t="shared" ref="G128:G166" si="34">SUM(C128:F128)/4</f>
        <v>10</v>
      </c>
      <c r="H128" s="491">
        <v>10</v>
      </c>
      <c r="I128" s="492">
        <v>10</v>
      </c>
      <c r="J128" s="492">
        <v>10</v>
      </c>
      <c r="K128" s="493">
        <v>10</v>
      </c>
      <c r="L128" s="695">
        <f t="shared" ref="L128:L166" si="35">SUM(H128:K128)/4</f>
        <v>10</v>
      </c>
      <c r="M128" s="696">
        <f t="shared" ref="M128:M132" si="36">SUM(G128+L128)/2</f>
        <v>10</v>
      </c>
      <c r="N128" s="766" t="str">
        <f t="shared" ref="N128:N166" si="37">INDEX($BI$1:$BI$10, MATCH(ROUND(M128, 2), $BH$1:$BH$10, 1))</f>
        <v>A+</v>
      </c>
      <c r="O128" s="697"/>
      <c r="P128" s="491">
        <v>10</v>
      </c>
      <c r="Q128" s="492">
        <v>10</v>
      </c>
      <c r="R128" s="492">
        <v>10</v>
      </c>
      <c r="S128" s="493">
        <v>10</v>
      </c>
      <c r="T128" s="698">
        <f t="shared" ref="T128:T166" si="38">SUM(P128:S128)/4</f>
        <v>10</v>
      </c>
      <c r="U128" s="491">
        <v>10</v>
      </c>
      <c r="V128" s="492">
        <v>10</v>
      </c>
      <c r="W128" s="492">
        <v>10</v>
      </c>
      <c r="X128" s="493">
        <v>10</v>
      </c>
      <c r="Y128" s="417">
        <f t="shared" ref="Y128:Y166" si="39">SUM(U128:X128)/4</f>
        <v>10</v>
      </c>
      <c r="Z128" s="404">
        <f t="shared" ref="Z128:Z132" si="40">SUM(T128+Y128)/2</f>
        <v>10</v>
      </c>
      <c r="AA128" s="766" t="str">
        <f t="shared" ref="AA128:AA166" si="41">INDEX($BI$1:$BI$10, MATCH(ROUND(AB128, 2), $BH$1:$BH$10, 1))</f>
        <v>A+</v>
      </c>
      <c r="AB128" s="423">
        <v>10</v>
      </c>
      <c r="AC128" s="1050"/>
      <c r="AD128" s="477" t="str">
        <f t="shared" ref="AD128:AD166" si="42">INDEX($BI$1:$BI$10, MATCH(ROUND(AE128, 2), $BH$1:$BH$10, 1))</f>
        <v>A+</v>
      </c>
      <c r="AE128" s="408">
        <f t="shared" ref="AE128:AE132" si="43">SUM(M128,Z128,AB128)/3</f>
        <v>10</v>
      </c>
      <c r="AF128" s="288"/>
      <c r="AG128" s="726"/>
      <c r="AH128" s="727"/>
      <c r="AI128" s="728" t="str">
        <f>IF(OR(AG128="A",AH128="A"),"A",IF(OR(AG128="B",AH128="B"),"B",IF(OR(AG128="C",AH128="C"),"C","N")))</f>
        <v>N</v>
      </c>
      <c r="AJ128" s="720"/>
      <c r="AK128" s="720"/>
      <c r="AL128" s="720"/>
      <c r="AM128" s="721"/>
      <c r="AN128" s="721"/>
      <c r="AO128" s="722"/>
      <c r="AP128" s="729">
        <f t="shared" ref="AP128:AP166" si="44">SUM(AJ128+AM128)</f>
        <v>0</v>
      </c>
      <c r="AQ128" s="729">
        <f t="shared" ref="AQ128:AQ166" si="45">SUM(AK128+AN128)</f>
        <v>0</v>
      </c>
      <c r="AR128" s="729">
        <f t="shared" ref="AR128:AR166" si="46">SUM(AL128+AO128)</f>
        <v>0</v>
      </c>
      <c r="AS128" s="730">
        <f t="shared" si="33"/>
        <v>75</v>
      </c>
      <c r="AT128" s="731">
        <v>75</v>
      </c>
    </row>
    <row r="129" spans="1:46" ht="62.25" x14ac:dyDescent="0.9">
      <c r="A129" s="430">
        <v>3</v>
      </c>
      <c r="B129" s="433">
        <f>DATOS!F10</f>
        <v>0</v>
      </c>
      <c r="C129" s="491">
        <v>10</v>
      </c>
      <c r="D129" s="492">
        <v>10</v>
      </c>
      <c r="E129" s="492">
        <v>10</v>
      </c>
      <c r="F129" s="493">
        <v>10</v>
      </c>
      <c r="G129" s="695">
        <f t="shared" si="34"/>
        <v>10</v>
      </c>
      <c r="H129" s="491">
        <v>10</v>
      </c>
      <c r="I129" s="492">
        <v>10</v>
      </c>
      <c r="J129" s="492">
        <v>10</v>
      </c>
      <c r="K129" s="493">
        <v>10</v>
      </c>
      <c r="L129" s="695">
        <f t="shared" si="35"/>
        <v>10</v>
      </c>
      <c r="M129" s="696">
        <f t="shared" si="36"/>
        <v>10</v>
      </c>
      <c r="N129" s="766" t="str">
        <f t="shared" si="37"/>
        <v>A+</v>
      </c>
      <c r="O129" s="697"/>
      <c r="P129" s="491">
        <v>10</v>
      </c>
      <c r="Q129" s="492">
        <v>10</v>
      </c>
      <c r="R129" s="492">
        <v>10</v>
      </c>
      <c r="S129" s="493">
        <v>10</v>
      </c>
      <c r="T129" s="698">
        <f t="shared" si="38"/>
        <v>10</v>
      </c>
      <c r="U129" s="491">
        <v>10</v>
      </c>
      <c r="V129" s="492">
        <v>10</v>
      </c>
      <c r="W129" s="492">
        <v>10</v>
      </c>
      <c r="X129" s="493">
        <v>10</v>
      </c>
      <c r="Y129" s="417">
        <f t="shared" si="39"/>
        <v>10</v>
      </c>
      <c r="Z129" s="404">
        <f t="shared" si="40"/>
        <v>10</v>
      </c>
      <c r="AA129" s="766" t="str">
        <f t="shared" si="41"/>
        <v>A+</v>
      </c>
      <c r="AB129" s="423">
        <v>10</v>
      </c>
      <c r="AC129" s="1050"/>
      <c r="AD129" s="477" t="str">
        <f t="shared" si="42"/>
        <v>A+</v>
      </c>
      <c r="AE129" s="408">
        <f t="shared" si="43"/>
        <v>10</v>
      </c>
      <c r="AF129" s="288"/>
      <c r="AG129" s="726"/>
      <c r="AH129" s="727"/>
      <c r="AI129" s="728" t="str">
        <f t="shared" ref="AI129:AI166" si="47">IF(OR(AG129="A",AH129="A"),"A",IF(OR(AG129="B",AH129="B"),"B",IF(OR(AG129="C",AH129="C"),"C","N")))</f>
        <v>N</v>
      </c>
      <c r="AJ129" s="720"/>
      <c r="AK129" s="720"/>
      <c r="AL129" s="720"/>
      <c r="AM129" s="721"/>
      <c r="AN129" s="721"/>
      <c r="AO129" s="722"/>
      <c r="AP129" s="729">
        <f t="shared" si="44"/>
        <v>0</v>
      </c>
      <c r="AQ129" s="729">
        <f t="shared" si="45"/>
        <v>0</v>
      </c>
      <c r="AR129" s="729">
        <f t="shared" si="46"/>
        <v>0</v>
      </c>
      <c r="AS129" s="730">
        <f t="shared" si="33"/>
        <v>75</v>
      </c>
      <c r="AT129" s="731">
        <v>75</v>
      </c>
    </row>
    <row r="130" spans="1:46" ht="62.25" x14ac:dyDescent="0.9">
      <c r="A130" s="430">
        <v>4</v>
      </c>
      <c r="B130" s="433">
        <f>DATOS!F11</f>
        <v>0</v>
      </c>
      <c r="C130" s="491">
        <v>10</v>
      </c>
      <c r="D130" s="492">
        <v>10</v>
      </c>
      <c r="E130" s="492">
        <v>10</v>
      </c>
      <c r="F130" s="493">
        <v>10</v>
      </c>
      <c r="G130" s="695">
        <f t="shared" si="34"/>
        <v>10</v>
      </c>
      <c r="H130" s="491">
        <v>10</v>
      </c>
      <c r="I130" s="492">
        <v>10</v>
      </c>
      <c r="J130" s="492">
        <v>10</v>
      </c>
      <c r="K130" s="493">
        <v>10</v>
      </c>
      <c r="L130" s="695">
        <f t="shared" si="35"/>
        <v>10</v>
      </c>
      <c r="M130" s="696">
        <f t="shared" si="36"/>
        <v>10</v>
      </c>
      <c r="N130" s="766" t="str">
        <f t="shared" si="37"/>
        <v>A+</v>
      </c>
      <c r="O130" s="697"/>
      <c r="P130" s="491">
        <v>10</v>
      </c>
      <c r="Q130" s="492">
        <v>10</v>
      </c>
      <c r="R130" s="492">
        <v>10</v>
      </c>
      <c r="S130" s="493">
        <v>10</v>
      </c>
      <c r="T130" s="698">
        <f t="shared" si="38"/>
        <v>10</v>
      </c>
      <c r="U130" s="491">
        <v>10</v>
      </c>
      <c r="V130" s="492">
        <v>10</v>
      </c>
      <c r="W130" s="492">
        <v>10</v>
      </c>
      <c r="X130" s="493">
        <v>10</v>
      </c>
      <c r="Y130" s="417">
        <f t="shared" si="39"/>
        <v>10</v>
      </c>
      <c r="Z130" s="404">
        <f t="shared" si="40"/>
        <v>10</v>
      </c>
      <c r="AA130" s="766" t="str">
        <f t="shared" si="41"/>
        <v>A+</v>
      </c>
      <c r="AB130" s="423">
        <v>10</v>
      </c>
      <c r="AC130" s="1050"/>
      <c r="AD130" s="477" t="str">
        <f t="shared" si="42"/>
        <v>A+</v>
      </c>
      <c r="AE130" s="408">
        <f t="shared" si="43"/>
        <v>10</v>
      </c>
      <c r="AF130" s="288"/>
      <c r="AG130" s="726"/>
      <c r="AH130" s="727"/>
      <c r="AI130" s="728" t="str">
        <f t="shared" si="47"/>
        <v>N</v>
      </c>
      <c r="AJ130" s="720"/>
      <c r="AK130" s="720"/>
      <c r="AL130" s="720"/>
      <c r="AM130" s="721"/>
      <c r="AN130" s="721"/>
      <c r="AO130" s="722"/>
      <c r="AP130" s="729">
        <f t="shared" si="44"/>
        <v>0</v>
      </c>
      <c r="AQ130" s="729">
        <f t="shared" si="45"/>
        <v>0</v>
      </c>
      <c r="AR130" s="729">
        <f t="shared" si="46"/>
        <v>0</v>
      </c>
      <c r="AS130" s="730">
        <f t="shared" si="33"/>
        <v>75</v>
      </c>
      <c r="AT130" s="731">
        <v>75</v>
      </c>
    </row>
    <row r="131" spans="1:46" ht="62.25" x14ac:dyDescent="0.9">
      <c r="A131" s="430">
        <v>5</v>
      </c>
      <c r="B131" s="433">
        <f>DATOS!F12</f>
        <v>0</v>
      </c>
      <c r="C131" s="491">
        <v>10</v>
      </c>
      <c r="D131" s="492">
        <v>10</v>
      </c>
      <c r="E131" s="492">
        <v>10</v>
      </c>
      <c r="F131" s="493">
        <v>10</v>
      </c>
      <c r="G131" s="695">
        <f t="shared" si="34"/>
        <v>10</v>
      </c>
      <c r="H131" s="491">
        <v>10</v>
      </c>
      <c r="I131" s="492">
        <v>10</v>
      </c>
      <c r="J131" s="492">
        <v>10</v>
      </c>
      <c r="K131" s="493">
        <v>10</v>
      </c>
      <c r="L131" s="695">
        <f t="shared" si="35"/>
        <v>10</v>
      </c>
      <c r="M131" s="696">
        <f t="shared" si="36"/>
        <v>10</v>
      </c>
      <c r="N131" s="766" t="str">
        <f t="shared" si="37"/>
        <v>A+</v>
      </c>
      <c r="O131" s="697"/>
      <c r="P131" s="491">
        <v>10</v>
      </c>
      <c r="Q131" s="492">
        <v>10</v>
      </c>
      <c r="R131" s="492">
        <v>10</v>
      </c>
      <c r="S131" s="493">
        <v>10</v>
      </c>
      <c r="T131" s="698">
        <f t="shared" si="38"/>
        <v>10</v>
      </c>
      <c r="U131" s="491">
        <v>10</v>
      </c>
      <c r="V131" s="492">
        <v>10</v>
      </c>
      <c r="W131" s="492">
        <v>10</v>
      </c>
      <c r="X131" s="493">
        <v>10</v>
      </c>
      <c r="Y131" s="417">
        <f t="shared" si="39"/>
        <v>10</v>
      </c>
      <c r="Z131" s="404">
        <f t="shared" si="40"/>
        <v>10</v>
      </c>
      <c r="AA131" s="766" t="str">
        <f t="shared" si="41"/>
        <v>A+</v>
      </c>
      <c r="AB131" s="423">
        <v>10</v>
      </c>
      <c r="AC131" s="1050"/>
      <c r="AD131" s="477" t="str">
        <f t="shared" si="42"/>
        <v>A+</v>
      </c>
      <c r="AE131" s="408">
        <f t="shared" si="43"/>
        <v>10</v>
      </c>
      <c r="AF131" s="288"/>
      <c r="AG131" s="726"/>
      <c r="AH131" s="727"/>
      <c r="AI131" s="728" t="str">
        <f t="shared" si="47"/>
        <v>N</v>
      </c>
      <c r="AJ131" s="720"/>
      <c r="AK131" s="720"/>
      <c r="AL131" s="720"/>
      <c r="AM131" s="721"/>
      <c r="AN131" s="721"/>
      <c r="AO131" s="722"/>
      <c r="AP131" s="729">
        <f t="shared" si="44"/>
        <v>0</v>
      </c>
      <c r="AQ131" s="729">
        <f t="shared" si="45"/>
        <v>0</v>
      </c>
      <c r="AR131" s="729">
        <f t="shared" si="46"/>
        <v>0</v>
      </c>
      <c r="AS131" s="730">
        <f t="shared" si="33"/>
        <v>75</v>
      </c>
      <c r="AT131" s="731">
        <v>75</v>
      </c>
    </row>
    <row r="132" spans="1:46" ht="62.25" x14ac:dyDescent="0.9">
      <c r="A132" s="430">
        <v>6</v>
      </c>
      <c r="B132" s="433">
        <f>DATOS!F13</f>
        <v>0</v>
      </c>
      <c r="C132" s="491">
        <v>10</v>
      </c>
      <c r="D132" s="492">
        <v>10</v>
      </c>
      <c r="E132" s="492">
        <v>10</v>
      </c>
      <c r="F132" s="493">
        <v>10</v>
      </c>
      <c r="G132" s="695">
        <f t="shared" si="34"/>
        <v>10</v>
      </c>
      <c r="H132" s="491">
        <v>10</v>
      </c>
      <c r="I132" s="492">
        <v>10</v>
      </c>
      <c r="J132" s="492">
        <v>10</v>
      </c>
      <c r="K132" s="493">
        <v>10</v>
      </c>
      <c r="L132" s="695">
        <f t="shared" si="35"/>
        <v>10</v>
      </c>
      <c r="M132" s="696">
        <f t="shared" si="36"/>
        <v>10</v>
      </c>
      <c r="N132" s="766" t="str">
        <f t="shared" si="37"/>
        <v>A+</v>
      </c>
      <c r="O132" s="697"/>
      <c r="P132" s="491">
        <v>10</v>
      </c>
      <c r="Q132" s="492">
        <v>10</v>
      </c>
      <c r="R132" s="492">
        <v>10</v>
      </c>
      <c r="S132" s="493">
        <v>10</v>
      </c>
      <c r="T132" s="698">
        <f t="shared" si="38"/>
        <v>10</v>
      </c>
      <c r="U132" s="491">
        <v>10</v>
      </c>
      <c r="V132" s="492">
        <v>10</v>
      </c>
      <c r="W132" s="492">
        <v>10</v>
      </c>
      <c r="X132" s="493">
        <v>10</v>
      </c>
      <c r="Y132" s="417">
        <f t="shared" si="39"/>
        <v>10</v>
      </c>
      <c r="Z132" s="404">
        <f t="shared" si="40"/>
        <v>10</v>
      </c>
      <c r="AA132" s="766" t="str">
        <f t="shared" si="41"/>
        <v>A+</v>
      </c>
      <c r="AB132" s="423">
        <v>10</v>
      </c>
      <c r="AC132" s="1050"/>
      <c r="AD132" s="477" t="str">
        <f t="shared" si="42"/>
        <v>A+</v>
      </c>
      <c r="AE132" s="408">
        <f t="shared" si="43"/>
        <v>10</v>
      </c>
      <c r="AF132" s="288"/>
      <c r="AG132" s="726"/>
      <c r="AH132" s="727"/>
      <c r="AI132" s="728" t="str">
        <f t="shared" si="47"/>
        <v>N</v>
      </c>
      <c r="AJ132" s="720"/>
      <c r="AK132" s="720"/>
      <c r="AL132" s="720"/>
      <c r="AM132" s="721"/>
      <c r="AN132" s="721"/>
      <c r="AO132" s="722"/>
      <c r="AP132" s="729">
        <f t="shared" si="44"/>
        <v>0</v>
      </c>
      <c r="AQ132" s="729">
        <f t="shared" si="45"/>
        <v>0</v>
      </c>
      <c r="AR132" s="729">
        <f t="shared" si="46"/>
        <v>0</v>
      </c>
      <c r="AS132" s="730">
        <f t="shared" si="33"/>
        <v>75</v>
      </c>
      <c r="AT132" s="731">
        <v>75</v>
      </c>
    </row>
    <row r="133" spans="1:46" ht="62.25" x14ac:dyDescent="0.9">
      <c r="A133" s="430">
        <v>7</v>
      </c>
      <c r="B133" s="433">
        <f>DATOS!F14</f>
        <v>0</v>
      </c>
      <c r="C133" s="491">
        <v>9</v>
      </c>
      <c r="D133" s="492">
        <v>9</v>
      </c>
      <c r="E133" s="492">
        <v>9</v>
      </c>
      <c r="F133" s="493">
        <v>9</v>
      </c>
      <c r="G133" s="695">
        <f t="shared" si="34"/>
        <v>9</v>
      </c>
      <c r="H133" s="491">
        <v>9</v>
      </c>
      <c r="I133" s="492">
        <v>9</v>
      </c>
      <c r="J133" s="492">
        <v>9</v>
      </c>
      <c r="K133" s="493">
        <v>9</v>
      </c>
      <c r="L133" s="695">
        <f t="shared" si="35"/>
        <v>9</v>
      </c>
      <c r="M133" s="696">
        <f>SUM(G133+L133)/2</f>
        <v>9</v>
      </c>
      <c r="N133" s="766" t="str">
        <f t="shared" si="37"/>
        <v>A-</v>
      </c>
      <c r="O133" s="697"/>
      <c r="P133" s="491">
        <v>9</v>
      </c>
      <c r="Q133" s="492">
        <v>9</v>
      </c>
      <c r="R133" s="492">
        <v>9</v>
      </c>
      <c r="S133" s="493">
        <v>9</v>
      </c>
      <c r="T133" s="698">
        <f t="shared" si="38"/>
        <v>9</v>
      </c>
      <c r="U133" s="491">
        <v>9</v>
      </c>
      <c r="V133" s="492">
        <v>9</v>
      </c>
      <c r="W133" s="492">
        <v>9</v>
      </c>
      <c r="X133" s="493">
        <v>9</v>
      </c>
      <c r="Y133" s="417">
        <f t="shared" si="39"/>
        <v>9</v>
      </c>
      <c r="Z133" s="404">
        <f>SUM(T133+Y133)/2</f>
        <v>9</v>
      </c>
      <c r="AA133" s="766" t="str">
        <f t="shared" si="41"/>
        <v>A-</v>
      </c>
      <c r="AB133" s="423">
        <v>9</v>
      </c>
      <c r="AC133" s="1050"/>
      <c r="AD133" s="477" t="str">
        <f t="shared" si="42"/>
        <v>A-</v>
      </c>
      <c r="AE133" s="408">
        <f>SUM(M133,Z133,AB133)/3</f>
        <v>9</v>
      </c>
      <c r="AF133" s="288"/>
      <c r="AG133" s="726"/>
      <c r="AH133" s="727"/>
      <c r="AI133" s="728" t="str">
        <f t="shared" si="47"/>
        <v>N</v>
      </c>
      <c r="AJ133" s="720"/>
      <c r="AK133" s="720"/>
      <c r="AL133" s="720"/>
      <c r="AM133" s="721"/>
      <c r="AN133" s="721"/>
      <c r="AO133" s="722"/>
      <c r="AP133" s="729">
        <f t="shared" si="44"/>
        <v>0</v>
      </c>
      <c r="AQ133" s="729">
        <f t="shared" si="45"/>
        <v>0</v>
      </c>
      <c r="AR133" s="729">
        <f t="shared" si="46"/>
        <v>0</v>
      </c>
      <c r="AS133" s="730">
        <f t="shared" si="33"/>
        <v>75</v>
      </c>
      <c r="AT133" s="731">
        <v>75</v>
      </c>
    </row>
    <row r="134" spans="1:46" ht="62.25" x14ac:dyDescent="0.9">
      <c r="A134" s="430">
        <v>8</v>
      </c>
      <c r="B134" s="433">
        <f>DATOS!F15</f>
        <v>0</v>
      </c>
      <c r="C134" s="491">
        <v>9</v>
      </c>
      <c r="D134" s="492">
        <v>9</v>
      </c>
      <c r="E134" s="492">
        <v>9</v>
      </c>
      <c r="F134" s="493">
        <v>9</v>
      </c>
      <c r="G134" s="695">
        <f t="shared" si="34"/>
        <v>9</v>
      </c>
      <c r="H134" s="491">
        <v>9</v>
      </c>
      <c r="I134" s="492">
        <v>9</v>
      </c>
      <c r="J134" s="492">
        <v>9</v>
      </c>
      <c r="K134" s="493">
        <v>9</v>
      </c>
      <c r="L134" s="695">
        <f t="shared" si="35"/>
        <v>9</v>
      </c>
      <c r="M134" s="696">
        <f t="shared" ref="M134:M166" si="48">SUM(G134+L134)/2</f>
        <v>9</v>
      </c>
      <c r="N134" s="766" t="str">
        <f t="shared" si="37"/>
        <v>A-</v>
      </c>
      <c r="O134" s="697"/>
      <c r="P134" s="491">
        <v>9</v>
      </c>
      <c r="Q134" s="492">
        <v>9</v>
      </c>
      <c r="R134" s="492">
        <v>9</v>
      </c>
      <c r="S134" s="493">
        <v>9</v>
      </c>
      <c r="T134" s="698">
        <f t="shared" si="38"/>
        <v>9</v>
      </c>
      <c r="U134" s="491">
        <v>9</v>
      </c>
      <c r="V134" s="492">
        <v>9</v>
      </c>
      <c r="W134" s="492">
        <v>9</v>
      </c>
      <c r="X134" s="493">
        <v>9</v>
      </c>
      <c r="Y134" s="417">
        <f t="shared" si="39"/>
        <v>9</v>
      </c>
      <c r="Z134" s="404">
        <f t="shared" ref="Z134:Z166" si="49">SUM(T134+Y134)/2</f>
        <v>9</v>
      </c>
      <c r="AA134" s="766" t="str">
        <f t="shared" si="41"/>
        <v>A-</v>
      </c>
      <c r="AB134" s="423">
        <v>9</v>
      </c>
      <c r="AC134" s="1050"/>
      <c r="AD134" s="477" t="str">
        <f t="shared" si="42"/>
        <v>A-</v>
      </c>
      <c r="AE134" s="408">
        <f t="shared" ref="AE134:AE166" si="50">SUM(M134,Z134,AB134)/3</f>
        <v>9</v>
      </c>
      <c r="AF134" s="288"/>
      <c r="AG134" s="726"/>
      <c r="AH134" s="727"/>
      <c r="AI134" s="728" t="str">
        <f t="shared" si="47"/>
        <v>N</v>
      </c>
      <c r="AJ134" s="720"/>
      <c r="AK134" s="720"/>
      <c r="AL134" s="720"/>
      <c r="AM134" s="721"/>
      <c r="AN134" s="721"/>
      <c r="AO134" s="722"/>
      <c r="AP134" s="729">
        <f t="shared" si="44"/>
        <v>0</v>
      </c>
      <c r="AQ134" s="729">
        <f t="shared" si="45"/>
        <v>0</v>
      </c>
      <c r="AR134" s="729">
        <f t="shared" si="46"/>
        <v>0</v>
      </c>
      <c r="AS134" s="730">
        <f t="shared" si="33"/>
        <v>75</v>
      </c>
      <c r="AT134" s="731">
        <v>75</v>
      </c>
    </row>
    <row r="135" spans="1:46" ht="62.25" x14ac:dyDescent="0.9">
      <c r="A135" s="430">
        <v>9</v>
      </c>
      <c r="B135" s="433">
        <f>DATOS!F16</f>
        <v>0</v>
      </c>
      <c r="C135" s="491">
        <v>9</v>
      </c>
      <c r="D135" s="492">
        <v>9</v>
      </c>
      <c r="E135" s="492">
        <v>9</v>
      </c>
      <c r="F135" s="493">
        <v>9</v>
      </c>
      <c r="G135" s="695">
        <f t="shared" si="34"/>
        <v>9</v>
      </c>
      <c r="H135" s="491">
        <v>9</v>
      </c>
      <c r="I135" s="492">
        <v>9</v>
      </c>
      <c r="J135" s="492">
        <v>9</v>
      </c>
      <c r="K135" s="493">
        <v>9</v>
      </c>
      <c r="L135" s="695">
        <f t="shared" si="35"/>
        <v>9</v>
      </c>
      <c r="M135" s="696">
        <f t="shared" si="48"/>
        <v>9</v>
      </c>
      <c r="N135" s="766" t="str">
        <f t="shared" si="37"/>
        <v>A-</v>
      </c>
      <c r="O135" s="697"/>
      <c r="P135" s="491">
        <v>9</v>
      </c>
      <c r="Q135" s="492">
        <v>9</v>
      </c>
      <c r="R135" s="492">
        <v>9</v>
      </c>
      <c r="S135" s="493">
        <v>9</v>
      </c>
      <c r="T135" s="698">
        <f t="shared" si="38"/>
        <v>9</v>
      </c>
      <c r="U135" s="491">
        <v>9</v>
      </c>
      <c r="V135" s="492">
        <v>9</v>
      </c>
      <c r="W135" s="492">
        <v>9</v>
      </c>
      <c r="X135" s="493">
        <v>9</v>
      </c>
      <c r="Y135" s="417">
        <f t="shared" si="39"/>
        <v>9</v>
      </c>
      <c r="Z135" s="404">
        <f t="shared" si="49"/>
        <v>9</v>
      </c>
      <c r="AA135" s="766" t="str">
        <f t="shared" si="41"/>
        <v>A-</v>
      </c>
      <c r="AB135" s="423">
        <v>9</v>
      </c>
      <c r="AC135" s="1050"/>
      <c r="AD135" s="477" t="str">
        <f t="shared" si="42"/>
        <v>A-</v>
      </c>
      <c r="AE135" s="408">
        <f t="shared" si="50"/>
        <v>9</v>
      </c>
      <c r="AF135" s="288"/>
      <c r="AG135" s="726"/>
      <c r="AH135" s="727"/>
      <c r="AI135" s="728" t="str">
        <f t="shared" si="47"/>
        <v>N</v>
      </c>
      <c r="AJ135" s="720"/>
      <c r="AK135" s="720"/>
      <c r="AL135" s="720"/>
      <c r="AM135" s="721"/>
      <c r="AN135" s="721"/>
      <c r="AO135" s="722"/>
      <c r="AP135" s="729">
        <f t="shared" si="44"/>
        <v>0</v>
      </c>
      <c r="AQ135" s="729">
        <f t="shared" si="45"/>
        <v>0</v>
      </c>
      <c r="AR135" s="729">
        <f t="shared" si="46"/>
        <v>0</v>
      </c>
      <c r="AS135" s="730">
        <f t="shared" si="33"/>
        <v>75</v>
      </c>
      <c r="AT135" s="731">
        <v>75</v>
      </c>
    </row>
    <row r="136" spans="1:46" ht="62.25" x14ac:dyDescent="0.9">
      <c r="A136" s="430">
        <v>10</v>
      </c>
      <c r="B136" s="433">
        <f>DATOS!F17</f>
        <v>0</v>
      </c>
      <c r="C136" s="491">
        <v>9</v>
      </c>
      <c r="D136" s="492">
        <v>9</v>
      </c>
      <c r="E136" s="492">
        <v>9</v>
      </c>
      <c r="F136" s="493">
        <v>9</v>
      </c>
      <c r="G136" s="695">
        <f t="shared" si="34"/>
        <v>9</v>
      </c>
      <c r="H136" s="491">
        <v>9</v>
      </c>
      <c r="I136" s="492">
        <v>9</v>
      </c>
      <c r="J136" s="492">
        <v>9</v>
      </c>
      <c r="K136" s="493">
        <v>9</v>
      </c>
      <c r="L136" s="695">
        <f t="shared" si="35"/>
        <v>9</v>
      </c>
      <c r="M136" s="696">
        <f t="shared" si="48"/>
        <v>9</v>
      </c>
      <c r="N136" s="766" t="str">
        <f t="shared" si="37"/>
        <v>A-</v>
      </c>
      <c r="O136" s="697"/>
      <c r="P136" s="491">
        <v>9</v>
      </c>
      <c r="Q136" s="492">
        <v>9</v>
      </c>
      <c r="R136" s="492">
        <v>9</v>
      </c>
      <c r="S136" s="493">
        <v>9</v>
      </c>
      <c r="T136" s="698">
        <f t="shared" si="38"/>
        <v>9</v>
      </c>
      <c r="U136" s="491">
        <v>9</v>
      </c>
      <c r="V136" s="492">
        <v>9</v>
      </c>
      <c r="W136" s="492">
        <v>9</v>
      </c>
      <c r="X136" s="493">
        <v>9</v>
      </c>
      <c r="Y136" s="417">
        <f t="shared" si="39"/>
        <v>9</v>
      </c>
      <c r="Z136" s="404">
        <f t="shared" si="49"/>
        <v>9</v>
      </c>
      <c r="AA136" s="766" t="str">
        <f t="shared" si="41"/>
        <v>A-</v>
      </c>
      <c r="AB136" s="423">
        <v>9</v>
      </c>
      <c r="AC136" s="1050"/>
      <c r="AD136" s="477" t="str">
        <f t="shared" si="42"/>
        <v>A-</v>
      </c>
      <c r="AE136" s="408">
        <f t="shared" si="50"/>
        <v>9</v>
      </c>
      <c r="AF136" s="288"/>
      <c r="AG136" s="726"/>
      <c r="AH136" s="727"/>
      <c r="AI136" s="728" t="str">
        <f t="shared" si="47"/>
        <v>N</v>
      </c>
      <c r="AJ136" s="720"/>
      <c r="AK136" s="720"/>
      <c r="AL136" s="720"/>
      <c r="AM136" s="721"/>
      <c r="AN136" s="721"/>
      <c r="AO136" s="722"/>
      <c r="AP136" s="729">
        <f t="shared" si="44"/>
        <v>0</v>
      </c>
      <c r="AQ136" s="729">
        <f t="shared" si="45"/>
        <v>0</v>
      </c>
      <c r="AR136" s="729">
        <f t="shared" si="46"/>
        <v>0</v>
      </c>
      <c r="AS136" s="730">
        <f t="shared" si="33"/>
        <v>75</v>
      </c>
      <c r="AT136" s="731">
        <v>75</v>
      </c>
    </row>
    <row r="137" spans="1:46" ht="62.25" x14ac:dyDescent="0.9">
      <c r="A137" s="430">
        <v>11</v>
      </c>
      <c r="B137" s="433">
        <f>DATOS!F18</f>
        <v>0</v>
      </c>
      <c r="C137" s="491">
        <v>9</v>
      </c>
      <c r="D137" s="492">
        <v>9</v>
      </c>
      <c r="E137" s="492">
        <v>9</v>
      </c>
      <c r="F137" s="493">
        <v>9</v>
      </c>
      <c r="G137" s="695">
        <f t="shared" si="34"/>
        <v>9</v>
      </c>
      <c r="H137" s="491">
        <v>9</v>
      </c>
      <c r="I137" s="492">
        <v>9</v>
      </c>
      <c r="J137" s="492">
        <v>9</v>
      </c>
      <c r="K137" s="493">
        <v>9</v>
      </c>
      <c r="L137" s="695">
        <f t="shared" si="35"/>
        <v>9</v>
      </c>
      <c r="M137" s="696">
        <f t="shared" si="48"/>
        <v>9</v>
      </c>
      <c r="N137" s="766" t="str">
        <f t="shared" si="37"/>
        <v>A-</v>
      </c>
      <c r="O137" s="697"/>
      <c r="P137" s="491">
        <v>9</v>
      </c>
      <c r="Q137" s="492">
        <v>9</v>
      </c>
      <c r="R137" s="492">
        <v>9</v>
      </c>
      <c r="S137" s="493">
        <v>9</v>
      </c>
      <c r="T137" s="698">
        <f t="shared" si="38"/>
        <v>9</v>
      </c>
      <c r="U137" s="491">
        <v>9</v>
      </c>
      <c r="V137" s="492">
        <v>9</v>
      </c>
      <c r="W137" s="492">
        <v>9</v>
      </c>
      <c r="X137" s="493">
        <v>9</v>
      </c>
      <c r="Y137" s="417">
        <f t="shared" si="39"/>
        <v>9</v>
      </c>
      <c r="Z137" s="404">
        <f t="shared" si="49"/>
        <v>9</v>
      </c>
      <c r="AA137" s="766" t="str">
        <f t="shared" si="41"/>
        <v>A-</v>
      </c>
      <c r="AB137" s="423">
        <v>9</v>
      </c>
      <c r="AC137" s="1050"/>
      <c r="AD137" s="477" t="str">
        <f t="shared" si="42"/>
        <v>A-</v>
      </c>
      <c r="AE137" s="408">
        <f t="shared" si="50"/>
        <v>9</v>
      </c>
      <c r="AF137" s="288"/>
      <c r="AG137" s="726"/>
      <c r="AH137" s="727"/>
      <c r="AI137" s="728" t="str">
        <f t="shared" si="47"/>
        <v>N</v>
      </c>
      <c r="AJ137" s="720"/>
      <c r="AK137" s="720"/>
      <c r="AL137" s="720"/>
      <c r="AM137" s="721"/>
      <c r="AN137" s="721"/>
      <c r="AO137" s="722"/>
      <c r="AP137" s="729">
        <f t="shared" si="44"/>
        <v>0</v>
      </c>
      <c r="AQ137" s="729">
        <f t="shared" si="45"/>
        <v>0</v>
      </c>
      <c r="AR137" s="729">
        <f t="shared" si="46"/>
        <v>0</v>
      </c>
      <c r="AS137" s="730">
        <f t="shared" si="33"/>
        <v>75</v>
      </c>
      <c r="AT137" s="731">
        <v>75</v>
      </c>
    </row>
    <row r="138" spans="1:46" ht="62.25" x14ac:dyDescent="0.9">
      <c r="A138" s="430">
        <v>12</v>
      </c>
      <c r="B138" s="433">
        <f>DATOS!F19</f>
        <v>0</v>
      </c>
      <c r="C138" s="491">
        <v>8</v>
      </c>
      <c r="D138" s="492">
        <v>8</v>
      </c>
      <c r="E138" s="492">
        <v>8</v>
      </c>
      <c r="F138" s="493">
        <v>8</v>
      </c>
      <c r="G138" s="695">
        <f t="shared" si="34"/>
        <v>8</v>
      </c>
      <c r="H138" s="491">
        <v>8</v>
      </c>
      <c r="I138" s="492">
        <v>8</v>
      </c>
      <c r="J138" s="492">
        <v>8</v>
      </c>
      <c r="K138" s="493">
        <v>8</v>
      </c>
      <c r="L138" s="695">
        <f t="shared" si="35"/>
        <v>8</v>
      </c>
      <c r="M138" s="696">
        <f t="shared" si="48"/>
        <v>8</v>
      </c>
      <c r="N138" s="766" t="str">
        <f t="shared" si="37"/>
        <v>B+</v>
      </c>
      <c r="O138" s="697"/>
      <c r="P138" s="491">
        <v>8</v>
      </c>
      <c r="Q138" s="492">
        <v>8</v>
      </c>
      <c r="R138" s="492">
        <v>8</v>
      </c>
      <c r="S138" s="493">
        <v>8</v>
      </c>
      <c r="T138" s="698">
        <f t="shared" si="38"/>
        <v>8</v>
      </c>
      <c r="U138" s="491">
        <v>8</v>
      </c>
      <c r="V138" s="492">
        <v>8</v>
      </c>
      <c r="W138" s="492">
        <v>8</v>
      </c>
      <c r="X138" s="493">
        <v>8</v>
      </c>
      <c r="Y138" s="417">
        <f t="shared" si="39"/>
        <v>8</v>
      </c>
      <c r="Z138" s="404">
        <f t="shared" si="49"/>
        <v>8</v>
      </c>
      <c r="AA138" s="766" t="str">
        <f t="shared" si="41"/>
        <v>B+</v>
      </c>
      <c r="AB138" s="423">
        <v>8</v>
      </c>
      <c r="AC138" s="1050"/>
      <c r="AD138" s="477" t="str">
        <f t="shared" si="42"/>
        <v>B+</v>
      </c>
      <c r="AE138" s="408">
        <f t="shared" si="50"/>
        <v>8</v>
      </c>
      <c r="AF138" s="288"/>
      <c r="AG138" s="726"/>
      <c r="AH138" s="727"/>
      <c r="AI138" s="728" t="str">
        <f t="shared" si="47"/>
        <v>N</v>
      </c>
      <c r="AJ138" s="720"/>
      <c r="AK138" s="720"/>
      <c r="AL138" s="720"/>
      <c r="AM138" s="721"/>
      <c r="AN138" s="721"/>
      <c r="AO138" s="722"/>
      <c r="AP138" s="729">
        <f t="shared" si="44"/>
        <v>0</v>
      </c>
      <c r="AQ138" s="729">
        <f t="shared" si="45"/>
        <v>0</v>
      </c>
      <c r="AR138" s="729">
        <f t="shared" si="46"/>
        <v>0</v>
      </c>
      <c r="AS138" s="730">
        <f t="shared" si="33"/>
        <v>75</v>
      </c>
      <c r="AT138" s="731">
        <v>75</v>
      </c>
    </row>
    <row r="139" spans="1:46" ht="62.25" x14ac:dyDescent="0.9">
      <c r="A139" s="430">
        <v>13</v>
      </c>
      <c r="B139" s="433">
        <f>DATOS!F20</f>
        <v>0</v>
      </c>
      <c r="C139" s="491">
        <v>8</v>
      </c>
      <c r="D139" s="492">
        <v>8</v>
      </c>
      <c r="E139" s="492">
        <v>8</v>
      </c>
      <c r="F139" s="493">
        <v>8</v>
      </c>
      <c r="G139" s="695">
        <f t="shared" si="34"/>
        <v>8</v>
      </c>
      <c r="H139" s="491">
        <v>8</v>
      </c>
      <c r="I139" s="492">
        <v>8</v>
      </c>
      <c r="J139" s="492">
        <v>8</v>
      </c>
      <c r="K139" s="493">
        <v>8</v>
      </c>
      <c r="L139" s="695">
        <f t="shared" si="35"/>
        <v>8</v>
      </c>
      <c r="M139" s="696">
        <f t="shared" si="48"/>
        <v>8</v>
      </c>
      <c r="N139" s="766" t="str">
        <f t="shared" si="37"/>
        <v>B+</v>
      </c>
      <c r="O139" s="697"/>
      <c r="P139" s="491">
        <v>8</v>
      </c>
      <c r="Q139" s="492">
        <v>8</v>
      </c>
      <c r="R139" s="492">
        <v>8</v>
      </c>
      <c r="S139" s="493">
        <v>8</v>
      </c>
      <c r="T139" s="698">
        <f t="shared" si="38"/>
        <v>8</v>
      </c>
      <c r="U139" s="491">
        <v>8</v>
      </c>
      <c r="V139" s="492">
        <v>8</v>
      </c>
      <c r="W139" s="492">
        <v>8</v>
      </c>
      <c r="X139" s="493">
        <v>8</v>
      </c>
      <c r="Y139" s="417">
        <f t="shared" si="39"/>
        <v>8</v>
      </c>
      <c r="Z139" s="404">
        <f t="shared" si="49"/>
        <v>8</v>
      </c>
      <c r="AA139" s="766" t="str">
        <f t="shared" si="41"/>
        <v>B+</v>
      </c>
      <c r="AB139" s="423">
        <v>8</v>
      </c>
      <c r="AC139" s="1050"/>
      <c r="AD139" s="477" t="str">
        <f t="shared" si="42"/>
        <v>B+</v>
      </c>
      <c r="AE139" s="408">
        <f t="shared" si="50"/>
        <v>8</v>
      </c>
      <c r="AF139" s="288"/>
      <c r="AG139" s="726"/>
      <c r="AH139" s="727"/>
      <c r="AI139" s="728" t="str">
        <f t="shared" si="47"/>
        <v>N</v>
      </c>
      <c r="AJ139" s="720"/>
      <c r="AK139" s="720"/>
      <c r="AL139" s="720"/>
      <c r="AM139" s="721"/>
      <c r="AN139" s="721"/>
      <c r="AO139" s="722"/>
      <c r="AP139" s="729">
        <f t="shared" si="44"/>
        <v>0</v>
      </c>
      <c r="AQ139" s="729">
        <f t="shared" si="45"/>
        <v>0</v>
      </c>
      <c r="AR139" s="729">
        <f t="shared" si="46"/>
        <v>0</v>
      </c>
      <c r="AS139" s="730">
        <f t="shared" si="33"/>
        <v>75</v>
      </c>
      <c r="AT139" s="731">
        <v>75</v>
      </c>
    </row>
    <row r="140" spans="1:46" ht="62.25" x14ac:dyDescent="0.9">
      <c r="A140" s="430">
        <v>14</v>
      </c>
      <c r="B140" s="433">
        <f>DATOS!F21</f>
        <v>0</v>
      </c>
      <c r="C140" s="491">
        <v>8</v>
      </c>
      <c r="D140" s="492">
        <v>8</v>
      </c>
      <c r="E140" s="492">
        <v>8</v>
      </c>
      <c r="F140" s="493">
        <v>8</v>
      </c>
      <c r="G140" s="695">
        <f t="shared" si="34"/>
        <v>8</v>
      </c>
      <c r="H140" s="491">
        <v>8</v>
      </c>
      <c r="I140" s="492">
        <v>8</v>
      </c>
      <c r="J140" s="492">
        <v>8</v>
      </c>
      <c r="K140" s="493">
        <v>8</v>
      </c>
      <c r="L140" s="695">
        <f t="shared" si="35"/>
        <v>8</v>
      </c>
      <c r="M140" s="696">
        <f t="shared" si="48"/>
        <v>8</v>
      </c>
      <c r="N140" s="766" t="str">
        <f t="shared" si="37"/>
        <v>B+</v>
      </c>
      <c r="O140" s="697"/>
      <c r="P140" s="491">
        <v>8</v>
      </c>
      <c r="Q140" s="492">
        <v>8</v>
      </c>
      <c r="R140" s="492">
        <v>8</v>
      </c>
      <c r="S140" s="493">
        <v>8</v>
      </c>
      <c r="T140" s="698">
        <f t="shared" si="38"/>
        <v>8</v>
      </c>
      <c r="U140" s="491">
        <v>8</v>
      </c>
      <c r="V140" s="492">
        <v>8</v>
      </c>
      <c r="W140" s="492">
        <v>8</v>
      </c>
      <c r="X140" s="493">
        <v>8</v>
      </c>
      <c r="Y140" s="417">
        <f t="shared" si="39"/>
        <v>8</v>
      </c>
      <c r="Z140" s="404">
        <f t="shared" si="49"/>
        <v>8</v>
      </c>
      <c r="AA140" s="766" t="str">
        <f t="shared" si="41"/>
        <v>B+</v>
      </c>
      <c r="AB140" s="423">
        <v>8</v>
      </c>
      <c r="AC140" s="1050"/>
      <c r="AD140" s="477" t="str">
        <f t="shared" si="42"/>
        <v>B+</v>
      </c>
      <c r="AE140" s="408">
        <f t="shared" si="50"/>
        <v>8</v>
      </c>
      <c r="AF140" s="288"/>
      <c r="AG140" s="726"/>
      <c r="AH140" s="727"/>
      <c r="AI140" s="728" t="str">
        <f t="shared" si="47"/>
        <v>N</v>
      </c>
      <c r="AJ140" s="720"/>
      <c r="AK140" s="720"/>
      <c r="AL140" s="720"/>
      <c r="AM140" s="721"/>
      <c r="AN140" s="721"/>
      <c r="AO140" s="722"/>
      <c r="AP140" s="729">
        <f t="shared" si="44"/>
        <v>0</v>
      </c>
      <c r="AQ140" s="729">
        <f t="shared" si="45"/>
        <v>0</v>
      </c>
      <c r="AR140" s="729">
        <f t="shared" si="46"/>
        <v>0</v>
      </c>
      <c r="AS140" s="730">
        <f t="shared" si="33"/>
        <v>75</v>
      </c>
      <c r="AT140" s="731">
        <v>75</v>
      </c>
    </row>
    <row r="141" spans="1:46" ht="62.25" x14ac:dyDescent="0.9">
      <c r="A141" s="430">
        <v>15</v>
      </c>
      <c r="B141" s="433">
        <f>DATOS!F22</f>
        <v>0</v>
      </c>
      <c r="C141" s="491">
        <v>8</v>
      </c>
      <c r="D141" s="492">
        <v>8</v>
      </c>
      <c r="E141" s="492">
        <v>8</v>
      </c>
      <c r="F141" s="493">
        <v>8</v>
      </c>
      <c r="G141" s="695">
        <f t="shared" si="34"/>
        <v>8</v>
      </c>
      <c r="H141" s="491">
        <v>8</v>
      </c>
      <c r="I141" s="492">
        <v>8</v>
      </c>
      <c r="J141" s="492">
        <v>8</v>
      </c>
      <c r="K141" s="493">
        <v>8</v>
      </c>
      <c r="L141" s="695">
        <f t="shared" si="35"/>
        <v>8</v>
      </c>
      <c r="M141" s="696">
        <f t="shared" si="48"/>
        <v>8</v>
      </c>
      <c r="N141" s="766" t="str">
        <f t="shared" si="37"/>
        <v>B+</v>
      </c>
      <c r="O141" s="697"/>
      <c r="P141" s="491">
        <v>8</v>
      </c>
      <c r="Q141" s="492">
        <v>8</v>
      </c>
      <c r="R141" s="492">
        <v>8</v>
      </c>
      <c r="S141" s="493">
        <v>8</v>
      </c>
      <c r="T141" s="698">
        <f t="shared" si="38"/>
        <v>8</v>
      </c>
      <c r="U141" s="491">
        <v>8</v>
      </c>
      <c r="V141" s="492">
        <v>8</v>
      </c>
      <c r="W141" s="492">
        <v>8</v>
      </c>
      <c r="X141" s="493">
        <v>8</v>
      </c>
      <c r="Y141" s="417">
        <f t="shared" si="39"/>
        <v>8</v>
      </c>
      <c r="Z141" s="404">
        <f t="shared" si="49"/>
        <v>8</v>
      </c>
      <c r="AA141" s="766" t="str">
        <f t="shared" si="41"/>
        <v>B+</v>
      </c>
      <c r="AB141" s="423">
        <v>8</v>
      </c>
      <c r="AC141" s="1050"/>
      <c r="AD141" s="477" t="str">
        <f t="shared" si="42"/>
        <v>B+</v>
      </c>
      <c r="AE141" s="408">
        <f t="shared" si="50"/>
        <v>8</v>
      </c>
      <c r="AF141" s="288"/>
      <c r="AG141" s="726"/>
      <c r="AH141" s="727"/>
      <c r="AI141" s="728" t="str">
        <f t="shared" si="47"/>
        <v>N</v>
      </c>
      <c r="AJ141" s="720"/>
      <c r="AK141" s="720"/>
      <c r="AL141" s="720"/>
      <c r="AM141" s="721"/>
      <c r="AN141" s="721"/>
      <c r="AO141" s="722"/>
      <c r="AP141" s="729">
        <f t="shared" si="44"/>
        <v>0</v>
      </c>
      <c r="AQ141" s="729">
        <f t="shared" si="45"/>
        <v>0</v>
      </c>
      <c r="AR141" s="729">
        <f t="shared" si="46"/>
        <v>0</v>
      </c>
      <c r="AS141" s="730">
        <f t="shared" si="33"/>
        <v>75</v>
      </c>
      <c r="AT141" s="731">
        <v>75</v>
      </c>
    </row>
    <row r="142" spans="1:46" ht="62.25" x14ac:dyDescent="0.9">
      <c r="A142" s="430">
        <v>16</v>
      </c>
      <c r="B142" s="433">
        <f>DATOS!F23</f>
        <v>0</v>
      </c>
      <c r="C142" s="491">
        <v>7</v>
      </c>
      <c r="D142" s="492">
        <v>7</v>
      </c>
      <c r="E142" s="492">
        <v>7</v>
      </c>
      <c r="F142" s="493">
        <v>7</v>
      </c>
      <c r="G142" s="695">
        <f t="shared" si="34"/>
        <v>7</v>
      </c>
      <c r="H142" s="491">
        <v>7</v>
      </c>
      <c r="I142" s="492">
        <v>7</v>
      </c>
      <c r="J142" s="492">
        <v>7</v>
      </c>
      <c r="K142" s="493">
        <v>7</v>
      </c>
      <c r="L142" s="695">
        <f t="shared" si="35"/>
        <v>7</v>
      </c>
      <c r="M142" s="696">
        <f t="shared" si="48"/>
        <v>7</v>
      </c>
      <c r="N142" s="766" t="str">
        <f t="shared" si="37"/>
        <v>B-</v>
      </c>
      <c r="O142" s="697"/>
      <c r="P142" s="491">
        <v>7</v>
      </c>
      <c r="Q142" s="492">
        <v>7</v>
      </c>
      <c r="R142" s="492">
        <v>7</v>
      </c>
      <c r="S142" s="493">
        <v>7</v>
      </c>
      <c r="T142" s="698">
        <f t="shared" si="38"/>
        <v>7</v>
      </c>
      <c r="U142" s="491">
        <v>7</v>
      </c>
      <c r="V142" s="492">
        <v>7</v>
      </c>
      <c r="W142" s="492">
        <v>7</v>
      </c>
      <c r="X142" s="493">
        <v>7</v>
      </c>
      <c r="Y142" s="417">
        <f t="shared" si="39"/>
        <v>7</v>
      </c>
      <c r="Z142" s="404">
        <f t="shared" si="49"/>
        <v>7</v>
      </c>
      <c r="AA142" s="766" t="str">
        <f t="shared" si="41"/>
        <v>B-</v>
      </c>
      <c r="AB142" s="423">
        <v>7</v>
      </c>
      <c r="AC142" s="1050"/>
      <c r="AD142" s="477" t="str">
        <f t="shared" si="42"/>
        <v>B-</v>
      </c>
      <c r="AE142" s="408">
        <f t="shared" si="50"/>
        <v>7</v>
      </c>
      <c r="AF142" s="288"/>
      <c r="AG142" s="726"/>
      <c r="AH142" s="727"/>
      <c r="AI142" s="728" t="str">
        <f t="shared" si="47"/>
        <v>N</v>
      </c>
      <c r="AJ142" s="720"/>
      <c r="AK142" s="720"/>
      <c r="AL142" s="720"/>
      <c r="AM142" s="721"/>
      <c r="AN142" s="721"/>
      <c r="AO142" s="722"/>
      <c r="AP142" s="729">
        <f t="shared" si="44"/>
        <v>0</v>
      </c>
      <c r="AQ142" s="729">
        <f t="shared" si="45"/>
        <v>0</v>
      </c>
      <c r="AR142" s="729">
        <f t="shared" si="46"/>
        <v>0</v>
      </c>
      <c r="AS142" s="730">
        <f t="shared" si="33"/>
        <v>75</v>
      </c>
      <c r="AT142" s="731">
        <v>75</v>
      </c>
    </row>
    <row r="143" spans="1:46" ht="62.25" x14ac:dyDescent="0.9">
      <c r="A143" s="430">
        <v>17</v>
      </c>
      <c r="B143" s="433">
        <f>DATOS!F24</f>
        <v>0</v>
      </c>
      <c r="C143" s="491">
        <v>7</v>
      </c>
      <c r="D143" s="492">
        <v>7</v>
      </c>
      <c r="E143" s="492">
        <v>7</v>
      </c>
      <c r="F143" s="493">
        <v>7</v>
      </c>
      <c r="G143" s="695">
        <f t="shared" si="34"/>
        <v>7</v>
      </c>
      <c r="H143" s="491">
        <v>7</v>
      </c>
      <c r="I143" s="492">
        <v>7</v>
      </c>
      <c r="J143" s="492">
        <v>7</v>
      </c>
      <c r="K143" s="493">
        <v>7</v>
      </c>
      <c r="L143" s="695">
        <f t="shared" si="35"/>
        <v>7</v>
      </c>
      <c r="M143" s="696">
        <f t="shared" si="48"/>
        <v>7</v>
      </c>
      <c r="N143" s="766" t="str">
        <f t="shared" si="37"/>
        <v>B-</v>
      </c>
      <c r="O143" s="697"/>
      <c r="P143" s="491">
        <v>7</v>
      </c>
      <c r="Q143" s="492">
        <v>7</v>
      </c>
      <c r="R143" s="492">
        <v>7</v>
      </c>
      <c r="S143" s="493">
        <v>7</v>
      </c>
      <c r="T143" s="698">
        <f t="shared" si="38"/>
        <v>7</v>
      </c>
      <c r="U143" s="491">
        <v>7</v>
      </c>
      <c r="V143" s="492">
        <v>7</v>
      </c>
      <c r="W143" s="492">
        <v>7</v>
      </c>
      <c r="X143" s="493">
        <v>7</v>
      </c>
      <c r="Y143" s="417">
        <f t="shared" si="39"/>
        <v>7</v>
      </c>
      <c r="Z143" s="404">
        <f t="shared" si="49"/>
        <v>7</v>
      </c>
      <c r="AA143" s="766" t="str">
        <f t="shared" si="41"/>
        <v>B-</v>
      </c>
      <c r="AB143" s="423">
        <v>7</v>
      </c>
      <c r="AC143" s="1050"/>
      <c r="AD143" s="477" t="str">
        <f t="shared" si="42"/>
        <v>B-</v>
      </c>
      <c r="AE143" s="408">
        <f t="shared" si="50"/>
        <v>7</v>
      </c>
      <c r="AF143" s="288"/>
      <c r="AG143" s="726"/>
      <c r="AH143" s="727"/>
      <c r="AI143" s="728" t="str">
        <f t="shared" si="47"/>
        <v>N</v>
      </c>
      <c r="AJ143" s="720"/>
      <c r="AK143" s="720"/>
      <c r="AL143" s="720"/>
      <c r="AM143" s="721"/>
      <c r="AN143" s="721"/>
      <c r="AO143" s="722"/>
      <c r="AP143" s="729">
        <f t="shared" si="44"/>
        <v>0</v>
      </c>
      <c r="AQ143" s="729">
        <f t="shared" si="45"/>
        <v>0</v>
      </c>
      <c r="AR143" s="729">
        <f t="shared" si="46"/>
        <v>0</v>
      </c>
      <c r="AS143" s="730">
        <f t="shared" si="33"/>
        <v>75</v>
      </c>
      <c r="AT143" s="731">
        <v>75</v>
      </c>
    </row>
    <row r="144" spans="1:46" ht="62.25" x14ac:dyDescent="0.9">
      <c r="A144" s="430">
        <v>18</v>
      </c>
      <c r="B144" s="433">
        <f>DATOS!F25</f>
        <v>0</v>
      </c>
      <c r="C144" s="491">
        <v>7</v>
      </c>
      <c r="D144" s="492">
        <v>7</v>
      </c>
      <c r="E144" s="492">
        <v>7</v>
      </c>
      <c r="F144" s="493">
        <v>7</v>
      </c>
      <c r="G144" s="695">
        <f t="shared" si="34"/>
        <v>7</v>
      </c>
      <c r="H144" s="491">
        <v>7</v>
      </c>
      <c r="I144" s="492">
        <v>7</v>
      </c>
      <c r="J144" s="492">
        <v>7</v>
      </c>
      <c r="K144" s="493">
        <v>7</v>
      </c>
      <c r="L144" s="695">
        <f t="shared" si="35"/>
        <v>7</v>
      </c>
      <c r="M144" s="696">
        <f t="shared" si="48"/>
        <v>7</v>
      </c>
      <c r="N144" s="766" t="str">
        <f t="shared" si="37"/>
        <v>B-</v>
      </c>
      <c r="O144" s="697"/>
      <c r="P144" s="491">
        <v>7</v>
      </c>
      <c r="Q144" s="492">
        <v>7</v>
      </c>
      <c r="R144" s="492">
        <v>7</v>
      </c>
      <c r="S144" s="493">
        <v>7</v>
      </c>
      <c r="T144" s="698">
        <f t="shared" si="38"/>
        <v>7</v>
      </c>
      <c r="U144" s="491">
        <v>7</v>
      </c>
      <c r="V144" s="492">
        <v>7</v>
      </c>
      <c r="W144" s="492">
        <v>7</v>
      </c>
      <c r="X144" s="493">
        <v>7</v>
      </c>
      <c r="Y144" s="417">
        <f t="shared" si="39"/>
        <v>7</v>
      </c>
      <c r="Z144" s="404">
        <f t="shared" si="49"/>
        <v>7</v>
      </c>
      <c r="AA144" s="766" t="str">
        <f t="shared" si="41"/>
        <v>B-</v>
      </c>
      <c r="AB144" s="423">
        <v>7</v>
      </c>
      <c r="AC144" s="1050"/>
      <c r="AD144" s="477" t="str">
        <f t="shared" si="42"/>
        <v>B-</v>
      </c>
      <c r="AE144" s="408">
        <f t="shared" si="50"/>
        <v>7</v>
      </c>
      <c r="AF144" s="288"/>
      <c r="AG144" s="726"/>
      <c r="AH144" s="727"/>
      <c r="AI144" s="728" t="str">
        <f t="shared" si="47"/>
        <v>N</v>
      </c>
      <c r="AJ144" s="720"/>
      <c r="AK144" s="720"/>
      <c r="AL144" s="720"/>
      <c r="AM144" s="721"/>
      <c r="AN144" s="721"/>
      <c r="AO144" s="722"/>
      <c r="AP144" s="729">
        <f t="shared" si="44"/>
        <v>0</v>
      </c>
      <c r="AQ144" s="729">
        <f t="shared" si="45"/>
        <v>0</v>
      </c>
      <c r="AR144" s="729">
        <f t="shared" si="46"/>
        <v>0</v>
      </c>
      <c r="AS144" s="730">
        <f t="shared" si="33"/>
        <v>75</v>
      </c>
      <c r="AT144" s="731">
        <v>75</v>
      </c>
    </row>
    <row r="145" spans="1:46" ht="62.25" x14ac:dyDescent="0.9">
      <c r="A145" s="430">
        <v>19</v>
      </c>
      <c r="B145" s="433">
        <f>DATOS!F26</f>
        <v>0</v>
      </c>
      <c r="C145" s="491">
        <v>7</v>
      </c>
      <c r="D145" s="492">
        <v>7</v>
      </c>
      <c r="E145" s="492">
        <v>7</v>
      </c>
      <c r="F145" s="493">
        <v>7</v>
      </c>
      <c r="G145" s="695">
        <f t="shared" si="34"/>
        <v>7</v>
      </c>
      <c r="H145" s="491">
        <v>7</v>
      </c>
      <c r="I145" s="492">
        <v>7</v>
      </c>
      <c r="J145" s="492">
        <v>7</v>
      </c>
      <c r="K145" s="493">
        <v>7</v>
      </c>
      <c r="L145" s="695">
        <f t="shared" si="35"/>
        <v>7</v>
      </c>
      <c r="M145" s="696">
        <f t="shared" si="48"/>
        <v>7</v>
      </c>
      <c r="N145" s="766" t="str">
        <f t="shared" si="37"/>
        <v>B-</v>
      </c>
      <c r="O145" s="697"/>
      <c r="P145" s="491">
        <v>7</v>
      </c>
      <c r="Q145" s="492">
        <v>7</v>
      </c>
      <c r="R145" s="492">
        <v>7</v>
      </c>
      <c r="S145" s="493">
        <v>7</v>
      </c>
      <c r="T145" s="698">
        <f t="shared" si="38"/>
        <v>7</v>
      </c>
      <c r="U145" s="491">
        <v>7</v>
      </c>
      <c r="V145" s="492">
        <v>7</v>
      </c>
      <c r="W145" s="492">
        <v>7</v>
      </c>
      <c r="X145" s="493">
        <v>7</v>
      </c>
      <c r="Y145" s="417">
        <f t="shared" si="39"/>
        <v>7</v>
      </c>
      <c r="Z145" s="404">
        <f t="shared" si="49"/>
        <v>7</v>
      </c>
      <c r="AA145" s="766" t="str">
        <f t="shared" si="41"/>
        <v>B-</v>
      </c>
      <c r="AB145" s="423">
        <v>7</v>
      </c>
      <c r="AC145" s="1050"/>
      <c r="AD145" s="477" t="str">
        <f t="shared" si="42"/>
        <v>B-</v>
      </c>
      <c r="AE145" s="408">
        <f t="shared" si="50"/>
        <v>7</v>
      </c>
      <c r="AF145" s="288"/>
      <c r="AG145" s="726"/>
      <c r="AH145" s="727"/>
      <c r="AI145" s="728" t="str">
        <f t="shared" si="47"/>
        <v>N</v>
      </c>
      <c r="AJ145" s="720"/>
      <c r="AK145" s="720"/>
      <c r="AL145" s="720"/>
      <c r="AM145" s="721"/>
      <c r="AN145" s="721"/>
      <c r="AO145" s="722"/>
      <c r="AP145" s="729">
        <f t="shared" si="44"/>
        <v>0</v>
      </c>
      <c r="AQ145" s="729">
        <f t="shared" si="45"/>
        <v>0</v>
      </c>
      <c r="AR145" s="729">
        <f t="shared" si="46"/>
        <v>0</v>
      </c>
      <c r="AS145" s="730">
        <f t="shared" si="33"/>
        <v>75</v>
      </c>
      <c r="AT145" s="731">
        <v>75</v>
      </c>
    </row>
    <row r="146" spans="1:46" ht="62.25" x14ac:dyDescent="0.9">
      <c r="A146" s="430">
        <v>20</v>
      </c>
      <c r="B146" s="433">
        <f>DATOS!F27</f>
        <v>0</v>
      </c>
      <c r="C146" s="491">
        <v>6</v>
      </c>
      <c r="D146" s="492">
        <v>6</v>
      </c>
      <c r="E146" s="492">
        <v>6</v>
      </c>
      <c r="F146" s="493">
        <v>6</v>
      </c>
      <c r="G146" s="695">
        <f t="shared" si="34"/>
        <v>6</v>
      </c>
      <c r="H146" s="491">
        <v>6</v>
      </c>
      <c r="I146" s="492">
        <v>6</v>
      </c>
      <c r="J146" s="492">
        <v>6</v>
      </c>
      <c r="K146" s="493">
        <v>6</v>
      </c>
      <c r="L146" s="695">
        <f t="shared" si="35"/>
        <v>6</v>
      </c>
      <c r="M146" s="696">
        <f t="shared" si="48"/>
        <v>6</v>
      </c>
      <c r="N146" s="766" t="str">
        <f t="shared" si="37"/>
        <v>C+</v>
      </c>
      <c r="O146" s="697"/>
      <c r="P146" s="491">
        <v>6</v>
      </c>
      <c r="Q146" s="492">
        <v>6</v>
      </c>
      <c r="R146" s="492">
        <v>6</v>
      </c>
      <c r="S146" s="493">
        <v>6</v>
      </c>
      <c r="T146" s="698">
        <f t="shared" si="38"/>
        <v>6</v>
      </c>
      <c r="U146" s="491">
        <v>6</v>
      </c>
      <c r="V146" s="492">
        <v>6</v>
      </c>
      <c r="W146" s="492">
        <v>6</v>
      </c>
      <c r="X146" s="493">
        <v>6</v>
      </c>
      <c r="Y146" s="417">
        <f t="shared" si="39"/>
        <v>6</v>
      </c>
      <c r="Z146" s="404">
        <f t="shared" si="49"/>
        <v>6</v>
      </c>
      <c r="AA146" s="766" t="str">
        <f t="shared" si="41"/>
        <v>C+</v>
      </c>
      <c r="AB146" s="423">
        <v>6</v>
      </c>
      <c r="AC146" s="1050"/>
      <c r="AD146" s="477" t="str">
        <f t="shared" si="42"/>
        <v>C+</v>
      </c>
      <c r="AE146" s="408">
        <f t="shared" si="50"/>
        <v>6</v>
      </c>
      <c r="AF146" s="288"/>
      <c r="AG146" s="726"/>
      <c r="AH146" s="727"/>
      <c r="AI146" s="728" t="str">
        <f t="shared" si="47"/>
        <v>N</v>
      </c>
      <c r="AJ146" s="720"/>
      <c r="AK146" s="720"/>
      <c r="AL146" s="720"/>
      <c r="AM146" s="721"/>
      <c r="AN146" s="721"/>
      <c r="AO146" s="722"/>
      <c r="AP146" s="729">
        <f t="shared" si="44"/>
        <v>0</v>
      </c>
      <c r="AQ146" s="729">
        <f t="shared" si="45"/>
        <v>0</v>
      </c>
      <c r="AR146" s="729">
        <f t="shared" si="46"/>
        <v>0</v>
      </c>
      <c r="AS146" s="730">
        <f t="shared" si="33"/>
        <v>75</v>
      </c>
      <c r="AT146" s="731">
        <v>75</v>
      </c>
    </row>
    <row r="147" spans="1:46" ht="62.25" x14ac:dyDescent="0.9">
      <c r="A147" s="430">
        <v>21</v>
      </c>
      <c r="B147" s="433">
        <f>DATOS!F28</f>
        <v>0</v>
      </c>
      <c r="C147" s="491">
        <v>6</v>
      </c>
      <c r="D147" s="492">
        <v>6</v>
      </c>
      <c r="E147" s="492">
        <v>6</v>
      </c>
      <c r="F147" s="493">
        <v>6</v>
      </c>
      <c r="G147" s="695">
        <f t="shared" si="34"/>
        <v>6</v>
      </c>
      <c r="H147" s="491">
        <v>6</v>
      </c>
      <c r="I147" s="492">
        <v>6</v>
      </c>
      <c r="J147" s="492">
        <v>6</v>
      </c>
      <c r="K147" s="493">
        <v>6</v>
      </c>
      <c r="L147" s="695">
        <f t="shared" si="35"/>
        <v>6</v>
      </c>
      <c r="M147" s="696">
        <f t="shared" si="48"/>
        <v>6</v>
      </c>
      <c r="N147" s="766" t="str">
        <f t="shared" si="37"/>
        <v>C+</v>
      </c>
      <c r="O147" s="697"/>
      <c r="P147" s="491">
        <v>6</v>
      </c>
      <c r="Q147" s="492">
        <v>6</v>
      </c>
      <c r="R147" s="492">
        <v>6</v>
      </c>
      <c r="S147" s="493">
        <v>6</v>
      </c>
      <c r="T147" s="698">
        <f t="shared" si="38"/>
        <v>6</v>
      </c>
      <c r="U147" s="491">
        <v>6</v>
      </c>
      <c r="V147" s="492">
        <v>6</v>
      </c>
      <c r="W147" s="492">
        <v>6</v>
      </c>
      <c r="X147" s="493">
        <v>6</v>
      </c>
      <c r="Y147" s="417">
        <f t="shared" si="39"/>
        <v>6</v>
      </c>
      <c r="Z147" s="404">
        <f t="shared" si="49"/>
        <v>6</v>
      </c>
      <c r="AA147" s="766" t="str">
        <f t="shared" si="41"/>
        <v>C+</v>
      </c>
      <c r="AB147" s="423">
        <v>6</v>
      </c>
      <c r="AC147" s="1050"/>
      <c r="AD147" s="477" t="str">
        <f t="shared" si="42"/>
        <v>C+</v>
      </c>
      <c r="AE147" s="408">
        <f t="shared" si="50"/>
        <v>6</v>
      </c>
      <c r="AF147" s="288"/>
      <c r="AG147" s="726"/>
      <c r="AH147" s="727"/>
      <c r="AI147" s="728" t="str">
        <f t="shared" si="47"/>
        <v>N</v>
      </c>
      <c r="AJ147" s="720"/>
      <c r="AK147" s="720"/>
      <c r="AL147" s="720"/>
      <c r="AM147" s="721"/>
      <c r="AN147" s="721"/>
      <c r="AO147" s="722"/>
      <c r="AP147" s="729">
        <f t="shared" si="44"/>
        <v>0</v>
      </c>
      <c r="AQ147" s="729">
        <f t="shared" si="45"/>
        <v>0</v>
      </c>
      <c r="AR147" s="729">
        <f t="shared" si="46"/>
        <v>0</v>
      </c>
      <c r="AS147" s="730">
        <f t="shared" si="33"/>
        <v>75</v>
      </c>
      <c r="AT147" s="731">
        <v>75</v>
      </c>
    </row>
    <row r="148" spans="1:46" ht="62.25" x14ac:dyDescent="0.9">
      <c r="A148" s="430">
        <v>22</v>
      </c>
      <c r="B148" s="433">
        <f>DATOS!F29</f>
        <v>0</v>
      </c>
      <c r="C148" s="491">
        <v>6</v>
      </c>
      <c r="D148" s="492">
        <v>6</v>
      </c>
      <c r="E148" s="492">
        <v>6</v>
      </c>
      <c r="F148" s="493">
        <v>6</v>
      </c>
      <c r="G148" s="695">
        <f t="shared" si="34"/>
        <v>6</v>
      </c>
      <c r="H148" s="491">
        <v>6</v>
      </c>
      <c r="I148" s="492">
        <v>6</v>
      </c>
      <c r="J148" s="492">
        <v>6</v>
      </c>
      <c r="K148" s="493">
        <v>6</v>
      </c>
      <c r="L148" s="695">
        <f t="shared" si="35"/>
        <v>6</v>
      </c>
      <c r="M148" s="696">
        <f t="shared" si="48"/>
        <v>6</v>
      </c>
      <c r="N148" s="766" t="str">
        <f t="shared" si="37"/>
        <v>C+</v>
      </c>
      <c r="O148" s="697"/>
      <c r="P148" s="491">
        <v>6</v>
      </c>
      <c r="Q148" s="492">
        <v>6</v>
      </c>
      <c r="R148" s="492">
        <v>6</v>
      </c>
      <c r="S148" s="493">
        <v>6</v>
      </c>
      <c r="T148" s="698">
        <f t="shared" si="38"/>
        <v>6</v>
      </c>
      <c r="U148" s="491">
        <v>6</v>
      </c>
      <c r="V148" s="492">
        <v>6</v>
      </c>
      <c r="W148" s="492">
        <v>6</v>
      </c>
      <c r="X148" s="493">
        <v>6</v>
      </c>
      <c r="Y148" s="417">
        <f t="shared" si="39"/>
        <v>6</v>
      </c>
      <c r="Z148" s="404">
        <f t="shared" si="49"/>
        <v>6</v>
      </c>
      <c r="AA148" s="766" t="str">
        <f t="shared" si="41"/>
        <v>C+</v>
      </c>
      <c r="AB148" s="423">
        <v>6</v>
      </c>
      <c r="AC148" s="1050"/>
      <c r="AD148" s="477" t="str">
        <f t="shared" si="42"/>
        <v>C+</v>
      </c>
      <c r="AE148" s="408">
        <f t="shared" si="50"/>
        <v>6</v>
      </c>
      <c r="AF148" s="288"/>
      <c r="AG148" s="726"/>
      <c r="AH148" s="727"/>
      <c r="AI148" s="728" t="str">
        <f t="shared" si="47"/>
        <v>N</v>
      </c>
      <c r="AJ148" s="732"/>
      <c r="AK148" s="720"/>
      <c r="AL148" s="720"/>
      <c r="AM148" s="721"/>
      <c r="AN148" s="721"/>
      <c r="AO148" s="722"/>
      <c r="AP148" s="729">
        <f t="shared" si="44"/>
        <v>0</v>
      </c>
      <c r="AQ148" s="729">
        <f t="shared" si="45"/>
        <v>0</v>
      </c>
      <c r="AR148" s="729">
        <f t="shared" si="46"/>
        <v>0</v>
      </c>
      <c r="AS148" s="730">
        <f t="shared" si="33"/>
        <v>75</v>
      </c>
      <c r="AT148" s="731">
        <v>75</v>
      </c>
    </row>
    <row r="149" spans="1:46" ht="62.25" x14ac:dyDescent="0.9">
      <c r="A149" s="430">
        <v>23</v>
      </c>
      <c r="B149" s="433">
        <f>DATOS!F30</f>
        <v>0</v>
      </c>
      <c r="C149" s="491">
        <v>5</v>
      </c>
      <c r="D149" s="492">
        <v>5</v>
      </c>
      <c r="E149" s="492">
        <v>5</v>
      </c>
      <c r="F149" s="493">
        <v>5</v>
      </c>
      <c r="G149" s="695">
        <f t="shared" si="34"/>
        <v>5</v>
      </c>
      <c r="H149" s="491">
        <v>5</v>
      </c>
      <c r="I149" s="492">
        <v>5</v>
      </c>
      <c r="J149" s="492">
        <v>5</v>
      </c>
      <c r="K149" s="493">
        <v>5</v>
      </c>
      <c r="L149" s="695">
        <f t="shared" si="35"/>
        <v>5</v>
      </c>
      <c r="M149" s="696">
        <f t="shared" si="48"/>
        <v>5</v>
      </c>
      <c r="N149" s="766" t="str">
        <f t="shared" si="37"/>
        <v>C-</v>
      </c>
      <c r="O149" s="697"/>
      <c r="P149" s="491">
        <v>5</v>
      </c>
      <c r="Q149" s="492">
        <v>5</v>
      </c>
      <c r="R149" s="492">
        <v>5</v>
      </c>
      <c r="S149" s="493">
        <v>5</v>
      </c>
      <c r="T149" s="698">
        <f t="shared" si="38"/>
        <v>5</v>
      </c>
      <c r="U149" s="491">
        <v>5</v>
      </c>
      <c r="V149" s="492">
        <v>5</v>
      </c>
      <c r="W149" s="492">
        <v>5</v>
      </c>
      <c r="X149" s="493">
        <v>5</v>
      </c>
      <c r="Y149" s="417">
        <f t="shared" si="39"/>
        <v>5</v>
      </c>
      <c r="Z149" s="404">
        <f t="shared" si="49"/>
        <v>5</v>
      </c>
      <c r="AA149" s="766" t="str">
        <f t="shared" si="41"/>
        <v>C-</v>
      </c>
      <c r="AB149" s="423">
        <v>5</v>
      </c>
      <c r="AC149" s="1050"/>
      <c r="AD149" s="477" t="str">
        <f t="shared" si="42"/>
        <v>C-</v>
      </c>
      <c r="AE149" s="408">
        <f t="shared" si="50"/>
        <v>5</v>
      </c>
      <c r="AF149" s="288"/>
      <c r="AG149" s="726"/>
      <c r="AH149" s="727"/>
      <c r="AI149" s="728" t="str">
        <f t="shared" si="47"/>
        <v>N</v>
      </c>
      <c r="AJ149" s="732"/>
      <c r="AK149" s="720"/>
      <c r="AL149" s="720"/>
      <c r="AM149" s="721"/>
      <c r="AN149" s="721"/>
      <c r="AO149" s="722"/>
      <c r="AP149" s="729">
        <f t="shared" si="44"/>
        <v>0</v>
      </c>
      <c r="AQ149" s="729">
        <f t="shared" si="45"/>
        <v>0</v>
      </c>
      <c r="AR149" s="729">
        <f t="shared" si="46"/>
        <v>0</v>
      </c>
      <c r="AS149" s="730">
        <f t="shared" si="33"/>
        <v>75</v>
      </c>
      <c r="AT149" s="731">
        <v>75</v>
      </c>
    </row>
    <row r="150" spans="1:46" ht="62.25" x14ac:dyDescent="0.9">
      <c r="A150" s="430">
        <v>24</v>
      </c>
      <c r="B150" s="433">
        <f>DATOS!F31</f>
        <v>0</v>
      </c>
      <c r="C150" s="491">
        <v>5</v>
      </c>
      <c r="D150" s="492">
        <v>5</v>
      </c>
      <c r="E150" s="492">
        <v>5</v>
      </c>
      <c r="F150" s="493">
        <v>5</v>
      </c>
      <c r="G150" s="695">
        <f t="shared" si="34"/>
        <v>5</v>
      </c>
      <c r="H150" s="491">
        <v>5</v>
      </c>
      <c r="I150" s="492">
        <v>5</v>
      </c>
      <c r="J150" s="492">
        <v>5</v>
      </c>
      <c r="K150" s="493">
        <v>5</v>
      </c>
      <c r="L150" s="695">
        <f t="shared" si="35"/>
        <v>5</v>
      </c>
      <c r="M150" s="696">
        <f t="shared" si="48"/>
        <v>5</v>
      </c>
      <c r="N150" s="766" t="str">
        <f t="shared" si="37"/>
        <v>C-</v>
      </c>
      <c r="O150" s="697"/>
      <c r="P150" s="491">
        <v>5</v>
      </c>
      <c r="Q150" s="492">
        <v>5</v>
      </c>
      <c r="R150" s="492">
        <v>5</v>
      </c>
      <c r="S150" s="493">
        <v>5</v>
      </c>
      <c r="T150" s="698">
        <f t="shared" si="38"/>
        <v>5</v>
      </c>
      <c r="U150" s="491">
        <v>5</v>
      </c>
      <c r="V150" s="492">
        <v>5</v>
      </c>
      <c r="W150" s="492">
        <v>5</v>
      </c>
      <c r="X150" s="493">
        <v>5</v>
      </c>
      <c r="Y150" s="417">
        <f t="shared" si="39"/>
        <v>5</v>
      </c>
      <c r="Z150" s="404">
        <f t="shared" si="49"/>
        <v>5</v>
      </c>
      <c r="AA150" s="766" t="str">
        <f t="shared" si="41"/>
        <v>C-</v>
      </c>
      <c r="AB150" s="423">
        <v>5</v>
      </c>
      <c r="AC150" s="1050"/>
      <c r="AD150" s="477" t="str">
        <f t="shared" si="42"/>
        <v>C-</v>
      </c>
      <c r="AE150" s="408">
        <f t="shared" si="50"/>
        <v>5</v>
      </c>
      <c r="AF150" s="288"/>
      <c r="AG150" s="726"/>
      <c r="AH150" s="727"/>
      <c r="AI150" s="728" t="str">
        <f t="shared" si="47"/>
        <v>N</v>
      </c>
      <c r="AJ150" s="732"/>
      <c r="AK150" s="720"/>
      <c r="AL150" s="720"/>
      <c r="AM150" s="721"/>
      <c r="AN150" s="721"/>
      <c r="AO150" s="722"/>
      <c r="AP150" s="729">
        <f t="shared" si="44"/>
        <v>0</v>
      </c>
      <c r="AQ150" s="729">
        <f t="shared" si="45"/>
        <v>0</v>
      </c>
      <c r="AR150" s="729">
        <f t="shared" si="46"/>
        <v>0</v>
      </c>
      <c r="AS150" s="730">
        <f t="shared" si="33"/>
        <v>75</v>
      </c>
      <c r="AT150" s="731">
        <v>75</v>
      </c>
    </row>
    <row r="151" spans="1:46" ht="62.25" x14ac:dyDescent="0.9">
      <c r="A151" s="430">
        <v>25</v>
      </c>
      <c r="B151" s="433">
        <f>DATOS!F32</f>
        <v>0</v>
      </c>
      <c r="C151" s="491">
        <v>5</v>
      </c>
      <c r="D151" s="492">
        <v>5</v>
      </c>
      <c r="E151" s="492">
        <v>5</v>
      </c>
      <c r="F151" s="493">
        <v>5</v>
      </c>
      <c r="G151" s="695">
        <f t="shared" si="34"/>
        <v>5</v>
      </c>
      <c r="H151" s="491">
        <v>5</v>
      </c>
      <c r="I151" s="492">
        <v>5</v>
      </c>
      <c r="J151" s="492">
        <v>5</v>
      </c>
      <c r="K151" s="493">
        <v>5</v>
      </c>
      <c r="L151" s="695">
        <f t="shared" si="35"/>
        <v>5</v>
      </c>
      <c r="M151" s="696">
        <f t="shared" si="48"/>
        <v>5</v>
      </c>
      <c r="N151" s="766" t="str">
        <f t="shared" si="37"/>
        <v>C-</v>
      </c>
      <c r="O151" s="697"/>
      <c r="P151" s="491">
        <v>5</v>
      </c>
      <c r="Q151" s="492">
        <v>5</v>
      </c>
      <c r="R151" s="492">
        <v>5</v>
      </c>
      <c r="S151" s="493">
        <v>5</v>
      </c>
      <c r="T151" s="698">
        <f t="shared" si="38"/>
        <v>5</v>
      </c>
      <c r="U151" s="491">
        <v>5</v>
      </c>
      <c r="V151" s="492">
        <v>5</v>
      </c>
      <c r="W151" s="492">
        <v>5</v>
      </c>
      <c r="X151" s="493">
        <v>5</v>
      </c>
      <c r="Y151" s="417">
        <f t="shared" si="39"/>
        <v>5</v>
      </c>
      <c r="Z151" s="404">
        <f t="shared" si="49"/>
        <v>5</v>
      </c>
      <c r="AA151" s="766" t="str">
        <f t="shared" si="41"/>
        <v>C-</v>
      </c>
      <c r="AB151" s="423">
        <v>5</v>
      </c>
      <c r="AC151" s="1050"/>
      <c r="AD151" s="477" t="str">
        <f t="shared" si="42"/>
        <v>C-</v>
      </c>
      <c r="AE151" s="408">
        <f t="shared" si="50"/>
        <v>5</v>
      </c>
      <c r="AF151" s="288"/>
      <c r="AG151" s="726"/>
      <c r="AH151" s="727"/>
      <c r="AI151" s="728" t="str">
        <f t="shared" si="47"/>
        <v>N</v>
      </c>
      <c r="AJ151" s="732"/>
      <c r="AK151" s="720"/>
      <c r="AL151" s="720"/>
      <c r="AM151" s="721"/>
      <c r="AN151" s="721"/>
      <c r="AO151" s="722"/>
      <c r="AP151" s="729">
        <f t="shared" si="44"/>
        <v>0</v>
      </c>
      <c r="AQ151" s="729">
        <f t="shared" si="45"/>
        <v>0</v>
      </c>
      <c r="AR151" s="729">
        <f t="shared" si="46"/>
        <v>0</v>
      </c>
      <c r="AS151" s="730">
        <f t="shared" si="33"/>
        <v>75</v>
      </c>
      <c r="AT151" s="731">
        <v>75</v>
      </c>
    </row>
    <row r="152" spans="1:46" ht="62.25" x14ac:dyDescent="0.9">
      <c r="A152" s="430">
        <v>26</v>
      </c>
      <c r="B152" s="433">
        <f>DATOS!F33</f>
        <v>0</v>
      </c>
      <c r="C152" s="491">
        <v>4</v>
      </c>
      <c r="D152" s="492">
        <v>4</v>
      </c>
      <c r="E152" s="492">
        <v>4</v>
      </c>
      <c r="F152" s="493">
        <v>4</v>
      </c>
      <c r="G152" s="695">
        <f t="shared" si="34"/>
        <v>4</v>
      </c>
      <c r="H152" s="491">
        <v>4</v>
      </c>
      <c r="I152" s="492">
        <v>4</v>
      </c>
      <c r="J152" s="492">
        <v>4</v>
      </c>
      <c r="K152" s="493">
        <v>4</v>
      </c>
      <c r="L152" s="695">
        <f t="shared" si="35"/>
        <v>4</v>
      </c>
      <c r="M152" s="696">
        <f t="shared" si="48"/>
        <v>4</v>
      </c>
      <c r="N152" s="766" t="str">
        <f t="shared" si="37"/>
        <v>D+</v>
      </c>
      <c r="O152" s="697"/>
      <c r="P152" s="491">
        <v>4</v>
      </c>
      <c r="Q152" s="492">
        <v>4</v>
      </c>
      <c r="R152" s="492">
        <v>4</v>
      </c>
      <c r="S152" s="493">
        <v>4</v>
      </c>
      <c r="T152" s="698">
        <f t="shared" si="38"/>
        <v>4</v>
      </c>
      <c r="U152" s="491">
        <v>4</v>
      </c>
      <c r="V152" s="492">
        <v>4</v>
      </c>
      <c r="W152" s="492">
        <v>4</v>
      </c>
      <c r="X152" s="493">
        <v>4</v>
      </c>
      <c r="Y152" s="417">
        <f t="shared" si="39"/>
        <v>4</v>
      </c>
      <c r="Z152" s="404">
        <f t="shared" si="49"/>
        <v>4</v>
      </c>
      <c r="AA152" s="766" t="str">
        <f t="shared" si="41"/>
        <v>D+</v>
      </c>
      <c r="AB152" s="423">
        <v>4</v>
      </c>
      <c r="AC152" s="1050"/>
      <c r="AD152" s="477" t="str">
        <f t="shared" si="42"/>
        <v>D+</v>
      </c>
      <c r="AE152" s="408">
        <f t="shared" si="50"/>
        <v>4</v>
      </c>
      <c r="AF152" s="288"/>
      <c r="AG152" s="726"/>
      <c r="AH152" s="727"/>
      <c r="AI152" s="728" t="str">
        <f t="shared" si="47"/>
        <v>N</v>
      </c>
      <c r="AJ152" s="732"/>
      <c r="AK152" s="720"/>
      <c r="AL152" s="720"/>
      <c r="AM152" s="721"/>
      <c r="AN152" s="721"/>
      <c r="AO152" s="722"/>
      <c r="AP152" s="729">
        <f t="shared" si="44"/>
        <v>0</v>
      </c>
      <c r="AQ152" s="729">
        <f t="shared" si="45"/>
        <v>0</v>
      </c>
      <c r="AR152" s="729">
        <f t="shared" si="46"/>
        <v>0</v>
      </c>
      <c r="AS152" s="730">
        <f t="shared" si="33"/>
        <v>75</v>
      </c>
      <c r="AT152" s="731">
        <v>75</v>
      </c>
    </row>
    <row r="153" spans="1:46" ht="62.25" x14ac:dyDescent="0.9">
      <c r="A153" s="430">
        <v>27</v>
      </c>
      <c r="B153" s="433">
        <f>DATOS!F34</f>
        <v>0</v>
      </c>
      <c r="C153" s="491">
        <v>4</v>
      </c>
      <c r="D153" s="492">
        <v>4</v>
      </c>
      <c r="E153" s="492">
        <v>4</v>
      </c>
      <c r="F153" s="493">
        <v>4</v>
      </c>
      <c r="G153" s="695">
        <f t="shared" si="34"/>
        <v>4</v>
      </c>
      <c r="H153" s="491">
        <v>4</v>
      </c>
      <c r="I153" s="492">
        <v>4</v>
      </c>
      <c r="J153" s="492">
        <v>4</v>
      </c>
      <c r="K153" s="493">
        <v>4</v>
      </c>
      <c r="L153" s="695">
        <f t="shared" si="35"/>
        <v>4</v>
      </c>
      <c r="M153" s="696">
        <f t="shared" si="48"/>
        <v>4</v>
      </c>
      <c r="N153" s="766" t="str">
        <f t="shared" si="37"/>
        <v>D+</v>
      </c>
      <c r="O153" s="697"/>
      <c r="P153" s="491">
        <v>4</v>
      </c>
      <c r="Q153" s="492">
        <v>4</v>
      </c>
      <c r="R153" s="492">
        <v>4</v>
      </c>
      <c r="S153" s="493">
        <v>4</v>
      </c>
      <c r="T153" s="698">
        <f t="shared" si="38"/>
        <v>4</v>
      </c>
      <c r="U153" s="491">
        <v>4</v>
      </c>
      <c r="V153" s="492">
        <v>4</v>
      </c>
      <c r="W153" s="492">
        <v>4</v>
      </c>
      <c r="X153" s="493">
        <v>4</v>
      </c>
      <c r="Y153" s="417">
        <f t="shared" si="39"/>
        <v>4</v>
      </c>
      <c r="Z153" s="404">
        <f t="shared" si="49"/>
        <v>4</v>
      </c>
      <c r="AA153" s="766" t="str">
        <f t="shared" si="41"/>
        <v>D+</v>
      </c>
      <c r="AB153" s="423">
        <v>4</v>
      </c>
      <c r="AC153" s="1050"/>
      <c r="AD153" s="477" t="str">
        <f t="shared" si="42"/>
        <v>D+</v>
      </c>
      <c r="AE153" s="408">
        <f t="shared" si="50"/>
        <v>4</v>
      </c>
      <c r="AF153" s="288"/>
      <c r="AG153" s="726"/>
      <c r="AH153" s="727"/>
      <c r="AI153" s="728" t="str">
        <f t="shared" si="47"/>
        <v>N</v>
      </c>
      <c r="AJ153" s="732"/>
      <c r="AK153" s="720"/>
      <c r="AL153" s="720"/>
      <c r="AM153" s="721"/>
      <c r="AN153" s="721"/>
      <c r="AO153" s="722"/>
      <c r="AP153" s="729">
        <f t="shared" si="44"/>
        <v>0</v>
      </c>
      <c r="AQ153" s="729">
        <f t="shared" si="45"/>
        <v>0</v>
      </c>
      <c r="AR153" s="729">
        <f t="shared" si="46"/>
        <v>0</v>
      </c>
      <c r="AS153" s="730">
        <f t="shared" si="33"/>
        <v>75</v>
      </c>
      <c r="AT153" s="731">
        <v>75</v>
      </c>
    </row>
    <row r="154" spans="1:46" ht="62.25" x14ac:dyDescent="0.9">
      <c r="A154" s="430">
        <v>28</v>
      </c>
      <c r="B154" s="433">
        <f>DATOS!F35</f>
        <v>0</v>
      </c>
      <c r="C154" s="491">
        <v>4</v>
      </c>
      <c r="D154" s="492">
        <v>4</v>
      </c>
      <c r="E154" s="492">
        <v>4</v>
      </c>
      <c r="F154" s="493">
        <v>4</v>
      </c>
      <c r="G154" s="695">
        <f t="shared" si="34"/>
        <v>4</v>
      </c>
      <c r="H154" s="491">
        <v>4</v>
      </c>
      <c r="I154" s="492">
        <v>4</v>
      </c>
      <c r="J154" s="492">
        <v>4</v>
      </c>
      <c r="K154" s="493">
        <v>4</v>
      </c>
      <c r="L154" s="695">
        <f t="shared" si="35"/>
        <v>4</v>
      </c>
      <c r="M154" s="696">
        <f t="shared" si="48"/>
        <v>4</v>
      </c>
      <c r="N154" s="766" t="str">
        <f t="shared" si="37"/>
        <v>D+</v>
      </c>
      <c r="O154" s="697"/>
      <c r="P154" s="491">
        <v>4</v>
      </c>
      <c r="Q154" s="492">
        <v>4</v>
      </c>
      <c r="R154" s="492">
        <v>4</v>
      </c>
      <c r="S154" s="493">
        <v>4</v>
      </c>
      <c r="T154" s="698">
        <f t="shared" si="38"/>
        <v>4</v>
      </c>
      <c r="U154" s="491">
        <v>4</v>
      </c>
      <c r="V154" s="492">
        <v>4</v>
      </c>
      <c r="W154" s="492">
        <v>4</v>
      </c>
      <c r="X154" s="493">
        <v>4</v>
      </c>
      <c r="Y154" s="417">
        <f t="shared" si="39"/>
        <v>4</v>
      </c>
      <c r="Z154" s="404">
        <f t="shared" si="49"/>
        <v>4</v>
      </c>
      <c r="AA154" s="766" t="str">
        <f t="shared" si="41"/>
        <v>D+</v>
      </c>
      <c r="AB154" s="423">
        <v>4</v>
      </c>
      <c r="AC154" s="1050"/>
      <c r="AD154" s="477" t="str">
        <f t="shared" si="42"/>
        <v>D+</v>
      </c>
      <c r="AE154" s="408">
        <f t="shared" si="50"/>
        <v>4</v>
      </c>
      <c r="AF154" s="288"/>
      <c r="AG154" s="726"/>
      <c r="AH154" s="727"/>
      <c r="AI154" s="728" t="str">
        <f t="shared" si="47"/>
        <v>N</v>
      </c>
      <c r="AJ154" s="732"/>
      <c r="AK154" s="720"/>
      <c r="AL154" s="720"/>
      <c r="AM154" s="721"/>
      <c r="AN154" s="721"/>
      <c r="AO154" s="722"/>
      <c r="AP154" s="729">
        <f t="shared" si="44"/>
        <v>0</v>
      </c>
      <c r="AQ154" s="729">
        <f t="shared" si="45"/>
        <v>0</v>
      </c>
      <c r="AR154" s="729">
        <f t="shared" si="46"/>
        <v>0</v>
      </c>
      <c r="AS154" s="730">
        <f t="shared" si="33"/>
        <v>75</v>
      </c>
      <c r="AT154" s="731">
        <v>75</v>
      </c>
    </row>
    <row r="155" spans="1:46" ht="62.25" x14ac:dyDescent="0.9">
      <c r="A155" s="430">
        <v>29</v>
      </c>
      <c r="B155" s="433">
        <f>DATOS!F36</f>
        <v>0</v>
      </c>
      <c r="C155" s="491">
        <v>5</v>
      </c>
      <c r="D155" s="492">
        <v>5</v>
      </c>
      <c r="E155" s="492">
        <v>5</v>
      </c>
      <c r="F155" s="493">
        <v>5</v>
      </c>
      <c r="G155" s="695">
        <f t="shared" si="34"/>
        <v>5</v>
      </c>
      <c r="H155" s="491">
        <v>5</v>
      </c>
      <c r="I155" s="492">
        <v>5</v>
      </c>
      <c r="J155" s="492">
        <v>5</v>
      </c>
      <c r="K155" s="493">
        <v>5</v>
      </c>
      <c r="L155" s="695">
        <f t="shared" si="35"/>
        <v>5</v>
      </c>
      <c r="M155" s="696">
        <f t="shared" si="48"/>
        <v>5</v>
      </c>
      <c r="N155" s="766" t="str">
        <f t="shared" si="37"/>
        <v>C-</v>
      </c>
      <c r="O155" s="697"/>
      <c r="P155" s="491">
        <v>5</v>
      </c>
      <c r="Q155" s="492">
        <v>5</v>
      </c>
      <c r="R155" s="492">
        <v>5</v>
      </c>
      <c r="S155" s="493">
        <v>5</v>
      </c>
      <c r="T155" s="698">
        <f t="shared" si="38"/>
        <v>5</v>
      </c>
      <c r="U155" s="491">
        <v>5</v>
      </c>
      <c r="V155" s="492">
        <v>5</v>
      </c>
      <c r="W155" s="492">
        <v>5</v>
      </c>
      <c r="X155" s="493">
        <v>5</v>
      </c>
      <c r="Y155" s="417">
        <f t="shared" si="39"/>
        <v>5</v>
      </c>
      <c r="Z155" s="404">
        <f t="shared" si="49"/>
        <v>5</v>
      </c>
      <c r="AA155" s="766" t="str">
        <f t="shared" si="41"/>
        <v>C-</v>
      </c>
      <c r="AB155" s="423">
        <v>5</v>
      </c>
      <c r="AC155" s="1050"/>
      <c r="AD155" s="477" t="str">
        <f t="shared" si="42"/>
        <v>C-</v>
      </c>
      <c r="AE155" s="408">
        <f t="shared" si="50"/>
        <v>5</v>
      </c>
      <c r="AF155" s="288"/>
      <c r="AG155" s="726"/>
      <c r="AH155" s="727"/>
      <c r="AI155" s="728" t="str">
        <f t="shared" si="47"/>
        <v>N</v>
      </c>
      <c r="AJ155" s="732"/>
      <c r="AK155" s="720"/>
      <c r="AL155" s="720"/>
      <c r="AM155" s="721"/>
      <c r="AN155" s="721"/>
      <c r="AO155" s="722"/>
      <c r="AP155" s="729">
        <f t="shared" si="44"/>
        <v>0</v>
      </c>
      <c r="AQ155" s="729">
        <f t="shared" si="45"/>
        <v>0</v>
      </c>
      <c r="AR155" s="729">
        <f t="shared" si="46"/>
        <v>0</v>
      </c>
      <c r="AS155" s="730">
        <f t="shared" si="33"/>
        <v>75</v>
      </c>
      <c r="AT155" s="731">
        <v>75</v>
      </c>
    </row>
    <row r="156" spans="1:46" ht="62.25" x14ac:dyDescent="0.9">
      <c r="A156" s="430">
        <v>30</v>
      </c>
      <c r="B156" s="433">
        <f>DATOS!F37</f>
        <v>0</v>
      </c>
      <c r="C156" s="491">
        <v>3</v>
      </c>
      <c r="D156" s="492">
        <v>3</v>
      </c>
      <c r="E156" s="492">
        <v>3</v>
      </c>
      <c r="F156" s="493">
        <v>3</v>
      </c>
      <c r="G156" s="695">
        <f t="shared" si="34"/>
        <v>3</v>
      </c>
      <c r="H156" s="491">
        <v>3</v>
      </c>
      <c r="I156" s="492">
        <v>3</v>
      </c>
      <c r="J156" s="492">
        <v>3</v>
      </c>
      <c r="K156" s="493">
        <v>3</v>
      </c>
      <c r="L156" s="695">
        <f t="shared" si="35"/>
        <v>3</v>
      </c>
      <c r="M156" s="696">
        <f t="shared" si="48"/>
        <v>3</v>
      </c>
      <c r="N156" s="766" t="str">
        <f t="shared" si="37"/>
        <v>D-</v>
      </c>
      <c r="O156" s="697"/>
      <c r="P156" s="491">
        <v>3</v>
      </c>
      <c r="Q156" s="492">
        <v>3</v>
      </c>
      <c r="R156" s="492">
        <v>3</v>
      </c>
      <c r="S156" s="493">
        <v>3</v>
      </c>
      <c r="T156" s="698">
        <f t="shared" si="38"/>
        <v>3</v>
      </c>
      <c r="U156" s="491">
        <v>3</v>
      </c>
      <c r="V156" s="492">
        <v>3</v>
      </c>
      <c r="W156" s="492">
        <v>3</v>
      </c>
      <c r="X156" s="493">
        <v>3</v>
      </c>
      <c r="Y156" s="417">
        <f t="shared" si="39"/>
        <v>3</v>
      </c>
      <c r="Z156" s="404">
        <f t="shared" si="49"/>
        <v>3</v>
      </c>
      <c r="AA156" s="766" t="str">
        <f t="shared" si="41"/>
        <v>D-</v>
      </c>
      <c r="AB156" s="423">
        <v>3</v>
      </c>
      <c r="AC156" s="1050"/>
      <c r="AD156" s="477" t="str">
        <f t="shared" si="42"/>
        <v>D-</v>
      </c>
      <c r="AE156" s="408">
        <f t="shared" si="50"/>
        <v>3</v>
      </c>
      <c r="AF156" s="288"/>
      <c r="AG156" s="726"/>
      <c r="AH156" s="727"/>
      <c r="AI156" s="728" t="str">
        <f t="shared" si="47"/>
        <v>N</v>
      </c>
      <c r="AJ156" s="732"/>
      <c r="AK156" s="720"/>
      <c r="AL156" s="720"/>
      <c r="AM156" s="721"/>
      <c r="AN156" s="721"/>
      <c r="AO156" s="722"/>
      <c r="AP156" s="729">
        <f t="shared" si="44"/>
        <v>0</v>
      </c>
      <c r="AQ156" s="729">
        <f t="shared" si="45"/>
        <v>0</v>
      </c>
      <c r="AR156" s="729">
        <f t="shared" si="46"/>
        <v>0</v>
      </c>
      <c r="AS156" s="730">
        <f t="shared" si="33"/>
        <v>75</v>
      </c>
      <c r="AT156" s="731">
        <v>75</v>
      </c>
    </row>
    <row r="157" spans="1:46" ht="62.25" x14ac:dyDescent="0.9">
      <c r="A157" s="430">
        <v>31</v>
      </c>
      <c r="B157" s="433">
        <f>DATOS!F38</f>
        <v>0</v>
      </c>
      <c r="C157" s="491">
        <v>3</v>
      </c>
      <c r="D157" s="492">
        <v>3</v>
      </c>
      <c r="E157" s="492">
        <v>3</v>
      </c>
      <c r="F157" s="493">
        <v>3</v>
      </c>
      <c r="G157" s="695">
        <f t="shared" si="34"/>
        <v>3</v>
      </c>
      <c r="H157" s="491">
        <v>3</v>
      </c>
      <c r="I157" s="492">
        <v>3</v>
      </c>
      <c r="J157" s="492">
        <v>3</v>
      </c>
      <c r="K157" s="493">
        <v>3</v>
      </c>
      <c r="L157" s="695">
        <f t="shared" si="35"/>
        <v>3</v>
      </c>
      <c r="M157" s="696">
        <f t="shared" si="48"/>
        <v>3</v>
      </c>
      <c r="N157" s="766" t="str">
        <f t="shared" si="37"/>
        <v>D-</v>
      </c>
      <c r="O157" s="697"/>
      <c r="P157" s="491">
        <v>3</v>
      </c>
      <c r="Q157" s="492">
        <v>3</v>
      </c>
      <c r="R157" s="492">
        <v>3</v>
      </c>
      <c r="S157" s="493">
        <v>3</v>
      </c>
      <c r="T157" s="698">
        <f t="shared" si="38"/>
        <v>3</v>
      </c>
      <c r="U157" s="491">
        <v>3</v>
      </c>
      <c r="V157" s="492">
        <v>3</v>
      </c>
      <c r="W157" s="492">
        <v>3</v>
      </c>
      <c r="X157" s="493">
        <v>3</v>
      </c>
      <c r="Y157" s="417">
        <f t="shared" si="39"/>
        <v>3</v>
      </c>
      <c r="Z157" s="404">
        <f t="shared" si="49"/>
        <v>3</v>
      </c>
      <c r="AA157" s="766" t="str">
        <f t="shared" si="41"/>
        <v>D-</v>
      </c>
      <c r="AB157" s="423">
        <v>3</v>
      </c>
      <c r="AC157" s="1050"/>
      <c r="AD157" s="477" t="str">
        <f t="shared" si="42"/>
        <v>D-</v>
      </c>
      <c r="AE157" s="408">
        <f t="shared" si="50"/>
        <v>3</v>
      </c>
      <c r="AF157" s="288"/>
      <c r="AG157" s="726"/>
      <c r="AH157" s="727"/>
      <c r="AI157" s="728" t="str">
        <f t="shared" si="47"/>
        <v>N</v>
      </c>
      <c r="AJ157" s="732"/>
      <c r="AK157" s="720"/>
      <c r="AL157" s="720"/>
      <c r="AM157" s="721"/>
      <c r="AN157" s="721"/>
      <c r="AO157" s="722"/>
      <c r="AP157" s="729">
        <f t="shared" si="44"/>
        <v>0</v>
      </c>
      <c r="AQ157" s="729">
        <f t="shared" si="45"/>
        <v>0</v>
      </c>
      <c r="AR157" s="729">
        <f t="shared" si="46"/>
        <v>0</v>
      </c>
      <c r="AS157" s="730">
        <f t="shared" si="33"/>
        <v>75</v>
      </c>
      <c r="AT157" s="731">
        <v>75</v>
      </c>
    </row>
    <row r="158" spans="1:46" ht="62.25" x14ac:dyDescent="0.9">
      <c r="A158" s="430">
        <v>32</v>
      </c>
      <c r="B158" s="433">
        <f>DATOS!F39</f>
        <v>0</v>
      </c>
      <c r="C158" s="491">
        <v>3</v>
      </c>
      <c r="D158" s="492">
        <v>3</v>
      </c>
      <c r="E158" s="492">
        <v>3</v>
      </c>
      <c r="F158" s="493">
        <v>3</v>
      </c>
      <c r="G158" s="695">
        <f t="shared" si="34"/>
        <v>3</v>
      </c>
      <c r="H158" s="491">
        <v>3</v>
      </c>
      <c r="I158" s="492">
        <v>3</v>
      </c>
      <c r="J158" s="492">
        <v>3</v>
      </c>
      <c r="K158" s="493">
        <v>3</v>
      </c>
      <c r="L158" s="695">
        <f t="shared" si="35"/>
        <v>3</v>
      </c>
      <c r="M158" s="696">
        <f t="shared" si="48"/>
        <v>3</v>
      </c>
      <c r="N158" s="766" t="str">
        <f t="shared" si="37"/>
        <v>D-</v>
      </c>
      <c r="O158" s="697"/>
      <c r="P158" s="491">
        <v>3</v>
      </c>
      <c r="Q158" s="492">
        <v>3</v>
      </c>
      <c r="R158" s="492">
        <v>3</v>
      </c>
      <c r="S158" s="493">
        <v>3</v>
      </c>
      <c r="T158" s="698">
        <f t="shared" si="38"/>
        <v>3</v>
      </c>
      <c r="U158" s="491">
        <v>3</v>
      </c>
      <c r="V158" s="492">
        <v>3</v>
      </c>
      <c r="W158" s="492">
        <v>3</v>
      </c>
      <c r="X158" s="493">
        <v>3</v>
      </c>
      <c r="Y158" s="417">
        <f t="shared" si="39"/>
        <v>3</v>
      </c>
      <c r="Z158" s="404">
        <f t="shared" si="49"/>
        <v>3</v>
      </c>
      <c r="AA158" s="766" t="str">
        <f t="shared" si="41"/>
        <v>D-</v>
      </c>
      <c r="AB158" s="423">
        <v>3</v>
      </c>
      <c r="AC158" s="1050"/>
      <c r="AD158" s="477" t="str">
        <f t="shared" si="42"/>
        <v>D-</v>
      </c>
      <c r="AE158" s="408">
        <f t="shared" si="50"/>
        <v>3</v>
      </c>
      <c r="AF158" s="288"/>
      <c r="AG158" s="726"/>
      <c r="AH158" s="727"/>
      <c r="AI158" s="728" t="str">
        <f t="shared" si="47"/>
        <v>N</v>
      </c>
      <c r="AJ158" s="732"/>
      <c r="AK158" s="720"/>
      <c r="AL158" s="720"/>
      <c r="AM158" s="721"/>
      <c r="AN158" s="721"/>
      <c r="AO158" s="722"/>
      <c r="AP158" s="729">
        <f t="shared" si="44"/>
        <v>0</v>
      </c>
      <c r="AQ158" s="729">
        <f t="shared" si="45"/>
        <v>0</v>
      </c>
      <c r="AR158" s="729">
        <f t="shared" si="46"/>
        <v>0</v>
      </c>
      <c r="AS158" s="730">
        <f t="shared" si="33"/>
        <v>75</v>
      </c>
      <c r="AT158" s="731">
        <v>75</v>
      </c>
    </row>
    <row r="159" spans="1:46" ht="62.25" x14ac:dyDescent="0.9">
      <c r="A159" s="430">
        <v>33</v>
      </c>
      <c r="B159" s="433">
        <f>DATOS!F40</f>
        <v>0</v>
      </c>
      <c r="C159" s="491">
        <v>4</v>
      </c>
      <c r="D159" s="492">
        <v>4</v>
      </c>
      <c r="E159" s="492">
        <v>4</v>
      </c>
      <c r="F159" s="493">
        <v>4</v>
      </c>
      <c r="G159" s="695">
        <f t="shared" si="34"/>
        <v>4</v>
      </c>
      <c r="H159" s="491">
        <v>4</v>
      </c>
      <c r="I159" s="492">
        <v>4</v>
      </c>
      <c r="J159" s="492">
        <v>4</v>
      </c>
      <c r="K159" s="493">
        <v>4</v>
      </c>
      <c r="L159" s="695">
        <f t="shared" si="35"/>
        <v>4</v>
      </c>
      <c r="M159" s="696">
        <f t="shared" si="48"/>
        <v>4</v>
      </c>
      <c r="N159" s="766" t="str">
        <f t="shared" si="37"/>
        <v>D+</v>
      </c>
      <c r="O159" s="697"/>
      <c r="P159" s="491">
        <v>4</v>
      </c>
      <c r="Q159" s="492">
        <v>4</v>
      </c>
      <c r="R159" s="492">
        <v>4</v>
      </c>
      <c r="S159" s="493">
        <v>4</v>
      </c>
      <c r="T159" s="698">
        <f t="shared" si="38"/>
        <v>4</v>
      </c>
      <c r="U159" s="491">
        <v>4</v>
      </c>
      <c r="V159" s="492">
        <v>4</v>
      </c>
      <c r="W159" s="492">
        <v>4</v>
      </c>
      <c r="X159" s="493">
        <v>4</v>
      </c>
      <c r="Y159" s="417">
        <f t="shared" si="39"/>
        <v>4</v>
      </c>
      <c r="Z159" s="404">
        <f t="shared" si="49"/>
        <v>4</v>
      </c>
      <c r="AA159" s="766" t="str">
        <f t="shared" si="41"/>
        <v>D+</v>
      </c>
      <c r="AB159" s="423">
        <v>4</v>
      </c>
      <c r="AC159" s="1050"/>
      <c r="AD159" s="477" t="str">
        <f t="shared" si="42"/>
        <v>D+</v>
      </c>
      <c r="AE159" s="408">
        <f t="shared" si="50"/>
        <v>4</v>
      </c>
      <c r="AF159" s="288"/>
      <c r="AG159" s="726"/>
      <c r="AH159" s="727"/>
      <c r="AI159" s="728" t="str">
        <f t="shared" si="47"/>
        <v>N</v>
      </c>
      <c r="AJ159" s="732"/>
      <c r="AK159" s="720"/>
      <c r="AL159" s="720"/>
      <c r="AM159" s="721"/>
      <c r="AN159" s="721"/>
      <c r="AO159" s="722"/>
      <c r="AP159" s="729">
        <f t="shared" si="44"/>
        <v>0</v>
      </c>
      <c r="AQ159" s="729">
        <f t="shared" si="45"/>
        <v>0</v>
      </c>
      <c r="AR159" s="729">
        <f t="shared" si="46"/>
        <v>0</v>
      </c>
      <c r="AS159" s="730">
        <f t="shared" si="33"/>
        <v>75</v>
      </c>
      <c r="AT159" s="731">
        <v>75</v>
      </c>
    </row>
    <row r="160" spans="1:46" ht="62.25" x14ac:dyDescent="0.9">
      <c r="A160" s="430">
        <v>34</v>
      </c>
      <c r="B160" s="433">
        <f>DATOS!F41</f>
        <v>0</v>
      </c>
      <c r="C160" s="491">
        <v>2</v>
      </c>
      <c r="D160" s="492">
        <v>2</v>
      </c>
      <c r="E160" s="492">
        <v>2</v>
      </c>
      <c r="F160" s="493">
        <v>2</v>
      </c>
      <c r="G160" s="695">
        <f t="shared" si="34"/>
        <v>2</v>
      </c>
      <c r="H160" s="491">
        <v>2</v>
      </c>
      <c r="I160" s="492">
        <v>2</v>
      </c>
      <c r="J160" s="492">
        <v>2</v>
      </c>
      <c r="K160" s="493">
        <v>2</v>
      </c>
      <c r="L160" s="695">
        <f t="shared" si="35"/>
        <v>2</v>
      </c>
      <c r="M160" s="696">
        <f t="shared" si="48"/>
        <v>2</v>
      </c>
      <c r="N160" s="766" t="str">
        <f t="shared" si="37"/>
        <v>E+</v>
      </c>
      <c r="O160" s="697"/>
      <c r="P160" s="491">
        <v>2</v>
      </c>
      <c r="Q160" s="492">
        <v>2</v>
      </c>
      <c r="R160" s="492">
        <v>2</v>
      </c>
      <c r="S160" s="493">
        <v>2</v>
      </c>
      <c r="T160" s="698">
        <f t="shared" si="38"/>
        <v>2</v>
      </c>
      <c r="U160" s="491">
        <v>2</v>
      </c>
      <c r="V160" s="492">
        <v>2</v>
      </c>
      <c r="W160" s="492">
        <v>2</v>
      </c>
      <c r="X160" s="493">
        <v>2</v>
      </c>
      <c r="Y160" s="417">
        <f t="shared" si="39"/>
        <v>2</v>
      </c>
      <c r="Z160" s="404">
        <f t="shared" si="49"/>
        <v>2</v>
      </c>
      <c r="AA160" s="766" t="str">
        <f t="shared" si="41"/>
        <v>E+</v>
      </c>
      <c r="AB160" s="423">
        <v>2</v>
      </c>
      <c r="AC160" s="1050"/>
      <c r="AD160" s="477" t="str">
        <f t="shared" si="42"/>
        <v>E+</v>
      </c>
      <c r="AE160" s="408">
        <f t="shared" si="50"/>
        <v>2</v>
      </c>
      <c r="AF160" s="288"/>
      <c r="AG160" s="726"/>
      <c r="AH160" s="727"/>
      <c r="AI160" s="728" t="str">
        <f t="shared" si="47"/>
        <v>N</v>
      </c>
      <c r="AJ160" s="732"/>
      <c r="AK160" s="720"/>
      <c r="AL160" s="720"/>
      <c r="AM160" s="721"/>
      <c r="AN160" s="721"/>
      <c r="AO160" s="722"/>
      <c r="AP160" s="729">
        <f t="shared" si="44"/>
        <v>0</v>
      </c>
      <c r="AQ160" s="729">
        <f t="shared" si="45"/>
        <v>0</v>
      </c>
      <c r="AR160" s="729">
        <f t="shared" si="46"/>
        <v>0</v>
      </c>
      <c r="AS160" s="730">
        <f t="shared" si="33"/>
        <v>75</v>
      </c>
      <c r="AT160" s="731">
        <v>75</v>
      </c>
    </row>
    <row r="161" spans="1:46" ht="62.25" x14ac:dyDescent="0.9">
      <c r="A161" s="430">
        <v>35</v>
      </c>
      <c r="B161" s="433">
        <f>DATOS!F42</f>
        <v>0</v>
      </c>
      <c r="C161" s="491">
        <v>2</v>
      </c>
      <c r="D161" s="492">
        <v>2</v>
      </c>
      <c r="E161" s="492">
        <v>2</v>
      </c>
      <c r="F161" s="493">
        <v>2</v>
      </c>
      <c r="G161" s="695">
        <f t="shared" si="34"/>
        <v>2</v>
      </c>
      <c r="H161" s="491">
        <v>2</v>
      </c>
      <c r="I161" s="492">
        <v>2</v>
      </c>
      <c r="J161" s="492">
        <v>2</v>
      </c>
      <c r="K161" s="493">
        <v>2</v>
      </c>
      <c r="L161" s="695">
        <f t="shared" si="35"/>
        <v>2</v>
      </c>
      <c r="M161" s="696">
        <f t="shared" si="48"/>
        <v>2</v>
      </c>
      <c r="N161" s="766" t="str">
        <f t="shared" si="37"/>
        <v>E+</v>
      </c>
      <c r="O161" s="697"/>
      <c r="P161" s="491">
        <v>2</v>
      </c>
      <c r="Q161" s="492">
        <v>2</v>
      </c>
      <c r="R161" s="492">
        <v>2</v>
      </c>
      <c r="S161" s="493">
        <v>2</v>
      </c>
      <c r="T161" s="698">
        <f t="shared" si="38"/>
        <v>2</v>
      </c>
      <c r="U161" s="491">
        <v>2</v>
      </c>
      <c r="V161" s="492">
        <v>2</v>
      </c>
      <c r="W161" s="492">
        <v>2</v>
      </c>
      <c r="X161" s="493">
        <v>2</v>
      </c>
      <c r="Y161" s="417">
        <f t="shared" si="39"/>
        <v>2</v>
      </c>
      <c r="Z161" s="404">
        <f t="shared" si="49"/>
        <v>2</v>
      </c>
      <c r="AA161" s="766" t="str">
        <f t="shared" si="41"/>
        <v>E+</v>
      </c>
      <c r="AB161" s="423">
        <v>2</v>
      </c>
      <c r="AC161" s="1050"/>
      <c r="AD161" s="477" t="str">
        <f t="shared" si="42"/>
        <v>E+</v>
      </c>
      <c r="AE161" s="408">
        <f t="shared" si="50"/>
        <v>2</v>
      </c>
      <c r="AF161" s="288"/>
      <c r="AG161" s="726"/>
      <c r="AH161" s="727"/>
      <c r="AI161" s="728" t="str">
        <f t="shared" si="47"/>
        <v>N</v>
      </c>
      <c r="AJ161" s="732"/>
      <c r="AK161" s="720"/>
      <c r="AL161" s="720"/>
      <c r="AM161" s="721"/>
      <c r="AN161" s="721"/>
      <c r="AO161" s="722"/>
      <c r="AP161" s="729">
        <f t="shared" si="44"/>
        <v>0</v>
      </c>
      <c r="AQ161" s="729">
        <f t="shared" si="45"/>
        <v>0</v>
      </c>
      <c r="AR161" s="729">
        <f t="shared" si="46"/>
        <v>0</v>
      </c>
      <c r="AS161" s="730">
        <f t="shared" si="33"/>
        <v>75</v>
      </c>
      <c r="AT161" s="731">
        <v>75</v>
      </c>
    </row>
    <row r="162" spans="1:46" ht="62.25" x14ac:dyDescent="0.9">
      <c r="A162" s="430">
        <v>36</v>
      </c>
      <c r="B162" s="433">
        <f>DATOS!F43</f>
        <v>0</v>
      </c>
      <c r="C162" s="491">
        <v>2</v>
      </c>
      <c r="D162" s="492">
        <v>2</v>
      </c>
      <c r="E162" s="492">
        <v>2</v>
      </c>
      <c r="F162" s="493">
        <v>2</v>
      </c>
      <c r="G162" s="695">
        <f t="shared" si="34"/>
        <v>2</v>
      </c>
      <c r="H162" s="491">
        <v>2</v>
      </c>
      <c r="I162" s="492">
        <v>2</v>
      </c>
      <c r="J162" s="492">
        <v>2</v>
      </c>
      <c r="K162" s="493">
        <v>2</v>
      </c>
      <c r="L162" s="695">
        <f t="shared" si="35"/>
        <v>2</v>
      </c>
      <c r="M162" s="696">
        <f t="shared" si="48"/>
        <v>2</v>
      </c>
      <c r="N162" s="766" t="str">
        <f t="shared" si="37"/>
        <v>E+</v>
      </c>
      <c r="O162" s="697"/>
      <c r="P162" s="491">
        <v>2</v>
      </c>
      <c r="Q162" s="492">
        <v>2</v>
      </c>
      <c r="R162" s="492">
        <v>2</v>
      </c>
      <c r="S162" s="493">
        <v>2</v>
      </c>
      <c r="T162" s="698">
        <f t="shared" si="38"/>
        <v>2</v>
      </c>
      <c r="U162" s="491">
        <v>2</v>
      </c>
      <c r="V162" s="492">
        <v>2</v>
      </c>
      <c r="W162" s="492">
        <v>2</v>
      </c>
      <c r="X162" s="493">
        <v>2</v>
      </c>
      <c r="Y162" s="417">
        <f t="shared" si="39"/>
        <v>2</v>
      </c>
      <c r="Z162" s="404">
        <f t="shared" si="49"/>
        <v>2</v>
      </c>
      <c r="AA162" s="766" t="str">
        <f t="shared" si="41"/>
        <v>E+</v>
      </c>
      <c r="AB162" s="423">
        <v>2</v>
      </c>
      <c r="AC162" s="1050"/>
      <c r="AD162" s="477" t="str">
        <f t="shared" si="42"/>
        <v>E+</v>
      </c>
      <c r="AE162" s="408">
        <f t="shared" si="50"/>
        <v>2</v>
      </c>
      <c r="AF162" s="288"/>
      <c r="AG162" s="726"/>
      <c r="AH162" s="727"/>
      <c r="AI162" s="728" t="str">
        <f t="shared" si="47"/>
        <v>N</v>
      </c>
      <c r="AJ162" s="732"/>
      <c r="AK162" s="720"/>
      <c r="AL162" s="720"/>
      <c r="AM162" s="721"/>
      <c r="AN162" s="721"/>
      <c r="AO162" s="722"/>
      <c r="AP162" s="729">
        <f t="shared" si="44"/>
        <v>0</v>
      </c>
      <c r="AQ162" s="729">
        <f t="shared" si="45"/>
        <v>0</v>
      </c>
      <c r="AR162" s="729">
        <f t="shared" si="46"/>
        <v>0</v>
      </c>
      <c r="AS162" s="730">
        <f t="shared" si="33"/>
        <v>75</v>
      </c>
      <c r="AT162" s="731">
        <v>75</v>
      </c>
    </row>
    <row r="163" spans="1:46" ht="62.25" x14ac:dyDescent="0.9">
      <c r="A163" s="430">
        <v>37</v>
      </c>
      <c r="B163" s="433">
        <f>DATOS!F44</f>
        <v>0</v>
      </c>
      <c r="C163" s="491">
        <v>1</v>
      </c>
      <c r="D163" s="492">
        <v>1</v>
      </c>
      <c r="E163" s="492">
        <v>1</v>
      </c>
      <c r="F163" s="493">
        <v>1</v>
      </c>
      <c r="G163" s="695">
        <f t="shared" si="34"/>
        <v>1</v>
      </c>
      <c r="H163" s="491">
        <v>1</v>
      </c>
      <c r="I163" s="492">
        <v>1</v>
      </c>
      <c r="J163" s="492">
        <v>1</v>
      </c>
      <c r="K163" s="493">
        <v>1</v>
      </c>
      <c r="L163" s="695">
        <f t="shared" si="35"/>
        <v>1</v>
      </c>
      <c r="M163" s="696">
        <f t="shared" si="48"/>
        <v>1</v>
      </c>
      <c r="N163" s="766" t="str">
        <f t="shared" si="37"/>
        <v>E-</v>
      </c>
      <c r="O163" s="697"/>
      <c r="P163" s="491">
        <v>1</v>
      </c>
      <c r="Q163" s="492">
        <v>1</v>
      </c>
      <c r="R163" s="492">
        <v>1</v>
      </c>
      <c r="S163" s="493">
        <v>1</v>
      </c>
      <c r="T163" s="698">
        <f t="shared" si="38"/>
        <v>1</v>
      </c>
      <c r="U163" s="491">
        <v>1</v>
      </c>
      <c r="V163" s="492">
        <v>1</v>
      </c>
      <c r="W163" s="492">
        <v>1</v>
      </c>
      <c r="X163" s="493">
        <v>1</v>
      </c>
      <c r="Y163" s="417">
        <f t="shared" si="39"/>
        <v>1</v>
      </c>
      <c r="Z163" s="404">
        <f t="shared" si="49"/>
        <v>1</v>
      </c>
      <c r="AA163" s="766" t="str">
        <f t="shared" si="41"/>
        <v>E-</v>
      </c>
      <c r="AB163" s="423">
        <v>1</v>
      </c>
      <c r="AC163" s="1050"/>
      <c r="AD163" s="477" t="str">
        <f t="shared" si="42"/>
        <v>E-</v>
      </c>
      <c r="AE163" s="408">
        <f t="shared" si="50"/>
        <v>1</v>
      </c>
      <c r="AF163" s="288"/>
      <c r="AG163" s="726"/>
      <c r="AH163" s="727"/>
      <c r="AI163" s="728" t="str">
        <f t="shared" si="47"/>
        <v>N</v>
      </c>
      <c r="AJ163" s="732"/>
      <c r="AK163" s="720"/>
      <c r="AL163" s="720"/>
      <c r="AM163" s="721"/>
      <c r="AN163" s="721"/>
      <c r="AO163" s="722"/>
      <c r="AP163" s="729">
        <f t="shared" si="44"/>
        <v>0</v>
      </c>
      <c r="AQ163" s="729">
        <f t="shared" si="45"/>
        <v>0</v>
      </c>
      <c r="AR163" s="729">
        <f t="shared" si="46"/>
        <v>0</v>
      </c>
      <c r="AS163" s="730">
        <f t="shared" si="33"/>
        <v>75</v>
      </c>
      <c r="AT163" s="731">
        <v>75</v>
      </c>
    </row>
    <row r="164" spans="1:46" ht="62.25" x14ac:dyDescent="0.9">
      <c r="A164" s="430">
        <v>38</v>
      </c>
      <c r="B164" s="433">
        <f>DATOS!F45</f>
        <v>0</v>
      </c>
      <c r="C164" s="491">
        <v>1</v>
      </c>
      <c r="D164" s="492">
        <v>1</v>
      </c>
      <c r="E164" s="492">
        <v>1</v>
      </c>
      <c r="F164" s="493">
        <v>1</v>
      </c>
      <c r="G164" s="695">
        <f t="shared" si="34"/>
        <v>1</v>
      </c>
      <c r="H164" s="491">
        <v>1</v>
      </c>
      <c r="I164" s="492">
        <v>1</v>
      </c>
      <c r="J164" s="492">
        <v>1</v>
      </c>
      <c r="K164" s="493">
        <v>1</v>
      </c>
      <c r="L164" s="695">
        <f t="shared" si="35"/>
        <v>1</v>
      </c>
      <c r="M164" s="696">
        <f t="shared" si="48"/>
        <v>1</v>
      </c>
      <c r="N164" s="766" t="str">
        <f t="shared" si="37"/>
        <v>E-</v>
      </c>
      <c r="O164" s="697"/>
      <c r="P164" s="491">
        <v>1</v>
      </c>
      <c r="Q164" s="492">
        <v>1</v>
      </c>
      <c r="R164" s="492">
        <v>1</v>
      </c>
      <c r="S164" s="493">
        <v>1</v>
      </c>
      <c r="T164" s="698">
        <f t="shared" si="38"/>
        <v>1</v>
      </c>
      <c r="U164" s="491">
        <v>1</v>
      </c>
      <c r="V164" s="492">
        <v>1</v>
      </c>
      <c r="W164" s="492">
        <v>1</v>
      </c>
      <c r="X164" s="493">
        <v>1</v>
      </c>
      <c r="Y164" s="417">
        <f t="shared" si="39"/>
        <v>1</v>
      </c>
      <c r="Z164" s="404">
        <f t="shared" si="49"/>
        <v>1</v>
      </c>
      <c r="AA164" s="766" t="str">
        <f t="shared" si="41"/>
        <v>E-</v>
      </c>
      <c r="AB164" s="423">
        <v>1</v>
      </c>
      <c r="AC164" s="1050"/>
      <c r="AD164" s="477" t="str">
        <f t="shared" si="42"/>
        <v>E-</v>
      </c>
      <c r="AE164" s="408">
        <f t="shared" si="50"/>
        <v>1</v>
      </c>
      <c r="AF164" s="288"/>
      <c r="AG164" s="726"/>
      <c r="AH164" s="727"/>
      <c r="AI164" s="728" t="str">
        <f t="shared" si="47"/>
        <v>N</v>
      </c>
      <c r="AJ164" s="732"/>
      <c r="AK164" s="720"/>
      <c r="AL164" s="720"/>
      <c r="AM164" s="721"/>
      <c r="AN164" s="721"/>
      <c r="AO164" s="722"/>
      <c r="AP164" s="729">
        <f t="shared" si="44"/>
        <v>0</v>
      </c>
      <c r="AQ164" s="729">
        <f t="shared" si="45"/>
        <v>0</v>
      </c>
      <c r="AR164" s="729">
        <f t="shared" si="46"/>
        <v>0</v>
      </c>
      <c r="AS164" s="730">
        <f t="shared" si="33"/>
        <v>75</v>
      </c>
      <c r="AT164" s="731">
        <v>75</v>
      </c>
    </row>
    <row r="165" spans="1:46" ht="62.25" x14ac:dyDescent="0.9">
      <c r="A165" s="430">
        <v>39</v>
      </c>
      <c r="B165" s="433">
        <f>DATOS!F46</f>
        <v>0</v>
      </c>
      <c r="C165" s="491">
        <v>1</v>
      </c>
      <c r="D165" s="492">
        <v>1</v>
      </c>
      <c r="E165" s="492">
        <v>1</v>
      </c>
      <c r="F165" s="493">
        <v>1</v>
      </c>
      <c r="G165" s="695">
        <f t="shared" si="34"/>
        <v>1</v>
      </c>
      <c r="H165" s="491">
        <v>1</v>
      </c>
      <c r="I165" s="492">
        <v>1</v>
      </c>
      <c r="J165" s="492">
        <v>1</v>
      </c>
      <c r="K165" s="493">
        <v>1</v>
      </c>
      <c r="L165" s="695">
        <f t="shared" si="35"/>
        <v>1</v>
      </c>
      <c r="M165" s="696">
        <f t="shared" si="48"/>
        <v>1</v>
      </c>
      <c r="N165" s="766" t="str">
        <f t="shared" si="37"/>
        <v>E-</v>
      </c>
      <c r="O165" s="697"/>
      <c r="P165" s="491">
        <v>1</v>
      </c>
      <c r="Q165" s="492">
        <v>1</v>
      </c>
      <c r="R165" s="492">
        <v>1</v>
      </c>
      <c r="S165" s="493">
        <v>1</v>
      </c>
      <c r="T165" s="698">
        <f t="shared" si="38"/>
        <v>1</v>
      </c>
      <c r="U165" s="491">
        <v>1</v>
      </c>
      <c r="V165" s="492">
        <v>1</v>
      </c>
      <c r="W165" s="492">
        <v>1</v>
      </c>
      <c r="X165" s="493">
        <v>1</v>
      </c>
      <c r="Y165" s="417">
        <f t="shared" si="39"/>
        <v>1</v>
      </c>
      <c r="Z165" s="404">
        <f t="shared" si="49"/>
        <v>1</v>
      </c>
      <c r="AA165" s="766" t="str">
        <f t="shared" si="41"/>
        <v>E-</v>
      </c>
      <c r="AB165" s="423">
        <v>1</v>
      </c>
      <c r="AC165" s="1050"/>
      <c r="AD165" s="477" t="str">
        <f t="shared" si="42"/>
        <v>E-</v>
      </c>
      <c r="AE165" s="408">
        <f t="shared" si="50"/>
        <v>1</v>
      </c>
      <c r="AF165" s="288"/>
      <c r="AG165" s="726"/>
      <c r="AH165" s="727"/>
      <c r="AI165" s="728" t="str">
        <f t="shared" si="47"/>
        <v>N</v>
      </c>
      <c r="AJ165" s="732"/>
      <c r="AK165" s="720"/>
      <c r="AL165" s="720"/>
      <c r="AM165" s="721"/>
      <c r="AN165" s="721"/>
      <c r="AO165" s="722"/>
      <c r="AP165" s="729">
        <f t="shared" si="44"/>
        <v>0</v>
      </c>
      <c r="AQ165" s="729">
        <f t="shared" si="45"/>
        <v>0</v>
      </c>
      <c r="AR165" s="729">
        <f t="shared" si="46"/>
        <v>0</v>
      </c>
      <c r="AS165" s="730">
        <f t="shared" si="33"/>
        <v>75</v>
      </c>
      <c r="AT165" s="731">
        <v>75</v>
      </c>
    </row>
    <row r="166" spans="1:46" ht="63" thickBot="1" x14ac:dyDescent="0.95">
      <c r="A166" s="431">
        <v>40</v>
      </c>
      <c r="B166" s="434">
        <f>DATOS!F47</f>
        <v>0</v>
      </c>
      <c r="C166" s="494">
        <v>1</v>
      </c>
      <c r="D166" s="495">
        <v>1</v>
      </c>
      <c r="E166" s="495">
        <v>1</v>
      </c>
      <c r="F166" s="496">
        <v>1</v>
      </c>
      <c r="G166" s="700">
        <f t="shared" si="34"/>
        <v>1</v>
      </c>
      <c r="H166" s="494">
        <v>1</v>
      </c>
      <c r="I166" s="495">
        <v>1</v>
      </c>
      <c r="J166" s="495">
        <v>1</v>
      </c>
      <c r="K166" s="496">
        <v>1</v>
      </c>
      <c r="L166" s="700">
        <f t="shared" si="35"/>
        <v>1</v>
      </c>
      <c r="M166" s="701">
        <f t="shared" si="48"/>
        <v>1</v>
      </c>
      <c r="N166" s="767" t="str">
        <f t="shared" si="37"/>
        <v>E-</v>
      </c>
      <c r="O166" s="702"/>
      <c r="P166" s="494">
        <v>1</v>
      </c>
      <c r="Q166" s="495">
        <v>1</v>
      </c>
      <c r="R166" s="495">
        <v>1</v>
      </c>
      <c r="S166" s="496">
        <v>1</v>
      </c>
      <c r="T166" s="703">
        <f t="shared" si="38"/>
        <v>1</v>
      </c>
      <c r="U166" s="494">
        <v>1</v>
      </c>
      <c r="V166" s="495">
        <v>1</v>
      </c>
      <c r="W166" s="495">
        <v>1</v>
      </c>
      <c r="X166" s="496">
        <v>1</v>
      </c>
      <c r="Y166" s="418">
        <f t="shared" si="39"/>
        <v>1</v>
      </c>
      <c r="Z166" s="405">
        <f t="shared" si="49"/>
        <v>1</v>
      </c>
      <c r="AA166" s="767" t="str">
        <f t="shared" si="41"/>
        <v>E-</v>
      </c>
      <c r="AB166" s="424">
        <v>1</v>
      </c>
      <c r="AC166" s="1051"/>
      <c r="AD166" s="478" t="str">
        <f t="shared" si="42"/>
        <v>E-</v>
      </c>
      <c r="AE166" s="409">
        <f t="shared" si="50"/>
        <v>1</v>
      </c>
      <c r="AF166" s="289"/>
      <c r="AG166" s="733"/>
      <c r="AH166" s="734"/>
      <c r="AI166" s="735" t="str">
        <f t="shared" si="47"/>
        <v>N</v>
      </c>
      <c r="AJ166" s="736"/>
      <c r="AK166" s="737"/>
      <c r="AL166" s="737"/>
      <c r="AM166" s="738"/>
      <c r="AN166" s="738"/>
      <c r="AO166" s="739"/>
      <c r="AP166" s="740">
        <f t="shared" si="44"/>
        <v>0</v>
      </c>
      <c r="AQ166" s="740">
        <f t="shared" si="45"/>
        <v>0</v>
      </c>
      <c r="AR166" s="740">
        <f t="shared" si="46"/>
        <v>0</v>
      </c>
      <c r="AS166" s="741">
        <f t="shared" si="33"/>
        <v>75</v>
      </c>
      <c r="AT166" s="742">
        <v>75</v>
      </c>
    </row>
    <row r="167" spans="1:46" ht="63" thickBot="1" x14ac:dyDescent="0.95">
      <c r="A167" s="385"/>
      <c r="E167" s="442" t="s">
        <v>168</v>
      </c>
      <c r="F167" s="440" t="s">
        <v>929</v>
      </c>
      <c r="G167" s="441" t="s">
        <v>169</v>
      </c>
      <c r="H167" s="687"/>
      <c r="I167" s="687"/>
      <c r="J167" s="687"/>
      <c r="K167" s="687"/>
      <c r="L167" s="704"/>
      <c r="M167" s="704"/>
      <c r="N167" s="704"/>
      <c r="O167" s="704"/>
      <c r="P167" s="687"/>
      <c r="Q167" s="687"/>
      <c r="R167" s="687"/>
      <c r="S167" s="687"/>
      <c r="T167" s="704"/>
      <c r="U167" s="687"/>
      <c r="V167" s="687"/>
      <c r="W167" s="687"/>
      <c r="X167" s="687"/>
      <c r="Y167" s="377"/>
      <c r="Z167" s="377"/>
      <c r="AA167" s="377"/>
      <c r="AB167" s="377"/>
      <c r="AC167" s="1040" t="s">
        <v>157</v>
      </c>
      <c r="AD167" s="1041"/>
      <c r="AE167" s="378">
        <f>AVERAGE(AE127:AE147)</f>
        <v>8.4285714285714288</v>
      </c>
      <c r="AF167" s="228"/>
    </row>
    <row r="168" spans="1:46" ht="63" thickBot="1" x14ac:dyDescent="0.95">
      <c r="A168" s="385"/>
      <c r="B168" s="1042" t="s">
        <v>228</v>
      </c>
      <c r="C168" s="1043"/>
      <c r="D168" s="1044"/>
      <c r="E168" s="443" t="s">
        <v>170</v>
      </c>
      <c r="F168" s="705">
        <f>COUNTIFS($V$14:$V$53, "&gt;=8", $V$14:$V$53, "&lt;=10")</f>
        <v>0</v>
      </c>
      <c r="G168" s="706">
        <f>COUNTIFS($G$14:$G$52, "&gt;=8", $G$14:$G$52, "&lt;=10") / COUNT($G$14:$G$52)</f>
        <v>0</v>
      </c>
      <c r="K168" s="687"/>
      <c r="L168" s="704"/>
      <c r="M168" s="704"/>
      <c r="N168" s="704"/>
      <c r="O168" s="704"/>
      <c r="P168" s="687"/>
      <c r="Q168" s="687"/>
      <c r="R168" s="687"/>
      <c r="S168" s="687"/>
      <c r="T168" s="704"/>
      <c r="U168" s="687"/>
      <c r="V168" s="687"/>
      <c r="W168" s="687"/>
      <c r="X168" s="687"/>
      <c r="Y168" s="377"/>
      <c r="Z168" s="377"/>
      <c r="AA168" s="377"/>
      <c r="AB168" s="377"/>
      <c r="AC168" s="1040" t="s">
        <v>158</v>
      </c>
      <c r="AD168" s="1045"/>
      <c r="AE168" s="379">
        <f>DATOS!C130</f>
        <v>0</v>
      </c>
      <c r="AF168" s="280"/>
      <c r="AG168" s="381"/>
      <c r="AH168" s="381"/>
      <c r="AI168" s="380"/>
      <c r="AJ168" s="380"/>
      <c r="AK168" s="380"/>
      <c r="AL168" s="380"/>
      <c r="AM168" s="663"/>
      <c r="AN168" s="663"/>
      <c r="AO168" s="663"/>
      <c r="AP168" s="663"/>
      <c r="AQ168" s="663"/>
      <c r="AR168" s="663"/>
      <c r="AS168" s="663"/>
      <c r="AT168" s="663"/>
    </row>
    <row r="169" spans="1:46" x14ac:dyDescent="0.9">
      <c r="B169" s="1027" t="s">
        <v>231</v>
      </c>
      <c r="C169" s="1028"/>
      <c r="D169" s="1029"/>
      <c r="E169" s="445" t="s">
        <v>171</v>
      </c>
      <c r="F169" s="707">
        <f>COUNTIFS($V$14:$V$53, "&gt;=5", $V$14:$V$53, "&lt;=7")</f>
        <v>0</v>
      </c>
      <c r="G169" s="708">
        <f>COUNTIFS($G$14:$G$52, "&gt;=5", $G$14:$G$52, "&lt;=7") / COUNT($G$14:$G$52)</f>
        <v>0</v>
      </c>
      <c r="K169" s="709"/>
      <c r="L169" s="710"/>
      <c r="M169" s="710"/>
      <c r="N169" s="710"/>
      <c r="O169" s="710"/>
      <c r="P169" s="709"/>
      <c r="Q169" s="709"/>
      <c r="R169" s="709"/>
      <c r="S169" s="709"/>
      <c r="T169" s="710"/>
      <c r="U169" s="687"/>
      <c r="V169" s="687"/>
      <c r="W169" s="687"/>
      <c r="X169" s="687"/>
      <c r="Y169" s="229"/>
      <c r="Z169" s="229"/>
      <c r="AA169" s="229"/>
      <c r="AB169" s="229"/>
      <c r="AC169" s="221"/>
      <c r="AD169" s="229"/>
      <c r="AE169" s="229"/>
      <c r="AF169" s="229"/>
      <c r="AG169" s="381"/>
      <c r="AH169" s="381"/>
      <c r="AI169" s="380"/>
      <c r="AJ169" s="380"/>
      <c r="AK169" s="380"/>
      <c r="AL169" s="380"/>
      <c r="AM169" s="380"/>
      <c r="AN169" s="380"/>
      <c r="AO169" s="380"/>
      <c r="AP169" s="380"/>
      <c r="AQ169" s="380"/>
      <c r="AR169" s="380"/>
      <c r="AS169" s="380"/>
      <c r="AT169" s="380"/>
    </row>
    <row r="170" spans="1:46" ht="62.25" thickBot="1" x14ac:dyDescent="0.95">
      <c r="B170" s="1030" t="s">
        <v>234</v>
      </c>
      <c r="C170" s="1031"/>
      <c r="D170" s="1032"/>
      <c r="E170" s="447" t="s">
        <v>172</v>
      </c>
      <c r="F170" s="711">
        <f>COUNTIFS($V$14:$V$53, "&gt;=1", $V$14:$V$53, "&lt;=4")</f>
        <v>0</v>
      </c>
      <c r="G170" s="712">
        <f>COUNTIFS($G$14:$G$52, "&gt;=1", $G$14:$G$52, "&lt;=4") / COUNT($G$14:$G$52)</f>
        <v>0</v>
      </c>
      <c r="K170" s="709"/>
      <c r="L170" s="710"/>
      <c r="M170" s="710"/>
      <c r="N170" s="710"/>
      <c r="O170" s="710"/>
      <c r="P170" s="709"/>
      <c r="Q170" s="1033" t="s">
        <v>111</v>
      </c>
      <c r="R170" s="1033"/>
      <c r="U170" s="1034" t="s">
        <v>310</v>
      </c>
      <c r="V170" s="1034"/>
      <c r="W170" s="713"/>
      <c r="X170" s="1035" t="s">
        <v>917</v>
      </c>
      <c r="Y170" s="1035"/>
      <c r="Z170" s="1035"/>
      <c r="AA170" s="1036" t="s">
        <v>918</v>
      </c>
      <c r="AB170" s="1036"/>
      <c r="AC170" s="1036"/>
      <c r="AD170" s="1036"/>
      <c r="AE170" s="1036"/>
      <c r="AF170" s="229"/>
      <c r="AG170" s="381"/>
      <c r="AH170" s="381"/>
      <c r="AI170" s="380"/>
      <c r="AJ170" s="380"/>
      <c r="AK170" s="380"/>
      <c r="AL170" s="380"/>
      <c r="AM170" s="380"/>
      <c r="AN170" s="380"/>
      <c r="AO170" s="380"/>
      <c r="AP170" s="380"/>
      <c r="AQ170" s="380"/>
      <c r="AR170" s="380"/>
      <c r="AS170" s="380"/>
      <c r="AT170" s="380"/>
    </row>
    <row r="171" spans="1:46" ht="62.25" thickBot="1" x14ac:dyDescent="0.95">
      <c r="B171" s="1046" t="s">
        <v>173</v>
      </c>
      <c r="C171" s="1047"/>
      <c r="D171" s="1047"/>
      <c r="E171" s="1048"/>
      <c r="F171" s="714">
        <f>SUM(F168:F170)</f>
        <v>0</v>
      </c>
      <c r="G171" s="715">
        <f>DATOS!C130/28</f>
        <v>0</v>
      </c>
      <c r="K171" s="709"/>
      <c r="L171" s="710"/>
      <c r="M171" s="710"/>
      <c r="N171" s="710"/>
      <c r="O171" s="710"/>
      <c r="P171" s="709"/>
      <c r="Q171" s="709"/>
      <c r="R171" s="709"/>
      <c r="S171" s="709"/>
      <c r="T171" s="710"/>
      <c r="U171" s="687"/>
      <c r="V171" s="687"/>
      <c r="W171" s="687"/>
      <c r="X171" s="687"/>
      <c r="Y171" s="229"/>
      <c r="Z171" s="229"/>
      <c r="AA171" s="229"/>
      <c r="AB171" s="229"/>
      <c r="AC171" s="221"/>
      <c r="AD171" s="229"/>
      <c r="AE171" s="229"/>
      <c r="AF171" s="229"/>
      <c r="AG171" s="223"/>
      <c r="AH171" s="223"/>
      <c r="AI171" s="221"/>
      <c r="AJ171" s="221"/>
      <c r="AK171" s="221"/>
      <c r="AL171" s="221"/>
      <c r="AM171" s="221"/>
      <c r="AN171" s="221"/>
      <c r="AO171" s="221"/>
      <c r="AP171" s="221"/>
      <c r="AQ171" s="221"/>
      <c r="AR171" s="221"/>
      <c r="AS171" s="221"/>
      <c r="AT171" s="221"/>
    </row>
    <row r="172" spans="1:46" ht="101.25" x14ac:dyDescent="0.9">
      <c r="A172" s="990" t="s">
        <v>0</v>
      </c>
      <c r="B172" s="990"/>
      <c r="C172" s="990"/>
      <c r="D172" s="990"/>
      <c r="E172" s="990"/>
      <c r="F172" s="990"/>
      <c r="G172" s="990"/>
      <c r="H172" s="990"/>
      <c r="I172" s="990"/>
      <c r="J172" s="990"/>
      <c r="K172" s="990"/>
      <c r="L172" s="990"/>
      <c r="M172" s="990"/>
      <c r="N172" s="990"/>
      <c r="O172" s="990"/>
      <c r="P172" s="990"/>
      <c r="Q172" s="990"/>
      <c r="R172" s="990"/>
      <c r="S172" s="990"/>
      <c r="T172" s="990"/>
      <c r="U172" s="990"/>
      <c r="V172" s="990"/>
      <c r="W172" s="990"/>
      <c r="X172" s="990"/>
      <c r="Y172" s="990"/>
      <c r="Z172" s="990"/>
      <c r="AA172" s="990"/>
      <c r="AB172" s="990"/>
      <c r="AC172" s="990"/>
      <c r="AD172" s="990"/>
      <c r="AE172" s="990"/>
      <c r="AF172" s="990"/>
      <c r="AG172" s="990"/>
      <c r="AH172" s="990"/>
      <c r="AI172" s="82"/>
      <c r="AJ172" s="82"/>
      <c r="AK172" s="82"/>
      <c r="AL172" s="82"/>
      <c r="AM172" s="82"/>
      <c r="AN172" s="82"/>
      <c r="AO172" s="82"/>
      <c r="AP172" s="82"/>
      <c r="AQ172" s="82"/>
      <c r="AR172" s="82"/>
      <c r="AS172" s="82"/>
      <c r="AT172" s="82"/>
    </row>
    <row r="173" spans="1:46" ht="75" x14ac:dyDescent="0.9">
      <c r="A173" s="991" t="str">
        <f>DATOS!C9</f>
        <v>ESCUELA DE EDUCACIÓN BÀSICA PARTICULAR MINERVA</v>
      </c>
      <c r="B173" s="991"/>
      <c r="C173" s="991"/>
      <c r="D173" s="991"/>
      <c r="E173" s="991"/>
      <c r="F173" s="991"/>
      <c r="G173" s="991"/>
      <c r="H173" s="991"/>
      <c r="I173" s="991"/>
      <c r="J173" s="991"/>
      <c r="K173" s="991"/>
      <c r="L173" s="991"/>
      <c r="M173" s="991"/>
      <c r="N173" s="991"/>
      <c r="O173" s="991"/>
      <c r="P173" s="991"/>
      <c r="Q173" s="991"/>
      <c r="R173" s="991"/>
      <c r="S173" s="991"/>
      <c r="T173" s="991"/>
      <c r="U173" s="991"/>
      <c r="V173" s="991"/>
      <c r="W173" s="991"/>
      <c r="X173" s="991"/>
      <c r="Y173" s="991"/>
      <c r="Z173" s="991"/>
      <c r="AA173" s="991"/>
      <c r="AB173" s="991"/>
      <c r="AC173" s="991"/>
      <c r="AD173" s="991"/>
      <c r="AE173" s="991"/>
      <c r="AF173" s="991"/>
      <c r="AG173" s="991"/>
      <c r="AH173" s="991"/>
      <c r="AI173" s="83"/>
      <c r="AJ173" s="83"/>
      <c r="AK173" s="83"/>
      <c r="AL173" s="83"/>
      <c r="AM173" s="83"/>
      <c r="AN173" s="83"/>
      <c r="AO173" s="83"/>
      <c r="AP173" s="83"/>
      <c r="AQ173" s="83"/>
      <c r="AR173" s="83"/>
      <c r="AS173" s="83"/>
      <c r="AT173" s="83"/>
    </row>
    <row r="174" spans="1:46" ht="69" x14ac:dyDescent="0.9">
      <c r="A174" s="992" t="s">
        <v>159</v>
      </c>
      <c r="B174" s="992"/>
      <c r="C174" s="992"/>
      <c r="D174" s="992"/>
      <c r="E174" s="992"/>
      <c r="F174" s="992"/>
      <c r="G174" s="992"/>
      <c r="H174" s="992"/>
      <c r="I174" s="992"/>
      <c r="J174" s="992"/>
      <c r="K174" s="992"/>
      <c r="L174" s="992"/>
      <c r="M174" s="992"/>
      <c r="N174" s="992"/>
      <c r="O174" s="992"/>
      <c r="P174" s="992"/>
      <c r="Q174" s="992"/>
      <c r="R174" s="992"/>
      <c r="S174" s="992"/>
      <c r="T174" s="992"/>
      <c r="U174" s="992"/>
      <c r="V174" s="992"/>
      <c r="W174" s="992"/>
      <c r="X174" s="992"/>
      <c r="Y174" s="992"/>
      <c r="Z174" s="992"/>
      <c r="AA174" s="992"/>
      <c r="AB174" s="992"/>
      <c r="AC174" s="992"/>
      <c r="AD174" s="992"/>
      <c r="AE174" s="992"/>
      <c r="AF174" s="992"/>
      <c r="AG174" s="992"/>
      <c r="AH174" s="992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</row>
    <row r="175" spans="1:46" x14ac:dyDescent="0.9">
      <c r="A175" s="993" t="s">
        <v>928</v>
      </c>
      <c r="B175" s="993"/>
      <c r="C175" s="993"/>
      <c r="D175" s="993"/>
      <c r="E175" s="993"/>
      <c r="F175" s="993"/>
      <c r="G175" s="993"/>
      <c r="H175" s="993"/>
      <c r="I175" s="993"/>
      <c r="J175" s="993"/>
      <c r="K175" s="993"/>
      <c r="L175" s="993"/>
      <c r="M175" s="993"/>
      <c r="N175" s="993"/>
      <c r="O175" s="993"/>
      <c r="P175" s="993"/>
      <c r="Q175" s="993"/>
      <c r="R175" s="993"/>
      <c r="S175" s="993"/>
      <c r="T175" s="993"/>
      <c r="U175" s="993"/>
      <c r="V175" s="993"/>
      <c r="W175" s="993"/>
      <c r="X175" s="993"/>
      <c r="Y175" s="993"/>
      <c r="Z175" s="993"/>
      <c r="AA175" s="993"/>
      <c r="AB175" s="993"/>
      <c r="AC175" s="993"/>
      <c r="AD175" s="993"/>
      <c r="AE175" s="993"/>
      <c r="AF175" s="993"/>
      <c r="AG175" s="993"/>
      <c r="AH175" s="993"/>
    </row>
    <row r="176" spans="1:46" x14ac:dyDescent="0.9">
      <c r="A176" s="385"/>
      <c r="B176" s="45"/>
      <c r="C176" s="680"/>
      <c r="D176" s="680"/>
      <c r="E176" s="680"/>
      <c r="F176" s="680"/>
      <c r="G176" s="681"/>
      <c r="H176" s="680"/>
      <c r="I176" s="680"/>
      <c r="J176" s="680"/>
      <c r="K176" s="680"/>
      <c r="L176" s="681"/>
      <c r="M176" s="681"/>
      <c r="N176" s="681"/>
      <c r="O176" s="681"/>
      <c r="P176" s="680"/>
      <c r="Q176" s="680"/>
      <c r="R176" s="682"/>
      <c r="S176" s="680"/>
      <c r="T176" s="681"/>
      <c r="AE176" s="222"/>
      <c r="AF176" s="222"/>
      <c r="AG176" s="223"/>
      <c r="AH176" s="223"/>
    </row>
    <row r="177" spans="1:46" x14ac:dyDescent="0.9">
      <c r="A177" s="385"/>
      <c r="B177" s="45"/>
      <c r="C177" s="680"/>
      <c r="D177" s="680"/>
      <c r="E177" s="680"/>
      <c r="F177" s="680"/>
      <c r="G177" s="994" t="s">
        <v>146</v>
      </c>
      <c r="H177" s="994"/>
      <c r="I177" s="995" t="str">
        <f>DATOS!C23</f>
        <v>CIENCIAS NATURALES</v>
      </c>
      <c r="J177" s="995"/>
      <c r="K177" s="995"/>
      <c r="L177" s="995"/>
      <c r="M177" s="995"/>
      <c r="N177" s="995"/>
      <c r="O177" s="995"/>
      <c r="P177" s="995"/>
      <c r="Q177" s="684"/>
      <c r="R177" s="682"/>
      <c r="S177" s="996" t="s">
        <v>23</v>
      </c>
      <c r="T177" s="996"/>
      <c r="U177" s="997" t="str">
        <f>DATOS!C13</f>
        <v xml:space="preserve">BÁSICA </v>
      </c>
      <c r="V177" s="997"/>
      <c r="W177" s="685"/>
      <c r="X177" s="685"/>
      <c r="Y177" s="435"/>
      <c r="Z177" s="435"/>
      <c r="AA177" s="435"/>
      <c r="AB177" s="435"/>
      <c r="AC177" s="435"/>
      <c r="AD177" s="435"/>
      <c r="AE177" s="222"/>
      <c r="AF177" s="222"/>
      <c r="AG177" s="223"/>
      <c r="AH177" s="223"/>
    </row>
    <row r="178" spans="1:46" x14ac:dyDescent="0.9">
      <c r="A178" s="385"/>
      <c r="B178" s="45"/>
      <c r="C178" s="680"/>
      <c r="D178" s="680"/>
      <c r="E178" s="680"/>
      <c r="F178" s="680"/>
      <c r="G178" s="994" t="s">
        <v>111</v>
      </c>
      <c r="H178" s="994"/>
      <c r="I178" s="995" t="str">
        <f>DATOS!B20</f>
        <v xml:space="preserve"> TRELLES ORDÓÑEZ CAROL ALEXANDRA</v>
      </c>
      <c r="J178" s="995"/>
      <c r="K178" s="995"/>
      <c r="L178" s="995"/>
      <c r="M178" s="995"/>
      <c r="N178" s="995"/>
      <c r="O178" s="995"/>
      <c r="P178" s="995"/>
      <c r="Q178" s="684"/>
      <c r="R178" s="656"/>
      <c r="S178" s="996" t="s">
        <v>26</v>
      </c>
      <c r="T178" s="996"/>
      <c r="U178" s="997" t="str">
        <f>DATOS!C14</f>
        <v>SEGUNDO</v>
      </c>
      <c r="V178" s="997"/>
      <c r="W178" s="685"/>
      <c r="X178" s="685"/>
      <c r="Y178" s="435"/>
      <c r="Z178" s="435"/>
      <c r="AA178" s="435"/>
      <c r="AB178" s="435"/>
      <c r="AC178" s="435"/>
      <c r="AD178" s="435"/>
      <c r="AE178" s="222"/>
      <c r="AF178" s="222"/>
      <c r="AG178" s="223"/>
      <c r="AH178" s="223"/>
    </row>
    <row r="179" spans="1:46" ht="62.25" x14ac:dyDescent="0.9">
      <c r="A179" s="385"/>
      <c r="B179" s="45"/>
      <c r="C179" s="680"/>
      <c r="D179" s="680"/>
      <c r="E179" s="680"/>
      <c r="F179" s="680"/>
      <c r="G179" s="996" t="s">
        <v>19</v>
      </c>
      <c r="H179" s="996"/>
      <c r="I179" s="1016" t="s">
        <v>20</v>
      </c>
      <c r="J179" s="1016"/>
      <c r="K179" s="1016"/>
      <c r="L179" s="1016"/>
      <c r="M179" s="1016"/>
      <c r="N179" s="1016"/>
      <c r="O179" s="686"/>
      <c r="P179" s="686"/>
      <c r="Q179" s="686"/>
      <c r="R179" s="687"/>
      <c r="S179" s="996" t="s">
        <v>28</v>
      </c>
      <c r="T179" s="996"/>
      <c r="U179" s="997" t="str">
        <f>DATOS!C15</f>
        <v>"A"</v>
      </c>
      <c r="V179" s="997"/>
      <c r="W179" s="685"/>
      <c r="X179" s="685"/>
      <c r="Y179" s="436"/>
      <c r="Z179" s="436"/>
      <c r="AA179" s="436"/>
      <c r="AB179" s="436"/>
      <c r="AC179" s="436"/>
      <c r="AD179" s="436"/>
      <c r="AE179" s="222"/>
      <c r="AF179" s="222"/>
      <c r="AG179" s="223"/>
      <c r="AH179" s="223"/>
    </row>
    <row r="180" spans="1:46" ht="188.25" thickBot="1" x14ac:dyDescent="0.95">
      <c r="A180" s="998" t="s">
        <v>161</v>
      </c>
      <c r="B180" s="998"/>
      <c r="C180" s="998"/>
      <c r="D180" s="998"/>
      <c r="E180" s="998"/>
      <c r="F180" s="998"/>
      <c r="G180" s="998"/>
      <c r="H180" s="281"/>
      <c r="I180" s="281"/>
      <c r="J180" s="281"/>
      <c r="K180" s="281"/>
      <c r="L180" s="388"/>
      <c r="M180" s="388"/>
      <c r="N180" s="388"/>
      <c r="O180" s="388"/>
      <c r="P180" s="281"/>
      <c r="Q180" s="281"/>
      <c r="R180" s="281"/>
      <c r="W180" s="437"/>
      <c r="X180" s="437"/>
      <c r="Y180" s="437"/>
      <c r="Z180" s="437"/>
      <c r="AA180" s="437"/>
      <c r="AB180" s="437"/>
      <c r="AC180" s="437"/>
      <c r="AD180" s="437"/>
      <c r="AE180" s="222"/>
      <c r="AF180" s="222"/>
      <c r="AG180" s="223"/>
      <c r="AH180" s="223"/>
    </row>
    <row r="181" spans="1:46" ht="150.75" customHeight="1" thickBot="1" x14ac:dyDescent="0.95">
      <c r="A181" s="999" t="s">
        <v>926</v>
      </c>
      <c r="B181" s="1000" t="s">
        <v>5</v>
      </c>
      <c r="C181" s="1002" t="s">
        <v>919</v>
      </c>
      <c r="D181" s="1003"/>
      <c r="E181" s="1003"/>
      <c r="F181" s="1003"/>
      <c r="G181" s="1003"/>
      <c r="H181" s="1003"/>
      <c r="I181" s="1003"/>
      <c r="J181" s="1003"/>
      <c r="K181" s="1003"/>
      <c r="L181" s="1003"/>
      <c r="M181" s="1003"/>
      <c r="N181" s="1004"/>
      <c r="O181" s="392"/>
      <c r="P181" s="1005" t="s">
        <v>162</v>
      </c>
      <c r="Q181" s="1006"/>
      <c r="R181" s="1006"/>
      <c r="S181" s="1006"/>
      <c r="T181" s="1006"/>
      <c r="U181" s="1006"/>
      <c r="V181" s="1006"/>
      <c r="W181" s="1006"/>
      <c r="X181" s="1006"/>
      <c r="Y181" s="1006"/>
      <c r="Z181" s="1006"/>
      <c r="AA181" s="1007"/>
      <c r="AB181" s="1008" t="s">
        <v>163</v>
      </c>
      <c r="AC181" s="1009"/>
      <c r="AD181" s="1017" t="s">
        <v>920</v>
      </c>
      <c r="AE181" s="1018"/>
      <c r="AF181" s="225"/>
      <c r="AG181" s="1058" t="s">
        <v>965</v>
      </c>
      <c r="AH181" s="1058"/>
      <c r="AI181" s="1058"/>
      <c r="AJ181" s="1064" t="s">
        <v>964</v>
      </c>
      <c r="AK181" s="1065"/>
      <c r="AL181" s="1065"/>
      <c r="AM181" s="1065"/>
      <c r="AN181" s="1065"/>
      <c r="AO181" s="1065"/>
      <c r="AP181" s="1065"/>
      <c r="AQ181" s="1065"/>
      <c r="AR181" s="1066"/>
      <c r="AS181" s="1067" t="s">
        <v>967</v>
      </c>
      <c r="AT181" s="1070" t="s">
        <v>946</v>
      </c>
    </row>
    <row r="182" spans="1:46" ht="119.25" customHeight="1" thickBot="1" x14ac:dyDescent="0.95">
      <c r="A182" s="999"/>
      <c r="B182" s="1000"/>
      <c r="C182" s="1021" t="s">
        <v>148</v>
      </c>
      <c r="D182" s="1022"/>
      <c r="E182" s="1022"/>
      <c r="F182" s="1023"/>
      <c r="G182" s="1012" t="s">
        <v>924</v>
      </c>
      <c r="H182" s="1021" t="s">
        <v>148</v>
      </c>
      <c r="I182" s="1022"/>
      <c r="J182" s="1022"/>
      <c r="K182" s="1023"/>
      <c r="L182" s="1012" t="s">
        <v>923</v>
      </c>
      <c r="M182" s="1014" t="s">
        <v>922</v>
      </c>
      <c r="N182" s="1015"/>
      <c r="O182" s="393"/>
      <c r="P182" s="1024" t="s">
        <v>148</v>
      </c>
      <c r="Q182" s="1025"/>
      <c r="R182" s="1025"/>
      <c r="S182" s="1026"/>
      <c r="T182" s="1012" t="s">
        <v>924</v>
      </c>
      <c r="U182" s="1024" t="s">
        <v>148</v>
      </c>
      <c r="V182" s="1025"/>
      <c r="W182" s="1025"/>
      <c r="X182" s="1026"/>
      <c r="Y182" s="1012" t="s">
        <v>923</v>
      </c>
      <c r="Z182" s="1014" t="s">
        <v>925</v>
      </c>
      <c r="AA182" s="1015"/>
      <c r="AB182" s="1010"/>
      <c r="AC182" s="1011"/>
      <c r="AD182" s="1019"/>
      <c r="AE182" s="1020"/>
      <c r="AF182" s="226"/>
      <c r="AG182" s="1059"/>
      <c r="AH182" s="1059"/>
      <c r="AI182" s="1059"/>
      <c r="AJ182" s="1052" t="s">
        <v>190</v>
      </c>
      <c r="AK182" s="1053"/>
      <c r="AL182" s="1054"/>
      <c r="AM182" s="1055" t="s">
        <v>191</v>
      </c>
      <c r="AN182" s="1056"/>
      <c r="AO182" s="1057"/>
      <c r="AP182" s="1055" t="s">
        <v>966</v>
      </c>
      <c r="AQ182" s="1056"/>
      <c r="AR182" s="1057"/>
      <c r="AS182" s="1068"/>
      <c r="AT182" s="1071"/>
    </row>
    <row r="183" spans="1:46" ht="122.25" thickBot="1" x14ac:dyDescent="0.95">
      <c r="A183" s="999"/>
      <c r="B183" s="1001"/>
      <c r="C183" s="415" t="s">
        <v>149</v>
      </c>
      <c r="D183" s="415" t="s">
        <v>150</v>
      </c>
      <c r="E183" s="415" t="s">
        <v>915</v>
      </c>
      <c r="F183" s="415" t="s">
        <v>916</v>
      </c>
      <c r="G183" s="1013"/>
      <c r="H183" s="415" t="s">
        <v>151</v>
      </c>
      <c r="I183" s="415" t="s">
        <v>152</v>
      </c>
      <c r="J183" s="415" t="s">
        <v>153</v>
      </c>
      <c r="K183" s="415" t="s">
        <v>921</v>
      </c>
      <c r="L183" s="1013"/>
      <c r="M183" s="398" t="s">
        <v>165</v>
      </c>
      <c r="N183" s="399" t="s">
        <v>164</v>
      </c>
      <c r="O183" s="394"/>
      <c r="P183" s="414" t="s">
        <v>149</v>
      </c>
      <c r="Q183" s="414" t="s">
        <v>150</v>
      </c>
      <c r="R183" s="414" t="s">
        <v>915</v>
      </c>
      <c r="S183" s="414" t="s">
        <v>916</v>
      </c>
      <c r="T183" s="1013"/>
      <c r="U183" s="414" t="s">
        <v>151</v>
      </c>
      <c r="V183" s="414" t="s">
        <v>152</v>
      </c>
      <c r="W183" s="414" t="s">
        <v>153</v>
      </c>
      <c r="X183" s="414" t="s">
        <v>921</v>
      </c>
      <c r="Y183" s="1013"/>
      <c r="Z183" s="398" t="s">
        <v>165</v>
      </c>
      <c r="AA183" s="399" t="s">
        <v>164</v>
      </c>
      <c r="AB183" s="425" t="s">
        <v>224</v>
      </c>
      <c r="AC183" s="500" t="s">
        <v>166</v>
      </c>
      <c r="AD183" s="410" t="s">
        <v>164</v>
      </c>
      <c r="AE183" s="406" t="s">
        <v>165</v>
      </c>
      <c r="AF183" s="227"/>
      <c r="AG183" s="122" t="s">
        <v>204</v>
      </c>
      <c r="AH183" s="122" t="s">
        <v>205</v>
      </c>
      <c r="AI183" s="716" t="s">
        <v>938</v>
      </c>
      <c r="AJ183" s="745" t="s">
        <v>207</v>
      </c>
      <c r="AK183" s="745" t="s">
        <v>208</v>
      </c>
      <c r="AL183" s="745" t="s">
        <v>209</v>
      </c>
      <c r="AM183" s="746" t="s">
        <v>207</v>
      </c>
      <c r="AN183" s="746" t="s">
        <v>208</v>
      </c>
      <c r="AO183" s="746" t="s">
        <v>209</v>
      </c>
      <c r="AP183" s="747" t="s">
        <v>210</v>
      </c>
      <c r="AQ183" s="747" t="s">
        <v>211</v>
      </c>
      <c r="AR183" s="747" t="s">
        <v>212</v>
      </c>
      <c r="AS183" s="1069"/>
      <c r="AT183" s="1072"/>
    </row>
    <row r="184" spans="1:46" ht="62.25" x14ac:dyDescent="0.9">
      <c r="A184" s="429">
        <v>1</v>
      </c>
      <c r="B184" s="432">
        <f>DATOS!F8</f>
        <v>0</v>
      </c>
      <c r="C184" s="488">
        <v>10</v>
      </c>
      <c r="D184" s="489">
        <v>10</v>
      </c>
      <c r="E184" s="489">
        <v>10</v>
      </c>
      <c r="F184" s="490">
        <v>10</v>
      </c>
      <c r="G184" s="690">
        <f>SUM(C184:F184)/4</f>
        <v>10</v>
      </c>
      <c r="H184" s="488">
        <v>10</v>
      </c>
      <c r="I184" s="489">
        <v>10</v>
      </c>
      <c r="J184" s="489">
        <v>10</v>
      </c>
      <c r="K184" s="490">
        <v>10</v>
      </c>
      <c r="L184" s="690">
        <f>SUM(H184:K184)/4</f>
        <v>10</v>
      </c>
      <c r="M184" s="691">
        <f>SUM(G184+L184)/2</f>
        <v>10</v>
      </c>
      <c r="N184" s="765" t="str">
        <f>INDEX($BI$1:$BI$10, MATCH(ROUND(M184, 2), $BH$1:$BH$10, 1))</f>
        <v>A+</v>
      </c>
      <c r="O184" s="692"/>
      <c r="P184" s="488">
        <v>10</v>
      </c>
      <c r="Q184" s="489">
        <v>10</v>
      </c>
      <c r="R184" s="489">
        <v>10</v>
      </c>
      <c r="S184" s="490">
        <v>10</v>
      </c>
      <c r="T184" s="693">
        <f>SUM(P184:S184)/4</f>
        <v>10</v>
      </c>
      <c r="U184" s="488">
        <v>10</v>
      </c>
      <c r="V184" s="489">
        <v>10</v>
      </c>
      <c r="W184" s="489">
        <v>10</v>
      </c>
      <c r="X184" s="490">
        <v>10</v>
      </c>
      <c r="Y184" s="416">
        <f>SUM(U184:X184)/4</f>
        <v>10</v>
      </c>
      <c r="Z184" s="403">
        <f>SUM(T184+Y184)/2</f>
        <v>10</v>
      </c>
      <c r="AA184" s="765" t="str">
        <f>INDEX($BI$1:$BI$10, MATCH(ROUND(AB184, 2), $BH$1:$BH$10, 1))</f>
        <v>A+</v>
      </c>
      <c r="AB184" s="422">
        <v>10</v>
      </c>
      <c r="AC184" s="1049"/>
      <c r="AD184" s="476" t="str">
        <f>INDEX($BI$1:$BI$10, MATCH(ROUND(AE184, 2), $BH$1:$BH$10, 1))</f>
        <v>A+</v>
      </c>
      <c r="AE184" s="407">
        <f>SUM(M184,Z184,AB184)/3</f>
        <v>10</v>
      </c>
      <c r="AF184" s="287"/>
      <c r="AG184" s="717"/>
      <c r="AH184" s="718"/>
      <c r="AI184" s="719" t="str">
        <f>IF(OR(AG184="A",AH184="A"),"A",IF(OR(AG184="B",AH184="B"),"B",IF(OR(AG184="C",AH184="C"),"C","N")))</f>
        <v>N</v>
      </c>
      <c r="AJ184" s="720"/>
      <c r="AK184" s="720"/>
      <c r="AL184" s="720"/>
      <c r="AM184" s="721"/>
      <c r="AN184" s="721"/>
      <c r="AO184" s="722"/>
      <c r="AP184" s="723">
        <f>SUM(AJ184+AM184)</f>
        <v>0</v>
      </c>
      <c r="AQ184" s="723">
        <f>SUM(AK184+AN184)</f>
        <v>0</v>
      </c>
      <c r="AR184" s="723">
        <f>SUM(AL184+AO184)</f>
        <v>0</v>
      </c>
      <c r="AS184" s="724">
        <f t="shared" ref="AS184:AS223" si="51">AT184  - AP184  - AQ184</f>
        <v>75</v>
      </c>
      <c r="AT184" s="725">
        <v>75</v>
      </c>
    </row>
    <row r="185" spans="1:46" ht="62.25" x14ac:dyDescent="0.9">
      <c r="A185" s="430">
        <v>2</v>
      </c>
      <c r="B185" s="433">
        <f>DATOS!F9</f>
        <v>0</v>
      </c>
      <c r="C185" s="491">
        <v>10</v>
      </c>
      <c r="D185" s="492">
        <v>10</v>
      </c>
      <c r="E185" s="492">
        <v>10</v>
      </c>
      <c r="F185" s="493">
        <v>10</v>
      </c>
      <c r="G185" s="695">
        <f t="shared" ref="G185:G223" si="52">SUM(C185:F185)/4</f>
        <v>10</v>
      </c>
      <c r="H185" s="491">
        <v>10</v>
      </c>
      <c r="I185" s="492">
        <v>10</v>
      </c>
      <c r="J185" s="492">
        <v>10</v>
      </c>
      <c r="K185" s="493">
        <v>10</v>
      </c>
      <c r="L185" s="695">
        <f t="shared" ref="L185:L223" si="53">SUM(H185:K185)/4</f>
        <v>10</v>
      </c>
      <c r="M185" s="696">
        <f t="shared" ref="M185:M189" si="54">SUM(G185+L185)/2</f>
        <v>10</v>
      </c>
      <c r="N185" s="766" t="str">
        <f t="shared" ref="N185:N223" si="55">INDEX($BI$1:$BI$10, MATCH(ROUND(M185, 2), $BH$1:$BH$10, 1))</f>
        <v>A+</v>
      </c>
      <c r="O185" s="697"/>
      <c r="P185" s="491">
        <v>10</v>
      </c>
      <c r="Q185" s="492">
        <v>10</v>
      </c>
      <c r="R185" s="492">
        <v>10</v>
      </c>
      <c r="S185" s="493">
        <v>10</v>
      </c>
      <c r="T185" s="698">
        <f t="shared" ref="T185:T223" si="56">SUM(P185:S185)/4</f>
        <v>10</v>
      </c>
      <c r="U185" s="491">
        <v>10</v>
      </c>
      <c r="V185" s="492">
        <v>10</v>
      </c>
      <c r="W185" s="492">
        <v>10</v>
      </c>
      <c r="X185" s="493">
        <v>10</v>
      </c>
      <c r="Y185" s="417">
        <f t="shared" ref="Y185:Y223" si="57">SUM(U185:X185)/4</f>
        <v>10</v>
      </c>
      <c r="Z185" s="404">
        <f t="shared" ref="Z185:Z189" si="58">SUM(T185+Y185)/2</f>
        <v>10</v>
      </c>
      <c r="AA185" s="766" t="str">
        <f t="shared" ref="AA185:AA223" si="59">INDEX($BI$1:$BI$10, MATCH(ROUND(AB185, 2), $BH$1:$BH$10, 1))</f>
        <v>A+</v>
      </c>
      <c r="AB185" s="423">
        <v>10</v>
      </c>
      <c r="AC185" s="1050"/>
      <c r="AD185" s="477" t="str">
        <f t="shared" ref="AD185:AD223" si="60">INDEX($BI$1:$BI$10, MATCH(ROUND(AE185, 2), $BH$1:$BH$10, 1))</f>
        <v>A+</v>
      </c>
      <c r="AE185" s="408">
        <f t="shared" ref="AE185:AE189" si="61">SUM(M185,Z185,AB185)/3</f>
        <v>10</v>
      </c>
      <c r="AF185" s="288"/>
      <c r="AG185" s="726"/>
      <c r="AH185" s="727"/>
      <c r="AI185" s="728" t="str">
        <f>IF(OR(AG185="A",AH185="A"),"A",IF(OR(AG185="B",AH185="B"),"B",IF(OR(AG185="C",AH185="C"),"C","N")))</f>
        <v>N</v>
      </c>
      <c r="AJ185" s="720"/>
      <c r="AK185" s="720"/>
      <c r="AL185" s="720"/>
      <c r="AM185" s="721"/>
      <c r="AN185" s="721"/>
      <c r="AO185" s="722"/>
      <c r="AP185" s="729">
        <f t="shared" ref="AP185:AP223" si="62">SUM(AJ185+AM185)</f>
        <v>0</v>
      </c>
      <c r="AQ185" s="729">
        <f t="shared" ref="AQ185:AQ223" si="63">SUM(AK185+AN185)</f>
        <v>0</v>
      </c>
      <c r="AR185" s="729">
        <f t="shared" ref="AR185:AR223" si="64">SUM(AL185+AO185)</f>
        <v>0</v>
      </c>
      <c r="AS185" s="730">
        <f t="shared" si="51"/>
        <v>75</v>
      </c>
      <c r="AT185" s="731">
        <v>75</v>
      </c>
    </row>
    <row r="186" spans="1:46" ht="62.25" x14ac:dyDescent="0.9">
      <c r="A186" s="430">
        <v>3</v>
      </c>
      <c r="B186" s="433">
        <f>DATOS!F10</f>
        <v>0</v>
      </c>
      <c r="C186" s="491">
        <v>10</v>
      </c>
      <c r="D186" s="492">
        <v>10</v>
      </c>
      <c r="E186" s="492">
        <v>10</v>
      </c>
      <c r="F186" s="493">
        <v>10</v>
      </c>
      <c r="G186" s="695">
        <f t="shared" si="52"/>
        <v>10</v>
      </c>
      <c r="H186" s="491">
        <v>10</v>
      </c>
      <c r="I186" s="492">
        <v>10</v>
      </c>
      <c r="J186" s="492">
        <v>10</v>
      </c>
      <c r="K186" s="493">
        <v>10</v>
      </c>
      <c r="L186" s="695">
        <f t="shared" si="53"/>
        <v>10</v>
      </c>
      <c r="M186" s="696">
        <f t="shared" si="54"/>
        <v>10</v>
      </c>
      <c r="N186" s="766" t="str">
        <f t="shared" si="55"/>
        <v>A+</v>
      </c>
      <c r="O186" s="697"/>
      <c r="P186" s="491">
        <v>10</v>
      </c>
      <c r="Q186" s="492">
        <v>10</v>
      </c>
      <c r="R186" s="492">
        <v>10</v>
      </c>
      <c r="S186" s="493">
        <v>10</v>
      </c>
      <c r="T186" s="698">
        <f t="shared" si="56"/>
        <v>10</v>
      </c>
      <c r="U186" s="491">
        <v>10</v>
      </c>
      <c r="V186" s="492">
        <v>10</v>
      </c>
      <c r="W186" s="492">
        <v>10</v>
      </c>
      <c r="X186" s="493">
        <v>10</v>
      </c>
      <c r="Y186" s="417">
        <f t="shared" si="57"/>
        <v>10</v>
      </c>
      <c r="Z186" s="404">
        <f t="shared" si="58"/>
        <v>10</v>
      </c>
      <c r="AA186" s="766" t="str">
        <f t="shared" si="59"/>
        <v>A+</v>
      </c>
      <c r="AB186" s="423">
        <v>10</v>
      </c>
      <c r="AC186" s="1050"/>
      <c r="AD186" s="477" t="str">
        <f t="shared" si="60"/>
        <v>A+</v>
      </c>
      <c r="AE186" s="408">
        <f t="shared" si="61"/>
        <v>10</v>
      </c>
      <c r="AF186" s="288"/>
      <c r="AG186" s="726"/>
      <c r="AH186" s="727"/>
      <c r="AI186" s="728" t="str">
        <f t="shared" ref="AI186:AI223" si="65">IF(OR(AG186="A",AH186="A"),"A",IF(OR(AG186="B",AH186="B"),"B",IF(OR(AG186="C",AH186="C"),"C","N")))</f>
        <v>N</v>
      </c>
      <c r="AJ186" s="720"/>
      <c r="AK186" s="720"/>
      <c r="AL186" s="720"/>
      <c r="AM186" s="721"/>
      <c r="AN186" s="721"/>
      <c r="AO186" s="722"/>
      <c r="AP186" s="729">
        <f t="shared" si="62"/>
        <v>0</v>
      </c>
      <c r="AQ186" s="729">
        <f t="shared" si="63"/>
        <v>0</v>
      </c>
      <c r="AR186" s="729">
        <f t="shared" si="64"/>
        <v>0</v>
      </c>
      <c r="AS186" s="730">
        <f t="shared" si="51"/>
        <v>75</v>
      </c>
      <c r="AT186" s="731">
        <v>75</v>
      </c>
    </row>
    <row r="187" spans="1:46" ht="62.25" x14ac:dyDescent="0.9">
      <c r="A187" s="430">
        <v>4</v>
      </c>
      <c r="B187" s="433">
        <f>DATOS!F11</f>
        <v>0</v>
      </c>
      <c r="C187" s="491">
        <v>10</v>
      </c>
      <c r="D187" s="492">
        <v>10</v>
      </c>
      <c r="E187" s="492">
        <v>10</v>
      </c>
      <c r="F187" s="493">
        <v>10</v>
      </c>
      <c r="G187" s="695">
        <f t="shared" si="52"/>
        <v>10</v>
      </c>
      <c r="H187" s="491">
        <v>10</v>
      </c>
      <c r="I187" s="492">
        <v>10</v>
      </c>
      <c r="J187" s="492">
        <v>10</v>
      </c>
      <c r="K187" s="493">
        <v>10</v>
      </c>
      <c r="L187" s="695">
        <f t="shared" si="53"/>
        <v>10</v>
      </c>
      <c r="M187" s="696">
        <f t="shared" si="54"/>
        <v>10</v>
      </c>
      <c r="N187" s="766" t="str">
        <f t="shared" si="55"/>
        <v>A+</v>
      </c>
      <c r="O187" s="697"/>
      <c r="P187" s="491">
        <v>10</v>
      </c>
      <c r="Q187" s="492">
        <v>10</v>
      </c>
      <c r="R187" s="492">
        <v>10</v>
      </c>
      <c r="S187" s="493">
        <v>10</v>
      </c>
      <c r="T187" s="698">
        <f t="shared" si="56"/>
        <v>10</v>
      </c>
      <c r="U187" s="491">
        <v>10</v>
      </c>
      <c r="V187" s="492">
        <v>10</v>
      </c>
      <c r="W187" s="492">
        <v>10</v>
      </c>
      <c r="X187" s="493">
        <v>10</v>
      </c>
      <c r="Y187" s="417">
        <f t="shared" si="57"/>
        <v>10</v>
      </c>
      <c r="Z187" s="404">
        <f t="shared" si="58"/>
        <v>10</v>
      </c>
      <c r="AA187" s="766" t="str">
        <f t="shared" si="59"/>
        <v>A+</v>
      </c>
      <c r="AB187" s="423">
        <v>10</v>
      </c>
      <c r="AC187" s="1050"/>
      <c r="AD187" s="477" t="str">
        <f t="shared" si="60"/>
        <v>A+</v>
      </c>
      <c r="AE187" s="408">
        <f t="shared" si="61"/>
        <v>10</v>
      </c>
      <c r="AF187" s="288"/>
      <c r="AG187" s="726"/>
      <c r="AH187" s="727"/>
      <c r="AI187" s="728" t="str">
        <f t="shared" si="65"/>
        <v>N</v>
      </c>
      <c r="AJ187" s="720"/>
      <c r="AK187" s="720"/>
      <c r="AL187" s="720"/>
      <c r="AM187" s="721"/>
      <c r="AN187" s="721"/>
      <c r="AO187" s="722"/>
      <c r="AP187" s="729">
        <f t="shared" si="62"/>
        <v>0</v>
      </c>
      <c r="AQ187" s="729">
        <f t="shared" si="63"/>
        <v>0</v>
      </c>
      <c r="AR187" s="729">
        <f t="shared" si="64"/>
        <v>0</v>
      </c>
      <c r="AS187" s="730">
        <f t="shared" si="51"/>
        <v>75</v>
      </c>
      <c r="AT187" s="731">
        <v>75</v>
      </c>
    </row>
    <row r="188" spans="1:46" ht="62.25" x14ac:dyDescent="0.9">
      <c r="A188" s="430">
        <v>5</v>
      </c>
      <c r="B188" s="433">
        <f>DATOS!F12</f>
        <v>0</v>
      </c>
      <c r="C188" s="491">
        <v>10</v>
      </c>
      <c r="D188" s="492">
        <v>10</v>
      </c>
      <c r="E188" s="492">
        <v>10</v>
      </c>
      <c r="F188" s="493">
        <v>10</v>
      </c>
      <c r="G188" s="695">
        <f t="shared" si="52"/>
        <v>10</v>
      </c>
      <c r="H188" s="491">
        <v>10</v>
      </c>
      <c r="I188" s="492">
        <v>10</v>
      </c>
      <c r="J188" s="492">
        <v>10</v>
      </c>
      <c r="K188" s="493">
        <v>10</v>
      </c>
      <c r="L188" s="695">
        <f t="shared" si="53"/>
        <v>10</v>
      </c>
      <c r="M188" s="696">
        <f t="shared" si="54"/>
        <v>10</v>
      </c>
      <c r="N188" s="766" t="str">
        <f t="shared" si="55"/>
        <v>A+</v>
      </c>
      <c r="O188" s="697"/>
      <c r="P188" s="491">
        <v>10</v>
      </c>
      <c r="Q188" s="492">
        <v>10</v>
      </c>
      <c r="R188" s="492">
        <v>10</v>
      </c>
      <c r="S188" s="493">
        <v>10</v>
      </c>
      <c r="T188" s="698">
        <f t="shared" si="56"/>
        <v>10</v>
      </c>
      <c r="U188" s="491">
        <v>10</v>
      </c>
      <c r="V188" s="492">
        <v>10</v>
      </c>
      <c r="W188" s="492">
        <v>10</v>
      </c>
      <c r="X188" s="493">
        <v>10</v>
      </c>
      <c r="Y188" s="417">
        <f t="shared" si="57"/>
        <v>10</v>
      </c>
      <c r="Z188" s="404">
        <f t="shared" si="58"/>
        <v>10</v>
      </c>
      <c r="AA188" s="766" t="str">
        <f t="shared" si="59"/>
        <v>A+</v>
      </c>
      <c r="AB188" s="423">
        <v>10</v>
      </c>
      <c r="AC188" s="1050"/>
      <c r="AD188" s="477" t="str">
        <f t="shared" si="60"/>
        <v>A+</v>
      </c>
      <c r="AE188" s="408">
        <f t="shared" si="61"/>
        <v>10</v>
      </c>
      <c r="AF188" s="288"/>
      <c r="AG188" s="726"/>
      <c r="AH188" s="727"/>
      <c r="AI188" s="728" t="str">
        <f t="shared" si="65"/>
        <v>N</v>
      </c>
      <c r="AJ188" s="720"/>
      <c r="AK188" s="720"/>
      <c r="AL188" s="720"/>
      <c r="AM188" s="721"/>
      <c r="AN188" s="721"/>
      <c r="AO188" s="722"/>
      <c r="AP188" s="729">
        <f t="shared" si="62"/>
        <v>0</v>
      </c>
      <c r="AQ188" s="729">
        <f t="shared" si="63"/>
        <v>0</v>
      </c>
      <c r="AR188" s="729">
        <f t="shared" si="64"/>
        <v>0</v>
      </c>
      <c r="AS188" s="730">
        <f t="shared" si="51"/>
        <v>75</v>
      </c>
      <c r="AT188" s="731">
        <v>75</v>
      </c>
    </row>
    <row r="189" spans="1:46" ht="62.25" x14ac:dyDescent="0.9">
      <c r="A189" s="430">
        <v>6</v>
      </c>
      <c r="B189" s="433">
        <f>DATOS!F13</f>
        <v>0</v>
      </c>
      <c r="C189" s="491">
        <v>10</v>
      </c>
      <c r="D189" s="492">
        <v>10</v>
      </c>
      <c r="E189" s="492">
        <v>10</v>
      </c>
      <c r="F189" s="493">
        <v>10</v>
      </c>
      <c r="G189" s="695">
        <f t="shared" si="52"/>
        <v>10</v>
      </c>
      <c r="H189" s="491">
        <v>10</v>
      </c>
      <c r="I189" s="492">
        <v>10</v>
      </c>
      <c r="J189" s="492">
        <v>10</v>
      </c>
      <c r="K189" s="493">
        <v>10</v>
      </c>
      <c r="L189" s="695">
        <f t="shared" si="53"/>
        <v>10</v>
      </c>
      <c r="M189" s="696">
        <f t="shared" si="54"/>
        <v>10</v>
      </c>
      <c r="N189" s="766" t="str">
        <f t="shared" si="55"/>
        <v>A+</v>
      </c>
      <c r="O189" s="697"/>
      <c r="P189" s="491">
        <v>10</v>
      </c>
      <c r="Q189" s="492">
        <v>10</v>
      </c>
      <c r="R189" s="492">
        <v>10</v>
      </c>
      <c r="S189" s="493">
        <v>10</v>
      </c>
      <c r="T189" s="698">
        <f t="shared" si="56"/>
        <v>10</v>
      </c>
      <c r="U189" s="491">
        <v>10</v>
      </c>
      <c r="V189" s="492">
        <v>10</v>
      </c>
      <c r="W189" s="492">
        <v>10</v>
      </c>
      <c r="X189" s="493">
        <v>10</v>
      </c>
      <c r="Y189" s="417">
        <f t="shared" si="57"/>
        <v>10</v>
      </c>
      <c r="Z189" s="404">
        <f t="shared" si="58"/>
        <v>10</v>
      </c>
      <c r="AA189" s="766" t="str">
        <f t="shared" si="59"/>
        <v>A+</v>
      </c>
      <c r="AB189" s="423">
        <v>10</v>
      </c>
      <c r="AC189" s="1050"/>
      <c r="AD189" s="477" t="str">
        <f t="shared" si="60"/>
        <v>A+</v>
      </c>
      <c r="AE189" s="408">
        <f t="shared" si="61"/>
        <v>10</v>
      </c>
      <c r="AF189" s="288"/>
      <c r="AG189" s="726"/>
      <c r="AH189" s="727"/>
      <c r="AI189" s="728" t="str">
        <f t="shared" si="65"/>
        <v>N</v>
      </c>
      <c r="AJ189" s="720"/>
      <c r="AK189" s="720"/>
      <c r="AL189" s="720"/>
      <c r="AM189" s="721"/>
      <c r="AN189" s="721"/>
      <c r="AO189" s="722"/>
      <c r="AP189" s="729">
        <f t="shared" si="62"/>
        <v>0</v>
      </c>
      <c r="AQ189" s="729">
        <f t="shared" si="63"/>
        <v>0</v>
      </c>
      <c r="AR189" s="729">
        <f t="shared" si="64"/>
        <v>0</v>
      </c>
      <c r="AS189" s="730">
        <f t="shared" si="51"/>
        <v>75</v>
      </c>
      <c r="AT189" s="731">
        <v>75</v>
      </c>
    </row>
    <row r="190" spans="1:46" ht="62.25" x14ac:dyDescent="0.9">
      <c r="A190" s="430">
        <v>7</v>
      </c>
      <c r="B190" s="433">
        <f>DATOS!F14</f>
        <v>0</v>
      </c>
      <c r="C190" s="491">
        <v>9</v>
      </c>
      <c r="D190" s="492">
        <v>9</v>
      </c>
      <c r="E190" s="492">
        <v>9</v>
      </c>
      <c r="F190" s="493">
        <v>9</v>
      </c>
      <c r="G190" s="695">
        <f t="shared" si="52"/>
        <v>9</v>
      </c>
      <c r="H190" s="491">
        <v>9</v>
      </c>
      <c r="I190" s="492">
        <v>9</v>
      </c>
      <c r="J190" s="492">
        <v>9</v>
      </c>
      <c r="K190" s="493">
        <v>9</v>
      </c>
      <c r="L190" s="695">
        <f t="shared" si="53"/>
        <v>9</v>
      </c>
      <c r="M190" s="696">
        <f>SUM(G190+L190)/2</f>
        <v>9</v>
      </c>
      <c r="N190" s="766" t="str">
        <f t="shared" si="55"/>
        <v>A-</v>
      </c>
      <c r="O190" s="697"/>
      <c r="P190" s="491">
        <v>9</v>
      </c>
      <c r="Q190" s="492">
        <v>9</v>
      </c>
      <c r="R190" s="492">
        <v>9</v>
      </c>
      <c r="S190" s="493">
        <v>9</v>
      </c>
      <c r="T190" s="698">
        <f t="shared" si="56"/>
        <v>9</v>
      </c>
      <c r="U190" s="491">
        <v>9</v>
      </c>
      <c r="V190" s="492">
        <v>9</v>
      </c>
      <c r="W190" s="492">
        <v>9</v>
      </c>
      <c r="X190" s="493">
        <v>9</v>
      </c>
      <c r="Y190" s="417">
        <f t="shared" si="57"/>
        <v>9</v>
      </c>
      <c r="Z190" s="404">
        <f>SUM(T190+Y190)/2</f>
        <v>9</v>
      </c>
      <c r="AA190" s="766" t="str">
        <f t="shared" si="59"/>
        <v>A-</v>
      </c>
      <c r="AB190" s="423">
        <v>9</v>
      </c>
      <c r="AC190" s="1050"/>
      <c r="AD190" s="477" t="str">
        <f t="shared" si="60"/>
        <v>A-</v>
      </c>
      <c r="AE190" s="408">
        <f>SUM(M190,Z190,AB190)/3</f>
        <v>9</v>
      </c>
      <c r="AF190" s="288"/>
      <c r="AG190" s="726"/>
      <c r="AH190" s="727"/>
      <c r="AI190" s="728" t="str">
        <f t="shared" si="65"/>
        <v>N</v>
      </c>
      <c r="AJ190" s="720"/>
      <c r="AK190" s="720"/>
      <c r="AL190" s="720"/>
      <c r="AM190" s="721"/>
      <c r="AN190" s="721"/>
      <c r="AO190" s="722"/>
      <c r="AP190" s="729">
        <f t="shared" si="62"/>
        <v>0</v>
      </c>
      <c r="AQ190" s="729">
        <f t="shared" si="63"/>
        <v>0</v>
      </c>
      <c r="AR190" s="729">
        <f t="shared" si="64"/>
        <v>0</v>
      </c>
      <c r="AS190" s="730">
        <f t="shared" si="51"/>
        <v>75</v>
      </c>
      <c r="AT190" s="731">
        <v>75</v>
      </c>
    </row>
    <row r="191" spans="1:46" ht="62.25" x14ac:dyDescent="0.9">
      <c r="A191" s="430">
        <v>8</v>
      </c>
      <c r="B191" s="433">
        <f>DATOS!F15</f>
        <v>0</v>
      </c>
      <c r="C191" s="491">
        <v>9</v>
      </c>
      <c r="D191" s="492">
        <v>9</v>
      </c>
      <c r="E191" s="492">
        <v>9</v>
      </c>
      <c r="F191" s="493">
        <v>9</v>
      </c>
      <c r="G191" s="695">
        <f t="shared" si="52"/>
        <v>9</v>
      </c>
      <c r="H191" s="491">
        <v>9</v>
      </c>
      <c r="I191" s="492">
        <v>9</v>
      </c>
      <c r="J191" s="492">
        <v>9</v>
      </c>
      <c r="K191" s="493">
        <v>9</v>
      </c>
      <c r="L191" s="695">
        <f t="shared" si="53"/>
        <v>9</v>
      </c>
      <c r="M191" s="696">
        <f t="shared" ref="M191:M223" si="66">SUM(G191+L191)/2</f>
        <v>9</v>
      </c>
      <c r="N191" s="766" t="str">
        <f t="shared" si="55"/>
        <v>A-</v>
      </c>
      <c r="O191" s="697"/>
      <c r="P191" s="491">
        <v>9</v>
      </c>
      <c r="Q191" s="492">
        <v>9</v>
      </c>
      <c r="R191" s="492">
        <v>9</v>
      </c>
      <c r="S191" s="493">
        <v>9</v>
      </c>
      <c r="T191" s="698">
        <f t="shared" si="56"/>
        <v>9</v>
      </c>
      <c r="U191" s="491">
        <v>9</v>
      </c>
      <c r="V191" s="492">
        <v>9</v>
      </c>
      <c r="W191" s="492">
        <v>9</v>
      </c>
      <c r="X191" s="493">
        <v>9</v>
      </c>
      <c r="Y191" s="417">
        <f t="shared" si="57"/>
        <v>9</v>
      </c>
      <c r="Z191" s="404">
        <f t="shared" ref="Z191:Z223" si="67">SUM(T191+Y191)/2</f>
        <v>9</v>
      </c>
      <c r="AA191" s="766" t="str">
        <f t="shared" si="59"/>
        <v>A-</v>
      </c>
      <c r="AB191" s="423">
        <v>9</v>
      </c>
      <c r="AC191" s="1050"/>
      <c r="AD191" s="477" t="str">
        <f t="shared" si="60"/>
        <v>A-</v>
      </c>
      <c r="AE191" s="408">
        <f t="shared" ref="AE191:AE223" si="68">SUM(M191,Z191,AB191)/3</f>
        <v>9</v>
      </c>
      <c r="AF191" s="288"/>
      <c r="AG191" s="726"/>
      <c r="AH191" s="727"/>
      <c r="AI191" s="728" t="str">
        <f t="shared" si="65"/>
        <v>N</v>
      </c>
      <c r="AJ191" s="720"/>
      <c r="AK191" s="720"/>
      <c r="AL191" s="720"/>
      <c r="AM191" s="721"/>
      <c r="AN191" s="721"/>
      <c r="AO191" s="722"/>
      <c r="AP191" s="729">
        <f t="shared" si="62"/>
        <v>0</v>
      </c>
      <c r="AQ191" s="729">
        <f t="shared" si="63"/>
        <v>0</v>
      </c>
      <c r="AR191" s="729">
        <f t="shared" si="64"/>
        <v>0</v>
      </c>
      <c r="AS191" s="730">
        <f t="shared" si="51"/>
        <v>75</v>
      </c>
      <c r="AT191" s="731">
        <v>75</v>
      </c>
    </row>
    <row r="192" spans="1:46" ht="62.25" x14ac:dyDescent="0.9">
      <c r="A192" s="430">
        <v>9</v>
      </c>
      <c r="B192" s="433">
        <f>DATOS!F16</f>
        <v>0</v>
      </c>
      <c r="C192" s="491">
        <v>9</v>
      </c>
      <c r="D192" s="492">
        <v>9</v>
      </c>
      <c r="E192" s="492">
        <v>9</v>
      </c>
      <c r="F192" s="493">
        <v>9</v>
      </c>
      <c r="G192" s="695">
        <f t="shared" si="52"/>
        <v>9</v>
      </c>
      <c r="H192" s="491">
        <v>9</v>
      </c>
      <c r="I192" s="492">
        <v>9</v>
      </c>
      <c r="J192" s="492">
        <v>9</v>
      </c>
      <c r="K192" s="493">
        <v>9</v>
      </c>
      <c r="L192" s="695">
        <f t="shared" si="53"/>
        <v>9</v>
      </c>
      <c r="M192" s="696">
        <f t="shared" si="66"/>
        <v>9</v>
      </c>
      <c r="N192" s="766" t="str">
        <f t="shared" si="55"/>
        <v>A-</v>
      </c>
      <c r="O192" s="697"/>
      <c r="P192" s="491">
        <v>9</v>
      </c>
      <c r="Q192" s="492">
        <v>9</v>
      </c>
      <c r="R192" s="492">
        <v>9</v>
      </c>
      <c r="S192" s="493">
        <v>9</v>
      </c>
      <c r="T192" s="698">
        <f t="shared" si="56"/>
        <v>9</v>
      </c>
      <c r="U192" s="491">
        <v>9</v>
      </c>
      <c r="V192" s="492">
        <v>9</v>
      </c>
      <c r="W192" s="492">
        <v>9</v>
      </c>
      <c r="X192" s="493">
        <v>9</v>
      </c>
      <c r="Y192" s="417">
        <f t="shared" si="57"/>
        <v>9</v>
      </c>
      <c r="Z192" s="404">
        <f t="shared" si="67"/>
        <v>9</v>
      </c>
      <c r="AA192" s="766" t="str">
        <f t="shared" si="59"/>
        <v>A-</v>
      </c>
      <c r="AB192" s="423">
        <v>9</v>
      </c>
      <c r="AC192" s="1050"/>
      <c r="AD192" s="477" t="str">
        <f t="shared" si="60"/>
        <v>A-</v>
      </c>
      <c r="AE192" s="408">
        <f t="shared" si="68"/>
        <v>9</v>
      </c>
      <c r="AF192" s="288"/>
      <c r="AG192" s="726"/>
      <c r="AH192" s="727"/>
      <c r="AI192" s="728" t="str">
        <f t="shared" si="65"/>
        <v>N</v>
      </c>
      <c r="AJ192" s="720"/>
      <c r="AK192" s="720"/>
      <c r="AL192" s="720"/>
      <c r="AM192" s="721"/>
      <c r="AN192" s="721"/>
      <c r="AO192" s="722"/>
      <c r="AP192" s="729">
        <f t="shared" si="62"/>
        <v>0</v>
      </c>
      <c r="AQ192" s="729">
        <f t="shared" si="63"/>
        <v>0</v>
      </c>
      <c r="AR192" s="729">
        <f t="shared" si="64"/>
        <v>0</v>
      </c>
      <c r="AS192" s="730">
        <f t="shared" si="51"/>
        <v>75</v>
      </c>
      <c r="AT192" s="731">
        <v>75</v>
      </c>
    </row>
    <row r="193" spans="1:46" ht="62.25" x14ac:dyDescent="0.9">
      <c r="A193" s="430">
        <v>10</v>
      </c>
      <c r="B193" s="433">
        <f>DATOS!F17</f>
        <v>0</v>
      </c>
      <c r="C193" s="491">
        <v>9</v>
      </c>
      <c r="D193" s="492">
        <v>9</v>
      </c>
      <c r="E193" s="492">
        <v>9</v>
      </c>
      <c r="F193" s="493">
        <v>9</v>
      </c>
      <c r="G193" s="695">
        <f t="shared" si="52"/>
        <v>9</v>
      </c>
      <c r="H193" s="491">
        <v>9</v>
      </c>
      <c r="I193" s="492">
        <v>9</v>
      </c>
      <c r="J193" s="492">
        <v>9</v>
      </c>
      <c r="K193" s="493">
        <v>9</v>
      </c>
      <c r="L193" s="695">
        <f t="shared" si="53"/>
        <v>9</v>
      </c>
      <c r="M193" s="696">
        <f t="shared" si="66"/>
        <v>9</v>
      </c>
      <c r="N193" s="766" t="str">
        <f t="shared" si="55"/>
        <v>A-</v>
      </c>
      <c r="O193" s="697"/>
      <c r="P193" s="491">
        <v>9</v>
      </c>
      <c r="Q193" s="492">
        <v>9</v>
      </c>
      <c r="R193" s="492">
        <v>9</v>
      </c>
      <c r="S193" s="493">
        <v>9</v>
      </c>
      <c r="T193" s="698">
        <f t="shared" si="56"/>
        <v>9</v>
      </c>
      <c r="U193" s="491">
        <v>9</v>
      </c>
      <c r="V193" s="492">
        <v>9</v>
      </c>
      <c r="W193" s="492">
        <v>9</v>
      </c>
      <c r="X193" s="493">
        <v>9</v>
      </c>
      <c r="Y193" s="417">
        <f t="shared" si="57"/>
        <v>9</v>
      </c>
      <c r="Z193" s="404">
        <f t="shared" si="67"/>
        <v>9</v>
      </c>
      <c r="AA193" s="766" t="str">
        <f t="shared" si="59"/>
        <v>A-</v>
      </c>
      <c r="AB193" s="423">
        <v>9</v>
      </c>
      <c r="AC193" s="1050"/>
      <c r="AD193" s="477" t="str">
        <f t="shared" si="60"/>
        <v>A-</v>
      </c>
      <c r="AE193" s="408">
        <f t="shared" si="68"/>
        <v>9</v>
      </c>
      <c r="AF193" s="288"/>
      <c r="AG193" s="726"/>
      <c r="AH193" s="727"/>
      <c r="AI193" s="728" t="str">
        <f t="shared" si="65"/>
        <v>N</v>
      </c>
      <c r="AJ193" s="720"/>
      <c r="AK193" s="720"/>
      <c r="AL193" s="720"/>
      <c r="AM193" s="721"/>
      <c r="AN193" s="721"/>
      <c r="AO193" s="722"/>
      <c r="AP193" s="729">
        <f t="shared" si="62"/>
        <v>0</v>
      </c>
      <c r="AQ193" s="729">
        <f t="shared" si="63"/>
        <v>0</v>
      </c>
      <c r="AR193" s="729">
        <f t="shared" si="64"/>
        <v>0</v>
      </c>
      <c r="AS193" s="730">
        <f t="shared" si="51"/>
        <v>75</v>
      </c>
      <c r="AT193" s="731">
        <v>75</v>
      </c>
    </row>
    <row r="194" spans="1:46" ht="62.25" x14ac:dyDescent="0.9">
      <c r="A194" s="430">
        <v>11</v>
      </c>
      <c r="B194" s="433">
        <f>DATOS!F18</f>
        <v>0</v>
      </c>
      <c r="C194" s="491">
        <v>9</v>
      </c>
      <c r="D194" s="492">
        <v>9</v>
      </c>
      <c r="E194" s="492">
        <v>9</v>
      </c>
      <c r="F194" s="493">
        <v>9</v>
      </c>
      <c r="G194" s="695">
        <f t="shared" si="52"/>
        <v>9</v>
      </c>
      <c r="H194" s="491">
        <v>9</v>
      </c>
      <c r="I194" s="492">
        <v>9</v>
      </c>
      <c r="J194" s="492">
        <v>9</v>
      </c>
      <c r="K194" s="493">
        <v>9</v>
      </c>
      <c r="L194" s="695">
        <f t="shared" si="53"/>
        <v>9</v>
      </c>
      <c r="M194" s="696">
        <f t="shared" si="66"/>
        <v>9</v>
      </c>
      <c r="N194" s="766" t="str">
        <f t="shared" si="55"/>
        <v>A-</v>
      </c>
      <c r="O194" s="697"/>
      <c r="P194" s="491">
        <v>9</v>
      </c>
      <c r="Q194" s="492">
        <v>9</v>
      </c>
      <c r="R194" s="492">
        <v>9</v>
      </c>
      <c r="S194" s="493">
        <v>9</v>
      </c>
      <c r="T194" s="698">
        <f t="shared" si="56"/>
        <v>9</v>
      </c>
      <c r="U194" s="491">
        <v>9</v>
      </c>
      <c r="V194" s="492">
        <v>9</v>
      </c>
      <c r="W194" s="492">
        <v>9</v>
      </c>
      <c r="X194" s="493">
        <v>9</v>
      </c>
      <c r="Y194" s="417">
        <f t="shared" si="57"/>
        <v>9</v>
      </c>
      <c r="Z194" s="404">
        <f t="shared" si="67"/>
        <v>9</v>
      </c>
      <c r="AA194" s="766" t="str">
        <f t="shared" si="59"/>
        <v>A-</v>
      </c>
      <c r="AB194" s="423">
        <v>9</v>
      </c>
      <c r="AC194" s="1050"/>
      <c r="AD194" s="477" t="str">
        <f t="shared" si="60"/>
        <v>A-</v>
      </c>
      <c r="AE194" s="408">
        <f t="shared" si="68"/>
        <v>9</v>
      </c>
      <c r="AF194" s="288"/>
      <c r="AG194" s="726"/>
      <c r="AH194" s="727"/>
      <c r="AI194" s="728" t="str">
        <f t="shared" si="65"/>
        <v>N</v>
      </c>
      <c r="AJ194" s="720"/>
      <c r="AK194" s="720"/>
      <c r="AL194" s="720"/>
      <c r="AM194" s="721"/>
      <c r="AN194" s="721"/>
      <c r="AO194" s="722"/>
      <c r="AP194" s="729">
        <f t="shared" si="62"/>
        <v>0</v>
      </c>
      <c r="AQ194" s="729">
        <f t="shared" si="63"/>
        <v>0</v>
      </c>
      <c r="AR194" s="729">
        <f t="shared" si="64"/>
        <v>0</v>
      </c>
      <c r="AS194" s="730">
        <f t="shared" si="51"/>
        <v>75</v>
      </c>
      <c r="AT194" s="731">
        <v>75</v>
      </c>
    </row>
    <row r="195" spans="1:46" ht="62.25" x14ac:dyDescent="0.9">
      <c r="A195" s="430">
        <v>12</v>
      </c>
      <c r="B195" s="433">
        <f>DATOS!F19</f>
        <v>0</v>
      </c>
      <c r="C195" s="491">
        <v>8</v>
      </c>
      <c r="D195" s="492">
        <v>8</v>
      </c>
      <c r="E195" s="492">
        <v>8</v>
      </c>
      <c r="F195" s="493">
        <v>8</v>
      </c>
      <c r="G195" s="695">
        <f t="shared" si="52"/>
        <v>8</v>
      </c>
      <c r="H195" s="491">
        <v>8</v>
      </c>
      <c r="I195" s="492">
        <v>8</v>
      </c>
      <c r="J195" s="492">
        <v>8</v>
      </c>
      <c r="K195" s="493">
        <v>8</v>
      </c>
      <c r="L195" s="695">
        <f t="shared" si="53"/>
        <v>8</v>
      </c>
      <c r="M195" s="696">
        <f t="shared" si="66"/>
        <v>8</v>
      </c>
      <c r="N195" s="766" t="str">
        <f t="shared" si="55"/>
        <v>B+</v>
      </c>
      <c r="O195" s="697"/>
      <c r="P195" s="491">
        <v>8</v>
      </c>
      <c r="Q195" s="492">
        <v>8</v>
      </c>
      <c r="R195" s="492">
        <v>8</v>
      </c>
      <c r="S195" s="493">
        <v>8</v>
      </c>
      <c r="T195" s="698">
        <f t="shared" si="56"/>
        <v>8</v>
      </c>
      <c r="U195" s="491">
        <v>8</v>
      </c>
      <c r="V195" s="492">
        <v>8</v>
      </c>
      <c r="W195" s="492">
        <v>8</v>
      </c>
      <c r="X195" s="493">
        <v>8</v>
      </c>
      <c r="Y195" s="417">
        <f t="shared" si="57"/>
        <v>8</v>
      </c>
      <c r="Z195" s="404">
        <f t="shared" si="67"/>
        <v>8</v>
      </c>
      <c r="AA195" s="766" t="str">
        <f t="shared" si="59"/>
        <v>B+</v>
      </c>
      <c r="AB195" s="423">
        <v>8</v>
      </c>
      <c r="AC195" s="1050"/>
      <c r="AD195" s="477" t="str">
        <f t="shared" si="60"/>
        <v>B+</v>
      </c>
      <c r="AE195" s="408">
        <f t="shared" si="68"/>
        <v>8</v>
      </c>
      <c r="AF195" s="288"/>
      <c r="AG195" s="726"/>
      <c r="AH195" s="727"/>
      <c r="AI195" s="728" t="str">
        <f t="shared" si="65"/>
        <v>N</v>
      </c>
      <c r="AJ195" s="720"/>
      <c r="AK195" s="720"/>
      <c r="AL195" s="720"/>
      <c r="AM195" s="721"/>
      <c r="AN195" s="721"/>
      <c r="AO195" s="722"/>
      <c r="AP195" s="729">
        <f t="shared" si="62"/>
        <v>0</v>
      </c>
      <c r="AQ195" s="729">
        <f t="shared" si="63"/>
        <v>0</v>
      </c>
      <c r="AR195" s="729">
        <f t="shared" si="64"/>
        <v>0</v>
      </c>
      <c r="AS195" s="730">
        <f t="shared" si="51"/>
        <v>75</v>
      </c>
      <c r="AT195" s="731">
        <v>75</v>
      </c>
    </row>
    <row r="196" spans="1:46" ht="62.25" x14ac:dyDescent="0.9">
      <c r="A196" s="430">
        <v>13</v>
      </c>
      <c r="B196" s="433">
        <f>DATOS!F20</f>
        <v>0</v>
      </c>
      <c r="C196" s="491">
        <v>8</v>
      </c>
      <c r="D196" s="492">
        <v>8</v>
      </c>
      <c r="E196" s="492">
        <v>8</v>
      </c>
      <c r="F196" s="493">
        <v>8</v>
      </c>
      <c r="G196" s="695">
        <f t="shared" si="52"/>
        <v>8</v>
      </c>
      <c r="H196" s="491">
        <v>8</v>
      </c>
      <c r="I196" s="492">
        <v>8</v>
      </c>
      <c r="J196" s="492">
        <v>8</v>
      </c>
      <c r="K196" s="493">
        <v>8</v>
      </c>
      <c r="L196" s="695">
        <f t="shared" si="53"/>
        <v>8</v>
      </c>
      <c r="M196" s="696">
        <f t="shared" si="66"/>
        <v>8</v>
      </c>
      <c r="N196" s="766" t="str">
        <f t="shared" si="55"/>
        <v>B+</v>
      </c>
      <c r="O196" s="697"/>
      <c r="P196" s="491">
        <v>8</v>
      </c>
      <c r="Q196" s="492">
        <v>8</v>
      </c>
      <c r="R196" s="492">
        <v>8</v>
      </c>
      <c r="S196" s="493">
        <v>8</v>
      </c>
      <c r="T196" s="698">
        <f t="shared" si="56"/>
        <v>8</v>
      </c>
      <c r="U196" s="491">
        <v>8</v>
      </c>
      <c r="V196" s="492">
        <v>8</v>
      </c>
      <c r="W196" s="492">
        <v>8</v>
      </c>
      <c r="X196" s="493">
        <v>8</v>
      </c>
      <c r="Y196" s="417">
        <f t="shared" si="57"/>
        <v>8</v>
      </c>
      <c r="Z196" s="404">
        <f t="shared" si="67"/>
        <v>8</v>
      </c>
      <c r="AA196" s="766" t="str">
        <f t="shared" si="59"/>
        <v>B+</v>
      </c>
      <c r="AB196" s="423">
        <v>8</v>
      </c>
      <c r="AC196" s="1050"/>
      <c r="AD196" s="477" t="str">
        <f t="shared" si="60"/>
        <v>B+</v>
      </c>
      <c r="AE196" s="408">
        <f t="shared" si="68"/>
        <v>8</v>
      </c>
      <c r="AF196" s="288"/>
      <c r="AG196" s="726"/>
      <c r="AH196" s="727"/>
      <c r="AI196" s="728" t="str">
        <f t="shared" si="65"/>
        <v>N</v>
      </c>
      <c r="AJ196" s="720"/>
      <c r="AK196" s="720"/>
      <c r="AL196" s="720"/>
      <c r="AM196" s="721"/>
      <c r="AN196" s="721"/>
      <c r="AO196" s="722"/>
      <c r="AP196" s="729">
        <f t="shared" si="62"/>
        <v>0</v>
      </c>
      <c r="AQ196" s="729">
        <f t="shared" si="63"/>
        <v>0</v>
      </c>
      <c r="AR196" s="729">
        <f t="shared" si="64"/>
        <v>0</v>
      </c>
      <c r="AS196" s="730">
        <f t="shared" si="51"/>
        <v>75</v>
      </c>
      <c r="AT196" s="731">
        <v>75</v>
      </c>
    </row>
    <row r="197" spans="1:46" ht="62.25" x14ac:dyDescent="0.9">
      <c r="A197" s="430">
        <v>14</v>
      </c>
      <c r="B197" s="433">
        <f>DATOS!F21</f>
        <v>0</v>
      </c>
      <c r="C197" s="491">
        <v>8</v>
      </c>
      <c r="D197" s="492">
        <v>8</v>
      </c>
      <c r="E197" s="492">
        <v>8</v>
      </c>
      <c r="F197" s="493">
        <v>8</v>
      </c>
      <c r="G197" s="695">
        <f t="shared" si="52"/>
        <v>8</v>
      </c>
      <c r="H197" s="491">
        <v>8</v>
      </c>
      <c r="I197" s="492">
        <v>8</v>
      </c>
      <c r="J197" s="492">
        <v>8</v>
      </c>
      <c r="K197" s="493">
        <v>8</v>
      </c>
      <c r="L197" s="695">
        <f t="shared" si="53"/>
        <v>8</v>
      </c>
      <c r="M197" s="696">
        <f t="shared" si="66"/>
        <v>8</v>
      </c>
      <c r="N197" s="766" t="str">
        <f t="shared" si="55"/>
        <v>B+</v>
      </c>
      <c r="O197" s="697"/>
      <c r="P197" s="491">
        <v>8</v>
      </c>
      <c r="Q197" s="492">
        <v>8</v>
      </c>
      <c r="R197" s="492">
        <v>8</v>
      </c>
      <c r="S197" s="493">
        <v>8</v>
      </c>
      <c r="T197" s="698">
        <f t="shared" si="56"/>
        <v>8</v>
      </c>
      <c r="U197" s="491">
        <v>8</v>
      </c>
      <c r="V197" s="492">
        <v>8</v>
      </c>
      <c r="W197" s="492">
        <v>8</v>
      </c>
      <c r="X197" s="493">
        <v>8</v>
      </c>
      <c r="Y197" s="417">
        <f t="shared" si="57"/>
        <v>8</v>
      </c>
      <c r="Z197" s="404">
        <f t="shared" si="67"/>
        <v>8</v>
      </c>
      <c r="AA197" s="766" t="str">
        <f t="shared" si="59"/>
        <v>B+</v>
      </c>
      <c r="AB197" s="423">
        <v>8</v>
      </c>
      <c r="AC197" s="1050"/>
      <c r="AD197" s="477" t="str">
        <f t="shared" si="60"/>
        <v>B+</v>
      </c>
      <c r="AE197" s="408">
        <f t="shared" si="68"/>
        <v>8</v>
      </c>
      <c r="AF197" s="288"/>
      <c r="AG197" s="726"/>
      <c r="AH197" s="727"/>
      <c r="AI197" s="728" t="str">
        <f t="shared" si="65"/>
        <v>N</v>
      </c>
      <c r="AJ197" s="720"/>
      <c r="AK197" s="720"/>
      <c r="AL197" s="720"/>
      <c r="AM197" s="721"/>
      <c r="AN197" s="721"/>
      <c r="AO197" s="722"/>
      <c r="AP197" s="729">
        <f t="shared" si="62"/>
        <v>0</v>
      </c>
      <c r="AQ197" s="729">
        <f t="shared" si="63"/>
        <v>0</v>
      </c>
      <c r="AR197" s="729">
        <f t="shared" si="64"/>
        <v>0</v>
      </c>
      <c r="AS197" s="730">
        <f t="shared" si="51"/>
        <v>75</v>
      </c>
      <c r="AT197" s="731">
        <v>75</v>
      </c>
    </row>
    <row r="198" spans="1:46" ht="62.25" x14ac:dyDescent="0.9">
      <c r="A198" s="430">
        <v>15</v>
      </c>
      <c r="B198" s="433">
        <f>DATOS!F22</f>
        <v>0</v>
      </c>
      <c r="C198" s="491">
        <v>8</v>
      </c>
      <c r="D198" s="492">
        <v>8</v>
      </c>
      <c r="E198" s="492">
        <v>8</v>
      </c>
      <c r="F198" s="493">
        <v>8</v>
      </c>
      <c r="G198" s="695">
        <f t="shared" si="52"/>
        <v>8</v>
      </c>
      <c r="H198" s="491">
        <v>8</v>
      </c>
      <c r="I198" s="492">
        <v>8</v>
      </c>
      <c r="J198" s="492">
        <v>8</v>
      </c>
      <c r="K198" s="493">
        <v>8</v>
      </c>
      <c r="L198" s="695">
        <f t="shared" si="53"/>
        <v>8</v>
      </c>
      <c r="M198" s="696">
        <f t="shared" si="66"/>
        <v>8</v>
      </c>
      <c r="N198" s="766" t="str">
        <f t="shared" si="55"/>
        <v>B+</v>
      </c>
      <c r="O198" s="697"/>
      <c r="P198" s="491">
        <v>8</v>
      </c>
      <c r="Q198" s="492">
        <v>8</v>
      </c>
      <c r="R198" s="492">
        <v>8</v>
      </c>
      <c r="S198" s="493">
        <v>8</v>
      </c>
      <c r="T198" s="698">
        <f t="shared" si="56"/>
        <v>8</v>
      </c>
      <c r="U198" s="491">
        <v>8</v>
      </c>
      <c r="V198" s="492">
        <v>8</v>
      </c>
      <c r="W198" s="492">
        <v>8</v>
      </c>
      <c r="X198" s="493">
        <v>8</v>
      </c>
      <c r="Y198" s="417">
        <f t="shared" si="57"/>
        <v>8</v>
      </c>
      <c r="Z198" s="404">
        <f t="shared" si="67"/>
        <v>8</v>
      </c>
      <c r="AA198" s="766" t="str">
        <f t="shared" si="59"/>
        <v>B+</v>
      </c>
      <c r="AB198" s="423">
        <v>8</v>
      </c>
      <c r="AC198" s="1050"/>
      <c r="AD198" s="477" t="str">
        <f t="shared" si="60"/>
        <v>B+</v>
      </c>
      <c r="AE198" s="408">
        <f t="shared" si="68"/>
        <v>8</v>
      </c>
      <c r="AF198" s="288"/>
      <c r="AG198" s="726"/>
      <c r="AH198" s="727"/>
      <c r="AI198" s="728" t="str">
        <f t="shared" si="65"/>
        <v>N</v>
      </c>
      <c r="AJ198" s="720"/>
      <c r="AK198" s="720"/>
      <c r="AL198" s="720"/>
      <c r="AM198" s="721"/>
      <c r="AN198" s="721"/>
      <c r="AO198" s="722"/>
      <c r="AP198" s="729">
        <f t="shared" si="62"/>
        <v>0</v>
      </c>
      <c r="AQ198" s="729">
        <f t="shared" si="63"/>
        <v>0</v>
      </c>
      <c r="AR198" s="729">
        <f t="shared" si="64"/>
        <v>0</v>
      </c>
      <c r="AS198" s="730">
        <f t="shared" si="51"/>
        <v>75</v>
      </c>
      <c r="AT198" s="731">
        <v>75</v>
      </c>
    </row>
    <row r="199" spans="1:46" ht="62.25" x14ac:dyDescent="0.9">
      <c r="A199" s="430">
        <v>16</v>
      </c>
      <c r="B199" s="433">
        <f>DATOS!F23</f>
        <v>0</v>
      </c>
      <c r="C199" s="491">
        <v>7</v>
      </c>
      <c r="D199" s="492">
        <v>7</v>
      </c>
      <c r="E199" s="492">
        <v>7</v>
      </c>
      <c r="F199" s="493">
        <v>7</v>
      </c>
      <c r="G199" s="695">
        <f t="shared" si="52"/>
        <v>7</v>
      </c>
      <c r="H199" s="491">
        <v>7</v>
      </c>
      <c r="I199" s="492">
        <v>7</v>
      </c>
      <c r="J199" s="492">
        <v>7</v>
      </c>
      <c r="K199" s="493">
        <v>7</v>
      </c>
      <c r="L199" s="695">
        <f t="shared" si="53"/>
        <v>7</v>
      </c>
      <c r="M199" s="696">
        <f t="shared" si="66"/>
        <v>7</v>
      </c>
      <c r="N199" s="766" t="str">
        <f t="shared" si="55"/>
        <v>B-</v>
      </c>
      <c r="O199" s="697"/>
      <c r="P199" s="491">
        <v>7</v>
      </c>
      <c r="Q199" s="492">
        <v>7</v>
      </c>
      <c r="R199" s="492">
        <v>7</v>
      </c>
      <c r="S199" s="493">
        <v>7</v>
      </c>
      <c r="T199" s="698">
        <f t="shared" si="56"/>
        <v>7</v>
      </c>
      <c r="U199" s="491">
        <v>7</v>
      </c>
      <c r="V199" s="492">
        <v>7</v>
      </c>
      <c r="W199" s="492">
        <v>7</v>
      </c>
      <c r="X199" s="493">
        <v>7</v>
      </c>
      <c r="Y199" s="417">
        <f t="shared" si="57"/>
        <v>7</v>
      </c>
      <c r="Z199" s="404">
        <f t="shared" si="67"/>
        <v>7</v>
      </c>
      <c r="AA199" s="766" t="str">
        <f t="shared" si="59"/>
        <v>B-</v>
      </c>
      <c r="AB199" s="423">
        <v>7</v>
      </c>
      <c r="AC199" s="1050"/>
      <c r="AD199" s="477" t="str">
        <f t="shared" si="60"/>
        <v>B-</v>
      </c>
      <c r="AE199" s="408">
        <f t="shared" si="68"/>
        <v>7</v>
      </c>
      <c r="AF199" s="288"/>
      <c r="AG199" s="726"/>
      <c r="AH199" s="727"/>
      <c r="AI199" s="728" t="str">
        <f t="shared" si="65"/>
        <v>N</v>
      </c>
      <c r="AJ199" s="720"/>
      <c r="AK199" s="720"/>
      <c r="AL199" s="720"/>
      <c r="AM199" s="721"/>
      <c r="AN199" s="721"/>
      <c r="AO199" s="722"/>
      <c r="AP199" s="729">
        <f t="shared" si="62"/>
        <v>0</v>
      </c>
      <c r="AQ199" s="729">
        <f t="shared" si="63"/>
        <v>0</v>
      </c>
      <c r="AR199" s="729">
        <f t="shared" si="64"/>
        <v>0</v>
      </c>
      <c r="AS199" s="730">
        <f t="shared" si="51"/>
        <v>75</v>
      </c>
      <c r="AT199" s="731">
        <v>75</v>
      </c>
    </row>
    <row r="200" spans="1:46" ht="62.25" x14ac:dyDescent="0.9">
      <c r="A200" s="430">
        <v>17</v>
      </c>
      <c r="B200" s="433">
        <f>DATOS!F24</f>
        <v>0</v>
      </c>
      <c r="C200" s="491">
        <v>7</v>
      </c>
      <c r="D200" s="492">
        <v>7</v>
      </c>
      <c r="E200" s="492">
        <v>7</v>
      </c>
      <c r="F200" s="493">
        <v>7</v>
      </c>
      <c r="G200" s="695">
        <f t="shared" si="52"/>
        <v>7</v>
      </c>
      <c r="H200" s="491">
        <v>7</v>
      </c>
      <c r="I200" s="492">
        <v>7</v>
      </c>
      <c r="J200" s="492">
        <v>7</v>
      </c>
      <c r="K200" s="493">
        <v>7</v>
      </c>
      <c r="L200" s="695">
        <f t="shared" si="53"/>
        <v>7</v>
      </c>
      <c r="M200" s="696">
        <f t="shared" si="66"/>
        <v>7</v>
      </c>
      <c r="N200" s="766" t="str">
        <f t="shared" si="55"/>
        <v>B-</v>
      </c>
      <c r="O200" s="697"/>
      <c r="P200" s="491">
        <v>7</v>
      </c>
      <c r="Q200" s="492">
        <v>7</v>
      </c>
      <c r="R200" s="492">
        <v>7</v>
      </c>
      <c r="S200" s="493">
        <v>7</v>
      </c>
      <c r="T200" s="698">
        <f t="shared" si="56"/>
        <v>7</v>
      </c>
      <c r="U200" s="491">
        <v>7</v>
      </c>
      <c r="V200" s="492">
        <v>7</v>
      </c>
      <c r="W200" s="492">
        <v>7</v>
      </c>
      <c r="X200" s="493">
        <v>7</v>
      </c>
      <c r="Y200" s="417">
        <f t="shared" si="57"/>
        <v>7</v>
      </c>
      <c r="Z200" s="404">
        <f t="shared" si="67"/>
        <v>7</v>
      </c>
      <c r="AA200" s="766" t="str">
        <f t="shared" si="59"/>
        <v>B-</v>
      </c>
      <c r="AB200" s="423">
        <v>7</v>
      </c>
      <c r="AC200" s="1050"/>
      <c r="AD200" s="477" t="str">
        <f t="shared" si="60"/>
        <v>B-</v>
      </c>
      <c r="AE200" s="408">
        <f t="shared" si="68"/>
        <v>7</v>
      </c>
      <c r="AF200" s="288"/>
      <c r="AG200" s="726"/>
      <c r="AH200" s="727"/>
      <c r="AI200" s="728" t="str">
        <f t="shared" si="65"/>
        <v>N</v>
      </c>
      <c r="AJ200" s="720"/>
      <c r="AK200" s="720"/>
      <c r="AL200" s="720"/>
      <c r="AM200" s="721"/>
      <c r="AN200" s="721"/>
      <c r="AO200" s="722"/>
      <c r="AP200" s="729">
        <f t="shared" si="62"/>
        <v>0</v>
      </c>
      <c r="AQ200" s="729">
        <f t="shared" si="63"/>
        <v>0</v>
      </c>
      <c r="AR200" s="729">
        <f t="shared" si="64"/>
        <v>0</v>
      </c>
      <c r="AS200" s="730">
        <f t="shared" si="51"/>
        <v>75</v>
      </c>
      <c r="AT200" s="731">
        <v>75</v>
      </c>
    </row>
    <row r="201" spans="1:46" ht="62.25" x14ac:dyDescent="0.9">
      <c r="A201" s="430">
        <v>18</v>
      </c>
      <c r="B201" s="433">
        <f>DATOS!F25</f>
        <v>0</v>
      </c>
      <c r="C201" s="491">
        <v>7</v>
      </c>
      <c r="D201" s="492">
        <v>7</v>
      </c>
      <c r="E201" s="492">
        <v>7</v>
      </c>
      <c r="F201" s="493">
        <v>7</v>
      </c>
      <c r="G201" s="695">
        <f t="shared" si="52"/>
        <v>7</v>
      </c>
      <c r="H201" s="491">
        <v>7</v>
      </c>
      <c r="I201" s="492">
        <v>7</v>
      </c>
      <c r="J201" s="492">
        <v>7</v>
      </c>
      <c r="K201" s="493">
        <v>7</v>
      </c>
      <c r="L201" s="695">
        <f t="shared" si="53"/>
        <v>7</v>
      </c>
      <c r="M201" s="696">
        <f t="shared" si="66"/>
        <v>7</v>
      </c>
      <c r="N201" s="766" t="str">
        <f t="shared" si="55"/>
        <v>B-</v>
      </c>
      <c r="O201" s="697"/>
      <c r="P201" s="491">
        <v>7</v>
      </c>
      <c r="Q201" s="492">
        <v>7</v>
      </c>
      <c r="R201" s="492">
        <v>7</v>
      </c>
      <c r="S201" s="493">
        <v>7</v>
      </c>
      <c r="T201" s="698">
        <f t="shared" si="56"/>
        <v>7</v>
      </c>
      <c r="U201" s="491">
        <v>7</v>
      </c>
      <c r="V201" s="492">
        <v>7</v>
      </c>
      <c r="W201" s="492">
        <v>7</v>
      </c>
      <c r="X201" s="493">
        <v>7</v>
      </c>
      <c r="Y201" s="417">
        <f t="shared" si="57"/>
        <v>7</v>
      </c>
      <c r="Z201" s="404">
        <f t="shared" si="67"/>
        <v>7</v>
      </c>
      <c r="AA201" s="766" t="str">
        <f t="shared" si="59"/>
        <v>B-</v>
      </c>
      <c r="AB201" s="423">
        <v>7</v>
      </c>
      <c r="AC201" s="1050"/>
      <c r="AD201" s="477" t="str">
        <f t="shared" si="60"/>
        <v>B-</v>
      </c>
      <c r="AE201" s="408">
        <f t="shared" si="68"/>
        <v>7</v>
      </c>
      <c r="AF201" s="288"/>
      <c r="AG201" s="726"/>
      <c r="AH201" s="727"/>
      <c r="AI201" s="728" t="str">
        <f t="shared" si="65"/>
        <v>N</v>
      </c>
      <c r="AJ201" s="720"/>
      <c r="AK201" s="720"/>
      <c r="AL201" s="720"/>
      <c r="AM201" s="721"/>
      <c r="AN201" s="721"/>
      <c r="AO201" s="722"/>
      <c r="AP201" s="729">
        <f t="shared" si="62"/>
        <v>0</v>
      </c>
      <c r="AQ201" s="729">
        <f t="shared" si="63"/>
        <v>0</v>
      </c>
      <c r="AR201" s="729">
        <f t="shared" si="64"/>
        <v>0</v>
      </c>
      <c r="AS201" s="730">
        <f t="shared" si="51"/>
        <v>75</v>
      </c>
      <c r="AT201" s="731">
        <v>75</v>
      </c>
    </row>
    <row r="202" spans="1:46" ht="62.25" x14ac:dyDescent="0.9">
      <c r="A202" s="430">
        <v>19</v>
      </c>
      <c r="B202" s="433">
        <f>DATOS!F26</f>
        <v>0</v>
      </c>
      <c r="C202" s="491">
        <v>7</v>
      </c>
      <c r="D202" s="492">
        <v>7</v>
      </c>
      <c r="E202" s="492">
        <v>7</v>
      </c>
      <c r="F202" s="493">
        <v>7</v>
      </c>
      <c r="G202" s="695">
        <f t="shared" si="52"/>
        <v>7</v>
      </c>
      <c r="H202" s="491">
        <v>7</v>
      </c>
      <c r="I202" s="492">
        <v>7</v>
      </c>
      <c r="J202" s="492">
        <v>7</v>
      </c>
      <c r="K202" s="493">
        <v>7</v>
      </c>
      <c r="L202" s="695">
        <f t="shared" si="53"/>
        <v>7</v>
      </c>
      <c r="M202" s="696">
        <f t="shared" si="66"/>
        <v>7</v>
      </c>
      <c r="N202" s="766" t="str">
        <f t="shared" si="55"/>
        <v>B-</v>
      </c>
      <c r="O202" s="697"/>
      <c r="P202" s="491">
        <v>7</v>
      </c>
      <c r="Q202" s="492">
        <v>7</v>
      </c>
      <c r="R202" s="492">
        <v>7</v>
      </c>
      <c r="S202" s="493">
        <v>7</v>
      </c>
      <c r="T202" s="698">
        <f t="shared" si="56"/>
        <v>7</v>
      </c>
      <c r="U202" s="491">
        <v>7</v>
      </c>
      <c r="V202" s="492">
        <v>7</v>
      </c>
      <c r="W202" s="492">
        <v>7</v>
      </c>
      <c r="X202" s="493">
        <v>7</v>
      </c>
      <c r="Y202" s="417">
        <f t="shared" si="57"/>
        <v>7</v>
      </c>
      <c r="Z202" s="404">
        <f t="shared" si="67"/>
        <v>7</v>
      </c>
      <c r="AA202" s="766" t="str">
        <f t="shared" si="59"/>
        <v>B-</v>
      </c>
      <c r="AB202" s="423">
        <v>7</v>
      </c>
      <c r="AC202" s="1050"/>
      <c r="AD202" s="477" t="str">
        <f t="shared" si="60"/>
        <v>B-</v>
      </c>
      <c r="AE202" s="408">
        <f t="shared" si="68"/>
        <v>7</v>
      </c>
      <c r="AF202" s="288"/>
      <c r="AG202" s="726"/>
      <c r="AH202" s="727"/>
      <c r="AI202" s="728" t="str">
        <f t="shared" si="65"/>
        <v>N</v>
      </c>
      <c r="AJ202" s="720"/>
      <c r="AK202" s="720"/>
      <c r="AL202" s="720"/>
      <c r="AM202" s="721"/>
      <c r="AN202" s="721"/>
      <c r="AO202" s="722"/>
      <c r="AP202" s="729">
        <f t="shared" si="62"/>
        <v>0</v>
      </c>
      <c r="AQ202" s="729">
        <f t="shared" si="63"/>
        <v>0</v>
      </c>
      <c r="AR202" s="729">
        <f t="shared" si="64"/>
        <v>0</v>
      </c>
      <c r="AS202" s="730">
        <f t="shared" si="51"/>
        <v>75</v>
      </c>
      <c r="AT202" s="731">
        <v>75</v>
      </c>
    </row>
    <row r="203" spans="1:46" ht="62.25" x14ac:dyDescent="0.9">
      <c r="A203" s="430">
        <v>20</v>
      </c>
      <c r="B203" s="433">
        <f>DATOS!F27</f>
        <v>0</v>
      </c>
      <c r="C203" s="491">
        <v>6</v>
      </c>
      <c r="D203" s="492">
        <v>6</v>
      </c>
      <c r="E203" s="492">
        <v>6</v>
      </c>
      <c r="F203" s="493">
        <v>6</v>
      </c>
      <c r="G203" s="695">
        <f t="shared" si="52"/>
        <v>6</v>
      </c>
      <c r="H203" s="491">
        <v>6</v>
      </c>
      <c r="I203" s="492">
        <v>6</v>
      </c>
      <c r="J203" s="492">
        <v>6</v>
      </c>
      <c r="K203" s="493">
        <v>6</v>
      </c>
      <c r="L203" s="695">
        <f t="shared" si="53"/>
        <v>6</v>
      </c>
      <c r="M203" s="696">
        <f t="shared" si="66"/>
        <v>6</v>
      </c>
      <c r="N203" s="766" t="str">
        <f t="shared" si="55"/>
        <v>C+</v>
      </c>
      <c r="O203" s="697"/>
      <c r="P203" s="491">
        <v>6</v>
      </c>
      <c r="Q203" s="492">
        <v>6</v>
      </c>
      <c r="R203" s="492">
        <v>6</v>
      </c>
      <c r="S203" s="493">
        <v>6</v>
      </c>
      <c r="T203" s="698">
        <f t="shared" si="56"/>
        <v>6</v>
      </c>
      <c r="U203" s="491">
        <v>6</v>
      </c>
      <c r="V203" s="492">
        <v>6</v>
      </c>
      <c r="W203" s="492">
        <v>6</v>
      </c>
      <c r="X203" s="493">
        <v>6</v>
      </c>
      <c r="Y203" s="417">
        <f t="shared" si="57"/>
        <v>6</v>
      </c>
      <c r="Z203" s="404">
        <f t="shared" si="67"/>
        <v>6</v>
      </c>
      <c r="AA203" s="766" t="str">
        <f t="shared" si="59"/>
        <v>C+</v>
      </c>
      <c r="AB203" s="423">
        <v>6</v>
      </c>
      <c r="AC203" s="1050"/>
      <c r="AD203" s="477" t="str">
        <f t="shared" si="60"/>
        <v>C+</v>
      </c>
      <c r="AE203" s="408">
        <f t="shared" si="68"/>
        <v>6</v>
      </c>
      <c r="AF203" s="288"/>
      <c r="AG203" s="726"/>
      <c r="AH203" s="727"/>
      <c r="AI203" s="728" t="str">
        <f t="shared" si="65"/>
        <v>N</v>
      </c>
      <c r="AJ203" s="720"/>
      <c r="AK203" s="720"/>
      <c r="AL203" s="720"/>
      <c r="AM203" s="721"/>
      <c r="AN203" s="721"/>
      <c r="AO203" s="722"/>
      <c r="AP203" s="729">
        <f t="shared" si="62"/>
        <v>0</v>
      </c>
      <c r="AQ203" s="729">
        <f t="shared" si="63"/>
        <v>0</v>
      </c>
      <c r="AR203" s="729">
        <f t="shared" si="64"/>
        <v>0</v>
      </c>
      <c r="AS203" s="730">
        <f t="shared" si="51"/>
        <v>75</v>
      </c>
      <c r="AT203" s="731">
        <v>75</v>
      </c>
    </row>
    <row r="204" spans="1:46" ht="62.25" x14ac:dyDescent="0.9">
      <c r="A204" s="430">
        <v>21</v>
      </c>
      <c r="B204" s="433">
        <f>DATOS!F28</f>
        <v>0</v>
      </c>
      <c r="C204" s="491">
        <v>6</v>
      </c>
      <c r="D204" s="492">
        <v>6</v>
      </c>
      <c r="E204" s="492">
        <v>6</v>
      </c>
      <c r="F204" s="493">
        <v>6</v>
      </c>
      <c r="G204" s="695">
        <f t="shared" si="52"/>
        <v>6</v>
      </c>
      <c r="H204" s="491">
        <v>6</v>
      </c>
      <c r="I204" s="492">
        <v>6</v>
      </c>
      <c r="J204" s="492">
        <v>6</v>
      </c>
      <c r="K204" s="493">
        <v>6</v>
      </c>
      <c r="L204" s="695">
        <f t="shared" si="53"/>
        <v>6</v>
      </c>
      <c r="M204" s="696">
        <f t="shared" si="66"/>
        <v>6</v>
      </c>
      <c r="N204" s="766" t="str">
        <f t="shared" si="55"/>
        <v>C+</v>
      </c>
      <c r="O204" s="697"/>
      <c r="P204" s="491">
        <v>6</v>
      </c>
      <c r="Q204" s="492">
        <v>6</v>
      </c>
      <c r="R204" s="492">
        <v>6</v>
      </c>
      <c r="S204" s="493">
        <v>6</v>
      </c>
      <c r="T204" s="698">
        <f t="shared" si="56"/>
        <v>6</v>
      </c>
      <c r="U204" s="491">
        <v>6</v>
      </c>
      <c r="V204" s="492">
        <v>6</v>
      </c>
      <c r="W204" s="492">
        <v>6</v>
      </c>
      <c r="X204" s="493">
        <v>6</v>
      </c>
      <c r="Y204" s="417">
        <f t="shared" si="57"/>
        <v>6</v>
      </c>
      <c r="Z204" s="404">
        <f t="shared" si="67"/>
        <v>6</v>
      </c>
      <c r="AA204" s="766" t="str">
        <f t="shared" si="59"/>
        <v>C+</v>
      </c>
      <c r="AB204" s="423">
        <v>6</v>
      </c>
      <c r="AC204" s="1050"/>
      <c r="AD204" s="477" t="str">
        <f t="shared" si="60"/>
        <v>C+</v>
      </c>
      <c r="AE204" s="408">
        <f t="shared" si="68"/>
        <v>6</v>
      </c>
      <c r="AF204" s="288"/>
      <c r="AG204" s="726"/>
      <c r="AH204" s="727"/>
      <c r="AI204" s="728" t="str">
        <f t="shared" si="65"/>
        <v>N</v>
      </c>
      <c r="AJ204" s="720"/>
      <c r="AK204" s="720"/>
      <c r="AL204" s="720"/>
      <c r="AM204" s="721"/>
      <c r="AN204" s="721"/>
      <c r="AO204" s="722"/>
      <c r="AP204" s="729">
        <f t="shared" si="62"/>
        <v>0</v>
      </c>
      <c r="AQ204" s="729">
        <f t="shared" si="63"/>
        <v>0</v>
      </c>
      <c r="AR204" s="729">
        <f t="shared" si="64"/>
        <v>0</v>
      </c>
      <c r="AS204" s="730">
        <f t="shared" si="51"/>
        <v>75</v>
      </c>
      <c r="AT204" s="731">
        <v>75</v>
      </c>
    </row>
    <row r="205" spans="1:46" ht="62.25" x14ac:dyDescent="0.9">
      <c r="A205" s="430">
        <v>22</v>
      </c>
      <c r="B205" s="433">
        <f>DATOS!F29</f>
        <v>0</v>
      </c>
      <c r="C205" s="491">
        <v>6</v>
      </c>
      <c r="D205" s="492">
        <v>6</v>
      </c>
      <c r="E205" s="492">
        <v>6</v>
      </c>
      <c r="F205" s="493">
        <v>6</v>
      </c>
      <c r="G205" s="695">
        <f t="shared" si="52"/>
        <v>6</v>
      </c>
      <c r="H205" s="491">
        <v>6</v>
      </c>
      <c r="I205" s="492">
        <v>6</v>
      </c>
      <c r="J205" s="492">
        <v>6</v>
      </c>
      <c r="K205" s="493">
        <v>6</v>
      </c>
      <c r="L205" s="695">
        <f t="shared" si="53"/>
        <v>6</v>
      </c>
      <c r="M205" s="696">
        <f t="shared" si="66"/>
        <v>6</v>
      </c>
      <c r="N205" s="766" t="str">
        <f t="shared" si="55"/>
        <v>C+</v>
      </c>
      <c r="O205" s="697"/>
      <c r="P205" s="491">
        <v>6</v>
      </c>
      <c r="Q205" s="492">
        <v>6</v>
      </c>
      <c r="R205" s="492">
        <v>6</v>
      </c>
      <c r="S205" s="493">
        <v>6</v>
      </c>
      <c r="T205" s="698">
        <f t="shared" si="56"/>
        <v>6</v>
      </c>
      <c r="U205" s="491">
        <v>6</v>
      </c>
      <c r="V205" s="492">
        <v>6</v>
      </c>
      <c r="W205" s="492">
        <v>6</v>
      </c>
      <c r="X205" s="493">
        <v>6</v>
      </c>
      <c r="Y205" s="417">
        <f t="shared" si="57"/>
        <v>6</v>
      </c>
      <c r="Z205" s="404">
        <f t="shared" si="67"/>
        <v>6</v>
      </c>
      <c r="AA205" s="766" t="str">
        <f t="shared" si="59"/>
        <v>C+</v>
      </c>
      <c r="AB205" s="423">
        <v>6</v>
      </c>
      <c r="AC205" s="1050"/>
      <c r="AD205" s="477" t="str">
        <f t="shared" si="60"/>
        <v>C+</v>
      </c>
      <c r="AE205" s="408">
        <f t="shared" si="68"/>
        <v>6</v>
      </c>
      <c r="AF205" s="288"/>
      <c r="AG205" s="726"/>
      <c r="AH205" s="727"/>
      <c r="AI205" s="728" t="str">
        <f t="shared" si="65"/>
        <v>N</v>
      </c>
      <c r="AJ205" s="732"/>
      <c r="AK205" s="720"/>
      <c r="AL205" s="720"/>
      <c r="AM205" s="721"/>
      <c r="AN205" s="721"/>
      <c r="AO205" s="722"/>
      <c r="AP205" s="729">
        <f t="shared" si="62"/>
        <v>0</v>
      </c>
      <c r="AQ205" s="729">
        <f t="shared" si="63"/>
        <v>0</v>
      </c>
      <c r="AR205" s="729">
        <f t="shared" si="64"/>
        <v>0</v>
      </c>
      <c r="AS205" s="730">
        <f t="shared" si="51"/>
        <v>75</v>
      </c>
      <c r="AT205" s="731">
        <v>75</v>
      </c>
    </row>
    <row r="206" spans="1:46" ht="62.25" x14ac:dyDescent="0.9">
      <c r="A206" s="430">
        <v>23</v>
      </c>
      <c r="B206" s="433">
        <f>DATOS!F30</f>
        <v>0</v>
      </c>
      <c r="C206" s="491">
        <v>5</v>
      </c>
      <c r="D206" s="492">
        <v>5</v>
      </c>
      <c r="E206" s="492">
        <v>5</v>
      </c>
      <c r="F206" s="493">
        <v>5</v>
      </c>
      <c r="G206" s="695">
        <f t="shared" si="52"/>
        <v>5</v>
      </c>
      <c r="H206" s="491">
        <v>5</v>
      </c>
      <c r="I206" s="492">
        <v>5</v>
      </c>
      <c r="J206" s="492">
        <v>5</v>
      </c>
      <c r="K206" s="493">
        <v>5</v>
      </c>
      <c r="L206" s="695">
        <f t="shared" si="53"/>
        <v>5</v>
      </c>
      <c r="M206" s="696">
        <f t="shared" si="66"/>
        <v>5</v>
      </c>
      <c r="N206" s="766" t="str">
        <f t="shared" si="55"/>
        <v>C-</v>
      </c>
      <c r="O206" s="697"/>
      <c r="P206" s="491">
        <v>5</v>
      </c>
      <c r="Q206" s="492">
        <v>5</v>
      </c>
      <c r="R206" s="492">
        <v>5</v>
      </c>
      <c r="S206" s="493">
        <v>5</v>
      </c>
      <c r="T206" s="698">
        <f t="shared" si="56"/>
        <v>5</v>
      </c>
      <c r="U206" s="491">
        <v>5</v>
      </c>
      <c r="V206" s="492">
        <v>5</v>
      </c>
      <c r="W206" s="492">
        <v>5</v>
      </c>
      <c r="X206" s="493">
        <v>5</v>
      </c>
      <c r="Y206" s="417">
        <f t="shared" si="57"/>
        <v>5</v>
      </c>
      <c r="Z206" s="404">
        <f t="shared" si="67"/>
        <v>5</v>
      </c>
      <c r="AA206" s="766" t="str">
        <f t="shared" si="59"/>
        <v>C-</v>
      </c>
      <c r="AB206" s="423">
        <v>5</v>
      </c>
      <c r="AC206" s="1050"/>
      <c r="AD206" s="477" t="str">
        <f t="shared" si="60"/>
        <v>C-</v>
      </c>
      <c r="AE206" s="408">
        <f t="shared" si="68"/>
        <v>5</v>
      </c>
      <c r="AF206" s="288"/>
      <c r="AG206" s="726"/>
      <c r="AH206" s="727"/>
      <c r="AI206" s="728" t="str">
        <f t="shared" si="65"/>
        <v>N</v>
      </c>
      <c r="AJ206" s="732"/>
      <c r="AK206" s="720"/>
      <c r="AL206" s="720"/>
      <c r="AM206" s="721"/>
      <c r="AN206" s="721"/>
      <c r="AO206" s="722"/>
      <c r="AP206" s="729">
        <f t="shared" si="62"/>
        <v>0</v>
      </c>
      <c r="AQ206" s="729">
        <f t="shared" si="63"/>
        <v>0</v>
      </c>
      <c r="AR206" s="729">
        <f t="shared" si="64"/>
        <v>0</v>
      </c>
      <c r="AS206" s="730">
        <f t="shared" si="51"/>
        <v>75</v>
      </c>
      <c r="AT206" s="731">
        <v>75</v>
      </c>
    </row>
    <row r="207" spans="1:46" ht="62.25" x14ac:dyDescent="0.9">
      <c r="A207" s="430">
        <v>24</v>
      </c>
      <c r="B207" s="433">
        <f>DATOS!F31</f>
        <v>0</v>
      </c>
      <c r="C207" s="491">
        <v>5</v>
      </c>
      <c r="D207" s="492">
        <v>5</v>
      </c>
      <c r="E207" s="492">
        <v>5</v>
      </c>
      <c r="F207" s="493">
        <v>5</v>
      </c>
      <c r="G207" s="695">
        <f t="shared" si="52"/>
        <v>5</v>
      </c>
      <c r="H207" s="491">
        <v>5</v>
      </c>
      <c r="I207" s="492">
        <v>5</v>
      </c>
      <c r="J207" s="492">
        <v>5</v>
      </c>
      <c r="K207" s="493">
        <v>5</v>
      </c>
      <c r="L207" s="695">
        <f t="shared" si="53"/>
        <v>5</v>
      </c>
      <c r="M207" s="696">
        <f t="shared" si="66"/>
        <v>5</v>
      </c>
      <c r="N207" s="766" t="str">
        <f t="shared" si="55"/>
        <v>C-</v>
      </c>
      <c r="O207" s="697"/>
      <c r="P207" s="491">
        <v>5</v>
      </c>
      <c r="Q207" s="492">
        <v>5</v>
      </c>
      <c r="R207" s="492">
        <v>5</v>
      </c>
      <c r="S207" s="493">
        <v>5</v>
      </c>
      <c r="T207" s="698">
        <f t="shared" si="56"/>
        <v>5</v>
      </c>
      <c r="U207" s="491">
        <v>5</v>
      </c>
      <c r="V207" s="492">
        <v>5</v>
      </c>
      <c r="W207" s="492">
        <v>5</v>
      </c>
      <c r="X207" s="493">
        <v>5</v>
      </c>
      <c r="Y207" s="417">
        <f t="shared" si="57"/>
        <v>5</v>
      </c>
      <c r="Z207" s="404">
        <f t="shared" si="67"/>
        <v>5</v>
      </c>
      <c r="AA207" s="766" t="str">
        <f t="shared" si="59"/>
        <v>C-</v>
      </c>
      <c r="AB207" s="423">
        <v>5</v>
      </c>
      <c r="AC207" s="1050"/>
      <c r="AD207" s="477" t="str">
        <f t="shared" si="60"/>
        <v>C-</v>
      </c>
      <c r="AE207" s="408">
        <f t="shared" si="68"/>
        <v>5</v>
      </c>
      <c r="AF207" s="288"/>
      <c r="AG207" s="726"/>
      <c r="AH207" s="727"/>
      <c r="AI207" s="728" t="str">
        <f t="shared" si="65"/>
        <v>N</v>
      </c>
      <c r="AJ207" s="732"/>
      <c r="AK207" s="720"/>
      <c r="AL207" s="720"/>
      <c r="AM207" s="721"/>
      <c r="AN207" s="721"/>
      <c r="AO207" s="722"/>
      <c r="AP207" s="729">
        <f t="shared" si="62"/>
        <v>0</v>
      </c>
      <c r="AQ207" s="729">
        <f t="shared" si="63"/>
        <v>0</v>
      </c>
      <c r="AR207" s="729">
        <f t="shared" si="64"/>
        <v>0</v>
      </c>
      <c r="AS207" s="730">
        <f t="shared" si="51"/>
        <v>75</v>
      </c>
      <c r="AT207" s="731">
        <v>75</v>
      </c>
    </row>
    <row r="208" spans="1:46" ht="62.25" x14ac:dyDescent="0.9">
      <c r="A208" s="430">
        <v>25</v>
      </c>
      <c r="B208" s="433">
        <f>DATOS!F32</f>
        <v>0</v>
      </c>
      <c r="C208" s="491">
        <v>5</v>
      </c>
      <c r="D208" s="492">
        <v>5</v>
      </c>
      <c r="E208" s="492">
        <v>5</v>
      </c>
      <c r="F208" s="493">
        <v>5</v>
      </c>
      <c r="G208" s="695">
        <f t="shared" si="52"/>
        <v>5</v>
      </c>
      <c r="H208" s="491">
        <v>5</v>
      </c>
      <c r="I208" s="492">
        <v>5</v>
      </c>
      <c r="J208" s="492">
        <v>5</v>
      </c>
      <c r="K208" s="493">
        <v>5</v>
      </c>
      <c r="L208" s="695">
        <f t="shared" si="53"/>
        <v>5</v>
      </c>
      <c r="M208" s="696">
        <f t="shared" si="66"/>
        <v>5</v>
      </c>
      <c r="N208" s="766" t="str">
        <f t="shared" si="55"/>
        <v>C-</v>
      </c>
      <c r="O208" s="697"/>
      <c r="P208" s="491">
        <v>5</v>
      </c>
      <c r="Q208" s="492">
        <v>5</v>
      </c>
      <c r="R208" s="492">
        <v>5</v>
      </c>
      <c r="S208" s="493">
        <v>5</v>
      </c>
      <c r="T208" s="698">
        <f t="shared" si="56"/>
        <v>5</v>
      </c>
      <c r="U208" s="491">
        <v>5</v>
      </c>
      <c r="V208" s="492">
        <v>5</v>
      </c>
      <c r="W208" s="492">
        <v>5</v>
      </c>
      <c r="X208" s="493">
        <v>5</v>
      </c>
      <c r="Y208" s="417">
        <f t="shared" si="57"/>
        <v>5</v>
      </c>
      <c r="Z208" s="404">
        <f t="shared" si="67"/>
        <v>5</v>
      </c>
      <c r="AA208" s="766" t="str">
        <f t="shared" si="59"/>
        <v>C-</v>
      </c>
      <c r="AB208" s="423">
        <v>5</v>
      </c>
      <c r="AC208" s="1050"/>
      <c r="AD208" s="477" t="str">
        <f t="shared" si="60"/>
        <v>C-</v>
      </c>
      <c r="AE208" s="408">
        <f t="shared" si="68"/>
        <v>5</v>
      </c>
      <c r="AF208" s="288"/>
      <c r="AG208" s="726"/>
      <c r="AH208" s="727"/>
      <c r="AI208" s="728" t="str">
        <f t="shared" si="65"/>
        <v>N</v>
      </c>
      <c r="AJ208" s="732"/>
      <c r="AK208" s="720"/>
      <c r="AL208" s="720"/>
      <c r="AM208" s="721"/>
      <c r="AN208" s="721"/>
      <c r="AO208" s="722"/>
      <c r="AP208" s="729">
        <f t="shared" si="62"/>
        <v>0</v>
      </c>
      <c r="AQ208" s="729">
        <f t="shared" si="63"/>
        <v>0</v>
      </c>
      <c r="AR208" s="729">
        <f t="shared" si="64"/>
        <v>0</v>
      </c>
      <c r="AS208" s="730">
        <f t="shared" si="51"/>
        <v>75</v>
      </c>
      <c r="AT208" s="731">
        <v>75</v>
      </c>
    </row>
    <row r="209" spans="1:46" ht="62.25" x14ac:dyDescent="0.9">
      <c r="A209" s="430">
        <v>26</v>
      </c>
      <c r="B209" s="433">
        <f>DATOS!F33</f>
        <v>0</v>
      </c>
      <c r="C209" s="491">
        <v>4</v>
      </c>
      <c r="D209" s="492">
        <v>4</v>
      </c>
      <c r="E209" s="492">
        <v>4</v>
      </c>
      <c r="F209" s="493">
        <v>4</v>
      </c>
      <c r="G209" s="695">
        <f t="shared" si="52"/>
        <v>4</v>
      </c>
      <c r="H209" s="491">
        <v>4</v>
      </c>
      <c r="I209" s="492">
        <v>4</v>
      </c>
      <c r="J209" s="492">
        <v>4</v>
      </c>
      <c r="K209" s="493">
        <v>4</v>
      </c>
      <c r="L209" s="695">
        <f t="shared" si="53"/>
        <v>4</v>
      </c>
      <c r="M209" s="696">
        <f t="shared" si="66"/>
        <v>4</v>
      </c>
      <c r="N209" s="766" t="str">
        <f t="shared" si="55"/>
        <v>D+</v>
      </c>
      <c r="O209" s="697"/>
      <c r="P209" s="491">
        <v>4</v>
      </c>
      <c r="Q209" s="492">
        <v>4</v>
      </c>
      <c r="R209" s="492">
        <v>4</v>
      </c>
      <c r="S209" s="493">
        <v>4</v>
      </c>
      <c r="T209" s="698">
        <f t="shared" si="56"/>
        <v>4</v>
      </c>
      <c r="U209" s="491">
        <v>4</v>
      </c>
      <c r="V209" s="492">
        <v>4</v>
      </c>
      <c r="W209" s="492">
        <v>4</v>
      </c>
      <c r="X209" s="493">
        <v>4</v>
      </c>
      <c r="Y209" s="417">
        <f t="shared" si="57"/>
        <v>4</v>
      </c>
      <c r="Z209" s="404">
        <f t="shared" si="67"/>
        <v>4</v>
      </c>
      <c r="AA209" s="766" t="str">
        <f t="shared" si="59"/>
        <v>D+</v>
      </c>
      <c r="AB209" s="423">
        <v>4</v>
      </c>
      <c r="AC209" s="1050"/>
      <c r="AD209" s="477" t="str">
        <f t="shared" si="60"/>
        <v>D+</v>
      </c>
      <c r="AE209" s="408">
        <f t="shared" si="68"/>
        <v>4</v>
      </c>
      <c r="AF209" s="288"/>
      <c r="AG209" s="726"/>
      <c r="AH209" s="727"/>
      <c r="AI209" s="728" t="str">
        <f t="shared" si="65"/>
        <v>N</v>
      </c>
      <c r="AJ209" s="732"/>
      <c r="AK209" s="720"/>
      <c r="AL209" s="720"/>
      <c r="AM209" s="721"/>
      <c r="AN209" s="721"/>
      <c r="AO209" s="722"/>
      <c r="AP209" s="729">
        <f t="shared" si="62"/>
        <v>0</v>
      </c>
      <c r="AQ209" s="729">
        <f t="shared" si="63"/>
        <v>0</v>
      </c>
      <c r="AR209" s="729">
        <f t="shared" si="64"/>
        <v>0</v>
      </c>
      <c r="AS209" s="730">
        <f t="shared" si="51"/>
        <v>75</v>
      </c>
      <c r="AT209" s="731">
        <v>75</v>
      </c>
    </row>
    <row r="210" spans="1:46" ht="62.25" x14ac:dyDescent="0.9">
      <c r="A210" s="430">
        <v>27</v>
      </c>
      <c r="B210" s="433">
        <f>DATOS!F34</f>
        <v>0</v>
      </c>
      <c r="C210" s="491">
        <v>4</v>
      </c>
      <c r="D210" s="492">
        <v>4</v>
      </c>
      <c r="E210" s="492">
        <v>4</v>
      </c>
      <c r="F210" s="493">
        <v>4</v>
      </c>
      <c r="G210" s="695">
        <f t="shared" si="52"/>
        <v>4</v>
      </c>
      <c r="H210" s="491">
        <v>4</v>
      </c>
      <c r="I210" s="492">
        <v>4</v>
      </c>
      <c r="J210" s="492">
        <v>4</v>
      </c>
      <c r="K210" s="493">
        <v>4</v>
      </c>
      <c r="L210" s="695">
        <f t="shared" si="53"/>
        <v>4</v>
      </c>
      <c r="M210" s="696">
        <f t="shared" si="66"/>
        <v>4</v>
      </c>
      <c r="N210" s="766" t="str">
        <f t="shared" si="55"/>
        <v>D+</v>
      </c>
      <c r="O210" s="697"/>
      <c r="P210" s="491">
        <v>4</v>
      </c>
      <c r="Q210" s="492">
        <v>4</v>
      </c>
      <c r="R210" s="492">
        <v>4</v>
      </c>
      <c r="S210" s="493">
        <v>4</v>
      </c>
      <c r="T210" s="698">
        <f t="shared" si="56"/>
        <v>4</v>
      </c>
      <c r="U210" s="491">
        <v>4</v>
      </c>
      <c r="V210" s="492">
        <v>4</v>
      </c>
      <c r="W210" s="492">
        <v>4</v>
      </c>
      <c r="X210" s="493">
        <v>4</v>
      </c>
      <c r="Y210" s="417">
        <f t="shared" si="57"/>
        <v>4</v>
      </c>
      <c r="Z210" s="404">
        <f t="shared" si="67"/>
        <v>4</v>
      </c>
      <c r="AA210" s="766" t="str">
        <f t="shared" si="59"/>
        <v>D+</v>
      </c>
      <c r="AB210" s="423">
        <v>4</v>
      </c>
      <c r="AC210" s="1050"/>
      <c r="AD210" s="477" t="str">
        <f t="shared" si="60"/>
        <v>D+</v>
      </c>
      <c r="AE210" s="408">
        <f t="shared" si="68"/>
        <v>4</v>
      </c>
      <c r="AF210" s="288"/>
      <c r="AG210" s="726"/>
      <c r="AH210" s="727"/>
      <c r="AI210" s="728" t="str">
        <f t="shared" si="65"/>
        <v>N</v>
      </c>
      <c r="AJ210" s="732"/>
      <c r="AK210" s="720"/>
      <c r="AL210" s="720"/>
      <c r="AM210" s="721"/>
      <c r="AN210" s="721"/>
      <c r="AO210" s="722"/>
      <c r="AP210" s="729">
        <f t="shared" si="62"/>
        <v>0</v>
      </c>
      <c r="AQ210" s="729">
        <f t="shared" si="63"/>
        <v>0</v>
      </c>
      <c r="AR210" s="729">
        <f t="shared" si="64"/>
        <v>0</v>
      </c>
      <c r="AS210" s="730">
        <f t="shared" si="51"/>
        <v>75</v>
      </c>
      <c r="AT210" s="731">
        <v>75</v>
      </c>
    </row>
    <row r="211" spans="1:46" ht="62.25" x14ac:dyDescent="0.9">
      <c r="A211" s="430">
        <v>28</v>
      </c>
      <c r="B211" s="433">
        <f>DATOS!F35</f>
        <v>0</v>
      </c>
      <c r="C211" s="491">
        <v>4</v>
      </c>
      <c r="D211" s="492">
        <v>4</v>
      </c>
      <c r="E211" s="492">
        <v>4</v>
      </c>
      <c r="F211" s="493">
        <v>4</v>
      </c>
      <c r="G211" s="695">
        <f t="shared" si="52"/>
        <v>4</v>
      </c>
      <c r="H211" s="491">
        <v>4</v>
      </c>
      <c r="I211" s="492">
        <v>4</v>
      </c>
      <c r="J211" s="492">
        <v>4</v>
      </c>
      <c r="K211" s="493">
        <v>4</v>
      </c>
      <c r="L211" s="695">
        <f t="shared" si="53"/>
        <v>4</v>
      </c>
      <c r="M211" s="696">
        <f t="shared" si="66"/>
        <v>4</v>
      </c>
      <c r="N211" s="766" t="str">
        <f t="shared" si="55"/>
        <v>D+</v>
      </c>
      <c r="O211" s="697"/>
      <c r="P211" s="491">
        <v>4</v>
      </c>
      <c r="Q211" s="492">
        <v>4</v>
      </c>
      <c r="R211" s="492">
        <v>4</v>
      </c>
      <c r="S211" s="493">
        <v>4</v>
      </c>
      <c r="T211" s="698">
        <f t="shared" si="56"/>
        <v>4</v>
      </c>
      <c r="U211" s="491">
        <v>4</v>
      </c>
      <c r="V211" s="492">
        <v>4</v>
      </c>
      <c r="W211" s="492">
        <v>4</v>
      </c>
      <c r="X211" s="493">
        <v>4</v>
      </c>
      <c r="Y211" s="417">
        <f t="shared" si="57"/>
        <v>4</v>
      </c>
      <c r="Z211" s="404">
        <f t="shared" si="67"/>
        <v>4</v>
      </c>
      <c r="AA211" s="766" t="str">
        <f t="shared" si="59"/>
        <v>D+</v>
      </c>
      <c r="AB211" s="423">
        <v>4</v>
      </c>
      <c r="AC211" s="1050"/>
      <c r="AD211" s="477" t="str">
        <f t="shared" si="60"/>
        <v>D+</v>
      </c>
      <c r="AE211" s="408">
        <f t="shared" si="68"/>
        <v>4</v>
      </c>
      <c r="AF211" s="288"/>
      <c r="AG211" s="726"/>
      <c r="AH211" s="727"/>
      <c r="AI211" s="728" t="str">
        <f t="shared" si="65"/>
        <v>N</v>
      </c>
      <c r="AJ211" s="732"/>
      <c r="AK211" s="720"/>
      <c r="AL211" s="720"/>
      <c r="AM211" s="721"/>
      <c r="AN211" s="721"/>
      <c r="AO211" s="722"/>
      <c r="AP211" s="729">
        <f t="shared" si="62"/>
        <v>0</v>
      </c>
      <c r="AQ211" s="729">
        <f t="shared" si="63"/>
        <v>0</v>
      </c>
      <c r="AR211" s="729">
        <f t="shared" si="64"/>
        <v>0</v>
      </c>
      <c r="AS211" s="730">
        <f t="shared" si="51"/>
        <v>75</v>
      </c>
      <c r="AT211" s="731">
        <v>75</v>
      </c>
    </row>
    <row r="212" spans="1:46" ht="62.25" x14ac:dyDescent="0.9">
      <c r="A212" s="430">
        <v>29</v>
      </c>
      <c r="B212" s="433">
        <f>DATOS!F36</f>
        <v>0</v>
      </c>
      <c r="C212" s="491">
        <v>5</v>
      </c>
      <c r="D212" s="492">
        <v>5</v>
      </c>
      <c r="E212" s="492">
        <v>5</v>
      </c>
      <c r="F212" s="493">
        <v>5</v>
      </c>
      <c r="G212" s="695">
        <f t="shared" si="52"/>
        <v>5</v>
      </c>
      <c r="H212" s="491">
        <v>5</v>
      </c>
      <c r="I212" s="492">
        <v>5</v>
      </c>
      <c r="J212" s="492">
        <v>5</v>
      </c>
      <c r="K212" s="493">
        <v>5</v>
      </c>
      <c r="L212" s="695">
        <f t="shared" si="53"/>
        <v>5</v>
      </c>
      <c r="M212" s="696">
        <f t="shared" si="66"/>
        <v>5</v>
      </c>
      <c r="N212" s="766" t="str">
        <f t="shared" si="55"/>
        <v>C-</v>
      </c>
      <c r="O212" s="697"/>
      <c r="P212" s="491">
        <v>5</v>
      </c>
      <c r="Q212" s="492">
        <v>5</v>
      </c>
      <c r="R212" s="492">
        <v>5</v>
      </c>
      <c r="S212" s="493">
        <v>5</v>
      </c>
      <c r="T212" s="698">
        <f t="shared" si="56"/>
        <v>5</v>
      </c>
      <c r="U212" s="491">
        <v>5</v>
      </c>
      <c r="V212" s="492">
        <v>5</v>
      </c>
      <c r="W212" s="492">
        <v>5</v>
      </c>
      <c r="X212" s="493">
        <v>5</v>
      </c>
      <c r="Y212" s="417">
        <f t="shared" si="57"/>
        <v>5</v>
      </c>
      <c r="Z212" s="404">
        <f t="shared" si="67"/>
        <v>5</v>
      </c>
      <c r="AA212" s="766" t="str">
        <f t="shared" si="59"/>
        <v>C-</v>
      </c>
      <c r="AB212" s="423">
        <v>5</v>
      </c>
      <c r="AC212" s="1050"/>
      <c r="AD212" s="477" t="str">
        <f t="shared" si="60"/>
        <v>C-</v>
      </c>
      <c r="AE212" s="408">
        <f t="shared" si="68"/>
        <v>5</v>
      </c>
      <c r="AF212" s="288"/>
      <c r="AG212" s="726"/>
      <c r="AH212" s="727"/>
      <c r="AI212" s="728" t="str">
        <f t="shared" si="65"/>
        <v>N</v>
      </c>
      <c r="AJ212" s="732"/>
      <c r="AK212" s="720"/>
      <c r="AL212" s="720"/>
      <c r="AM212" s="721"/>
      <c r="AN212" s="721"/>
      <c r="AO212" s="722"/>
      <c r="AP212" s="729">
        <f t="shared" si="62"/>
        <v>0</v>
      </c>
      <c r="AQ212" s="729">
        <f t="shared" si="63"/>
        <v>0</v>
      </c>
      <c r="AR212" s="729">
        <f t="shared" si="64"/>
        <v>0</v>
      </c>
      <c r="AS212" s="730">
        <f t="shared" si="51"/>
        <v>75</v>
      </c>
      <c r="AT212" s="731">
        <v>75</v>
      </c>
    </row>
    <row r="213" spans="1:46" ht="62.25" x14ac:dyDescent="0.9">
      <c r="A213" s="430">
        <v>30</v>
      </c>
      <c r="B213" s="433">
        <f>DATOS!F37</f>
        <v>0</v>
      </c>
      <c r="C213" s="491">
        <v>3</v>
      </c>
      <c r="D213" s="492">
        <v>3</v>
      </c>
      <c r="E213" s="492">
        <v>3</v>
      </c>
      <c r="F213" s="493">
        <v>3</v>
      </c>
      <c r="G213" s="695">
        <f t="shared" si="52"/>
        <v>3</v>
      </c>
      <c r="H213" s="491">
        <v>3</v>
      </c>
      <c r="I213" s="492">
        <v>3</v>
      </c>
      <c r="J213" s="492">
        <v>3</v>
      </c>
      <c r="K213" s="493">
        <v>3</v>
      </c>
      <c r="L213" s="695">
        <f t="shared" si="53"/>
        <v>3</v>
      </c>
      <c r="M213" s="696">
        <f t="shared" si="66"/>
        <v>3</v>
      </c>
      <c r="N213" s="766" t="str">
        <f t="shared" si="55"/>
        <v>D-</v>
      </c>
      <c r="O213" s="697"/>
      <c r="P213" s="491">
        <v>3</v>
      </c>
      <c r="Q213" s="492">
        <v>3</v>
      </c>
      <c r="R213" s="492">
        <v>3</v>
      </c>
      <c r="S213" s="493">
        <v>3</v>
      </c>
      <c r="T213" s="698">
        <f t="shared" si="56"/>
        <v>3</v>
      </c>
      <c r="U213" s="491">
        <v>3</v>
      </c>
      <c r="V213" s="492">
        <v>3</v>
      </c>
      <c r="W213" s="492">
        <v>3</v>
      </c>
      <c r="X213" s="493">
        <v>3</v>
      </c>
      <c r="Y213" s="417">
        <f t="shared" si="57"/>
        <v>3</v>
      </c>
      <c r="Z213" s="404">
        <f t="shared" si="67"/>
        <v>3</v>
      </c>
      <c r="AA213" s="766" t="str">
        <f t="shared" si="59"/>
        <v>D-</v>
      </c>
      <c r="AB213" s="423">
        <v>3</v>
      </c>
      <c r="AC213" s="1050"/>
      <c r="AD213" s="477" t="str">
        <f t="shared" si="60"/>
        <v>D-</v>
      </c>
      <c r="AE213" s="408">
        <f t="shared" si="68"/>
        <v>3</v>
      </c>
      <c r="AF213" s="288"/>
      <c r="AG213" s="726"/>
      <c r="AH213" s="727"/>
      <c r="AI213" s="728" t="str">
        <f t="shared" si="65"/>
        <v>N</v>
      </c>
      <c r="AJ213" s="732"/>
      <c r="AK213" s="720"/>
      <c r="AL213" s="720"/>
      <c r="AM213" s="721"/>
      <c r="AN213" s="721"/>
      <c r="AO213" s="722"/>
      <c r="AP213" s="729">
        <f t="shared" si="62"/>
        <v>0</v>
      </c>
      <c r="AQ213" s="729">
        <f t="shared" si="63"/>
        <v>0</v>
      </c>
      <c r="AR213" s="729">
        <f t="shared" si="64"/>
        <v>0</v>
      </c>
      <c r="AS213" s="730">
        <f t="shared" si="51"/>
        <v>75</v>
      </c>
      <c r="AT213" s="731">
        <v>75</v>
      </c>
    </row>
    <row r="214" spans="1:46" ht="62.25" x14ac:dyDescent="0.9">
      <c r="A214" s="430">
        <v>31</v>
      </c>
      <c r="B214" s="433">
        <f>DATOS!F38</f>
        <v>0</v>
      </c>
      <c r="C214" s="491">
        <v>3</v>
      </c>
      <c r="D214" s="492">
        <v>3</v>
      </c>
      <c r="E214" s="492">
        <v>3</v>
      </c>
      <c r="F214" s="493">
        <v>3</v>
      </c>
      <c r="G214" s="695">
        <f t="shared" si="52"/>
        <v>3</v>
      </c>
      <c r="H214" s="491">
        <v>3</v>
      </c>
      <c r="I214" s="492">
        <v>3</v>
      </c>
      <c r="J214" s="492">
        <v>3</v>
      </c>
      <c r="K214" s="493">
        <v>3</v>
      </c>
      <c r="L214" s="695">
        <f t="shared" si="53"/>
        <v>3</v>
      </c>
      <c r="M214" s="696">
        <f t="shared" si="66"/>
        <v>3</v>
      </c>
      <c r="N214" s="766" t="str">
        <f t="shared" si="55"/>
        <v>D-</v>
      </c>
      <c r="O214" s="697"/>
      <c r="P214" s="491">
        <v>3</v>
      </c>
      <c r="Q214" s="492">
        <v>3</v>
      </c>
      <c r="R214" s="492">
        <v>3</v>
      </c>
      <c r="S214" s="493">
        <v>3</v>
      </c>
      <c r="T214" s="698">
        <f t="shared" si="56"/>
        <v>3</v>
      </c>
      <c r="U214" s="491">
        <v>3</v>
      </c>
      <c r="V214" s="492">
        <v>3</v>
      </c>
      <c r="W214" s="492">
        <v>3</v>
      </c>
      <c r="X214" s="493">
        <v>3</v>
      </c>
      <c r="Y214" s="417">
        <f t="shared" si="57"/>
        <v>3</v>
      </c>
      <c r="Z214" s="404">
        <f t="shared" si="67"/>
        <v>3</v>
      </c>
      <c r="AA214" s="766" t="str">
        <f t="shared" si="59"/>
        <v>D-</v>
      </c>
      <c r="AB214" s="423">
        <v>3</v>
      </c>
      <c r="AC214" s="1050"/>
      <c r="AD214" s="477" t="str">
        <f t="shared" si="60"/>
        <v>D-</v>
      </c>
      <c r="AE214" s="408">
        <f t="shared" si="68"/>
        <v>3</v>
      </c>
      <c r="AF214" s="288"/>
      <c r="AG214" s="726"/>
      <c r="AH214" s="727"/>
      <c r="AI214" s="728" t="str">
        <f t="shared" si="65"/>
        <v>N</v>
      </c>
      <c r="AJ214" s="732"/>
      <c r="AK214" s="720"/>
      <c r="AL214" s="720"/>
      <c r="AM214" s="721"/>
      <c r="AN214" s="721"/>
      <c r="AO214" s="722"/>
      <c r="AP214" s="729">
        <f t="shared" si="62"/>
        <v>0</v>
      </c>
      <c r="AQ214" s="729">
        <f t="shared" si="63"/>
        <v>0</v>
      </c>
      <c r="AR214" s="729">
        <f t="shared" si="64"/>
        <v>0</v>
      </c>
      <c r="AS214" s="730">
        <f t="shared" si="51"/>
        <v>75</v>
      </c>
      <c r="AT214" s="731">
        <v>75</v>
      </c>
    </row>
    <row r="215" spans="1:46" ht="62.25" x14ac:dyDescent="0.9">
      <c r="A215" s="430">
        <v>32</v>
      </c>
      <c r="B215" s="433">
        <f>DATOS!F39</f>
        <v>0</v>
      </c>
      <c r="C215" s="491">
        <v>3</v>
      </c>
      <c r="D215" s="492">
        <v>3</v>
      </c>
      <c r="E215" s="492">
        <v>3</v>
      </c>
      <c r="F215" s="493">
        <v>3</v>
      </c>
      <c r="G215" s="695">
        <f t="shared" si="52"/>
        <v>3</v>
      </c>
      <c r="H215" s="491">
        <v>3</v>
      </c>
      <c r="I215" s="492">
        <v>3</v>
      </c>
      <c r="J215" s="492">
        <v>3</v>
      </c>
      <c r="K215" s="493">
        <v>3</v>
      </c>
      <c r="L215" s="695">
        <f t="shared" si="53"/>
        <v>3</v>
      </c>
      <c r="M215" s="696">
        <f t="shared" si="66"/>
        <v>3</v>
      </c>
      <c r="N215" s="766" t="str">
        <f t="shared" si="55"/>
        <v>D-</v>
      </c>
      <c r="O215" s="697"/>
      <c r="P215" s="491">
        <v>3</v>
      </c>
      <c r="Q215" s="492">
        <v>3</v>
      </c>
      <c r="R215" s="492">
        <v>3</v>
      </c>
      <c r="S215" s="493">
        <v>3</v>
      </c>
      <c r="T215" s="698">
        <f t="shared" si="56"/>
        <v>3</v>
      </c>
      <c r="U215" s="491">
        <v>3</v>
      </c>
      <c r="V215" s="492">
        <v>3</v>
      </c>
      <c r="W215" s="492">
        <v>3</v>
      </c>
      <c r="X215" s="493">
        <v>3</v>
      </c>
      <c r="Y215" s="417">
        <f t="shared" si="57"/>
        <v>3</v>
      </c>
      <c r="Z215" s="404">
        <f t="shared" si="67"/>
        <v>3</v>
      </c>
      <c r="AA215" s="766" t="str">
        <f t="shared" si="59"/>
        <v>D-</v>
      </c>
      <c r="AB215" s="423">
        <v>3</v>
      </c>
      <c r="AC215" s="1050"/>
      <c r="AD215" s="477" t="str">
        <f t="shared" si="60"/>
        <v>D-</v>
      </c>
      <c r="AE215" s="408">
        <f t="shared" si="68"/>
        <v>3</v>
      </c>
      <c r="AF215" s="288"/>
      <c r="AG215" s="726"/>
      <c r="AH215" s="727"/>
      <c r="AI215" s="728" t="str">
        <f t="shared" si="65"/>
        <v>N</v>
      </c>
      <c r="AJ215" s="732"/>
      <c r="AK215" s="720"/>
      <c r="AL215" s="720"/>
      <c r="AM215" s="721"/>
      <c r="AN215" s="721"/>
      <c r="AO215" s="722"/>
      <c r="AP215" s="729">
        <f t="shared" si="62"/>
        <v>0</v>
      </c>
      <c r="AQ215" s="729">
        <f t="shared" si="63"/>
        <v>0</v>
      </c>
      <c r="AR215" s="729">
        <f t="shared" si="64"/>
        <v>0</v>
      </c>
      <c r="AS215" s="730">
        <f t="shared" si="51"/>
        <v>75</v>
      </c>
      <c r="AT215" s="731">
        <v>75</v>
      </c>
    </row>
    <row r="216" spans="1:46" ht="62.25" x14ac:dyDescent="0.9">
      <c r="A216" s="430">
        <v>33</v>
      </c>
      <c r="B216" s="433">
        <f>DATOS!F40</f>
        <v>0</v>
      </c>
      <c r="C216" s="491">
        <v>4</v>
      </c>
      <c r="D216" s="492">
        <v>4</v>
      </c>
      <c r="E216" s="492">
        <v>4</v>
      </c>
      <c r="F216" s="493">
        <v>4</v>
      </c>
      <c r="G216" s="695">
        <f t="shared" si="52"/>
        <v>4</v>
      </c>
      <c r="H216" s="491">
        <v>4</v>
      </c>
      <c r="I216" s="492">
        <v>4</v>
      </c>
      <c r="J216" s="492">
        <v>4</v>
      </c>
      <c r="K216" s="493">
        <v>4</v>
      </c>
      <c r="L216" s="695">
        <f t="shared" si="53"/>
        <v>4</v>
      </c>
      <c r="M216" s="696">
        <f t="shared" si="66"/>
        <v>4</v>
      </c>
      <c r="N216" s="766" t="str">
        <f t="shared" si="55"/>
        <v>D+</v>
      </c>
      <c r="O216" s="697"/>
      <c r="P216" s="491">
        <v>4</v>
      </c>
      <c r="Q216" s="492">
        <v>4</v>
      </c>
      <c r="R216" s="492">
        <v>4</v>
      </c>
      <c r="S216" s="493">
        <v>4</v>
      </c>
      <c r="T216" s="698">
        <f t="shared" si="56"/>
        <v>4</v>
      </c>
      <c r="U216" s="491">
        <v>4</v>
      </c>
      <c r="V216" s="492">
        <v>4</v>
      </c>
      <c r="W216" s="492">
        <v>4</v>
      </c>
      <c r="X216" s="493">
        <v>4</v>
      </c>
      <c r="Y216" s="417">
        <f t="shared" si="57"/>
        <v>4</v>
      </c>
      <c r="Z216" s="404">
        <f t="shared" si="67"/>
        <v>4</v>
      </c>
      <c r="AA216" s="766" t="str">
        <f t="shared" si="59"/>
        <v>D+</v>
      </c>
      <c r="AB216" s="423">
        <v>4</v>
      </c>
      <c r="AC216" s="1050"/>
      <c r="AD216" s="477" t="str">
        <f t="shared" si="60"/>
        <v>D+</v>
      </c>
      <c r="AE216" s="408">
        <f t="shared" si="68"/>
        <v>4</v>
      </c>
      <c r="AF216" s="288"/>
      <c r="AG216" s="726"/>
      <c r="AH216" s="727"/>
      <c r="AI216" s="728" t="str">
        <f t="shared" si="65"/>
        <v>N</v>
      </c>
      <c r="AJ216" s="732"/>
      <c r="AK216" s="720"/>
      <c r="AL216" s="720"/>
      <c r="AM216" s="721"/>
      <c r="AN216" s="721"/>
      <c r="AO216" s="722"/>
      <c r="AP216" s="729">
        <f t="shared" si="62"/>
        <v>0</v>
      </c>
      <c r="AQ216" s="729">
        <f t="shared" si="63"/>
        <v>0</v>
      </c>
      <c r="AR216" s="729">
        <f t="shared" si="64"/>
        <v>0</v>
      </c>
      <c r="AS216" s="730">
        <f t="shared" si="51"/>
        <v>75</v>
      </c>
      <c r="AT216" s="731">
        <v>75</v>
      </c>
    </row>
    <row r="217" spans="1:46" ht="62.25" x14ac:dyDescent="0.9">
      <c r="A217" s="430">
        <v>34</v>
      </c>
      <c r="B217" s="433">
        <f>DATOS!F41</f>
        <v>0</v>
      </c>
      <c r="C217" s="491">
        <v>2</v>
      </c>
      <c r="D217" s="492">
        <v>2</v>
      </c>
      <c r="E217" s="492">
        <v>2</v>
      </c>
      <c r="F217" s="493">
        <v>2</v>
      </c>
      <c r="G217" s="695">
        <f t="shared" si="52"/>
        <v>2</v>
      </c>
      <c r="H217" s="491">
        <v>2</v>
      </c>
      <c r="I217" s="492">
        <v>2</v>
      </c>
      <c r="J217" s="492">
        <v>2</v>
      </c>
      <c r="K217" s="493">
        <v>2</v>
      </c>
      <c r="L217" s="695">
        <f t="shared" si="53"/>
        <v>2</v>
      </c>
      <c r="M217" s="696">
        <f t="shared" si="66"/>
        <v>2</v>
      </c>
      <c r="N217" s="766" t="str">
        <f t="shared" si="55"/>
        <v>E+</v>
      </c>
      <c r="O217" s="697"/>
      <c r="P217" s="491">
        <v>2</v>
      </c>
      <c r="Q217" s="492">
        <v>2</v>
      </c>
      <c r="R217" s="492">
        <v>2</v>
      </c>
      <c r="S217" s="493">
        <v>2</v>
      </c>
      <c r="T217" s="698">
        <f t="shared" si="56"/>
        <v>2</v>
      </c>
      <c r="U217" s="491">
        <v>2</v>
      </c>
      <c r="V217" s="492">
        <v>2</v>
      </c>
      <c r="W217" s="492">
        <v>2</v>
      </c>
      <c r="X217" s="493">
        <v>2</v>
      </c>
      <c r="Y217" s="417">
        <f t="shared" si="57"/>
        <v>2</v>
      </c>
      <c r="Z217" s="404">
        <f t="shared" si="67"/>
        <v>2</v>
      </c>
      <c r="AA217" s="766" t="str">
        <f t="shared" si="59"/>
        <v>E+</v>
      </c>
      <c r="AB217" s="423">
        <v>2</v>
      </c>
      <c r="AC217" s="1050"/>
      <c r="AD217" s="477" t="str">
        <f t="shared" si="60"/>
        <v>E+</v>
      </c>
      <c r="AE217" s="408">
        <f t="shared" si="68"/>
        <v>2</v>
      </c>
      <c r="AF217" s="288"/>
      <c r="AG217" s="726"/>
      <c r="AH217" s="727"/>
      <c r="AI217" s="728" t="str">
        <f t="shared" si="65"/>
        <v>N</v>
      </c>
      <c r="AJ217" s="732"/>
      <c r="AK217" s="720"/>
      <c r="AL217" s="720"/>
      <c r="AM217" s="721"/>
      <c r="AN217" s="721"/>
      <c r="AO217" s="722"/>
      <c r="AP217" s="729">
        <f t="shared" si="62"/>
        <v>0</v>
      </c>
      <c r="AQ217" s="729">
        <f t="shared" si="63"/>
        <v>0</v>
      </c>
      <c r="AR217" s="729">
        <f t="shared" si="64"/>
        <v>0</v>
      </c>
      <c r="AS217" s="730">
        <f t="shared" si="51"/>
        <v>75</v>
      </c>
      <c r="AT217" s="731">
        <v>75</v>
      </c>
    </row>
    <row r="218" spans="1:46" ht="62.25" x14ac:dyDescent="0.9">
      <c r="A218" s="430">
        <v>35</v>
      </c>
      <c r="B218" s="433">
        <f>DATOS!F42</f>
        <v>0</v>
      </c>
      <c r="C218" s="491">
        <v>2</v>
      </c>
      <c r="D218" s="492">
        <v>2</v>
      </c>
      <c r="E218" s="492">
        <v>2</v>
      </c>
      <c r="F218" s="493">
        <v>2</v>
      </c>
      <c r="G218" s="695">
        <f t="shared" si="52"/>
        <v>2</v>
      </c>
      <c r="H218" s="491">
        <v>2</v>
      </c>
      <c r="I218" s="492">
        <v>2</v>
      </c>
      <c r="J218" s="492">
        <v>2</v>
      </c>
      <c r="K218" s="493">
        <v>2</v>
      </c>
      <c r="L218" s="695">
        <f t="shared" si="53"/>
        <v>2</v>
      </c>
      <c r="M218" s="696">
        <f t="shared" si="66"/>
        <v>2</v>
      </c>
      <c r="N218" s="766" t="str">
        <f t="shared" si="55"/>
        <v>E+</v>
      </c>
      <c r="O218" s="697"/>
      <c r="P218" s="491">
        <v>2</v>
      </c>
      <c r="Q218" s="492">
        <v>2</v>
      </c>
      <c r="R218" s="492">
        <v>2</v>
      </c>
      <c r="S218" s="493">
        <v>2</v>
      </c>
      <c r="T218" s="698">
        <f t="shared" si="56"/>
        <v>2</v>
      </c>
      <c r="U218" s="491">
        <v>2</v>
      </c>
      <c r="V218" s="492">
        <v>2</v>
      </c>
      <c r="W218" s="492">
        <v>2</v>
      </c>
      <c r="X218" s="493">
        <v>2</v>
      </c>
      <c r="Y218" s="417">
        <f t="shared" si="57"/>
        <v>2</v>
      </c>
      <c r="Z218" s="404">
        <f t="shared" si="67"/>
        <v>2</v>
      </c>
      <c r="AA218" s="766" t="str">
        <f t="shared" si="59"/>
        <v>E+</v>
      </c>
      <c r="AB218" s="423">
        <v>2</v>
      </c>
      <c r="AC218" s="1050"/>
      <c r="AD218" s="477" t="str">
        <f t="shared" si="60"/>
        <v>E+</v>
      </c>
      <c r="AE218" s="408">
        <f t="shared" si="68"/>
        <v>2</v>
      </c>
      <c r="AF218" s="288"/>
      <c r="AG218" s="726"/>
      <c r="AH218" s="727"/>
      <c r="AI218" s="728" t="str">
        <f t="shared" si="65"/>
        <v>N</v>
      </c>
      <c r="AJ218" s="732"/>
      <c r="AK218" s="720"/>
      <c r="AL218" s="720"/>
      <c r="AM218" s="721"/>
      <c r="AN218" s="721"/>
      <c r="AO218" s="722"/>
      <c r="AP218" s="729">
        <f t="shared" si="62"/>
        <v>0</v>
      </c>
      <c r="AQ218" s="729">
        <f t="shared" si="63"/>
        <v>0</v>
      </c>
      <c r="AR218" s="729">
        <f t="shared" si="64"/>
        <v>0</v>
      </c>
      <c r="AS218" s="730">
        <f t="shared" si="51"/>
        <v>75</v>
      </c>
      <c r="AT218" s="731">
        <v>75</v>
      </c>
    </row>
    <row r="219" spans="1:46" ht="62.25" x14ac:dyDescent="0.9">
      <c r="A219" s="430">
        <v>36</v>
      </c>
      <c r="B219" s="433">
        <f>DATOS!F43</f>
        <v>0</v>
      </c>
      <c r="C219" s="491">
        <v>2</v>
      </c>
      <c r="D219" s="492">
        <v>2</v>
      </c>
      <c r="E219" s="492">
        <v>2</v>
      </c>
      <c r="F219" s="493">
        <v>2</v>
      </c>
      <c r="G219" s="695">
        <f t="shared" si="52"/>
        <v>2</v>
      </c>
      <c r="H219" s="491">
        <v>2</v>
      </c>
      <c r="I219" s="492">
        <v>2</v>
      </c>
      <c r="J219" s="492">
        <v>2</v>
      </c>
      <c r="K219" s="493">
        <v>2</v>
      </c>
      <c r="L219" s="695">
        <f t="shared" si="53"/>
        <v>2</v>
      </c>
      <c r="M219" s="696">
        <f t="shared" si="66"/>
        <v>2</v>
      </c>
      <c r="N219" s="766" t="str">
        <f t="shared" si="55"/>
        <v>E+</v>
      </c>
      <c r="O219" s="697"/>
      <c r="P219" s="491">
        <v>2</v>
      </c>
      <c r="Q219" s="492">
        <v>2</v>
      </c>
      <c r="R219" s="492">
        <v>2</v>
      </c>
      <c r="S219" s="493">
        <v>2</v>
      </c>
      <c r="T219" s="698">
        <f t="shared" si="56"/>
        <v>2</v>
      </c>
      <c r="U219" s="491">
        <v>2</v>
      </c>
      <c r="V219" s="492">
        <v>2</v>
      </c>
      <c r="W219" s="492">
        <v>2</v>
      </c>
      <c r="X219" s="493">
        <v>2</v>
      </c>
      <c r="Y219" s="417">
        <f t="shared" si="57"/>
        <v>2</v>
      </c>
      <c r="Z219" s="404">
        <f t="shared" si="67"/>
        <v>2</v>
      </c>
      <c r="AA219" s="766" t="str">
        <f t="shared" si="59"/>
        <v>E+</v>
      </c>
      <c r="AB219" s="423">
        <v>2</v>
      </c>
      <c r="AC219" s="1050"/>
      <c r="AD219" s="477" t="str">
        <f t="shared" si="60"/>
        <v>E+</v>
      </c>
      <c r="AE219" s="408">
        <f t="shared" si="68"/>
        <v>2</v>
      </c>
      <c r="AF219" s="288"/>
      <c r="AG219" s="726"/>
      <c r="AH219" s="727"/>
      <c r="AI219" s="728" t="str">
        <f t="shared" si="65"/>
        <v>N</v>
      </c>
      <c r="AJ219" s="732"/>
      <c r="AK219" s="720"/>
      <c r="AL219" s="720"/>
      <c r="AM219" s="721"/>
      <c r="AN219" s="721"/>
      <c r="AO219" s="722"/>
      <c r="AP219" s="729">
        <f t="shared" si="62"/>
        <v>0</v>
      </c>
      <c r="AQ219" s="729">
        <f t="shared" si="63"/>
        <v>0</v>
      </c>
      <c r="AR219" s="729">
        <f t="shared" si="64"/>
        <v>0</v>
      </c>
      <c r="AS219" s="730">
        <f t="shared" si="51"/>
        <v>75</v>
      </c>
      <c r="AT219" s="731">
        <v>75</v>
      </c>
    </row>
    <row r="220" spans="1:46" ht="62.25" x14ac:dyDescent="0.9">
      <c r="A220" s="430">
        <v>37</v>
      </c>
      <c r="B220" s="433">
        <f>DATOS!F44</f>
        <v>0</v>
      </c>
      <c r="C220" s="491">
        <v>1</v>
      </c>
      <c r="D220" s="492">
        <v>1</v>
      </c>
      <c r="E220" s="492">
        <v>1</v>
      </c>
      <c r="F220" s="493">
        <v>1</v>
      </c>
      <c r="G220" s="695">
        <f t="shared" si="52"/>
        <v>1</v>
      </c>
      <c r="H220" s="491">
        <v>1</v>
      </c>
      <c r="I220" s="492">
        <v>1</v>
      </c>
      <c r="J220" s="492">
        <v>1</v>
      </c>
      <c r="K220" s="493">
        <v>1</v>
      </c>
      <c r="L220" s="695">
        <f t="shared" si="53"/>
        <v>1</v>
      </c>
      <c r="M220" s="696">
        <f t="shared" si="66"/>
        <v>1</v>
      </c>
      <c r="N220" s="766" t="str">
        <f t="shared" si="55"/>
        <v>E-</v>
      </c>
      <c r="O220" s="697"/>
      <c r="P220" s="491">
        <v>1</v>
      </c>
      <c r="Q220" s="492">
        <v>1</v>
      </c>
      <c r="R220" s="492">
        <v>1</v>
      </c>
      <c r="S220" s="493">
        <v>1</v>
      </c>
      <c r="T220" s="698">
        <f t="shared" si="56"/>
        <v>1</v>
      </c>
      <c r="U220" s="491">
        <v>1</v>
      </c>
      <c r="V220" s="492">
        <v>1</v>
      </c>
      <c r="W220" s="492">
        <v>1</v>
      </c>
      <c r="X220" s="493">
        <v>1</v>
      </c>
      <c r="Y220" s="417">
        <f t="shared" si="57"/>
        <v>1</v>
      </c>
      <c r="Z220" s="404">
        <f t="shared" si="67"/>
        <v>1</v>
      </c>
      <c r="AA220" s="766" t="str">
        <f t="shared" si="59"/>
        <v>E-</v>
      </c>
      <c r="AB220" s="423">
        <v>1</v>
      </c>
      <c r="AC220" s="1050"/>
      <c r="AD220" s="477" t="str">
        <f t="shared" si="60"/>
        <v>E-</v>
      </c>
      <c r="AE220" s="408">
        <f t="shared" si="68"/>
        <v>1</v>
      </c>
      <c r="AF220" s="288"/>
      <c r="AG220" s="726"/>
      <c r="AH220" s="727"/>
      <c r="AI220" s="728" t="str">
        <f t="shared" si="65"/>
        <v>N</v>
      </c>
      <c r="AJ220" s="732"/>
      <c r="AK220" s="720"/>
      <c r="AL220" s="720"/>
      <c r="AM220" s="721"/>
      <c r="AN220" s="721"/>
      <c r="AO220" s="722"/>
      <c r="AP220" s="729">
        <f t="shared" si="62"/>
        <v>0</v>
      </c>
      <c r="AQ220" s="729">
        <f t="shared" si="63"/>
        <v>0</v>
      </c>
      <c r="AR220" s="729">
        <f t="shared" si="64"/>
        <v>0</v>
      </c>
      <c r="AS220" s="730">
        <f t="shared" si="51"/>
        <v>75</v>
      </c>
      <c r="AT220" s="731">
        <v>75</v>
      </c>
    </row>
    <row r="221" spans="1:46" ht="62.25" x14ac:dyDescent="0.9">
      <c r="A221" s="430">
        <v>38</v>
      </c>
      <c r="B221" s="433">
        <f>DATOS!F45</f>
        <v>0</v>
      </c>
      <c r="C221" s="491">
        <v>1</v>
      </c>
      <c r="D221" s="492">
        <v>1</v>
      </c>
      <c r="E221" s="492">
        <v>1</v>
      </c>
      <c r="F221" s="493">
        <v>1</v>
      </c>
      <c r="G221" s="695">
        <f t="shared" si="52"/>
        <v>1</v>
      </c>
      <c r="H221" s="491">
        <v>1</v>
      </c>
      <c r="I221" s="492">
        <v>1</v>
      </c>
      <c r="J221" s="492">
        <v>1</v>
      </c>
      <c r="K221" s="493">
        <v>1</v>
      </c>
      <c r="L221" s="695">
        <f t="shared" si="53"/>
        <v>1</v>
      </c>
      <c r="M221" s="696">
        <f t="shared" si="66"/>
        <v>1</v>
      </c>
      <c r="N221" s="766" t="str">
        <f t="shared" si="55"/>
        <v>E-</v>
      </c>
      <c r="O221" s="697"/>
      <c r="P221" s="491">
        <v>1</v>
      </c>
      <c r="Q221" s="492">
        <v>1</v>
      </c>
      <c r="R221" s="492">
        <v>1</v>
      </c>
      <c r="S221" s="493">
        <v>1</v>
      </c>
      <c r="T221" s="698">
        <f t="shared" si="56"/>
        <v>1</v>
      </c>
      <c r="U221" s="491">
        <v>1</v>
      </c>
      <c r="V221" s="492">
        <v>1</v>
      </c>
      <c r="W221" s="492">
        <v>1</v>
      </c>
      <c r="X221" s="493">
        <v>1</v>
      </c>
      <c r="Y221" s="417">
        <f t="shared" si="57"/>
        <v>1</v>
      </c>
      <c r="Z221" s="404">
        <f t="shared" si="67"/>
        <v>1</v>
      </c>
      <c r="AA221" s="766" t="str">
        <f t="shared" si="59"/>
        <v>E-</v>
      </c>
      <c r="AB221" s="423">
        <v>1</v>
      </c>
      <c r="AC221" s="1050"/>
      <c r="AD221" s="477" t="str">
        <f t="shared" si="60"/>
        <v>E-</v>
      </c>
      <c r="AE221" s="408">
        <f t="shared" si="68"/>
        <v>1</v>
      </c>
      <c r="AF221" s="288"/>
      <c r="AG221" s="726"/>
      <c r="AH221" s="727"/>
      <c r="AI221" s="728" t="str">
        <f t="shared" si="65"/>
        <v>N</v>
      </c>
      <c r="AJ221" s="732"/>
      <c r="AK221" s="720"/>
      <c r="AL221" s="720"/>
      <c r="AM221" s="721"/>
      <c r="AN221" s="721"/>
      <c r="AO221" s="722"/>
      <c r="AP221" s="729">
        <f t="shared" si="62"/>
        <v>0</v>
      </c>
      <c r="AQ221" s="729">
        <f t="shared" si="63"/>
        <v>0</v>
      </c>
      <c r="AR221" s="729">
        <f t="shared" si="64"/>
        <v>0</v>
      </c>
      <c r="AS221" s="730">
        <f t="shared" si="51"/>
        <v>75</v>
      </c>
      <c r="AT221" s="731">
        <v>75</v>
      </c>
    </row>
    <row r="222" spans="1:46" ht="62.25" x14ac:dyDescent="0.9">
      <c r="A222" s="430">
        <v>39</v>
      </c>
      <c r="B222" s="433">
        <f>DATOS!F46</f>
        <v>0</v>
      </c>
      <c r="C222" s="491">
        <v>1</v>
      </c>
      <c r="D222" s="492">
        <v>1</v>
      </c>
      <c r="E222" s="492">
        <v>1</v>
      </c>
      <c r="F222" s="493">
        <v>1</v>
      </c>
      <c r="G222" s="695">
        <f t="shared" si="52"/>
        <v>1</v>
      </c>
      <c r="H222" s="491">
        <v>1</v>
      </c>
      <c r="I222" s="492">
        <v>1</v>
      </c>
      <c r="J222" s="492">
        <v>1</v>
      </c>
      <c r="K222" s="493">
        <v>1</v>
      </c>
      <c r="L222" s="695">
        <f t="shared" si="53"/>
        <v>1</v>
      </c>
      <c r="M222" s="696">
        <f t="shared" si="66"/>
        <v>1</v>
      </c>
      <c r="N222" s="766" t="str">
        <f t="shared" si="55"/>
        <v>E-</v>
      </c>
      <c r="O222" s="697"/>
      <c r="P222" s="491">
        <v>1</v>
      </c>
      <c r="Q222" s="492">
        <v>1</v>
      </c>
      <c r="R222" s="492">
        <v>1</v>
      </c>
      <c r="S222" s="493">
        <v>1</v>
      </c>
      <c r="T222" s="698">
        <f t="shared" si="56"/>
        <v>1</v>
      </c>
      <c r="U222" s="491">
        <v>1</v>
      </c>
      <c r="V222" s="492">
        <v>1</v>
      </c>
      <c r="W222" s="492">
        <v>1</v>
      </c>
      <c r="X222" s="493">
        <v>1</v>
      </c>
      <c r="Y222" s="417">
        <f t="shared" si="57"/>
        <v>1</v>
      </c>
      <c r="Z222" s="404">
        <f t="shared" si="67"/>
        <v>1</v>
      </c>
      <c r="AA222" s="766" t="str">
        <f t="shared" si="59"/>
        <v>E-</v>
      </c>
      <c r="AB222" s="423">
        <v>1</v>
      </c>
      <c r="AC222" s="1050"/>
      <c r="AD222" s="477" t="str">
        <f t="shared" si="60"/>
        <v>E-</v>
      </c>
      <c r="AE222" s="408">
        <f t="shared" si="68"/>
        <v>1</v>
      </c>
      <c r="AF222" s="288"/>
      <c r="AG222" s="726"/>
      <c r="AH222" s="727"/>
      <c r="AI222" s="728" t="str">
        <f t="shared" si="65"/>
        <v>N</v>
      </c>
      <c r="AJ222" s="732"/>
      <c r="AK222" s="720"/>
      <c r="AL222" s="720"/>
      <c r="AM222" s="721"/>
      <c r="AN222" s="721"/>
      <c r="AO222" s="722"/>
      <c r="AP222" s="729">
        <f t="shared" si="62"/>
        <v>0</v>
      </c>
      <c r="AQ222" s="729">
        <f t="shared" si="63"/>
        <v>0</v>
      </c>
      <c r="AR222" s="729">
        <f t="shared" si="64"/>
        <v>0</v>
      </c>
      <c r="AS222" s="730">
        <f t="shared" si="51"/>
        <v>75</v>
      </c>
      <c r="AT222" s="731">
        <v>75</v>
      </c>
    </row>
    <row r="223" spans="1:46" ht="63" thickBot="1" x14ac:dyDescent="0.95">
      <c r="A223" s="431">
        <v>40</v>
      </c>
      <c r="B223" s="434">
        <f>DATOS!F47</f>
        <v>0</v>
      </c>
      <c r="C223" s="494">
        <v>1</v>
      </c>
      <c r="D223" s="495">
        <v>1</v>
      </c>
      <c r="E223" s="495">
        <v>1</v>
      </c>
      <c r="F223" s="496">
        <v>1</v>
      </c>
      <c r="G223" s="700">
        <f t="shared" si="52"/>
        <v>1</v>
      </c>
      <c r="H223" s="494">
        <v>1</v>
      </c>
      <c r="I223" s="495">
        <v>1</v>
      </c>
      <c r="J223" s="495">
        <v>1</v>
      </c>
      <c r="K223" s="496">
        <v>1</v>
      </c>
      <c r="L223" s="700">
        <f t="shared" si="53"/>
        <v>1</v>
      </c>
      <c r="M223" s="701">
        <f t="shared" si="66"/>
        <v>1</v>
      </c>
      <c r="N223" s="767" t="str">
        <f t="shared" si="55"/>
        <v>E-</v>
      </c>
      <c r="O223" s="702"/>
      <c r="P223" s="494">
        <v>1</v>
      </c>
      <c r="Q223" s="495">
        <v>1</v>
      </c>
      <c r="R223" s="495">
        <v>1</v>
      </c>
      <c r="S223" s="496">
        <v>1</v>
      </c>
      <c r="T223" s="703">
        <f t="shared" si="56"/>
        <v>1</v>
      </c>
      <c r="U223" s="494">
        <v>1</v>
      </c>
      <c r="V223" s="495">
        <v>1</v>
      </c>
      <c r="W223" s="495">
        <v>1</v>
      </c>
      <c r="X223" s="496">
        <v>1</v>
      </c>
      <c r="Y223" s="418">
        <f t="shared" si="57"/>
        <v>1</v>
      </c>
      <c r="Z223" s="405">
        <f t="shared" si="67"/>
        <v>1</v>
      </c>
      <c r="AA223" s="767" t="str">
        <f t="shared" si="59"/>
        <v>E-</v>
      </c>
      <c r="AB223" s="424">
        <v>1</v>
      </c>
      <c r="AC223" s="1051"/>
      <c r="AD223" s="478" t="str">
        <f t="shared" si="60"/>
        <v>E-</v>
      </c>
      <c r="AE223" s="409">
        <f t="shared" si="68"/>
        <v>1</v>
      </c>
      <c r="AF223" s="289"/>
      <c r="AG223" s="733"/>
      <c r="AH223" s="734"/>
      <c r="AI223" s="735" t="str">
        <f t="shared" si="65"/>
        <v>N</v>
      </c>
      <c r="AJ223" s="736"/>
      <c r="AK223" s="737"/>
      <c r="AL223" s="737"/>
      <c r="AM223" s="738"/>
      <c r="AN223" s="738"/>
      <c r="AO223" s="739"/>
      <c r="AP223" s="740">
        <f t="shared" si="62"/>
        <v>0</v>
      </c>
      <c r="AQ223" s="740">
        <f t="shared" si="63"/>
        <v>0</v>
      </c>
      <c r="AR223" s="740">
        <f t="shared" si="64"/>
        <v>0</v>
      </c>
      <c r="AS223" s="741">
        <f t="shared" si="51"/>
        <v>75</v>
      </c>
      <c r="AT223" s="742">
        <v>75</v>
      </c>
    </row>
    <row r="224" spans="1:46" ht="63" thickBot="1" x14ac:dyDescent="0.95">
      <c r="A224" s="385"/>
      <c r="E224" s="442" t="s">
        <v>168</v>
      </c>
      <c r="F224" s="440" t="s">
        <v>929</v>
      </c>
      <c r="G224" s="441" t="s">
        <v>169</v>
      </c>
      <c r="H224" s="687"/>
      <c r="I224" s="687"/>
      <c r="J224" s="687"/>
      <c r="K224" s="687"/>
      <c r="L224" s="704"/>
      <c r="M224" s="704"/>
      <c r="N224" s="704"/>
      <c r="O224" s="704"/>
      <c r="P224" s="687"/>
      <c r="Q224" s="687"/>
      <c r="R224" s="687"/>
      <c r="S224" s="687"/>
      <c r="T224" s="704"/>
      <c r="U224" s="687"/>
      <c r="V224" s="687"/>
      <c r="W224" s="687"/>
      <c r="X224" s="687"/>
      <c r="Y224" s="377"/>
      <c r="Z224" s="377"/>
      <c r="AA224" s="377"/>
      <c r="AB224" s="377"/>
      <c r="AC224" s="1040" t="s">
        <v>157</v>
      </c>
      <c r="AD224" s="1041"/>
      <c r="AE224" s="378">
        <f>AVERAGE(AE184:AE204)</f>
        <v>8.4285714285714288</v>
      </c>
      <c r="AF224" s="228"/>
    </row>
    <row r="225" spans="1:46" ht="63" thickBot="1" x14ac:dyDescent="0.95">
      <c r="A225" s="385"/>
      <c r="B225" s="1042" t="s">
        <v>228</v>
      </c>
      <c r="C225" s="1043"/>
      <c r="D225" s="1044"/>
      <c r="E225" s="443" t="s">
        <v>170</v>
      </c>
      <c r="F225" s="705">
        <f>COUNTIFS($V$14:$V$53, "&gt;=8", $V$14:$V$53, "&lt;=10")</f>
        <v>0</v>
      </c>
      <c r="G225" s="706">
        <f>COUNTIFS($G$14:$G$52, "&gt;=8", $G$14:$G$52, "&lt;=10") / COUNT($G$14:$G$52)</f>
        <v>0</v>
      </c>
      <c r="K225" s="687"/>
      <c r="L225" s="704"/>
      <c r="M225" s="704"/>
      <c r="N225" s="704"/>
      <c r="O225" s="704"/>
      <c r="P225" s="687"/>
      <c r="Q225" s="687"/>
      <c r="R225" s="687"/>
      <c r="S225" s="687"/>
      <c r="T225" s="704"/>
      <c r="U225" s="687"/>
      <c r="V225" s="687"/>
      <c r="W225" s="687"/>
      <c r="X225" s="687"/>
      <c r="Y225" s="377"/>
      <c r="Z225" s="377"/>
      <c r="AA225" s="377"/>
      <c r="AB225" s="377"/>
      <c r="AC225" s="1040" t="s">
        <v>158</v>
      </c>
      <c r="AD225" s="1045"/>
      <c r="AE225" s="379">
        <f>DATOS!C187</f>
        <v>0</v>
      </c>
      <c r="AF225" s="280"/>
      <c r="AG225" s="381"/>
      <c r="AH225" s="381"/>
      <c r="AI225" s="380"/>
      <c r="AJ225" s="380"/>
      <c r="AK225" s="380"/>
      <c r="AL225" s="380"/>
      <c r="AM225" s="663"/>
      <c r="AN225" s="663"/>
      <c r="AO225" s="663"/>
      <c r="AP225" s="663"/>
      <c r="AQ225" s="663"/>
      <c r="AR225" s="663"/>
      <c r="AS225" s="663"/>
      <c r="AT225" s="663"/>
    </row>
    <row r="226" spans="1:46" x14ac:dyDescent="0.9">
      <c r="B226" s="1027" t="s">
        <v>231</v>
      </c>
      <c r="C226" s="1028"/>
      <c r="D226" s="1029"/>
      <c r="E226" s="445" t="s">
        <v>171</v>
      </c>
      <c r="F226" s="707">
        <f>COUNTIFS($V$14:$V$53, "&gt;=5", $V$14:$V$53, "&lt;=7")</f>
        <v>0</v>
      </c>
      <c r="G226" s="708">
        <f>COUNTIFS($G$14:$G$52, "&gt;=5", $G$14:$G$52, "&lt;=7") / COUNT($G$14:$G$52)</f>
        <v>0</v>
      </c>
      <c r="K226" s="709"/>
      <c r="L226" s="710"/>
      <c r="M226" s="710"/>
      <c r="N226" s="710"/>
      <c r="O226" s="710"/>
      <c r="P226" s="709"/>
      <c r="Q226" s="709"/>
      <c r="R226" s="709"/>
      <c r="S226" s="709"/>
      <c r="T226" s="710"/>
      <c r="U226" s="687"/>
      <c r="V226" s="687"/>
      <c r="W226" s="687"/>
      <c r="X226" s="687"/>
      <c r="Y226" s="229"/>
      <c r="Z226" s="229"/>
      <c r="AA226" s="229"/>
      <c r="AB226" s="229"/>
      <c r="AC226" s="221"/>
      <c r="AD226" s="229"/>
      <c r="AE226" s="229"/>
      <c r="AF226" s="229"/>
      <c r="AG226" s="381"/>
      <c r="AH226" s="381"/>
      <c r="AI226" s="380"/>
      <c r="AJ226" s="380"/>
      <c r="AK226" s="380"/>
      <c r="AL226" s="380"/>
      <c r="AM226" s="380"/>
      <c r="AN226" s="380"/>
      <c r="AO226" s="380"/>
      <c r="AP226" s="380"/>
      <c r="AQ226" s="380"/>
      <c r="AR226" s="380"/>
      <c r="AS226" s="380"/>
      <c r="AT226" s="380"/>
    </row>
    <row r="227" spans="1:46" ht="62.25" thickBot="1" x14ac:dyDescent="0.95">
      <c r="B227" s="1030" t="s">
        <v>234</v>
      </c>
      <c r="C227" s="1031"/>
      <c r="D227" s="1032"/>
      <c r="E227" s="447" t="s">
        <v>172</v>
      </c>
      <c r="F227" s="711">
        <f>COUNTIFS($V$14:$V$53, "&gt;=1", $V$14:$V$53, "&lt;=4")</f>
        <v>0</v>
      </c>
      <c r="G227" s="712">
        <f>COUNTIFS($G$14:$G$52, "&gt;=1", $G$14:$G$52, "&lt;=4") / COUNT($G$14:$G$52)</f>
        <v>0</v>
      </c>
      <c r="K227" s="709"/>
      <c r="L227" s="710"/>
      <c r="M227" s="710"/>
      <c r="N227" s="710"/>
      <c r="O227" s="710"/>
      <c r="P227" s="709"/>
      <c r="Q227" s="1033" t="s">
        <v>111</v>
      </c>
      <c r="R227" s="1033"/>
      <c r="U227" s="1034" t="s">
        <v>310</v>
      </c>
      <c r="V227" s="1034"/>
      <c r="W227" s="713"/>
      <c r="X227" s="1035" t="s">
        <v>917</v>
      </c>
      <c r="Y227" s="1035"/>
      <c r="Z227" s="1035"/>
      <c r="AA227" s="1036" t="s">
        <v>918</v>
      </c>
      <c r="AB227" s="1036"/>
      <c r="AC227" s="1036"/>
      <c r="AD227" s="1036"/>
      <c r="AE227" s="1036"/>
      <c r="AF227" s="229"/>
      <c r="AG227" s="381"/>
      <c r="AH227" s="381"/>
      <c r="AI227" s="380"/>
      <c r="AJ227" s="380"/>
      <c r="AK227" s="380"/>
      <c r="AL227" s="380"/>
      <c r="AM227" s="380"/>
      <c r="AN227" s="380"/>
      <c r="AO227" s="380"/>
      <c r="AP227" s="380"/>
      <c r="AQ227" s="380"/>
      <c r="AR227" s="380"/>
      <c r="AS227" s="380"/>
      <c r="AT227" s="380"/>
    </row>
    <row r="228" spans="1:46" ht="62.25" thickBot="1" x14ac:dyDescent="0.95">
      <c r="B228" s="1046" t="s">
        <v>173</v>
      </c>
      <c r="C228" s="1047"/>
      <c r="D228" s="1047"/>
      <c r="E228" s="1048"/>
      <c r="F228" s="714">
        <f>SUM(F225:F227)</f>
        <v>0</v>
      </c>
      <c r="G228" s="715">
        <f>DATOS!C187/28</f>
        <v>0</v>
      </c>
      <c r="K228" s="709"/>
      <c r="L228" s="710"/>
      <c r="M228" s="710"/>
      <c r="N228" s="710"/>
      <c r="O228" s="710"/>
      <c r="P228" s="709"/>
      <c r="Q228" s="709"/>
      <c r="R228" s="709"/>
      <c r="S228" s="709"/>
      <c r="T228" s="710"/>
      <c r="U228" s="687"/>
      <c r="V228" s="687"/>
      <c r="W228" s="687"/>
      <c r="X228" s="687"/>
      <c r="Y228" s="229"/>
      <c r="Z228" s="229"/>
      <c r="AA228" s="229"/>
      <c r="AB228" s="229"/>
      <c r="AC228" s="221"/>
      <c r="AD228" s="229"/>
      <c r="AE228" s="229"/>
      <c r="AF228" s="229"/>
      <c r="AG228" s="223"/>
      <c r="AH228" s="223"/>
      <c r="AI228" s="221"/>
      <c r="AJ228" s="221"/>
      <c r="AK228" s="221"/>
      <c r="AL228" s="221"/>
      <c r="AM228" s="221"/>
      <c r="AN228" s="221"/>
      <c r="AO228" s="221"/>
      <c r="AP228" s="221"/>
      <c r="AQ228" s="221"/>
      <c r="AR228" s="221"/>
      <c r="AS228" s="221"/>
      <c r="AT228" s="221"/>
    </row>
    <row r="229" spans="1:46" ht="101.25" x14ac:dyDescent="0.9">
      <c r="A229" s="990" t="s">
        <v>0</v>
      </c>
      <c r="B229" s="990"/>
      <c r="C229" s="990"/>
      <c r="D229" s="990"/>
      <c r="E229" s="990"/>
      <c r="F229" s="990"/>
      <c r="G229" s="990"/>
      <c r="H229" s="990"/>
      <c r="I229" s="990"/>
      <c r="J229" s="990"/>
      <c r="K229" s="990"/>
      <c r="L229" s="990"/>
      <c r="M229" s="990"/>
      <c r="N229" s="990"/>
      <c r="O229" s="990"/>
      <c r="P229" s="990"/>
      <c r="Q229" s="990"/>
      <c r="R229" s="990"/>
      <c r="S229" s="990"/>
      <c r="T229" s="990"/>
      <c r="U229" s="990"/>
      <c r="V229" s="990"/>
      <c r="W229" s="990"/>
      <c r="X229" s="990"/>
      <c r="Y229" s="990"/>
      <c r="Z229" s="990"/>
      <c r="AA229" s="990"/>
      <c r="AB229" s="990"/>
      <c r="AC229" s="990"/>
      <c r="AD229" s="990"/>
      <c r="AE229" s="990"/>
      <c r="AF229" s="990"/>
      <c r="AG229" s="990"/>
      <c r="AH229" s="990"/>
      <c r="AI229" s="82"/>
      <c r="AJ229" s="82"/>
      <c r="AK229" s="82"/>
      <c r="AL229" s="82"/>
      <c r="AM229" s="82"/>
      <c r="AN229" s="82"/>
      <c r="AO229" s="82"/>
      <c r="AP229" s="82"/>
      <c r="AQ229" s="82"/>
      <c r="AR229" s="82"/>
      <c r="AS229" s="82"/>
      <c r="AT229" s="82"/>
    </row>
    <row r="230" spans="1:46" ht="75" x14ac:dyDescent="0.9">
      <c r="A230" s="991" t="str">
        <f>DATOS!C9</f>
        <v>ESCUELA DE EDUCACIÓN BÀSICA PARTICULAR MINERVA</v>
      </c>
      <c r="B230" s="991"/>
      <c r="C230" s="991"/>
      <c r="D230" s="991"/>
      <c r="E230" s="991"/>
      <c r="F230" s="991"/>
      <c r="G230" s="991"/>
      <c r="H230" s="991"/>
      <c r="I230" s="991"/>
      <c r="J230" s="991"/>
      <c r="K230" s="991"/>
      <c r="L230" s="991"/>
      <c r="M230" s="991"/>
      <c r="N230" s="991"/>
      <c r="O230" s="991"/>
      <c r="P230" s="991"/>
      <c r="Q230" s="991"/>
      <c r="R230" s="991"/>
      <c r="S230" s="991"/>
      <c r="T230" s="991"/>
      <c r="U230" s="991"/>
      <c r="V230" s="991"/>
      <c r="W230" s="991"/>
      <c r="X230" s="991"/>
      <c r="Y230" s="991"/>
      <c r="Z230" s="991"/>
      <c r="AA230" s="991"/>
      <c r="AB230" s="991"/>
      <c r="AC230" s="991"/>
      <c r="AD230" s="991"/>
      <c r="AE230" s="991"/>
      <c r="AF230" s="991"/>
      <c r="AG230" s="991"/>
      <c r="AH230" s="991"/>
      <c r="AI230" s="83"/>
      <c r="AJ230" s="83"/>
      <c r="AK230" s="83"/>
      <c r="AL230" s="83"/>
      <c r="AM230" s="83"/>
      <c r="AN230" s="83"/>
      <c r="AO230" s="83"/>
      <c r="AP230" s="83"/>
      <c r="AQ230" s="83"/>
      <c r="AR230" s="83"/>
      <c r="AS230" s="83"/>
      <c r="AT230" s="83"/>
    </row>
    <row r="231" spans="1:46" ht="69" x14ac:dyDescent="0.9">
      <c r="A231" s="992" t="s">
        <v>159</v>
      </c>
      <c r="B231" s="992"/>
      <c r="C231" s="992"/>
      <c r="D231" s="992"/>
      <c r="E231" s="992"/>
      <c r="F231" s="992"/>
      <c r="G231" s="992"/>
      <c r="H231" s="992"/>
      <c r="I231" s="992"/>
      <c r="J231" s="992"/>
      <c r="K231" s="992"/>
      <c r="L231" s="992"/>
      <c r="M231" s="992"/>
      <c r="N231" s="992"/>
      <c r="O231" s="992"/>
      <c r="P231" s="992"/>
      <c r="Q231" s="992"/>
      <c r="R231" s="992"/>
      <c r="S231" s="992"/>
      <c r="T231" s="992"/>
      <c r="U231" s="992"/>
      <c r="V231" s="992"/>
      <c r="W231" s="992"/>
      <c r="X231" s="992"/>
      <c r="Y231" s="992"/>
      <c r="Z231" s="992"/>
      <c r="AA231" s="992"/>
      <c r="AB231" s="992"/>
      <c r="AC231" s="992"/>
      <c r="AD231" s="992"/>
      <c r="AE231" s="992"/>
      <c r="AF231" s="992"/>
      <c r="AG231" s="992"/>
      <c r="AH231" s="992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</row>
    <row r="232" spans="1:46" x14ac:dyDescent="0.9">
      <c r="A232" s="993" t="s">
        <v>928</v>
      </c>
      <c r="B232" s="993"/>
      <c r="C232" s="993"/>
      <c r="D232" s="993"/>
      <c r="E232" s="993"/>
      <c r="F232" s="993"/>
      <c r="G232" s="993"/>
      <c r="H232" s="993"/>
      <c r="I232" s="993"/>
      <c r="J232" s="993"/>
      <c r="K232" s="993"/>
      <c r="L232" s="993"/>
      <c r="M232" s="993"/>
      <c r="N232" s="993"/>
      <c r="O232" s="993"/>
      <c r="P232" s="993"/>
      <c r="Q232" s="993"/>
      <c r="R232" s="993"/>
      <c r="S232" s="993"/>
      <c r="T232" s="993"/>
      <c r="U232" s="993"/>
      <c r="V232" s="993"/>
      <c r="W232" s="993"/>
      <c r="X232" s="993"/>
      <c r="Y232" s="993"/>
      <c r="Z232" s="993"/>
      <c r="AA232" s="993"/>
      <c r="AB232" s="993"/>
      <c r="AC232" s="993"/>
      <c r="AD232" s="993"/>
      <c r="AE232" s="993"/>
      <c r="AF232" s="993"/>
      <c r="AG232" s="993"/>
      <c r="AH232" s="993"/>
    </row>
    <row r="233" spans="1:46" x14ac:dyDescent="0.9">
      <c r="A233" s="385"/>
      <c r="B233" s="45"/>
      <c r="C233" s="680"/>
      <c r="D233" s="680"/>
      <c r="E233" s="680"/>
      <c r="F233" s="680"/>
      <c r="G233" s="681"/>
      <c r="H233" s="680"/>
      <c r="I233" s="680"/>
      <c r="J233" s="680"/>
      <c r="K233" s="680"/>
      <c r="L233" s="681"/>
      <c r="M233" s="681"/>
      <c r="N233" s="681"/>
      <c r="O233" s="681"/>
      <c r="P233" s="680"/>
      <c r="Q233" s="680"/>
      <c r="R233" s="682"/>
      <c r="S233" s="680"/>
      <c r="T233" s="681"/>
      <c r="AE233" s="222"/>
      <c r="AF233" s="222"/>
      <c r="AG233" s="223"/>
      <c r="AH233" s="223"/>
    </row>
    <row r="234" spans="1:46" x14ac:dyDescent="0.9">
      <c r="A234" s="385"/>
      <c r="B234" s="45"/>
      <c r="C234" s="680"/>
      <c r="D234" s="680"/>
      <c r="E234" s="680"/>
      <c r="F234" s="680"/>
      <c r="G234" s="994" t="s">
        <v>146</v>
      </c>
      <c r="H234" s="994"/>
      <c r="I234" s="995" t="str">
        <f>DATOS!C24</f>
        <v>ANIMACIÓN A LA LECTURA</v>
      </c>
      <c r="J234" s="995"/>
      <c r="K234" s="995"/>
      <c r="L234" s="995"/>
      <c r="M234" s="995"/>
      <c r="N234" s="995"/>
      <c r="O234" s="995"/>
      <c r="P234" s="995"/>
      <c r="Q234" s="684"/>
      <c r="R234" s="682"/>
      <c r="S234" s="996" t="s">
        <v>23</v>
      </c>
      <c r="T234" s="996"/>
      <c r="U234" s="997" t="str">
        <f>DATOS!C13</f>
        <v xml:space="preserve">BÁSICA </v>
      </c>
      <c r="V234" s="997"/>
      <c r="W234" s="685"/>
      <c r="X234" s="685"/>
      <c r="Y234" s="435"/>
      <c r="Z234" s="435"/>
      <c r="AA234" s="435"/>
      <c r="AB234" s="435"/>
      <c r="AC234" s="435"/>
      <c r="AD234" s="435"/>
      <c r="AE234" s="222"/>
      <c r="AF234" s="222"/>
      <c r="AG234" s="223"/>
      <c r="AH234" s="223"/>
    </row>
    <row r="235" spans="1:46" x14ac:dyDescent="0.9">
      <c r="A235" s="385"/>
      <c r="B235" s="45"/>
      <c r="C235" s="680"/>
      <c r="D235" s="680"/>
      <c r="E235" s="680"/>
      <c r="F235" s="680"/>
      <c r="G235" s="994" t="s">
        <v>111</v>
      </c>
      <c r="H235" s="994"/>
      <c r="I235" s="995" t="str">
        <f>DATOS!B20</f>
        <v xml:space="preserve"> TRELLES ORDÓÑEZ CAROL ALEXANDRA</v>
      </c>
      <c r="J235" s="995"/>
      <c r="K235" s="995"/>
      <c r="L235" s="995"/>
      <c r="M235" s="995"/>
      <c r="N235" s="995"/>
      <c r="O235" s="995"/>
      <c r="P235" s="995"/>
      <c r="Q235" s="684"/>
      <c r="R235" s="656"/>
      <c r="S235" s="996" t="s">
        <v>26</v>
      </c>
      <c r="T235" s="996"/>
      <c r="U235" s="997" t="str">
        <f>DATOS!C14</f>
        <v>SEGUNDO</v>
      </c>
      <c r="V235" s="997"/>
      <c r="W235" s="685"/>
      <c r="X235" s="685"/>
      <c r="Y235" s="435"/>
      <c r="Z235" s="435"/>
      <c r="AA235" s="435"/>
      <c r="AB235" s="435"/>
      <c r="AC235" s="435"/>
      <c r="AD235" s="435"/>
      <c r="AE235" s="222"/>
      <c r="AF235" s="222"/>
      <c r="AG235" s="223"/>
      <c r="AH235" s="223"/>
    </row>
    <row r="236" spans="1:46" ht="62.25" x14ac:dyDescent="0.9">
      <c r="A236" s="385"/>
      <c r="B236" s="45"/>
      <c r="C236" s="680"/>
      <c r="D236" s="680"/>
      <c r="E236" s="680"/>
      <c r="F236" s="680"/>
      <c r="G236" s="996" t="s">
        <v>19</v>
      </c>
      <c r="H236" s="996"/>
      <c r="I236" s="1016" t="s">
        <v>20</v>
      </c>
      <c r="J236" s="1016"/>
      <c r="K236" s="1016"/>
      <c r="L236" s="1016"/>
      <c r="M236" s="1016"/>
      <c r="N236" s="1016"/>
      <c r="O236" s="686"/>
      <c r="P236" s="686"/>
      <c r="Q236" s="686"/>
      <c r="R236" s="687"/>
      <c r="S236" s="996" t="s">
        <v>28</v>
      </c>
      <c r="T236" s="996"/>
      <c r="U236" s="997" t="str">
        <f>DATOS!C15</f>
        <v>"A"</v>
      </c>
      <c r="V236" s="997"/>
      <c r="W236" s="685"/>
      <c r="X236" s="685"/>
      <c r="Y236" s="436"/>
      <c r="Z236" s="436"/>
      <c r="AA236" s="436"/>
      <c r="AB236" s="436"/>
      <c r="AC236" s="436"/>
      <c r="AD236" s="436"/>
      <c r="AE236" s="222"/>
      <c r="AF236" s="222"/>
      <c r="AG236" s="223"/>
      <c r="AH236" s="223"/>
    </row>
    <row r="237" spans="1:46" ht="188.25" thickBot="1" x14ac:dyDescent="0.95">
      <c r="A237" s="998" t="s">
        <v>161</v>
      </c>
      <c r="B237" s="998"/>
      <c r="C237" s="998"/>
      <c r="D237" s="998"/>
      <c r="E237" s="998"/>
      <c r="F237" s="998"/>
      <c r="G237" s="998"/>
      <c r="H237" s="281"/>
      <c r="I237" s="281"/>
      <c r="J237" s="281"/>
      <c r="K237" s="281"/>
      <c r="L237" s="388"/>
      <c r="M237" s="388"/>
      <c r="N237" s="388"/>
      <c r="O237" s="388"/>
      <c r="P237" s="281"/>
      <c r="Q237" s="281"/>
      <c r="R237" s="281"/>
      <c r="W237" s="437"/>
      <c r="X237" s="437"/>
      <c r="Y237" s="437"/>
      <c r="Z237" s="437"/>
      <c r="AA237" s="437"/>
      <c r="AB237" s="437"/>
      <c r="AC237" s="437"/>
      <c r="AD237" s="437"/>
      <c r="AE237" s="222"/>
      <c r="AF237" s="222"/>
      <c r="AG237" s="223"/>
      <c r="AH237" s="223"/>
    </row>
    <row r="238" spans="1:46" ht="150.75" customHeight="1" thickBot="1" x14ac:dyDescent="0.95">
      <c r="A238" s="999" t="s">
        <v>926</v>
      </c>
      <c r="B238" s="1000" t="s">
        <v>5</v>
      </c>
      <c r="C238" s="1002" t="s">
        <v>919</v>
      </c>
      <c r="D238" s="1003"/>
      <c r="E238" s="1003"/>
      <c r="F238" s="1003"/>
      <c r="G238" s="1003"/>
      <c r="H238" s="1003"/>
      <c r="I238" s="1003"/>
      <c r="J238" s="1003"/>
      <c r="K238" s="1003"/>
      <c r="L238" s="1003"/>
      <c r="M238" s="1003"/>
      <c r="N238" s="1004"/>
      <c r="O238" s="392"/>
      <c r="P238" s="1005" t="s">
        <v>162</v>
      </c>
      <c r="Q238" s="1006"/>
      <c r="R238" s="1006"/>
      <c r="S238" s="1006"/>
      <c r="T238" s="1006"/>
      <c r="U238" s="1006"/>
      <c r="V238" s="1006"/>
      <c r="W238" s="1006"/>
      <c r="X238" s="1006"/>
      <c r="Y238" s="1006"/>
      <c r="Z238" s="1006"/>
      <c r="AA238" s="1007"/>
      <c r="AB238" s="1008" t="s">
        <v>163</v>
      </c>
      <c r="AC238" s="1009"/>
      <c r="AD238" s="1017" t="s">
        <v>920</v>
      </c>
      <c r="AE238" s="1018"/>
      <c r="AF238" s="225"/>
      <c r="AG238" s="1058" t="s">
        <v>965</v>
      </c>
      <c r="AH238" s="1058"/>
      <c r="AI238" s="1058"/>
      <c r="AJ238" s="1064" t="s">
        <v>964</v>
      </c>
      <c r="AK238" s="1065"/>
      <c r="AL238" s="1065"/>
      <c r="AM238" s="1065"/>
      <c r="AN238" s="1065"/>
      <c r="AO238" s="1065"/>
      <c r="AP238" s="1065"/>
      <c r="AQ238" s="1065"/>
      <c r="AR238" s="1066"/>
      <c r="AS238" s="1067" t="s">
        <v>967</v>
      </c>
      <c r="AT238" s="1070" t="s">
        <v>946</v>
      </c>
    </row>
    <row r="239" spans="1:46" ht="125.25" customHeight="1" thickBot="1" x14ac:dyDescent="0.95">
      <c r="A239" s="999"/>
      <c r="B239" s="1000"/>
      <c r="C239" s="1021" t="s">
        <v>148</v>
      </c>
      <c r="D239" s="1022"/>
      <c r="E239" s="1022"/>
      <c r="F239" s="1023"/>
      <c r="G239" s="1012" t="s">
        <v>924</v>
      </c>
      <c r="H239" s="1021" t="s">
        <v>148</v>
      </c>
      <c r="I239" s="1022"/>
      <c r="J239" s="1022"/>
      <c r="K239" s="1023"/>
      <c r="L239" s="1012" t="s">
        <v>923</v>
      </c>
      <c r="M239" s="1014" t="s">
        <v>922</v>
      </c>
      <c r="N239" s="1015"/>
      <c r="O239" s="393"/>
      <c r="P239" s="1024" t="s">
        <v>148</v>
      </c>
      <c r="Q239" s="1025"/>
      <c r="R239" s="1025"/>
      <c r="S239" s="1026"/>
      <c r="T239" s="1012" t="s">
        <v>924</v>
      </c>
      <c r="U239" s="1024" t="s">
        <v>148</v>
      </c>
      <c r="V239" s="1025"/>
      <c r="W239" s="1025"/>
      <c r="X239" s="1026"/>
      <c r="Y239" s="1012" t="s">
        <v>923</v>
      </c>
      <c r="Z239" s="1014" t="s">
        <v>925</v>
      </c>
      <c r="AA239" s="1015"/>
      <c r="AB239" s="1010"/>
      <c r="AC239" s="1011"/>
      <c r="AD239" s="1019"/>
      <c r="AE239" s="1020"/>
      <c r="AF239" s="226"/>
      <c r="AG239" s="1059"/>
      <c r="AH239" s="1059"/>
      <c r="AI239" s="1059"/>
      <c r="AJ239" s="1052" t="s">
        <v>190</v>
      </c>
      <c r="AK239" s="1053"/>
      <c r="AL239" s="1054"/>
      <c r="AM239" s="1055" t="s">
        <v>191</v>
      </c>
      <c r="AN239" s="1056"/>
      <c r="AO239" s="1057"/>
      <c r="AP239" s="1055" t="s">
        <v>966</v>
      </c>
      <c r="AQ239" s="1056"/>
      <c r="AR239" s="1057"/>
      <c r="AS239" s="1068"/>
      <c r="AT239" s="1071"/>
    </row>
    <row r="240" spans="1:46" ht="122.25" thickBot="1" x14ac:dyDescent="0.95">
      <c r="A240" s="999"/>
      <c r="B240" s="1001"/>
      <c r="C240" s="415" t="s">
        <v>149</v>
      </c>
      <c r="D240" s="415" t="s">
        <v>150</v>
      </c>
      <c r="E240" s="415" t="s">
        <v>915</v>
      </c>
      <c r="F240" s="415" t="s">
        <v>916</v>
      </c>
      <c r="G240" s="1013"/>
      <c r="H240" s="415" t="s">
        <v>151</v>
      </c>
      <c r="I240" s="415" t="s">
        <v>152</v>
      </c>
      <c r="J240" s="415" t="s">
        <v>153</v>
      </c>
      <c r="K240" s="415" t="s">
        <v>921</v>
      </c>
      <c r="L240" s="1013"/>
      <c r="M240" s="398" t="s">
        <v>165</v>
      </c>
      <c r="N240" s="399" t="s">
        <v>164</v>
      </c>
      <c r="O240" s="394"/>
      <c r="P240" s="414" t="s">
        <v>149</v>
      </c>
      <c r="Q240" s="414" t="s">
        <v>150</v>
      </c>
      <c r="R240" s="414" t="s">
        <v>915</v>
      </c>
      <c r="S240" s="414" t="s">
        <v>916</v>
      </c>
      <c r="T240" s="1013"/>
      <c r="U240" s="414" t="s">
        <v>151</v>
      </c>
      <c r="V240" s="414" t="s">
        <v>152</v>
      </c>
      <c r="W240" s="414" t="s">
        <v>153</v>
      </c>
      <c r="X240" s="414" t="s">
        <v>921</v>
      </c>
      <c r="Y240" s="1013"/>
      <c r="Z240" s="398" t="s">
        <v>165</v>
      </c>
      <c r="AA240" s="399" t="s">
        <v>164</v>
      </c>
      <c r="AB240" s="425" t="s">
        <v>224</v>
      </c>
      <c r="AC240" s="500" t="s">
        <v>166</v>
      </c>
      <c r="AD240" s="410" t="s">
        <v>164</v>
      </c>
      <c r="AE240" s="406" t="s">
        <v>165</v>
      </c>
      <c r="AF240" s="227"/>
      <c r="AG240" s="122" t="s">
        <v>204</v>
      </c>
      <c r="AH240" s="122" t="s">
        <v>205</v>
      </c>
      <c r="AI240" s="716" t="s">
        <v>938</v>
      </c>
      <c r="AJ240" s="745" t="s">
        <v>207</v>
      </c>
      <c r="AK240" s="745" t="s">
        <v>208</v>
      </c>
      <c r="AL240" s="745" t="s">
        <v>209</v>
      </c>
      <c r="AM240" s="746" t="s">
        <v>207</v>
      </c>
      <c r="AN240" s="746" t="s">
        <v>208</v>
      </c>
      <c r="AO240" s="746" t="s">
        <v>209</v>
      </c>
      <c r="AP240" s="747" t="s">
        <v>210</v>
      </c>
      <c r="AQ240" s="747" t="s">
        <v>211</v>
      </c>
      <c r="AR240" s="747" t="s">
        <v>212</v>
      </c>
      <c r="AS240" s="1069"/>
      <c r="AT240" s="1072"/>
    </row>
    <row r="241" spans="1:46" ht="62.25" x14ac:dyDescent="0.9">
      <c r="A241" s="429">
        <v>1</v>
      </c>
      <c r="B241" s="432">
        <f>DATOS!F8</f>
        <v>0</v>
      </c>
      <c r="C241" s="488">
        <v>10</v>
      </c>
      <c r="D241" s="489">
        <v>10</v>
      </c>
      <c r="E241" s="489">
        <v>10</v>
      </c>
      <c r="F241" s="490">
        <v>10</v>
      </c>
      <c r="G241" s="690">
        <f>SUM(C241:F241)/4</f>
        <v>10</v>
      </c>
      <c r="H241" s="488">
        <v>10</v>
      </c>
      <c r="I241" s="489">
        <v>10</v>
      </c>
      <c r="J241" s="489">
        <v>10</v>
      </c>
      <c r="K241" s="490">
        <v>10</v>
      </c>
      <c r="L241" s="690">
        <f>SUM(H241:K241)/4</f>
        <v>10</v>
      </c>
      <c r="M241" s="691">
        <f>SUM(G241+L241)/2</f>
        <v>10</v>
      </c>
      <c r="N241" s="765" t="str">
        <f>INDEX($BI$1:$BI$10, MATCH(ROUND(M241, 2), $BH$1:$BH$10, 1))</f>
        <v>A+</v>
      </c>
      <c r="O241" s="692"/>
      <c r="P241" s="488">
        <v>10</v>
      </c>
      <c r="Q241" s="489">
        <v>10</v>
      </c>
      <c r="R241" s="489">
        <v>10</v>
      </c>
      <c r="S241" s="490">
        <v>10</v>
      </c>
      <c r="T241" s="693">
        <f>SUM(P241:S241)/4</f>
        <v>10</v>
      </c>
      <c r="U241" s="488">
        <v>10</v>
      </c>
      <c r="V241" s="489">
        <v>10</v>
      </c>
      <c r="W241" s="489">
        <v>10</v>
      </c>
      <c r="X241" s="490">
        <v>10</v>
      </c>
      <c r="Y241" s="416">
        <f>SUM(U241:X241)/4</f>
        <v>10</v>
      </c>
      <c r="Z241" s="403">
        <f>SUM(T241+Y241)/2</f>
        <v>10</v>
      </c>
      <c r="AA241" s="765" t="str">
        <f>INDEX($BI$1:$BI$10, MATCH(ROUND(AB241, 2), $BH$1:$BH$10, 1))</f>
        <v>A+</v>
      </c>
      <c r="AB241" s="422">
        <v>10</v>
      </c>
      <c r="AC241" s="1049"/>
      <c r="AD241" s="476" t="str">
        <f>INDEX($BI$1:$BI$10, MATCH(ROUND(AE241, 2), $BH$1:$BH$10, 1))</f>
        <v>A+</v>
      </c>
      <c r="AE241" s="407">
        <f>SUM(M241,Z241,AB241)/3</f>
        <v>10</v>
      </c>
      <c r="AF241" s="287"/>
      <c r="AG241" s="717"/>
      <c r="AH241" s="718"/>
      <c r="AI241" s="719" t="str">
        <f>IF(OR(AG241="A",AH241="A"),"A",IF(OR(AG241="B",AH241="B"),"B",IF(OR(AG241="C",AH241="C"),"C","N")))</f>
        <v>N</v>
      </c>
      <c r="AJ241" s="720"/>
      <c r="AK241" s="720"/>
      <c r="AL241" s="720"/>
      <c r="AM241" s="721"/>
      <c r="AN241" s="721"/>
      <c r="AO241" s="722"/>
      <c r="AP241" s="723">
        <f>SUM(AJ241+AM241)</f>
        <v>0</v>
      </c>
      <c r="AQ241" s="723">
        <f>SUM(AK241+AN241)</f>
        <v>0</v>
      </c>
      <c r="AR241" s="723">
        <f>SUM(AL241+AO241)</f>
        <v>0</v>
      </c>
      <c r="AS241" s="724">
        <f t="shared" ref="AS241:AS280" si="69">AT241  - AP241  - AQ241</f>
        <v>75</v>
      </c>
      <c r="AT241" s="725">
        <v>75</v>
      </c>
    </row>
    <row r="242" spans="1:46" ht="62.25" x14ac:dyDescent="0.9">
      <c r="A242" s="430">
        <v>2</v>
      </c>
      <c r="B242" s="433">
        <f>DATOS!F9</f>
        <v>0</v>
      </c>
      <c r="C242" s="491">
        <v>10</v>
      </c>
      <c r="D242" s="492">
        <v>10</v>
      </c>
      <c r="E242" s="492">
        <v>10</v>
      </c>
      <c r="F242" s="493">
        <v>10</v>
      </c>
      <c r="G242" s="695">
        <f t="shared" ref="G242:G280" si="70">SUM(C242:F242)/4</f>
        <v>10</v>
      </c>
      <c r="H242" s="491">
        <v>10</v>
      </c>
      <c r="I242" s="492">
        <v>10</v>
      </c>
      <c r="J242" s="492">
        <v>10</v>
      </c>
      <c r="K242" s="493">
        <v>10</v>
      </c>
      <c r="L242" s="695">
        <f t="shared" ref="L242:L280" si="71">SUM(H242:K242)/4</f>
        <v>10</v>
      </c>
      <c r="M242" s="696">
        <f t="shared" ref="M242:M246" si="72">SUM(G242+L242)/2</f>
        <v>10</v>
      </c>
      <c r="N242" s="766" t="str">
        <f t="shared" ref="N242:N280" si="73">INDEX($BI$1:$BI$10, MATCH(ROUND(M242, 2), $BH$1:$BH$10, 1))</f>
        <v>A+</v>
      </c>
      <c r="O242" s="697"/>
      <c r="P242" s="491">
        <v>10</v>
      </c>
      <c r="Q242" s="492">
        <v>10</v>
      </c>
      <c r="R242" s="492">
        <v>10</v>
      </c>
      <c r="S242" s="493">
        <v>10</v>
      </c>
      <c r="T242" s="698">
        <f t="shared" ref="T242:T280" si="74">SUM(P242:S242)/4</f>
        <v>10</v>
      </c>
      <c r="U242" s="491">
        <v>10</v>
      </c>
      <c r="V242" s="492">
        <v>10</v>
      </c>
      <c r="W242" s="492">
        <v>10</v>
      </c>
      <c r="X242" s="493">
        <v>10</v>
      </c>
      <c r="Y242" s="417">
        <f t="shared" ref="Y242:Y280" si="75">SUM(U242:X242)/4</f>
        <v>10</v>
      </c>
      <c r="Z242" s="404">
        <f t="shared" ref="Z242:Z246" si="76">SUM(T242+Y242)/2</f>
        <v>10</v>
      </c>
      <c r="AA242" s="766" t="str">
        <f t="shared" ref="AA242:AA280" si="77">INDEX($BI$1:$BI$10, MATCH(ROUND(AB242, 2), $BH$1:$BH$10, 1))</f>
        <v>A+</v>
      </c>
      <c r="AB242" s="423">
        <v>10</v>
      </c>
      <c r="AC242" s="1050"/>
      <c r="AD242" s="477" t="str">
        <f t="shared" ref="AD242:AD280" si="78">INDEX($BI$1:$BI$10, MATCH(ROUND(AE242, 2), $BH$1:$BH$10, 1))</f>
        <v>A+</v>
      </c>
      <c r="AE242" s="408">
        <f t="shared" ref="AE242:AE246" si="79">SUM(M242,Z242,AB242)/3</f>
        <v>10</v>
      </c>
      <c r="AF242" s="288"/>
      <c r="AG242" s="726"/>
      <c r="AH242" s="727"/>
      <c r="AI242" s="728" t="str">
        <f>IF(OR(AG242="A",AH242="A"),"A",IF(OR(AG242="B",AH242="B"),"B",IF(OR(AG242="C",AH242="C"),"C","N")))</f>
        <v>N</v>
      </c>
      <c r="AJ242" s="720"/>
      <c r="AK242" s="720"/>
      <c r="AL242" s="720"/>
      <c r="AM242" s="721"/>
      <c r="AN242" s="721"/>
      <c r="AO242" s="722"/>
      <c r="AP242" s="729">
        <f t="shared" ref="AP242:AP280" si="80">SUM(AJ242+AM242)</f>
        <v>0</v>
      </c>
      <c r="AQ242" s="729">
        <f t="shared" ref="AQ242:AQ280" si="81">SUM(AK242+AN242)</f>
        <v>0</v>
      </c>
      <c r="AR242" s="729">
        <f t="shared" ref="AR242:AR280" si="82">SUM(AL242+AO242)</f>
        <v>0</v>
      </c>
      <c r="AS242" s="730">
        <f t="shared" si="69"/>
        <v>75</v>
      </c>
      <c r="AT242" s="731">
        <v>75</v>
      </c>
    </row>
    <row r="243" spans="1:46" ht="62.25" x14ac:dyDescent="0.9">
      <c r="A243" s="430">
        <v>3</v>
      </c>
      <c r="B243" s="433">
        <f>DATOS!F10</f>
        <v>0</v>
      </c>
      <c r="C243" s="491">
        <v>10</v>
      </c>
      <c r="D243" s="492">
        <v>10</v>
      </c>
      <c r="E243" s="492">
        <v>10</v>
      </c>
      <c r="F243" s="493">
        <v>10</v>
      </c>
      <c r="G243" s="695">
        <f t="shared" si="70"/>
        <v>10</v>
      </c>
      <c r="H243" s="491">
        <v>10</v>
      </c>
      <c r="I243" s="492">
        <v>10</v>
      </c>
      <c r="J243" s="492">
        <v>10</v>
      </c>
      <c r="K243" s="493">
        <v>10</v>
      </c>
      <c r="L243" s="695">
        <f t="shared" si="71"/>
        <v>10</v>
      </c>
      <c r="M243" s="696">
        <f t="shared" si="72"/>
        <v>10</v>
      </c>
      <c r="N243" s="766" t="str">
        <f t="shared" si="73"/>
        <v>A+</v>
      </c>
      <c r="O243" s="697"/>
      <c r="P243" s="491">
        <v>10</v>
      </c>
      <c r="Q243" s="492">
        <v>10</v>
      </c>
      <c r="R243" s="492">
        <v>10</v>
      </c>
      <c r="S243" s="493">
        <v>10</v>
      </c>
      <c r="T243" s="698">
        <f t="shared" si="74"/>
        <v>10</v>
      </c>
      <c r="U243" s="491">
        <v>10</v>
      </c>
      <c r="V243" s="492">
        <v>10</v>
      </c>
      <c r="W243" s="492">
        <v>10</v>
      </c>
      <c r="X243" s="493">
        <v>10</v>
      </c>
      <c r="Y243" s="417">
        <f t="shared" si="75"/>
        <v>10</v>
      </c>
      <c r="Z243" s="404">
        <f t="shared" si="76"/>
        <v>10</v>
      </c>
      <c r="AA243" s="766" t="str">
        <f t="shared" si="77"/>
        <v>A+</v>
      </c>
      <c r="AB243" s="423">
        <v>10</v>
      </c>
      <c r="AC243" s="1050"/>
      <c r="AD243" s="477" t="str">
        <f t="shared" si="78"/>
        <v>A+</v>
      </c>
      <c r="AE243" s="408">
        <f t="shared" si="79"/>
        <v>10</v>
      </c>
      <c r="AF243" s="288"/>
      <c r="AG243" s="726"/>
      <c r="AH243" s="727"/>
      <c r="AI243" s="728" t="str">
        <f t="shared" ref="AI243:AI280" si="83">IF(OR(AG243="A",AH243="A"),"A",IF(OR(AG243="B",AH243="B"),"B",IF(OR(AG243="C",AH243="C"),"C","N")))</f>
        <v>N</v>
      </c>
      <c r="AJ243" s="720"/>
      <c r="AK243" s="720"/>
      <c r="AL243" s="720"/>
      <c r="AM243" s="721"/>
      <c r="AN243" s="721"/>
      <c r="AO243" s="722"/>
      <c r="AP243" s="729">
        <f t="shared" si="80"/>
        <v>0</v>
      </c>
      <c r="AQ243" s="729">
        <f t="shared" si="81"/>
        <v>0</v>
      </c>
      <c r="AR243" s="729">
        <f t="shared" si="82"/>
        <v>0</v>
      </c>
      <c r="AS243" s="730">
        <f t="shared" si="69"/>
        <v>75</v>
      </c>
      <c r="AT243" s="731">
        <v>75</v>
      </c>
    </row>
    <row r="244" spans="1:46" ht="62.25" x14ac:dyDescent="0.9">
      <c r="A244" s="430">
        <v>4</v>
      </c>
      <c r="B244" s="433">
        <f>DATOS!F11</f>
        <v>0</v>
      </c>
      <c r="C244" s="491">
        <v>10</v>
      </c>
      <c r="D244" s="492">
        <v>10</v>
      </c>
      <c r="E244" s="492">
        <v>10</v>
      </c>
      <c r="F244" s="493">
        <v>10</v>
      </c>
      <c r="G244" s="695">
        <f t="shared" si="70"/>
        <v>10</v>
      </c>
      <c r="H244" s="491">
        <v>10</v>
      </c>
      <c r="I244" s="492">
        <v>10</v>
      </c>
      <c r="J244" s="492">
        <v>10</v>
      </c>
      <c r="K244" s="493">
        <v>10</v>
      </c>
      <c r="L244" s="695">
        <f t="shared" si="71"/>
        <v>10</v>
      </c>
      <c r="M244" s="696">
        <f t="shared" si="72"/>
        <v>10</v>
      </c>
      <c r="N244" s="766" t="str">
        <f t="shared" si="73"/>
        <v>A+</v>
      </c>
      <c r="O244" s="697"/>
      <c r="P244" s="491">
        <v>10</v>
      </c>
      <c r="Q244" s="492">
        <v>10</v>
      </c>
      <c r="R244" s="492">
        <v>10</v>
      </c>
      <c r="S244" s="493">
        <v>10</v>
      </c>
      <c r="T244" s="698">
        <f t="shared" si="74"/>
        <v>10</v>
      </c>
      <c r="U244" s="491">
        <v>10</v>
      </c>
      <c r="V244" s="492">
        <v>10</v>
      </c>
      <c r="W244" s="492">
        <v>10</v>
      </c>
      <c r="X244" s="493">
        <v>10</v>
      </c>
      <c r="Y244" s="417">
        <f t="shared" si="75"/>
        <v>10</v>
      </c>
      <c r="Z244" s="404">
        <f t="shared" si="76"/>
        <v>10</v>
      </c>
      <c r="AA244" s="766" t="str">
        <f t="shared" si="77"/>
        <v>A+</v>
      </c>
      <c r="AB244" s="423">
        <v>10</v>
      </c>
      <c r="AC244" s="1050"/>
      <c r="AD244" s="477" t="str">
        <f t="shared" si="78"/>
        <v>A+</v>
      </c>
      <c r="AE244" s="408">
        <f t="shared" si="79"/>
        <v>10</v>
      </c>
      <c r="AF244" s="288"/>
      <c r="AG244" s="726"/>
      <c r="AH244" s="727"/>
      <c r="AI244" s="728" t="str">
        <f t="shared" si="83"/>
        <v>N</v>
      </c>
      <c r="AJ244" s="720"/>
      <c r="AK244" s="720"/>
      <c r="AL244" s="720"/>
      <c r="AM244" s="721"/>
      <c r="AN244" s="721"/>
      <c r="AO244" s="722"/>
      <c r="AP244" s="729">
        <f t="shared" si="80"/>
        <v>0</v>
      </c>
      <c r="AQ244" s="729">
        <f t="shared" si="81"/>
        <v>0</v>
      </c>
      <c r="AR244" s="729">
        <f t="shared" si="82"/>
        <v>0</v>
      </c>
      <c r="AS244" s="730">
        <f t="shared" si="69"/>
        <v>75</v>
      </c>
      <c r="AT244" s="731">
        <v>75</v>
      </c>
    </row>
    <row r="245" spans="1:46" ht="62.25" x14ac:dyDescent="0.9">
      <c r="A245" s="430">
        <v>5</v>
      </c>
      <c r="B245" s="433">
        <f>DATOS!F12</f>
        <v>0</v>
      </c>
      <c r="C245" s="491">
        <v>10</v>
      </c>
      <c r="D245" s="492">
        <v>10</v>
      </c>
      <c r="E245" s="492">
        <v>10</v>
      </c>
      <c r="F245" s="493">
        <v>10</v>
      </c>
      <c r="G245" s="695">
        <f t="shared" si="70"/>
        <v>10</v>
      </c>
      <c r="H245" s="491">
        <v>10</v>
      </c>
      <c r="I245" s="492">
        <v>10</v>
      </c>
      <c r="J245" s="492">
        <v>10</v>
      </c>
      <c r="K245" s="493">
        <v>10</v>
      </c>
      <c r="L245" s="695">
        <f t="shared" si="71"/>
        <v>10</v>
      </c>
      <c r="M245" s="696">
        <f t="shared" si="72"/>
        <v>10</v>
      </c>
      <c r="N245" s="766" t="str">
        <f t="shared" si="73"/>
        <v>A+</v>
      </c>
      <c r="O245" s="697"/>
      <c r="P245" s="491">
        <v>10</v>
      </c>
      <c r="Q245" s="492">
        <v>10</v>
      </c>
      <c r="R245" s="492">
        <v>10</v>
      </c>
      <c r="S245" s="493">
        <v>10</v>
      </c>
      <c r="T245" s="698">
        <f t="shared" si="74"/>
        <v>10</v>
      </c>
      <c r="U245" s="491">
        <v>10</v>
      </c>
      <c r="V245" s="492">
        <v>10</v>
      </c>
      <c r="W245" s="492">
        <v>10</v>
      </c>
      <c r="X245" s="493">
        <v>10</v>
      </c>
      <c r="Y245" s="417">
        <f t="shared" si="75"/>
        <v>10</v>
      </c>
      <c r="Z245" s="404">
        <f t="shared" si="76"/>
        <v>10</v>
      </c>
      <c r="AA245" s="766" t="str">
        <f t="shared" si="77"/>
        <v>A+</v>
      </c>
      <c r="AB245" s="423">
        <v>10</v>
      </c>
      <c r="AC245" s="1050"/>
      <c r="AD245" s="477" t="str">
        <f t="shared" si="78"/>
        <v>A+</v>
      </c>
      <c r="AE245" s="408">
        <f t="shared" si="79"/>
        <v>10</v>
      </c>
      <c r="AF245" s="288"/>
      <c r="AG245" s="726"/>
      <c r="AH245" s="727"/>
      <c r="AI245" s="728" t="str">
        <f t="shared" si="83"/>
        <v>N</v>
      </c>
      <c r="AJ245" s="720"/>
      <c r="AK245" s="720"/>
      <c r="AL245" s="720"/>
      <c r="AM245" s="721"/>
      <c r="AN245" s="721"/>
      <c r="AO245" s="722"/>
      <c r="AP245" s="729">
        <f t="shared" si="80"/>
        <v>0</v>
      </c>
      <c r="AQ245" s="729">
        <f t="shared" si="81"/>
        <v>0</v>
      </c>
      <c r="AR245" s="729">
        <f t="shared" si="82"/>
        <v>0</v>
      </c>
      <c r="AS245" s="730">
        <f t="shared" si="69"/>
        <v>75</v>
      </c>
      <c r="AT245" s="731">
        <v>75</v>
      </c>
    </row>
    <row r="246" spans="1:46" ht="62.25" x14ac:dyDescent="0.9">
      <c r="A246" s="430">
        <v>6</v>
      </c>
      <c r="B246" s="433">
        <f>DATOS!F13</f>
        <v>0</v>
      </c>
      <c r="C246" s="491">
        <v>10</v>
      </c>
      <c r="D246" s="492">
        <v>10</v>
      </c>
      <c r="E246" s="492">
        <v>10</v>
      </c>
      <c r="F246" s="493">
        <v>10</v>
      </c>
      <c r="G246" s="695">
        <f t="shared" si="70"/>
        <v>10</v>
      </c>
      <c r="H246" s="491">
        <v>10</v>
      </c>
      <c r="I246" s="492">
        <v>10</v>
      </c>
      <c r="J246" s="492">
        <v>10</v>
      </c>
      <c r="K246" s="493">
        <v>10</v>
      </c>
      <c r="L246" s="695">
        <f t="shared" si="71"/>
        <v>10</v>
      </c>
      <c r="M246" s="696">
        <f t="shared" si="72"/>
        <v>10</v>
      </c>
      <c r="N246" s="766" t="str">
        <f t="shared" si="73"/>
        <v>A+</v>
      </c>
      <c r="O246" s="697"/>
      <c r="P246" s="491">
        <v>10</v>
      </c>
      <c r="Q246" s="492">
        <v>10</v>
      </c>
      <c r="R246" s="492">
        <v>10</v>
      </c>
      <c r="S246" s="493">
        <v>10</v>
      </c>
      <c r="T246" s="698">
        <f t="shared" si="74"/>
        <v>10</v>
      </c>
      <c r="U246" s="491">
        <v>10</v>
      </c>
      <c r="V246" s="492">
        <v>10</v>
      </c>
      <c r="W246" s="492">
        <v>10</v>
      </c>
      <c r="X246" s="493">
        <v>10</v>
      </c>
      <c r="Y246" s="417">
        <f t="shared" si="75"/>
        <v>10</v>
      </c>
      <c r="Z246" s="404">
        <f t="shared" si="76"/>
        <v>10</v>
      </c>
      <c r="AA246" s="766" t="str">
        <f t="shared" si="77"/>
        <v>A+</v>
      </c>
      <c r="AB246" s="423">
        <v>10</v>
      </c>
      <c r="AC246" s="1050"/>
      <c r="AD246" s="477" t="str">
        <f t="shared" si="78"/>
        <v>A+</v>
      </c>
      <c r="AE246" s="408">
        <f t="shared" si="79"/>
        <v>10</v>
      </c>
      <c r="AF246" s="288"/>
      <c r="AG246" s="726"/>
      <c r="AH246" s="727"/>
      <c r="AI246" s="728" t="str">
        <f t="shared" si="83"/>
        <v>N</v>
      </c>
      <c r="AJ246" s="720"/>
      <c r="AK246" s="720"/>
      <c r="AL246" s="720"/>
      <c r="AM246" s="721"/>
      <c r="AN246" s="721"/>
      <c r="AO246" s="722"/>
      <c r="AP246" s="729">
        <f t="shared" si="80"/>
        <v>0</v>
      </c>
      <c r="AQ246" s="729">
        <f t="shared" si="81"/>
        <v>0</v>
      </c>
      <c r="AR246" s="729">
        <f t="shared" si="82"/>
        <v>0</v>
      </c>
      <c r="AS246" s="730">
        <f t="shared" si="69"/>
        <v>75</v>
      </c>
      <c r="AT246" s="731">
        <v>75</v>
      </c>
    </row>
    <row r="247" spans="1:46" ht="62.25" x14ac:dyDescent="0.9">
      <c r="A247" s="430">
        <v>7</v>
      </c>
      <c r="B247" s="433">
        <f>DATOS!F14</f>
        <v>0</v>
      </c>
      <c r="C247" s="491">
        <v>9</v>
      </c>
      <c r="D247" s="492">
        <v>9</v>
      </c>
      <c r="E247" s="492">
        <v>9</v>
      </c>
      <c r="F247" s="493">
        <v>9</v>
      </c>
      <c r="G247" s="695">
        <f t="shared" si="70"/>
        <v>9</v>
      </c>
      <c r="H247" s="491">
        <v>9</v>
      </c>
      <c r="I247" s="492">
        <v>9</v>
      </c>
      <c r="J247" s="492">
        <v>9</v>
      </c>
      <c r="K247" s="493">
        <v>9</v>
      </c>
      <c r="L247" s="695">
        <f t="shared" si="71"/>
        <v>9</v>
      </c>
      <c r="M247" s="696">
        <f>SUM(G247+L247)/2</f>
        <v>9</v>
      </c>
      <c r="N247" s="766" t="str">
        <f t="shared" si="73"/>
        <v>A-</v>
      </c>
      <c r="O247" s="697"/>
      <c r="P247" s="491">
        <v>9</v>
      </c>
      <c r="Q247" s="492">
        <v>9</v>
      </c>
      <c r="R247" s="492">
        <v>9</v>
      </c>
      <c r="S247" s="493">
        <v>9</v>
      </c>
      <c r="T247" s="698">
        <f t="shared" si="74"/>
        <v>9</v>
      </c>
      <c r="U247" s="491">
        <v>9</v>
      </c>
      <c r="V247" s="492">
        <v>9</v>
      </c>
      <c r="W247" s="492">
        <v>9</v>
      </c>
      <c r="X247" s="493">
        <v>9</v>
      </c>
      <c r="Y247" s="417">
        <f t="shared" si="75"/>
        <v>9</v>
      </c>
      <c r="Z247" s="404">
        <f>SUM(T247+Y247)/2</f>
        <v>9</v>
      </c>
      <c r="AA247" s="766" t="str">
        <f t="shared" si="77"/>
        <v>A-</v>
      </c>
      <c r="AB247" s="423">
        <v>9</v>
      </c>
      <c r="AC247" s="1050"/>
      <c r="AD247" s="477" t="str">
        <f t="shared" si="78"/>
        <v>A-</v>
      </c>
      <c r="AE247" s="408">
        <f>SUM(M247,Z247,AB247)/3</f>
        <v>9</v>
      </c>
      <c r="AF247" s="288"/>
      <c r="AG247" s="726"/>
      <c r="AH247" s="727"/>
      <c r="AI247" s="728" t="str">
        <f t="shared" si="83"/>
        <v>N</v>
      </c>
      <c r="AJ247" s="720"/>
      <c r="AK247" s="720"/>
      <c r="AL247" s="720"/>
      <c r="AM247" s="721"/>
      <c r="AN247" s="721"/>
      <c r="AO247" s="722"/>
      <c r="AP247" s="729">
        <f t="shared" si="80"/>
        <v>0</v>
      </c>
      <c r="AQ247" s="729">
        <f t="shared" si="81"/>
        <v>0</v>
      </c>
      <c r="AR247" s="729">
        <f t="shared" si="82"/>
        <v>0</v>
      </c>
      <c r="AS247" s="730">
        <f t="shared" si="69"/>
        <v>75</v>
      </c>
      <c r="AT247" s="731">
        <v>75</v>
      </c>
    </row>
    <row r="248" spans="1:46" ht="62.25" x14ac:dyDescent="0.9">
      <c r="A248" s="430">
        <v>8</v>
      </c>
      <c r="B248" s="433">
        <f>DATOS!F15</f>
        <v>0</v>
      </c>
      <c r="C248" s="491">
        <v>9</v>
      </c>
      <c r="D248" s="492">
        <v>9</v>
      </c>
      <c r="E248" s="492">
        <v>9</v>
      </c>
      <c r="F248" s="493">
        <v>9</v>
      </c>
      <c r="G248" s="695">
        <f t="shared" si="70"/>
        <v>9</v>
      </c>
      <c r="H248" s="491">
        <v>9</v>
      </c>
      <c r="I248" s="492">
        <v>9</v>
      </c>
      <c r="J248" s="492">
        <v>9</v>
      </c>
      <c r="K248" s="493">
        <v>9</v>
      </c>
      <c r="L248" s="695">
        <f t="shared" si="71"/>
        <v>9</v>
      </c>
      <c r="M248" s="696">
        <f t="shared" ref="M248:M280" si="84">SUM(G248+L248)/2</f>
        <v>9</v>
      </c>
      <c r="N248" s="766" t="str">
        <f t="shared" si="73"/>
        <v>A-</v>
      </c>
      <c r="O248" s="697"/>
      <c r="P248" s="491">
        <v>9</v>
      </c>
      <c r="Q248" s="492">
        <v>9</v>
      </c>
      <c r="R248" s="492">
        <v>9</v>
      </c>
      <c r="S248" s="493">
        <v>9</v>
      </c>
      <c r="T248" s="698">
        <f t="shared" si="74"/>
        <v>9</v>
      </c>
      <c r="U248" s="491">
        <v>9</v>
      </c>
      <c r="V248" s="492">
        <v>9</v>
      </c>
      <c r="W248" s="492">
        <v>9</v>
      </c>
      <c r="X248" s="493">
        <v>9</v>
      </c>
      <c r="Y248" s="417">
        <f t="shared" si="75"/>
        <v>9</v>
      </c>
      <c r="Z248" s="404">
        <f t="shared" ref="Z248:Z280" si="85">SUM(T248+Y248)/2</f>
        <v>9</v>
      </c>
      <c r="AA248" s="766" t="str">
        <f t="shared" si="77"/>
        <v>A-</v>
      </c>
      <c r="AB248" s="423">
        <v>9</v>
      </c>
      <c r="AC248" s="1050"/>
      <c r="AD248" s="477" t="str">
        <f t="shared" si="78"/>
        <v>A-</v>
      </c>
      <c r="AE248" s="408">
        <f t="shared" ref="AE248:AE280" si="86">SUM(M248,Z248,AB248)/3</f>
        <v>9</v>
      </c>
      <c r="AF248" s="288"/>
      <c r="AG248" s="726"/>
      <c r="AH248" s="727"/>
      <c r="AI248" s="728" t="str">
        <f t="shared" si="83"/>
        <v>N</v>
      </c>
      <c r="AJ248" s="720"/>
      <c r="AK248" s="720"/>
      <c r="AL248" s="720"/>
      <c r="AM248" s="721"/>
      <c r="AN248" s="721"/>
      <c r="AO248" s="722"/>
      <c r="AP248" s="729">
        <f t="shared" si="80"/>
        <v>0</v>
      </c>
      <c r="AQ248" s="729">
        <f t="shared" si="81"/>
        <v>0</v>
      </c>
      <c r="AR248" s="729">
        <f t="shared" si="82"/>
        <v>0</v>
      </c>
      <c r="AS248" s="730">
        <f t="shared" si="69"/>
        <v>75</v>
      </c>
      <c r="AT248" s="731">
        <v>75</v>
      </c>
    </row>
    <row r="249" spans="1:46" ht="62.25" x14ac:dyDescent="0.9">
      <c r="A249" s="430">
        <v>9</v>
      </c>
      <c r="B249" s="433">
        <f>DATOS!F16</f>
        <v>0</v>
      </c>
      <c r="C249" s="491">
        <v>9</v>
      </c>
      <c r="D249" s="492">
        <v>9</v>
      </c>
      <c r="E249" s="492">
        <v>9</v>
      </c>
      <c r="F249" s="493">
        <v>9</v>
      </c>
      <c r="G249" s="695">
        <f t="shared" si="70"/>
        <v>9</v>
      </c>
      <c r="H249" s="491">
        <v>9</v>
      </c>
      <c r="I249" s="492">
        <v>9</v>
      </c>
      <c r="J249" s="492">
        <v>9</v>
      </c>
      <c r="K249" s="493">
        <v>9</v>
      </c>
      <c r="L249" s="695">
        <f t="shared" si="71"/>
        <v>9</v>
      </c>
      <c r="M249" s="696">
        <f t="shared" si="84"/>
        <v>9</v>
      </c>
      <c r="N249" s="766" t="str">
        <f t="shared" si="73"/>
        <v>A-</v>
      </c>
      <c r="O249" s="697"/>
      <c r="P249" s="491">
        <v>9</v>
      </c>
      <c r="Q249" s="492">
        <v>9</v>
      </c>
      <c r="R249" s="492">
        <v>9</v>
      </c>
      <c r="S249" s="493">
        <v>9</v>
      </c>
      <c r="T249" s="698">
        <f t="shared" si="74"/>
        <v>9</v>
      </c>
      <c r="U249" s="491">
        <v>9</v>
      </c>
      <c r="V249" s="492">
        <v>9</v>
      </c>
      <c r="W249" s="492">
        <v>9</v>
      </c>
      <c r="X249" s="493">
        <v>9</v>
      </c>
      <c r="Y249" s="417">
        <f t="shared" si="75"/>
        <v>9</v>
      </c>
      <c r="Z249" s="404">
        <f t="shared" si="85"/>
        <v>9</v>
      </c>
      <c r="AA249" s="766" t="str">
        <f t="shared" si="77"/>
        <v>A-</v>
      </c>
      <c r="AB249" s="423">
        <v>9</v>
      </c>
      <c r="AC249" s="1050"/>
      <c r="AD249" s="477" t="str">
        <f t="shared" si="78"/>
        <v>A-</v>
      </c>
      <c r="AE249" s="408">
        <f t="shared" si="86"/>
        <v>9</v>
      </c>
      <c r="AF249" s="288"/>
      <c r="AG249" s="726"/>
      <c r="AH249" s="727"/>
      <c r="AI249" s="728" t="str">
        <f t="shared" si="83"/>
        <v>N</v>
      </c>
      <c r="AJ249" s="720"/>
      <c r="AK249" s="720"/>
      <c r="AL249" s="720"/>
      <c r="AM249" s="721"/>
      <c r="AN249" s="721"/>
      <c r="AO249" s="722"/>
      <c r="AP249" s="729">
        <f t="shared" si="80"/>
        <v>0</v>
      </c>
      <c r="AQ249" s="729">
        <f t="shared" si="81"/>
        <v>0</v>
      </c>
      <c r="AR249" s="729">
        <f t="shared" si="82"/>
        <v>0</v>
      </c>
      <c r="AS249" s="730">
        <f t="shared" si="69"/>
        <v>75</v>
      </c>
      <c r="AT249" s="731">
        <v>75</v>
      </c>
    </row>
    <row r="250" spans="1:46" ht="62.25" x14ac:dyDescent="0.9">
      <c r="A250" s="430">
        <v>10</v>
      </c>
      <c r="B250" s="433">
        <f>DATOS!F17</f>
        <v>0</v>
      </c>
      <c r="C250" s="491">
        <v>9</v>
      </c>
      <c r="D250" s="492">
        <v>9</v>
      </c>
      <c r="E250" s="492">
        <v>9</v>
      </c>
      <c r="F250" s="493">
        <v>9</v>
      </c>
      <c r="G250" s="695">
        <f t="shared" si="70"/>
        <v>9</v>
      </c>
      <c r="H250" s="491">
        <v>9</v>
      </c>
      <c r="I250" s="492">
        <v>9</v>
      </c>
      <c r="J250" s="492">
        <v>9</v>
      </c>
      <c r="K250" s="493">
        <v>9</v>
      </c>
      <c r="L250" s="695">
        <f t="shared" si="71"/>
        <v>9</v>
      </c>
      <c r="M250" s="696">
        <f t="shared" si="84"/>
        <v>9</v>
      </c>
      <c r="N250" s="766" t="str">
        <f t="shared" si="73"/>
        <v>A-</v>
      </c>
      <c r="O250" s="697"/>
      <c r="P250" s="491">
        <v>9</v>
      </c>
      <c r="Q250" s="492">
        <v>9</v>
      </c>
      <c r="R250" s="492">
        <v>9</v>
      </c>
      <c r="S250" s="493">
        <v>9</v>
      </c>
      <c r="T250" s="698">
        <f t="shared" si="74"/>
        <v>9</v>
      </c>
      <c r="U250" s="491">
        <v>9</v>
      </c>
      <c r="V250" s="492">
        <v>9</v>
      </c>
      <c r="W250" s="492">
        <v>9</v>
      </c>
      <c r="X250" s="493">
        <v>9</v>
      </c>
      <c r="Y250" s="417">
        <f t="shared" si="75"/>
        <v>9</v>
      </c>
      <c r="Z250" s="404">
        <f t="shared" si="85"/>
        <v>9</v>
      </c>
      <c r="AA250" s="766" t="str">
        <f t="shared" si="77"/>
        <v>A-</v>
      </c>
      <c r="AB250" s="423">
        <v>9</v>
      </c>
      <c r="AC250" s="1050"/>
      <c r="AD250" s="477" t="str">
        <f t="shared" si="78"/>
        <v>A-</v>
      </c>
      <c r="AE250" s="408">
        <f t="shared" si="86"/>
        <v>9</v>
      </c>
      <c r="AF250" s="288"/>
      <c r="AG250" s="726"/>
      <c r="AH250" s="727"/>
      <c r="AI250" s="728" t="str">
        <f t="shared" si="83"/>
        <v>N</v>
      </c>
      <c r="AJ250" s="720"/>
      <c r="AK250" s="720"/>
      <c r="AL250" s="720"/>
      <c r="AM250" s="721"/>
      <c r="AN250" s="721"/>
      <c r="AO250" s="722"/>
      <c r="AP250" s="729">
        <f t="shared" si="80"/>
        <v>0</v>
      </c>
      <c r="AQ250" s="729">
        <f t="shared" si="81"/>
        <v>0</v>
      </c>
      <c r="AR250" s="729">
        <f t="shared" si="82"/>
        <v>0</v>
      </c>
      <c r="AS250" s="730">
        <f t="shared" si="69"/>
        <v>75</v>
      </c>
      <c r="AT250" s="731">
        <v>75</v>
      </c>
    </row>
    <row r="251" spans="1:46" ht="62.25" x14ac:dyDescent="0.9">
      <c r="A251" s="430">
        <v>11</v>
      </c>
      <c r="B251" s="433">
        <f>DATOS!F18</f>
        <v>0</v>
      </c>
      <c r="C251" s="491">
        <v>9</v>
      </c>
      <c r="D251" s="492">
        <v>9</v>
      </c>
      <c r="E251" s="492">
        <v>9</v>
      </c>
      <c r="F251" s="493">
        <v>9</v>
      </c>
      <c r="G251" s="695">
        <f t="shared" si="70"/>
        <v>9</v>
      </c>
      <c r="H251" s="491">
        <v>9</v>
      </c>
      <c r="I251" s="492">
        <v>9</v>
      </c>
      <c r="J251" s="492">
        <v>9</v>
      </c>
      <c r="K251" s="493">
        <v>9</v>
      </c>
      <c r="L251" s="695">
        <f t="shared" si="71"/>
        <v>9</v>
      </c>
      <c r="M251" s="696">
        <f t="shared" si="84"/>
        <v>9</v>
      </c>
      <c r="N251" s="766" t="str">
        <f t="shared" si="73"/>
        <v>A-</v>
      </c>
      <c r="O251" s="697"/>
      <c r="P251" s="491">
        <v>9</v>
      </c>
      <c r="Q251" s="492">
        <v>9</v>
      </c>
      <c r="R251" s="492">
        <v>9</v>
      </c>
      <c r="S251" s="493">
        <v>9</v>
      </c>
      <c r="T251" s="698">
        <f t="shared" si="74"/>
        <v>9</v>
      </c>
      <c r="U251" s="491">
        <v>9</v>
      </c>
      <c r="V251" s="492">
        <v>9</v>
      </c>
      <c r="W251" s="492">
        <v>9</v>
      </c>
      <c r="X251" s="493">
        <v>9</v>
      </c>
      <c r="Y251" s="417">
        <f t="shared" si="75"/>
        <v>9</v>
      </c>
      <c r="Z251" s="404">
        <f t="shared" si="85"/>
        <v>9</v>
      </c>
      <c r="AA251" s="766" t="str">
        <f t="shared" si="77"/>
        <v>A-</v>
      </c>
      <c r="AB251" s="423">
        <v>9</v>
      </c>
      <c r="AC251" s="1050"/>
      <c r="AD251" s="477" t="str">
        <f t="shared" si="78"/>
        <v>A-</v>
      </c>
      <c r="AE251" s="408">
        <f t="shared" si="86"/>
        <v>9</v>
      </c>
      <c r="AF251" s="288"/>
      <c r="AG251" s="726"/>
      <c r="AH251" s="727"/>
      <c r="AI251" s="728" t="str">
        <f t="shared" si="83"/>
        <v>N</v>
      </c>
      <c r="AJ251" s="720"/>
      <c r="AK251" s="720"/>
      <c r="AL251" s="720"/>
      <c r="AM251" s="721"/>
      <c r="AN251" s="721"/>
      <c r="AO251" s="722"/>
      <c r="AP251" s="729">
        <f t="shared" si="80"/>
        <v>0</v>
      </c>
      <c r="AQ251" s="729">
        <f t="shared" si="81"/>
        <v>0</v>
      </c>
      <c r="AR251" s="729">
        <f t="shared" si="82"/>
        <v>0</v>
      </c>
      <c r="AS251" s="730">
        <f t="shared" si="69"/>
        <v>75</v>
      </c>
      <c r="AT251" s="731">
        <v>75</v>
      </c>
    </row>
    <row r="252" spans="1:46" ht="62.25" x14ac:dyDescent="0.9">
      <c r="A252" s="430">
        <v>12</v>
      </c>
      <c r="B252" s="433">
        <f>DATOS!F19</f>
        <v>0</v>
      </c>
      <c r="C252" s="491">
        <v>8</v>
      </c>
      <c r="D252" s="492">
        <v>8</v>
      </c>
      <c r="E252" s="492">
        <v>8</v>
      </c>
      <c r="F252" s="493">
        <v>8</v>
      </c>
      <c r="G252" s="695">
        <f t="shared" si="70"/>
        <v>8</v>
      </c>
      <c r="H252" s="491">
        <v>8</v>
      </c>
      <c r="I252" s="492">
        <v>8</v>
      </c>
      <c r="J252" s="492">
        <v>8</v>
      </c>
      <c r="K252" s="493">
        <v>8</v>
      </c>
      <c r="L252" s="695">
        <f t="shared" si="71"/>
        <v>8</v>
      </c>
      <c r="M252" s="696">
        <f t="shared" si="84"/>
        <v>8</v>
      </c>
      <c r="N252" s="766" t="str">
        <f t="shared" si="73"/>
        <v>B+</v>
      </c>
      <c r="O252" s="697"/>
      <c r="P252" s="491">
        <v>8</v>
      </c>
      <c r="Q252" s="492">
        <v>8</v>
      </c>
      <c r="R252" s="492">
        <v>8</v>
      </c>
      <c r="S252" s="493">
        <v>8</v>
      </c>
      <c r="T252" s="698">
        <f t="shared" si="74"/>
        <v>8</v>
      </c>
      <c r="U252" s="491">
        <v>8</v>
      </c>
      <c r="V252" s="492">
        <v>8</v>
      </c>
      <c r="W252" s="492">
        <v>8</v>
      </c>
      <c r="X252" s="493">
        <v>8</v>
      </c>
      <c r="Y252" s="417">
        <f t="shared" si="75"/>
        <v>8</v>
      </c>
      <c r="Z252" s="404">
        <f t="shared" si="85"/>
        <v>8</v>
      </c>
      <c r="AA252" s="766" t="str">
        <f t="shared" si="77"/>
        <v>B+</v>
      </c>
      <c r="AB252" s="423">
        <v>8</v>
      </c>
      <c r="AC252" s="1050"/>
      <c r="AD252" s="477" t="str">
        <f t="shared" si="78"/>
        <v>B+</v>
      </c>
      <c r="AE252" s="408">
        <f t="shared" si="86"/>
        <v>8</v>
      </c>
      <c r="AF252" s="288"/>
      <c r="AG252" s="726"/>
      <c r="AH252" s="727"/>
      <c r="AI252" s="728" t="str">
        <f t="shared" si="83"/>
        <v>N</v>
      </c>
      <c r="AJ252" s="720"/>
      <c r="AK252" s="720"/>
      <c r="AL252" s="720"/>
      <c r="AM252" s="721"/>
      <c r="AN252" s="721"/>
      <c r="AO252" s="722"/>
      <c r="AP252" s="729">
        <f t="shared" si="80"/>
        <v>0</v>
      </c>
      <c r="AQ252" s="729">
        <f t="shared" si="81"/>
        <v>0</v>
      </c>
      <c r="AR252" s="729">
        <f t="shared" si="82"/>
        <v>0</v>
      </c>
      <c r="AS252" s="730">
        <f t="shared" si="69"/>
        <v>75</v>
      </c>
      <c r="AT252" s="731">
        <v>75</v>
      </c>
    </row>
    <row r="253" spans="1:46" ht="62.25" x14ac:dyDescent="0.9">
      <c r="A253" s="430">
        <v>13</v>
      </c>
      <c r="B253" s="433">
        <f>DATOS!F20</f>
        <v>0</v>
      </c>
      <c r="C253" s="491">
        <v>8</v>
      </c>
      <c r="D253" s="492">
        <v>8</v>
      </c>
      <c r="E253" s="492">
        <v>8</v>
      </c>
      <c r="F253" s="493">
        <v>8</v>
      </c>
      <c r="G253" s="695">
        <f t="shared" si="70"/>
        <v>8</v>
      </c>
      <c r="H253" s="491">
        <v>8</v>
      </c>
      <c r="I253" s="492">
        <v>8</v>
      </c>
      <c r="J253" s="492">
        <v>8</v>
      </c>
      <c r="K253" s="493">
        <v>8</v>
      </c>
      <c r="L253" s="695">
        <f t="shared" si="71"/>
        <v>8</v>
      </c>
      <c r="M253" s="696">
        <f t="shared" si="84"/>
        <v>8</v>
      </c>
      <c r="N253" s="766" t="str">
        <f t="shared" si="73"/>
        <v>B+</v>
      </c>
      <c r="O253" s="697"/>
      <c r="P253" s="491">
        <v>8</v>
      </c>
      <c r="Q253" s="492">
        <v>8</v>
      </c>
      <c r="R253" s="492">
        <v>8</v>
      </c>
      <c r="S253" s="493">
        <v>8</v>
      </c>
      <c r="T253" s="698">
        <f t="shared" si="74"/>
        <v>8</v>
      </c>
      <c r="U253" s="491">
        <v>8</v>
      </c>
      <c r="V253" s="492">
        <v>8</v>
      </c>
      <c r="W253" s="492">
        <v>8</v>
      </c>
      <c r="X253" s="493">
        <v>8</v>
      </c>
      <c r="Y253" s="417">
        <f t="shared" si="75"/>
        <v>8</v>
      </c>
      <c r="Z253" s="404">
        <f t="shared" si="85"/>
        <v>8</v>
      </c>
      <c r="AA253" s="766" t="str">
        <f t="shared" si="77"/>
        <v>B+</v>
      </c>
      <c r="AB253" s="423">
        <v>8</v>
      </c>
      <c r="AC253" s="1050"/>
      <c r="AD253" s="477" t="str">
        <f t="shared" si="78"/>
        <v>B+</v>
      </c>
      <c r="AE253" s="408">
        <f t="shared" si="86"/>
        <v>8</v>
      </c>
      <c r="AF253" s="288"/>
      <c r="AG253" s="726"/>
      <c r="AH253" s="727"/>
      <c r="AI253" s="728" t="str">
        <f t="shared" si="83"/>
        <v>N</v>
      </c>
      <c r="AJ253" s="720"/>
      <c r="AK253" s="720"/>
      <c r="AL253" s="720"/>
      <c r="AM253" s="721"/>
      <c r="AN253" s="721"/>
      <c r="AO253" s="722"/>
      <c r="AP253" s="729">
        <f t="shared" si="80"/>
        <v>0</v>
      </c>
      <c r="AQ253" s="729">
        <f t="shared" si="81"/>
        <v>0</v>
      </c>
      <c r="AR253" s="729">
        <f t="shared" si="82"/>
        <v>0</v>
      </c>
      <c r="AS253" s="730">
        <f t="shared" si="69"/>
        <v>75</v>
      </c>
      <c r="AT253" s="731">
        <v>75</v>
      </c>
    </row>
    <row r="254" spans="1:46" ht="62.25" x14ac:dyDescent="0.9">
      <c r="A254" s="430">
        <v>14</v>
      </c>
      <c r="B254" s="433">
        <f>DATOS!F21</f>
        <v>0</v>
      </c>
      <c r="C254" s="491">
        <v>8</v>
      </c>
      <c r="D254" s="492">
        <v>8</v>
      </c>
      <c r="E254" s="492">
        <v>8</v>
      </c>
      <c r="F254" s="493">
        <v>8</v>
      </c>
      <c r="G254" s="695">
        <f t="shared" si="70"/>
        <v>8</v>
      </c>
      <c r="H254" s="491">
        <v>8</v>
      </c>
      <c r="I254" s="492">
        <v>8</v>
      </c>
      <c r="J254" s="492">
        <v>8</v>
      </c>
      <c r="K254" s="493">
        <v>8</v>
      </c>
      <c r="L254" s="695">
        <f t="shared" si="71"/>
        <v>8</v>
      </c>
      <c r="M254" s="696">
        <f t="shared" si="84"/>
        <v>8</v>
      </c>
      <c r="N254" s="766" t="str">
        <f t="shared" si="73"/>
        <v>B+</v>
      </c>
      <c r="O254" s="697"/>
      <c r="P254" s="491">
        <v>8</v>
      </c>
      <c r="Q254" s="492">
        <v>8</v>
      </c>
      <c r="R254" s="492">
        <v>8</v>
      </c>
      <c r="S254" s="493">
        <v>8</v>
      </c>
      <c r="T254" s="698">
        <f t="shared" si="74"/>
        <v>8</v>
      </c>
      <c r="U254" s="491">
        <v>8</v>
      </c>
      <c r="V254" s="492">
        <v>8</v>
      </c>
      <c r="W254" s="492">
        <v>8</v>
      </c>
      <c r="X254" s="493">
        <v>8</v>
      </c>
      <c r="Y254" s="417">
        <f t="shared" si="75"/>
        <v>8</v>
      </c>
      <c r="Z254" s="404">
        <f t="shared" si="85"/>
        <v>8</v>
      </c>
      <c r="AA254" s="766" t="str">
        <f t="shared" si="77"/>
        <v>B+</v>
      </c>
      <c r="AB254" s="423">
        <v>8</v>
      </c>
      <c r="AC254" s="1050"/>
      <c r="AD254" s="477" t="str">
        <f t="shared" si="78"/>
        <v>B+</v>
      </c>
      <c r="AE254" s="408">
        <f t="shared" si="86"/>
        <v>8</v>
      </c>
      <c r="AF254" s="288"/>
      <c r="AG254" s="726"/>
      <c r="AH254" s="727"/>
      <c r="AI254" s="728" t="str">
        <f t="shared" si="83"/>
        <v>N</v>
      </c>
      <c r="AJ254" s="720"/>
      <c r="AK254" s="720"/>
      <c r="AL254" s="720"/>
      <c r="AM254" s="721"/>
      <c r="AN254" s="721"/>
      <c r="AO254" s="722"/>
      <c r="AP254" s="729">
        <f t="shared" si="80"/>
        <v>0</v>
      </c>
      <c r="AQ254" s="729">
        <f t="shared" si="81"/>
        <v>0</v>
      </c>
      <c r="AR254" s="729">
        <f t="shared" si="82"/>
        <v>0</v>
      </c>
      <c r="AS254" s="730">
        <f t="shared" si="69"/>
        <v>75</v>
      </c>
      <c r="AT254" s="731">
        <v>75</v>
      </c>
    </row>
    <row r="255" spans="1:46" ht="62.25" x14ac:dyDescent="0.9">
      <c r="A255" s="430">
        <v>15</v>
      </c>
      <c r="B255" s="433">
        <f>DATOS!F22</f>
        <v>0</v>
      </c>
      <c r="C255" s="491">
        <v>8</v>
      </c>
      <c r="D255" s="492">
        <v>8</v>
      </c>
      <c r="E255" s="492">
        <v>8</v>
      </c>
      <c r="F255" s="493">
        <v>8</v>
      </c>
      <c r="G255" s="695">
        <f t="shared" si="70"/>
        <v>8</v>
      </c>
      <c r="H255" s="491">
        <v>8</v>
      </c>
      <c r="I255" s="492">
        <v>8</v>
      </c>
      <c r="J255" s="492">
        <v>8</v>
      </c>
      <c r="K255" s="493">
        <v>8</v>
      </c>
      <c r="L255" s="695">
        <f t="shared" si="71"/>
        <v>8</v>
      </c>
      <c r="M255" s="696">
        <f t="shared" si="84"/>
        <v>8</v>
      </c>
      <c r="N255" s="766" t="str">
        <f t="shared" si="73"/>
        <v>B+</v>
      </c>
      <c r="O255" s="697"/>
      <c r="P255" s="491">
        <v>8</v>
      </c>
      <c r="Q255" s="492">
        <v>8</v>
      </c>
      <c r="R255" s="492">
        <v>8</v>
      </c>
      <c r="S255" s="493">
        <v>8</v>
      </c>
      <c r="T255" s="698">
        <f t="shared" si="74"/>
        <v>8</v>
      </c>
      <c r="U255" s="491">
        <v>8</v>
      </c>
      <c r="V255" s="492">
        <v>8</v>
      </c>
      <c r="W255" s="492">
        <v>8</v>
      </c>
      <c r="X255" s="493">
        <v>8</v>
      </c>
      <c r="Y255" s="417">
        <f t="shared" si="75"/>
        <v>8</v>
      </c>
      <c r="Z255" s="404">
        <f t="shared" si="85"/>
        <v>8</v>
      </c>
      <c r="AA255" s="766" t="str">
        <f t="shared" si="77"/>
        <v>B+</v>
      </c>
      <c r="AB255" s="423">
        <v>8</v>
      </c>
      <c r="AC255" s="1050"/>
      <c r="AD255" s="477" t="str">
        <f t="shared" si="78"/>
        <v>B+</v>
      </c>
      <c r="AE255" s="408">
        <f t="shared" si="86"/>
        <v>8</v>
      </c>
      <c r="AF255" s="288"/>
      <c r="AG255" s="726"/>
      <c r="AH255" s="727"/>
      <c r="AI255" s="728" t="str">
        <f t="shared" si="83"/>
        <v>N</v>
      </c>
      <c r="AJ255" s="720"/>
      <c r="AK255" s="720"/>
      <c r="AL255" s="720"/>
      <c r="AM255" s="721"/>
      <c r="AN255" s="721"/>
      <c r="AO255" s="722"/>
      <c r="AP255" s="729">
        <f t="shared" si="80"/>
        <v>0</v>
      </c>
      <c r="AQ255" s="729">
        <f t="shared" si="81"/>
        <v>0</v>
      </c>
      <c r="AR255" s="729">
        <f t="shared" si="82"/>
        <v>0</v>
      </c>
      <c r="AS255" s="730">
        <f t="shared" si="69"/>
        <v>75</v>
      </c>
      <c r="AT255" s="731">
        <v>75</v>
      </c>
    </row>
    <row r="256" spans="1:46" ht="62.25" x14ac:dyDescent="0.9">
      <c r="A256" s="430">
        <v>16</v>
      </c>
      <c r="B256" s="433">
        <f>DATOS!F23</f>
        <v>0</v>
      </c>
      <c r="C256" s="491">
        <v>7</v>
      </c>
      <c r="D256" s="492">
        <v>7</v>
      </c>
      <c r="E256" s="492">
        <v>7</v>
      </c>
      <c r="F256" s="493">
        <v>7</v>
      </c>
      <c r="G256" s="695">
        <f t="shared" si="70"/>
        <v>7</v>
      </c>
      <c r="H256" s="491">
        <v>7</v>
      </c>
      <c r="I256" s="492">
        <v>7</v>
      </c>
      <c r="J256" s="492">
        <v>7</v>
      </c>
      <c r="K256" s="493">
        <v>7</v>
      </c>
      <c r="L256" s="695">
        <f t="shared" si="71"/>
        <v>7</v>
      </c>
      <c r="M256" s="696">
        <f t="shared" si="84"/>
        <v>7</v>
      </c>
      <c r="N256" s="766" t="str">
        <f t="shared" si="73"/>
        <v>B-</v>
      </c>
      <c r="O256" s="697"/>
      <c r="P256" s="491">
        <v>7</v>
      </c>
      <c r="Q256" s="492">
        <v>7</v>
      </c>
      <c r="R256" s="492">
        <v>7</v>
      </c>
      <c r="S256" s="493">
        <v>7</v>
      </c>
      <c r="T256" s="698">
        <f t="shared" si="74"/>
        <v>7</v>
      </c>
      <c r="U256" s="491">
        <v>7</v>
      </c>
      <c r="V256" s="492">
        <v>7</v>
      </c>
      <c r="W256" s="492">
        <v>7</v>
      </c>
      <c r="X256" s="493">
        <v>7</v>
      </c>
      <c r="Y256" s="417">
        <f t="shared" si="75"/>
        <v>7</v>
      </c>
      <c r="Z256" s="404">
        <f t="shared" si="85"/>
        <v>7</v>
      </c>
      <c r="AA256" s="766" t="str">
        <f t="shared" si="77"/>
        <v>B-</v>
      </c>
      <c r="AB256" s="423">
        <v>7</v>
      </c>
      <c r="AC256" s="1050"/>
      <c r="AD256" s="477" t="str">
        <f t="shared" si="78"/>
        <v>B-</v>
      </c>
      <c r="AE256" s="408">
        <f t="shared" si="86"/>
        <v>7</v>
      </c>
      <c r="AF256" s="288"/>
      <c r="AG256" s="726"/>
      <c r="AH256" s="727"/>
      <c r="AI256" s="728" t="str">
        <f t="shared" si="83"/>
        <v>N</v>
      </c>
      <c r="AJ256" s="720"/>
      <c r="AK256" s="720"/>
      <c r="AL256" s="720"/>
      <c r="AM256" s="721"/>
      <c r="AN256" s="721"/>
      <c r="AO256" s="722"/>
      <c r="AP256" s="729">
        <f t="shared" si="80"/>
        <v>0</v>
      </c>
      <c r="AQ256" s="729">
        <f t="shared" si="81"/>
        <v>0</v>
      </c>
      <c r="AR256" s="729">
        <f t="shared" si="82"/>
        <v>0</v>
      </c>
      <c r="AS256" s="730">
        <f t="shared" si="69"/>
        <v>75</v>
      </c>
      <c r="AT256" s="731">
        <v>75</v>
      </c>
    </row>
    <row r="257" spans="1:46" ht="62.25" x14ac:dyDescent="0.9">
      <c r="A257" s="430">
        <v>17</v>
      </c>
      <c r="B257" s="433">
        <f>DATOS!F24</f>
        <v>0</v>
      </c>
      <c r="C257" s="491">
        <v>7</v>
      </c>
      <c r="D257" s="492">
        <v>7</v>
      </c>
      <c r="E257" s="492">
        <v>7</v>
      </c>
      <c r="F257" s="493">
        <v>7</v>
      </c>
      <c r="G257" s="695">
        <f t="shared" si="70"/>
        <v>7</v>
      </c>
      <c r="H257" s="491">
        <v>7</v>
      </c>
      <c r="I257" s="492">
        <v>7</v>
      </c>
      <c r="J257" s="492">
        <v>7</v>
      </c>
      <c r="K257" s="493">
        <v>7</v>
      </c>
      <c r="L257" s="695">
        <f t="shared" si="71"/>
        <v>7</v>
      </c>
      <c r="M257" s="696">
        <f t="shared" si="84"/>
        <v>7</v>
      </c>
      <c r="N257" s="766" t="str">
        <f t="shared" si="73"/>
        <v>B-</v>
      </c>
      <c r="O257" s="697"/>
      <c r="P257" s="491">
        <v>7</v>
      </c>
      <c r="Q257" s="492">
        <v>7</v>
      </c>
      <c r="R257" s="492">
        <v>7</v>
      </c>
      <c r="S257" s="493">
        <v>7</v>
      </c>
      <c r="T257" s="698">
        <f t="shared" si="74"/>
        <v>7</v>
      </c>
      <c r="U257" s="491">
        <v>7</v>
      </c>
      <c r="V257" s="492">
        <v>7</v>
      </c>
      <c r="W257" s="492">
        <v>7</v>
      </c>
      <c r="X257" s="493">
        <v>7</v>
      </c>
      <c r="Y257" s="417">
        <f t="shared" si="75"/>
        <v>7</v>
      </c>
      <c r="Z257" s="404">
        <f t="shared" si="85"/>
        <v>7</v>
      </c>
      <c r="AA257" s="766" t="str">
        <f t="shared" si="77"/>
        <v>B-</v>
      </c>
      <c r="AB257" s="423">
        <v>7</v>
      </c>
      <c r="AC257" s="1050"/>
      <c r="AD257" s="477" t="str">
        <f t="shared" si="78"/>
        <v>B-</v>
      </c>
      <c r="AE257" s="408">
        <f t="shared" si="86"/>
        <v>7</v>
      </c>
      <c r="AF257" s="288"/>
      <c r="AG257" s="726"/>
      <c r="AH257" s="727"/>
      <c r="AI257" s="728" t="str">
        <f t="shared" si="83"/>
        <v>N</v>
      </c>
      <c r="AJ257" s="720"/>
      <c r="AK257" s="720"/>
      <c r="AL257" s="720"/>
      <c r="AM257" s="721"/>
      <c r="AN257" s="721"/>
      <c r="AO257" s="722"/>
      <c r="AP257" s="729">
        <f t="shared" si="80"/>
        <v>0</v>
      </c>
      <c r="AQ257" s="729">
        <f t="shared" si="81"/>
        <v>0</v>
      </c>
      <c r="AR257" s="729">
        <f t="shared" si="82"/>
        <v>0</v>
      </c>
      <c r="AS257" s="730">
        <f t="shared" si="69"/>
        <v>75</v>
      </c>
      <c r="AT257" s="731">
        <v>75</v>
      </c>
    </row>
    <row r="258" spans="1:46" ht="62.25" x14ac:dyDescent="0.9">
      <c r="A258" s="430">
        <v>18</v>
      </c>
      <c r="B258" s="433">
        <f>DATOS!F25</f>
        <v>0</v>
      </c>
      <c r="C258" s="491">
        <v>7</v>
      </c>
      <c r="D258" s="492">
        <v>7</v>
      </c>
      <c r="E258" s="492">
        <v>7</v>
      </c>
      <c r="F258" s="493">
        <v>7</v>
      </c>
      <c r="G258" s="695">
        <f t="shared" si="70"/>
        <v>7</v>
      </c>
      <c r="H258" s="491">
        <v>7</v>
      </c>
      <c r="I258" s="492">
        <v>7</v>
      </c>
      <c r="J258" s="492">
        <v>7</v>
      </c>
      <c r="K258" s="493">
        <v>7</v>
      </c>
      <c r="L258" s="695">
        <f t="shared" si="71"/>
        <v>7</v>
      </c>
      <c r="M258" s="696">
        <f t="shared" si="84"/>
        <v>7</v>
      </c>
      <c r="N258" s="766" t="str">
        <f t="shared" si="73"/>
        <v>B-</v>
      </c>
      <c r="O258" s="697"/>
      <c r="P258" s="491">
        <v>7</v>
      </c>
      <c r="Q258" s="492">
        <v>7</v>
      </c>
      <c r="R258" s="492">
        <v>7</v>
      </c>
      <c r="S258" s="493">
        <v>7</v>
      </c>
      <c r="T258" s="698">
        <f t="shared" si="74"/>
        <v>7</v>
      </c>
      <c r="U258" s="491">
        <v>7</v>
      </c>
      <c r="V258" s="492">
        <v>7</v>
      </c>
      <c r="W258" s="492">
        <v>7</v>
      </c>
      <c r="X258" s="493">
        <v>7</v>
      </c>
      <c r="Y258" s="417">
        <f t="shared" si="75"/>
        <v>7</v>
      </c>
      <c r="Z258" s="404">
        <f t="shared" si="85"/>
        <v>7</v>
      </c>
      <c r="AA258" s="766" t="str">
        <f t="shared" si="77"/>
        <v>B-</v>
      </c>
      <c r="AB258" s="423">
        <v>7</v>
      </c>
      <c r="AC258" s="1050"/>
      <c r="AD258" s="477" t="str">
        <f t="shared" si="78"/>
        <v>B-</v>
      </c>
      <c r="AE258" s="408">
        <f t="shared" si="86"/>
        <v>7</v>
      </c>
      <c r="AF258" s="288"/>
      <c r="AG258" s="726"/>
      <c r="AH258" s="727"/>
      <c r="AI258" s="728" t="str">
        <f t="shared" si="83"/>
        <v>N</v>
      </c>
      <c r="AJ258" s="720"/>
      <c r="AK258" s="720"/>
      <c r="AL258" s="720"/>
      <c r="AM258" s="721"/>
      <c r="AN258" s="721"/>
      <c r="AO258" s="722"/>
      <c r="AP258" s="729">
        <f t="shared" si="80"/>
        <v>0</v>
      </c>
      <c r="AQ258" s="729">
        <f t="shared" si="81"/>
        <v>0</v>
      </c>
      <c r="AR258" s="729">
        <f t="shared" si="82"/>
        <v>0</v>
      </c>
      <c r="AS258" s="730">
        <f t="shared" si="69"/>
        <v>75</v>
      </c>
      <c r="AT258" s="731">
        <v>75</v>
      </c>
    </row>
    <row r="259" spans="1:46" ht="62.25" x14ac:dyDescent="0.9">
      <c r="A259" s="430">
        <v>19</v>
      </c>
      <c r="B259" s="433">
        <f>DATOS!F26</f>
        <v>0</v>
      </c>
      <c r="C259" s="491">
        <v>7</v>
      </c>
      <c r="D259" s="492">
        <v>7</v>
      </c>
      <c r="E259" s="492">
        <v>7</v>
      </c>
      <c r="F259" s="493">
        <v>7</v>
      </c>
      <c r="G259" s="695">
        <f t="shared" si="70"/>
        <v>7</v>
      </c>
      <c r="H259" s="491">
        <v>7</v>
      </c>
      <c r="I259" s="492">
        <v>7</v>
      </c>
      <c r="J259" s="492">
        <v>7</v>
      </c>
      <c r="K259" s="493">
        <v>7</v>
      </c>
      <c r="L259" s="695">
        <f t="shared" si="71"/>
        <v>7</v>
      </c>
      <c r="M259" s="696">
        <f t="shared" si="84"/>
        <v>7</v>
      </c>
      <c r="N259" s="766" t="str">
        <f t="shared" si="73"/>
        <v>B-</v>
      </c>
      <c r="O259" s="697"/>
      <c r="P259" s="491">
        <v>7</v>
      </c>
      <c r="Q259" s="492">
        <v>7</v>
      </c>
      <c r="R259" s="492">
        <v>7</v>
      </c>
      <c r="S259" s="493">
        <v>7</v>
      </c>
      <c r="T259" s="698">
        <f t="shared" si="74"/>
        <v>7</v>
      </c>
      <c r="U259" s="491">
        <v>7</v>
      </c>
      <c r="V259" s="492">
        <v>7</v>
      </c>
      <c r="W259" s="492">
        <v>7</v>
      </c>
      <c r="X259" s="493">
        <v>7</v>
      </c>
      <c r="Y259" s="417">
        <f t="shared" si="75"/>
        <v>7</v>
      </c>
      <c r="Z259" s="404">
        <f t="shared" si="85"/>
        <v>7</v>
      </c>
      <c r="AA259" s="766" t="str">
        <f t="shared" si="77"/>
        <v>B-</v>
      </c>
      <c r="AB259" s="423">
        <v>7</v>
      </c>
      <c r="AC259" s="1050"/>
      <c r="AD259" s="477" t="str">
        <f t="shared" si="78"/>
        <v>B-</v>
      </c>
      <c r="AE259" s="408">
        <f t="shared" si="86"/>
        <v>7</v>
      </c>
      <c r="AF259" s="288"/>
      <c r="AG259" s="726"/>
      <c r="AH259" s="727"/>
      <c r="AI259" s="728" t="str">
        <f t="shared" si="83"/>
        <v>N</v>
      </c>
      <c r="AJ259" s="720"/>
      <c r="AK259" s="720"/>
      <c r="AL259" s="720"/>
      <c r="AM259" s="721"/>
      <c r="AN259" s="721"/>
      <c r="AO259" s="722"/>
      <c r="AP259" s="729">
        <f t="shared" si="80"/>
        <v>0</v>
      </c>
      <c r="AQ259" s="729">
        <f t="shared" si="81"/>
        <v>0</v>
      </c>
      <c r="AR259" s="729">
        <f t="shared" si="82"/>
        <v>0</v>
      </c>
      <c r="AS259" s="730">
        <f t="shared" si="69"/>
        <v>75</v>
      </c>
      <c r="AT259" s="731">
        <v>75</v>
      </c>
    </row>
    <row r="260" spans="1:46" ht="62.25" x14ac:dyDescent="0.9">
      <c r="A260" s="430">
        <v>20</v>
      </c>
      <c r="B260" s="433">
        <f>DATOS!F27</f>
        <v>0</v>
      </c>
      <c r="C260" s="491">
        <v>6</v>
      </c>
      <c r="D260" s="492">
        <v>6</v>
      </c>
      <c r="E260" s="492">
        <v>6</v>
      </c>
      <c r="F260" s="493">
        <v>6</v>
      </c>
      <c r="G260" s="695">
        <f t="shared" si="70"/>
        <v>6</v>
      </c>
      <c r="H260" s="491">
        <v>6</v>
      </c>
      <c r="I260" s="492">
        <v>6</v>
      </c>
      <c r="J260" s="492">
        <v>6</v>
      </c>
      <c r="K260" s="493">
        <v>6</v>
      </c>
      <c r="L260" s="695">
        <f t="shared" si="71"/>
        <v>6</v>
      </c>
      <c r="M260" s="696">
        <f t="shared" si="84"/>
        <v>6</v>
      </c>
      <c r="N260" s="766" t="str">
        <f t="shared" si="73"/>
        <v>C+</v>
      </c>
      <c r="O260" s="697"/>
      <c r="P260" s="491">
        <v>6</v>
      </c>
      <c r="Q260" s="492">
        <v>6</v>
      </c>
      <c r="R260" s="492">
        <v>6</v>
      </c>
      <c r="S260" s="493">
        <v>6</v>
      </c>
      <c r="T260" s="698">
        <f t="shared" si="74"/>
        <v>6</v>
      </c>
      <c r="U260" s="491">
        <v>6</v>
      </c>
      <c r="V260" s="492">
        <v>6</v>
      </c>
      <c r="W260" s="492">
        <v>6</v>
      </c>
      <c r="X260" s="493">
        <v>6</v>
      </c>
      <c r="Y260" s="417">
        <f t="shared" si="75"/>
        <v>6</v>
      </c>
      <c r="Z260" s="404">
        <f t="shared" si="85"/>
        <v>6</v>
      </c>
      <c r="AA260" s="766" t="str">
        <f t="shared" si="77"/>
        <v>C+</v>
      </c>
      <c r="AB260" s="423">
        <v>6</v>
      </c>
      <c r="AC260" s="1050"/>
      <c r="AD260" s="477" t="str">
        <f t="shared" si="78"/>
        <v>C+</v>
      </c>
      <c r="AE260" s="408">
        <f t="shared" si="86"/>
        <v>6</v>
      </c>
      <c r="AF260" s="288"/>
      <c r="AG260" s="726"/>
      <c r="AH260" s="727"/>
      <c r="AI260" s="728" t="str">
        <f t="shared" si="83"/>
        <v>N</v>
      </c>
      <c r="AJ260" s="720"/>
      <c r="AK260" s="720"/>
      <c r="AL260" s="720"/>
      <c r="AM260" s="721"/>
      <c r="AN260" s="721"/>
      <c r="AO260" s="722"/>
      <c r="AP260" s="729">
        <f t="shared" si="80"/>
        <v>0</v>
      </c>
      <c r="AQ260" s="729">
        <f t="shared" si="81"/>
        <v>0</v>
      </c>
      <c r="AR260" s="729">
        <f t="shared" si="82"/>
        <v>0</v>
      </c>
      <c r="AS260" s="730">
        <f t="shared" si="69"/>
        <v>75</v>
      </c>
      <c r="AT260" s="731">
        <v>75</v>
      </c>
    </row>
    <row r="261" spans="1:46" ht="62.25" x14ac:dyDescent="0.9">
      <c r="A261" s="430">
        <v>21</v>
      </c>
      <c r="B261" s="433">
        <f>DATOS!F28</f>
        <v>0</v>
      </c>
      <c r="C261" s="491">
        <v>6</v>
      </c>
      <c r="D261" s="492">
        <v>6</v>
      </c>
      <c r="E261" s="492">
        <v>6</v>
      </c>
      <c r="F261" s="493">
        <v>6</v>
      </c>
      <c r="G261" s="695">
        <f t="shared" si="70"/>
        <v>6</v>
      </c>
      <c r="H261" s="491">
        <v>6</v>
      </c>
      <c r="I261" s="492">
        <v>6</v>
      </c>
      <c r="J261" s="492">
        <v>6</v>
      </c>
      <c r="K261" s="493">
        <v>6</v>
      </c>
      <c r="L261" s="695">
        <f t="shared" si="71"/>
        <v>6</v>
      </c>
      <c r="M261" s="696">
        <f t="shared" si="84"/>
        <v>6</v>
      </c>
      <c r="N261" s="766" t="str">
        <f t="shared" si="73"/>
        <v>C+</v>
      </c>
      <c r="O261" s="697"/>
      <c r="P261" s="491">
        <v>6</v>
      </c>
      <c r="Q261" s="492">
        <v>6</v>
      </c>
      <c r="R261" s="492">
        <v>6</v>
      </c>
      <c r="S261" s="493">
        <v>6</v>
      </c>
      <c r="T261" s="698">
        <f t="shared" si="74"/>
        <v>6</v>
      </c>
      <c r="U261" s="491">
        <v>6</v>
      </c>
      <c r="V261" s="492">
        <v>6</v>
      </c>
      <c r="W261" s="492">
        <v>6</v>
      </c>
      <c r="X261" s="493">
        <v>6</v>
      </c>
      <c r="Y261" s="417">
        <f t="shared" si="75"/>
        <v>6</v>
      </c>
      <c r="Z261" s="404">
        <f t="shared" si="85"/>
        <v>6</v>
      </c>
      <c r="AA261" s="766" t="str">
        <f t="shared" si="77"/>
        <v>C+</v>
      </c>
      <c r="AB261" s="423">
        <v>6</v>
      </c>
      <c r="AC261" s="1050"/>
      <c r="AD261" s="477" t="str">
        <f t="shared" si="78"/>
        <v>C+</v>
      </c>
      <c r="AE261" s="408">
        <f t="shared" si="86"/>
        <v>6</v>
      </c>
      <c r="AF261" s="288"/>
      <c r="AG261" s="726"/>
      <c r="AH261" s="727"/>
      <c r="AI261" s="728" t="str">
        <f t="shared" si="83"/>
        <v>N</v>
      </c>
      <c r="AJ261" s="720"/>
      <c r="AK261" s="720"/>
      <c r="AL261" s="720"/>
      <c r="AM261" s="721"/>
      <c r="AN261" s="721"/>
      <c r="AO261" s="722"/>
      <c r="AP261" s="729">
        <f t="shared" si="80"/>
        <v>0</v>
      </c>
      <c r="AQ261" s="729">
        <f t="shared" si="81"/>
        <v>0</v>
      </c>
      <c r="AR261" s="729">
        <f t="shared" si="82"/>
        <v>0</v>
      </c>
      <c r="AS261" s="730">
        <f t="shared" si="69"/>
        <v>75</v>
      </c>
      <c r="AT261" s="731">
        <v>75</v>
      </c>
    </row>
    <row r="262" spans="1:46" ht="62.25" x14ac:dyDescent="0.9">
      <c r="A262" s="430">
        <v>22</v>
      </c>
      <c r="B262" s="433">
        <f>DATOS!F29</f>
        <v>0</v>
      </c>
      <c r="C262" s="491">
        <v>6</v>
      </c>
      <c r="D262" s="492">
        <v>6</v>
      </c>
      <c r="E262" s="492">
        <v>6</v>
      </c>
      <c r="F262" s="493">
        <v>6</v>
      </c>
      <c r="G262" s="695">
        <f t="shared" si="70"/>
        <v>6</v>
      </c>
      <c r="H262" s="491">
        <v>6</v>
      </c>
      <c r="I262" s="492">
        <v>6</v>
      </c>
      <c r="J262" s="492">
        <v>6</v>
      </c>
      <c r="K262" s="493">
        <v>6</v>
      </c>
      <c r="L262" s="695">
        <f t="shared" si="71"/>
        <v>6</v>
      </c>
      <c r="M262" s="696">
        <f t="shared" si="84"/>
        <v>6</v>
      </c>
      <c r="N262" s="766" t="str">
        <f t="shared" si="73"/>
        <v>C+</v>
      </c>
      <c r="O262" s="697"/>
      <c r="P262" s="491">
        <v>6</v>
      </c>
      <c r="Q262" s="492">
        <v>6</v>
      </c>
      <c r="R262" s="492">
        <v>6</v>
      </c>
      <c r="S262" s="493">
        <v>6</v>
      </c>
      <c r="T262" s="698">
        <f t="shared" si="74"/>
        <v>6</v>
      </c>
      <c r="U262" s="491">
        <v>6</v>
      </c>
      <c r="V262" s="492">
        <v>6</v>
      </c>
      <c r="W262" s="492">
        <v>6</v>
      </c>
      <c r="X262" s="493">
        <v>6</v>
      </c>
      <c r="Y262" s="417">
        <f t="shared" si="75"/>
        <v>6</v>
      </c>
      <c r="Z262" s="404">
        <f t="shared" si="85"/>
        <v>6</v>
      </c>
      <c r="AA262" s="766" t="str">
        <f t="shared" si="77"/>
        <v>C+</v>
      </c>
      <c r="AB262" s="423">
        <v>6</v>
      </c>
      <c r="AC262" s="1050"/>
      <c r="AD262" s="477" t="str">
        <f t="shared" si="78"/>
        <v>C+</v>
      </c>
      <c r="AE262" s="408">
        <f t="shared" si="86"/>
        <v>6</v>
      </c>
      <c r="AF262" s="288"/>
      <c r="AG262" s="726"/>
      <c r="AH262" s="727"/>
      <c r="AI262" s="728" t="str">
        <f t="shared" si="83"/>
        <v>N</v>
      </c>
      <c r="AJ262" s="732"/>
      <c r="AK262" s="720"/>
      <c r="AL262" s="720"/>
      <c r="AM262" s="721"/>
      <c r="AN262" s="721"/>
      <c r="AO262" s="722"/>
      <c r="AP262" s="729">
        <f t="shared" si="80"/>
        <v>0</v>
      </c>
      <c r="AQ262" s="729">
        <f t="shared" si="81"/>
        <v>0</v>
      </c>
      <c r="AR262" s="729">
        <f t="shared" si="82"/>
        <v>0</v>
      </c>
      <c r="AS262" s="730">
        <f t="shared" si="69"/>
        <v>75</v>
      </c>
      <c r="AT262" s="731">
        <v>75</v>
      </c>
    </row>
    <row r="263" spans="1:46" ht="62.25" x14ac:dyDescent="0.9">
      <c r="A263" s="430">
        <v>23</v>
      </c>
      <c r="B263" s="433">
        <f>DATOS!F30</f>
        <v>0</v>
      </c>
      <c r="C263" s="491">
        <v>5</v>
      </c>
      <c r="D263" s="492">
        <v>5</v>
      </c>
      <c r="E263" s="492">
        <v>5</v>
      </c>
      <c r="F263" s="493">
        <v>5</v>
      </c>
      <c r="G263" s="695">
        <f t="shared" si="70"/>
        <v>5</v>
      </c>
      <c r="H263" s="491">
        <v>5</v>
      </c>
      <c r="I263" s="492">
        <v>5</v>
      </c>
      <c r="J263" s="492">
        <v>5</v>
      </c>
      <c r="K263" s="493">
        <v>5</v>
      </c>
      <c r="L263" s="695">
        <f t="shared" si="71"/>
        <v>5</v>
      </c>
      <c r="M263" s="696">
        <f t="shared" si="84"/>
        <v>5</v>
      </c>
      <c r="N263" s="766" t="str">
        <f t="shared" si="73"/>
        <v>C-</v>
      </c>
      <c r="O263" s="697"/>
      <c r="P263" s="491">
        <v>5</v>
      </c>
      <c r="Q263" s="492">
        <v>5</v>
      </c>
      <c r="R263" s="492">
        <v>5</v>
      </c>
      <c r="S263" s="493">
        <v>5</v>
      </c>
      <c r="T263" s="698">
        <f t="shared" si="74"/>
        <v>5</v>
      </c>
      <c r="U263" s="491">
        <v>5</v>
      </c>
      <c r="V263" s="492">
        <v>5</v>
      </c>
      <c r="W263" s="492">
        <v>5</v>
      </c>
      <c r="X263" s="493">
        <v>5</v>
      </c>
      <c r="Y263" s="417">
        <f t="shared" si="75"/>
        <v>5</v>
      </c>
      <c r="Z263" s="404">
        <f t="shared" si="85"/>
        <v>5</v>
      </c>
      <c r="AA263" s="766" t="str">
        <f t="shared" si="77"/>
        <v>C-</v>
      </c>
      <c r="AB263" s="423">
        <v>5</v>
      </c>
      <c r="AC263" s="1050"/>
      <c r="AD263" s="477" t="str">
        <f t="shared" si="78"/>
        <v>C-</v>
      </c>
      <c r="AE263" s="408">
        <f t="shared" si="86"/>
        <v>5</v>
      </c>
      <c r="AF263" s="288"/>
      <c r="AG263" s="726"/>
      <c r="AH263" s="727"/>
      <c r="AI263" s="728" t="str">
        <f t="shared" si="83"/>
        <v>N</v>
      </c>
      <c r="AJ263" s="732"/>
      <c r="AK263" s="720"/>
      <c r="AL263" s="720"/>
      <c r="AM263" s="721"/>
      <c r="AN263" s="721"/>
      <c r="AO263" s="722"/>
      <c r="AP263" s="729">
        <f t="shared" si="80"/>
        <v>0</v>
      </c>
      <c r="AQ263" s="729">
        <f t="shared" si="81"/>
        <v>0</v>
      </c>
      <c r="AR263" s="729">
        <f t="shared" si="82"/>
        <v>0</v>
      </c>
      <c r="AS263" s="730">
        <f t="shared" si="69"/>
        <v>75</v>
      </c>
      <c r="AT263" s="731">
        <v>75</v>
      </c>
    </row>
    <row r="264" spans="1:46" ht="62.25" x14ac:dyDescent="0.9">
      <c r="A264" s="430">
        <v>24</v>
      </c>
      <c r="B264" s="433">
        <f>DATOS!F31</f>
        <v>0</v>
      </c>
      <c r="C264" s="491">
        <v>5</v>
      </c>
      <c r="D264" s="492">
        <v>5</v>
      </c>
      <c r="E264" s="492">
        <v>5</v>
      </c>
      <c r="F264" s="493">
        <v>5</v>
      </c>
      <c r="G264" s="695">
        <f t="shared" si="70"/>
        <v>5</v>
      </c>
      <c r="H264" s="491">
        <v>5</v>
      </c>
      <c r="I264" s="492">
        <v>5</v>
      </c>
      <c r="J264" s="492">
        <v>5</v>
      </c>
      <c r="K264" s="493">
        <v>5</v>
      </c>
      <c r="L264" s="695">
        <f t="shared" si="71"/>
        <v>5</v>
      </c>
      <c r="M264" s="696">
        <f t="shared" si="84"/>
        <v>5</v>
      </c>
      <c r="N264" s="766" t="str">
        <f t="shared" si="73"/>
        <v>C-</v>
      </c>
      <c r="O264" s="697"/>
      <c r="P264" s="491">
        <v>5</v>
      </c>
      <c r="Q264" s="492">
        <v>5</v>
      </c>
      <c r="R264" s="492">
        <v>5</v>
      </c>
      <c r="S264" s="493">
        <v>5</v>
      </c>
      <c r="T264" s="698">
        <f t="shared" si="74"/>
        <v>5</v>
      </c>
      <c r="U264" s="491">
        <v>5</v>
      </c>
      <c r="V264" s="492">
        <v>5</v>
      </c>
      <c r="W264" s="492">
        <v>5</v>
      </c>
      <c r="X264" s="493">
        <v>5</v>
      </c>
      <c r="Y264" s="417">
        <f t="shared" si="75"/>
        <v>5</v>
      </c>
      <c r="Z264" s="404">
        <f t="shared" si="85"/>
        <v>5</v>
      </c>
      <c r="AA264" s="766" t="str">
        <f t="shared" si="77"/>
        <v>C-</v>
      </c>
      <c r="AB264" s="423">
        <v>5</v>
      </c>
      <c r="AC264" s="1050"/>
      <c r="AD264" s="477" t="str">
        <f t="shared" si="78"/>
        <v>C-</v>
      </c>
      <c r="AE264" s="408">
        <f t="shared" si="86"/>
        <v>5</v>
      </c>
      <c r="AF264" s="288"/>
      <c r="AG264" s="726"/>
      <c r="AH264" s="727"/>
      <c r="AI264" s="728" t="str">
        <f t="shared" si="83"/>
        <v>N</v>
      </c>
      <c r="AJ264" s="732"/>
      <c r="AK264" s="720"/>
      <c r="AL264" s="720"/>
      <c r="AM264" s="721"/>
      <c r="AN264" s="721"/>
      <c r="AO264" s="722"/>
      <c r="AP264" s="729">
        <f t="shared" si="80"/>
        <v>0</v>
      </c>
      <c r="AQ264" s="729">
        <f t="shared" si="81"/>
        <v>0</v>
      </c>
      <c r="AR264" s="729">
        <f t="shared" si="82"/>
        <v>0</v>
      </c>
      <c r="AS264" s="730">
        <f t="shared" si="69"/>
        <v>75</v>
      </c>
      <c r="AT264" s="731">
        <v>75</v>
      </c>
    </row>
    <row r="265" spans="1:46" ht="62.25" x14ac:dyDescent="0.9">
      <c r="A265" s="430">
        <v>25</v>
      </c>
      <c r="B265" s="433">
        <f>DATOS!F32</f>
        <v>0</v>
      </c>
      <c r="C265" s="491">
        <v>5</v>
      </c>
      <c r="D265" s="492">
        <v>5</v>
      </c>
      <c r="E265" s="492">
        <v>5</v>
      </c>
      <c r="F265" s="493">
        <v>5</v>
      </c>
      <c r="G265" s="695">
        <f t="shared" si="70"/>
        <v>5</v>
      </c>
      <c r="H265" s="491">
        <v>5</v>
      </c>
      <c r="I265" s="492">
        <v>5</v>
      </c>
      <c r="J265" s="492">
        <v>5</v>
      </c>
      <c r="K265" s="493">
        <v>5</v>
      </c>
      <c r="L265" s="695">
        <f t="shared" si="71"/>
        <v>5</v>
      </c>
      <c r="M265" s="696">
        <f t="shared" si="84"/>
        <v>5</v>
      </c>
      <c r="N265" s="766" t="str">
        <f t="shared" si="73"/>
        <v>C-</v>
      </c>
      <c r="O265" s="697"/>
      <c r="P265" s="491">
        <v>5</v>
      </c>
      <c r="Q265" s="492">
        <v>5</v>
      </c>
      <c r="R265" s="492">
        <v>5</v>
      </c>
      <c r="S265" s="493">
        <v>5</v>
      </c>
      <c r="T265" s="698">
        <f t="shared" si="74"/>
        <v>5</v>
      </c>
      <c r="U265" s="491">
        <v>5</v>
      </c>
      <c r="V265" s="492">
        <v>5</v>
      </c>
      <c r="W265" s="492">
        <v>5</v>
      </c>
      <c r="X265" s="493">
        <v>5</v>
      </c>
      <c r="Y265" s="417">
        <f t="shared" si="75"/>
        <v>5</v>
      </c>
      <c r="Z265" s="404">
        <f t="shared" si="85"/>
        <v>5</v>
      </c>
      <c r="AA265" s="766" t="str">
        <f t="shared" si="77"/>
        <v>C-</v>
      </c>
      <c r="AB265" s="423">
        <v>5</v>
      </c>
      <c r="AC265" s="1050"/>
      <c r="AD265" s="477" t="str">
        <f t="shared" si="78"/>
        <v>C-</v>
      </c>
      <c r="AE265" s="408">
        <f t="shared" si="86"/>
        <v>5</v>
      </c>
      <c r="AF265" s="288"/>
      <c r="AG265" s="726"/>
      <c r="AH265" s="727"/>
      <c r="AI265" s="728" t="str">
        <f t="shared" si="83"/>
        <v>N</v>
      </c>
      <c r="AJ265" s="732"/>
      <c r="AK265" s="720"/>
      <c r="AL265" s="720"/>
      <c r="AM265" s="721"/>
      <c r="AN265" s="721"/>
      <c r="AO265" s="722"/>
      <c r="AP265" s="729">
        <f t="shared" si="80"/>
        <v>0</v>
      </c>
      <c r="AQ265" s="729">
        <f t="shared" si="81"/>
        <v>0</v>
      </c>
      <c r="AR265" s="729">
        <f t="shared" si="82"/>
        <v>0</v>
      </c>
      <c r="AS265" s="730">
        <f t="shared" si="69"/>
        <v>75</v>
      </c>
      <c r="AT265" s="731">
        <v>75</v>
      </c>
    </row>
    <row r="266" spans="1:46" ht="62.25" x14ac:dyDescent="0.9">
      <c r="A266" s="430">
        <v>26</v>
      </c>
      <c r="B266" s="433">
        <f>DATOS!F33</f>
        <v>0</v>
      </c>
      <c r="C266" s="491">
        <v>4</v>
      </c>
      <c r="D266" s="492">
        <v>4</v>
      </c>
      <c r="E266" s="492">
        <v>4</v>
      </c>
      <c r="F266" s="493">
        <v>4</v>
      </c>
      <c r="G266" s="695">
        <f t="shared" si="70"/>
        <v>4</v>
      </c>
      <c r="H266" s="491">
        <v>4</v>
      </c>
      <c r="I266" s="492">
        <v>4</v>
      </c>
      <c r="J266" s="492">
        <v>4</v>
      </c>
      <c r="K266" s="493">
        <v>4</v>
      </c>
      <c r="L266" s="695">
        <f t="shared" si="71"/>
        <v>4</v>
      </c>
      <c r="M266" s="696">
        <f t="shared" si="84"/>
        <v>4</v>
      </c>
      <c r="N266" s="766" t="str">
        <f t="shared" si="73"/>
        <v>D+</v>
      </c>
      <c r="O266" s="697"/>
      <c r="P266" s="491">
        <v>4</v>
      </c>
      <c r="Q266" s="492">
        <v>4</v>
      </c>
      <c r="R266" s="492">
        <v>4</v>
      </c>
      <c r="S266" s="493">
        <v>4</v>
      </c>
      <c r="T266" s="698">
        <f t="shared" si="74"/>
        <v>4</v>
      </c>
      <c r="U266" s="491">
        <v>4</v>
      </c>
      <c r="V266" s="492">
        <v>4</v>
      </c>
      <c r="W266" s="492">
        <v>4</v>
      </c>
      <c r="X266" s="493">
        <v>4</v>
      </c>
      <c r="Y266" s="417">
        <f t="shared" si="75"/>
        <v>4</v>
      </c>
      <c r="Z266" s="404">
        <f t="shared" si="85"/>
        <v>4</v>
      </c>
      <c r="AA266" s="766" t="str">
        <f t="shared" si="77"/>
        <v>D+</v>
      </c>
      <c r="AB266" s="423">
        <v>4</v>
      </c>
      <c r="AC266" s="1050"/>
      <c r="AD266" s="477" t="str">
        <f t="shared" si="78"/>
        <v>D+</v>
      </c>
      <c r="AE266" s="408">
        <f t="shared" si="86"/>
        <v>4</v>
      </c>
      <c r="AF266" s="288"/>
      <c r="AG266" s="726"/>
      <c r="AH266" s="727"/>
      <c r="AI266" s="728" t="str">
        <f t="shared" si="83"/>
        <v>N</v>
      </c>
      <c r="AJ266" s="732"/>
      <c r="AK266" s="720"/>
      <c r="AL266" s="720"/>
      <c r="AM266" s="721"/>
      <c r="AN266" s="721"/>
      <c r="AO266" s="722"/>
      <c r="AP266" s="729">
        <f t="shared" si="80"/>
        <v>0</v>
      </c>
      <c r="AQ266" s="729">
        <f t="shared" si="81"/>
        <v>0</v>
      </c>
      <c r="AR266" s="729">
        <f t="shared" si="82"/>
        <v>0</v>
      </c>
      <c r="AS266" s="730">
        <f t="shared" si="69"/>
        <v>75</v>
      </c>
      <c r="AT266" s="731">
        <v>75</v>
      </c>
    </row>
    <row r="267" spans="1:46" ht="62.25" x14ac:dyDescent="0.9">
      <c r="A267" s="430">
        <v>27</v>
      </c>
      <c r="B267" s="433">
        <f>DATOS!F34</f>
        <v>0</v>
      </c>
      <c r="C267" s="491">
        <v>4</v>
      </c>
      <c r="D267" s="492">
        <v>4</v>
      </c>
      <c r="E267" s="492">
        <v>4</v>
      </c>
      <c r="F267" s="493">
        <v>4</v>
      </c>
      <c r="G267" s="695">
        <f t="shared" si="70"/>
        <v>4</v>
      </c>
      <c r="H267" s="491">
        <v>4</v>
      </c>
      <c r="I267" s="492">
        <v>4</v>
      </c>
      <c r="J267" s="492">
        <v>4</v>
      </c>
      <c r="K267" s="493">
        <v>4</v>
      </c>
      <c r="L267" s="695">
        <f t="shared" si="71"/>
        <v>4</v>
      </c>
      <c r="M267" s="696">
        <f t="shared" si="84"/>
        <v>4</v>
      </c>
      <c r="N267" s="766" t="str">
        <f t="shared" si="73"/>
        <v>D+</v>
      </c>
      <c r="O267" s="697"/>
      <c r="P267" s="491">
        <v>4</v>
      </c>
      <c r="Q267" s="492">
        <v>4</v>
      </c>
      <c r="R267" s="492">
        <v>4</v>
      </c>
      <c r="S267" s="493">
        <v>4</v>
      </c>
      <c r="T267" s="698">
        <f t="shared" si="74"/>
        <v>4</v>
      </c>
      <c r="U267" s="491">
        <v>4</v>
      </c>
      <c r="V267" s="492">
        <v>4</v>
      </c>
      <c r="W267" s="492">
        <v>4</v>
      </c>
      <c r="X267" s="493">
        <v>4</v>
      </c>
      <c r="Y267" s="417">
        <f t="shared" si="75"/>
        <v>4</v>
      </c>
      <c r="Z267" s="404">
        <f t="shared" si="85"/>
        <v>4</v>
      </c>
      <c r="AA267" s="766" t="str">
        <f t="shared" si="77"/>
        <v>D+</v>
      </c>
      <c r="AB267" s="423">
        <v>4</v>
      </c>
      <c r="AC267" s="1050"/>
      <c r="AD267" s="477" t="str">
        <f t="shared" si="78"/>
        <v>D+</v>
      </c>
      <c r="AE267" s="408">
        <f t="shared" si="86"/>
        <v>4</v>
      </c>
      <c r="AF267" s="288"/>
      <c r="AG267" s="726"/>
      <c r="AH267" s="727"/>
      <c r="AI267" s="728" t="str">
        <f t="shared" si="83"/>
        <v>N</v>
      </c>
      <c r="AJ267" s="732"/>
      <c r="AK267" s="720"/>
      <c r="AL267" s="720"/>
      <c r="AM267" s="721"/>
      <c r="AN267" s="721"/>
      <c r="AO267" s="722"/>
      <c r="AP267" s="729">
        <f t="shared" si="80"/>
        <v>0</v>
      </c>
      <c r="AQ267" s="729">
        <f t="shared" si="81"/>
        <v>0</v>
      </c>
      <c r="AR267" s="729">
        <f t="shared" si="82"/>
        <v>0</v>
      </c>
      <c r="AS267" s="730">
        <f t="shared" si="69"/>
        <v>75</v>
      </c>
      <c r="AT267" s="731">
        <v>75</v>
      </c>
    </row>
    <row r="268" spans="1:46" ht="62.25" x14ac:dyDescent="0.9">
      <c r="A268" s="430">
        <v>28</v>
      </c>
      <c r="B268" s="433">
        <f>DATOS!F35</f>
        <v>0</v>
      </c>
      <c r="C268" s="491">
        <v>4</v>
      </c>
      <c r="D268" s="492">
        <v>4</v>
      </c>
      <c r="E268" s="492">
        <v>4</v>
      </c>
      <c r="F268" s="493">
        <v>4</v>
      </c>
      <c r="G268" s="695">
        <f t="shared" si="70"/>
        <v>4</v>
      </c>
      <c r="H268" s="491">
        <v>4</v>
      </c>
      <c r="I268" s="492">
        <v>4</v>
      </c>
      <c r="J268" s="492">
        <v>4</v>
      </c>
      <c r="K268" s="493">
        <v>4</v>
      </c>
      <c r="L268" s="695">
        <f t="shared" si="71"/>
        <v>4</v>
      </c>
      <c r="M268" s="696">
        <f t="shared" si="84"/>
        <v>4</v>
      </c>
      <c r="N268" s="766" t="str">
        <f t="shared" si="73"/>
        <v>D+</v>
      </c>
      <c r="O268" s="697"/>
      <c r="P268" s="491">
        <v>4</v>
      </c>
      <c r="Q268" s="492">
        <v>4</v>
      </c>
      <c r="R268" s="492">
        <v>4</v>
      </c>
      <c r="S268" s="493">
        <v>4</v>
      </c>
      <c r="T268" s="698">
        <f t="shared" si="74"/>
        <v>4</v>
      </c>
      <c r="U268" s="491">
        <v>4</v>
      </c>
      <c r="V268" s="492">
        <v>4</v>
      </c>
      <c r="W268" s="492">
        <v>4</v>
      </c>
      <c r="X268" s="493">
        <v>4</v>
      </c>
      <c r="Y268" s="417">
        <f t="shared" si="75"/>
        <v>4</v>
      </c>
      <c r="Z268" s="404">
        <f t="shared" si="85"/>
        <v>4</v>
      </c>
      <c r="AA268" s="766" t="str">
        <f t="shared" si="77"/>
        <v>D+</v>
      </c>
      <c r="AB268" s="423">
        <v>4</v>
      </c>
      <c r="AC268" s="1050"/>
      <c r="AD268" s="477" t="str">
        <f t="shared" si="78"/>
        <v>D+</v>
      </c>
      <c r="AE268" s="408">
        <f t="shared" si="86"/>
        <v>4</v>
      </c>
      <c r="AF268" s="288"/>
      <c r="AG268" s="726"/>
      <c r="AH268" s="727"/>
      <c r="AI268" s="728" t="str">
        <f t="shared" si="83"/>
        <v>N</v>
      </c>
      <c r="AJ268" s="732"/>
      <c r="AK268" s="720"/>
      <c r="AL268" s="720"/>
      <c r="AM268" s="721"/>
      <c r="AN268" s="721"/>
      <c r="AO268" s="722"/>
      <c r="AP268" s="729">
        <f t="shared" si="80"/>
        <v>0</v>
      </c>
      <c r="AQ268" s="729">
        <f t="shared" si="81"/>
        <v>0</v>
      </c>
      <c r="AR268" s="729">
        <f t="shared" si="82"/>
        <v>0</v>
      </c>
      <c r="AS268" s="730">
        <f t="shared" si="69"/>
        <v>75</v>
      </c>
      <c r="AT268" s="731">
        <v>75</v>
      </c>
    </row>
    <row r="269" spans="1:46" ht="62.25" x14ac:dyDescent="0.9">
      <c r="A269" s="430">
        <v>29</v>
      </c>
      <c r="B269" s="433">
        <f>DATOS!F36</f>
        <v>0</v>
      </c>
      <c r="C269" s="491">
        <v>5</v>
      </c>
      <c r="D269" s="492">
        <v>5</v>
      </c>
      <c r="E269" s="492">
        <v>5</v>
      </c>
      <c r="F269" s="493">
        <v>5</v>
      </c>
      <c r="G269" s="695">
        <f t="shared" si="70"/>
        <v>5</v>
      </c>
      <c r="H269" s="491">
        <v>5</v>
      </c>
      <c r="I269" s="492">
        <v>5</v>
      </c>
      <c r="J269" s="492">
        <v>5</v>
      </c>
      <c r="K269" s="493">
        <v>5</v>
      </c>
      <c r="L269" s="695">
        <f t="shared" si="71"/>
        <v>5</v>
      </c>
      <c r="M269" s="696">
        <f t="shared" si="84"/>
        <v>5</v>
      </c>
      <c r="N269" s="766" t="str">
        <f t="shared" si="73"/>
        <v>C-</v>
      </c>
      <c r="O269" s="697"/>
      <c r="P269" s="491">
        <v>5</v>
      </c>
      <c r="Q269" s="492">
        <v>5</v>
      </c>
      <c r="R269" s="492">
        <v>5</v>
      </c>
      <c r="S269" s="493">
        <v>5</v>
      </c>
      <c r="T269" s="698">
        <f t="shared" si="74"/>
        <v>5</v>
      </c>
      <c r="U269" s="491">
        <v>5</v>
      </c>
      <c r="V269" s="492">
        <v>5</v>
      </c>
      <c r="W269" s="492">
        <v>5</v>
      </c>
      <c r="X269" s="493">
        <v>5</v>
      </c>
      <c r="Y269" s="417">
        <f t="shared" si="75"/>
        <v>5</v>
      </c>
      <c r="Z269" s="404">
        <f t="shared" si="85"/>
        <v>5</v>
      </c>
      <c r="AA269" s="766" t="str">
        <f t="shared" si="77"/>
        <v>C-</v>
      </c>
      <c r="AB269" s="423">
        <v>5</v>
      </c>
      <c r="AC269" s="1050"/>
      <c r="AD269" s="477" t="str">
        <f t="shared" si="78"/>
        <v>C-</v>
      </c>
      <c r="AE269" s="408">
        <f t="shared" si="86"/>
        <v>5</v>
      </c>
      <c r="AF269" s="288"/>
      <c r="AG269" s="726"/>
      <c r="AH269" s="727"/>
      <c r="AI269" s="728" t="str">
        <f t="shared" si="83"/>
        <v>N</v>
      </c>
      <c r="AJ269" s="732"/>
      <c r="AK269" s="720"/>
      <c r="AL269" s="720"/>
      <c r="AM269" s="721"/>
      <c r="AN269" s="721"/>
      <c r="AO269" s="722"/>
      <c r="AP269" s="729">
        <f t="shared" si="80"/>
        <v>0</v>
      </c>
      <c r="AQ269" s="729">
        <f t="shared" si="81"/>
        <v>0</v>
      </c>
      <c r="AR269" s="729">
        <f t="shared" si="82"/>
        <v>0</v>
      </c>
      <c r="AS269" s="730">
        <f t="shared" si="69"/>
        <v>75</v>
      </c>
      <c r="AT269" s="731">
        <v>75</v>
      </c>
    </row>
    <row r="270" spans="1:46" ht="62.25" x14ac:dyDescent="0.9">
      <c r="A270" s="430">
        <v>30</v>
      </c>
      <c r="B270" s="433">
        <f>DATOS!F37</f>
        <v>0</v>
      </c>
      <c r="C270" s="491">
        <v>3</v>
      </c>
      <c r="D270" s="492">
        <v>3</v>
      </c>
      <c r="E270" s="492">
        <v>3</v>
      </c>
      <c r="F270" s="493">
        <v>3</v>
      </c>
      <c r="G270" s="695">
        <f t="shared" si="70"/>
        <v>3</v>
      </c>
      <c r="H270" s="491">
        <v>3</v>
      </c>
      <c r="I270" s="492">
        <v>3</v>
      </c>
      <c r="J270" s="492">
        <v>3</v>
      </c>
      <c r="K270" s="493">
        <v>3</v>
      </c>
      <c r="L270" s="695">
        <f t="shared" si="71"/>
        <v>3</v>
      </c>
      <c r="M270" s="696">
        <f t="shared" si="84"/>
        <v>3</v>
      </c>
      <c r="N270" s="766" t="str">
        <f t="shared" si="73"/>
        <v>D-</v>
      </c>
      <c r="O270" s="697"/>
      <c r="P270" s="491">
        <v>3</v>
      </c>
      <c r="Q270" s="492">
        <v>3</v>
      </c>
      <c r="R270" s="492">
        <v>3</v>
      </c>
      <c r="S270" s="493">
        <v>3</v>
      </c>
      <c r="T270" s="698">
        <f t="shared" si="74"/>
        <v>3</v>
      </c>
      <c r="U270" s="491">
        <v>3</v>
      </c>
      <c r="V270" s="492">
        <v>3</v>
      </c>
      <c r="W270" s="492">
        <v>3</v>
      </c>
      <c r="X270" s="493">
        <v>3</v>
      </c>
      <c r="Y270" s="417">
        <f t="shared" si="75"/>
        <v>3</v>
      </c>
      <c r="Z270" s="404">
        <f t="shared" si="85"/>
        <v>3</v>
      </c>
      <c r="AA270" s="766" t="str">
        <f t="shared" si="77"/>
        <v>D-</v>
      </c>
      <c r="AB270" s="423">
        <v>3</v>
      </c>
      <c r="AC270" s="1050"/>
      <c r="AD270" s="477" t="str">
        <f t="shared" si="78"/>
        <v>D-</v>
      </c>
      <c r="AE270" s="408">
        <f t="shared" si="86"/>
        <v>3</v>
      </c>
      <c r="AF270" s="288"/>
      <c r="AG270" s="726"/>
      <c r="AH270" s="727"/>
      <c r="AI270" s="728" t="str">
        <f t="shared" si="83"/>
        <v>N</v>
      </c>
      <c r="AJ270" s="732"/>
      <c r="AK270" s="720"/>
      <c r="AL270" s="720"/>
      <c r="AM270" s="721"/>
      <c r="AN270" s="721"/>
      <c r="AO270" s="722"/>
      <c r="AP270" s="729">
        <f t="shared" si="80"/>
        <v>0</v>
      </c>
      <c r="AQ270" s="729">
        <f t="shared" si="81"/>
        <v>0</v>
      </c>
      <c r="AR270" s="729">
        <f t="shared" si="82"/>
        <v>0</v>
      </c>
      <c r="AS270" s="730">
        <f t="shared" si="69"/>
        <v>75</v>
      </c>
      <c r="AT270" s="731">
        <v>75</v>
      </c>
    </row>
    <row r="271" spans="1:46" ht="62.25" x14ac:dyDescent="0.9">
      <c r="A271" s="430">
        <v>31</v>
      </c>
      <c r="B271" s="433">
        <f>DATOS!F38</f>
        <v>0</v>
      </c>
      <c r="C271" s="491">
        <v>3</v>
      </c>
      <c r="D271" s="492">
        <v>3</v>
      </c>
      <c r="E271" s="492">
        <v>3</v>
      </c>
      <c r="F271" s="493">
        <v>3</v>
      </c>
      <c r="G271" s="695">
        <f t="shared" si="70"/>
        <v>3</v>
      </c>
      <c r="H271" s="491">
        <v>3</v>
      </c>
      <c r="I271" s="492">
        <v>3</v>
      </c>
      <c r="J271" s="492">
        <v>3</v>
      </c>
      <c r="K271" s="493">
        <v>3</v>
      </c>
      <c r="L271" s="695">
        <f t="shared" si="71"/>
        <v>3</v>
      </c>
      <c r="M271" s="696">
        <f t="shared" si="84"/>
        <v>3</v>
      </c>
      <c r="N271" s="766" t="str">
        <f t="shared" si="73"/>
        <v>D-</v>
      </c>
      <c r="O271" s="697"/>
      <c r="P271" s="491">
        <v>3</v>
      </c>
      <c r="Q271" s="492">
        <v>3</v>
      </c>
      <c r="R271" s="492">
        <v>3</v>
      </c>
      <c r="S271" s="493">
        <v>3</v>
      </c>
      <c r="T271" s="698">
        <f t="shared" si="74"/>
        <v>3</v>
      </c>
      <c r="U271" s="491">
        <v>3</v>
      </c>
      <c r="V271" s="492">
        <v>3</v>
      </c>
      <c r="W271" s="492">
        <v>3</v>
      </c>
      <c r="X271" s="493">
        <v>3</v>
      </c>
      <c r="Y271" s="417">
        <f t="shared" si="75"/>
        <v>3</v>
      </c>
      <c r="Z271" s="404">
        <f t="shared" si="85"/>
        <v>3</v>
      </c>
      <c r="AA271" s="766" t="str">
        <f t="shared" si="77"/>
        <v>D-</v>
      </c>
      <c r="AB271" s="423">
        <v>3</v>
      </c>
      <c r="AC271" s="1050"/>
      <c r="AD271" s="477" t="str">
        <f t="shared" si="78"/>
        <v>D-</v>
      </c>
      <c r="AE271" s="408">
        <f t="shared" si="86"/>
        <v>3</v>
      </c>
      <c r="AF271" s="288"/>
      <c r="AG271" s="726"/>
      <c r="AH271" s="727"/>
      <c r="AI271" s="728" t="str">
        <f t="shared" si="83"/>
        <v>N</v>
      </c>
      <c r="AJ271" s="732"/>
      <c r="AK271" s="720"/>
      <c r="AL271" s="720"/>
      <c r="AM271" s="721"/>
      <c r="AN271" s="721"/>
      <c r="AO271" s="722"/>
      <c r="AP271" s="729">
        <f t="shared" si="80"/>
        <v>0</v>
      </c>
      <c r="AQ271" s="729">
        <f t="shared" si="81"/>
        <v>0</v>
      </c>
      <c r="AR271" s="729">
        <f t="shared" si="82"/>
        <v>0</v>
      </c>
      <c r="AS271" s="730">
        <f t="shared" si="69"/>
        <v>75</v>
      </c>
      <c r="AT271" s="731">
        <v>75</v>
      </c>
    </row>
    <row r="272" spans="1:46" ht="62.25" x14ac:dyDescent="0.9">
      <c r="A272" s="430">
        <v>32</v>
      </c>
      <c r="B272" s="433">
        <f>DATOS!F39</f>
        <v>0</v>
      </c>
      <c r="C272" s="491">
        <v>3</v>
      </c>
      <c r="D272" s="492">
        <v>3</v>
      </c>
      <c r="E272" s="492">
        <v>3</v>
      </c>
      <c r="F272" s="493">
        <v>3</v>
      </c>
      <c r="G272" s="695">
        <f t="shared" si="70"/>
        <v>3</v>
      </c>
      <c r="H272" s="491">
        <v>3</v>
      </c>
      <c r="I272" s="492">
        <v>3</v>
      </c>
      <c r="J272" s="492">
        <v>3</v>
      </c>
      <c r="K272" s="493">
        <v>3</v>
      </c>
      <c r="L272" s="695">
        <f t="shared" si="71"/>
        <v>3</v>
      </c>
      <c r="M272" s="696">
        <f t="shared" si="84"/>
        <v>3</v>
      </c>
      <c r="N272" s="766" t="str">
        <f t="shared" si="73"/>
        <v>D-</v>
      </c>
      <c r="O272" s="697"/>
      <c r="P272" s="491">
        <v>3</v>
      </c>
      <c r="Q272" s="492">
        <v>3</v>
      </c>
      <c r="R272" s="492">
        <v>3</v>
      </c>
      <c r="S272" s="493">
        <v>3</v>
      </c>
      <c r="T272" s="698">
        <f t="shared" si="74"/>
        <v>3</v>
      </c>
      <c r="U272" s="491">
        <v>3</v>
      </c>
      <c r="V272" s="492">
        <v>3</v>
      </c>
      <c r="W272" s="492">
        <v>3</v>
      </c>
      <c r="X272" s="493">
        <v>3</v>
      </c>
      <c r="Y272" s="417">
        <f t="shared" si="75"/>
        <v>3</v>
      </c>
      <c r="Z272" s="404">
        <f t="shared" si="85"/>
        <v>3</v>
      </c>
      <c r="AA272" s="766" t="str">
        <f t="shared" si="77"/>
        <v>D-</v>
      </c>
      <c r="AB272" s="423">
        <v>3</v>
      </c>
      <c r="AC272" s="1050"/>
      <c r="AD272" s="477" t="str">
        <f t="shared" si="78"/>
        <v>D-</v>
      </c>
      <c r="AE272" s="408">
        <f t="shared" si="86"/>
        <v>3</v>
      </c>
      <c r="AF272" s="288"/>
      <c r="AG272" s="726"/>
      <c r="AH272" s="727"/>
      <c r="AI272" s="728" t="str">
        <f t="shared" si="83"/>
        <v>N</v>
      </c>
      <c r="AJ272" s="732"/>
      <c r="AK272" s="720"/>
      <c r="AL272" s="720"/>
      <c r="AM272" s="721"/>
      <c r="AN272" s="721"/>
      <c r="AO272" s="722"/>
      <c r="AP272" s="729">
        <f t="shared" si="80"/>
        <v>0</v>
      </c>
      <c r="AQ272" s="729">
        <f t="shared" si="81"/>
        <v>0</v>
      </c>
      <c r="AR272" s="729">
        <f t="shared" si="82"/>
        <v>0</v>
      </c>
      <c r="AS272" s="730">
        <f t="shared" si="69"/>
        <v>75</v>
      </c>
      <c r="AT272" s="731">
        <v>75</v>
      </c>
    </row>
    <row r="273" spans="1:46" ht="62.25" x14ac:dyDescent="0.9">
      <c r="A273" s="430">
        <v>33</v>
      </c>
      <c r="B273" s="433">
        <f>DATOS!F40</f>
        <v>0</v>
      </c>
      <c r="C273" s="491">
        <v>4</v>
      </c>
      <c r="D273" s="492">
        <v>4</v>
      </c>
      <c r="E273" s="492">
        <v>4</v>
      </c>
      <c r="F273" s="493">
        <v>4</v>
      </c>
      <c r="G273" s="695">
        <f t="shared" si="70"/>
        <v>4</v>
      </c>
      <c r="H273" s="491">
        <v>4</v>
      </c>
      <c r="I273" s="492">
        <v>4</v>
      </c>
      <c r="J273" s="492">
        <v>4</v>
      </c>
      <c r="K273" s="493">
        <v>4</v>
      </c>
      <c r="L273" s="695">
        <f t="shared" si="71"/>
        <v>4</v>
      </c>
      <c r="M273" s="696">
        <f t="shared" si="84"/>
        <v>4</v>
      </c>
      <c r="N273" s="766" t="str">
        <f t="shared" si="73"/>
        <v>D+</v>
      </c>
      <c r="O273" s="697"/>
      <c r="P273" s="491">
        <v>4</v>
      </c>
      <c r="Q273" s="492">
        <v>4</v>
      </c>
      <c r="R273" s="492">
        <v>4</v>
      </c>
      <c r="S273" s="493">
        <v>4</v>
      </c>
      <c r="T273" s="698">
        <f t="shared" si="74"/>
        <v>4</v>
      </c>
      <c r="U273" s="491">
        <v>4</v>
      </c>
      <c r="V273" s="492">
        <v>4</v>
      </c>
      <c r="W273" s="492">
        <v>4</v>
      </c>
      <c r="X273" s="493">
        <v>4</v>
      </c>
      <c r="Y273" s="417">
        <f t="shared" si="75"/>
        <v>4</v>
      </c>
      <c r="Z273" s="404">
        <f t="shared" si="85"/>
        <v>4</v>
      </c>
      <c r="AA273" s="766" t="str">
        <f t="shared" si="77"/>
        <v>D+</v>
      </c>
      <c r="AB273" s="423">
        <v>4</v>
      </c>
      <c r="AC273" s="1050"/>
      <c r="AD273" s="477" t="str">
        <f t="shared" si="78"/>
        <v>D+</v>
      </c>
      <c r="AE273" s="408">
        <f t="shared" si="86"/>
        <v>4</v>
      </c>
      <c r="AF273" s="288"/>
      <c r="AG273" s="726"/>
      <c r="AH273" s="727"/>
      <c r="AI273" s="728" t="str">
        <f t="shared" si="83"/>
        <v>N</v>
      </c>
      <c r="AJ273" s="732"/>
      <c r="AK273" s="720"/>
      <c r="AL273" s="720"/>
      <c r="AM273" s="721"/>
      <c r="AN273" s="721"/>
      <c r="AO273" s="722"/>
      <c r="AP273" s="729">
        <f t="shared" si="80"/>
        <v>0</v>
      </c>
      <c r="AQ273" s="729">
        <f t="shared" si="81"/>
        <v>0</v>
      </c>
      <c r="AR273" s="729">
        <f t="shared" si="82"/>
        <v>0</v>
      </c>
      <c r="AS273" s="730">
        <f t="shared" si="69"/>
        <v>75</v>
      </c>
      <c r="AT273" s="731">
        <v>75</v>
      </c>
    </row>
    <row r="274" spans="1:46" ht="62.25" x14ac:dyDescent="0.9">
      <c r="A274" s="430">
        <v>34</v>
      </c>
      <c r="B274" s="433">
        <f>DATOS!F41</f>
        <v>0</v>
      </c>
      <c r="C274" s="491">
        <v>2</v>
      </c>
      <c r="D274" s="492">
        <v>2</v>
      </c>
      <c r="E274" s="492">
        <v>2</v>
      </c>
      <c r="F274" s="493">
        <v>2</v>
      </c>
      <c r="G274" s="695">
        <f t="shared" si="70"/>
        <v>2</v>
      </c>
      <c r="H274" s="491">
        <v>2</v>
      </c>
      <c r="I274" s="492">
        <v>2</v>
      </c>
      <c r="J274" s="492">
        <v>2</v>
      </c>
      <c r="K274" s="493">
        <v>2</v>
      </c>
      <c r="L274" s="695">
        <f t="shared" si="71"/>
        <v>2</v>
      </c>
      <c r="M274" s="696">
        <f t="shared" si="84"/>
        <v>2</v>
      </c>
      <c r="N274" s="766" t="str">
        <f t="shared" si="73"/>
        <v>E+</v>
      </c>
      <c r="O274" s="697"/>
      <c r="P274" s="491">
        <v>2</v>
      </c>
      <c r="Q274" s="492">
        <v>2</v>
      </c>
      <c r="R274" s="492">
        <v>2</v>
      </c>
      <c r="S274" s="493">
        <v>2</v>
      </c>
      <c r="T274" s="698">
        <f t="shared" si="74"/>
        <v>2</v>
      </c>
      <c r="U274" s="491">
        <v>2</v>
      </c>
      <c r="V274" s="492">
        <v>2</v>
      </c>
      <c r="W274" s="492">
        <v>2</v>
      </c>
      <c r="X274" s="493">
        <v>2</v>
      </c>
      <c r="Y274" s="417">
        <f t="shared" si="75"/>
        <v>2</v>
      </c>
      <c r="Z274" s="404">
        <f t="shared" si="85"/>
        <v>2</v>
      </c>
      <c r="AA274" s="766" t="str">
        <f t="shared" si="77"/>
        <v>E+</v>
      </c>
      <c r="AB274" s="423">
        <v>2</v>
      </c>
      <c r="AC274" s="1050"/>
      <c r="AD274" s="477" t="str">
        <f t="shared" si="78"/>
        <v>E+</v>
      </c>
      <c r="AE274" s="408">
        <f t="shared" si="86"/>
        <v>2</v>
      </c>
      <c r="AF274" s="288"/>
      <c r="AG274" s="726"/>
      <c r="AH274" s="727"/>
      <c r="AI274" s="728" t="str">
        <f t="shared" si="83"/>
        <v>N</v>
      </c>
      <c r="AJ274" s="732"/>
      <c r="AK274" s="720"/>
      <c r="AL274" s="720"/>
      <c r="AM274" s="721"/>
      <c r="AN274" s="721"/>
      <c r="AO274" s="722"/>
      <c r="AP274" s="729">
        <f t="shared" si="80"/>
        <v>0</v>
      </c>
      <c r="AQ274" s="729">
        <f t="shared" si="81"/>
        <v>0</v>
      </c>
      <c r="AR274" s="729">
        <f t="shared" si="82"/>
        <v>0</v>
      </c>
      <c r="AS274" s="730">
        <f t="shared" si="69"/>
        <v>75</v>
      </c>
      <c r="AT274" s="731">
        <v>75</v>
      </c>
    </row>
    <row r="275" spans="1:46" ht="62.25" x14ac:dyDescent="0.9">
      <c r="A275" s="430">
        <v>35</v>
      </c>
      <c r="B275" s="433">
        <f>DATOS!F42</f>
        <v>0</v>
      </c>
      <c r="C275" s="491">
        <v>2</v>
      </c>
      <c r="D275" s="492">
        <v>2</v>
      </c>
      <c r="E275" s="492">
        <v>2</v>
      </c>
      <c r="F275" s="493">
        <v>2</v>
      </c>
      <c r="G275" s="695">
        <f t="shared" si="70"/>
        <v>2</v>
      </c>
      <c r="H275" s="491">
        <v>2</v>
      </c>
      <c r="I275" s="492">
        <v>2</v>
      </c>
      <c r="J275" s="492">
        <v>2</v>
      </c>
      <c r="K275" s="493">
        <v>2</v>
      </c>
      <c r="L275" s="695">
        <f t="shared" si="71"/>
        <v>2</v>
      </c>
      <c r="M275" s="696">
        <f t="shared" si="84"/>
        <v>2</v>
      </c>
      <c r="N275" s="766" t="str">
        <f t="shared" si="73"/>
        <v>E+</v>
      </c>
      <c r="O275" s="697"/>
      <c r="P275" s="491">
        <v>2</v>
      </c>
      <c r="Q275" s="492">
        <v>2</v>
      </c>
      <c r="R275" s="492">
        <v>2</v>
      </c>
      <c r="S275" s="493">
        <v>2</v>
      </c>
      <c r="T275" s="698">
        <f t="shared" si="74"/>
        <v>2</v>
      </c>
      <c r="U275" s="491">
        <v>2</v>
      </c>
      <c r="V275" s="492">
        <v>2</v>
      </c>
      <c r="W275" s="492">
        <v>2</v>
      </c>
      <c r="X275" s="493">
        <v>2</v>
      </c>
      <c r="Y275" s="417">
        <f t="shared" si="75"/>
        <v>2</v>
      </c>
      <c r="Z275" s="404">
        <f t="shared" si="85"/>
        <v>2</v>
      </c>
      <c r="AA275" s="766" t="str">
        <f t="shared" si="77"/>
        <v>E+</v>
      </c>
      <c r="AB275" s="423">
        <v>2</v>
      </c>
      <c r="AC275" s="1050"/>
      <c r="AD275" s="477" t="str">
        <f t="shared" si="78"/>
        <v>E+</v>
      </c>
      <c r="AE275" s="408">
        <f t="shared" si="86"/>
        <v>2</v>
      </c>
      <c r="AF275" s="288"/>
      <c r="AG275" s="726"/>
      <c r="AH275" s="727"/>
      <c r="AI275" s="728" t="str">
        <f t="shared" si="83"/>
        <v>N</v>
      </c>
      <c r="AJ275" s="732"/>
      <c r="AK275" s="720"/>
      <c r="AL275" s="720"/>
      <c r="AM275" s="721"/>
      <c r="AN275" s="721"/>
      <c r="AO275" s="722"/>
      <c r="AP275" s="729">
        <f t="shared" si="80"/>
        <v>0</v>
      </c>
      <c r="AQ275" s="729">
        <f t="shared" si="81"/>
        <v>0</v>
      </c>
      <c r="AR275" s="729">
        <f t="shared" si="82"/>
        <v>0</v>
      </c>
      <c r="AS275" s="730">
        <f t="shared" si="69"/>
        <v>75</v>
      </c>
      <c r="AT275" s="731">
        <v>75</v>
      </c>
    </row>
    <row r="276" spans="1:46" ht="62.25" x14ac:dyDescent="0.9">
      <c r="A276" s="430">
        <v>36</v>
      </c>
      <c r="B276" s="433">
        <f>DATOS!F43</f>
        <v>0</v>
      </c>
      <c r="C276" s="491">
        <v>2</v>
      </c>
      <c r="D276" s="492">
        <v>2</v>
      </c>
      <c r="E276" s="492">
        <v>2</v>
      </c>
      <c r="F276" s="493">
        <v>2</v>
      </c>
      <c r="G276" s="695">
        <f t="shared" si="70"/>
        <v>2</v>
      </c>
      <c r="H276" s="491">
        <v>2</v>
      </c>
      <c r="I276" s="492">
        <v>2</v>
      </c>
      <c r="J276" s="492">
        <v>2</v>
      </c>
      <c r="K276" s="493">
        <v>2</v>
      </c>
      <c r="L276" s="695">
        <f t="shared" si="71"/>
        <v>2</v>
      </c>
      <c r="M276" s="696">
        <f t="shared" si="84"/>
        <v>2</v>
      </c>
      <c r="N276" s="766" t="str">
        <f t="shared" si="73"/>
        <v>E+</v>
      </c>
      <c r="O276" s="697"/>
      <c r="P276" s="491">
        <v>2</v>
      </c>
      <c r="Q276" s="492">
        <v>2</v>
      </c>
      <c r="R276" s="492">
        <v>2</v>
      </c>
      <c r="S276" s="493">
        <v>2</v>
      </c>
      <c r="T276" s="698">
        <f t="shared" si="74"/>
        <v>2</v>
      </c>
      <c r="U276" s="491">
        <v>2</v>
      </c>
      <c r="V276" s="492">
        <v>2</v>
      </c>
      <c r="W276" s="492">
        <v>2</v>
      </c>
      <c r="X276" s="493">
        <v>2</v>
      </c>
      <c r="Y276" s="417">
        <f t="shared" si="75"/>
        <v>2</v>
      </c>
      <c r="Z276" s="404">
        <f t="shared" si="85"/>
        <v>2</v>
      </c>
      <c r="AA276" s="766" t="str">
        <f t="shared" si="77"/>
        <v>E+</v>
      </c>
      <c r="AB276" s="423">
        <v>2</v>
      </c>
      <c r="AC276" s="1050"/>
      <c r="AD276" s="477" t="str">
        <f t="shared" si="78"/>
        <v>E+</v>
      </c>
      <c r="AE276" s="408">
        <f t="shared" si="86"/>
        <v>2</v>
      </c>
      <c r="AF276" s="288"/>
      <c r="AG276" s="726"/>
      <c r="AH276" s="727"/>
      <c r="AI276" s="728" t="str">
        <f t="shared" si="83"/>
        <v>N</v>
      </c>
      <c r="AJ276" s="732"/>
      <c r="AK276" s="720"/>
      <c r="AL276" s="720"/>
      <c r="AM276" s="721"/>
      <c r="AN276" s="721"/>
      <c r="AO276" s="722"/>
      <c r="AP276" s="729">
        <f t="shared" si="80"/>
        <v>0</v>
      </c>
      <c r="AQ276" s="729">
        <f t="shared" si="81"/>
        <v>0</v>
      </c>
      <c r="AR276" s="729">
        <f t="shared" si="82"/>
        <v>0</v>
      </c>
      <c r="AS276" s="730">
        <f t="shared" si="69"/>
        <v>75</v>
      </c>
      <c r="AT276" s="731">
        <v>75</v>
      </c>
    </row>
    <row r="277" spans="1:46" ht="62.25" x14ac:dyDescent="0.9">
      <c r="A277" s="430">
        <v>37</v>
      </c>
      <c r="B277" s="433">
        <f>DATOS!F44</f>
        <v>0</v>
      </c>
      <c r="C277" s="491">
        <v>1</v>
      </c>
      <c r="D277" s="492">
        <v>1</v>
      </c>
      <c r="E277" s="492">
        <v>1</v>
      </c>
      <c r="F277" s="493">
        <v>1</v>
      </c>
      <c r="G277" s="695">
        <f t="shared" si="70"/>
        <v>1</v>
      </c>
      <c r="H277" s="491">
        <v>1</v>
      </c>
      <c r="I277" s="492">
        <v>1</v>
      </c>
      <c r="J277" s="492">
        <v>1</v>
      </c>
      <c r="K277" s="493">
        <v>1</v>
      </c>
      <c r="L277" s="695">
        <f t="shared" si="71"/>
        <v>1</v>
      </c>
      <c r="M277" s="696">
        <f t="shared" si="84"/>
        <v>1</v>
      </c>
      <c r="N277" s="766" t="str">
        <f t="shared" si="73"/>
        <v>E-</v>
      </c>
      <c r="O277" s="697"/>
      <c r="P277" s="491">
        <v>1</v>
      </c>
      <c r="Q277" s="492">
        <v>1</v>
      </c>
      <c r="R277" s="492">
        <v>1</v>
      </c>
      <c r="S277" s="493">
        <v>1</v>
      </c>
      <c r="T277" s="698">
        <f t="shared" si="74"/>
        <v>1</v>
      </c>
      <c r="U277" s="491">
        <v>1</v>
      </c>
      <c r="V277" s="492">
        <v>1</v>
      </c>
      <c r="W277" s="492">
        <v>1</v>
      </c>
      <c r="X277" s="493">
        <v>1</v>
      </c>
      <c r="Y277" s="417">
        <f t="shared" si="75"/>
        <v>1</v>
      </c>
      <c r="Z277" s="404">
        <f t="shared" si="85"/>
        <v>1</v>
      </c>
      <c r="AA277" s="766" t="str">
        <f t="shared" si="77"/>
        <v>E-</v>
      </c>
      <c r="AB277" s="423">
        <v>1</v>
      </c>
      <c r="AC277" s="1050"/>
      <c r="AD277" s="477" t="str">
        <f t="shared" si="78"/>
        <v>E-</v>
      </c>
      <c r="AE277" s="408">
        <f t="shared" si="86"/>
        <v>1</v>
      </c>
      <c r="AF277" s="288"/>
      <c r="AG277" s="726"/>
      <c r="AH277" s="727"/>
      <c r="AI277" s="728" t="str">
        <f t="shared" si="83"/>
        <v>N</v>
      </c>
      <c r="AJ277" s="732"/>
      <c r="AK277" s="720"/>
      <c r="AL277" s="720"/>
      <c r="AM277" s="721"/>
      <c r="AN277" s="721"/>
      <c r="AO277" s="722"/>
      <c r="AP277" s="729">
        <f t="shared" si="80"/>
        <v>0</v>
      </c>
      <c r="AQ277" s="729">
        <f t="shared" si="81"/>
        <v>0</v>
      </c>
      <c r="AR277" s="729">
        <f t="shared" si="82"/>
        <v>0</v>
      </c>
      <c r="AS277" s="730">
        <f t="shared" si="69"/>
        <v>75</v>
      </c>
      <c r="AT277" s="731">
        <v>75</v>
      </c>
    </row>
    <row r="278" spans="1:46" ht="62.25" x14ac:dyDescent="0.9">
      <c r="A278" s="430">
        <v>38</v>
      </c>
      <c r="B278" s="433">
        <f>DATOS!F45</f>
        <v>0</v>
      </c>
      <c r="C278" s="491">
        <v>1</v>
      </c>
      <c r="D278" s="492">
        <v>1</v>
      </c>
      <c r="E278" s="492">
        <v>1</v>
      </c>
      <c r="F278" s="493">
        <v>1</v>
      </c>
      <c r="G278" s="695">
        <f t="shared" si="70"/>
        <v>1</v>
      </c>
      <c r="H278" s="491">
        <v>1</v>
      </c>
      <c r="I278" s="492">
        <v>1</v>
      </c>
      <c r="J278" s="492">
        <v>1</v>
      </c>
      <c r="K278" s="493">
        <v>1</v>
      </c>
      <c r="L278" s="695">
        <f t="shared" si="71"/>
        <v>1</v>
      </c>
      <c r="M278" s="696">
        <f t="shared" si="84"/>
        <v>1</v>
      </c>
      <c r="N278" s="766" t="str">
        <f t="shared" si="73"/>
        <v>E-</v>
      </c>
      <c r="O278" s="697"/>
      <c r="P278" s="491">
        <v>1</v>
      </c>
      <c r="Q278" s="492">
        <v>1</v>
      </c>
      <c r="R278" s="492">
        <v>1</v>
      </c>
      <c r="S278" s="493">
        <v>1</v>
      </c>
      <c r="T278" s="698">
        <f t="shared" si="74"/>
        <v>1</v>
      </c>
      <c r="U278" s="491">
        <v>1</v>
      </c>
      <c r="V278" s="492">
        <v>1</v>
      </c>
      <c r="W278" s="492">
        <v>1</v>
      </c>
      <c r="X278" s="493">
        <v>1</v>
      </c>
      <c r="Y278" s="417">
        <f t="shared" si="75"/>
        <v>1</v>
      </c>
      <c r="Z278" s="404">
        <f t="shared" si="85"/>
        <v>1</v>
      </c>
      <c r="AA278" s="766" t="str">
        <f t="shared" si="77"/>
        <v>E-</v>
      </c>
      <c r="AB278" s="423">
        <v>1</v>
      </c>
      <c r="AC278" s="1050"/>
      <c r="AD278" s="477" t="str">
        <f t="shared" si="78"/>
        <v>E-</v>
      </c>
      <c r="AE278" s="408">
        <f t="shared" si="86"/>
        <v>1</v>
      </c>
      <c r="AF278" s="288"/>
      <c r="AG278" s="726"/>
      <c r="AH278" s="727"/>
      <c r="AI278" s="728" t="str">
        <f t="shared" si="83"/>
        <v>N</v>
      </c>
      <c r="AJ278" s="732"/>
      <c r="AK278" s="720"/>
      <c r="AL278" s="720"/>
      <c r="AM278" s="721"/>
      <c r="AN278" s="721"/>
      <c r="AO278" s="722"/>
      <c r="AP278" s="729">
        <f t="shared" si="80"/>
        <v>0</v>
      </c>
      <c r="AQ278" s="729">
        <f t="shared" si="81"/>
        <v>0</v>
      </c>
      <c r="AR278" s="729">
        <f t="shared" si="82"/>
        <v>0</v>
      </c>
      <c r="AS278" s="730">
        <f t="shared" si="69"/>
        <v>75</v>
      </c>
      <c r="AT278" s="731">
        <v>75</v>
      </c>
    </row>
    <row r="279" spans="1:46" ht="62.25" x14ac:dyDescent="0.9">
      <c r="A279" s="430">
        <v>39</v>
      </c>
      <c r="B279" s="433">
        <f>DATOS!F46</f>
        <v>0</v>
      </c>
      <c r="C279" s="491">
        <v>1</v>
      </c>
      <c r="D279" s="492">
        <v>1</v>
      </c>
      <c r="E279" s="492">
        <v>1</v>
      </c>
      <c r="F279" s="493">
        <v>1</v>
      </c>
      <c r="G279" s="695">
        <f t="shared" si="70"/>
        <v>1</v>
      </c>
      <c r="H279" s="491">
        <v>1</v>
      </c>
      <c r="I279" s="492">
        <v>1</v>
      </c>
      <c r="J279" s="492">
        <v>1</v>
      </c>
      <c r="K279" s="493">
        <v>1</v>
      </c>
      <c r="L279" s="695">
        <f t="shared" si="71"/>
        <v>1</v>
      </c>
      <c r="M279" s="696">
        <f t="shared" si="84"/>
        <v>1</v>
      </c>
      <c r="N279" s="766" t="str">
        <f t="shared" si="73"/>
        <v>E-</v>
      </c>
      <c r="O279" s="697"/>
      <c r="P279" s="491">
        <v>1</v>
      </c>
      <c r="Q279" s="492">
        <v>1</v>
      </c>
      <c r="R279" s="492">
        <v>1</v>
      </c>
      <c r="S279" s="493">
        <v>1</v>
      </c>
      <c r="T279" s="698">
        <f t="shared" si="74"/>
        <v>1</v>
      </c>
      <c r="U279" s="491">
        <v>1</v>
      </c>
      <c r="V279" s="492">
        <v>1</v>
      </c>
      <c r="W279" s="492">
        <v>1</v>
      </c>
      <c r="X279" s="493">
        <v>1</v>
      </c>
      <c r="Y279" s="417">
        <f t="shared" si="75"/>
        <v>1</v>
      </c>
      <c r="Z279" s="404">
        <f t="shared" si="85"/>
        <v>1</v>
      </c>
      <c r="AA279" s="766" t="str">
        <f t="shared" si="77"/>
        <v>E-</v>
      </c>
      <c r="AB279" s="423">
        <v>1</v>
      </c>
      <c r="AC279" s="1050"/>
      <c r="AD279" s="477" t="str">
        <f t="shared" si="78"/>
        <v>E-</v>
      </c>
      <c r="AE279" s="408">
        <f t="shared" si="86"/>
        <v>1</v>
      </c>
      <c r="AF279" s="288"/>
      <c r="AG279" s="726"/>
      <c r="AH279" s="727"/>
      <c r="AI279" s="728" t="str">
        <f t="shared" si="83"/>
        <v>N</v>
      </c>
      <c r="AJ279" s="732"/>
      <c r="AK279" s="720"/>
      <c r="AL279" s="720"/>
      <c r="AM279" s="721"/>
      <c r="AN279" s="721"/>
      <c r="AO279" s="722"/>
      <c r="AP279" s="729">
        <f t="shared" si="80"/>
        <v>0</v>
      </c>
      <c r="AQ279" s="729">
        <f t="shared" si="81"/>
        <v>0</v>
      </c>
      <c r="AR279" s="729">
        <f t="shared" si="82"/>
        <v>0</v>
      </c>
      <c r="AS279" s="730">
        <f t="shared" si="69"/>
        <v>75</v>
      </c>
      <c r="AT279" s="731">
        <v>75</v>
      </c>
    </row>
    <row r="280" spans="1:46" ht="63" thickBot="1" x14ac:dyDescent="0.95">
      <c r="A280" s="431">
        <v>40</v>
      </c>
      <c r="B280" s="434">
        <f>DATOS!F47</f>
        <v>0</v>
      </c>
      <c r="C280" s="494">
        <v>1</v>
      </c>
      <c r="D280" s="495">
        <v>1</v>
      </c>
      <c r="E280" s="495">
        <v>1</v>
      </c>
      <c r="F280" s="496">
        <v>1</v>
      </c>
      <c r="G280" s="700">
        <f t="shared" si="70"/>
        <v>1</v>
      </c>
      <c r="H280" s="494">
        <v>1</v>
      </c>
      <c r="I280" s="495">
        <v>1</v>
      </c>
      <c r="J280" s="495">
        <v>1</v>
      </c>
      <c r="K280" s="496">
        <v>1</v>
      </c>
      <c r="L280" s="700">
        <f t="shared" si="71"/>
        <v>1</v>
      </c>
      <c r="M280" s="701">
        <f t="shared" si="84"/>
        <v>1</v>
      </c>
      <c r="N280" s="767" t="str">
        <f t="shared" si="73"/>
        <v>E-</v>
      </c>
      <c r="O280" s="702"/>
      <c r="P280" s="494">
        <v>1</v>
      </c>
      <c r="Q280" s="495">
        <v>1</v>
      </c>
      <c r="R280" s="495">
        <v>1</v>
      </c>
      <c r="S280" s="496">
        <v>1</v>
      </c>
      <c r="T280" s="703">
        <f t="shared" si="74"/>
        <v>1</v>
      </c>
      <c r="U280" s="494">
        <v>1</v>
      </c>
      <c r="V280" s="495">
        <v>1</v>
      </c>
      <c r="W280" s="495">
        <v>1</v>
      </c>
      <c r="X280" s="496">
        <v>1</v>
      </c>
      <c r="Y280" s="418">
        <f t="shared" si="75"/>
        <v>1</v>
      </c>
      <c r="Z280" s="405">
        <f t="shared" si="85"/>
        <v>1</v>
      </c>
      <c r="AA280" s="767" t="str">
        <f t="shared" si="77"/>
        <v>E-</v>
      </c>
      <c r="AB280" s="424">
        <v>1</v>
      </c>
      <c r="AC280" s="1051"/>
      <c r="AD280" s="478" t="str">
        <f t="shared" si="78"/>
        <v>E-</v>
      </c>
      <c r="AE280" s="409">
        <f t="shared" si="86"/>
        <v>1</v>
      </c>
      <c r="AF280" s="289"/>
      <c r="AG280" s="733"/>
      <c r="AH280" s="734"/>
      <c r="AI280" s="735" t="str">
        <f t="shared" si="83"/>
        <v>N</v>
      </c>
      <c r="AJ280" s="736"/>
      <c r="AK280" s="737"/>
      <c r="AL280" s="737"/>
      <c r="AM280" s="738"/>
      <c r="AN280" s="738"/>
      <c r="AO280" s="739"/>
      <c r="AP280" s="740">
        <f t="shared" si="80"/>
        <v>0</v>
      </c>
      <c r="AQ280" s="740">
        <f t="shared" si="81"/>
        <v>0</v>
      </c>
      <c r="AR280" s="740">
        <f t="shared" si="82"/>
        <v>0</v>
      </c>
      <c r="AS280" s="741">
        <f t="shared" si="69"/>
        <v>75</v>
      </c>
      <c r="AT280" s="742">
        <v>75</v>
      </c>
    </row>
    <row r="281" spans="1:46" ht="63" thickBot="1" x14ac:dyDescent="0.95">
      <c r="A281" s="385"/>
      <c r="E281" s="442" t="s">
        <v>168</v>
      </c>
      <c r="F281" s="440" t="s">
        <v>929</v>
      </c>
      <c r="G281" s="441" t="s">
        <v>169</v>
      </c>
      <c r="H281" s="687"/>
      <c r="I281" s="687"/>
      <c r="J281" s="687"/>
      <c r="K281" s="687"/>
      <c r="L281" s="704"/>
      <c r="M281" s="704"/>
      <c r="N281" s="704"/>
      <c r="O281" s="704"/>
      <c r="P281" s="687"/>
      <c r="Q281" s="687"/>
      <c r="R281" s="687"/>
      <c r="S281" s="687"/>
      <c r="T281" s="704"/>
      <c r="U281" s="687"/>
      <c r="V281" s="687"/>
      <c r="W281" s="687"/>
      <c r="X281" s="687"/>
      <c r="Y281" s="377"/>
      <c r="Z281" s="377"/>
      <c r="AA281" s="377"/>
      <c r="AB281" s="377"/>
      <c r="AC281" s="1040" t="s">
        <v>157</v>
      </c>
      <c r="AD281" s="1041"/>
      <c r="AE281" s="378">
        <f>AVERAGE(AE241:AE261)</f>
        <v>8.4285714285714288</v>
      </c>
      <c r="AF281" s="228"/>
    </row>
    <row r="282" spans="1:46" ht="63" thickBot="1" x14ac:dyDescent="0.95">
      <c r="A282" s="385"/>
      <c r="B282" s="1042" t="s">
        <v>228</v>
      </c>
      <c r="C282" s="1043"/>
      <c r="D282" s="1044"/>
      <c r="E282" s="443" t="s">
        <v>170</v>
      </c>
      <c r="F282" s="705">
        <f>COUNTIFS($V$14:$V$53, "&gt;=8", $V$14:$V$53, "&lt;=10")</f>
        <v>0</v>
      </c>
      <c r="G282" s="706">
        <f>COUNTIFS($G$14:$G$52, "&gt;=8", $G$14:$G$52, "&lt;=10") / COUNT($G$14:$G$52)</f>
        <v>0</v>
      </c>
      <c r="K282" s="687"/>
      <c r="L282" s="704"/>
      <c r="M282" s="704"/>
      <c r="N282" s="704"/>
      <c r="O282" s="704"/>
      <c r="P282" s="687"/>
      <c r="Q282" s="687"/>
      <c r="R282" s="687"/>
      <c r="S282" s="687"/>
      <c r="T282" s="704"/>
      <c r="U282" s="687"/>
      <c r="V282" s="687"/>
      <c r="W282" s="687"/>
      <c r="X282" s="687"/>
      <c r="Y282" s="377"/>
      <c r="Z282" s="377"/>
      <c r="AA282" s="377"/>
      <c r="AB282" s="377"/>
      <c r="AC282" s="1040" t="s">
        <v>158</v>
      </c>
      <c r="AD282" s="1045"/>
      <c r="AE282" s="379">
        <f>DATOS!C244</f>
        <v>0</v>
      </c>
      <c r="AF282" s="280"/>
      <c r="AG282" s="381"/>
      <c r="AH282" s="381"/>
      <c r="AI282" s="380"/>
      <c r="AJ282" s="380"/>
      <c r="AK282" s="380"/>
      <c r="AL282" s="380"/>
      <c r="AM282" s="663"/>
      <c r="AN282" s="663"/>
      <c r="AO282" s="663"/>
      <c r="AP282" s="663"/>
      <c r="AQ282" s="663"/>
      <c r="AR282" s="663"/>
      <c r="AS282" s="663"/>
      <c r="AT282" s="663"/>
    </row>
    <row r="283" spans="1:46" x14ac:dyDescent="0.9">
      <c r="B283" s="1027" t="s">
        <v>231</v>
      </c>
      <c r="C283" s="1028"/>
      <c r="D283" s="1029"/>
      <c r="E283" s="445" t="s">
        <v>171</v>
      </c>
      <c r="F283" s="707">
        <f>COUNTIFS($V$14:$V$53, "&gt;=5", $V$14:$V$53, "&lt;=7")</f>
        <v>0</v>
      </c>
      <c r="G283" s="708">
        <f>COUNTIFS($G$14:$G$52, "&gt;=5", $G$14:$G$52, "&lt;=7") / COUNT($G$14:$G$52)</f>
        <v>0</v>
      </c>
      <c r="K283" s="709"/>
      <c r="L283" s="710"/>
      <c r="M283" s="710"/>
      <c r="N283" s="710"/>
      <c r="O283" s="710"/>
      <c r="P283" s="709"/>
      <c r="Q283" s="709"/>
      <c r="R283" s="709"/>
      <c r="S283" s="709"/>
      <c r="T283" s="710"/>
      <c r="U283" s="687"/>
      <c r="V283" s="687"/>
      <c r="W283" s="687"/>
      <c r="X283" s="687"/>
      <c r="Y283" s="229"/>
      <c r="Z283" s="229"/>
      <c r="AA283" s="229"/>
      <c r="AB283" s="229"/>
      <c r="AC283" s="221"/>
      <c r="AD283" s="229"/>
      <c r="AE283" s="229"/>
      <c r="AF283" s="229"/>
      <c r="AG283" s="381"/>
      <c r="AH283" s="381"/>
      <c r="AI283" s="380"/>
      <c r="AJ283" s="380"/>
      <c r="AK283" s="380"/>
      <c r="AL283" s="380"/>
      <c r="AM283" s="380"/>
      <c r="AN283" s="380"/>
      <c r="AO283" s="380"/>
      <c r="AP283" s="380"/>
      <c r="AQ283" s="380"/>
      <c r="AR283" s="380"/>
      <c r="AS283" s="380"/>
      <c r="AT283" s="380"/>
    </row>
    <row r="284" spans="1:46" ht="62.25" thickBot="1" x14ac:dyDescent="0.95">
      <c r="B284" s="1030" t="s">
        <v>234</v>
      </c>
      <c r="C284" s="1031"/>
      <c r="D284" s="1032"/>
      <c r="E284" s="447" t="s">
        <v>172</v>
      </c>
      <c r="F284" s="711">
        <f>COUNTIFS($V$14:$V$53, "&gt;=1", $V$14:$V$53, "&lt;=4")</f>
        <v>0</v>
      </c>
      <c r="G284" s="712">
        <f>COUNTIFS($G$14:$G$52, "&gt;=1", $G$14:$G$52, "&lt;=4") / COUNT($G$14:$G$52)</f>
        <v>0</v>
      </c>
      <c r="K284" s="709"/>
      <c r="L284" s="710"/>
      <c r="M284" s="710"/>
      <c r="N284" s="710"/>
      <c r="O284" s="710"/>
      <c r="P284" s="709"/>
      <c r="Q284" s="1033" t="s">
        <v>111</v>
      </c>
      <c r="R284" s="1033"/>
      <c r="U284" s="1034" t="s">
        <v>310</v>
      </c>
      <c r="V284" s="1034"/>
      <c r="W284" s="713"/>
      <c r="X284" s="1035" t="s">
        <v>917</v>
      </c>
      <c r="Y284" s="1035"/>
      <c r="Z284" s="1035"/>
      <c r="AA284" s="1036" t="s">
        <v>918</v>
      </c>
      <c r="AB284" s="1036"/>
      <c r="AC284" s="1036"/>
      <c r="AD284" s="1036"/>
      <c r="AE284" s="1036"/>
      <c r="AF284" s="229"/>
      <c r="AG284" s="381"/>
      <c r="AH284" s="381"/>
      <c r="AI284" s="380"/>
      <c r="AJ284" s="380"/>
      <c r="AK284" s="380"/>
      <c r="AL284" s="380"/>
      <c r="AM284" s="380"/>
      <c r="AN284" s="380"/>
      <c r="AO284" s="380"/>
      <c r="AP284" s="380"/>
      <c r="AQ284" s="380"/>
      <c r="AR284" s="380"/>
      <c r="AS284" s="380"/>
      <c r="AT284" s="380"/>
    </row>
    <row r="285" spans="1:46" ht="62.25" thickBot="1" x14ac:dyDescent="0.95">
      <c r="B285" s="1046" t="s">
        <v>173</v>
      </c>
      <c r="C285" s="1047"/>
      <c r="D285" s="1047"/>
      <c r="E285" s="1048"/>
      <c r="F285" s="714">
        <f>SUM(F282:F284)</f>
        <v>0</v>
      </c>
      <c r="G285" s="715">
        <f>DATOS!C244/28</f>
        <v>0</v>
      </c>
      <c r="K285" s="709"/>
      <c r="L285" s="710"/>
      <c r="M285" s="710"/>
      <c r="N285" s="710"/>
      <c r="O285" s="710"/>
      <c r="P285" s="709"/>
      <c r="Q285" s="709"/>
      <c r="R285" s="709"/>
      <c r="S285" s="709"/>
      <c r="T285" s="710"/>
      <c r="U285" s="687"/>
      <c r="V285" s="687"/>
      <c r="W285" s="687"/>
      <c r="X285" s="687"/>
      <c r="Y285" s="229"/>
      <c r="Z285" s="229"/>
      <c r="AA285" s="229"/>
      <c r="AB285" s="229"/>
      <c r="AC285" s="221"/>
      <c r="AD285" s="229"/>
      <c r="AE285" s="229"/>
      <c r="AF285" s="229"/>
      <c r="AG285" s="223"/>
      <c r="AH285" s="223"/>
      <c r="AI285" s="221"/>
      <c r="AJ285" s="221"/>
      <c r="AK285" s="221"/>
      <c r="AL285" s="221"/>
      <c r="AM285" s="221"/>
      <c r="AN285" s="221"/>
      <c r="AO285" s="221"/>
      <c r="AP285" s="221"/>
      <c r="AQ285" s="221"/>
      <c r="AR285" s="221"/>
      <c r="AS285" s="221"/>
      <c r="AT285" s="221"/>
    </row>
    <row r="286" spans="1:46" ht="101.25" x14ac:dyDescent="0.9">
      <c r="A286" s="990" t="s">
        <v>0</v>
      </c>
      <c r="B286" s="990"/>
      <c r="C286" s="990"/>
      <c r="D286" s="990"/>
      <c r="E286" s="990"/>
      <c r="F286" s="990"/>
      <c r="G286" s="990"/>
      <c r="H286" s="990"/>
      <c r="I286" s="990"/>
      <c r="J286" s="990"/>
      <c r="K286" s="990"/>
      <c r="L286" s="990"/>
      <c r="M286" s="990"/>
      <c r="N286" s="990"/>
      <c r="O286" s="990"/>
      <c r="P286" s="990"/>
      <c r="Q286" s="990"/>
      <c r="R286" s="990"/>
      <c r="S286" s="990"/>
      <c r="T286" s="990"/>
      <c r="U286" s="990"/>
      <c r="V286" s="990"/>
      <c r="W286" s="990"/>
      <c r="X286" s="990"/>
      <c r="Y286" s="990"/>
      <c r="Z286" s="990"/>
      <c r="AA286" s="990"/>
      <c r="AB286" s="990"/>
      <c r="AC286" s="990"/>
      <c r="AD286" s="990"/>
      <c r="AE286" s="990"/>
      <c r="AF286" s="990"/>
      <c r="AG286" s="990"/>
      <c r="AH286" s="990"/>
      <c r="AI286" s="82"/>
      <c r="AJ286" s="82"/>
      <c r="AK286" s="82"/>
      <c r="AL286" s="82"/>
      <c r="AM286" s="82"/>
      <c r="AN286" s="82"/>
      <c r="AO286" s="82"/>
      <c r="AP286" s="82"/>
      <c r="AQ286" s="82"/>
      <c r="AR286" s="82"/>
      <c r="AS286" s="82"/>
      <c r="AT286" s="82"/>
    </row>
    <row r="287" spans="1:46" ht="75" x14ac:dyDescent="0.9">
      <c r="A287" s="991" t="str">
        <f>DATOS!C9</f>
        <v>ESCUELA DE EDUCACIÓN BÀSICA PARTICULAR MINERVA</v>
      </c>
      <c r="B287" s="991"/>
      <c r="C287" s="991"/>
      <c r="D287" s="991"/>
      <c r="E287" s="991"/>
      <c r="F287" s="991"/>
      <c r="G287" s="991"/>
      <c r="H287" s="991"/>
      <c r="I287" s="991"/>
      <c r="J287" s="991"/>
      <c r="K287" s="991"/>
      <c r="L287" s="991"/>
      <c r="M287" s="991"/>
      <c r="N287" s="991"/>
      <c r="O287" s="991"/>
      <c r="P287" s="991"/>
      <c r="Q287" s="991"/>
      <c r="R287" s="991"/>
      <c r="S287" s="991"/>
      <c r="T287" s="991"/>
      <c r="U287" s="991"/>
      <c r="V287" s="991"/>
      <c r="W287" s="991"/>
      <c r="X287" s="991"/>
      <c r="Y287" s="991"/>
      <c r="Z287" s="991"/>
      <c r="AA287" s="991"/>
      <c r="AB287" s="991"/>
      <c r="AC287" s="991"/>
      <c r="AD287" s="991"/>
      <c r="AE287" s="991"/>
      <c r="AF287" s="991"/>
      <c r="AG287" s="991"/>
      <c r="AH287" s="991"/>
      <c r="AI287" s="83"/>
      <c r="AJ287" s="83"/>
      <c r="AK287" s="83"/>
      <c r="AL287" s="83"/>
      <c r="AM287" s="83"/>
      <c r="AN287" s="83"/>
      <c r="AO287" s="83"/>
      <c r="AP287" s="83"/>
      <c r="AQ287" s="83"/>
      <c r="AR287" s="83"/>
      <c r="AS287" s="83"/>
      <c r="AT287" s="83"/>
    </row>
    <row r="288" spans="1:46" ht="69" x14ac:dyDescent="0.9">
      <c r="A288" s="992" t="s">
        <v>159</v>
      </c>
      <c r="B288" s="992"/>
      <c r="C288" s="992"/>
      <c r="D288" s="992"/>
      <c r="E288" s="992"/>
      <c r="F288" s="992"/>
      <c r="G288" s="992"/>
      <c r="H288" s="992"/>
      <c r="I288" s="992"/>
      <c r="J288" s="992"/>
      <c r="K288" s="992"/>
      <c r="L288" s="992"/>
      <c r="M288" s="992"/>
      <c r="N288" s="992"/>
      <c r="O288" s="992"/>
      <c r="P288" s="992"/>
      <c r="Q288" s="992"/>
      <c r="R288" s="992"/>
      <c r="S288" s="992"/>
      <c r="T288" s="992"/>
      <c r="U288" s="992"/>
      <c r="V288" s="992"/>
      <c r="W288" s="992"/>
      <c r="X288" s="992"/>
      <c r="Y288" s="992"/>
      <c r="Z288" s="992"/>
      <c r="AA288" s="992"/>
      <c r="AB288" s="992"/>
      <c r="AC288" s="992"/>
      <c r="AD288" s="992"/>
      <c r="AE288" s="992"/>
      <c r="AF288" s="992"/>
      <c r="AG288" s="992"/>
      <c r="AH288" s="992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</row>
    <row r="289" spans="1:46" x14ac:dyDescent="0.9">
      <c r="A289" s="993" t="s">
        <v>928</v>
      </c>
      <c r="B289" s="993"/>
      <c r="C289" s="993"/>
      <c r="D289" s="993"/>
      <c r="E289" s="993"/>
      <c r="F289" s="993"/>
      <c r="G289" s="993"/>
      <c r="H289" s="993"/>
      <c r="I289" s="993"/>
      <c r="J289" s="993"/>
      <c r="K289" s="993"/>
      <c r="L289" s="993"/>
      <c r="M289" s="993"/>
      <c r="N289" s="993"/>
      <c r="O289" s="993"/>
      <c r="P289" s="993"/>
      <c r="Q289" s="993"/>
      <c r="R289" s="993"/>
      <c r="S289" s="993"/>
      <c r="T289" s="993"/>
      <c r="U289" s="993"/>
      <c r="V289" s="993"/>
      <c r="W289" s="993"/>
      <c r="X289" s="993"/>
      <c r="Y289" s="993"/>
      <c r="Z289" s="993"/>
      <c r="AA289" s="993"/>
      <c r="AB289" s="993"/>
      <c r="AC289" s="993"/>
      <c r="AD289" s="993"/>
      <c r="AE289" s="993"/>
      <c r="AF289" s="993"/>
      <c r="AG289" s="993"/>
      <c r="AH289" s="993"/>
    </row>
    <row r="290" spans="1:46" x14ac:dyDescent="0.9">
      <c r="A290" s="385"/>
      <c r="B290" s="45"/>
      <c r="C290" s="680"/>
      <c r="D290" s="680"/>
      <c r="E290" s="680"/>
      <c r="F290" s="680"/>
      <c r="G290" s="681"/>
      <c r="H290" s="680"/>
      <c r="I290" s="680"/>
      <c r="J290" s="680"/>
      <c r="K290" s="680"/>
      <c r="L290" s="681"/>
      <c r="M290" s="681"/>
      <c r="N290" s="681"/>
      <c r="O290" s="681"/>
      <c r="P290" s="680"/>
      <c r="Q290" s="680"/>
      <c r="R290" s="682"/>
      <c r="S290" s="680"/>
      <c r="T290" s="681"/>
      <c r="AE290" s="222"/>
      <c r="AF290" s="222"/>
      <c r="AG290" s="223"/>
      <c r="AH290" s="223"/>
    </row>
    <row r="291" spans="1:46" x14ac:dyDescent="0.9">
      <c r="A291" s="385"/>
      <c r="B291" s="45"/>
      <c r="C291" s="680"/>
      <c r="D291" s="680"/>
      <c r="E291" s="680"/>
      <c r="F291" s="680"/>
      <c r="G291" s="994" t="s">
        <v>146</v>
      </c>
      <c r="H291" s="994"/>
      <c r="I291" s="995" t="str">
        <f>DATOS!C25</f>
        <v>INGLÉS</v>
      </c>
      <c r="J291" s="995"/>
      <c r="K291" s="995"/>
      <c r="L291" s="995"/>
      <c r="M291" s="995"/>
      <c r="N291" s="995"/>
      <c r="O291" s="995"/>
      <c r="P291" s="995"/>
      <c r="Q291" s="684"/>
      <c r="R291" s="682"/>
      <c r="S291" s="996" t="s">
        <v>23</v>
      </c>
      <c r="T291" s="996"/>
      <c r="U291" s="997" t="str">
        <f>DATOS!C13</f>
        <v xml:space="preserve">BÁSICA </v>
      </c>
      <c r="V291" s="997"/>
      <c r="W291" s="685"/>
      <c r="X291" s="685"/>
      <c r="Y291" s="435"/>
      <c r="Z291" s="435"/>
      <c r="AA291" s="435"/>
      <c r="AB291" s="435"/>
      <c r="AC291" s="435"/>
      <c r="AD291" s="435"/>
      <c r="AE291" s="222"/>
      <c r="AF291" s="222"/>
      <c r="AG291" s="223"/>
      <c r="AH291" s="223"/>
    </row>
    <row r="292" spans="1:46" x14ac:dyDescent="0.9">
      <c r="A292" s="385"/>
      <c r="B292" s="45"/>
      <c r="C292" s="680"/>
      <c r="D292" s="680"/>
      <c r="E292" s="680"/>
      <c r="F292" s="680"/>
      <c r="G292" s="994" t="s">
        <v>111</v>
      </c>
      <c r="H292" s="994"/>
      <c r="I292" s="995" t="str">
        <f>DATOS!B25</f>
        <v xml:space="preserve"> ZAMBRANO PISCO ANGIE YULIANA</v>
      </c>
      <c r="J292" s="995"/>
      <c r="K292" s="995"/>
      <c r="L292" s="995"/>
      <c r="M292" s="995"/>
      <c r="N292" s="995"/>
      <c r="O292" s="995"/>
      <c r="P292" s="995"/>
      <c r="Q292" s="684"/>
      <c r="R292" s="656"/>
      <c r="S292" s="996" t="s">
        <v>26</v>
      </c>
      <c r="T292" s="996"/>
      <c r="U292" s="997" t="str">
        <f>DATOS!C14</f>
        <v>SEGUNDO</v>
      </c>
      <c r="V292" s="997"/>
      <c r="W292" s="685"/>
      <c r="X292" s="685"/>
      <c r="Y292" s="435"/>
      <c r="Z292" s="435"/>
      <c r="AA292" s="435"/>
      <c r="AB292" s="435"/>
      <c r="AC292" s="435"/>
      <c r="AD292" s="435"/>
      <c r="AE292" s="222"/>
      <c r="AF292" s="222"/>
      <c r="AG292" s="223"/>
      <c r="AH292" s="223"/>
    </row>
    <row r="293" spans="1:46" ht="62.25" x14ac:dyDescent="0.9">
      <c r="A293" s="385"/>
      <c r="B293" s="45"/>
      <c r="C293" s="680"/>
      <c r="D293" s="680"/>
      <c r="E293" s="680"/>
      <c r="F293" s="680"/>
      <c r="G293" s="996" t="s">
        <v>19</v>
      </c>
      <c r="H293" s="996"/>
      <c r="I293" s="1016" t="s">
        <v>20</v>
      </c>
      <c r="J293" s="1016"/>
      <c r="K293" s="1016"/>
      <c r="L293" s="1016"/>
      <c r="M293" s="1016"/>
      <c r="N293" s="1016"/>
      <c r="O293" s="686"/>
      <c r="P293" s="686"/>
      <c r="Q293" s="686"/>
      <c r="R293" s="687"/>
      <c r="S293" s="996" t="s">
        <v>28</v>
      </c>
      <c r="T293" s="996"/>
      <c r="U293" s="997" t="str">
        <f>DATOS!C15</f>
        <v>"A"</v>
      </c>
      <c r="V293" s="997"/>
      <c r="W293" s="685"/>
      <c r="X293" s="685"/>
      <c r="Y293" s="436"/>
      <c r="Z293" s="436"/>
      <c r="AA293" s="436"/>
      <c r="AB293" s="436"/>
      <c r="AC293" s="436"/>
      <c r="AD293" s="436"/>
      <c r="AE293" s="222"/>
      <c r="AF293" s="222"/>
      <c r="AG293" s="223"/>
      <c r="AH293" s="223"/>
    </row>
    <row r="294" spans="1:46" ht="188.25" thickBot="1" x14ac:dyDescent="0.95">
      <c r="A294" s="998" t="s">
        <v>161</v>
      </c>
      <c r="B294" s="998"/>
      <c r="C294" s="998"/>
      <c r="D294" s="998"/>
      <c r="E294" s="998"/>
      <c r="F294" s="998"/>
      <c r="G294" s="998"/>
      <c r="H294" s="281"/>
      <c r="I294" s="281"/>
      <c r="J294" s="281"/>
      <c r="K294" s="281"/>
      <c r="L294" s="388"/>
      <c r="M294" s="388"/>
      <c r="N294" s="388"/>
      <c r="O294" s="388"/>
      <c r="P294" s="281"/>
      <c r="Q294" s="281"/>
      <c r="R294" s="281"/>
      <c r="S294" s="680"/>
      <c r="T294" s="681"/>
      <c r="W294" s="437"/>
      <c r="X294" s="437"/>
      <c r="Y294" s="437"/>
      <c r="Z294" s="437"/>
      <c r="AA294" s="437"/>
      <c r="AB294" s="437"/>
      <c r="AC294" s="437"/>
      <c r="AD294" s="437"/>
      <c r="AE294" s="222"/>
      <c r="AF294" s="222"/>
      <c r="AG294" s="223"/>
      <c r="AH294" s="223"/>
    </row>
    <row r="295" spans="1:46" ht="150.75" customHeight="1" thickBot="1" x14ac:dyDescent="0.95">
      <c r="A295" s="999" t="s">
        <v>926</v>
      </c>
      <c r="B295" s="1000" t="s">
        <v>5</v>
      </c>
      <c r="C295" s="1002" t="s">
        <v>919</v>
      </c>
      <c r="D295" s="1003"/>
      <c r="E295" s="1003"/>
      <c r="F295" s="1003"/>
      <c r="G295" s="1003"/>
      <c r="H295" s="1003"/>
      <c r="I295" s="1003"/>
      <c r="J295" s="1003"/>
      <c r="K295" s="1003"/>
      <c r="L295" s="1003"/>
      <c r="M295" s="1003"/>
      <c r="N295" s="1004"/>
      <c r="O295" s="392"/>
      <c r="P295" s="1005" t="s">
        <v>162</v>
      </c>
      <c r="Q295" s="1006"/>
      <c r="R295" s="1006"/>
      <c r="S295" s="1006"/>
      <c r="T295" s="1006"/>
      <c r="U295" s="1006"/>
      <c r="V295" s="1006"/>
      <c r="W295" s="1006"/>
      <c r="X295" s="1006"/>
      <c r="Y295" s="1006"/>
      <c r="Z295" s="1006"/>
      <c r="AA295" s="1007"/>
      <c r="AB295" s="1008" t="s">
        <v>163</v>
      </c>
      <c r="AC295" s="1009"/>
      <c r="AD295" s="1017" t="s">
        <v>920</v>
      </c>
      <c r="AE295" s="1018"/>
      <c r="AF295" s="225"/>
      <c r="AG295" s="1058" t="s">
        <v>965</v>
      </c>
      <c r="AH295" s="1058"/>
      <c r="AI295" s="1058"/>
      <c r="AJ295" s="1064" t="s">
        <v>964</v>
      </c>
      <c r="AK295" s="1065"/>
      <c r="AL295" s="1065"/>
      <c r="AM295" s="1065"/>
      <c r="AN295" s="1065"/>
      <c r="AO295" s="1065"/>
      <c r="AP295" s="1065"/>
      <c r="AQ295" s="1065"/>
      <c r="AR295" s="1066"/>
      <c r="AS295" s="1067" t="s">
        <v>967</v>
      </c>
      <c r="AT295" s="1070" t="s">
        <v>946</v>
      </c>
    </row>
    <row r="296" spans="1:46" ht="120.75" customHeight="1" thickBot="1" x14ac:dyDescent="0.95">
      <c r="A296" s="999"/>
      <c r="B296" s="1000"/>
      <c r="C296" s="1021" t="s">
        <v>148</v>
      </c>
      <c r="D296" s="1022"/>
      <c r="E296" s="1022"/>
      <c r="F296" s="1023"/>
      <c r="G296" s="1012" t="s">
        <v>924</v>
      </c>
      <c r="H296" s="1021" t="s">
        <v>148</v>
      </c>
      <c r="I296" s="1022"/>
      <c r="J296" s="1022"/>
      <c r="K296" s="1023"/>
      <c r="L296" s="1012" t="s">
        <v>923</v>
      </c>
      <c r="M296" s="1014" t="s">
        <v>922</v>
      </c>
      <c r="N296" s="1015"/>
      <c r="O296" s="393"/>
      <c r="P296" s="1024" t="s">
        <v>148</v>
      </c>
      <c r="Q296" s="1025"/>
      <c r="R296" s="1025"/>
      <c r="S296" s="1026"/>
      <c r="T296" s="1012" t="s">
        <v>924</v>
      </c>
      <c r="U296" s="1024" t="s">
        <v>148</v>
      </c>
      <c r="V296" s="1025"/>
      <c r="W296" s="1025"/>
      <c r="X296" s="1026"/>
      <c r="Y296" s="1012" t="s">
        <v>923</v>
      </c>
      <c r="Z296" s="1014" t="s">
        <v>925</v>
      </c>
      <c r="AA296" s="1015"/>
      <c r="AB296" s="1010"/>
      <c r="AC296" s="1011"/>
      <c r="AD296" s="1019"/>
      <c r="AE296" s="1020"/>
      <c r="AF296" s="226"/>
      <c r="AG296" s="1059"/>
      <c r="AH296" s="1059"/>
      <c r="AI296" s="1059"/>
      <c r="AJ296" s="1052" t="s">
        <v>190</v>
      </c>
      <c r="AK296" s="1053"/>
      <c r="AL296" s="1054"/>
      <c r="AM296" s="1055" t="s">
        <v>191</v>
      </c>
      <c r="AN296" s="1056"/>
      <c r="AO296" s="1057"/>
      <c r="AP296" s="1055" t="s">
        <v>966</v>
      </c>
      <c r="AQ296" s="1056"/>
      <c r="AR296" s="1057"/>
      <c r="AS296" s="1068"/>
      <c r="AT296" s="1071"/>
    </row>
    <row r="297" spans="1:46" ht="122.25" thickBot="1" x14ac:dyDescent="0.95">
      <c r="A297" s="999"/>
      <c r="B297" s="1001"/>
      <c r="C297" s="415" t="s">
        <v>149</v>
      </c>
      <c r="D297" s="415" t="s">
        <v>150</v>
      </c>
      <c r="E297" s="415" t="s">
        <v>915</v>
      </c>
      <c r="F297" s="415" t="s">
        <v>916</v>
      </c>
      <c r="G297" s="1013"/>
      <c r="H297" s="415" t="s">
        <v>151</v>
      </c>
      <c r="I297" s="415" t="s">
        <v>152</v>
      </c>
      <c r="J297" s="415" t="s">
        <v>153</v>
      </c>
      <c r="K297" s="415" t="s">
        <v>921</v>
      </c>
      <c r="L297" s="1013"/>
      <c r="M297" s="398" t="s">
        <v>165</v>
      </c>
      <c r="N297" s="399" t="s">
        <v>164</v>
      </c>
      <c r="O297" s="394"/>
      <c r="P297" s="414" t="s">
        <v>149</v>
      </c>
      <c r="Q297" s="414" t="s">
        <v>150</v>
      </c>
      <c r="R297" s="414" t="s">
        <v>915</v>
      </c>
      <c r="S297" s="414" t="s">
        <v>916</v>
      </c>
      <c r="T297" s="1013"/>
      <c r="U297" s="414" t="s">
        <v>151</v>
      </c>
      <c r="V297" s="414" t="s">
        <v>152</v>
      </c>
      <c r="W297" s="414" t="s">
        <v>153</v>
      </c>
      <c r="X297" s="414" t="s">
        <v>921</v>
      </c>
      <c r="Y297" s="1013"/>
      <c r="Z297" s="398" t="s">
        <v>165</v>
      </c>
      <c r="AA297" s="399" t="s">
        <v>164</v>
      </c>
      <c r="AB297" s="425" t="s">
        <v>224</v>
      </c>
      <c r="AC297" s="500" t="s">
        <v>166</v>
      </c>
      <c r="AD297" s="410" t="s">
        <v>164</v>
      </c>
      <c r="AE297" s="406" t="s">
        <v>165</v>
      </c>
      <c r="AF297" s="227"/>
      <c r="AG297" s="122" t="s">
        <v>204</v>
      </c>
      <c r="AH297" s="122" t="s">
        <v>205</v>
      </c>
      <c r="AI297" s="716" t="s">
        <v>938</v>
      </c>
      <c r="AJ297" s="745" t="s">
        <v>207</v>
      </c>
      <c r="AK297" s="745" t="s">
        <v>208</v>
      </c>
      <c r="AL297" s="745" t="s">
        <v>209</v>
      </c>
      <c r="AM297" s="746" t="s">
        <v>207</v>
      </c>
      <c r="AN297" s="746" t="s">
        <v>208</v>
      </c>
      <c r="AO297" s="746" t="s">
        <v>209</v>
      </c>
      <c r="AP297" s="747" t="s">
        <v>210</v>
      </c>
      <c r="AQ297" s="747" t="s">
        <v>211</v>
      </c>
      <c r="AR297" s="747" t="s">
        <v>212</v>
      </c>
      <c r="AS297" s="1069"/>
      <c r="AT297" s="1072"/>
    </row>
    <row r="298" spans="1:46" ht="62.25" x14ac:dyDescent="0.9">
      <c r="A298" s="429">
        <v>1</v>
      </c>
      <c r="B298" s="432">
        <f>DATOS!F8</f>
        <v>0</v>
      </c>
      <c r="C298" s="488">
        <v>10</v>
      </c>
      <c r="D298" s="489">
        <v>10</v>
      </c>
      <c r="E298" s="489">
        <v>10</v>
      </c>
      <c r="F298" s="490">
        <v>10</v>
      </c>
      <c r="G298" s="690">
        <f>SUM(C298:F298)/4</f>
        <v>10</v>
      </c>
      <c r="H298" s="488">
        <v>10</v>
      </c>
      <c r="I298" s="489">
        <v>10</v>
      </c>
      <c r="J298" s="489">
        <v>10</v>
      </c>
      <c r="K298" s="490">
        <v>10</v>
      </c>
      <c r="L298" s="690">
        <f>SUM(H298:K298)/4</f>
        <v>10</v>
      </c>
      <c r="M298" s="691">
        <f>SUM(G298+L298)/2</f>
        <v>10</v>
      </c>
      <c r="N298" s="765" t="str">
        <f>INDEX($BI$1:$BI$10, MATCH(ROUND(M298, 2), $BH$1:$BH$10, 1))</f>
        <v>A+</v>
      </c>
      <c r="O298" s="692"/>
      <c r="P298" s="488">
        <v>10</v>
      </c>
      <c r="Q298" s="489">
        <v>10</v>
      </c>
      <c r="R298" s="489">
        <v>10</v>
      </c>
      <c r="S298" s="490">
        <v>10</v>
      </c>
      <c r="T298" s="693">
        <f>SUM(P298:S298)/4</f>
        <v>10</v>
      </c>
      <c r="U298" s="488">
        <v>10</v>
      </c>
      <c r="V298" s="489">
        <v>10</v>
      </c>
      <c r="W298" s="489">
        <v>10</v>
      </c>
      <c r="X298" s="490">
        <v>10</v>
      </c>
      <c r="Y298" s="416">
        <f>SUM(U298:X298)/4</f>
        <v>10</v>
      </c>
      <c r="Z298" s="403">
        <f>SUM(T298+Y298)/2</f>
        <v>10</v>
      </c>
      <c r="AA298" s="765" t="str">
        <f>INDEX($BI$1:$BI$10, MATCH(ROUND(AB298, 2), $BH$1:$BH$10, 1))</f>
        <v>A+</v>
      </c>
      <c r="AB298" s="422">
        <v>10</v>
      </c>
      <c r="AC298" s="1049"/>
      <c r="AD298" s="476" t="str">
        <f>INDEX($BI$1:$BI$10, MATCH(ROUND(AE298, 2), $BH$1:$BH$10, 1))</f>
        <v>A+</v>
      </c>
      <c r="AE298" s="407">
        <f>SUM(M298,Z298,AB298)/3</f>
        <v>10</v>
      </c>
      <c r="AF298" s="287"/>
      <c r="AG298" s="717"/>
      <c r="AH298" s="718"/>
      <c r="AI298" s="719" t="str">
        <f>IF(OR(AG298="A",AH298="A"),"A",IF(OR(AG298="B",AH298="B"),"B",IF(OR(AG298="C",AH298="C"),"C","N")))</f>
        <v>N</v>
      </c>
      <c r="AJ298" s="720"/>
      <c r="AK298" s="720"/>
      <c r="AL298" s="720"/>
      <c r="AM298" s="721"/>
      <c r="AN298" s="721"/>
      <c r="AO298" s="722"/>
      <c r="AP298" s="723">
        <f>SUM(AJ298+AM298)</f>
        <v>0</v>
      </c>
      <c r="AQ298" s="723">
        <f>SUM(AK298+AN298)</f>
        <v>0</v>
      </c>
      <c r="AR298" s="723">
        <f>SUM(AL298+AO298)</f>
        <v>0</v>
      </c>
      <c r="AS298" s="724">
        <f t="shared" ref="AS298:AS337" si="87">AT298  - AP298  - AQ298</f>
        <v>75</v>
      </c>
      <c r="AT298" s="725">
        <v>75</v>
      </c>
    </row>
    <row r="299" spans="1:46" ht="62.25" x14ac:dyDescent="0.9">
      <c r="A299" s="430">
        <v>2</v>
      </c>
      <c r="B299" s="433">
        <f>DATOS!F9</f>
        <v>0</v>
      </c>
      <c r="C299" s="491">
        <v>10</v>
      </c>
      <c r="D299" s="492">
        <v>10</v>
      </c>
      <c r="E299" s="492">
        <v>10</v>
      </c>
      <c r="F299" s="493">
        <v>10</v>
      </c>
      <c r="G299" s="695">
        <f t="shared" ref="G299:G337" si="88">SUM(C299:F299)/4</f>
        <v>10</v>
      </c>
      <c r="H299" s="491">
        <v>10</v>
      </c>
      <c r="I299" s="492">
        <v>10</v>
      </c>
      <c r="J299" s="492">
        <v>10</v>
      </c>
      <c r="K299" s="493">
        <v>10</v>
      </c>
      <c r="L299" s="695">
        <f t="shared" ref="L299:L337" si="89">SUM(H299:K299)/4</f>
        <v>10</v>
      </c>
      <c r="M299" s="696">
        <f t="shared" ref="M299:M303" si="90">SUM(G299+L299)/2</f>
        <v>10</v>
      </c>
      <c r="N299" s="766" t="str">
        <f t="shared" ref="N299:N337" si="91">INDEX($BI$1:$BI$10, MATCH(ROUND(M299, 2), $BH$1:$BH$10, 1))</f>
        <v>A+</v>
      </c>
      <c r="O299" s="697"/>
      <c r="P299" s="491">
        <v>10</v>
      </c>
      <c r="Q299" s="492">
        <v>10</v>
      </c>
      <c r="R299" s="492">
        <v>10</v>
      </c>
      <c r="S299" s="493">
        <v>10</v>
      </c>
      <c r="T299" s="698">
        <f t="shared" ref="T299:T337" si="92">SUM(P299:S299)/4</f>
        <v>10</v>
      </c>
      <c r="U299" s="491">
        <v>10</v>
      </c>
      <c r="V299" s="492">
        <v>10</v>
      </c>
      <c r="W299" s="492">
        <v>10</v>
      </c>
      <c r="X299" s="493">
        <v>10</v>
      </c>
      <c r="Y299" s="417">
        <f t="shared" ref="Y299:Y337" si="93">SUM(U299:X299)/4</f>
        <v>10</v>
      </c>
      <c r="Z299" s="404">
        <f t="shared" ref="Z299:Z303" si="94">SUM(T299+Y299)/2</f>
        <v>10</v>
      </c>
      <c r="AA299" s="766" t="str">
        <f t="shared" ref="AA299:AA337" si="95">INDEX($BI$1:$BI$10, MATCH(ROUND(AB299, 2), $BH$1:$BH$10, 1))</f>
        <v>A+</v>
      </c>
      <c r="AB299" s="423">
        <v>10</v>
      </c>
      <c r="AC299" s="1050"/>
      <c r="AD299" s="477" t="str">
        <f t="shared" ref="AD299:AD337" si="96">INDEX($BI$1:$BI$10, MATCH(ROUND(AE299, 2), $BH$1:$BH$10, 1))</f>
        <v>A+</v>
      </c>
      <c r="AE299" s="408">
        <f t="shared" ref="AE299:AE303" si="97">SUM(M299,Z299,AB299)/3</f>
        <v>10</v>
      </c>
      <c r="AF299" s="288"/>
      <c r="AG299" s="726"/>
      <c r="AH299" s="727"/>
      <c r="AI299" s="728" t="str">
        <f>IF(OR(AG299="A",AH299="A"),"A",IF(OR(AG299="B",AH299="B"),"B",IF(OR(AG299="C",AH299="C"),"C","N")))</f>
        <v>N</v>
      </c>
      <c r="AJ299" s="720"/>
      <c r="AK299" s="720"/>
      <c r="AL299" s="720"/>
      <c r="AM299" s="721"/>
      <c r="AN299" s="721"/>
      <c r="AO299" s="722"/>
      <c r="AP299" s="729">
        <f t="shared" ref="AP299:AP337" si="98">SUM(AJ299+AM299)</f>
        <v>0</v>
      </c>
      <c r="AQ299" s="729">
        <f t="shared" ref="AQ299:AQ337" si="99">SUM(AK299+AN299)</f>
        <v>0</v>
      </c>
      <c r="AR299" s="729">
        <f t="shared" ref="AR299:AR337" si="100">SUM(AL299+AO299)</f>
        <v>0</v>
      </c>
      <c r="AS299" s="730">
        <f t="shared" si="87"/>
        <v>75</v>
      </c>
      <c r="AT299" s="731">
        <v>75</v>
      </c>
    </row>
    <row r="300" spans="1:46" ht="62.25" x14ac:dyDescent="0.9">
      <c r="A300" s="430">
        <v>3</v>
      </c>
      <c r="B300" s="433">
        <f>DATOS!F10</f>
        <v>0</v>
      </c>
      <c r="C300" s="491">
        <v>10</v>
      </c>
      <c r="D300" s="492">
        <v>10</v>
      </c>
      <c r="E300" s="492">
        <v>10</v>
      </c>
      <c r="F300" s="493">
        <v>10</v>
      </c>
      <c r="G300" s="695">
        <f t="shared" si="88"/>
        <v>10</v>
      </c>
      <c r="H300" s="491">
        <v>10</v>
      </c>
      <c r="I300" s="492">
        <v>10</v>
      </c>
      <c r="J300" s="492">
        <v>10</v>
      </c>
      <c r="K300" s="493">
        <v>10</v>
      </c>
      <c r="L300" s="695">
        <f t="shared" si="89"/>
        <v>10</v>
      </c>
      <c r="M300" s="696">
        <f t="shared" si="90"/>
        <v>10</v>
      </c>
      <c r="N300" s="766" t="str">
        <f t="shared" si="91"/>
        <v>A+</v>
      </c>
      <c r="O300" s="697"/>
      <c r="P300" s="491">
        <v>10</v>
      </c>
      <c r="Q300" s="492">
        <v>10</v>
      </c>
      <c r="R300" s="492">
        <v>10</v>
      </c>
      <c r="S300" s="493">
        <v>10</v>
      </c>
      <c r="T300" s="698">
        <f t="shared" si="92"/>
        <v>10</v>
      </c>
      <c r="U300" s="491">
        <v>10</v>
      </c>
      <c r="V300" s="492">
        <v>10</v>
      </c>
      <c r="W300" s="492">
        <v>10</v>
      </c>
      <c r="X300" s="493">
        <v>10</v>
      </c>
      <c r="Y300" s="417">
        <f t="shared" si="93"/>
        <v>10</v>
      </c>
      <c r="Z300" s="404">
        <f t="shared" si="94"/>
        <v>10</v>
      </c>
      <c r="AA300" s="766" t="str">
        <f t="shared" si="95"/>
        <v>A+</v>
      </c>
      <c r="AB300" s="423">
        <v>10</v>
      </c>
      <c r="AC300" s="1050"/>
      <c r="AD300" s="477" t="str">
        <f t="shared" si="96"/>
        <v>A+</v>
      </c>
      <c r="AE300" s="408">
        <f t="shared" si="97"/>
        <v>10</v>
      </c>
      <c r="AF300" s="288"/>
      <c r="AG300" s="726"/>
      <c r="AH300" s="727"/>
      <c r="AI300" s="728" t="str">
        <f t="shared" ref="AI300:AI337" si="101">IF(OR(AG300="A",AH300="A"),"A",IF(OR(AG300="B",AH300="B"),"B",IF(OR(AG300="C",AH300="C"),"C","N")))</f>
        <v>N</v>
      </c>
      <c r="AJ300" s="720"/>
      <c r="AK300" s="720"/>
      <c r="AL300" s="720"/>
      <c r="AM300" s="721"/>
      <c r="AN300" s="721"/>
      <c r="AO300" s="722"/>
      <c r="AP300" s="729">
        <f t="shared" si="98"/>
        <v>0</v>
      </c>
      <c r="AQ300" s="729">
        <f t="shared" si="99"/>
        <v>0</v>
      </c>
      <c r="AR300" s="729">
        <f t="shared" si="100"/>
        <v>0</v>
      </c>
      <c r="AS300" s="730">
        <f t="shared" si="87"/>
        <v>75</v>
      </c>
      <c r="AT300" s="731">
        <v>75</v>
      </c>
    </row>
    <row r="301" spans="1:46" ht="62.25" x14ac:dyDescent="0.9">
      <c r="A301" s="430">
        <v>4</v>
      </c>
      <c r="B301" s="433">
        <f>DATOS!F11</f>
        <v>0</v>
      </c>
      <c r="C301" s="491">
        <v>10</v>
      </c>
      <c r="D301" s="492">
        <v>10</v>
      </c>
      <c r="E301" s="492">
        <v>10</v>
      </c>
      <c r="F301" s="493">
        <v>10</v>
      </c>
      <c r="G301" s="695">
        <f t="shared" si="88"/>
        <v>10</v>
      </c>
      <c r="H301" s="491">
        <v>10</v>
      </c>
      <c r="I301" s="492">
        <v>10</v>
      </c>
      <c r="J301" s="492">
        <v>10</v>
      </c>
      <c r="K301" s="493">
        <v>10</v>
      </c>
      <c r="L301" s="695">
        <f t="shared" si="89"/>
        <v>10</v>
      </c>
      <c r="M301" s="696">
        <f t="shared" si="90"/>
        <v>10</v>
      </c>
      <c r="N301" s="766" t="str">
        <f t="shared" si="91"/>
        <v>A+</v>
      </c>
      <c r="O301" s="697"/>
      <c r="P301" s="491">
        <v>10</v>
      </c>
      <c r="Q301" s="492">
        <v>10</v>
      </c>
      <c r="R301" s="492">
        <v>10</v>
      </c>
      <c r="S301" s="493">
        <v>10</v>
      </c>
      <c r="T301" s="698">
        <f t="shared" si="92"/>
        <v>10</v>
      </c>
      <c r="U301" s="491">
        <v>10</v>
      </c>
      <c r="V301" s="492">
        <v>10</v>
      </c>
      <c r="W301" s="492">
        <v>10</v>
      </c>
      <c r="X301" s="493">
        <v>10</v>
      </c>
      <c r="Y301" s="417">
        <f t="shared" si="93"/>
        <v>10</v>
      </c>
      <c r="Z301" s="404">
        <f t="shared" si="94"/>
        <v>10</v>
      </c>
      <c r="AA301" s="766" t="str">
        <f t="shared" si="95"/>
        <v>A+</v>
      </c>
      <c r="AB301" s="423">
        <v>10</v>
      </c>
      <c r="AC301" s="1050"/>
      <c r="AD301" s="477" t="str">
        <f t="shared" si="96"/>
        <v>A+</v>
      </c>
      <c r="AE301" s="408">
        <f t="shared" si="97"/>
        <v>10</v>
      </c>
      <c r="AF301" s="288"/>
      <c r="AG301" s="726"/>
      <c r="AH301" s="727"/>
      <c r="AI301" s="728" t="str">
        <f t="shared" si="101"/>
        <v>N</v>
      </c>
      <c r="AJ301" s="720"/>
      <c r="AK301" s="720"/>
      <c r="AL301" s="720"/>
      <c r="AM301" s="721"/>
      <c r="AN301" s="721"/>
      <c r="AO301" s="722"/>
      <c r="AP301" s="729">
        <f t="shared" si="98"/>
        <v>0</v>
      </c>
      <c r="AQ301" s="729">
        <f t="shared" si="99"/>
        <v>0</v>
      </c>
      <c r="AR301" s="729">
        <f t="shared" si="100"/>
        <v>0</v>
      </c>
      <c r="AS301" s="730">
        <f t="shared" si="87"/>
        <v>75</v>
      </c>
      <c r="AT301" s="731">
        <v>75</v>
      </c>
    </row>
    <row r="302" spans="1:46" ht="62.25" x14ac:dyDescent="0.9">
      <c r="A302" s="430">
        <v>5</v>
      </c>
      <c r="B302" s="433">
        <f>DATOS!F12</f>
        <v>0</v>
      </c>
      <c r="C302" s="491">
        <v>10</v>
      </c>
      <c r="D302" s="492">
        <v>10</v>
      </c>
      <c r="E302" s="492">
        <v>10</v>
      </c>
      <c r="F302" s="493">
        <v>10</v>
      </c>
      <c r="G302" s="695">
        <f t="shared" si="88"/>
        <v>10</v>
      </c>
      <c r="H302" s="491">
        <v>10</v>
      </c>
      <c r="I302" s="492">
        <v>10</v>
      </c>
      <c r="J302" s="492">
        <v>10</v>
      </c>
      <c r="K302" s="493">
        <v>10</v>
      </c>
      <c r="L302" s="695">
        <f t="shared" si="89"/>
        <v>10</v>
      </c>
      <c r="M302" s="696">
        <f t="shared" si="90"/>
        <v>10</v>
      </c>
      <c r="N302" s="766" t="str">
        <f t="shared" si="91"/>
        <v>A+</v>
      </c>
      <c r="O302" s="697"/>
      <c r="P302" s="491">
        <v>10</v>
      </c>
      <c r="Q302" s="492">
        <v>10</v>
      </c>
      <c r="R302" s="492">
        <v>10</v>
      </c>
      <c r="S302" s="493">
        <v>10</v>
      </c>
      <c r="T302" s="698">
        <f t="shared" si="92"/>
        <v>10</v>
      </c>
      <c r="U302" s="491">
        <v>10</v>
      </c>
      <c r="V302" s="492">
        <v>10</v>
      </c>
      <c r="W302" s="492">
        <v>10</v>
      </c>
      <c r="X302" s="493">
        <v>10</v>
      </c>
      <c r="Y302" s="417">
        <f t="shared" si="93"/>
        <v>10</v>
      </c>
      <c r="Z302" s="404">
        <f t="shared" si="94"/>
        <v>10</v>
      </c>
      <c r="AA302" s="766" t="str">
        <f t="shared" si="95"/>
        <v>A+</v>
      </c>
      <c r="AB302" s="423">
        <v>10</v>
      </c>
      <c r="AC302" s="1050"/>
      <c r="AD302" s="477" t="str">
        <f t="shared" si="96"/>
        <v>A+</v>
      </c>
      <c r="AE302" s="408">
        <f t="shared" si="97"/>
        <v>10</v>
      </c>
      <c r="AF302" s="288"/>
      <c r="AG302" s="726"/>
      <c r="AH302" s="727"/>
      <c r="AI302" s="728" t="str">
        <f t="shared" si="101"/>
        <v>N</v>
      </c>
      <c r="AJ302" s="720"/>
      <c r="AK302" s="720"/>
      <c r="AL302" s="720"/>
      <c r="AM302" s="721"/>
      <c r="AN302" s="721"/>
      <c r="AO302" s="722"/>
      <c r="AP302" s="729">
        <f t="shared" si="98"/>
        <v>0</v>
      </c>
      <c r="AQ302" s="729">
        <f t="shared" si="99"/>
        <v>0</v>
      </c>
      <c r="AR302" s="729">
        <f t="shared" si="100"/>
        <v>0</v>
      </c>
      <c r="AS302" s="730">
        <f t="shared" si="87"/>
        <v>75</v>
      </c>
      <c r="AT302" s="731">
        <v>75</v>
      </c>
    </row>
    <row r="303" spans="1:46" ht="62.25" x14ac:dyDescent="0.9">
      <c r="A303" s="430">
        <v>6</v>
      </c>
      <c r="B303" s="433">
        <f>DATOS!F13</f>
        <v>0</v>
      </c>
      <c r="C303" s="491">
        <v>10</v>
      </c>
      <c r="D303" s="492">
        <v>10</v>
      </c>
      <c r="E303" s="492">
        <v>10</v>
      </c>
      <c r="F303" s="493">
        <v>10</v>
      </c>
      <c r="G303" s="695">
        <f t="shared" si="88"/>
        <v>10</v>
      </c>
      <c r="H303" s="491">
        <v>10</v>
      </c>
      <c r="I303" s="492">
        <v>10</v>
      </c>
      <c r="J303" s="492">
        <v>10</v>
      </c>
      <c r="K303" s="493">
        <v>10</v>
      </c>
      <c r="L303" s="695">
        <f t="shared" si="89"/>
        <v>10</v>
      </c>
      <c r="M303" s="696">
        <f t="shared" si="90"/>
        <v>10</v>
      </c>
      <c r="N303" s="766" t="str">
        <f t="shared" si="91"/>
        <v>A+</v>
      </c>
      <c r="O303" s="697"/>
      <c r="P303" s="491">
        <v>10</v>
      </c>
      <c r="Q303" s="492">
        <v>10</v>
      </c>
      <c r="R303" s="492">
        <v>10</v>
      </c>
      <c r="S303" s="493">
        <v>10</v>
      </c>
      <c r="T303" s="698">
        <f t="shared" si="92"/>
        <v>10</v>
      </c>
      <c r="U303" s="491">
        <v>10</v>
      </c>
      <c r="V303" s="492">
        <v>10</v>
      </c>
      <c r="W303" s="492">
        <v>10</v>
      </c>
      <c r="X303" s="493">
        <v>10</v>
      </c>
      <c r="Y303" s="417">
        <f t="shared" si="93"/>
        <v>10</v>
      </c>
      <c r="Z303" s="404">
        <f t="shared" si="94"/>
        <v>10</v>
      </c>
      <c r="AA303" s="766" t="str">
        <f t="shared" si="95"/>
        <v>A+</v>
      </c>
      <c r="AB303" s="423">
        <v>10</v>
      </c>
      <c r="AC303" s="1050"/>
      <c r="AD303" s="477" t="str">
        <f t="shared" si="96"/>
        <v>A+</v>
      </c>
      <c r="AE303" s="408">
        <f t="shared" si="97"/>
        <v>10</v>
      </c>
      <c r="AF303" s="288"/>
      <c r="AG303" s="726"/>
      <c r="AH303" s="727"/>
      <c r="AI303" s="728" t="str">
        <f t="shared" si="101"/>
        <v>N</v>
      </c>
      <c r="AJ303" s="720"/>
      <c r="AK303" s="720"/>
      <c r="AL303" s="720"/>
      <c r="AM303" s="721"/>
      <c r="AN303" s="721"/>
      <c r="AO303" s="722"/>
      <c r="AP303" s="729">
        <f t="shared" si="98"/>
        <v>0</v>
      </c>
      <c r="AQ303" s="729">
        <f t="shared" si="99"/>
        <v>0</v>
      </c>
      <c r="AR303" s="729">
        <f t="shared" si="100"/>
        <v>0</v>
      </c>
      <c r="AS303" s="730">
        <f t="shared" si="87"/>
        <v>75</v>
      </c>
      <c r="AT303" s="731">
        <v>75</v>
      </c>
    </row>
    <row r="304" spans="1:46" ht="62.25" x14ac:dyDescent="0.9">
      <c r="A304" s="430">
        <v>7</v>
      </c>
      <c r="B304" s="433">
        <f>DATOS!F14</f>
        <v>0</v>
      </c>
      <c r="C304" s="491">
        <v>9</v>
      </c>
      <c r="D304" s="492">
        <v>9</v>
      </c>
      <c r="E304" s="492">
        <v>9</v>
      </c>
      <c r="F304" s="493">
        <v>9</v>
      </c>
      <c r="G304" s="695">
        <f t="shared" si="88"/>
        <v>9</v>
      </c>
      <c r="H304" s="491">
        <v>9</v>
      </c>
      <c r="I304" s="492">
        <v>9</v>
      </c>
      <c r="J304" s="492">
        <v>9</v>
      </c>
      <c r="K304" s="493">
        <v>9</v>
      </c>
      <c r="L304" s="695">
        <f t="shared" si="89"/>
        <v>9</v>
      </c>
      <c r="M304" s="696">
        <f>SUM(G304+L304)/2</f>
        <v>9</v>
      </c>
      <c r="N304" s="766" t="str">
        <f t="shared" si="91"/>
        <v>A-</v>
      </c>
      <c r="O304" s="697"/>
      <c r="P304" s="491">
        <v>9</v>
      </c>
      <c r="Q304" s="492">
        <v>9</v>
      </c>
      <c r="R304" s="492">
        <v>9</v>
      </c>
      <c r="S304" s="493">
        <v>9</v>
      </c>
      <c r="T304" s="698">
        <f t="shared" si="92"/>
        <v>9</v>
      </c>
      <c r="U304" s="491">
        <v>9</v>
      </c>
      <c r="V304" s="492">
        <v>9</v>
      </c>
      <c r="W304" s="492">
        <v>9</v>
      </c>
      <c r="X304" s="493">
        <v>9</v>
      </c>
      <c r="Y304" s="417">
        <f t="shared" si="93"/>
        <v>9</v>
      </c>
      <c r="Z304" s="404">
        <f>SUM(T304+Y304)/2</f>
        <v>9</v>
      </c>
      <c r="AA304" s="766" t="str">
        <f t="shared" si="95"/>
        <v>A-</v>
      </c>
      <c r="AB304" s="423">
        <v>9</v>
      </c>
      <c r="AC304" s="1050"/>
      <c r="AD304" s="477" t="str">
        <f t="shared" si="96"/>
        <v>A-</v>
      </c>
      <c r="AE304" s="408">
        <f>SUM(M304,Z304,AB304)/3</f>
        <v>9</v>
      </c>
      <c r="AF304" s="288"/>
      <c r="AG304" s="726"/>
      <c r="AH304" s="727"/>
      <c r="AI304" s="728" t="str">
        <f t="shared" si="101"/>
        <v>N</v>
      </c>
      <c r="AJ304" s="720"/>
      <c r="AK304" s="720"/>
      <c r="AL304" s="720"/>
      <c r="AM304" s="721"/>
      <c r="AN304" s="721"/>
      <c r="AO304" s="722"/>
      <c r="AP304" s="729">
        <f t="shared" si="98"/>
        <v>0</v>
      </c>
      <c r="AQ304" s="729">
        <f t="shared" si="99"/>
        <v>0</v>
      </c>
      <c r="AR304" s="729">
        <f t="shared" si="100"/>
        <v>0</v>
      </c>
      <c r="AS304" s="730">
        <f t="shared" si="87"/>
        <v>75</v>
      </c>
      <c r="AT304" s="731">
        <v>75</v>
      </c>
    </row>
    <row r="305" spans="1:46" ht="62.25" x14ac:dyDescent="0.9">
      <c r="A305" s="430">
        <v>8</v>
      </c>
      <c r="B305" s="433">
        <f>DATOS!F15</f>
        <v>0</v>
      </c>
      <c r="C305" s="491">
        <v>9</v>
      </c>
      <c r="D305" s="492">
        <v>9</v>
      </c>
      <c r="E305" s="492">
        <v>9</v>
      </c>
      <c r="F305" s="493">
        <v>9</v>
      </c>
      <c r="G305" s="695">
        <f t="shared" si="88"/>
        <v>9</v>
      </c>
      <c r="H305" s="491">
        <v>9</v>
      </c>
      <c r="I305" s="492">
        <v>9</v>
      </c>
      <c r="J305" s="492">
        <v>9</v>
      </c>
      <c r="K305" s="493">
        <v>9</v>
      </c>
      <c r="L305" s="695">
        <f t="shared" si="89"/>
        <v>9</v>
      </c>
      <c r="M305" s="696">
        <f t="shared" ref="M305:M337" si="102">SUM(G305+L305)/2</f>
        <v>9</v>
      </c>
      <c r="N305" s="766" t="str">
        <f t="shared" si="91"/>
        <v>A-</v>
      </c>
      <c r="O305" s="697"/>
      <c r="P305" s="491">
        <v>9</v>
      </c>
      <c r="Q305" s="492">
        <v>9</v>
      </c>
      <c r="R305" s="492">
        <v>9</v>
      </c>
      <c r="S305" s="493">
        <v>9</v>
      </c>
      <c r="T305" s="698">
        <f t="shared" si="92"/>
        <v>9</v>
      </c>
      <c r="U305" s="491">
        <v>9</v>
      </c>
      <c r="V305" s="492">
        <v>9</v>
      </c>
      <c r="W305" s="492">
        <v>9</v>
      </c>
      <c r="X305" s="493">
        <v>9</v>
      </c>
      <c r="Y305" s="417">
        <f t="shared" si="93"/>
        <v>9</v>
      </c>
      <c r="Z305" s="404">
        <f t="shared" ref="Z305:Z337" si="103">SUM(T305+Y305)/2</f>
        <v>9</v>
      </c>
      <c r="AA305" s="766" t="str">
        <f t="shared" si="95"/>
        <v>A-</v>
      </c>
      <c r="AB305" s="423">
        <v>9</v>
      </c>
      <c r="AC305" s="1050"/>
      <c r="AD305" s="477" t="str">
        <f t="shared" si="96"/>
        <v>A-</v>
      </c>
      <c r="AE305" s="408">
        <f t="shared" ref="AE305:AE337" si="104">SUM(M305,Z305,AB305)/3</f>
        <v>9</v>
      </c>
      <c r="AF305" s="288"/>
      <c r="AG305" s="726"/>
      <c r="AH305" s="727"/>
      <c r="AI305" s="728" t="str">
        <f t="shared" si="101"/>
        <v>N</v>
      </c>
      <c r="AJ305" s="720"/>
      <c r="AK305" s="720"/>
      <c r="AL305" s="720"/>
      <c r="AM305" s="721"/>
      <c r="AN305" s="721"/>
      <c r="AO305" s="722"/>
      <c r="AP305" s="729">
        <f t="shared" si="98"/>
        <v>0</v>
      </c>
      <c r="AQ305" s="729">
        <f t="shared" si="99"/>
        <v>0</v>
      </c>
      <c r="AR305" s="729">
        <f t="shared" si="100"/>
        <v>0</v>
      </c>
      <c r="AS305" s="730">
        <f t="shared" si="87"/>
        <v>75</v>
      </c>
      <c r="AT305" s="731">
        <v>75</v>
      </c>
    </row>
    <row r="306" spans="1:46" ht="62.25" x14ac:dyDescent="0.9">
      <c r="A306" s="430">
        <v>9</v>
      </c>
      <c r="B306" s="433">
        <f>DATOS!F16</f>
        <v>0</v>
      </c>
      <c r="C306" s="491">
        <v>9</v>
      </c>
      <c r="D306" s="492">
        <v>9</v>
      </c>
      <c r="E306" s="492">
        <v>9</v>
      </c>
      <c r="F306" s="493">
        <v>9</v>
      </c>
      <c r="G306" s="695">
        <f t="shared" si="88"/>
        <v>9</v>
      </c>
      <c r="H306" s="491">
        <v>9</v>
      </c>
      <c r="I306" s="492">
        <v>9</v>
      </c>
      <c r="J306" s="492">
        <v>9</v>
      </c>
      <c r="K306" s="493">
        <v>9</v>
      </c>
      <c r="L306" s="695">
        <f t="shared" si="89"/>
        <v>9</v>
      </c>
      <c r="M306" s="696">
        <f t="shared" si="102"/>
        <v>9</v>
      </c>
      <c r="N306" s="766" t="str">
        <f t="shared" si="91"/>
        <v>A-</v>
      </c>
      <c r="O306" s="697"/>
      <c r="P306" s="491">
        <v>9</v>
      </c>
      <c r="Q306" s="492">
        <v>9</v>
      </c>
      <c r="R306" s="492">
        <v>9</v>
      </c>
      <c r="S306" s="493">
        <v>9</v>
      </c>
      <c r="T306" s="698">
        <f t="shared" si="92"/>
        <v>9</v>
      </c>
      <c r="U306" s="491">
        <v>9</v>
      </c>
      <c r="V306" s="492">
        <v>9</v>
      </c>
      <c r="W306" s="492">
        <v>9</v>
      </c>
      <c r="X306" s="493">
        <v>9</v>
      </c>
      <c r="Y306" s="417">
        <f t="shared" si="93"/>
        <v>9</v>
      </c>
      <c r="Z306" s="404">
        <f t="shared" si="103"/>
        <v>9</v>
      </c>
      <c r="AA306" s="766" t="str">
        <f t="shared" si="95"/>
        <v>A-</v>
      </c>
      <c r="AB306" s="423">
        <v>9</v>
      </c>
      <c r="AC306" s="1050"/>
      <c r="AD306" s="477" t="str">
        <f t="shared" si="96"/>
        <v>A-</v>
      </c>
      <c r="AE306" s="408">
        <f t="shared" si="104"/>
        <v>9</v>
      </c>
      <c r="AF306" s="288"/>
      <c r="AG306" s="726"/>
      <c r="AH306" s="727"/>
      <c r="AI306" s="728" t="str">
        <f t="shared" si="101"/>
        <v>N</v>
      </c>
      <c r="AJ306" s="720"/>
      <c r="AK306" s="720"/>
      <c r="AL306" s="720"/>
      <c r="AM306" s="721"/>
      <c r="AN306" s="721"/>
      <c r="AO306" s="722"/>
      <c r="AP306" s="729">
        <f t="shared" si="98"/>
        <v>0</v>
      </c>
      <c r="AQ306" s="729">
        <f t="shared" si="99"/>
        <v>0</v>
      </c>
      <c r="AR306" s="729">
        <f t="shared" si="100"/>
        <v>0</v>
      </c>
      <c r="AS306" s="730">
        <f t="shared" si="87"/>
        <v>75</v>
      </c>
      <c r="AT306" s="731">
        <v>75</v>
      </c>
    </row>
    <row r="307" spans="1:46" ht="62.25" x14ac:dyDescent="0.9">
      <c r="A307" s="430">
        <v>10</v>
      </c>
      <c r="B307" s="433">
        <f>DATOS!F17</f>
        <v>0</v>
      </c>
      <c r="C307" s="491">
        <v>9</v>
      </c>
      <c r="D307" s="492">
        <v>9</v>
      </c>
      <c r="E307" s="492">
        <v>9</v>
      </c>
      <c r="F307" s="493">
        <v>9</v>
      </c>
      <c r="G307" s="695">
        <f t="shared" si="88"/>
        <v>9</v>
      </c>
      <c r="H307" s="491">
        <v>9</v>
      </c>
      <c r="I307" s="492">
        <v>9</v>
      </c>
      <c r="J307" s="492">
        <v>9</v>
      </c>
      <c r="K307" s="493">
        <v>9</v>
      </c>
      <c r="L307" s="695">
        <f t="shared" si="89"/>
        <v>9</v>
      </c>
      <c r="M307" s="696">
        <f t="shared" si="102"/>
        <v>9</v>
      </c>
      <c r="N307" s="766" t="str">
        <f t="shared" si="91"/>
        <v>A-</v>
      </c>
      <c r="O307" s="697"/>
      <c r="P307" s="491">
        <v>9</v>
      </c>
      <c r="Q307" s="492">
        <v>9</v>
      </c>
      <c r="R307" s="492">
        <v>9</v>
      </c>
      <c r="S307" s="493">
        <v>9</v>
      </c>
      <c r="T307" s="698">
        <f t="shared" si="92"/>
        <v>9</v>
      </c>
      <c r="U307" s="491">
        <v>9</v>
      </c>
      <c r="V307" s="492">
        <v>9</v>
      </c>
      <c r="W307" s="492">
        <v>9</v>
      </c>
      <c r="X307" s="493">
        <v>9</v>
      </c>
      <c r="Y307" s="417">
        <f t="shared" si="93"/>
        <v>9</v>
      </c>
      <c r="Z307" s="404">
        <f t="shared" si="103"/>
        <v>9</v>
      </c>
      <c r="AA307" s="766" t="str">
        <f t="shared" si="95"/>
        <v>A-</v>
      </c>
      <c r="AB307" s="423">
        <v>9</v>
      </c>
      <c r="AC307" s="1050"/>
      <c r="AD307" s="477" t="str">
        <f t="shared" si="96"/>
        <v>A-</v>
      </c>
      <c r="AE307" s="408">
        <f t="shared" si="104"/>
        <v>9</v>
      </c>
      <c r="AF307" s="288"/>
      <c r="AG307" s="726"/>
      <c r="AH307" s="727"/>
      <c r="AI307" s="728" t="str">
        <f t="shared" si="101"/>
        <v>N</v>
      </c>
      <c r="AJ307" s="720"/>
      <c r="AK307" s="720"/>
      <c r="AL307" s="720"/>
      <c r="AM307" s="721"/>
      <c r="AN307" s="721"/>
      <c r="AO307" s="722"/>
      <c r="AP307" s="729">
        <f t="shared" si="98"/>
        <v>0</v>
      </c>
      <c r="AQ307" s="729">
        <f t="shared" si="99"/>
        <v>0</v>
      </c>
      <c r="AR307" s="729">
        <f t="shared" si="100"/>
        <v>0</v>
      </c>
      <c r="AS307" s="730">
        <f t="shared" si="87"/>
        <v>75</v>
      </c>
      <c r="AT307" s="731">
        <v>75</v>
      </c>
    </row>
    <row r="308" spans="1:46" ht="62.25" x14ac:dyDescent="0.9">
      <c r="A308" s="430">
        <v>11</v>
      </c>
      <c r="B308" s="433">
        <f>DATOS!F18</f>
        <v>0</v>
      </c>
      <c r="C308" s="491">
        <v>9</v>
      </c>
      <c r="D308" s="492">
        <v>9</v>
      </c>
      <c r="E308" s="492">
        <v>9</v>
      </c>
      <c r="F308" s="493">
        <v>9</v>
      </c>
      <c r="G308" s="695">
        <f t="shared" si="88"/>
        <v>9</v>
      </c>
      <c r="H308" s="491">
        <v>9</v>
      </c>
      <c r="I308" s="492">
        <v>9</v>
      </c>
      <c r="J308" s="492">
        <v>9</v>
      </c>
      <c r="K308" s="493">
        <v>9</v>
      </c>
      <c r="L308" s="695">
        <f t="shared" si="89"/>
        <v>9</v>
      </c>
      <c r="M308" s="696">
        <f t="shared" si="102"/>
        <v>9</v>
      </c>
      <c r="N308" s="766" t="str">
        <f t="shared" si="91"/>
        <v>A-</v>
      </c>
      <c r="O308" s="697"/>
      <c r="P308" s="491">
        <v>9</v>
      </c>
      <c r="Q308" s="492">
        <v>9</v>
      </c>
      <c r="R308" s="492">
        <v>9</v>
      </c>
      <c r="S308" s="493">
        <v>9</v>
      </c>
      <c r="T308" s="698">
        <f t="shared" si="92"/>
        <v>9</v>
      </c>
      <c r="U308" s="491">
        <v>9</v>
      </c>
      <c r="V308" s="492">
        <v>9</v>
      </c>
      <c r="W308" s="492">
        <v>9</v>
      </c>
      <c r="X308" s="493">
        <v>9</v>
      </c>
      <c r="Y308" s="417">
        <f t="shared" si="93"/>
        <v>9</v>
      </c>
      <c r="Z308" s="404">
        <f t="shared" si="103"/>
        <v>9</v>
      </c>
      <c r="AA308" s="766" t="str">
        <f t="shared" si="95"/>
        <v>A-</v>
      </c>
      <c r="AB308" s="423">
        <v>9</v>
      </c>
      <c r="AC308" s="1050"/>
      <c r="AD308" s="477" t="str">
        <f t="shared" si="96"/>
        <v>A-</v>
      </c>
      <c r="AE308" s="408">
        <f t="shared" si="104"/>
        <v>9</v>
      </c>
      <c r="AF308" s="288"/>
      <c r="AG308" s="726"/>
      <c r="AH308" s="727"/>
      <c r="AI308" s="728" t="str">
        <f t="shared" si="101"/>
        <v>N</v>
      </c>
      <c r="AJ308" s="720"/>
      <c r="AK308" s="720"/>
      <c r="AL308" s="720"/>
      <c r="AM308" s="721"/>
      <c r="AN308" s="721"/>
      <c r="AO308" s="722"/>
      <c r="AP308" s="729">
        <f t="shared" si="98"/>
        <v>0</v>
      </c>
      <c r="AQ308" s="729">
        <f t="shared" si="99"/>
        <v>0</v>
      </c>
      <c r="AR308" s="729">
        <f t="shared" si="100"/>
        <v>0</v>
      </c>
      <c r="AS308" s="730">
        <f t="shared" si="87"/>
        <v>75</v>
      </c>
      <c r="AT308" s="731">
        <v>75</v>
      </c>
    </row>
    <row r="309" spans="1:46" ht="62.25" x14ac:dyDescent="0.9">
      <c r="A309" s="430">
        <v>12</v>
      </c>
      <c r="B309" s="433">
        <f>DATOS!F19</f>
        <v>0</v>
      </c>
      <c r="C309" s="491">
        <v>8</v>
      </c>
      <c r="D309" s="492">
        <v>8</v>
      </c>
      <c r="E309" s="492">
        <v>8</v>
      </c>
      <c r="F309" s="493">
        <v>8</v>
      </c>
      <c r="G309" s="695">
        <f t="shared" si="88"/>
        <v>8</v>
      </c>
      <c r="H309" s="491">
        <v>8</v>
      </c>
      <c r="I309" s="492">
        <v>8</v>
      </c>
      <c r="J309" s="492">
        <v>8</v>
      </c>
      <c r="K309" s="493">
        <v>8</v>
      </c>
      <c r="L309" s="695">
        <f t="shared" si="89"/>
        <v>8</v>
      </c>
      <c r="M309" s="696">
        <f t="shared" si="102"/>
        <v>8</v>
      </c>
      <c r="N309" s="766" t="str">
        <f t="shared" si="91"/>
        <v>B+</v>
      </c>
      <c r="O309" s="697"/>
      <c r="P309" s="491">
        <v>8</v>
      </c>
      <c r="Q309" s="492">
        <v>8</v>
      </c>
      <c r="R309" s="492">
        <v>8</v>
      </c>
      <c r="S309" s="493">
        <v>8</v>
      </c>
      <c r="T309" s="698">
        <f t="shared" si="92"/>
        <v>8</v>
      </c>
      <c r="U309" s="491">
        <v>8</v>
      </c>
      <c r="V309" s="492">
        <v>8</v>
      </c>
      <c r="W309" s="492">
        <v>8</v>
      </c>
      <c r="X309" s="493">
        <v>8</v>
      </c>
      <c r="Y309" s="417">
        <f t="shared" si="93"/>
        <v>8</v>
      </c>
      <c r="Z309" s="404">
        <f t="shared" si="103"/>
        <v>8</v>
      </c>
      <c r="AA309" s="766" t="str">
        <f t="shared" si="95"/>
        <v>B+</v>
      </c>
      <c r="AB309" s="423">
        <v>8</v>
      </c>
      <c r="AC309" s="1050"/>
      <c r="AD309" s="477" t="str">
        <f t="shared" si="96"/>
        <v>B+</v>
      </c>
      <c r="AE309" s="408">
        <f t="shared" si="104"/>
        <v>8</v>
      </c>
      <c r="AF309" s="288"/>
      <c r="AG309" s="726"/>
      <c r="AH309" s="727"/>
      <c r="AI309" s="728" t="str">
        <f t="shared" si="101"/>
        <v>N</v>
      </c>
      <c r="AJ309" s="720"/>
      <c r="AK309" s="720"/>
      <c r="AL309" s="720"/>
      <c r="AM309" s="721"/>
      <c r="AN309" s="721"/>
      <c r="AO309" s="722"/>
      <c r="AP309" s="729">
        <f t="shared" si="98"/>
        <v>0</v>
      </c>
      <c r="AQ309" s="729">
        <f t="shared" si="99"/>
        <v>0</v>
      </c>
      <c r="AR309" s="729">
        <f t="shared" si="100"/>
        <v>0</v>
      </c>
      <c r="AS309" s="730">
        <f t="shared" si="87"/>
        <v>75</v>
      </c>
      <c r="AT309" s="731">
        <v>75</v>
      </c>
    </row>
    <row r="310" spans="1:46" ht="62.25" x14ac:dyDescent="0.9">
      <c r="A310" s="430">
        <v>13</v>
      </c>
      <c r="B310" s="433">
        <f>DATOS!F20</f>
        <v>0</v>
      </c>
      <c r="C310" s="491">
        <v>8</v>
      </c>
      <c r="D310" s="492">
        <v>8</v>
      </c>
      <c r="E310" s="492">
        <v>8</v>
      </c>
      <c r="F310" s="493">
        <v>8</v>
      </c>
      <c r="G310" s="695">
        <f t="shared" si="88"/>
        <v>8</v>
      </c>
      <c r="H310" s="491">
        <v>8</v>
      </c>
      <c r="I310" s="492">
        <v>8</v>
      </c>
      <c r="J310" s="492">
        <v>8</v>
      </c>
      <c r="K310" s="493">
        <v>8</v>
      </c>
      <c r="L310" s="695">
        <f t="shared" si="89"/>
        <v>8</v>
      </c>
      <c r="M310" s="696">
        <f t="shared" si="102"/>
        <v>8</v>
      </c>
      <c r="N310" s="766" t="str">
        <f t="shared" si="91"/>
        <v>B+</v>
      </c>
      <c r="O310" s="697"/>
      <c r="P310" s="491">
        <v>8</v>
      </c>
      <c r="Q310" s="492">
        <v>8</v>
      </c>
      <c r="R310" s="492">
        <v>8</v>
      </c>
      <c r="S310" s="493">
        <v>8</v>
      </c>
      <c r="T310" s="698">
        <f t="shared" si="92"/>
        <v>8</v>
      </c>
      <c r="U310" s="491">
        <v>8</v>
      </c>
      <c r="V310" s="492">
        <v>8</v>
      </c>
      <c r="W310" s="492">
        <v>8</v>
      </c>
      <c r="X310" s="493">
        <v>8</v>
      </c>
      <c r="Y310" s="417">
        <f t="shared" si="93"/>
        <v>8</v>
      </c>
      <c r="Z310" s="404">
        <f t="shared" si="103"/>
        <v>8</v>
      </c>
      <c r="AA310" s="766" t="str">
        <f t="shared" si="95"/>
        <v>B+</v>
      </c>
      <c r="AB310" s="423">
        <v>8</v>
      </c>
      <c r="AC310" s="1050"/>
      <c r="AD310" s="477" t="str">
        <f t="shared" si="96"/>
        <v>B+</v>
      </c>
      <c r="AE310" s="408">
        <f t="shared" si="104"/>
        <v>8</v>
      </c>
      <c r="AF310" s="288"/>
      <c r="AG310" s="726"/>
      <c r="AH310" s="727"/>
      <c r="AI310" s="728" t="str">
        <f t="shared" si="101"/>
        <v>N</v>
      </c>
      <c r="AJ310" s="720"/>
      <c r="AK310" s="720"/>
      <c r="AL310" s="720"/>
      <c r="AM310" s="721"/>
      <c r="AN310" s="721"/>
      <c r="AO310" s="722"/>
      <c r="AP310" s="729">
        <f t="shared" si="98"/>
        <v>0</v>
      </c>
      <c r="AQ310" s="729">
        <f t="shared" si="99"/>
        <v>0</v>
      </c>
      <c r="AR310" s="729">
        <f t="shared" si="100"/>
        <v>0</v>
      </c>
      <c r="AS310" s="730">
        <f t="shared" si="87"/>
        <v>75</v>
      </c>
      <c r="AT310" s="731">
        <v>75</v>
      </c>
    </row>
    <row r="311" spans="1:46" ht="62.25" x14ac:dyDescent="0.9">
      <c r="A311" s="430">
        <v>14</v>
      </c>
      <c r="B311" s="433">
        <f>DATOS!F21</f>
        <v>0</v>
      </c>
      <c r="C311" s="491">
        <v>8</v>
      </c>
      <c r="D311" s="492">
        <v>8</v>
      </c>
      <c r="E311" s="492">
        <v>8</v>
      </c>
      <c r="F311" s="493">
        <v>8</v>
      </c>
      <c r="G311" s="695">
        <f t="shared" si="88"/>
        <v>8</v>
      </c>
      <c r="H311" s="491">
        <v>8</v>
      </c>
      <c r="I311" s="492">
        <v>8</v>
      </c>
      <c r="J311" s="492">
        <v>8</v>
      </c>
      <c r="K311" s="493">
        <v>8</v>
      </c>
      <c r="L311" s="695">
        <f t="shared" si="89"/>
        <v>8</v>
      </c>
      <c r="M311" s="696">
        <f t="shared" si="102"/>
        <v>8</v>
      </c>
      <c r="N311" s="766" t="str">
        <f t="shared" si="91"/>
        <v>B+</v>
      </c>
      <c r="O311" s="697"/>
      <c r="P311" s="491">
        <v>8</v>
      </c>
      <c r="Q311" s="492">
        <v>8</v>
      </c>
      <c r="R311" s="492">
        <v>8</v>
      </c>
      <c r="S311" s="493">
        <v>8</v>
      </c>
      <c r="T311" s="698">
        <f t="shared" si="92"/>
        <v>8</v>
      </c>
      <c r="U311" s="491">
        <v>8</v>
      </c>
      <c r="V311" s="492">
        <v>8</v>
      </c>
      <c r="W311" s="492">
        <v>8</v>
      </c>
      <c r="X311" s="493">
        <v>8</v>
      </c>
      <c r="Y311" s="417">
        <f t="shared" si="93"/>
        <v>8</v>
      </c>
      <c r="Z311" s="404">
        <f t="shared" si="103"/>
        <v>8</v>
      </c>
      <c r="AA311" s="766" t="str">
        <f t="shared" si="95"/>
        <v>B+</v>
      </c>
      <c r="AB311" s="423">
        <v>8</v>
      </c>
      <c r="AC311" s="1050"/>
      <c r="AD311" s="477" t="str">
        <f t="shared" si="96"/>
        <v>B+</v>
      </c>
      <c r="AE311" s="408">
        <f t="shared" si="104"/>
        <v>8</v>
      </c>
      <c r="AF311" s="288"/>
      <c r="AG311" s="726"/>
      <c r="AH311" s="727"/>
      <c r="AI311" s="728" t="str">
        <f t="shared" si="101"/>
        <v>N</v>
      </c>
      <c r="AJ311" s="720"/>
      <c r="AK311" s="720"/>
      <c r="AL311" s="720"/>
      <c r="AM311" s="721"/>
      <c r="AN311" s="721"/>
      <c r="AO311" s="722"/>
      <c r="AP311" s="729">
        <f t="shared" si="98"/>
        <v>0</v>
      </c>
      <c r="AQ311" s="729">
        <f t="shared" si="99"/>
        <v>0</v>
      </c>
      <c r="AR311" s="729">
        <f t="shared" si="100"/>
        <v>0</v>
      </c>
      <c r="AS311" s="730">
        <f t="shared" si="87"/>
        <v>75</v>
      </c>
      <c r="AT311" s="731">
        <v>75</v>
      </c>
    </row>
    <row r="312" spans="1:46" ht="62.25" x14ac:dyDescent="0.9">
      <c r="A312" s="430">
        <v>15</v>
      </c>
      <c r="B312" s="433">
        <f>DATOS!F22</f>
        <v>0</v>
      </c>
      <c r="C312" s="491">
        <v>8</v>
      </c>
      <c r="D312" s="492">
        <v>8</v>
      </c>
      <c r="E312" s="492">
        <v>8</v>
      </c>
      <c r="F312" s="493">
        <v>8</v>
      </c>
      <c r="G312" s="695">
        <f t="shared" si="88"/>
        <v>8</v>
      </c>
      <c r="H312" s="491">
        <v>8</v>
      </c>
      <c r="I312" s="492">
        <v>8</v>
      </c>
      <c r="J312" s="492">
        <v>8</v>
      </c>
      <c r="K312" s="493">
        <v>8</v>
      </c>
      <c r="L312" s="695">
        <f t="shared" si="89"/>
        <v>8</v>
      </c>
      <c r="M312" s="696">
        <f t="shared" si="102"/>
        <v>8</v>
      </c>
      <c r="N312" s="766" t="str">
        <f t="shared" si="91"/>
        <v>B+</v>
      </c>
      <c r="O312" s="697"/>
      <c r="P312" s="491">
        <v>8</v>
      </c>
      <c r="Q312" s="492">
        <v>8</v>
      </c>
      <c r="R312" s="492">
        <v>8</v>
      </c>
      <c r="S312" s="493">
        <v>8</v>
      </c>
      <c r="T312" s="698">
        <f t="shared" si="92"/>
        <v>8</v>
      </c>
      <c r="U312" s="491">
        <v>8</v>
      </c>
      <c r="V312" s="492">
        <v>8</v>
      </c>
      <c r="W312" s="492">
        <v>8</v>
      </c>
      <c r="X312" s="493">
        <v>8</v>
      </c>
      <c r="Y312" s="417">
        <f t="shared" si="93"/>
        <v>8</v>
      </c>
      <c r="Z312" s="404">
        <f t="shared" si="103"/>
        <v>8</v>
      </c>
      <c r="AA312" s="766" t="str">
        <f t="shared" si="95"/>
        <v>B+</v>
      </c>
      <c r="AB312" s="423">
        <v>8</v>
      </c>
      <c r="AC312" s="1050"/>
      <c r="AD312" s="477" t="str">
        <f t="shared" si="96"/>
        <v>B+</v>
      </c>
      <c r="AE312" s="408">
        <f t="shared" si="104"/>
        <v>8</v>
      </c>
      <c r="AF312" s="288"/>
      <c r="AG312" s="726"/>
      <c r="AH312" s="727"/>
      <c r="AI312" s="728" t="str">
        <f t="shared" si="101"/>
        <v>N</v>
      </c>
      <c r="AJ312" s="720"/>
      <c r="AK312" s="720"/>
      <c r="AL312" s="720"/>
      <c r="AM312" s="721"/>
      <c r="AN312" s="721"/>
      <c r="AO312" s="722"/>
      <c r="AP312" s="729">
        <f t="shared" si="98"/>
        <v>0</v>
      </c>
      <c r="AQ312" s="729">
        <f t="shared" si="99"/>
        <v>0</v>
      </c>
      <c r="AR312" s="729">
        <f t="shared" si="100"/>
        <v>0</v>
      </c>
      <c r="AS312" s="730">
        <f t="shared" si="87"/>
        <v>75</v>
      </c>
      <c r="AT312" s="731">
        <v>75</v>
      </c>
    </row>
    <row r="313" spans="1:46" ht="62.25" x14ac:dyDescent="0.9">
      <c r="A313" s="430">
        <v>16</v>
      </c>
      <c r="B313" s="433">
        <f>DATOS!F23</f>
        <v>0</v>
      </c>
      <c r="C313" s="491">
        <v>7</v>
      </c>
      <c r="D313" s="492">
        <v>7</v>
      </c>
      <c r="E313" s="492">
        <v>7</v>
      </c>
      <c r="F313" s="493">
        <v>7</v>
      </c>
      <c r="G313" s="695">
        <f t="shared" si="88"/>
        <v>7</v>
      </c>
      <c r="H313" s="491">
        <v>7</v>
      </c>
      <c r="I313" s="492">
        <v>7</v>
      </c>
      <c r="J313" s="492">
        <v>7</v>
      </c>
      <c r="K313" s="493">
        <v>7</v>
      </c>
      <c r="L313" s="695">
        <f t="shared" si="89"/>
        <v>7</v>
      </c>
      <c r="M313" s="696">
        <f t="shared" si="102"/>
        <v>7</v>
      </c>
      <c r="N313" s="766" t="str">
        <f t="shared" si="91"/>
        <v>B-</v>
      </c>
      <c r="O313" s="697"/>
      <c r="P313" s="491">
        <v>7</v>
      </c>
      <c r="Q313" s="492">
        <v>7</v>
      </c>
      <c r="R313" s="492">
        <v>7</v>
      </c>
      <c r="S313" s="493">
        <v>7</v>
      </c>
      <c r="T313" s="698">
        <f t="shared" si="92"/>
        <v>7</v>
      </c>
      <c r="U313" s="491">
        <v>7</v>
      </c>
      <c r="V313" s="492">
        <v>7</v>
      </c>
      <c r="W313" s="492">
        <v>7</v>
      </c>
      <c r="X313" s="493">
        <v>7</v>
      </c>
      <c r="Y313" s="417">
        <f t="shared" si="93"/>
        <v>7</v>
      </c>
      <c r="Z313" s="404">
        <f t="shared" si="103"/>
        <v>7</v>
      </c>
      <c r="AA313" s="766" t="str">
        <f t="shared" si="95"/>
        <v>B-</v>
      </c>
      <c r="AB313" s="423">
        <v>7</v>
      </c>
      <c r="AC313" s="1050"/>
      <c r="AD313" s="477" t="str">
        <f t="shared" si="96"/>
        <v>B-</v>
      </c>
      <c r="AE313" s="408">
        <f t="shared" si="104"/>
        <v>7</v>
      </c>
      <c r="AF313" s="288"/>
      <c r="AG313" s="726"/>
      <c r="AH313" s="727"/>
      <c r="AI313" s="728" t="str">
        <f t="shared" si="101"/>
        <v>N</v>
      </c>
      <c r="AJ313" s="720"/>
      <c r="AK313" s="720"/>
      <c r="AL313" s="720"/>
      <c r="AM313" s="721"/>
      <c r="AN313" s="721"/>
      <c r="AO313" s="722"/>
      <c r="AP313" s="729">
        <f t="shared" si="98"/>
        <v>0</v>
      </c>
      <c r="AQ313" s="729">
        <f t="shared" si="99"/>
        <v>0</v>
      </c>
      <c r="AR313" s="729">
        <f t="shared" si="100"/>
        <v>0</v>
      </c>
      <c r="AS313" s="730">
        <f t="shared" si="87"/>
        <v>75</v>
      </c>
      <c r="AT313" s="731">
        <v>75</v>
      </c>
    </row>
    <row r="314" spans="1:46" ht="62.25" x14ac:dyDescent="0.9">
      <c r="A314" s="430">
        <v>17</v>
      </c>
      <c r="B314" s="433">
        <f>DATOS!F24</f>
        <v>0</v>
      </c>
      <c r="C314" s="491">
        <v>7</v>
      </c>
      <c r="D314" s="492">
        <v>7</v>
      </c>
      <c r="E314" s="492">
        <v>7</v>
      </c>
      <c r="F314" s="493">
        <v>7</v>
      </c>
      <c r="G314" s="695">
        <f t="shared" si="88"/>
        <v>7</v>
      </c>
      <c r="H314" s="491">
        <v>7</v>
      </c>
      <c r="I314" s="492">
        <v>7</v>
      </c>
      <c r="J314" s="492">
        <v>7</v>
      </c>
      <c r="K314" s="493">
        <v>7</v>
      </c>
      <c r="L314" s="695">
        <f t="shared" si="89"/>
        <v>7</v>
      </c>
      <c r="M314" s="696">
        <f t="shared" si="102"/>
        <v>7</v>
      </c>
      <c r="N314" s="766" t="str">
        <f t="shared" si="91"/>
        <v>B-</v>
      </c>
      <c r="O314" s="697"/>
      <c r="P314" s="491">
        <v>7</v>
      </c>
      <c r="Q314" s="492">
        <v>7</v>
      </c>
      <c r="R314" s="492">
        <v>7</v>
      </c>
      <c r="S314" s="493">
        <v>7</v>
      </c>
      <c r="T314" s="698">
        <f t="shared" si="92"/>
        <v>7</v>
      </c>
      <c r="U314" s="491">
        <v>7</v>
      </c>
      <c r="V314" s="492">
        <v>7</v>
      </c>
      <c r="W314" s="492">
        <v>7</v>
      </c>
      <c r="X314" s="493">
        <v>7</v>
      </c>
      <c r="Y314" s="417">
        <f t="shared" si="93"/>
        <v>7</v>
      </c>
      <c r="Z314" s="404">
        <f t="shared" si="103"/>
        <v>7</v>
      </c>
      <c r="AA314" s="766" t="str">
        <f t="shared" si="95"/>
        <v>B-</v>
      </c>
      <c r="AB314" s="423">
        <v>7</v>
      </c>
      <c r="AC314" s="1050"/>
      <c r="AD314" s="477" t="str">
        <f t="shared" si="96"/>
        <v>B-</v>
      </c>
      <c r="AE314" s="408">
        <f t="shared" si="104"/>
        <v>7</v>
      </c>
      <c r="AF314" s="288"/>
      <c r="AG314" s="726"/>
      <c r="AH314" s="727"/>
      <c r="AI314" s="728" t="str">
        <f t="shared" si="101"/>
        <v>N</v>
      </c>
      <c r="AJ314" s="720"/>
      <c r="AK314" s="720"/>
      <c r="AL314" s="720"/>
      <c r="AM314" s="721"/>
      <c r="AN314" s="721"/>
      <c r="AO314" s="722"/>
      <c r="AP314" s="729">
        <f t="shared" si="98"/>
        <v>0</v>
      </c>
      <c r="AQ314" s="729">
        <f t="shared" si="99"/>
        <v>0</v>
      </c>
      <c r="AR314" s="729">
        <f t="shared" si="100"/>
        <v>0</v>
      </c>
      <c r="AS314" s="730">
        <f t="shared" si="87"/>
        <v>75</v>
      </c>
      <c r="AT314" s="731">
        <v>75</v>
      </c>
    </row>
    <row r="315" spans="1:46" ht="62.25" x14ac:dyDescent="0.9">
      <c r="A315" s="430">
        <v>18</v>
      </c>
      <c r="B315" s="433">
        <f>DATOS!F25</f>
        <v>0</v>
      </c>
      <c r="C315" s="491">
        <v>7</v>
      </c>
      <c r="D315" s="492">
        <v>7</v>
      </c>
      <c r="E315" s="492">
        <v>7</v>
      </c>
      <c r="F315" s="493">
        <v>7</v>
      </c>
      <c r="G315" s="695">
        <f t="shared" si="88"/>
        <v>7</v>
      </c>
      <c r="H315" s="491">
        <v>7</v>
      </c>
      <c r="I315" s="492">
        <v>7</v>
      </c>
      <c r="J315" s="492">
        <v>7</v>
      </c>
      <c r="K315" s="493">
        <v>7</v>
      </c>
      <c r="L315" s="695">
        <f t="shared" si="89"/>
        <v>7</v>
      </c>
      <c r="M315" s="696">
        <f t="shared" si="102"/>
        <v>7</v>
      </c>
      <c r="N315" s="766" t="str">
        <f t="shared" si="91"/>
        <v>B-</v>
      </c>
      <c r="O315" s="697"/>
      <c r="P315" s="491">
        <v>7</v>
      </c>
      <c r="Q315" s="492">
        <v>7</v>
      </c>
      <c r="R315" s="492">
        <v>7</v>
      </c>
      <c r="S315" s="493">
        <v>7</v>
      </c>
      <c r="T315" s="698">
        <f t="shared" si="92"/>
        <v>7</v>
      </c>
      <c r="U315" s="491">
        <v>7</v>
      </c>
      <c r="V315" s="492">
        <v>7</v>
      </c>
      <c r="W315" s="492">
        <v>7</v>
      </c>
      <c r="X315" s="493">
        <v>7</v>
      </c>
      <c r="Y315" s="417">
        <f t="shared" si="93"/>
        <v>7</v>
      </c>
      <c r="Z315" s="404">
        <f t="shared" si="103"/>
        <v>7</v>
      </c>
      <c r="AA315" s="766" t="str">
        <f t="shared" si="95"/>
        <v>B-</v>
      </c>
      <c r="AB315" s="423">
        <v>7</v>
      </c>
      <c r="AC315" s="1050"/>
      <c r="AD315" s="477" t="str">
        <f t="shared" si="96"/>
        <v>B-</v>
      </c>
      <c r="AE315" s="408">
        <f t="shared" si="104"/>
        <v>7</v>
      </c>
      <c r="AF315" s="288"/>
      <c r="AG315" s="726"/>
      <c r="AH315" s="727"/>
      <c r="AI315" s="728" t="str">
        <f t="shared" si="101"/>
        <v>N</v>
      </c>
      <c r="AJ315" s="720"/>
      <c r="AK315" s="720"/>
      <c r="AL315" s="720"/>
      <c r="AM315" s="721"/>
      <c r="AN315" s="721"/>
      <c r="AO315" s="722"/>
      <c r="AP315" s="729">
        <f t="shared" si="98"/>
        <v>0</v>
      </c>
      <c r="AQ315" s="729">
        <f t="shared" si="99"/>
        <v>0</v>
      </c>
      <c r="AR315" s="729">
        <f t="shared" si="100"/>
        <v>0</v>
      </c>
      <c r="AS315" s="730">
        <f t="shared" si="87"/>
        <v>75</v>
      </c>
      <c r="AT315" s="731">
        <v>75</v>
      </c>
    </row>
    <row r="316" spans="1:46" ht="62.25" x14ac:dyDescent="0.9">
      <c r="A316" s="430">
        <v>19</v>
      </c>
      <c r="B316" s="433">
        <f>DATOS!F26</f>
        <v>0</v>
      </c>
      <c r="C316" s="491">
        <v>7</v>
      </c>
      <c r="D316" s="492">
        <v>7</v>
      </c>
      <c r="E316" s="492">
        <v>7</v>
      </c>
      <c r="F316" s="493">
        <v>7</v>
      </c>
      <c r="G316" s="695">
        <f t="shared" si="88"/>
        <v>7</v>
      </c>
      <c r="H316" s="491">
        <v>7</v>
      </c>
      <c r="I316" s="492">
        <v>7</v>
      </c>
      <c r="J316" s="492">
        <v>7</v>
      </c>
      <c r="K316" s="493">
        <v>7</v>
      </c>
      <c r="L316" s="695">
        <f t="shared" si="89"/>
        <v>7</v>
      </c>
      <c r="M316" s="696">
        <f t="shared" si="102"/>
        <v>7</v>
      </c>
      <c r="N316" s="766" t="str">
        <f t="shared" si="91"/>
        <v>B-</v>
      </c>
      <c r="O316" s="697"/>
      <c r="P316" s="491">
        <v>7</v>
      </c>
      <c r="Q316" s="492">
        <v>7</v>
      </c>
      <c r="R316" s="492">
        <v>7</v>
      </c>
      <c r="S316" s="493">
        <v>7</v>
      </c>
      <c r="T316" s="698">
        <f t="shared" si="92"/>
        <v>7</v>
      </c>
      <c r="U316" s="491">
        <v>7</v>
      </c>
      <c r="V316" s="492">
        <v>7</v>
      </c>
      <c r="W316" s="492">
        <v>7</v>
      </c>
      <c r="X316" s="493">
        <v>7</v>
      </c>
      <c r="Y316" s="417">
        <f t="shared" si="93"/>
        <v>7</v>
      </c>
      <c r="Z316" s="404">
        <f t="shared" si="103"/>
        <v>7</v>
      </c>
      <c r="AA316" s="766" t="str">
        <f t="shared" si="95"/>
        <v>B-</v>
      </c>
      <c r="AB316" s="423">
        <v>7</v>
      </c>
      <c r="AC316" s="1050"/>
      <c r="AD316" s="477" t="str">
        <f t="shared" si="96"/>
        <v>B-</v>
      </c>
      <c r="AE316" s="408">
        <f t="shared" si="104"/>
        <v>7</v>
      </c>
      <c r="AF316" s="288"/>
      <c r="AG316" s="726"/>
      <c r="AH316" s="727"/>
      <c r="AI316" s="728" t="str">
        <f t="shared" si="101"/>
        <v>N</v>
      </c>
      <c r="AJ316" s="720"/>
      <c r="AK316" s="720"/>
      <c r="AL316" s="720"/>
      <c r="AM316" s="721"/>
      <c r="AN316" s="721"/>
      <c r="AO316" s="722"/>
      <c r="AP316" s="729">
        <f t="shared" si="98"/>
        <v>0</v>
      </c>
      <c r="AQ316" s="729">
        <f t="shared" si="99"/>
        <v>0</v>
      </c>
      <c r="AR316" s="729">
        <f t="shared" si="100"/>
        <v>0</v>
      </c>
      <c r="AS316" s="730">
        <f t="shared" si="87"/>
        <v>75</v>
      </c>
      <c r="AT316" s="731">
        <v>75</v>
      </c>
    </row>
    <row r="317" spans="1:46" ht="62.25" x14ac:dyDescent="0.9">
      <c r="A317" s="430">
        <v>20</v>
      </c>
      <c r="B317" s="433">
        <f>DATOS!F27</f>
        <v>0</v>
      </c>
      <c r="C317" s="491">
        <v>6</v>
      </c>
      <c r="D317" s="492">
        <v>6</v>
      </c>
      <c r="E317" s="492">
        <v>6</v>
      </c>
      <c r="F317" s="493">
        <v>6</v>
      </c>
      <c r="G317" s="695">
        <f t="shared" si="88"/>
        <v>6</v>
      </c>
      <c r="H317" s="491">
        <v>6</v>
      </c>
      <c r="I317" s="492">
        <v>6</v>
      </c>
      <c r="J317" s="492">
        <v>6</v>
      </c>
      <c r="K317" s="493">
        <v>6</v>
      </c>
      <c r="L317" s="695">
        <f t="shared" si="89"/>
        <v>6</v>
      </c>
      <c r="M317" s="696">
        <f t="shared" si="102"/>
        <v>6</v>
      </c>
      <c r="N317" s="766" t="str">
        <f t="shared" si="91"/>
        <v>C+</v>
      </c>
      <c r="O317" s="697"/>
      <c r="P317" s="491">
        <v>6</v>
      </c>
      <c r="Q317" s="492">
        <v>6</v>
      </c>
      <c r="R317" s="492">
        <v>6</v>
      </c>
      <c r="S317" s="493">
        <v>6</v>
      </c>
      <c r="T317" s="698">
        <f t="shared" si="92"/>
        <v>6</v>
      </c>
      <c r="U317" s="491">
        <v>6</v>
      </c>
      <c r="V317" s="492">
        <v>6</v>
      </c>
      <c r="W317" s="492">
        <v>6</v>
      </c>
      <c r="X317" s="493">
        <v>6</v>
      </c>
      <c r="Y317" s="417">
        <f t="shared" si="93"/>
        <v>6</v>
      </c>
      <c r="Z317" s="404">
        <f t="shared" si="103"/>
        <v>6</v>
      </c>
      <c r="AA317" s="766" t="str">
        <f t="shared" si="95"/>
        <v>C+</v>
      </c>
      <c r="AB317" s="423">
        <v>6</v>
      </c>
      <c r="AC317" s="1050"/>
      <c r="AD317" s="477" t="str">
        <f t="shared" si="96"/>
        <v>C+</v>
      </c>
      <c r="AE317" s="408">
        <f t="shared" si="104"/>
        <v>6</v>
      </c>
      <c r="AF317" s="288"/>
      <c r="AG317" s="726"/>
      <c r="AH317" s="727"/>
      <c r="AI317" s="728" t="str">
        <f t="shared" si="101"/>
        <v>N</v>
      </c>
      <c r="AJ317" s="720"/>
      <c r="AK317" s="720"/>
      <c r="AL317" s="720"/>
      <c r="AM317" s="721"/>
      <c r="AN317" s="721"/>
      <c r="AO317" s="722"/>
      <c r="AP317" s="729">
        <f t="shared" si="98"/>
        <v>0</v>
      </c>
      <c r="AQ317" s="729">
        <f t="shared" si="99"/>
        <v>0</v>
      </c>
      <c r="AR317" s="729">
        <f t="shared" si="100"/>
        <v>0</v>
      </c>
      <c r="AS317" s="730">
        <f t="shared" si="87"/>
        <v>75</v>
      </c>
      <c r="AT317" s="731">
        <v>75</v>
      </c>
    </row>
    <row r="318" spans="1:46" ht="62.25" x14ac:dyDescent="0.9">
      <c r="A318" s="430">
        <v>21</v>
      </c>
      <c r="B318" s="433">
        <f>DATOS!F28</f>
        <v>0</v>
      </c>
      <c r="C318" s="491">
        <v>6</v>
      </c>
      <c r="D318" s="492">
        <v>6</v>
      </c>
      <c r="E318" s="492">
        <v>6</v>
      </c>
      <c r="F318" s="493">
        <v>6</v>
      </c>
      <c r="G318" s="695">
        <f t="shared" si="88"/>
        <v>6</v>
      </c>
      <c r="H318" s="491">
        <v>6</v>
      </c>
      <c r="I318" s="492">
        <v>6</v>
      </c>
      <c r="J318" s="492">
        <v>6</v>
      </c>
      <c r="K318" s="493">
        <v>6</v>
      </c>
      <c r="L318" s="695">
        <f t="shared" si="89"/>
        <v>6</v>
      </c>
      <c r="M318" s="696">
        <f t="shared" si="102"/>
        <v>6</v>
      </c>
      <c r="N318" s="766" t="str">
        <f t="shared" si="91"/>
        <v>C+</v>
      </c>
      <c r="O318" s="697"/>
      <c r="P318" s="491">
        <v>6</v>
      </c>
      <c r="Q318" s="492">
        <v>6</v>
      </c>
      <c r="R318" s="492">
        <v>6</v>
      </c>
      <c r="S318" s="493">
        <v>6</v>
      </c>
      <c r="T318" s="698">
        <f t="shared" si="92"/>
        <v>6</v>
      </c>
      <c r="U318" s="491">
        <v>6</v>
      </c>
      <c r="V318" s="492">
        <v>6</v>
      </c>
      <c r="W318" s="492">
        <v>6</v>
      </c>
      <c r="X318" s="493">
        <v>6</v>
      </c>
      <c r="Y318" s="417">
        <f t="shared" si="93"/>
        <v>6</v>
      </c>
      <c r="Z318" s="404">
        <f t="shared" si="103"/>
        <v>6</v>
      </c>
      <c r="AA318" s="766" t="str">
        <f t="shared" si="95"/>
        <v>C+</v>
      </c>
      <c r="AB318" s="423">
        <v>6</v>
      </c>
      <c r="AC318" s="1050"/>
      <c r="AD318" s="477" t="str">
        <f t="shared" si="96"/>
        <v>C+</v>
      </c>
      <c r="AE318" s="408">
        <f t="shared" si="104"/>
        <v>6</v>
      </c>
      <c r="AF318" s="288"/>
      <c r="AG318" s="726"/>
      <c r="AH318" s="727"/>
      <c r="AI318" s="728" t="str">
        <f t="shared" si="101"/>
        <v>N</v>
      </c>
      <c r="AJ318" s="720"/>
      <c r="AK318" s="720"/>
      <c r="AL318" s="720"/>
      <c r="AM318" s="721"/>
      <c r="AN318" s="721"/>
      <c r="AO318" s="722"/>
      <c r="AP318" s="729">
        <f t="shared" si="98"/>
        <v>0</v>
      </c>
      <c r="AQ318" s="729">
        <f t="shared" si="99"/>
        <v>0</v>
      </c>
      <c r="AR318" s="729">
        <f t="shared" si="100"/>
        <v>0</v>
      </c>
      <c r="AS318" s="730">
        <f t="shared" si="87"/>
        <v>75</v>
      </c>
      <c r="AT318" s="731">
        <v>75</v>
      </c>
    </row>
    <row r="319" spans="1:46" ht="62.25" x14ac:dyDescent="0.9">
      <c r="A319" s="430">
        <v>22</v>
      </c>
      <c r="B319" s="433">
        <f>DATOS!F29</f>
        <v>0</v>
      </c>
      <c r="C319" s="491">
        <v>6</v>
      </c>
      <c r="D319" s="492">
        <v>6</v>
      </c>
      <c r="E319" s="492">
        <v>6</v>
      </c>
      <c r="F319" s="493">
        <v>6</v>
      </c>
      <c r="G319" s="695">
        <f t="shared" si="88"/>
        <v>6</v>
      </c>
      <c r="H319" s="491">
        <v>6</v>
      </c>
      <c r="I319" s="492">
        <v>6</v>
      </c>
      <c r="J319" s="492">
        <v>6</v>
      </c>
      <c r="K319" s="493">
        <v>6</v>
      </c>
      <c r="L319" s="695">
        <f t="shared" si="89"/>
        <v>6</v>
      </c>
      <c r="M319" s="696">
        <f t="shared" si="102"/>
        <v>6</v>
      </c>
      <c r="N319" s="766" t="str">
        <f t="shared" si="91"/>
        <v>C+</v>
      </c>
      <c r="O319" s="697"/>
      <c r="P319" s="491">
        <v>6</v>
      </c>
      <c r="Q319" s="492">
        <v>6</v>
      </c>
      <c r="R319" s="492">
        <v>6</v>
      </c>
      <c r="S319" s="493">
        <v>6</v>
      </c>
      <c r="T319" s="698">
        <f t="shared" si="92"/>
        <v>6</v>
      </c>
      <c r="U319" s="491">
        <v>6</v>
      </c>
      <c r="V319" s="492">
        <v>6</v>
      </c>
      <c r="W319" s="492">
        <v>6</v>
      </c>
      <c r="X319" s="493">
        <v>6</v>
      </c>
      <c r="Y319" s="417">
        <f t="shared" si="93"/>
        <v>6</v>
      </c>
      <c r="Z319" s="404">
        <f t="shared" si="103"/>
        <v>6</v>
      </c>
      <c r="AA319" s="766" t="str">
        <f t="shared" si="95"/>
        <v>C+</v>
      </c>
      <c r="AB319" s="423">
        <v>6</v>
      </c>
      <c r="AC319" s="1050"/>
      <c r="AD319" s="477" t="str">
        <f t="shared" si="96"/>
        <v>C+</v>
      </c>
      <c r="AE319" s="408">
        <f t="shared" si="104"/>
        <v>6</v>
      </c>
      <c r="AF319" s="288"/>
      <c r="AG319" s="726"/>
      <c r="AH319" s="727"/>
      <c r="AI319" s="728" t="str">
        <f t="shared" si="101"/>
        <v>N</v>
      </c>
      <c r="AJ319" s="732"/>
      <c r="AK319" s="720"/>
      <c r="AL319" s="720"/>
      <c r="AM319" s="721"/>
      <c r="AN319" s="721"/>
      <c r="AO319" s="722"/>
      <c r="AP319" s="729">
        <f t="shared" si="98"/>
        <v>0</v>
      </c>
      <c r="AQ319" s="729">
        <f t="shared" si="99"/>
        <v>0</v>
      </c>
      <c r="AR319" s="729">
        <f t="shared" si="100"/>
        <v>0</v>
      </c>
      <c r="AS319" s="730">
        <f t="shared" si="87"/>
        <v>75</v>
      </c>
      <c r="AT319" s="731">
        <v>75</v>
      </c>
    </row>
    <row r="320" spans="1:46" ht="62.25" x14ac:dyDescent="0.9">
      <c r="A320" s="430">
        <v>23</v>
      </c>
      <c r="B320" s="433">
        <f>DATOS!F30</f>
        <v>0</v>
      </c>
      <c r="C320" s="491">
        <v>5</v>
      </c>
      <c r="D320" s="492">
        <v>5</v>
      </c>
      <c r="E320" s="492">
        <v>5</v>
      </c>
      <c r="F320" s="493">
        <v>5</v>
      </c>
      <c r="G320" s="695">
        <f t="shared" si="88"/>
        <v>5</v>
      </c>
      <c r="H320" s="491">
        <v>5</v>
      </c>
      <c r="I320" s="492">
        <v>5</v>
      </c>
      <c r="J320" s="492">
        <v>5</v>
      </c>
      <c r="K320" s="493">
        <v>5</v>
      </c>
      <c r="L320" s="695">
        <f t="shared" si="89"/>
        <v>5</v>
      </c>
      <c r="M320" s="696">
        <f t="shared" si="102"/>
        <v>5</v>
      </c>
      <c r="N320" s="766" t="str">
        <f t="shared" si="91"/>
        <v>C-</v>
      </c>
      <c r="O320" s="697"/>
      <c r="P320" s="491">
        <v>5</v>
      </c>
      <c r="Q320" s="492">
        <v>5</v>
      </c>
      <c r="R320" s="492">
        <v>5</v>
      </c>
      <c r="S320" s="493">
        <v>5</v>
      </c>
      <c r="T320" s="698">
        <f t="shared" si="92"/>
        <v>5</v>
      </c>
      <c r="U320" s="491">
        <v>5</v>
      </c>
      <c r="V320" s="492">
        <v>5</v>
      </c>
      <c r="W320" s="492">
        <v>5</v>
      </c>
      <c r="X320" s="493">
        <v>5</v>
      </c>
      <c r="Y320" s="417">
        <f t="shared" si="93"/>
        <v>5</v>
      </c>
      <c r="Z320" s="404">
        <f t="shared" si="103"/>
        <v>5</v>
      </c>
      <c r="AA320" s="766" t="str">
        <f t="shared" si="95"/>
        <v>C-</v>
      </c>
      <c r="AB320" s="423">
        <v>5</v>
      </c>
      <c r="AC320" s="1050"/>
      <c r="AD320" s="477" t="str">
        <f t="shared" si="96"/>
        <v>C-</v>
      </c>
      <c r="AE320" s="408">
        <f t="shared" si="104"/>
        <v>5</v>
      </c>
      <c r="AF320" s="288"/>
      <c r="AG320" s="726"/>
      <c r="AH320" s="727"/>
      <c r="AI320" s="728" t="str">
        <f t="shared" si="101"/>
        <v>N</v>
      </c>
      <c r="AJ320" s="732"/>
      <c r="AK320" s="720"/>
      <c r="AL320" s="720"/>
      <c r="AM320" s="721"/>
      <c r="AN320" s="721"/>
      <c r="AO320" s="722"/>
      <c r="AP320" s="729">
        <f t="shared" si="98"/>
        <v>0</v>
      </c>
      <c r="AQ320" s="729">
        <f t="shared" si="99"/>
        <v>0</v>
      </c>
      <c r="AR320" s="729">
        <f t="shared" si="100"/>
        <v>0</v>
      </c>
      <c r="AS320" s="730">
        <f t="shared" si="87"/>
        <v>75</v>
      </c>
      <c r="AT320" s="731">
        <v>75</v>
      </c>
    </row>
    <row r="321" spans="1:46" ht="62.25" x14ac:dyDescent="0.9">
      <c r="A321" s="430">
        <v>24</v>
      </c>
      <c r="B321" s="433">
        <f>DATOS!F31</f>
        <v>0</v>
      </c>
      <c r="C321" s="491">
        <v>5</v>
      </c>
      <c r="D321" s="492">
        <v>5</v>
      </c>
      <c r="E321" s="492">
        <v>5</v>
      </c>
      <c r="F321" s="493">
        <v>5</v>
      </c>
      <c r="G321" s="695">
        <f t="shared" si="88"/>
        <v>5</v>
      </c>
      <c r="H321" s="491">
        <v>5</v>
      </c>
      <c r="I321" s="492">
        <v>5</v>
      </c>
      <c r="J321" s="492">
        <v>5</v>
      </c>
      <c r="K321" s="493">
        <v>5</v>
      </c>
      <c r="L321" s="695">
        <f t="shared" si="89"/>
        <v>5</v>
      </c>
      <c r="M321" s="696">
        <f t="shared" si="102"/>
        <v>5</v>
      </c>
      <c r="N321" s="766" t="str">
        <f t="shared" si="91"/>
        <v>C-</v>
      </c>
      <c r="O321" s="697"/>
      <c r="P321" s="491">
        <v>5</v>
      </c>
      <c r="Q321" s="492">
        <v>5</v>
      </c>
      <c r="R321" s="492">
        <v>5</v>
      </c>
      <c r="S321" s="493">
        <v>5</v>
      </c>
      <c r="T321" s="698">
        <f t="shared" si="92"/>
        <v>5</v>
      </c>
      <c r="U321" s="491">
        <v>5</v>
      </c>
      <c r="V321" s="492">
        <v>5</v>
      </c>
      <c r="W321" s="492">
        <v>5</v>
      </c>
      <c r="X321" s="493">
        <v>5</v>
      </c>
      <c r="Y321" s="417">
        <f t="shared" si="93"/>
        <v>5</v>
      </c>
      <c r="Z321" s="404">
        <f t="shared" si="103"/>
        <v>5</v>
      </c>
      <c r="AA321" s="766" t="str">
        <f t="shared" si="95"/>
        <v>C-</v>
      </c>
      <c r="AB321" s="423">
        <v>5</v>
      </c>
      <c r="AC321" s="1050"/>
      <c r="AD321" s="477" t="str">
        <f t="shared" si="96"/>
        <v>C-</v>
      </c>
      <c r="AE321" s="408">
        <f t="shared" si="104"/>
        <v>5</v>
      </c>
      <c r="AF321" s="288"/>
      <c r="AG321" s="726"/>
      <c r="AH321" s="727"/>
      <c r="AI321" s="728" t="str">
        <f t="shared" si="101"/>
        <v>N</v>
      </c>
      <c r="AJ321" s="732"/>
      <c r="AK321" s="720"/>
      <c r="AL321" s="720"/>
      <c r="AM321" s="721"/>
      <c r="AN321" s="721"/>
      <c r="AO321" s="722"/>
      <c r="AP321" s="729">
        <f t="shared" si="98"/>
        <v>0</v>
      </c>
      <c r="AQ321" s="729">
        <f t="shared" si="99"/>
        <v>0</v>
      </c>
      <c r="AR321" s="729">
        <f t="shared" si="100"/>
        <v>0</v>
      </c>
      <c r="AS321" s="730">
        <f t="shared" si="87"/>
        <v>75</v>
      </c>
      <c r="AT321" s="731">
        <v>75</v>
      </c>
    </row>
    <row r="322" spans="1:46" ht="62.25" x14ac:dyDescent="0.9">
      <c r="A322" s="430">
        <v>25</v>
      </c>
      <c r="B322" s="433">
        <f>DATOS!F32</f>
        <v>0</v>
      </c>
      <c r="C322" s="491">
        <v>5</v>
      </c>
      <c r="D322" s="492">
        <v>5</v>
      </c>
      <c r="E322" s="492">
        <v>5</v>
      </c>
      <c r="F322" s="493">
        <v>5</v>
      </c>
      <c r="G322" s="695">
        <f t="shared" si="88"/>
        <v>5</v>
      </c>
      <c r="H322" s="491">
        <v>5</v>
      </c>
      <c r="I322" s="492">
        <v>5</v>
      </c>
      <c r="J322" s="492">
        <v>5</v>
      </c>
      <c r="K322" s="493">
        <v>5</v>
      </c>
      <c r="L322" s="695">
        <f t="shared" si="89"/>
        <v>5</v>
      </c>
      <c r="M322" s="696">
        <f t="shared" si="102"/>
        <v>5</v>
      </c>
      <c r="N322" s="766" t="str">
        <f t="shared" si="91"/>
        <v>C-</v>
      </c>
      <c r="O322" s="697"/>
      <c r="P322" s="491">
        <v>5</v>
      </c>
      <c r="Q322" s="492">
        <v>5</v>
      </c>
      <c r="R322" s="492">
        <v>5</v>
      </c>
      <c r="S322" s="493">
        <v>5</v>
      </c>
      <c r="T322" s="698">
        <f t="shared" si="92"/>
        <v>5</v>
      </c>
      <c r="U322" s="491">
        <v>5</v>
      </c>
      <c r="V322" s="492">
        <v>5</v>
      </c>
      <c r="W322" s="492">
        <v>5</v>
      </c>
      <c r="X322" s="493">
        <v>5</v>
      </c>
      <c r="Y322" s="417">
        <f t="shared" si="93"/>
        <v>5</v>
      </c>
      <c r="Z322" s="404">
        <f t="shared" si="103"/>
        <v>5</v>
      </c>
      <c r="AA322" s="766" t="str">
        <f t="shared" si="95"/>
        <v>C-</v>
      </c>
      <c r="AB322" s="423">
        <v>5</v>
      </c>
      <c r="AC322" s="1050"/>
      <c r="AD322" s="477" t="str">
        <f t="shared" si="96"/>
        <v>C-</v>
      </c>
      <c r="AE322" s="408">
        <f t="shared" si="104"/>
        <v>5</v>
      </c>
      <c r="AF322" s="288"/>
      <c r="AG322" s="726"/>
      <c r="AH322" s="727"/>
      <c r="AI322" s="728" t="str">
        <f t="shared" si="101"/>
        <v>N</v>
      </c>
      <c r="AJ322" s="732"/>
      <c r="AK322" s="720"/>
      <c r="AL322" s="720"/>
      <c r="AM322" s="721"/>
      <c r="AN322" s="721"/>
      <c r="AO322" s="722"/>
      <c r="AP322" s="729">
        <f t="shared" si="98"/>
        <v>0</v>
      </c>
      <c r="AQ322" s="729">
        <f t="shared" si="99"/>
        <v>0</v>
      </c>
      <c r="AR322" s="729">
        <f t="shared" si="100"/>
        <v>0</v>
      </c>
      <c r="AS322" s="730">
        <f t="shared" si="87"/>
        <v>75</v>
      </c>
      <c r="AT322" s="731">
        <v>75</v>
      </c>
    </row>
    <row r="323" spans="1:46" ht="62.25" x14ac:dyDescent="0.9">
      <c r="A323" s="430">
        <v>26</v>
      </c>
      <c r="B323" s="433">
        <f>DATOS!F33</f>
        <v>0</v>
      </c>
      <c r="C323" s="491">
        <v>4</v>
      </c>
      <c r="D323" s="492">
        <v>4</v>
      </c>
      <c r="E323" s="492">
        <v>4</v>
      </c>
      <c r="F323" s="493">
        <v>4</v>
      </c>
      <c r="G323" s="695">
        <f t="shared" si="88"/>
        <v>4</v>
      </c>
      <c r="H323" s="491">
        <v>4</v>
      </c>
      <c r="I323" s="492">
        <v>4</v>
      </c>
      <c r="J323" s="492">
        <v>4</v>
      </c>
      <c r="K323" s="493">
        <v>4</v>
      </c>
      <c r="L323" s="695">
        <f t="shared" si="89"/>
        <v>4</v>
      </c>
      <c r="M323" s="696">
        <f t="shared" si="102"/>
        <v>4</v>
      </c>
      <c r="N323" s="766" t="str">
        <f t="shared" si="91"/>
        <v>D+</v>
      </c>
      <c r="O323" s="697"/>
      <c r="P323" s="491">
        <v>4</v>
      </c>
      <c r="Q323" s="492">
        <v>4</v>
      </c>
      <c r="R323" s="492">
        <v>4</v>
      </c>
      <c r="S323" s="493">
        <v>4</v>
      </c>
      <c r="T323" s="698">
        <f t="shared" si="92"/>
        <v>4</v>
      </c>
      <c r="U323" s="491">
        <v>4</v>
      </c>
      <c r="V323" s="492">
        <v>4</v>
      </c>
      <c r="W323" s="492">
        <v>4</v>
      </c>
      <c r="X323" s="493">
        <v>4</v>
      </c>
      <c r="Y323" s="417">
        <f t="shared" si="93"/>
        <v>4</v>
      </c>
      <c r="Z323" s="404">
        <f t="shared" si="103"/>
        <v>4</v>
      </c>
      <c r="AA323" s="766" t="str">
        <f t="shared" si="95"/>
        <v>D+</v>
      </c>
      <c r="AB323" s="423">
        <v>4</v>
      </c>
      <c r="AC323" s="1050"/>
      <c r="AD323" s="477" t="str">
        <f t="shared" si="96"/>
        <v>D+</v>
      </c>
      <c r="AE323" s="408">
        <f t="shared" si="104"/>
        <v>4</v>
      </c>
      <c r="AF323" s="288"/>
      <c r="AG323" s="726"/>
      <c r="AH323" s="727"/>
      <c r="AI323" s="728" t="str">
        <f t="shared" si="101"/>
        <v>N</v>
      </c>
      <c r="AJ323" s="732"/>
      <c r="AK323" s="720"/>
      <c r="AL323" s="720"/>
      <c r="AM323" s="721"/>
      <c r="AN323" s="721"/>
      <c r="AO323" s="722"/>
      <c r="AP323" s="729">
        <f t="shared" si="98"/>
        <v>0</v>
      </c>
      <c r="AQ323" s="729">
        <f t="shared" si="99"/>
        <v>0</v>
      </c>
      <c r="AR323" s="729">
        <f t="shared" si="100"/>
        <v>0</v>
      </c>
      <c r="AS323" s="730">
        <f t="shared" si="87"/>
        <v>75</v>
      </c>
      <c r="AT323" s="731">
        <v>75</v>
      </c>
    </row>
    <row r="324" spans="1:46" ht="62.25" x14ac:dyDescent="0.9">
      <c r="A324" s="430">
        <v>27</v>
      </c>
      <c r="B324" s="433">
        <f>DATOS!F34</f>
        <v>0</v>
      </c>
      <c r="C324" s="491">
        <v>4</v>
      </c>
      <c r="D324" s="492">
        <v>4</v>
      </c>
      <c r="E324" s="492">
        <v>4</v>
      </c>
      <c r="F324" s="493">
        <v>4</v>
      </c>
      <c r="G324" s="695">
        <f t="shared" si="88"/>
        <v>4</v>
      </c>
      <c r="H324" s="491">
        <v>4</v>
      </c>
      <c r="I324" s="492">
        <v>4</v>
      </c>
      <c r="J324" s="492">
        <v>4</v>
      </c>
      <c r="K324" s="493">
        <v>4</v>
      </c>
      <c r="L324" s="695">
        <f t="shared" si="89"/>
        <v>4</v>
      </c>
      <c r="M324" s="696">
        <f t="shared" si="102"/>
        <v>4</v>
      </c>
      <c r="N324" s="766" t="str">
        <f t="shared" si="91"/>
        <v>D+</v>
      </c>
      <c r="O324" s="697"/>
      <c r="P324" s="491">
        <v>4</v>
      </c>
      <c r="Q324" s="492">
        <v>4</v>
      </c>
      <c r="R324" s="492">
        <v>4</v>
      </c>
      <c r="S324" s="493">
        <v>4</v>
      </c>
      <c r="T324" s="698">
        <f t="shared" si="92"/>
        <v>4</v>
      </c>
      <c r="U324" s="491">
        <v>4</v>
      </c>
      <c r="V324" s="492">
        <v>4</v>
      </c>
      <c r="W324" s="492">
        <v>4</v>
      </c>
      <c r="X324" s="493">
        <v>4</v>
      </c>
      <c r="Y324" s="417">
        <f t="shared" si="93"/>
        <v>4</v>
      </c>
      <c r="Z324" s="404">
        <f t="shared" si="103"/>
        <v>4</v>
      </c>
      <c r="AA324" s="766" t="str">
        <f t="shared" si="95"/>
        <v>D+</v>
      </c>
      <c r="AB324" s="423">
        <v>4</v>
      </c>
      <c r="AC324" s="1050"/>
      <c r="AD324" s="477" t="str">
        <f t="shared" si="96"/>
        <v>D+</v>
      </c>
      <c r="AE324" s="408">
        <f t="shared" si="104"/>
        <v>4</v>
      </c>
      <c r="AF324" s="288"/>
      <c r="AG324" s="726"/>
      <c r="AH324" s="727"/>
      <c r="AI324" s="728" t="str">
        <f t="shared" si="101"/>
        <v>N</v>
      </c>
      <c r="AJ324" s="732"/>
      <c r="AK324" s="720"/>
      <c r="AL324" s="720"/>
      <c r="AM324" s="721"/>
      <c r="AN324" s="721"/>
      <c r="AO324" s="722"/>
      <c r="AP324" s="729">
        <f t="shared" si="98"/>
        <v>0</v>
      </c>
      <c r="AQ324" s="729">
        <f t="shared" si="99"/>
        <v>0</v>
      </c>
      <c r="AR324" s="729">
        <f t="shared" si="100"/>
        <v>0</v>
      </c>
      <c r="AS324" s="730">
        <f t="shared" si="87"/>
        <v>75</v>
      </c>
      <c r="AT324" s="731">
        <v>75</v>
      </c>
    </row>
    <row r="325" spans="1:46" ht="62.25" x14ac:dyDescent="0.9">
      <c r="A325" s="430">
        <v>28</v>
      </c>
      <c r="B325" s="433">
        <f>DATOS!F35</f>
        <v>0</v>
      </c>
      <c r="C325" s="491">
        <v>4</v>
      </c>
      <c r="D325" s="492">
        <v>4</v>
      </c>
      <c r="E325" s="492">
        <v>4</v>
      </c>
      <c r="F325" s="493">
        <v>4</v>
      </c>
      <c r="G325" s="695">
        <f t="shared" si="88"/>
        <v>4</v>
      </c>
      <c r="H325" s="491">
        <v>4</v>
      </c>
      <c r="I325" s="492">
        <v>4</v>
      </c>
      <c r="J325" s="492">
        <v>4</v>
      </c>
      <c r="K325" s="493">
        <v>4</v>
      </c>
      <c r="L325" s="695">
        <f t="shared" si="89"/>
        <v>4</v>
      </c>
      <c r="M325" s="696">
        <f t="shared" si="102"/>
        <v>4</v>
      </c>
      <c r="N325" s="766" t="str">
        <f t="shared" si="91"/>
        <v>D+</v>
      </c>
      <c r="O325" s="697"/>
      <c r="P325" s="491">
        <v>4</v>
      </c>
      <c r="Q325" s="492">
        <v>4</v>
      </c>
      <c r="R325" s="492">
        <v>4</v>
      </c>
      <c r="S325" s="493">
        <v>4</v>
      </c>
      <c r="T325" s="698">
        <f t="shared" si="92"/>
        <v>4</v>
      </c>
      <c r="U325" s="491">
        <v>4</v>
      </c>
      <c r="V325" s="492">
        <v>4</v>
      </c>
      <c r="W325" s="492">
        <v>4</v>
      </c>
      <c r="X325" s="493">
        <v>4</v>
      </c>
      <c r="Y325" s="417">
        <f t="shared" si="93"/>
        <v>4</v>
      </c>
      <c r="Z325" s="404">
        <f t="shared" si="103"/>
        <v>4</v>
      </c>
      <c r="AA325" s="766" t="str">
        <f t="shared" si="95"/>
        <v>D+</v>
      </c>
      <c r="AB325" s="423">
        <v>4</v>
      </c>
      <c r="AC325" s="1050"/>
      <c r="AD325" s="477" t="str">
        <f t="shared" si="96"/>
        <v>D+</v>
      </c>
      <c r="AE325" s="408">
        <f t="shared" si="104"/>
        <v>4</v>
      </c>
      <c r="AF325" s="288"/>
      <c r="AG325" s="726"/>
      <c r="AH325" s="727"/>
      <c r="AI325" s="728" t="str">
        <f t="shared" si="101"/>
        <v>N</v>
      </c>
      <c r="AJ325" s="732"/>
      <c r="AK325" s="720"/>
      <c r="AL325" s="720"/>
      <c r="AM325" s="721"/>
      <c r="AN325" s="721"/>
      <c r="AO325" s="722"/>
      <c r="AP325" s="729">
        <f t="shared" si="98"/>
        <v>0</v>
      </c>
      <c r="AQ325" s="729">
        <f t="shared" si="99"/>
        <v>0</v>
      </c>
      <c r="AR325" s="729">
        <f t="shared" si="100"/>
        <v>0</v>
      </c>
      <c r="AS325" s="730">
        <f t="shared" si="87"/>
        <v>75</v>
      </c>
      <c r="AT325" s="731">
        <v>75</v>
      </c>
    </row>
    <row r="326" spans="1:46" ht="62.25" x14ac:dyDescent="0.9">
      <c r="A326" s="430">
        <v>29</v>
      </c>
      <c r="B326" s="433">
        <f>DATOS!F36</f>
        <v>0</v>
      </c>
      <c r="C326" s="491">
        <v>5</v>
      </c>
      <c r="D326" s="492">
        <v>5</v>
      </c>
      <c r="E326" s="492">
        <v>5</v>
      </c>
      <c r="F326" s="493">
        <v>5</v>
      </c>
      <c r="G326" s="695">
        <f t="shared" si="88"/>
        <v>5</v>
      </c>
      <c r="H326" s="491">
        <v>5</v>
      </c>
      <c r="I326" s="492">
        <v>5</v>
      </c>
      <c r="J326" s="492">
        <v>5</v>
      </c>
      <c r="K326" s="493">
        <v>5</v>
      </c>
      <c r="L326" s="695">
        <f t="shared" si="89"/>
        <v>5</v>
      </c>
      <c r="M326" s="696">
        <f t="shared" si="102"/>
        <v>5</v>
      </c>
      <c r="N326" s="766" t="str">
        <f t="shared" si="91"/>
        <v>C-</v>
      </c>
      <c r="O326" s="697"/>
      <c r="P326" s="491">
        <v>5</v>
      </c>
      <c r="Q326" s="492">
        <v>5</v>
      </c>
      <c r="R326" s="492">
        <v>5</v>
      </c>
      <c r="S326" s="493">
        <v>5</v>
      </c>
      <c r="T326" s="698">
        <f t="shared" si="92"/>
        <v>5</v>
      </c>
      <c r="U326" s="491">
        <v>5</v>
      </c>
      <c r="V326" s="492">
        <v>5</v>
      </c>
      <c r="W326" s="492">
        <v>5</v>
      </c>
      <c r="X326" s="493">
        <v>5</v>
      </c>
      <c r="Y326" s="417">
        <f t="shared" si="93"/>
        <v>5</v>
      </c>
      <c r="Z326" s="404">
        <f t="shared" si="103"/>
        <v>5</v>
      </c>
      <c r="AA326" s="766" t="str">
        <f t="shared" si="95"/>
        <v>C-</v>
      </c>
      <c r="AB326" s="423">
        <v>5</v>
      </c>
      <c r="AC326" s="1050"/>
      <c r="AD326" s="477" t="str">
        <f t="shared" si="96"/>
        <v>C-</v>
      </c>
      <c r="AE326" s="408">
        <f t="shared" si="104"/>
        <v>5</v>
      </c>
      <c r="AF326" s="288"/>
      <c r="AG326" s="726"/>
      <c r="AH326" s="727"/>
      <c r="AI326" s="728" t="str">
        <f t="shared" si="101"/>
        <v>N</v>
      </c>
      <c r="AJ326" s="732"/>
      <c r="AK326" s="720"/>
      <c r="AL326" s="720"/>
      <c r="AM326" s="721"/>
      <c r="AN326" s="721"/>
      <c r="AO326" s="722"/>
      <c r="AP326" s="729">
        <f t="shared" si="98"/>
        <v>0</v>
      </c>
      <c r="AQ326" s="729">
        <f t="shared" si="99"/>
        <v>0</v>
      </c>
      <c r="AR326" s="729">
        <f t="shared" si="100"/>
        <v>0</v>
      </c>
      <c r="AS326" s="730">
        <f t="shared" si="87"/>
        <v>75</v>
      </c>
      <c r="AT326" s="731">
        <v>75</v>
      </c>
    </row>
    <row r="327" spans="1:46" ht="62.25" x14ac:dyDescent="0.9">
      <c r="A327" s="430">
        <v>30</v>
      </c>
      <c r="B327" s="433">
        <f>DATOS!F37</f>
        <v>0</v>
      </c>
      <c r="C327" s="491">
        <v>3</v>
      </c>
      <c r="D327" s="492">
        <v>3</v>
      </c>
      <c r="E327" s="492">
        <v>3</v>
      </c>
      <c r="F327" s="493">
        <v>3</v>
      </c>
      <c r="G327" s="695">
        <f t="shared" si="88"/>
        <v>3</v>
      </c>
      <c r="H327" s="491">
        <v>3</v>
      </c>
      <c r="I327" s="492">
        <v>3</v>
      </c>
      <c r="J327" s="492">
        <v>3</v>
      </c>
      <c r="K327" s="493">
        <v>3</v>
      </c>
      <c r="L327" s="695">
        <f t="shared" si="89"/>
        <v>3</v>
      </c>
      <c r="M327" s="696">
        <f t="shared" si="102"/>
        <v>3</v>
      </c>
      <c r="N327" s="766" t="str">
        <f t="shared" si="91"/>
        <v>D-</v>
      </c>
      <c r="O327" s="697"/>
      <c r="P327" s="491">
        <v>3</v>
      </c>
      <c r="Q327" s="492">
        <v>3</v>
      </c>
      <c r="R327" s="492">
        <v>3</v>
      </c>
      <c r="S327" s="493">
        <v>3</v>
      </c>
      <c r="T327" s="698">
        <f t="shared" si="92"/>
        <v>3</v>
      </c>
      <c r="U327" s="491">
        <v>3</v>
      </c>
      <c r="V327" s="492">
        <v>3</v>
      </c>
      <c r="W327" s="492">
        <v>3</v>
      </c>
      <c r="X327" s="493">
        <v>3</v>
      </c>
      <c r="Y327" s="417">
        <f t="shared" si="93"/>
        <v>3</v>
      </c>
      <c r="Z327" s="404">
        <f t="shared" si="103"/>
        <v>3</v>
      </c>
      <c r="AA327" s="766" t="str">
        <f t="shared" si="95"/>
        <v>D-</v>
      </c>
      <c r="AB327" s="423">
        <v>3</v>
      </c>
      <c r="AC327" s="1050"/>
      <c r="AD327" s="477" t="str">
        <f t="shared" si="96"/>
        <v>D-</v>
      </c>
      <c r="AE327" s="408">
        <f t="shared" si="104"/>
        <v>3</v>
      </c>
      <c r="AF327" s="288"/>
      <c r="AG327" s="726"/>
      <c r="AH327" s="727"/>
      <c r="AI327" s="728" t="str">
        <f t="shared" si="101"/>
        <v>N</v>
      </c>
      <c r="AJ327" s="732"/>
      <c r="AK327" s="720"/>
      <c r="AL327" s="720"/>
      <c r="AM327" s="721"/>
      <c r="AN327" s="721"/>
      <c r="AO327" s="722"/>
      <c r="AP327" s="729">
        <f t="shared" si="98"/>
        <v>0</v>
      </c>
      <c r="AQ327" s="729">
        <f t="shared" si="99"/>
        <v>0</v>
      </c>
      <c r="AR327" s="729">
        <f t="shared" si="100"/>
        <v>0</v>
      </c>
      <c r="AS327" s="730">
        <f t="shared" si="87"/>
        <v>75</v>
      </c>
      <c r="AT327" s="731">
        <v>75</v>
      </c>
    </row>
    <row r="328" spans="1:46" ht="62.25" x14ac:dyDescent="0.9">
      <c r="A328" s="430">
        <v>31</v>
      </c>
      <c r="B328" s="433">
        <f>DATOS!F38</f>
        <v>0</v>
      </c>
      <c r="C328" s="491">
        <v>3</v>
      </c>
      <c r="D328" s="492">
        <v>3</v>
      </c>
      <c r="E328" s="492">
        <v>3</v>
      </c>
      <c r="F328" s="493">
        <v>3</v>
      </c>
      <c r="G328" s="695">
        <f t="shared" si="88"/>
        <v>3</v>
      </c>
      <c r="H328" s="491">
        <v>3</v>
      </c>
      <c r="I328" s="492">
        <v>3</v>
      </c>
      <c r="J328" s="492">
        <v>3</v>
      </c>
      <c r="K328" s="493">
        <v>3</v>
      </c>
      <c r="L328" s="695">
        <f t="shared" si="89"/>
        <v>3</v>
      </c>
      <c r="M328" s="696">
        <f t="shared" si="102"/>
        <v>3</v>
      </c>
      <c r="N328" s="766" t="str">
        <f t="shared" si="91"/>
        <v>D-</v>
      </c>
      <c r="O328" s="697"/>
      <c r="P328" s="491">
        <v>3</v>
      </c>
      <c r="Q328" s="492">
        <v>3</v>
      </c>
      <c r="R328" s="492">
        <v>3</v>
      </c>
      <c r="S328" s="493">
        <v>3</v>
      </c>
      <c r="T328" s="698">
        <f t="shared" si="92"/>
        <v>3</v>
      </c>
      <c r="U328" s="491">
        <v>3</v>
      </c>
      <c r="V328" s="492">
        <v>3</v>
      </c>
      <c r="W328" s="492">
        <v>3</v>
      </c>
      <c r="X328" s="493">
        <v>3</v>
      </c>
      <c r="Y328" s="417">
        <f t="shared" si="93"/>
        <v>3</v>
      </c>
      <c r="Z328" s="404">
        <f t="shared" si="103"/>
        <v>3</v>
      </c>
      <c r="AA328" s="766" t="str">
        <f t="shared" si="95"/>
        <v>D-</v>
      </c>
      <c r="AB328" s="423">
        <v>3</v>
      </c>
      <c r="AC328" s="1050"/>
      <c r="AD328" s="477" t="str">
        <f t="shared" si="96"/>
        <v>D-</v>
      </c>
      <c r="AE328" s="408">
        <f t="shared" si="104"/>
        <v>3</v>
      </c>
      <c r="AF328" s="288"/>
      <c r="AG328" s="726"/>
      <c r="AH328" s="727"/>
      <c r="AI328" s="728" t="str">
        <f t="shared" si="101"/>
        <v>N</v>
      </c>
      <c r="AJ328" s="732"/>
      <c r="AK328" s="720"/>
      <c r="AL328" s="720"/>
      <c r="AM328" s="721"/>
      <c r="AN328" s="721"/>
      <c r="AO328" s="722"/>
      <c r="AP328" s="729">
        <f t="shared" si="98"/>
        <v>0</v>
      </c>
      <c r="AQ328" s="729">
        <f t="shared" si="99"/>
        <v>0</v>
      </c>
      <c r="AR328" s="729">
        <f t="shared" si="100"/>
        <v>0</v>
      </c>
      <c r="AS328" s="730">
        <f t="shared" si="87"/>
        <v>75</v>
      </c>
      <c r="AT328" s="731">
        <v>75</v>
      </c>
    </row>
    <row r="329" spans="1:46" ht="62.25" x14ac:dyDescent="0.9">
      <c r="A329" s="430">
        <v>32</v>
      </c>
      <c r="B329" s="433">
        <f>DATOS!F39</f>
        <v>0</v>
      </c>
      <c r="C329" s="491">
        <v>3</v>
      </c>
      <c r="D329" s="492">
        <v>3</v>
      </c>
      <c r="E329" s="492">
        <v>3</v>
      </c>
      <c r="F329" s="493">
        <v>3</v>
      </c>
      <c r="G329" s="695">
        <f t="shared" si="88"/>
        <v>3</v>
      </c>
      <c r="H329" s="491">
        <v>3</v>
      </c>
      <c r="I329" s="492">
        <v>3</v>
      </c>
      <c r="J329" s="492">
        <v>3</v>
      </c>
      <c r="K329" s="493">
        <v>3</v>
      </c>
      <c r="L329" s="695">
        <f t="shared" si="89"/>
        <v>3</v>
      </c>
      <c r="M329" s="696">
        <f t="shared" si="102"/>
        <v>3</v>
      </c>
      <c r="N329" s="766" t="str">
        <f t="shared" si="91"/>
        <v>D-</v>
      </c>
      <c r="O329" s="697"/>
      <c r="P329" s="491">
        <v>3</v>
      </c>
      <c r="Q329" s="492">
        <v>3</v>
      </c>
      <c r="R329" s="492">
        <v>3</v>
      </c>
      <c r="S329" s="493">
        <v>3</v>
      </c>
      <c r="T329" s="698">
        <f t="shared" si="92"/>
        <v>3</v>
      </c>
      <c r="U329" s="491">
        <v>3</v>
      </c>
      <c r="V329" s="492">
        <v>3</v>
      </c>
      <c r="W329" s="492">
        <v>3</v>
      </c>
      <c r="X329" s="493">
        <v>3</v>
      </c>
      <c r="Y329" s="417">
        <f t="shared" si="93"/>
        <v>3</v>
      </c>
      <c r="Z329" s="404">
        <f t="shared" si="103"/>
        <v>3</v>
      </c>
      <c r="AA329" s="766" t="str">
        <f t="shared" si="95"/>
        <v>D-</v>
      </c>
      <c r="AB329" s="423">
        <v>3</v>
      </c>
      <c r="AC329" s="1050"/>
      <c r="AD329" s="477" t="str">
        <f t="shared" si="96"/>
        <v>D-</v>
      </c>
      <c r="AE329" s="408">
        <f t="shared" si="104"/>
        <v>3</v>
      </c>
      <c r="AF329" s="288"/>
      <c r="AG329" s="726"/>
      <c r="AH329" s="727"/>
      <c r="AI329" s="728" t="str">
        <f t="shared" si="101"/>
        <v>N</v>
      </c>
      <c r="AJ329" s="732"/>
      <c r="AK329" s="720"/>
      <c r="AL329" s="720"/>
      <c r="AM329" s="721"/>
      <c r="AN329" s="721"/>
      <c r="AO329" s="722"/>
      <c r="AP329" s="729">
        <f t="shared" si="98"/>
        <v>0</v>
      </c>
      <c r="AQ329" s="729">
        <f t="shared" si="99"/>
        <v>0</v>
      </c>
      <c r="AR329" s="729">
        <f t="shared" si="100"/>
        <v>0</v>
      </c>
      <c r="AS329" s="730">
        <f t="shared" si="87"/>
        <v>75</v>
      </c>
      <c r="AT329" s="731">
        <v>75</v>
      </c>
    </row>
    <row r="330" spans="1:46" ht="62.25" x14ac:dyDescent="0.9">
      <c r="A330" s="430">
        <v>33</v>
      </c>
      <c r="B330" s="433">
        <f>DATOS!F40</f>
        <v>0</v>
      </c>
      <c r="C330" s="491">
        <v>4</v>
      </c>
      <c r="D330" s="492">
        <v>4</v>
      </c>
      <c r="E330" s="492">
        <v>4</v>
      </c>
      <c r="F330" s="493">
        <v>4</v>
      </c>
      <c r="G330" s="695">
        <f t="shared" si="88"/>
        <v>4</v>
      </c>
      <c r="H330" s="491">
        <v>4</v>
      </c>
      <c r="I330" s="492">
        <v>4</v>
      </c>
      <c r="J330" s="492">
        <v>4</v>
      </c>
      <c r="K330" s="493">
        <v>4</v>
      </c>
      <c r="L330" s="695">
        <f t="shared" si="89"/>
        <v>4</v>
      </c>
      <c r="M330" s="696">
        <f t="shared" si="102"/>
        <v>4</v>
      </c>
      <c r="N330" s="766" t="str">
        <f t="shared" si="91"/>
        <v>D+</v>
      </c>
      <c r="O330" s="697"/>
      <c r="P330" s="491">
        <v>4</v>
      </c>
      <c r="Q330" s="492">
        <v>4</v>
      </c>
      <c r="R330" s="492">
        <v>4</v>
      </c>
      <c r="S330" s="493">
        <v>4</v>
      </c>
      <c r="T330" s="698">
        <f t="shared" si="92"/>
        <v>4</v>
      </c>
      <c r="U330" s="491">
        <v>4</v>
      </c>
      <c r="V330" s="492">
        <v>4</v>
      </c>
      <c r="W330" s="492">
        <v>4</v>
      </c>
      <c r="X330" s="493">
        <v>4</v>
      </c>
      <c r="Y330" s="417">
        <f t="shared" si="93"/>
        <v>4</v>
      </c>
      <c r="Z330" s="404">
        <f t="shared" si="103"/>
        <v>4</v>
      </c>
      <c r="AA330" s="766" t="str">
        <f t="shared" si="95"/>
        <v>D+</v>
      </c>
      <c r="AB330" s="423">
        <v>4</v>
      </c>
      <c r="AC330" s="1050"/>
      <c r="AD330" s="477" t="str">
        <f t="shared" si="96"/>
        <v>D+</v>
      </c>
      <c r="AE330" s="408">
        <f t="shared" si="104"/>
        <v>4</v>
      </c>
      <c r="AF330" s="288"/>
      <c r="AG330" s="726"/>
      <c r="AH330" s="727"/>
      <c r="AI330" s="728" t="str">
        <f t="shared" si="101"/>
        <v>N</v>
      </c>
      <c r="AJ330" s="732"/>
      <c r="AK330" s="720"/>
      <c r="AL330" s="720"/>
      <c r="AM330" s="721"/>
      <c r="AN330" s="721"/>
      <c r="AO330" s="722"/>
      <c r="AP330" s="729">
        <f t="shared" si="98"/>
        <v>0</v>
      </c>
      <c r="AQ330" s="729">
        <f t="shared" si="99"/>
        <v>0</v>
      </c>
      <c r="AR330" s="729">
        <f t="shared" si="100"/>
        <v>0</v>
      </c>
      <c r="AS330" s="730">
        <f t="shared" si="87"/>
        <v>75</v>
      </c>
      <c r="AT330" s="731">
        <v>75</v>
      </c>
    </row>
    <row r="331" spans="1:46" ht="62.25" x14ac:dyDescent="0.9">
      <c r="A331" s="430">
        <v>34</v>
      </c>
      <c r="B331" s="433">
        <f>DATOS!F41</f>
        <v>0</v>
      </c>
      <c r="C331" s="491">
        <v>2</v>
      </c>
      <c r="D331" s="492">
        <v>2</v>
      </c>
      <c r="E331" s="492">
        <v>2</v>
      </c>
      <c r="F331" s="493">
        <v>2</v>
      </c>
      <c r="G331" s="695">
        <f t="shared" si="88"/>
        <v>2</v>
      </c>
      <c r="H331" s="491">
        <v>2</v>
      </c>
      <c r="I331" s="492">
        <v>2</v>
      </c>
      <c r="J331" s="492">
        <v>2</v>
      </c>
      <c r="K331" s="493">
        <v>2</v>
      </c>
      <c r="L331" s="695">
        <f t="shared" si="89"/>
        <v>2</v>
      </c>
      <c r="M331" s="696">
        <f t="shared" si="102"/>
        <v>2</v>
      </c>
      <c r="N331" s="766" t="str">
        <f t="shared" si="91"/>
        <v>E+</v>
      </c>
      <c r="O331" s="697"/>
      <c r="P331" s="491">
        <v>2</v>
      </c>
      <c r="Q331" s="492">
        <v>2</v>
      </c>
      <c r="R331" s="492">
        <v>2</v>
      </c>
      <c r="S331" s="493">
        <v>2</v>
      </c>
      <c r="T331" s="698">
        <f t="shared" si="92"/>
        <v>2</v>
      </c>
      <c r="U331" s="491">
        <v>2</v>
      </c>
      <c r="V331" s="492">
        <v>2</v>
      </c>
      <c r="W331" s="492">
        <v>2</v>
      </c>
      <c r="X331" s="493">
        <v>2</v>
      </c>
      <c r="Y331" s="417">
        <f t="shared" si="93"/>
        <v>2</v>
      </c>
      <c r="Z331" s="404">
        <f t="shared" si="103"/>
        <v>2</v>
      </c>
      <c r="AA331" s="766" t="str">
        <f t="shared" si="95"/>
        <v>E+</v>
      </c>
      <c r="AB331" s="423">
        <v>2</v>
      </c>
      <c r="AC331" s="1050"/>
      <c r="AD331" s="477" t="str">
        <f t="shared" si="96"/>
        <v>E+</v>
      </c>
      <c r="AE331" s="408">
        <f t="shared" si="104"/>
        <v>2</v>
      </c>
      <c r="AF331" s="288"/>
      <c r="AG331" s="726"/>
      <c r="AH331" s="727"/>
      <c r="AI331" s="728" t="str">
        <f t="shared" si="101"/>
        <v>N</v>
      </c>
      <c r="AJ331" s="732"/>
      <c r="AK331" s="720"/>
      <c r="AL331" s="720"/>
      <c r="AM331" s="721"/>
      <c r="AN331" s="721"/>
      <c r="AO331" s="722"/>
      <c r="AP331" s="729">
        <f t="shared" si="98"/>
        <v>0</v>
      </c>
      <c r="AQ331" s="729">
        <f t="shared" si="99"/>
        <v>0</v>
      </c>
      <c r="AR331" s="729">
        <f t="shared" si="100"/>
        <v>0</v>
      </c>
      <c r="AS331" s="730">
        <f t="shared" si="87"/>
        <v>75</v>
      </c>
      <c r="AT331" s="731">
        <v>75</v>
      </c>
    </row>
    <row r="332" spans="1:46" ht="62.25" x14ac:dyDescent="0.9">
      <c r="A332" s="430">
        <v>35</v>
      </c>
      <c r="B332" s="433">
        <f>DATOS!F42</f>
        <v>0</v>
      </c>
      <c r="C332" s="491">
        <v>2</v>
      </c>
      <c r="D332" s="492">
        <v>2</v>
      </c>
      <c r="E332" s="492">
        <v>2</v>
      </c>
      <c r="F332" s="493">
        <v>2</v>
      </c>
      <c r="G332" s="695">
        <f t="shared" si="88"/>
        <v>2</v>
      </c>
      <c r="H332" s="491">
        <v>2</v>
      </c>
      <c r="I332" s="492">
        <v>2</v>
      </c>
      <c r="J332" s="492">
        <v>2</v>
      </c>
      <c r="K332" s="493">
        <v>2</v>
      </c>
      <c r="L332" s="695">
        <f t="shared" si="89"/>
        <v>2</v>
      </c>
      <c r="M332" s="696">
        <f t="shared" si="102"/>
        <v>2</v>
      </c>
      <c r="N332" s="766" t="str">
        <f t="shared" si="91"/>
        <v>E+</v>
      </c>
      <c r="O332" s="697"/>
      <c r="P332" s="491">
        <v>2</v>
      </c>
      <c r="Q332" s="492">
        <v>2</v>
      </c>
      <c r="R332" s="492">
        <v>2</v>
      </c>
      <c r="S332" s="493">
        <v>2</v>
      </c>
      <c r="T332" s="698">
        <f t="shared" si="92"/>
        <v>2</v>
      </c>
      <c r="U332" s="491">
        <v>2</v>
      </c>
      <c r="V332" s="492">
        <v>2</v>
      </c>
      <c r="W332" s="492">
        <v>2</v>
      </c>
      <c r="X332" s="493">
        <v>2</v>
      </c>
      <c r="Y332" s="417">
        <f t="shared" si="93"/>
        <v>2</v>
      </c>
      <c r="Z332" s="404">
        <f t="shared" si="103"/>
        <v>2</v>
      </c>
      <c r="AA332" s="766" t="str">
        <f t="shared" si="95"/>
        <v>E+</v>
      </c>
      <c r="AB332" s="423">
        <v>2</v>
      </c>
      <c r="AC332" s="1050"/>
      <c r="AD332" s="477" t="str">
        <f t="shared" si="96"/>
        <v>E+</v>
      </c>
      <c r="AE332" s="408">
        <f t="shared" si="104"/>
        <v>2</v>
      </c>
      <c r="AF332" s="288"/>
      <c r="AG332" s="726"/>
      <c r="AH332" s="727"/>
      <c r="AI332" s="728" t="str">
        <f t="shared" si="101"/>
        <v>N</v>
      </c>
      <c r="AJ332" s="732"/>
      <c r="AK332" s="720"/>
      <c r="AL332" s="720"/>
      <c r="AM332" s="721"/>
      <c r="AN332" s="721"/>
      <c r="AO332" s="722"/>
      <c r="AP332" s="729">
        <f t="shared" si="98"/>
        <v>0</v>
      </c>
      <c r="AQ332" s="729">
        <f t="shared" si="99"/>
        <v>0</v>
      </c>
      <c r="AR332" s="729">
        <f t="shared" si="100"/>
        <v>0</v>
      </c>
      <c r="AS332" s="730">
        <f t="shared" si="87"/>
        <v>75</v>
      </c>
      <c r="AT332" s="731">
        <v>75</v>
      </c>
    </row>
    <row r="333" spans="1:46" ht="62.25" x14ac:dyDescent="0.9">
      <c r="A333" s="430">
        <v>36</v>
      </c>
      <c r="B333" s="433">
        <f>DATOS!F43</f>
        <v>0</v>
      </c>
      <c r="C333" s="491">
        <v>2</v>
      </c>
      <c r="D333" s="492">
        <v>2</v>
      </c>
      <c r="E333" s="492">
        <v>2</v>
      </c>
      <c r="F333" s="493">
        <v>2</v>
      </c>
      <c r="G333" s="695">
        <f t="shared" si="88"/>
        <v>2</v>
      </c>
      <c r="H333" s="491">
        <v>2</v>
      </c>
      <c r="I333" s="492">
        <v>2</v>
      </c>
      <c r="J333" s="492">
        <v>2</v>
      </c>
      <c r="K333" s="493">
        <v>2</v>
      </c>
      <c r="L333" s="695">
        <f t="shared" si="89"/>
        <v>2</v>
      </c>
      <c r="M333" s="696">
        <f t="shared" si="102"/>
        <v>2</v>
      </c>
      <c r="N333" s="766" t="str">
        <f t="shared" si="91"/>
        <v>E+</v>
      </c>
      <c r="O333" s="697"/>
      <c r="P333" s="491">
        <v>2</v>
      </c>
      <c r="Q333" s="492">
        <v>2</v>
      </c>
      <c r="R333" s="492">
        <v>2</v>
      </c>
      <c r="S333" s="493">
        <v>2</v>
      </c>
      <c r="T333" s="698">
        <f t="shared" si="92"/>
        <v>2</v>
      </c>
      <c r="U333" s="491">
        <v>2</v>
      </c>
      <c r="V333" s="492">
        <v>2</v>
      </c>
      <c r="W333" s="492">
        <v>2</v>
      </c>
      <c r="X333" s="493">
        <v>2</v>
      </c>
      <c r="Y333" s="417">
        <f t="shared" si="93"/>
        <v>2</v>
      </c>
      <c r="Z333" s="404">
        <f t="shared" si="103"/>
        <v>2</v>
      </c>
      <c r="AA333" s="766" t="str">
        <f t="shared" si="95"/>
        <v>E+</v>
      </c>
      <c r="AB333" s="423">
        <v>2</v>
      </c>
      <c r="AC333" s="1050"/>
      <c r="AD333" s="477" t="str">
        <f t="shared" si="96"/>
        <v>E+</v>
      </c>
      <c r="AE333" s="408">
        <f t="shared" si="104"/>
        <v>2</v>
      </c>
      <c r="AF333" s="288"/>
      <c r="AG333" s="726"/>
      <c r="AH333" s="727"/>
      <c r="AI333" s="728" t="str">
        <f t="shared" si="101"/>
        <v>N</v>
      </c>
      <c r="AJ333" s="732"/>
      <c r="AK333" s="720"/>
      <c r="AL333" s="720"/>
      <c r="AM333" s="721"/>
      <c r="AN333" s="721"/>
      <c r="AO333" s="722"/>
      <c r="AP333" s="729">
        <f t="shared" si="98"/>
        <v>0</v>
      </c>
      <c r="AQ333" s="729">
        <f t="shared" si="99"/>
        <v>0</v>
      </c>
      <c r="AR333" s="729">
        <f t="shared" si="100"/>
        <v>0</v>
      </c>
      <c r="AS333" s="730">
        <f t="shared" si="87"/>
        <v>75</v>
      </c>
      <c r="AT333" s="731">
        <v>75</v>
      </c>
    </row>
    <row r="334" spans="1:46" ht="62.25" x14ac:dyDescent="0.9">
      <c r="A334" s="430">
        <v>37</v>
      </c>
      <c r="B334" s="433">
        <f>DATOS!F44</f>
        <v>0</v>
      </c>
      <c r="C334" s="491">
        <v>1</v>
      </c>
      <c r="D334" s="492">
        <v>1</v>
      </c>
      <c r="E334" s="492">
        <v>1</v>
      </c>
      <c r="F334" s="493">
        <v>1</v>
      </c>
      <c r="G334" s="695">
        <f t="shared" si="88"/>
        <v>1</v>
      </c>
      <c r="H334" s="491">
        <v>1</v>
      </c>
      <c r="I334" s="492">
        <v>1</v>
      </c>
      <c r="J334" s="492">
        <v>1</v>
      </c>
      <c r="K334" s="493">
        <v>1</v>
      </c>
      <c r="L334" s="695">
        <f t="shared" si="89"/>
        <v>1</v>
      </c>
      <c r="M334" s="696">
        <f t="shared" si="102"/>
        <v>1</v>
      </c>
      <c r="N334" s="766" t="str">
        <f t="shared" si="91"/>
        <v>E-</v>
      </c>
      <c r="O334" s="697"/>
      <c r="P334" s="491">
        <v>1</v>
      </c>
      <c r="Q334" s="492">
        <v>1</v>
      </c>
      <c r="R334" s="492">
        <v>1</v>
      </c>
      <c r="S334" s="493">
        <v>1</v>
      </c>
      <c r="T334" s="698">
        <f t="shared" si="92"/>
        <v>1</v>
      </c>
      <c r="U334" s="491">
        <v>1</v>
      </c>
      <c r="V334" s="492">
        <v>1</v>
      </c>
      <c r="W334" s="492">
        <v>1</v>
      </c>
      <c r="X334" s="493">
        <v>1</v>
      </c>
      <c r="Y334" s="417">
        <f t="shared" si="93"/>
        <v>1</v>
      </c>
      <c r="Z334" s="404">
        <f t="shared" si="103"/>
        <v>1</v>
      </c>
      <c r="AA334" s="766" t="str">
        <f t="shared" si="95"/>
        <v>E-</v>
      </c>
      <c r="AB334" s="423">
        <v>1</v>
      </c>
      <c r="AC334" s="1050"/>
      <c r="AD334" s="477" t="str">
        <f t="shared" si="96"/>
        <v>E-</v>
      </c>
      <c r="AE334" s="408">
        <f t="shared" si="104"/>
        <v>1</v>
      </c>
      <c r="AF334" s="288"/>
      <c r="AG334" s="726"/>
      <c r="AH334" s="727"/>
      <c r="AI334" s="728" t="str">
        <f t="shared" si="101"/>
        <v>N</v>
      </c>
      <c r="AJ334" s="732"/>
      <c r="AK334" s="720"/>
      <c r="AL334" s="720"/>
      <c r="AM334" s="721"/>
      <c r="AN334" s="721"/>
      <c r="AO334" s="722"/>
      <c r="AP334" s="729">
        <f t="shared" si="98"/>
        <v>0</v>
      </c>
      <c r="AQ334" s="729">
        <f t="shared" si="99"/>
        <v>0</v>
      </c>
      <c r="AR334" s="729">
        <f t="shared" si="100"/>
        <v>0</v>
      </c>
      <c r="AS334" s="730">
        <f t="shared" si="87"/>
        <v>75</v>
      </c>
      <c r="AT334" s="731">
        <v>75</v>
      </c>
    </row>
    <row r="335" spans="1:46" ht="62.25" x14ac:dyDescent="0.9">
      <c r="A335" s="430">
        <v>38</v>
      </c>
      <c r="B335" s="433">
        <f>DATOS!F45</f>
        <v>0</v>
      </c>
      <c r="C335" s="491">
        <v>1</v>
      </c>
      <c r="D335" s="492">
        <v>1</v>
      </c>
      <c r="E335" s="492">
        <v>1</v>
      </c>
      <c r="F335" s="493">
        <v>1</v>
      </c>
      <c r="G335" s="695">
        <f t="shared" si="88"/>
        <v>1</v>
      </c>
      <c r="H335" s="491">
        <v>1</v>
      </c>
      <c r="I335" s="492">
        <v>1</v>
      </c>
      <c r="J335" s="492">
        <v>1</v>
      </c>
      <c r="K335" s="493">
        <v>1</v>
      </c>
      <c r="L335" s="695">
        <f t="shared" si="89"/>
        <v>1</v>
      </c>
      <c r="M335" s="696">
        <f t="shared" si="102"/>
        <v>1</v>
      </c>
      <c r="N335" s="766" t="str">
        <f t="shared" si="91"/>
        <v>E-</v>
      </c>
      <c r="O335" s="697"/>
      <c r="P335" s="491">
        <v>1</v>
      </c>
      <c r="Q335" s="492">
        <v>1</v>
      </c>
      <c r="R335" s="492">
        <v>1</v>
      </c>
      <c r="S335" s="493">
        <v>1</v>
      </c>
      <c r="T335" s="698">
        <f t="shared" si="92"/>
        <v>1</v>
      </c>
      <c r="U335" s="491">
        <v>1</v>
      </c>
      <c r="V335" s="492">
        <v>1</v>
      </c>
      <c r="W335" s="492">
        <v>1</v>
      </c>
      <c r="X335" s="493">
        <v>1</v>
      </c>
      <c r="Y335" s="417">
        <f t="shared" si="93"/>
        <v>1</v>
      </c>
      <c r="Z335" s="404">
        <f t="shared" si="103"/>
        <v>1</v>
      </c>
      <c r="AA335" s="766" t="str">
        <f t="shared" si="95"/>
        <v>E-</v>
      </c>
      <c r="AB335" s="423">
        <v>1</v>
      </c>
      <c r="AC335" s="1050"/>
      <c r="AD335" s="477" t="str">
        <f t="shared" si="96"/>
        <v>E-</v>
      </c>
      <c r="AE335" s="408">
        <f t="shared" si="104"/>
        <v>1</v>
      </c>
      <c r="AF335" s="288"/>
      <c r="AG335" s="726"/>
      <c r="AH335" s="727"/>
      <c r="AI335" s="728" t="str">
        <f t="shared" si="101"/>
        <v>N</v>
      </c>
      <c r="AJ335" s="732"/>
      <c r="AK335" s="720"/>
      <c r="AL335" s="720"/>
      <c r="AM335" s="721"/>
      <c r="AN335" s="721"/>
      <c r="AO335" s="722"/>
      <c r="AP335" s="729">
        <f t="shared" si="98"/>
        <v>0</v>
      </c>
      <c r="AQ335" s="729">
        <f t="shared" si="99"/>
        <v>0</v>
      </c>
      <c r="AR335" s="729">
        <f t="shared" si="100"/>
        <v>0</v>
      </c>
      <c r="AS335" s="730">
        <f t="shared" si="87"/>
        <v>75</v>
      </c>
      <c r="AT335" s="731">
        <v>75</v>
      </c>
    </row>
    <row r="336" spans="1:46" ht="62.25" x14ac:dyDescent="0.9">
      <c r="A336" s="430">
        <v>39</v>
      </c>
      <c r="B336" s="433">
        <f>DATOS!F46</f>
        <v>0</v>
      </c>
      <c r="C336" s="491">
        <v>1</v>
      </c>
      <c r="D336" s="492">
        <v>1</v>
      </c>
      <c r="E336" s="492">
        <v>1</v>
      </c>
      <c r="F336" s="493">
        <v>1</v>
      </c>
      <c r="G336" s="695">
        <f t="shared" si="88"/>
        <v>1</v>
      </c>
      <c r="H336" s="491">
        <v>1</v>
      </c>
      <c r="I336" s="492">
        <v>1</v>
      </c>
      <c r="J336" s="492">
        <v>1</v>
      </c>
      <c r="K336" s="493">
        <v>1</v>
      </c>
      <c r="L336" s="695">
        <f t="shared" si="89"/>
        <v>1</v>
      </c>
      <c r="M336" s="696">
        <f t="shared" si="102"/>
        <v>1</v>
      </c>
      <c r="N336" s="766" t="str">
        <f t="shared" si="91"/>
        <v>E-</v>
      </c>
      <c r="O336" s="697"/>
      <c r="P336" s="491">
        <v>1</v>
      </c>
      <c r="Q336" s="492">
        <v>1</v>
      </c>
      <c r="R336" s="492">
        <v>1</v>
      </c>
      <c r="S336" s="493">
        <v>1</v>
      </c>
      <c r="T336" s="698">
        <f t="shared" si="92"/>
        <v>1</v>
      </c>
      <c r="U336" s="491">
        <v>1</v>
      </c>
      <c r="V336" s="492">
        <v>1</v>
      </c>
      <c r="W336" s="492">
        <v>1</v>
      </c>
      <c r="X336" s="493">
        <v>1</v>
      </c>
      <c r="Y336" s="417">
        <f t="shared" si="93"/>
        <v>1</v>
      </c>
      <c r="Z336" s="404">
        <f t="shared" si="103"/>
        <v>1</v>
      </c>
      <c r="AA336" s="766" t="str">
        <f t="shared" si="95"/>
        <v>E-</v>
      </c>
      <c r="AB336" s="423">
        <v>1</v>
      </c>
      <c r="AC336" s="1050"/>
      <c r="AD336" s="477" t="str">
        <f t="shared" si="96"/>
        <v>E-</v>
      </c>
      <c r="AE336" s="408">
        <f t="shared" si="104"/>
        <v>1</v>
      </c>
      <c r="AF336" s="288"/>
      <c r="AG336" s="726"/>
      <c r="AH336" s="727"/>
      <c r="AI336" s="728" t="str">
        <f t="shared" si="101"/>
        <v>N</v>
      </c>
      <c r="AJ336" s="732"/>
      <c r="AK336" s="720"/>
      <c r="AL336" s="720"/>
      <c r="AM336" s="721"/>
      <c r="AN336" s="721"/>
      <c r="AO336" s="722"/>
      <c r="AP336" s="729">
        <f t="shared" si="98"/>
        <v>0</v>
      </c>
      <c r="AQ336" s="729">
        <f t="shared" si="99"/>
        <v>0</v>
      </c>
      <c r="AR336" s="729">
        <f t="shared" si="100"/>
        <v>0</v>
      </c>
      <c r="AS336" s="730">
        <f t="shared" si="87"/>
        <v>75</v>
      </c>
      <c r="AT336" s="731">
        <v>75</v>
      </c>
    </row>
    <row r="337" spans="1:46" ht="63" thickBot="1" x14ac:dyDescent="0.95">
      <c r="A337" s="431">
        <v>40</v>
      </c>
      <c r="B337" s="434">
        <f>DATOS!F47</f>
        <v>0</v>
      </c>
      <c r="C337" s="494">
        <v>1</v>
      </c>
      <c r="D337" s="495">
        <v>1</v>
      </c>
      <c r="E337" s="495">
        <v>1</v>
      </c>
      <c r="F337" s="496">
        <v>1</v>
      </c>
      <c r="G337" s="700">
        <f t="shared" si="88"/>
        <v>1</v>
      </c>
      <c r="H337" s="494">
        <v>1</v>
      </c>
      <c r="I337" s="495">
        <v>1</v>
      </c>
      <c r="J337" s="495">
        <v>1</v>
      </c>
      <c r="K337" s="496">
        <v>1</v>
      </c>
      <c r="L337" s="700">
        <f t="shared" si="89"/>
        <v>1</v>
      </c>
      <c r="M337" s="701">
        <f t="shared" si="102"/>
        <v>1</v>
      </c>
      <c r="N337" s="767" t="str">
        <f t="shared" si="91"/>
        <v>E-</v>
      </c>
      <c r="O337" s="702"/>
      <c r="P337" s="494">
        <v>1</v>
      </c>
      <c r="Q337" s="495">
        <v>1</v>
      </c>
      <c r="R337" s="495">
        <v>1</v>
      </c>
      <c r="S337" s="496">
        <v>1</v>
      </c>
      <c r="T337" s="703">
        <f t="shared" si="92"/>
        <v>1</v>
      </c>
      <c r="U337" s="494">
        <v>1</v>
      </c>
      <c r="V337" s="495">
        <v>1</v>
      </c>
      <c r="W337" s="495">
        <v>1</v>
      </c>
      <c r="X337" s="496">
        <v>1</v>
      </c>
      <c r="Y337" s="418">
        <f t="shared" si="93"/>
        <v>1</v>
      </c>
      <c r="Z337" s="405">
        <f t="shared" si="103"/>
        <v>1</v>
      </c>
      <c r="AA337" s="767" t="str">
        <f t="shared" si="95"/>
        <v>E-</v>
      </c>
      <c r="AB337" s="424">
        <v>1</v>
      </c>
      <c r="AC337" s="1051"/>
      <c r="AD337" s="478" t="str">
        <f t="shared" si="96"/>
        <v>E-</v>
      </c>
      <c r="AE337" s="409">
        <f t="shared" si="104"/>
        <v>1</v>
      </c>
      <c r="AF337" s="289"/>
      <c r="AG337" s="733"/>
      <c r="AH337" s="734"/>
      <c r="AI337" s="735" t="str">
        <f t="shared" si="101"/>
        <v>N</v>
      </c>
      <c r="AJ337" s="736"/>
      <c r="AK337" s="737"/>
      <c r="AL337" s="737"/>
      <c r="AM337" s="738"/>
      <c r="AN337" s="738"/>
      <c r="AO337" s="739"/>
      <c r="AP337" s="740">
        <f t="shared" si="98"/>
        <v>0</v>
      </c>
      <c r="AQ337" s="740">
        <f t="shared" si="99"/>
        <v>0</v>
      </c>
      <c r="AR337" s="740">
        <f t="shared" si="100"/>
        <v>0</v>
      </c>
      <c r="AS337" s="741">
        <f t="shared" si="87"/>
        <v>75</v>
      </c>
      <c r="AT337" s="742">
        <v>75</v>
      </c>
    </row>
    <row r="338" spans="1:46" ht="63" thickBot="1" x14ac:dyDescent="0.95">
      <c r="A338" s="385"/>
      <c r="E338" s="442" t="s">
        <v>168</v>
      </c>
      <c r="F338" s="440" t="s">
        <v>929</v>
      </c>
      <c r="G338" s="441" t="s">
        <v>169</v>
      </c>
      <c r="H338" s="687"/>
      <c r="I338" s="687"/>
      <c r="J338" s="687"/>
      <c r="K338" s="687"/>
      <c r="L338" s="704"/>
      <c r="M338" s="704"/>
      <c r="N338" s="704"/>
      <c r="O338" s="704"/>
      <c r="P338" s="687"/>
      <c r="Q338" s="687"/>
      <c r="R338" s="687"/>
      <c r="S338" s="687"/>
      <c r="T338" s="704"/>
      <c r="U338" s="687"/>
      <c r="V338" s="687"/>
      <c r="W338" s="687"/>
      <c r="X338" s="687"/>
      <c r="Y338" s="377"/>
      <c r="Z338" s="377"/>
      <c r="AA338" s="377"/>
      <c r="AB338" s="377"/>
      <c r="AC338" s="1040" t="s">
        <v>157</v>
      </c>
      <c r="AD338" s="1041"/>
      <c r="AE338" s="378">
        <f>AVERAGE(AE298:AE318)</f>
        <v>8.4285714285714288</v>
      </c>
      <c r="AF338" s="228"/>
    </row>
    <row r="339" spans="1:46" ht="63" thickBot="1" x14ac:dyDescent="0.95">
      <c r="A339" s="385"/>
      <c r="B339" s="1042" t="s">
        <v>228</v>
      </c>
      <c r="C339" s="1043"/>
      <c r="D339" s="1044"/>
      <c r="E339" s="443" t="s">
        <v>170</v>
      </c>
      <c r="F339" s="705">
        <f>COUNTIFS($V$14:$V$53, "&gt;=8", $V$14:$V$53, "&lt;=10")</f>
        <v>0</v>
      </c>
      <c r="G339" s="706">
        <f>COUNTIFS($G$14:$G$52, "&gt;=8", $G$14:$G$52, "&lt;=10") / COUNT($G$14:$G$52)</f>
        <v>0</v>
      </c>
      <c r="K339" s="687"/>
      <c r="L339" s="704"/>
      <c r="M339" s="704"/>
      <c r="N339" s="704"/>
      <c r="O339" s="704"/>
      <c r="P339" s="687"/>
      <c r="Q339" s="687"/>
      <c r="R339" s="687"/>
      <c r="S339" s="687"/>
      <c r="T339" s="704"/>
      <c r="U339" s="687"/>
      <c r="V339" s="687"/>
      <c r="W339" s="687"/>
      <c r="X339" s="687"/>
      <c r="Y339" s="377"/>
      <c r="Z339" s="377"/>
      <c r="AA339" s="377"/>
      <c r="AB339" s="377"/>
      <c r="AC339" s="1040" t="s">
        <v>158</v>
      </c>
      <c r="AD339" s="1045"/>
      <c r="AE339" s="379">
        <f>DATOS!C301</f>
        <v>0</v>
      </c>
      <c r="AF339" s="280"/>
      <c r="AG339" s="381"/>
      <c r="AH339" s="381"/>
      <c r="AI339" s="380"/>
      <c r="AJ339" s="380"/>
      <c r="AK339" s="380"/>
      <c r="AL339" s="380"/>
      <c r="AM339" s="663"/>
      <c r="AN339" s="663"/>
      <c r="AO339" s="663"/>
      <c r="AP339" s="663"/>
      <c r="AQ339" s="663"/>
      <c r="AR339" s="663"/>
      <c r="AS339" s="663"/>
      <c r="AT339" s="663"/>
    </row>
    <row r="340" spans="1:46" x14ac:dyDescent="0.9">
      <c r="B340" s="1027" t="s">
        <v>231</v>
      </c>
      <c r="C340" s="1028"/>
      <c r="D340" s="1029"/>
      <c r="E340" s="445" t="s">
        <v>171</v>
      </c>
      <c r="F340" s="707">
        <f>COUNTIFS($V$14:$V$53, "&gt;=5", $V$14:$V$53, "&lt;=7")</f>
        <v>0</v>
      </c>
      <c r="G340" s="708">
        <f>COUNTIFS($G$14:$G$52, "&gt;=5", $G$14:$G$52, "&lt;=7") / COUNT($G$14:$G$52)</f>
        <v>0</v>
      </c>
      <c r="K340" s="709"/>
      <c r="L340" s="710"/>
      <c r="M340" s="710"/>
      <c r="N340" s="710"/>
      <c r="O340" s="710"/>
      <c r="P340" s="709"/>
      <c r="Q340" s="709"/>
      <c r="R340" s="709"/>
      <c r="S340" s="709"/>
      <c r="T340" s="710"/>
      <c r="U340" s="687"/>
      <c r="V340" s="687"/>
      <c r="W340" s="687"/>
      <c r="X340" s="687"/>
      <c r="Y340" s="229"/>
      <c r="Z340" s="229"/>
      <c r="AA340" s="229"/>
      <c r="AB340" s="229"/>
      <c r="AC340" s="221"/>
      <c r="AD340" s="229"/>
      <c r="AE340" s="229"/>
      <c r="AF340" s="229"/>
      <c r="AG340" s="381"/>
      <c r="AH340" s="381"/>
      <c r="AI340" s="380"/>
      <c r="AJ340" s="380"/>
      <c r="AK340" s="380"/>
      <c r="AL340" s="380"/>
      <c r="AM340" s="380"/>
      <c r="AN340" s="380"/>
      <c r="AO340" s="380"/>
      <c r="AP340" s="380"/>
      <c r="AQ340" s="380"/>
      <c r="AR340" s="380"/>
      <c r="AS340" s="380"/>
      <c r="AT340" s="380"/>
    </row>
    <row r="341" spans="1:46" ht="62.25" thickBot="1" x14ac:dyDescent="0.95">
      <c r="B341" s="1030" t="s">
        <v>234</v>
      </c>
      <c r="C341" s="1031"/>
      <c r="D341" s="1032"/>
      <c r="E341" s="447" t="s">
        <v>172</v>
      </c>
      <c r="F341" s="711">
        <f>COUNTIFS($V$14:$V$53, "&gt;=1", $V$14:$V$53, "&lt;=4")</f>
        <v>0</v>
      </c>
      <c r="G341" s="712">
        <f>COUNTIFS($G$14:$G$52, "&gt;=1", $G$14:$G$52, "&lt;=4") / COUNT($G$14:$G$52)</f>
        <v>0</v>
      </c>
      <c r="K341" s="709"/>
      <c r="L341" s="710"/>
      <c r="M341" s="710"/>
      <c r="N341" s="710"/>
      <c r="O341" s="710"/>
      <c r="P341" s="709"/>
      <c r="Q341" s="1033" t="s">
        <v>111</v>
      </c>
      <c r="R341" s="1033"/>
      <c r="U341" s="1034" t="s">
        <v>310</v>
      </c>
      <c r="V341" s="1034"/>
      <c r="W341" s="713"/>
      <c r="X341" s="1035" t="s">
        <v>917</v>
      </c>
      <c r="Y341" s="1035"/>
      <c r="Z341" s="1035"/>
      <c r="AA341" s="1036" t="s">
        <v>918</v>
      </c>
      <c r="AB341" s="1036"/>
      <c r="AC341" s="1036"/>
      <c r="AD341" s="1036"/>
      <c r="AE341" s="1036"/>
      <c r="AF341" s="229"/>
      <c r="AG341" s="381"/>
      <c r="AH341" s="381"/>
      <c r="AI341" s="380"/>
      <c r="AJ341" s="380"/>
      <c r="AK341" s="380"/>
      <c r="AL341" s="380"/>
      <c r="AM341" s="380"/>
      <c r="AN341" s="380"/>
      <c r="AO341" s="380"/>
      <c r="AP341" s="380"/>
      <c r="AQ341" s="380"/>
      <c r="AR341" s="380"/>
      <c r="AS341" s="380"/>
      <c r="AT341" s="380"/>
    </row>
    <row r="342" spans="1:46" ht="62.25" thickBot="1" x14ac:dyDescent="0.95">
      <c r="B342" s="1046" t="s">
        <v>173</v>
      </c>
      <c r="C342" s="1047"/>
      <c r="D342" s="1047"/>
      <c r="E342" s="1048"/>
      <c r="F342" s="714">
        <f>SUM(F339:F341)</f>
        <v>0</v>
      </c>
      <c r="G342" s="715">
        <f>DATOS!C301/28</f>
        <v>0</v>
      </c>
      <c r="K342" s="709"/>
      <c r="L342" s="710"/>
      <c r="M342" s="710"/>
      <c r="N342" s="710"/>
      <c r="O342" s="710"/>
      <c r="P342" s="709"/>
      <c r="Q342" s="709"/>
      <c r="R342" s="709"/>
      <c r="S342" s="709"/>
      <c r="T342" s="710"/>
      <c r="U342" s="687"/>
      <c r="V342" s="687"/>
      <c r="W342" s="687"/>
      <c r="X342" s="687"/>
      <c r="Y342" s="229"/>
      <c r="Z342" s="229"/>
      <c r="AA342" s="229"/>
      <c r="AB342" s="229"/>
      <c r="AC342" s="221"/>
      <c r="AD342" s="229"/>
      <c r="AE342" s="229"/>
      <c r="AF342" s="229"/>
      <c r="AG342" s="223"/>
      <c r="AH342" s="223"/>
      <c r="AI342" s="221"/>
      <c r="AJ342" s="221"/>
      <c r="AK342" s="221"/>
      <c r="AL342" s="221"/>
      <c r="AM342" s="221"/>
      <c r="AN342" s="221"/>
      <c r="AO342" s="221"/>
      <c r="AP342" s="221"/>
      <c r="AQ342" s="221"/>
      <c r="AR342" s="221"/>
      <c r="AS342" s="221"/>
      <c r="AT342" s="221"/>
    </row>
    <row r="343" spans="1:46" ht="101.25" x14ac:dyDescent="0.9">
      <c r="A343" s="990" t="s">
        <v>0</v>
      </c>
      <c r="B343" s="990"/>
      <c r="C343" s="990"/>
      <c r="D343" s="990"/>
      <c r="E343" s="990"/>
      <c r="F343" s="990"/>
      <c r="G343" s="990"/>
      <c r="H343" s="990"/>
      <c r="I343" s="990"/>
      <c r="J343" s="990"/>
      <c r="K343" s="990"/>
      <c r="L343" s="990"/>
      <c r="M343" s="990"/>
      <c r="N343" s="990"/>
      <c r="O343" s="990"/>
      <c r="P343" s="990"/>
      <c r="Q343" s="990"/>
      <c r="R343" s="990"/>
      <c r="S343" s="990"/>
      <c r="T343" s="990"/>
      <c r="U343" s="990"/>
      <c r="V343" s="990"/>
      <c r="W343" s="990"/>
      <c r="X343" s="990"/>
      <c r="Y343" s="990"/>
      <c r="Z343" s="990"/>
      <c r="AA343" s="990"/>
      <c r="AB343" s="990"/>
      <c r="AC343" s="990"/>
      <c r="AD343" s="990"/>
      <c r="AE343" s="990"/>
      <c r="AF343" s="990"/>
      <c r="AG343" s="990"/>
      <c r="AH343" s="990"/>
      <c r="AI343" s="82"/>
      <c r="AJ343" s="82"/>
      <c r="AK343" s="82"/>
      <c r="AL343" s="82"/>
      <c r="AM343" s="82"/>
      <c r="AN343" s="82"/>
      <c r="AO343" s="82"/>
      <c r="AP343" s="82"/>
      <c r="AQ343" s="82"/>
      <c r="AR343" s="82"/>
      <c r="AS343" s="82"/>
      <c r="AT343" s="82"/>
    </row>
    <row r="344" spans="1:46" ht="75" x14ac:dyDescent="0.9">
      <c r="A344" s="991" t="str">
        <f>DATOS!C9</f>
        <v>ESCUELA DE EDUCACIÓN BÀSICA PARTICULAR MINERVA</v>
      </c>
      <c r="B344" s="991"/>
      <c r="C344" s="991"/>
      <c r="D344" s="991"/>
      <c r="E344" s="991"/>
      <c r="F344" s="991"/>
      <c r="G344" s="991"/>
      <c r="H344" s="991"/>
      <c r="I344" s="991"/>
      <c r="J344" s="991"/>
      <c r="K344" s="991"/>
      <c r="L344" s="991"/>
      <c r="M344" s="991"/>
      <c r="N344" s="991"/>
      <c r="O344" s="991"/>
      <c r="P344" s="991"/>
      <c r="Q344" s="991"/>
      <c r="R344" s="991"/>
      <c r="S344" s="991"/>
      <c r="T344" s="991"/>
      <c r="U344" s="991"/>
      <c r="V344" s="991"/>
      <c r="W344" s="991"/>
      <c r="X344" s="991"/>
      <c r="Y344" s="991"/>
      <c r="Z344" s="991"/>
      <c r="AA344" s="991"/>
      <c r="AB344" s="991"/>
      <c r="AC344" s="991"/>
      <c r="AD344" s="991"/>
      <c r="AE344" s="991"/>
      <c r="AF344" s="991"/>
      <c r="AG344" s="991"/>
      <c r="AH344" s="991"/>
      <c r="AI344" s="83"/>
      <c r="AJ344" s="83"/>
      <c r="AK344" s="83"/>
      <c r="AL344" s="83"/>
      <c r="AM344" s="83"/>
      <c r="AN344" s="83"/>
      <c r="AO344" s="83"/>
      <c r="AP344" s="83"/>
      <c r="AQ344" s="83"/>
      <c r="AR344" s="83"/>
      <c r="AS344" s="83"/>
      <c r="AT344" s="83"/>
    </row>
    <row r="345" spans="1:46" ht="69" x14ac:dyDescent="0.9">
      <c r="A345" s="992" t="s">
        <v>159</v>
      </c>
      <c r="B345" s="992"/>
      <c r="C345" s="992"/>
      <c r="D345" s="992"/>
      <c r="E345" s="992"/>
      <c r="F345" s="992"/>
      <c r="G345" s="992"/>
      <c r="H345" s="992"/>
      <c r="I345" s="992"/>
      <c r="J345" s="992"/>
      <c r="K345" s="992"/>
      <c r="L345" s="992"/>
      <c r="M345" s="992"/>
      <c r="N345" s="992"/>
      <c r="O345" s="992"/>
      <c r="P345" s="992"/>
      <c r="Q345" s="992"/>
      <c r="R345" s="992"/>
      <c r="S345" s="992"/>
      <c r="T345" s="992"/>
      <c r="U345" s="992"/>
      <c r="V345" s="992"/>
      <c r="W345" s="992"/>
      <c r="X345" s="992"/>
      <c r="Y345" s="992"/>
      <c r="Z345" s="992"/>
      <c r="AA345" s="992"/>
      <c r="AB345" s="992"/>
      <c r="AC345" s="992"/>
      <c r="AD345" s="992"/>
      <c r="AE345" s="992"/>
      <c r="AF345" s="992"/>
      <c r="AG345" s="992"/>
      <c r="AH345" s="992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</row>
    <row r="346" spans="1:46" x14ac:dyDescent="0.9">
      <c r="A346" s="993" t="s">
        <v>928</v>
      </c>
      <c r="B346" s="993"/>
      <c r="C346" s="993"/>
      <c r="D346" s="993"/>
      <c r="E346" s="993"/>
      <c r="F346" s="993"/>
      <c r="G346" s="993"/>
      <c r="H346" s="993"/>
      <c r="I346" s="993"/>
      <c r="J346" s="993"/>
      <c r="K346" s="993"/>
      <c r="L346" s="993"/>
      <c r="M346" s="993"/>
      <c r="N346" s="993"/>
      <c r="O346" s="993"/>
      <c r="P346" s="993"/>
      <c r="Q346" s="993"/>
      <c r="R346" s="993"/>
      <c r="S346" s="993"/>
      <c r="T346" s="993"/>
      <c r="U346" s="993"/>
      <c r="V346" s="993"/>
      <c r="W346" s="993"/>
      <c r="X346" s="993"/>
      <c r="Y346" s="993"/>
      <c r="Z346" s="993"/>
      <c r="AA346" s="993"/>
      <c r="AB346" s="993"/>
      <c r="AC346" s="993"/>
      <c r="AD346" s="993"/>
      <c r="AE346" s="993"/>
      <c r="AF346" s="993"/>
      <c r="AG346" s="993"/>
      <c r="AH346" s="993"/>
    </row>
    <row r="347" spans="1:46" x14ac:dyDescent="0.9">
      <c r="A347" s="385"/>
      <c r="B347" s="45"/>
      <c r="C347" s="680"/>
      <c r="D347" s="680"/>
      <c r="E347" s="680"/>
      <c r="F347" s="680"/>
      <c r="G347" s="681"/>
      <c r="H347" s="680"/>
      <c r="I347" s="680"/>
      <c r="J347" s="680"/>
      <c r="K347" s="680"/>
      <c r="L347" s="681"/>
      <c r="M347" s="681"/>
      <c r="N347" s="681"/>
      <c r="O347" s="681"/>
      <c r="P347" s="680"/>
      <c r="Q347" s="680"/>
      <c r="R347" s="682"/>
      <c r="S347" s="680"/>
      <c r="T347" s="681"/>
      <c r="AE347" s="222"/>
      <c r="AF347" s="222"/>
      <c r="AG347" s="223"/>
      <c r="AH347" s="223"/>
    </row>
    <row r="348" spans="1:46" x14ac:dyDescent="0.9">
      <c r="A348" s="385"/>
      <c r="B348" s="45"/>
      <c r="C348" s="680"/>
      <c r="D348" s="680"/>
      <c r="E348" s="680"/>
      <c r="F348" s="680"/>
      <c r="G348" s="994" t="s">
        <v>146</v>
      </c>
      <c r="H348" s="994"/>
      <c r="I348" s="995" t="str">
        <f>DATOS!C26</f>
        <v>EDUCACIÓN FÍSICA</v>
      </c>
      <c r="J348" s="995"/>
      <c r="K348" s="995"/>
      <c r="L348" s="995"/>
      <c r="M348" s="995"/>
      <c r="N348" s="995"/>
      <c r="O348" s="995"/>
      <c r="P348" s="995"/>
      <c r="Q348" s="684"/>
      <c r="R348" s="682"/>
      <c r="S348" s="996" t="s">
        <v>23</v>
      </c>
      <c r="T348" s="996"/>
      <c r="U348" s="997" t="str">
        <f>DATOS!C13</f>
        <v xml:space="preserve">BÁSICA </v>
      </c>
      <c r="V348" s="997"/>
      <c r="W348" s="685"/>
      <c r="X348" s="685"/>
      <c r="Y348" s="435"/>
      <c r="Z348" s="435"/>
      <c r="AA348" s="435"/>
      <c r="AB348" s="435"/>
      <c r="AC348" s="435"/>
      <c r="AD348" s="435"/>
      <c r="AE348" s="222"/>
      <c r="AF348" s="222"/>
      <c r="AG348" s="223"/>
      <c r="AH348" s="223"/>
    </row>
    <row r="349" spans="1:46" x14ac:dyDescent="0.9">
      <c r="A349" s="385"/>
      <c r="B349" s="45"/>
      <c r="C349" s="680"/>
      <c r="D349" s="680"/>
      <c r="E349" s="680"/>
      <c r="F349" s="680"/>
      <c r="G349" s="994" t="s">
        <v>111</v>
      </c>
      <c r="H349" s="994"/>
      <c r="I349" s="995" t="str">
        <f>DATOS!B26</f>
        <v xml:space="preserve"> AVALO DEL VAL LISSIS DE LA CARIDAD </v>
      </c>
      <c r="J349" s="995"/>
      <c r="K349" s="995"/>
      <c r="L349" s="995"/>
      <c r="M349" s="995"/>
      <c r="N349" s="995"/>
      <c r="O349" s="995"/>
      <c r="P349" s="995"/>
      <c r="Q349" s="684"/>
      <c r="R349" s="656"/>
      <c r="S349" s="996" t="s">
        <v>26</v>
      </c>
      <c r="T349" s="996"/>
      <c r="U349" s="997" t="str">
        <f>DATOS!C14</f>
        <v>SEGUNDO</v>
      </c>
      <c r="V349" s="997"/>
      <c r="W349" s="685"/>
      <c r="X349" s="685"/>
      <c r="Y349" s="435"/>
      <c r="Z349" s="435"/>
      <c r="AA349" s="435"/>
      <c r="AB349" s="435"/>
      <c r="AC349" s="435"/>
      <c r="AD349" s="435"/>
      <c r="AE349" s="222"/>
      <c r="AF349" s="222"/>
      <c r="AG349" s="223"/>
      <c r="AH349" s="223"/>
    </row>
    <row r="350" spans="1:46" ht="62.25" x14ac:dyDescent="0.9">
      <c r="A350" s="385"/>
      <c r="B350" s="45"/>
      <c r="C350" s="680"/>
      <c r="D350" s="680"/>
      <c r="E350" s="680"/>
      <c r="F350" s="680"/>
      <c r="G350" s="996" t="s">
        <v>19</v>
      </c>
      <c r="H350" s="996"/>
      <c r="I350" s="1016" t="s">
        <v>20</v>
      </c>
      <c r="J350" s="1016"/>
      <c r="K350" s="1016"/>
      <c r="L350" s="1016"/>
      <c r="M350" s="1016"/>
      <c r="N350" s="1016"/>
      <c r="O350" s="686"/>
      <c r="P350" s="686"/>
      <c r="Q350" s="686"/>
      <c r="R350" s="687"/>
      <c r="S350" s="996" t="s">
        <v>28</v>
      </c>
      <c r="T350" s="996"/>
      <c r="U350" s="997" t="str">
        <f>DATOS!C15</f>
        <v>"A"</v>
      </c>
      <c r="V350" s="997"/>
      <c r="W350" s="685"/>
      <c r="X350" s="685"/>
      <c r="Y350" s="436"/>
      <c r="Z350" s="436"/>
      <c r="AA350" s="436"/>
      <c r="AB350" s="436"/>
      <c r="AC350" s="436"/>
      <c r="AD350" s="436"/>
      <c r="AE350" s="222"/>
      <c r="AF350" s="222"/>
      <c r="AG350" s="223"/>
      <c r="AH350" s="223"/>
    </row>
    <row r="351" spans="1:46" ht="188.25" thickBot="1" x14ac:dyDescent="0.95">
      <c r="A351" s="998" t="s">
        <v>161</v>
      </c>
      <c r="B351" s="998"/>
      <c r="C351" s="998"/>
      <c r="D351" s="998"/>
      <c r="E351" s="998"/>
      <c r="F351" s="998"/>
      <c r="G351" s="998"/>
      <c r="H351" s="281"/>
      <c r="I351" s="281"/>
      <c r="J351" s="281"/>
      <c r="K351" s="281"/>
      <c r="L351" s="388"/>
      <c r="M351" s="388"/>
      <c r="N351" s="388"/>
      <c r="O351" s="388"/>
      <c r="P351" s="281"/>
      <c r="Q351" s="281"/>
      <c r="R351" s="281"/>
      <c r="S351" s="680"/>
      <c r="T351" s="681"/>
      <c r="W351" s="437"/>
      <c r="X351" s="437"/>
      <c r="Y351" s="437"/>
      <c r="Z351" s="437"/>
      <c r="AA351" s="437"/>
      <c r="AB351" s="437"/>
      <c r="AC351" s="437"/>
      <c r="AD351" s="437"/>
      <c r="AE351" s="222"/>
      <c r="AF351" s="222"/>
      <c r="AG351" s="223"/>
      <c r="AH351" s="223"/>
    </row>
    <row r="352" spans="1:46" ht="150.75" customHeight="1" thickBot="1" x14ac:dyDescent="0.95">
      <c r="A352" s="999" t="s">
        <v>926</v>
      </c>
      <c r="B352" s="1000" t="s">
        <v>5</v>
      </c>
      <c r="C352" s="1002" t="s">
        <v>919</v>
      </c>
      <c r="D352" s="1003"/>
      <c r="E352" s="1003"/>
      <c r="F352" s="1003"/>
      <c r="G352" s="1003"/>
      <c r="H352" s="1003"/>
      <c r="I352" s="1003"/>
      <c r="J352" s="1003"/>
      <c r="K352" s="1003"/>
      <c r="L352" s="1003"/>
      <c r="M352" s="1003"/>
      <c r="N352" s="1004"/>
      <c r="O352" s="392"/>
      <c r="P352" s="1005" t="s">
        <v>162</v>
      </c>
      <c r="Q352" s="1006"/>
      <c r="R352" s="1006"/>
      <c r="S352" s="1006"/>
      <c r="T352" s="1006"/>
      <c r="U352" s="1006"/>
      <c r="V352" s="1006"/>
      <c r="W352" s="1006"/>
      <c r="X352" s="1006"/>
      <c r="Y352" s="1006"/>
      <c r="Z352" s="1006"/>
      <c r="AA352" s="1007"/>
      <c r="AB352" s="1008" t="s">
        <v>163</v>
      </c>
      <c r="AC352" s="1009"/>
      <c r="AD352" s="1017" t="s">
        <v>920</v>
      </c>
      <c r="AE352" s="1018"/>
      <c r="AF352" s="225"/>
      <c r="AG352" s="1058" t="s">
        <v>965</v>
      </c>
      <c r="AH352" s="1058"/>
      <c r="AI352" s="1058"/>
      <c r="AJ352" s="1064" t="s">
        <v>964</v>
      </c>
      <c r="AK352" s="1065"/>
      <c r="AL352" s="1065"/>
      <c r="AM352" s="1065"/>
      <c r="AN352" s="1065"/>
      <c r="AO352" s="1065"/>
      <c r="AP352" s="1065"/>
      <c r="AQ352" s="1065"/>
      <c r="AR352" s="1066"/>
      <c r="AS352" s="1067" t="s">
        <v>967</v>
      </c>
      <c r="AT352" s="1070" t="s">
        <v>946</v>
      </c>
    </row>
    <row r="353" spans="1:46" ht="119.25" customHeight="1" thickBot="1" x14ac:dyDescent="0.95">
      <c r="A353" s="999"/>
      <c r="B353" s="1000"/>
      <c r="C353" s="1021" t="s">
        <v>148</v>
      </c>
      <c r="D353" s="1022"/>
      <c r="E353" s="1022"/>
      <c r="F353" s="1023"/>
      <c r="G353" s="1012" t="s">
        <v>924</v>
      </c>
      <c r="H353" s="1021" t="s">
        <v>148</v>
      </c>
      <c r="I353" s="1022"/>
      <c r="J353" s="1022"/>
      <c r="K353" s="1023"/>
      <c r="L353" s="1012" t="s">
        <v>923</v>
      </c>
      <c r="M353" s="1014" t="s">
        <v>922</v>
      </c>
      <c r="N353" s="1015"/>
      <c r="O353" s="393"/>
      <c r="P353" s="1024" t="s">
        <v>148</v>
      </c>
      <c r="Q353" s="1025"/>
      <c r="R353" s="1025"/>
      <c r="S353" s="1026"/>
      <c r="T353" s="1012" t="s">
        <v>924</v>
      </c>
      <c r="U353" s="1024" t="s">
        <v>148</v>
      </c>
      <c r="V353" s="1025"/>
      <c r="W353" s="1025"/>
      <c r="X353" s="1026"/>
      <c r="Y353" s="1012" t="s">
        <v>923</v>
      </c>
      <c r="Z353" s="1014" t="s">
        <v>925</v>
      </c>
      <c r="AA353" s="1015"/>
      <c r="AB353" s="1010"/>
      <c r="AC353" s="1011"/>
      <c r="AD353" s="1019"/>
      <c r="AE353" s="1020"/>
      <c r="AF353" s="226"/>
      <c r="AG353" s="1059"/>
      <c r="AH353" s="1059"/>
      <c r="AI353" s="1059"/>
      <c r="AJ353" s="1052" t="s">
        <v>190</v>
      </c>
      <c r="AK353" s="1053"/>
      <c r="AL353" s="1054"/>
      <c r="AM353" s="1055" t="s">
        <v>191</v>
      </c>
      <c r="AN353" s="1056"/>
      <c r="AO353" s="1057"/>
      <c r="AP353" s="1055" t="s">
        <v>966</v>
      </c>
      <c r="AQ353" s="1056"/>
      <c r="AR353" s="1057"/>
      <c r="AS353" s="1068"/>
      <c r="AT353" s="1071"/>
    </row>
    <row r="354" spans="1:46" ht="122.25" thickBot="1" x14ac:dyDescent="0.95">
      <c r="A354" s="999"/>
      <c r="B354" s="1001"/>
      <c r="C354" s="415" t="s">
        <v>149</v>
      </c>
      <c r="D354" s="415" t="s">
        <v>150</v>
      </c>
      <c r="E354" s="415" t="s">
        <v>915</v>
      </c>
      <c r="F354" s="415" t="s">
        <v>916</v>
      </c>
      <c r="G354" s="1013"/>
      <c r="H354" s="415" t="s">
        <v>151</v>
      </c>
      <c r="I354" s="415" t="s">
        <v>152</v>
      </c>
      <c r="J354" s="415" t="s">
        <v>153</v>
      </c>
      <c r="K354" s="415" t="s">
        <v>921</v>
      </c>
      <c r="L354" s="1013"/>
      <c r="M354" s="398" t="s">
        <v>165</v>
      </c>
      <c r="N354" s="399" t="s">
        <v>164</v>
      </c>
      <c r="O354" s="394"/>
      <c r="P354" s="414" t="s">
        <v>149</v>
      </c>
      <c r="Q354" s="414" t="s">
        <v>150</v>
      </c>
      <c r="R354" s="414" t="s">
        <v>915</v>
      </c>
      <c r="S354" s="414" t="s">
        <v>916</v>
      </c>
      <c r="T354" s="1013"/>
      <c r="U354" s="414" t="s">
        <v>151</v>
      </c>
      <c r="V354" s="414" t="s">
        <v>152</v>
      </c>
      <c r="W354" s="414" t="s">
        <v>153</v>
      </c>
      <c r="X354" s="414" t="s">
        <v>921</v>
      </c>
      <c r="Y354" s="1013"/>
      <c r="Z354" s="398" t="s">
        <v>165</v>
      </c>
      <c r="AA354" s="399" t="s">
        <v>164</v>
      </c>
      <c r="AB354" s="425" t="s">
        <v>224</v>
      </c>
      <c r="AC354" s="500" t="s">
        <v>166</v>
      </c>
      <c r="AD354" s="410" t="s">
        <v>164</v>
      </c>
      <c r="AE354" s="406" t="s">
        <v>165</v>
      </c>
      <c r="AF354" s="227"/>
      <c r="AG354" s="122" t="s">
        <v>204</v>
      </c>
      <c r="AH354" s="122" t="s">
        <v>205</v>
      </c>
      <c r="AI354" s="716" t="s">
        <v>938</v>
      </c>
      <c r="AJ354" s="745" t="s">
        <v>207</v>
      </c>
      <c r="AK354" s="745" t="s">
        <v>208</v>
      </c>
      <c r="AL354" s="745" t="s">
        <v>209</v>
      </c>
      <c r="AM354" s="746" t="s">
        <v>207</v>
      </c>
      <c r="AN354" s="746" t="s">
        <v>208</v>
      </c>
      <c r="AO354" s="746" t="s">
        <v>209</v>
      </c>
      <c r="AP354" s="747" t="s">
        <v>210</v>
      </c>
      <c r="AQ354" s="747" t="s">
        <v>211</v>
      </c>
      <c r="AR354" s="747" t="s">
        <v>212</v>
      </c>
      <c r="AS354" s="1069"/>
      <c r="AT354" s="1072"/>
    </row>
    <row r="355" spans="1:46" ht="62.25" x14ac:dyDescent="0.9">
      <c r="A355" s="429">
        <v>1</v>
      </c>
      <c r="B355" s="432">
        <f>DATOS!F8</f>
        <v>0</v>
      </c>
      <c r="C355" s="488">
        <v>10</v>
      </c>
      <c r="D355" s="489">
        <v>10</v>
      </c>
      <c r="E355" s="489">
        <v>10</v>
      </c>
      <c r="F355" s="490">
        <v>10</v>
      </c>
      <c r="G355" s="690">
        <f>SUM(C355:F355)/4</f>
        <v>10</v>
      </c>
      <c r="H355" s="488">
        <v>10</v>
      </c>
      <c r="I355" s="489">
        <v>10</v>
      </c>
      <c r="J355" s="489">
        <v>10</v>
      </c>
      <c r="K355" s="490">
        <v>10</v>
      </c>
      <c r="L355" s="690">
        <f>SUM(H355:K355)/4</f>
        <v>10</v>
      </c>
      <c r="M355" s="691">
        <f>SUM(G355+L355)/2</f>
        <v>10</v>
      </c>
      <c r="N355" s="765" t="str">
        <f>INDEX($BI$1:$BI$10, MATCH(ROUND(M355, 2), $BH$1:$BH$10, 1))</f>
        <v>A+</v>
      </c>
      <c r="O355" s="692"/>
      <c r="P355" s="488">
        <v>10</v>
      </c>
      <c r="Q355" s="489">
        <v>10</v>
      </c>
      <c r="R355" s="489">
        <v>10</v>
      </c>
      <c r="S355" s="490">
        <v>10</v>
      </c>
      <c r="T355" s="693">
        <f>SUM(P355:S355)/4</f>
        <v>10</v>
      </c>
      <c r="U355" s="488">
        <v>10</v>
      </c>
      <c r="V355" s="489">
        <v>10</v>
      </c>
      <c r="W355" s="489">
        <v>10</v>
      </c>
      <c r="X355" s="490">
        <v>10</v>
      </c>
      <c r="Y355" s="416">
        <f>SUM(U355:X355)/4</f>
        <v>10</v>
      </c>
      <c r="Z355" s="403">
        <f>SUM(T355+Y355)/2</f>
        <v>10</v>
      </c>
      <c r="AA355" s="765" t="str">
        <f>INDEX($BI$1:$BI$10, MATCH(ROUND(AB355, 2), $BH$1:$BH$10, 1))</f>
        <v>A+</v>
      </c>
      <c r="AB355" s="422">
        <v>10</v>
      </c>
      <c r="AC355" s="1049"/>
      <c r="AD355" s="476" t="str">
        <f>INDEX($BI$1:$BI$10, MATCH(ROUND(AE355, 2), $BH$1:$BH$10, 1))</f>
        <v>A+</v>
      </c>
      <c r="AE355" s="407">
        <f>SUM(M355,Z355,AB355)/3</f>
        <v>10</v>
      </c>
      <c r="AF355" s="287"/>
      <c r="AG355" s="717"/>
      <c r="AH355" s="718"/>
      <c r="AI355" s="719" t="str">
        <f>IF(OR(AG355="A",AH355="A"),"A",IF(OR(AG355="B",AH355="B"),"B",IF(OR(AG355="C",AH355="C"),"C","N")))</f>
        <v>N</v>
      </c>
      <c r="AJ355" s="720"/>
      <c r="AK355" s="720"/>
      <c r="AL355" s="720"/>
      <c r="AM355" s="721"/>
      <c r="AN355" s="721"/>
      <c r="AO355" s="722"/>
      <c r="AP355" s="723">
        <f>SUM(AJ355+AM355)</f>
        <v>0</v>
      </c>
      <c r="AQ355" s="723">
        <f>SUM(AK355+AN355)</f>
        <v>0</v>
      </c>
      <c r="AR355" s="723">
        <f>SUM(AL355+AO355)</f>
        <v>0</v>
      </c>
      <c r="AS355" s="724">
        <f t="shared" ref="AS355:AS394" si="105">AT355  - AP355  - AQ355</f>
        <v>75</v>
      </c>
      <c r="AT355" s="725">
        <v>75</v>
      </c>
    </row>
    <row r="356" spans="1:46" ht="62.25" x14ac:dyDescent="0.9">
      <c r="A356" s="430">
        <v>2</v>
      </c>
      <c r="B356" s="433">
        <f>DATOS!F9</f>
        <v>0</v>
      </c>
      <c r="C356" s="491">
        <v>10</v>
      </c>
      <c r="D356" s="492">
        <v>10</v>
      </c>
      <c r="E356" s="492">
        <v>10</v>
      </c>
      <c r="F356" s="493">
        <v>10</v>
      </c>
      <c r="G356" s="695">
        <f t="shared" ref="G356:G394" si="106">SUM(C356:F356)/4</f>
        <v>10</v>
      </c>
      <c r="H356" s="491">
        <v>10</v>
      </c>
      <c r="I356" s="492">
        <v>10</v>
      </c>
      <c r="J356" s="492">
        <v>10</v>
      </c>
      <c r="K356" s="493">
        <v>10</v>
      </c>
      <c r="L356" s="695">
        <f t="shared" ref="L356:L394" si="107">SUM(H356:K356)/4</f>
        <v>10</v>
      </c>
      <c r="M356" s="696">
        <f t="shared" ref="M356:M360" si="108">SUM(G356+L356)/2</f>
        <v>10</v>
      </c>
      <c r="N356" s="766" t="str">
        <f t="shared" ref="N356:N394" si="109">INDEX($BI$1:$BI$10, MATCH(ROUND(M356, 2), $BH$1:$BH$10, 1))</f>
        <v>A+</v>
      </c>
      <c r="O356" s="697"/>
      <c r="P356" s="491">
        <v>10</v>
      </c>
      <c r="Q356" s="492">
        <v>10</v>
      </c>
      <c r="R356" s="492">
        <v>10</v>
      </c>
      <c r="S356" s="493">
        <v>10</v>
      </c>
      <c r="T356" s="698">
        <f t="shared" ref="T356:T394" si="110">SUM(P356:S356)/4</f>
        <v>10</v>
      </c>
      <c r="U356" s="491">
        <v>10</v>
      </c>
      <c r="V356" s="492">
        <v>10</v>
      </c>
      <c r="W356" s="492">
        <v>10</v>
      </c>
      <c r="X356" s="493">
        <v>10</v>
      </c>
      <c r="Y356" s="417">
        <f t="shared" ref="Y356:Y394" si="111">SUM(U356:X356)/4</f>
        <v>10</v>
      </c>
      <c r="Z356" s="404">
        <f t="shared" ref="Z356:Z360" si="112">SUM(T356+Y356)/2</f>
        <v>10</v>
      </c>
      <c r="AA356" s="766" t="str">
        <f t="shared" ref="AA356:AA394" si="113">INDEX($BI$1:$BI$10, MATCH(ROUND(AB356, 2), $BH$1:$BH$10, 1))</f>
        <v>A+</v>
      </c>
      <c r="AB356" s="423">
        <v>10</v>
      </c>
      <c r="AC356" s="1050"/>
      <c r="AD356" s="477" t="str">
        <f t="shared" ref="AD356:AD394" si="114">INDEX($BI$1:$BI$10, MATCH(ROUND(AE356, 2), $BH$1:$BH$10, 1))</f>
        <v>A+</v>
      </c>
      <c r="AE356" s="408">
        <f t="shared" ref="AE356:AE360" si="115">SUM(M356,Z356,AB356)/3</f>
        <v>10</v>
      </c>
      <c r="AF356" s="288"/>
      <c r="AG356" s="726"/>
      <c r="AH356" s="727"/>
      <c r="AI356" s="728" t="str">
        <f>IF(OR(AG356="A",AH356="A"),"A",IF(OR(AG356="B",AH356="B"),"B",IF(OR(AG356="C",AH356="C"),"C","N")))</f>
        <v>N</v>
      </c>
      <c r="AJ356" s="720"/>
      <c r="AK356" s="720"/>
      <c r="AL356" s="720"/>
      <c r="AM356" s="721"/>
      <c r="AN356" s="721"/>
      <c r="AO356" s="722"/>
      <c r="AP356" s="729">
        <f t="shared" ref="AP356:AP394" si="116">SUM(AJ356+AM356)</f>
        <v>0</v>
      </c>
      <c r="AQ356" s="729">
        <f t="shared" ref="AQ356:AQ394" si="117">SUM(AK356+AN356)</f>
        <v>0</v>
      </c>
      <c r="AR356" s="729">
        <f t="shared" ref="AR356:AR394" si="118">SUM(AL356+AO356)</f>
        <v>0</v>
      </c>
      <c r="AS356" s="730">
        <f t="shared" si="105"/>
        <v>75</v>
      </c>
      <c r="AT356" s="731">
        <v>75</v>
      </c>
    </row>
    <row r="357" spans="1:46" ht="62.25" x14ac:dyDescent="0.9">
      <c r="A357" s="430">
        <v>3</v>
      </c>
      <c r="B357" s="433">
        <f>DATOS!F10</f>
        <v>0</v>
      </c>
      <c r="C357" s="491">
        <v>10</v>
      </c>
      <c r="D357" s="492">
        <v>10</v>
      </c>
      <c r="E357" s="492">
        <v>10</v>
      </c>
      <c r="F357" s="493">
        <v>10</v>
      </c>
      <c r="G357" s="695">
        <f t="shared" si="106"/>
        <v>10</v>
      </c>
      <c r="H357" s="491">
        <v>10</v>
      </c>
      <c r="I357" s="492">
        <v>10</v>
      </c>
      <c r="J357" s="492">
        <v>10</v>
      </c>
      <c r="K357" s="493">
        <v>10</v>
      </c>
      <c r="L357" s="695">
        <f t="shared" si="107"/>
        <v>10</v>
      </c>
      <c r="M357" s="696">
        <f t="shared" si="108"/>
        <v>10</v>
      </c>
      <c r="N357" s="766" t="str">
        <f t="shared" si="109"/>
        <v>A+</v>
      </c>
      <c r="O357" s="697"/>
      <c r="P357" s="491">
        <v>10</v>
      </c>
      <c r="Q357" s="492">
        <v>10</v>
      </c>
      <c r="R357" s="492">
        <v>10</v>
      </c>
      <c r="S357" s="493">
        <v>10</v>
      </c>
      <c r="T357" s="698">
        <f t="shared" si="110"/>
        <v>10</v>
      </c>
      <c r="U357" s="491">
        <v>10</v>
      </c>
      <c r="V357" s="492">
        <v>10</v>
      </c>
      <c r="W357" s="492">
        <v>10</v>
      </c>
      <c r="X357" s="493">
        <v>10</v>
      </c>
      <c r="Y357" s="417">
        <f t="shared" si="111"/>
        <v>10</v>
      </c>
      <c r="Z357" s="404">
        <f t="shared" si="112"/>
        <v>10</v>
      </c>
      <c r="AA357" s="766" t="str">
        <f t="shared" si="113"/>
        <v>A+</v>
      </c>
      <c r="AB357" s="423">
        <v>10</v>
      </c>
      <c r="AC357" s="1050"/>
      <c r="AD357" s="477" t="str">
        <f t="shared" si="114"/>
        <v>A+</v>
      </c>
      <c r="AE357" s="408">
        <f t="shared" si="115"/>
        <v>10</v>
      </c>
      <c r="AF357" s="288"/>
      <c r="AG357" s="726"/>
      <c r="AH357" s="727"/>
      <c r="AI357" s="728" t="str">
        <f t="shared" ref="AI357:AI394" si="119">IF(OR(AG357="A",AH357="A"),"A",IF(OR(AG357="B",AH357="B"),"B",IF(OR(AG357="C",AH357="C"),"C","N")))</f>
        <v>N</v>
      </c>
      <c r="AJ357" s="720"/>
      <c r="AK357" s="720"/>
      <c r="AL357" s="720"/>
      <c r="AM357" s="721"/>
      <c r="AN357" s="721"/>
      <c r="AO357" s="722"/>
      <c r="AP357" s="729">
        <f t="shared" si="116"/>
        <v>0</v>
      </c>
      <c r="AQ357" s="729">
        <f t="shared" si="117"/>
        <v>0</v>
      </c>
      <c r="AR357" s="729">
        <f t="shared" si="118"/>
        <v>0</v>
      </c>
      <c r="AS357" s="730">
        <f t="shared" si="105"/>
        <v>75</v>
      </c>
      <c r="AT357" s="731">
        <v>75</v>
      </c>
    </row>
    <row r="358" spans="1:46" ht="62.25" x14ac:dyDescent="0.9">
      <c r="A358" s="430">
        <v>4</v>
      </c>
      <c r="B358" s="433">
        <f>DATOS!F11</f>
        <v>0</v>
      </c>
      <c r="C358" s="491">
        <v>10</v>
      </c>
      <c r="D358" s="492">
        <v>10</v>
      </c>
      <c r="E358" s="492">
        <v>10</v>
      </c>
      <c r="F358" s="493">
        <v>10</v>
      </c>
      <c r="G358" s="695">
        <f t="shared" si="106"/>
        <v>10</v>
      </c>
      <c r="H358" s="491">
        <v>10</v>
      </c>
      <c r="I358" s="492">
        <v>10</v>
      </c>
      <c r="J358" s="492">
        <v>10</v>
      </c>
      <c r="K358" s="493">
        <v>10</v>
      </c>
      <c r="L358" s="695">
        <f t="shared" si="107"/>
        <v>10</v>
      </c>
      <c r="M358" s="696">
        <f t="shared" si="108"/>
        <v>10</v>
      </c>
      <c r="N358" s="766" t="str">
        <f t="shared" si="109"/>
        <v>A+</v>
      </c>
      <c r="O358" s="697"/>
      <c r="P358" s="491">
        <v>10</v>
      </c>
      <c r="Q358" s="492">
        <v>10</v>
      </c>
      <c r="R358" s="492">
        <v>10</v>
      </c>
      <c r="S358" s="493">
        <v>10</v>
      </c>
      <c r="T358" s="698">
        <f t="shared" si="110"/>
        <v>10</v>
      </c>
      <c r="U358" s="491">
        <v>10</v>
      </c>
      <c r="V358" s="492">
        <v>10</v>
      </c>
      <c r="W358" s="492">
        <v>10</v>
      </c>
      <c r="X358" s="493">
        <v>10</v>
      </c>
      <c r="Y358" s="417">
        <f t="shared" si="111"/>
        <v>10</v>
      </c>
      <c r="Z358" s="404">
        <f t="shared" si="112"/>
        <v>10</v>
      </c>
      <c r="AA358" s="766" t="str">
        <f t="shared" si="113"/>
        <v>A+</v>
      </c>
      <c r="AB358" s="423">
        <v>10</v>
      </c>
      <c r="AC358" s="1050"/>
      <c r="AD358" s="477" t="str">
        <f t="shared" si="114"/>
        <v>A+</v>
      </c>
      <c r="AE358" s="408">
        <f t="shared" si="115"/>
        <v>10</v>
      </c>
      <c r="AF358" s="288"/>
      <c r="AG358" s="726"/>
      <c r="AH358" s="727"/>
      <c r="AI358" s="728" t="str">
        <f t="shared" si="119"/>
        <v>N</v>
      </c>
      <c r="AJ358" s="720"/>
      <c r="AK358" s="720"/>
      <c r="AL358" s="720"/>
      <c r="AM358" s="721"/>
      <c r="AN358" s="721"/>
      <c r="AO358" s="722"/>
      <c r="AP358" s="729">
        <f t="shared" si="116"/>
        <v>0</v>
      </c>
      <c r="AQ358" s="729">
        <f t="shared" si="117"/>
        <v>0</v>
      </c>
      <c r="AR358" s="729">
        <f t="shared" si="118"/>
        <v>0</v>
      </c>
      <c r="AS358" s="730">
        <f t="shared" si="105"/>
        <v>75</v>
      </c>
      <c r="AT358" s="731">
        <v>75</v>
      </c>
    </row>
    <row r="359" spans="1:46" ht="62.25" x14ac:dyDescent="0.9">
      <c r="A359" s="430">
        <v>5</v>
      </c>
      <c r="B359" s="433">
        <f>DATOS!F12</f>
        <v>0</v>
      </c>
      <c r="C359" s="491">
        <v>10</v>
      </c>
      <c r="D359" s="492">
        <v>10</v>
      </c>
      <c r="E359" s="492">
        <v>10</v>
      </c>
      <c r="F359" s="493">
        <v>10</v>
      </c>
      <c r="G359" s="695">
        <f t="shared" si="106"/>
        <v>10</v>
      </c>
      <c r="H359" s="491">
        <v>10</v>
      </c>
      <c r="I359" s="492">
        <v>10</v>
      </c>
      <c r="J359" s="492">
        <v>10</v>
      </c>
      <c r="K359" s="493">
        <v>10</v>
      </c>
      <c r="L359" s="695">
        <f t="shared" si="107"/>
        <v>10</v>
      </c>
      <c r="M359" s="696">
        <f t="shared" si="108"/>
        <v>10</v>
      </c>
      <c r="N359" s="766" t="str">
        <f t="shared" si="109"/>
        <v>A+</v>
      </c>
      <c r="O359" s="697"/>
      <c r="P359" s="491">
        <v>10</v>
      </c>
      <c r="Q359" s="492">
        <v>10</v>
      </c>
      <c r="R359" s="492">
        <v>10</v>
      </c>
      <c r="S359" s="493">
        <v>10</v>
      </c>
      <c r="T359" s="698">
        <f t="shared" si="110"/>
        <v>10</v>
      </c>
      <c r="U359" s="491">
        <v>10</v>
      </c>
      <c r="V359" s="492">
        <v>10</v>
      </c>
      <c r="W359" s="492">
        <v>10</v>
      </c>
      <c r="X359" s="493">
        <v>10</v>
      </c>
      <c r="Y359" s="417">
        <f t="shared" si="111"/>
        <v>10</v>
      </c>
      <c r="Z359" s="404">
        <f t="shared" si="112"/>
        <v>10</v>
      </c>
      <c r="AA359" s="766" t="str">
        <f t="shared" si="113"/>
        <v>A+</v>
      </c>
      <c r="AB359" s="423">
        <v>10</v>
      </c>
      <c r="AC359" s="1050"/>
      <c r="AD359" s="477" t="str">
        <f t="shared" si="114"/>
        <v>A+</v>
      </c>
      <c r="AE359" s="408">
        <f t="shared" si="115"/>
        <v>10</v>
      </c>
      <c r="AF359" s="288"/>
      <c r="AG359" s="726"/>
      <c r="AH359" s="727"/>
      <c r="AI359" s="728" t="str">
        <f t="shared" si="119"/>
        <v>N</v>
      </c>
      <c r="AJ359" s="720"/>
      <c r="AK359" s="720"/>
      <c r="AL359" s="720"/>
      <c r="AM359" s="721"/>
      <c r="AN359" s="721"/>
      <c r="AO359" s="722"/>
      <c r="AP359" s="729">
        <f t="shared" si="116"/>
        <v>0</v>
      </c>
      <c r="AQ359" s="729">
        <f t="shared" si="117"/>
        <v>0</v>
      </c>
      <c r="AR359" s="729">
        <f t="shared" si="118"/>
        <v>0</v>
      </c>
      <c r="AS359" s="730">
        <f t="shared" si="105"/>
        <v>75</v>
      </c>
      <c r="AT359" s="731">
        <v>75</v>
      </c>
    </row>
    <row r="360" spans="1:46" ht="62.25" x14ac:dyDescent="0.9">
      <c r="A360" s="430">
        <v>6</v>
      </c>
      <c r="B360" s="433">
        <f>DATOS!F13</f>
        <v>0</v>
      </c>
      <c r="C360" s="491">
        <v>10</v>
      </c>
      <c r="D360" s="492">
        <v>10</v>
      </c>
      <c r="E360" s="492">
        <v>10</v>
      </c>
      <c r="F360" s="493">
        <v>10</v>
      </c>
      <c r="G360" s="695">
        <f t="shared" si="106"/>
        <v>10</v>
      </c>
      <c r="H360" s="491">
        <v>10</v>
      </c>
      <c r="I360" s="492">
        <v>10</v>
      </c>
      <c r="J360" s="492">
        <v>10</v>
      </c>
      <c r="K360" s="493">
        <v>10</v>
      </c>
      <c r="L360" s="695">
        <f t="shared" si="107"/>
        <v>10</v>
      </c>
      <c r="M360" s="696">
        <f t="shared" si="108"/>
        <v>10</v>
      </c>
      <c r="N360" s="766" t="str">
        <f t="shared" si="109"/>
        <v>A+</v>
      </c>
      <c r="O360" s="697"/>
      <c r="P360" s="491">
        <v>10</v>
      </c>
      <c r="Q360" s="492">
        <v>10</v>
      </c>
      <c r="R360" s="492">
        <v>10</v>
      </c>
      <c r="S360" s="493">
        <v>10</v>
      </c>
      <c r="T360" s="698">
        <f t="shared" si="110"/>
        <v>10</v>
      </c>
      <c r="U360" s="491">
        <v>10</v>
      </c>
      <c r="V360" s="492">
        <v>10</v>
      </c>
      <c r="W360" s="492">
        <v>10</v>
      </c>
      <c r="X360" s="493">
        <v>10</v>
      </c>
      <c r="Y360" s="417">
        <f t="shared" si="111"/>
        <v>10</v>
      </c>
      <c r="Z360" s="404">
        <f t="shared" si="112"/>
        <v>10</v>
      </c>
      <c r="AA360" s="766" t="str">
        <f t="shared" si="113"/>
        <v>A+</v>
      </c>
      <c r="AB360" s="423">
        <v>10</v>
      </c>
      <c r="AC360" s="1050"/>
      <c r="AD360" s="477" t="str">
        <f t="shared" si="114"/>
        <v>A+</v>
      </c>
      <c r="AE360" s="408">
        <f t="shared" si="115"/>
        <v>10</v>
      </c>
      <c r="AF360" s="288"/>
      <c r="AG360" s="726"/>
      <c r="AH360" s="727"/>
      <c r="AI360" s="728" t="str">
        <f t="shared" si="119"/>
        <v>N</v>
      </c>
      <c r="AJ360" s="720"/>
      <c r="AK360" s="720"/>
      <c r="AL360" s="720"/>
      <c r="AM360" s="721"/>
      <c r="AN360" s="721"/>
      <c r="AO360" s="722"/>
      <c r="AP360" s="729">
        <f t="shared" si="116"/>
        <v>0</v>
      </c>
      <c r="AQ360" s="729">
        <f t="shared" si="117"/>
        <v>0</v>
      </c>
      <c r="AR360" s="729">
        <f t="shared" si="118"/>
        <v>0</v>
      </c>
      <c r="AS360" s="730">
        <f t="shared" si="105"/>
        <v>75</v>
      </c>
      <c r="AT360" s="731">
        <v>75</v>
      </c>
    </row>
    <row r="361" spans="1:46" ht="62.25" x14ac:dyDescent="0.9">
      <c r="A361" s="430">
        <v>7</v>
      </c>
      <c r="B361" s="433">
        <f>DATOS!F14</f>
        <v>0</v>
      </c>
      <c r="C361" s="491">
        <v>9</v>
      </c>
      <c r="D361" s="492">
        <v>9</v>
      </c>
      <c r="E361" s="492">
        <v>9</v>
      </c>
      <c r="F361" s="493">
        <v>9</v>
      </c>
      <c r="G361" s="695">
        <f t="shared" si="106"/>
        <v>9</v>
      </c>
      <c r="H361" s="491">
        <v>9</v>
      </c>
      <c r="I361" s="492">
        <v>9</v>
      </c>
      <c r="J361" s="492">
        <v>9</v>
      </c>
      <c r="K361" s="493">
        <v>9</v>
      </c>
      <c r="L361" s="695">
        <f t="shared" si="107"/>
        <v>9</v>
      </c>
      <c r="M361" s="696">
        <f>SUM(G361+L361)/2</f>
        <v>9</v>
      </c>
      <c r="N361" s="766" t="str">
        <f t="shared" si="109"/>
        <v>A-</v>
      </c>
      <c r="O361" s="697"/>
      <c r="P361" s="491">
        <v>9</v>
      </c>
      <c r="Q361" s="492">
        <v>9</v>
      </c>
      <c r="R361" s="492">
        <v>9</v>
      </c>
      <c r="S361" s="493">
        <v>9</v>
      </c>
      <c r="T361" s="698">
        <f t="shared" si="110"/>
        <v>9</v>
      </c>
      <c r="U361" s="491">
        <v>9</v>
      </c>
      <c r="V361" s="492">
        <v>9</v>
      </c>
      <c r="W361" s="492">
        <v>9</v>
      </c>
      <c r="X361" s="493">
        <v>9</v>
      </c>
      <c r="Y361" s="417">
        <f t="shared" si="111"/>
        <v>9</v>
      </c>
      <c r="Z361" s="404">
        <f>SUM(T361+Y361)/2</f>
        <v>9</v>
      </c>
      <c r="AA361" s="766" t="str">
        <f t="shared" si="113"/>
        <v>A-</v>
      </c>
      <c r="AB361" s="423">
        <v>9</v>
      </c>
      <c r="AC361" s="1050"/>
      <c r="AD361" s="477" t="str">
        <f t="shared" si="114"/>
        <v>A-</v>
      </c>
      <c r="AE361" s="408">
        <f>SUM(M361,Z361,AB361)/3</f>
        <v>9</v>
      </c>
      <c r="AF361" s="288"/>
      <c r="AG361" s="726"/>
      <c r="AH361" s="727"/>
      <c r="AI361" s="728" t="str">
        <f t="shared" si="119"/>
        <v>N</v>
      </c>
      <c r="AJ361" s="720"/>
      <c r="AK361" s="720"/>
      <c r="AL361" s="720"/>
      <c r="AM361" s="721"/>
      <c r="AN361" s="721"/>
      <c r="AO361" s="722"/>
      <c r="AP361" s="729">
        <f t="shared" si="116"/>
        <v>0</v>
      </c>
      <c r="AQ361" s="729">
        <f t="shared" si="117"/>
        <v>0</v>
      </c>
      <c r="AR361" s="729">
        <f t="shared" si="118"/>
        <v>0</v>
      </c>
      <c r="AS361" s="730">
        <f t="shared" si="105"/>
        <v>75</v>
      </c>
      <c r="AT361" s="731">
        <v>75</v>
      </c>
    </row>
    <row r="362" spans="1:46" ht="62.25" x14ac:dyDescent="0.9">
      <c r="A362" s="430">
        <v>8</v>
      </c>
      <c r="B362" s="433">
        <f>DATOS!F15</f>
        <v>0</v>
      </c>
      <c r="C362" s="491">
        <v>9</v>
      </c>
      <c r="D362" s="492">
        <v>9</v>
      </c>
      <c r="E362" s="492">
        <v>9</v>
      </c>
      <c r="F362" s="493">
        <v>9</v>
      </c>
      <c r="G362" s="695">
        <f t="shared" si="106"/>
        <v>9</v>
      </c>
      <c r="H362" s="491">
        <v>9</v>
      </c>
      <c r="I362" s="492">
        <v>9</v>
      </c>
      <c r="J362" s="492">
        <v>9</v>
      </c>
      <c r="K362" s="493">
        <v>9</v>
      </c>
      <c r="L362" s="695">
        <f t="shared" si="107"/>
        <v>9</v>
      </c>
      <c r="M362" s="696">
        <f t="shared" ref="M362:M394" si="120">SUM(G362+L362)/2</f>
        <v>9</v>
      </c>
      <c r="N362" s="766" t="str">
        <f t="shared" si="109"/>
        <v>A-</v>
      </c>
      <c r="O362" s="697"/>
      <c r="P362" s="491">
        <v>9</v>
      </c>
      <c r="Q362" s="492">
        <v>9</v>
      </c>
      <c r="R362" s="492">
        <v>9</v>
      </c>
      <c r="S362" s="493">
        <v>9</v>
      </c>
      <c r="T362" s="698">
        <f t="shared" si="110"/>
        <v>9</v>
      </c>
      <c r="U362" s="491">
        <v>9</v>
      </c>
      <c r="V362" s="492">
        <v>9</v>
      </c>
      <c r="W362" s="492">
        <v>9</v>
      </c>
      <c r="X362" s="493">
        <v>9</v>
      </c>
      <c r="Y362" s="417">
        <f t="shared" si="111"/>
        <v>9</v>
      </c>
      <c r="Z362" s="404">
        <f t="shared" ref="Z362:Z394" si="121">SUM(T362+Y362)/2</f>
        <v>9</v>
      </c>
      <c r="AA362" s="766" t="str">
        <f t="shared" si="113"/>
        <v>A-</v>
      </c>
      <c r="AB362" s="423">
        <v>9</v>
      </c>
      <c r="AC362" s="1050"/>
      <c r="AD362" s="477" t="str">
        <f t="shared" si="114"/>
        <v>A-</v>
      </c>
      <c r="AE362" s="408">
        <f t="shared" ref="AE362:AE394" si="122">SUM(M362,Z362,AB362)/3</f>
        <v>9</v>
      </c>
      <c r="AF362" s="288"/>
      <c r="AG362" s="726"/>
      <c r="AH362" s="727"/>
      <c r="AI362" s="728" t="str">
        <f t="shared" si="119"/>
        <v>N</v>
      </c>
      <c r="AJ362" s="720"/>
      <c r="AK362" s="720"/>
      <c r="AL362" s="720"/>
      <c r="AM362" s="721"/>
      <c r="AN362" s="721"/>
      <c r="AO362" s="722"/>
      <c r="AP362" s="729">
        <f t="shared" si="116"/>
        <v>0</v>
      </c>
      <c r="AQ362" s="729">
        <f t="shared" si="117"/>
        <v>0</v>
      </c>
      <c r="AR362" s="729">
        <f t="shared" si="118"/>
        <v>0</v>
      </c>
      <c r="AS362" s="730">
        <f t="shared" si="105"/>
        <v>75</v>
      </c>
      <c r="AT362" s="731">
        <v>75</v>
      </c>
    </row>
    <row r="363" spans="1:46" ht="62.25" x14ac:dyDescent="0.9">
      <c r="A363" s="430">
        <v>9</v>
      </c>
      <c r="B363" s="433">
        <f>DATOS!F16</f>
        <v>0</v>
      </c>
      <c r="C363" s="491">
        <v>9</v>
      </c>
      <c r="D363" s="492">
        <v>9</v>
      </c>
      <c r="E363" s="492">
        <v>9</v>
      </c>
      <c r="F363" s="493">
        <v>9</v>
      </c>
      <c r="G363" s="695">
        <f t="shared" si="106"/>
        <v>9</v>
      </c>
      <c r="H363" s="491">
        <v>9</v>
      </c>
      <c r="I363" s="492">
        <v>9</v>
      </c>
      <c r="J363" s="492">
        <v>9</v>
      </c>
      <c r="K363" s="493">
        <v>9</v>
      </c>
      <c r="L363" s="695">
        <f t="shared" si="107"/>
        <v>9</v>
      </c>
      <c r="M363" s="696">
        <f t="shared" si="120"/>
        <v>9</v>
      </c>
      <c r="N363" s="766" t="str">
        <f t="shared" si="109"/>
        <v>A-</v>
      </c>
      <c r="O363" s="697"/>
      <c r="P363" s="491">
        <v>9</v>
      </c>
      <c r="Q363" s="492">
        <v>9</v>
      </c>
      <c r="R363" s="492">
        <v>9</v>
      </c>
      <c r="S363" s="493">
        <v>9</v>
      </c>
      <c r="T363" s="698">
        <f t="shared" si="110"/>
        <v>9</v>
      </c>
      <c r="U363" s="491">
        <v>9</v>
      </c>
      <c r="V363" s="492">
        <v>9</v>
      </c>
      <c r="W363" s="492">
        <v>9</v>
      </c>
      <c r="X363" s="493">
        <v>9</v>
      </c>
      <c r="Y363" s="417">
        <f t="shared" si="111"/>
        <v>9</v>
      </c>
      <c r="Z363" s="404">
        <f t="shared" si="121"/>
        <v>9</v>
      </c>
      <c r="AA363" s="766" t="str">
        <f t="shared" si="113"/>
        <v>A-</v>
      </c>
      <c r="AB363" s="423">
        <v>9</v>
      </c>
      <c r="AC363" s="1050"/>
      <c r="AD363" s="477" t="str">
        <f t="shared" si="114"/>
        <v>A-</v>
      </c>
      <c r="AE363" s="408">
        <f t="shared" si="122"/>
        <v>9</v>
      </c>
      <c r="AF363" s="288"/>
      <c r="AG363" s="726"/>
      <c r="AH363" s="727"/>
      <c r="AI363" s="728" t="str">
        <f t="shared" si="119"/>
        <v>N</v>
      </c>
      <c r="AJ363" s="720"/>
      <c r="AK363" s="720"/>
      <c r="AL363" s="720"/>
      <c r="AM363" s="721"/>
      <c r="AN363" s="721"/>
      <c r="AO363" s="722"/>
      <c r="AP363" s="729">
        <f t="shared" si="116"/>
        <v>0</v>
      </c>
      <c r="AQ363" s="729">
        <f t="shared" si="117"/>
        <v>0</v>
      </c>
      <c r="AR363" s="729">
        <f t="shared" si="118"/>
        <v>0</v>
      </c>
      <c r="AS363" s="730">
        <f t="shared" si="105"/>
        <v>75</v>
      </c>
      <c r="AT363" s="731">
        <v>75</v>
      </c>
    </row>
    <row r="364" spans="1:46" ht="62.25" x14ac:dyDescent="0.9">
      <c r="A364" s="430">
        <v>10</v>
      </c>
      <c r="B364" s="433">
        <f>DATOS!F17</f>
        <v>0</v>
      </c>
      <c r="C364" s="491">
        <v>9</v>
      </c>
      <c r="D364" s="492">
        <v>9</v>
      </c>
      <c r="E364" s="492">
        <v>9</v>
      </c>
      <c r="F364" s="493">
        <v>9</v>
      </c>
      <c r="G364" s="695">
        <f t="shared" si="106"/>
        <v>9</v>
      </c>
      <c r="H364" s="491">
        <v>9</v>
      </c>
      <c r="I364" s="492">
        <v>9</v>
      </c>
      <c r="J364" s="492">
        <v>9</v>
      </c>
      <c r="K364" s="493">
        <v>9</v>
      </c>
      <c r="L364" s="695">
        <f t="shared" si="107"/>
        <v>9</v>
      </c>
      <c r="M364" s="696">
        <f t="shared" si="120"/>
        <v>9</v>
      </c>
      <c r="N364" s="766" t="str">
        <f t="shared" si="109"/>
        <v>A-</v>
      </c>
      <c r="O364" s="697"/>
      <c r="P364" s="491">
        <v>9</v>
      </c>
      <c r="Q364" s="492">
        <v>9</v>
      </c>
      <c r="R364" s="492">
        <v>9</v>
      </c>
      <c r="S364" s="493">
        <v>9</v>
      </c>
      <c r="T364" s="698">
        <f t="shared" si="110"/>
        <v>9</v>
      </c>
      <c r="U364" s="491">
        <v>9</v>
      </c>
      <c r="V364" s="492">
        <v>9</v>
      </c>
      <c r="W364" s="492">
        <v>9</v>
      </c>
      <c r="X364" s="493">
        <v>9</v>
      </c>
      <c r="Y364" s="417">
        <f t="shared" si="111"/>
        <v>9</v>
      </c>
      <c r="Z364" s="404">
        <f t="shared" si="121"/>
        <v>9</v>
      </c>
      <c r="AA364" s="766" t="str">
        <f t="shared" si="113"/>
        <v>A-</v>
      </c>
      <c r="AB364" s="423">
        <v>9</v>
      </c>
      <c r="AC364" s="1050"/>
      <c r="AD364" s="477" t="str">
        <f t="shared" si="114"/>
        <v>A-</v>
      </c>
      <c r="AE364" s="408">
        <f t="shared" si="122"/>
        <v>9</v>
      </c>
      <c r="AF364" s="288"/>
      <c r="AG364" s="726"/>
      <c r="AH364" s="727"/>
      <c r="AI364" s="728" t="str">
        <f t="shared" si="119"/>
        <v>N</v>
      </c>
      <c r="AJ364" s="720"/>
      <c r="AK364" s="720"/>
      <c r="AL364" s="720"/>
      <c r="AM364" s="721"/>
      <c r="AN364" s="721"/>
      <c r="AO364" s="722"/>
      <c r="AP364" s="729">
        <f t="shared" si="116"/>
        <v>0</v>
      </c>
      <c r="AQ364" s="729">
        <f t="shared" si="117"/>
        <v>0</v>
      </c>
      <c r="AR364" s="729">
        <f t="shared" si="118"/>
        <v>0</v>
      </c>
      <c r="AS364" s="730">
        <f t="shared" si="105"/>
        <v>75</v>
      </c>
      <c r="AT364" s="731">
        <v>75</v>
      </c>
    </row>
    <row r="365" spans="1:46" ht="62.25" x14ac:dyDescent="0.9">
      <c r="A365" s="430">
        <v>11</v>
      </c>
      <c r="B365" s="433">
        <f>DATOS!F18</f>
        <v>0</v>
      </c>
      <c r="C365" s="491">
        <v>9</v>
      </c>
      <c r="D365" s="492">
        <v>9</v>
      </c>
      <c r="E365" s="492">
        <v>9</v>
      </c>
      <c r="F365" s="493">
        <v>9</v>
      </c>
      <c r="G365" s="695">
        <f t="shared" si="106"/>
        <v>9</v>
      </c>
      <c r="H365" s="491">
        <v>9</v>
      </c>
      <c r="I365" s="492">
        <v>9</v>
      </c>
      <c r="J365" s="492">
        <v>9</v>
      </c>
      <c r="K365" s="493">
        <v>9</v>
      </c>
      <c r="L365" s="695">
        <f t="shared" si="107"/>
        <v>9</v>
      </c>
      <c r="M365" s="696">
        <f t="shared" si="120"/>
        <v>9</v>
      </c>
      <c r="N365" s="766" t="str">
        <f t="shared" si="109"/>
        <v>A-</v>
      </c>
      <c r="O365" s="697"/>
      <c r="P365" s="491">
        <v>9</v>
      </c>
      <c r="Q365" s="492">
        <v>9</v>
      </c>
      <c r="R365" s="492">
        <v>9</v>
      </c>
      <c r="S365" s="493">
        <v>9</v>
      </c>
      <c r="T365" s="698">
        <f t="shared" si="110"/>
        <v>9</v>
      </c>
      <c r="U365" s="491">
        <v>9</v>
      </c>
      <c r="V365" s="492">
        <v>9</v>
      </c>
      <c r="W365" s="492">
        <v>9</v>
      </c>
      <c r="X365" s="493">
        <v>9</v>
      </c>
      <c r="Y365" s="417">
        <f t="shared" si="111"/>
        <v>9</v>
      </c>
      <c r="Z365" s="404">
        <f t="shared" si="121"/>
        <v>9</v>
      </c>
      <c r="AA365" s="766" t="str">
        <f t="shared" si="113"/>
        <v>A-</v>
      </c>
      <c r="AB365" s="423">
        <v>9</v>
      </c>
      <c r="AC365" s="1050"/>
      <c r="AD365" s="477" t="str">
        <f t="shared" si="114"/>
        <v>A-</v>
      </c>
      <c r="AE365" s="408">
        <f t="shared" si="122"/>
        <v>9</v>
      </c>
      <c r="AF365" s="288"/>
      <c r="AG365" s="726"/>
      <c r="AH365" s="727"/>
      <c r="AI365" s="728" t="str">
        <f t="shared" si="119"/>
        <v>N</v>
      </c>
      <c r="AJ365" s="720"/>
      <c r="AK365" s="720"/>
      <c r="AL365" s="720"/>
      <c r="AM365" s="721"/>
      <c r="AN365" s="721"/>
      <c r="AO365" s="722"/>
      <c r="AP365" s="729">
        <f t="shared" si="116"/>
        <v>0</v>
      </c>
      <c r="AQ365" s="729">
        <f t="shared" si="117"/>
        <v>0</v>
      </c>
      <c r="AR365" s="729">
        <f t="shared" si="118"/>
        <v>0</v>
      </c>
      <c r="AS365" s="730">
        <f t="shared" si="105"/>
        <v>75</v>
      </c>
      <c r="AT365" s="731">
        <v>75</v>
      </c>
    </row>
    <row r="366" spans="1:46" ht="62.25" x14ac:dyDescent="0.9">
      <c r="A366" s="430">
        <v>12</v>
      </c>
      <c r="B366" s="433">
        <f>DATOS!F19</f>
        <v>0</v>
      </c>
      <c r="C366" s="491">
        <v>8</v>
      </c>
      <c r="D366" s="492">
        <v>8</v>
      </c>
      <c r="E366" s="492">
        <v>8</v>
      </c>
      <c r="F366" s="493">
        <v>8</v>
      </c>
      <c r="G366" s="695">
        <f t="shared" si="106"/>
        <v>8</v>
      </c>
      <c r="H366" s="491">
        <v>8</v>
      </c>
      <c r="I366" s="492">
        <v>8</v>
      </c>
      <c r="J366" s="492">
        <v>8</v>
      </c>
      <c r="K366" s="493">
        <v>8</v>
      </c>
      <c r="L366" s="695">
        <f t="shared" si="107"/>
        <v>8</v>
      </c>
      <c r="M366" s="696">
        <f t="shared" si="120"/>
        <v>8</v>
      </c>
      <c r="N366" s="766" t="str">
        <f t="shared" si="109"/>
        <v>B+</v>
      </c>
      <c r="O366" s="697"/>
      <c r="P366" s="491">
        <v>8</v>
      </c>
      <c r="Q366" s="492">
        <v>8</v>
      </c>
      <c r="R366" s="492">
        <v>8</v>
      </c>
      <c r="S366" s="493">
        <v>8</v>
      </c>
      <c r="T366" s="698">
        <f t="shared" si="110"/>
        <v>8</v>
      </c>
      <c r="U366" s="491">
        <v>8</v>
      </c>
      <c r="V366" s="492">
        <v>8</v>
      </c>
      <c r="W366" s="492">
        <v>8</v>
      </c>
      <c r="X366" s="493">
        <v>8</v>
      </c>
      <c r="Y366" s="417">
        <f t="shared" si="111"/>
        <v>8</v>
      </c>
      <c r="Z366" s="404">
        <f t="shared" si="121"/>
        <v>8</v>
      </c>
      <c r="AA366" s="766" t="str">
        <f t="shared" si="113"/>
        <v>B+</v>
      </c>
      <c r="AB366" s="423">
        <v>8</v>
      </c>
      <c r="AC366" s="1050"/>
      <c r="AD366" s="477" t="str">
        <f t="shared" si="114"/>
        <v>B+</v>
      </c>
      <c r="AE366" s="408">
        <f t="shared" si="122"/>
        <v>8</v>
      </c>
      <c r="AF366" s="288"/>
      <c r="AG366" s="726"/>
      <c r="AH366" s="727"/>
      <c r="AI366" s="728" t="str">
        <f t="shared" si="119"/>
        <v>N</v>
      </c>
      <c r="AJ366" s="720"/>
      <c r="AK366" s="720"/>
      <c r="AL366" s="720"/>
      <c r="AM366" s="721"/>
      <c r="AN366" s="721"/>
      <c r="AO366" s="722"/>
      <c r="AP366" s="729">
        <f t="shared" si="116"/>
        <v>0</v>
      </c>
      <c r="AQ366" s="729">
        <f t="shared" si="117"/>
        <v>0</v>
      </c>
      <c r="AR366" s="729">
        <f t="shared" si="118"/>
        <v>0</v>
      </c>
      <c r="AS366" s="730">
        <f t="shared" si="105"/>
        <v>75</v>
      </c>
      <c r="AT366" s="731">
        <v>75</v>
      </c>
    </row>
    <row r="367" spans="1:46" ht="62.25" x14ac:dyDescent="0.9">
      <c r="A367" s="430">
        <v>13</v>
      </c>
      <c r="B367" s="433">
        <f>DATOS!F20</f>
        <v>0</v>
      </c>
      <c r="C367" s="491">
        <v>8</v>
      </c>
      <c r="D367" s="492">
        <v>8</v>
      </c>
      <c r="E367" s="492">
        <v>8</v>
      </c>
      <c r="F367" s="493">
        <v>8</v>
      </c>
      <c r="G367" s="695">
        <f t="shared" si="106"/>
        <v>8</v>
      </c>
      <c r="H367" s="491">
        <v>8</v>
      </c>
      <c r="I367" s="492">
        <v>8</v>
      </c>
      <c r="J367" s="492">
        <v>8</v>
      </c>
      <c r="K367" s="493">
        <v>8</v>
      </c>
      <c r="L367" s="695">
        <f t="shared" si="107"/>
        <v>8</v>
      </c>
      <c r="M367" s="696">
        <f t="shared" si="120"/>
        <v>8</v>
      </c>
      <c r="N367" s="766" t="str">
        <f t="shared" si="109"/>
        <v>B+</v>
      </c>
      <c r="O367" s="697"/>
      <c r="P367" s="491">
        <v>8</v>
      </c>
      <c r="Q367" s="492">
        <v>8</v>
      </c>
      <c r="R367" s="492">
        <v>8</v>
      </c>
      <c r="S367" s="493">
        <v>8</v>
      </c>
      <c r="T367" s="698">
        <f t="shared" si="110"/>
        <v>8</v>
      </c>
      <c r="U367" s="491">
        <v>8</v>
      </c>
      <c r="V367" s="492">
        <v>8</v>
      </c>
      <c r="W367" s="492">
        <v>8</v>
      </c>
      <c r="X367" s="493">
        <v>8</v>
      </c>
      <c r="Y367" s="417">
        <f t="shared" si="111"/>
        <v>8</v>
      </c>
      <c r="Z367" s="404">
        <f t="shared" si="121"/>
        <v>8</v>
      </c>
      <c r="AA367" s="766" t="str">
        <f t="shared" si="113"/>
        <v>B+</v>
      </c>
      <c r="AB367" s="423">
        <v>8</v>
      </c>
      <c r="AC367" s="1050"/>
      <c r="AD367" s="477" t="str">
        <f t="shared" si="114"/>
        <v>B+</v>
      </c>
      <c r="AE367" s="408">
        <f t="shared" si="122"/>
        <v>8</v>
      </c>
      <c r="AF367" s="288"/>
      <c r="AG367" s="726"/>
      <c r="AH367" s="727"/>
      <c r="AI367" s="728" t="str">
        <f t="shared" si="119"/>
        <v>N</v>
      </c>
      <c r="AJ367" s="720"/>
      <c r="AK367" s="720"/>
      <c r="AL367" s="720"/>
      <c r="AM367" s="721"/>
      <c r="AN367" s="721"/>
      <c r="AO367" s="722"/>
      <c r="AP367" s="729">
        <f t="shared" si="116"/>
        <v>0</v>
      </c>
      <c r="AQ367" s="729">
        <f t="shared" si="117"/>
        <v>0</v>
      </c>
      <c r="AR367" s="729">
        <f t="shared" si="118"/>
        <v>0</v>
      </c>
      <c r="AS367" s="730">
        <f t="shared" si="105"/>
        <v>75</v>
      </c>
      <c r="AT367" s="731">
        <v>75</v>
      </c>
    </row>
    <row r="368" spans="1:46" ht="62.25" x14ac:dyDescent="0.9">
      <c r="A368" s="430">
        <v>14</v>
      </c>
      <c r="B368" s="433">
        <f>DATOS!F21</f>
        <v>0</v>
      </c>
      <c r="C368" s="491">
        <v>8</v>
      </c>
      <c r="D368" s="492">
        <v>8</v>
      </c>
      <c r="E368" s="492">
        <v>8</v>
      </c>
      <c r="F368" s="493">
        <v>8</v>
      </c>
      <c r="G368" s="695">
        <f t="shared" si="106"/>
        <v>8</v>
      </c>
      <c r="H368" s="491">
        <v>8</v>
      </c>
      <c r="I368" s="492">
        <v>8</v>
      </c>
      <c r="J368" s="492">
        <v>8</v>
      </c>
      <c r="K368" s="493">
        <v>8</v>
      </c>
      <c r="L368" s="695">
        <f t="shared" si="107"/>
        <v>8</v>
      </c>
      <c r="M368" s="696">
        <f t="shared" si="120"/>
        <v>8</v>
      </c>
      <c r="N368" s="766" t="str">
        <f t="shared" si="109"/>
        <v>B+</v>
      </c>
      <c r="O368" s="697"/>
      <c r="P368" s="491">
        <v>8</v>
      </c>
      <c r="Q368" s="492">
        <v>8</v>
      </c>
      <c r="R368" s="492">
        <v>8</v>
      </c>
      <c r="S368" s="493">
        <v>8</v>
      </c>
      <c r="T368" s="698">
        <f t="shared" si="110"/>
        <v>8</v>
      </c>
      <c r="U368" s="491">
        <v>8</v>
      </c>
      <c r="V368" s="492">
        <v>8</v>
      </c>
      <c r="W368" s="492">
        <v>8</v>
      </c>
      <c r="X368" s="493">
        <v>8</v>
      </c>
      <c r="Y368" s="417">
        <f t="shared" si="111"/>
        <v>8</v>
      </c>
      <c r="Z368" s="404">
        <f t="shared" si="121"/>
        <v>8</v>
      </c>
      <c r="AA368" s="766" t="str">
        <f t="shared" si="113"/>
        <v>B+</v>
      </c>
      <c r="AB368" s="423">
        <v>8</v>
      </c>
      <c r="AC368" s="1050"/>
      <c r="AD368" s="477" t="str">
        <f t="shared" si="114"/>
        <v>B+</v>
      </c>
      <c r="AE368" s="408">
        <f t="shared" si="122"/>
        <v>8</v>
      </c>
      <c r="AF368" s="288"/>
      <c r="AG368" s="726"/>
      <c r="AH368" s="727"/>
      <c r="AI368" s="728" t="str">
        <f t="shared" si="119"/>
        <v>N</v>
      </c>
      <c r="AJ368" s="720"/>
      <c r="AK368" s="720"/>
      <c r="AL368" s="720"/>
      <c r="AM368" s="721"/>
      <c r="AN368" s="721"/>
      <c r="AO368" s="722"/>
      <c r="AP368" s="729">
        <f t="shared" si="116"/>
        <v>0</v>
      </c>
      <c r="AQ368" s="729">
        <f t="shared" si="117"/>
        <v>0</v>
      </c>
      <c r="AR368" s="729">
        <f t="shared" si="118"/>
        <v>0</v>
      </c>
      <c r="AS368" s="730">
        <f t="shared" si="105"/>
        <v>75</v>
      </c>
      <c r="AT368" s="731">
        <v>75</v>
      </c>
    </row>
    <row r="369" spans="1:46" ht="62.25" x14ac:dyDescent="0.9">
      <c r="A369" s="430">
        <v>15</v>
      </c>
      <c r="B369" s="433">
        <f>DATOS!F22</f>
        <v>0</v>
      </c>
      <c r="C369" s="491">
        <v>8</v>
      </c>
      <c r="D369" s="492">
        <v>8</v>
      </c>
      <c r="E369" s="492">
        <v>8</v>
      </c>
      <c r="F369" s="493">
        <v>8</v>
      </c>
      <c r="G369" s="695">
        <f t="shared" si="106"/>
        <v>8</v>
      </c>
      <c r="H369" s="491">
        <v>8</v>
      </c>
      <c r="I369" s="492">
        <v>8</v>
      </c>
      <c r="J369" s="492">
        <v>8</v>
      </c>
      <c r="K369" s="493">
        <v>8</v>
      </c>
      <c r="L369" s="695">
        <f t="shared" si="107"/>
        <v>8</v>
      </c>
      <c r="M369" s="696">
        <f t="shared" si="120"/>
        <v>8</v>
      </c>
      <c r="N369" s="766" t="str">
        <f t="shared" si="109"/>
        <v>B+</v>
      </c>
      <c r="O369" s="697"/>
      <c r="P369" s="491">
        <v>8</v>
      </c>
      <c r="Q369" s="492">
        <v>8</v>
      </c>
      <c r="R369" s="492">
        <v>8</v>
      </c>
      <c r="S369" s="493">
        <v>8</v>
      </c>
      <c r="T369" s="698">
        <f t="shared" si="110"/>
        <v>8</v>
      </c>
      <c r="U369" s="491">
        <v>8</v>
      </c>
      <c r="V369" s="492">
        <v>8</v>
      </c>
      <c r="W369" s="492">
        <v>8</v>
      </c>
      <c r="X369" s="493">
        <v>8</v>
      </c>
      <c r="Y369" s="417">
        <f t="shared" si="111"/>
        <v>8</v>
      </c>
      <c r="Z369" s="404">
        <f t="shared" si="121"/>
        <v>8</v>
      </c>
      <c r="AA369" s="766" t="str">
        <f t="shared" si="113"/>
        <v>B+</v>
      </c>
      <c r="AB369" s="423">
        <v>8</v>
      </c>
      <c r="AC369" s="1050"/>
      <c r="AD369" s="477" t="str">
        <f t="shared" si="114"/>
        <v>B+</v>
      </c>
      <c r="AE369" s="408">
        <f t="shared" si="122"/>
        <v>8</v>
      </c>
      <c r="AF369" s="288"/>
      <c r="AG369" s="726"/>
      <c r="AH369" s="727"/>
      <c r="AI369" s="728" t="str">
        <f t="shared" si="119"/>
        <v>N</v>
      </c>
      <c r="AJ369" s="720"/>
      <c r="AK369" s="720"/>
      <c r="AL369" s="720"/>
      <c r="AM369" s="721"/>
      <c r="AN369" s="721"/>
      <c r="AO369" s="722"/>
      <c r="AP369" s="729">
        <f t="shared" si="116"/>
        <v>0</v>
      </c>
      <c r="AQ369" s="729">
        <f t="shared" si="117"/>
        <v>0</v>
      </c>
      <c r="AR369" s="729">
        <f t="shared" si="118"/>
        <v>0</v>
      </c>
      <c r="AS369" s="730">
        <f t="shared" si="105"/>
        <v>75</v>
      </c>
      <c r="AT369" s="731">
        <v>75</v>
      </c>
    </row>
    <row r="370" spans="1:46" ht="62.25" x14ac:dyDescent="0.9">
      <c r="A370" s="430">
        <v>16</v>
      </c>
      <c r="B370" s="433">
        <f>DATOS!F23</f>
        <v>0</v>
      </c>
      <c r="C370" s="491">
        <v>7</v>
      </c>
      <c r="D370" s="492">
        <v>7</v>
      </c>
      <c r="E370" s="492">
        <v>7</v>
      </c>
      <c r="F370" s="493">
        <v>7</v>
      </c>
      <c r="G370" s="695">
        <f t="shared" si="106"/>
        <v>7</v>
      </c>
      <c r="H370" s="491">
        <v>7</v>
      </c>
      <c r="I370" s="492">
        <v>7</v>
      </c>
      <c r="J370" s="492">
        <v>7</v>
      </c>
      <c r="K370" s="493">
        <v>7</v>
      </c>
      <c r="L370" s="695">
        <f t="shared" si="107"/>
        <v>7</v>
      </c>
      <c r="M370" s="696">
        <f t="shared" si="120"/>
        <v>7</v>
      </c>
      <c r="N370" s="766" t="str">
        <f t="shared" si="109"/>
        <v>B-</v>
      </c>
      <c r="O370" s="697"/>
      <c r="P370" s="491">
        <v>7</v>
      </c>
      <c r="Q370" s="492">
        <v>7</v>
      </c>
      <c r="R370" s="492">
        <v>7</v>
      </c>
      <c r="S370" s="493">
        <v>7</v>
      </c>
      <c r="T370" s="698">
        <f t="shared" si="110"/>
        <v>7</v>
      </c>
      <c r="U370" s="491">
        <v>7</v>
      </c>
      <c r="V370" s="492">
        <v>7</v>
      </c>
      <c r="W370" s="492">
        <v>7</v>
      </c>
      <c r="X370" s="493">
        <v>7</v>
      </c>
      <c r="Y370" s="417">
        <f t="shared" si="111"/>
        <v>7</v>
      </c>
      <c r="Z370" s="404">
        <f t="shared" si="121"/>
        <v>7</v>
      </c>
      <c r="AA370" s="766" t="str">
        <f t="shared" si="113"/>
        <v>B-</v>
      </c>
      <c r="AB370" s="423">
        <v>7</v>
      </c>
      <c r="AC370" s="1050"/>
      <c r="AD370" s="477" t="str">
        <f t="shared" si="114"/>
        <v>B-</v>
      </c>
      <c r="AE370" s="408">
        <f t="shared" si="122"/>
        <v>7</v>
      </c>
      <c r="AF370" s="288"/>
      <c r="AG370" s="726"/>
      <c r="AH370" s="727"/>
      <c r="AI370" s="728" t="str">
        <f t="shared" si="119"/>
        <v>N</v>
      </c>
      <c r="AJ370" s="720"/>
      <c r="AK370" s="720"/>
      <c r="AL370" s="720"/>
      <c r="AM370" s="721"/>
      <c r="AN370" s="721"/>
      <c r="AO370" s="722"/>
      <c r="AP370" s="729">
        <f t="shared" si="116"/>
        <v>0</v>
      </c>
      <c r="AQ370" s="729">
        <f t="shared" si="117"/>
        <v>0</v>
      </c>
      <c r="AR370" s="729">
        <f t="shared" si="118"/>
        <v>0</v>
      </c>
      <c r="AS370" s="730">
        <f t="shared" si="105"/>
        <v>75</v>
      </c>
      <c r="AT370" s="731">
        <v>75</v>
      </c>
    </row>
    <row r="371" spans="1:46" ht="62.25" x14ac:dyDescent="0.9">
      <c r="A371" s="430">
        <v>17</v>
      </c>
      <c r="B371" s="433">
        <f>DATOS!F24</f>
        <v>0</v>
      </c>
      <c r="C371" s="491">
        <v>7</v>
      </c>
      <c r="D371" s="492">
        <v>7</v>
      </c>
      <c r="E371" s="492">
        <v>7</v>
      </c>
      <c r="F371" s="493">
        <v>7</v>
      </c>
      <c r="G371" s="695">
        <f t="shared" si="106"/>
        <v>7</v>
      </c>
      <c r="H371" s="491">
        <v>7</v>
      </c>
      <c r="I371" s="492">
        <v>7</v>
      </c>
      <c r="J371" s="492">
        <v>7</v>
      </c>
      <c r="K371" s="493">
        <v>7</v>
      </c>
      <c r="L371" s="695">
        <f t="shared" si="107"/>
        <v>7</v>
      </c>
      <c r="M371" s="696">
        <f t="shared" si="120"/>
        <v>7</v>
      </c>
      <c r="N371" s="766" t="str">
        <f t="shared" si="109"/>
        <v>B-</v>
      </c>
      <c r="O371" s="697"/>
      <c r="P371" s="491">
        <v>7</v>
      </c>
      <c r="Q371" s="492">
        <v>7</v>
      </c>
      <c r="R371" s="492">
        <v>7</v>
      </c>
      <c r="S371" s="493">
        <v>7</v>
      </c>
      <c r="T371" s="698">
        <f t="shared" si="110"/>
        <v>7</v>
      </c>
      <c r="U371" s="491">
        <v>7</v>
      </c>
      <c r="V371" s="492">
        <v>7</v>
      </c>
      <c r="W371" s="492">
        <v>7</v>
      </c>
      <c r="X371" s="493">
        <v>7</v>
      </c>
      <c r="Y371" s="417">
        <f t="shared" si="111"/>
        <v>7</v>
      </c>
      <c r="Z371" s="404">
        <f t="shared" si="121"/>
        <v>7</v>
      </c>
      <c r="AA371" s="766" t="str">
        <f t="shared" si="113"/>
        <v>B-</v>
      </c>
      <c r="AB371" s="423">
        <v>7</v>
      </c>
      <c r="AC371" s="1050"/>
      <c r="AD371" s="477" t="str">
        <f t="shared" si="114"/>
        <v>B-</v>
      </c>
      <c r="AE371" s="408">
        <f t="shared" si="122"/>
        <v>7</v>
      </c>
      <c r="AF371" s="288"/>
      <c r="AG371" s="726"/>
      <c r="AH371" s="727"/>
      <c r="AI371" s="728" t="str">
        <f t="shared" si="119"/>
        <v>N</v>
      </c>
      <c r="AJ371" s="720"/>
      <c r="AK371" s="720"/>
      <c r="AL371" s="720"/>
      <c r="AM371" s="721"/>
      <c r="AN371" s="721"/>
      <c r="AO371" s="722"/>
      <c r="AP371" s="729">
        <f t="shared" si="116"/>
        <v>0</v>
      </c>
      <c r="AQ371" s="729">
        <f t="shared" si="117"/>
        <v>0</v>
      </c>
      <c r="AR371" s="729">
        <f t="shared" si="118"/>
        <v>0</v>
      </c>
      <c r="AS371" s="730">
        <f t="shared" si="105"/>
        <v>75</v>
      </c>
      <c r="AT371" s="731">
        <v>75</v>
      </c>
    </row>
    <row r="372" spans="1:46" ht="62.25" x14ac:dyDescent="0.9">
      <c r="A372" s="430">
        <v>18</v>
      </c>
      <c r="B372" s="433">
        <f>DATOS!F25</f>
        <v>0</v>
      </c>
      <c r="C372" s="491">
        <v>7</v>
      </c>
      <c r="D372" s="492">
        <v>7</v>
      </c>
      <c r="E372" s="492">
        <v>7</v>
      </c>
      <c r="F372" s="493">
        <v>7</v>
      </c>
      <c r="G372" s="695">
        <f t="shared" si="106"/>
        <v>7</v>
      </c>
      <c r="H372" s="491">
        <v>7</v>
      </c>
      <c r="I372" s="492">
        <v>7</v>
      </c>
      <c r="J372" s="492">
        <v>7</v>
      </c>
      <c r="K372" s="493">
        <v>7</v>
      </c>
      <c r="L372" s="695">
        <f t="shared" si="107"/>
        <v>7</v>
      </c>
      <c r="M372" s="696">
        <f t="shared" si="120"/>
        <v>7</v>
      </c>
      <c r="N372" s="766" t="str">
        <f t="shared" si="109"/>
        <v>B-</v>
      </c>
      <c r="O372" s="697"/>
      <c r="P372" s="491">
        <v>7</v>
      </c>
      <c r="Q372" s="492">
        <v>7</v>
      </c>
      <c r="R372" s="492">
        <v>7</v>
      </c>
      <c r="S372" s="493">
        <v>7</v>
      </c>
      <c r="T372" s="698">
        <f t="shared" si="110"/>
        <v>7</v>
      </c>
      <c r="U372" s="491">
        <v>7</v>
      </c>
      <c r="V372" s="492">
        <v>7</v>
      </c>
      <c r="W372" s="492">
        <v>7</v>
      </c>
      <c r="X372" s="493">
        <v>7</v>
      </c>
      <c r="Y372" s="417">
        <f t="shared" si="111"/>
        <v>7</v>
      </c>
      <c r="Z372" s="404">
        <f t="shared" si="121"/>
        <v>7</v>
      </c>
      <c r="AA372" s="766" t="str">
        <f t="shared" si="113"/>
        <v>B-</v>
      </c>
      <c r="AB372" s="423">
        <v>7</v>
      </c>
      <c r="AC372" s="1050"/>
      <c r="AD372" s="477" t="str">
        <f t="shared" si="114"/>
        <v>B-</v>
      </c>
      <c r="AE372" s="408">
        <f t="shared" si="122"/>
        <v>7</v>
      </c>
      <c r="AF372" s="288"/>
      <c r="AG372" s="726"/>
      <c r="AH372" s="727"/>
      <c r="AI372" s="728" t="str">
        <f t="shared" si="119"/>
        <v>N</v>
      </c>
      <c r="AJ372" s="720"/>
      <c r="AK372" s="720"/>
      <c r="AL372" s="720"/>
      <c r="AM372" s="721"/>
      <c r="AN372" s="721"/>
      <c r="AO372" s="722"/>
      <c r="AP372" s="729">
        <f t="shared" si="116"/>
        <v>0</v>
      </c>
      <c r="AQ372" s="729">
        <f t="shared" si="117"/>
        <v>0</v>
      </c>
      <c r="AR372" s="729">
        <f t="shared" si="118"/>
        <v>0</v>
      </c>
      <c r="AS372" s="730">
        <f t="shared" si="105"/>
        <v>75</v>
      </c>
      <c r="AT372" s="731">
        <v>75</v>
      </c>
    </row>
    <row r="373" spans="1:46" ht="62.25" x14ac:dyDescent="0.9">
      <c r="A373" s="430">
        <v>19</v>
      </c>
      <c r="B373" s="433">
        <f>DATOS!F26</f>
        <v>0</v>
      </c>
      <c r="C373" s="491">
        <v>7</v>
      </c>
      <c r="D373" s="492">
        <v>7</v>
      </c>
      <c r="E373" s="492">
        <v>7</v>
      </c>
      <c r="F373" s="493">
        <v>7</v>
      </c>
      <c r="G373" s="695">
        <f t="shared" si="106"/>
        <v>7</v>
      </c>
      <c r="H373" s="491">
        <v>7</v>
      </c>
      <c r="I373" s="492">
        <v>7</v>
      </c>
      <c r="J373" s="492">
        <v>7</v>
      </c>
      <c r="K373" s="493">
        <v>7</v>
      </c>
      <c r="L373" s="695">
        <f t="shared" si="107"/>
        <v>7</v>
      </c>
      <c r="M373" s="696">
        <f t="shared" si="120"/>
        <v>7</v>
      </c>
      <c r="N373" s="766" t="str">
        <f t="shared" si="109"/>
        <v>B-</v>
      </c>
      <c r="O373" s="697"/>
      <c r="P373" s="491">
        <v>7</v>
      </c>
      <c r="Q373" s="492">
        <v>7</v>
      </c>
      <c r="R373" s="492">
        <v>7</v>
      </c>
      <c r="S373" s="493">
        <v>7</v>
      </c>
      <c r="T373" s="698">
        <f t="shared" si="110"/>
        <v>7</v>
      </c>
      <c r="U373" s="491">
        <v>7</v>
      </c>
      <c r="V373" s="492">
        <v>7</v>
      </c>
      <c r="W373" s="492">
        <v>7</v>
      </c>
      <c r="X373" s="493">
        <v>7</v>
      </c>
      <c r="Y373" s="417">
        <f t="shared" si="111"/>
        <v>7</v>
      </c>
      <c r="Z373" s="404">
        <f t="shared" si="121"/>
        <v>7</v>
      </c>
      <c r="AA373" s="766" t="str">
        <f t="shared" si="113"/>
        <v>B-</v>
      </c>
      <c r="AB373" s="423">
        <v>7</v>
      </c>
      <c r="AC373" s="1050"/>
      <c r="AD373" s="477" t="str">
        <f t="shared" si="114"/>
        <v>B-</v>
      </c>
      <c r="AE373" s="408">
        <f t="shared" si="122"/>
        <v>7</v>
      </c>
      <c r="AF373" s="288"/>
      <c r="AG373" s="726"/>
      <c r="AH373" s="727"/>
      <c r="AI373" s="728" t="str">
        <f t="shared" si="119"/>
        <v>N</v>
      </c>
      <c r="AJ373" s="720"/>
      <c r="AK373" s="720"/>
      <c r="AL373" s="720"/>
      <c r="AM373" s="721"/>
      <c r="AN373" s="721"/>
      <c r="AO373" s="722"/>
      <c r="AP373" s="729">
        <f t="shared" si="116"/>
        <v>0</v>
      </c>
      <c r="AQ373" s="729">
        <f t="shared" si="117"/>
        <v>0</v>
      </c>
      <c r="AR373" s="729">
        <f t="shared" si="118"/>
        <v>0</v>
      </c>
      <c r="AS373" s="730">
        <f t="shared" si="105"/>
        <v>75</v>
      </c>
      <c r="AT373" s="731">
        <v>75</v>
      </c>
    </row>
    <row r="374" spans="1:46" ht="62.25" x14ac:dyDescent="0.9">
      <c r="A374" s="430">
        <v>20</v>
      </c>
      <c r="B374" s="433">
        <f>DATOS!F27</f>
        <v>0</v>
      </c>
      <c r="C374" s="491">
        <v>6</v>
      </c>
      <c r="D374" s="492">
        <v>6</v>
      </c>
      <c r="E374" s="492">
        <v>6</v>
      </c>
      <c r="F374" s="493">
        <v>6</v>
      </c>
      <c r="G374" s="695">
        <f t="shared" si="106"/>
        <v>6</v>
      </c>
      <c r="H374" s="491">
        <v>6</v>
      </c>
      <c r="I374" s="492">
        <v>6</v>
      </c>
      <c r="J374" s="492">
        <v>6</v>
      </c>
      <c r="K374" s="493">
        <v>6</v>
      </c>
      <c r="L374" s="695">
        <f t="shared" si="107"/>
        <v>6</v>
      </c>
      <c r="M374" s="696">
        <f t="shared" si="120"/>
        <v>6</v>
      </c>
      <c r="N374" s="766" t="str">
        <f t="shared" si="109"/>
        <v>C+</v>
      </c>
      <c r="O374" s="697"/>
      <c r="P374" s="491">
        <v>6</v>
      </c>
      <c r="Q374" s="492">
        <v>6</v>
      </c>
      <c r="R374" s="492">
        <v>6</v>
      </c>
      <c r="S374" s="493">
        <v>6</v>
      </c>
      <c r="T374" s="698">
        <f t="shared" si="110"/>
        <v>6</v>
      </c>
      <c r="U374" s="491">
        <v>6</v>
      </c>
      <c r="V374" s="492">
        <v>6</v>
      </c>
      <c r="W374" s="492">
        <v>6</v>
      </c>
      <c r="X374" s="493">
        <v>6</v>
      </c>
      <c r="Y374" s="417">
        <f t="shared" si="111"/>
        <v>6</v>
      </c>
      <c r="Z374" s="404">
        <f t="shared" si="121"/>
        <v>6</v>
      </c>
      <c r="AA374" s="766" t="str">
        <f t="shared" si="113"/>
        <v>C+</v>
      </c>
      <c r="AB374" s="423">
        <v>6</v>
      </c>
      <c r="AC374" s="1050"/>
      <c r="AD374" s="477" t="str">
        <f t="shared" si="114"/>
        <v>C+</v>
      </c>
      <c r="AE374" s="408">
        <f t="shared" si="122"/>
        <v>6</v>
      </c>
      <c r="AF374" s="288"/>
      <c r="AG374" s="726"/>
      <c r="AH374" s="727"/>
      <c r="AI374" s="728" t="str">
        <f t="shared" si="119"/>
        <v>N</v>
      </c>
      <c r="AJ374" s="720"/>
      <c r="AK374" s="720"/>
      <c r="AL374" s="720"/>
      <c r="AM374" s="721"/>
      <c r="AN374" s="721"/>
      <c r="AO374" s="722"/>
      <c r="AP374" s="729">
        <f t="shared" si="116"/>
        <v>0</v>
      </c>
      <c r="AQ374" s="729">
        <f t="shared" si="117"/>
        <v>0</v>
      </c>
      <c r="AR374" s="729">
        <f t="shared" si="118"/>
        <v>0</v>
      </c>
      <c r="AS374" s="730">
        <f t="shared" si="105"/>
        <v>75</v>
      </c>
      <c r="AT374" s="731">
        <v>75</v>
      </c>
    </row>
    <row r="375" spans="1:46" ht="62.25" x14ac:dyDescent="0.9">
      <c r="A375" s="430">
        <v>21</v>
      </c>
      <c r="B375" s="433">
        <f>DATOS!F28</f>
        <v>0</v>
      </c>
      <c r="C375" s="491">
        <v>6</v>
      </c>
      <c r="D375" s="492">
        <v>6</v>
      </c>
      <c r="E375" s="492">
        <v>6</v>
      </c>
      <c r="F375" s="493">
        <v>6</v>
      </c>
      <c r="G375" s="695">
        <f t="shared" si="106"/>
        <v>6</v>
      </c>
      <c r="H375" s="491">
        <v>6</v>
      </c>
      <c r="I375" s="492">
        <v>6</v>
      </c>
      <c r="J375" s="492">
        <v>6</v>
      </c>
      <c r="K375" s="493">
        <v>6</v>
      </c>
      <c r="L375" s="695">
        <f t="shared" si="107"/>
        <v>6</v>
      </c>
      <c r="M375" s="696">
        <f t="shared" si="120"/>
        <v>6</v>
      </c>
      <c r="N375" s="766" t="str">
        <f t="shared" si="109"/>
        <v>C+</v>
      </c>
      <c r="O375" s="697"/>
      <c r="P375" s="491">
        <v>6</v>
      </c>
      <c r="Q375" s="492">
        <v>6</v>
      </c>
      <c r="R375" s="492">
        <v>6</v>
      </c>
      <c r="S375" s="493">
        <v>6</v>
      </c>
      <c r="T375" s="698">
        <f t="shared" si="110"/>
        <v>6</v>
      </c>
      <c r="U375" s="491">
        <v>6</v>
      </c>
      <c r="V375" s="492">
        <v>6</v>
      </c>
      <c r="W375" s="492">
        <v>6</v>
      </c>
      <c r="X375" s="493">
        <v>6</v>
      </c>
      <c r="Y375" s="417">
        <f t="shared" si="111"/>
        <v>6</v>
      </c>
      <c r="Z375" s="404">
        <f t="shared" si="121"/>
        <v>6</v>
      </c>
      <c r="AA375" s="766" t="str">
        <f t="shared" si="113"/>
        <v>C+</v>
      </c>
      <c r="AB375" s="423">
        <v>6</v>
      </c>
      <c r="AC375" s="1050"/>
      <c r="AD375" s="477" t="str">
        <f t="shared" si="114"/>
        <v>C+</v>
      </c>
      <c r="AE375" s="408">
        <f t="shared" si="122"/>
        <v>6</v>
      </c>
      <c r="AF375" s="288"/>
      <c r="AG375" s="726"/>
      <c r="AH375" s="727"/>
      <c r="AI375" s="728" t="str">
        <f t="shared" si="119"/>
        <v>N</v>
      </c>
      <c r="AJ375" s="720"/>
      <c r="AK375" s="720"/>
      <c r="AL375" s="720"/>
      <c r="AM375" s="721"/>
      <c r="AN375" s="721"/>
      <c r="AO375" s="722"/>
      <c r="AP375" s="729">
        <f t="shared" si="116"/>
        <v>0</v>
      </c>
      <c r="AQ375" s="729">
        <f t="shared" si="117"/>
        <v>0</v>
      </c>
      <c r="AR375" s="729">
        <f t="shared" si="118"/>
        <v>0</v>
      </c>
      <c r="AS375" s="730">
        <f t="shared" si="105"/>
        <v>75</v>
      </c>
      <c r="AT375" s="731">
        <v>75</v>
      </c>
    </row>
    <row r="376" spans="1:46" ht="62.25" x14ac:dyDescent="0.9">
      <c r="A376" s="430">
        <v>22</v>
      </c>
      <c r="B376" s="433">
        <f>DATOS!F29</f>
        <v>0</v>
      </c>
      <c r="C376" s="491">
        <v>6</v>
      </c>
      <c r="D376" s="492">
        <v>6</v>
      </c>
      <c r="E376" s="492">
        <v>6</v>
      </c>
      <c r="F376" s="493">
        <v>6</v>
      </c>
      <c r="G376" s="695">
        <f t="shared" si="106"/>
        <v>6</v>
      </c>
      <c r="H376" s="491">
        <v>6</v>
      </c>
      <c r="I376" s="492">
        <v>6</v>
      </c>
      <c r="J376" s="492">
        <v>6</v>
      </c>
      <c r="K376" s="493">
        <v>6</v>
      </c>
      <c r="L376" s="695">
        <f t="shared" si="107"/>
        <v>6</v>
      </c>
      <c r="M376" s="696">
        <f t="shared" si="120"/>
        <v>6</v>
      </c>
      <c r="N376" s="766" t="str">
        <f t="shared" si="109"/>
        <v>C+</v>
      </c>
      <c r="O376" s="697"/>
      <c r="P376" s="491">
        <v>6</v>
      </c>
      <c r="Q376" s="492">
        <v>6</v>
      </c>
      <c r="R376" s="492">
        <v>6</v>
      </c>
      <c r="S376" s="493">
        <v>6</v>
      </c>
      <c r="T376" s="698">
        <f t="shared" si="110"/>
        <v>6</v>
      </c>
      <c r="U376" s="491">
        <v>6</v>
      </c>
      <c r="V376" s="492">
        <v>6</v>
      </c>
      <c r="W376" s="492">
        <v>6</v>
      </c>
      <c r="X376" s="493">
        <v>6</v>
      </c>
      <c r="Y376" s="417">
        <f t="shared" si="111"/>
        <v>6</v>
      </c>
      <c r="Z376" s="404">
        <f t="shared" si="121"/>
        <v>6</v>
      </c>
      <c r="AA376" s="766" t="str">
        <f t="shared" si="113"/>
        <v>C+</v>
      </c>
      <c r="AB376" s="423">
        <v>6</v>
      </c>
      <c r="AC376" s="1050"/>
      <c r="AD376" s="477" t="str">
        <f t="shared" si="114"/>
        <v>C+</v>
      </c>
      <c r="AE376" s="408">
        <f t="shared" si="122"/>
        <v>6</v>
      </c>
      <c r="AF376" s="288"/>
      <c r="AG376" s="726"/>
      <c r="AH376" s="727"/>
      <c r="AI376" s="728" t="str">
        <f t="shared" si="119"/>
        <v>N</v>
      </c>
      <c r="AJ376" s="732"/>
      <c r="AK376" s="720"/>
      <c r="AL376" s="720"/>
      <c r="AM376" s="721"/>
      <c r="AN376" s="721"/>
      <c r="AO376" s="722"/>
      <c r="AP376" s="729">
        <f t="shared" si="116"/>
        <v>0</v>
      </c>
      <c r="AQ376" s="729">
        <f t="shared" si="117"/>
        <v>0</v>
      </c>
      <c r="AR376" s="729">
        <f t="shared" si="118"/>
        <v>0</v>
      </c>
      <c r="AS376" s="730">
        <f t="shared" si="105"/>
        <v>75</v>
      </c>
      <c r="AT376" s="731">
        <v>75</v>
      </c>
    </row>
    <row r="377" spans="1:46" ht="62.25" x14ac:dyDescent="0.9">
      <c r="A377" s="430">
        <v>23</v>
      </c>
      <c r="B377" s="433">
        <f>DATOS!F30</f>
        <v>0</v>
      </c>
      <c r="C377" s="491">
        <v>5</v>
      </c>
      <c r="D377" s="492">
        <v>5</v>
      </c>
      <c r="E377" s="492">
        <v>5</v>
      </c>
      <c r="F377" s="493">
        <v>5</v>
      </c>
      <c r="G377" s="695">
        <f t="shared" si="106"/>
        <v>5</v>
      </c>
      <c r="H377" s="491">
        <v>5</v>
      </c>
      <c r="I377" s="492">
        <v>5</v>
      </c>
      <c r="J377" s="492">
        <v>5</v>
      </c>
      <c r="K377" s="493">
        <v>5</v>
      </c>
      <c r="L377" s="695">
        <f t="shared" si="107"/>
        <v>5</v>
      </c>
      <c r="M377" s="696">
        <f t="shared" si="120"/>
        <v>5</v>
      </c>
      <c r="N377" s="766" t="str">
        <f t="shared" si="109"/>
        <v>C-</v>
      </c>
      <c r="O377" s="697"/>
      <c r="P377" s="491">
        <v>5</v>
      </c>
      <c r="Q377" s="492">
        <v>5</v>
      </c>
      <c r="R377" s="492">
        <v>5</v>
      </c>
      <c r="S377" s="493">
        <v>5</v>
      </c>
      <c r="T377" s="698">
        <f t="shared" si="110"/>
        <v>5</v>
      </c>
      <c r="U377" s="491">
        <v>5</v>
      </c>
      <c r="V377" s="492">
        <v>5</v>
      </c>
      <c r="W377" s="492">
        <v>5</v>
      </c>
      <c r="X377" s="493">
        <v>5</v>
      </c>
      <c r="Y377" s="417">
        <f t="shared" si="111"/>
        <v>5</v>
      </c>
      <c r="Z377" s="404">
        <f t="shared" si="121"/>
        <v>5</v>
      </c>
      <c r="AA377" s="766" t="str">
        <f t="shared" si="113"/>
        <v>C-</v>
      </c>
      <c r="AB377" s="423">
        <v>5</v>
      </c>
      <c r="AC377" s="1050"/>
      <c r="AD377" s="477" t="str">
        <f t="shared" si="114"/>
        <v>C-</v>
      </c>
      <c r="AE377" s="408">
        <f t="shared" si="122"/>
        <v>5</v>
      </c>
      <c r="AF377" s="288"/>
      <c r="AG377" s="726"/>
      <c r="AH377" s="727"/>
      <c r="AI377" s="728" t="str">
        <f t="shared" si="119"/>
        <v>N</v>
      </c>
      <c r="AJ377" s="732"/>
      <c r="AK377" s="720"/>
      <c r="AL377" s="720"/>
      <c r="AM377" s="721"/>
      <c r="AN377" s="721"/>
      <c r="AO377" s="722"/>
      <c r="AP377" s="729">
        <f t="shared" si="116"/>
        <v>0</v>
      </c>
      <c r="AQ377" s="729">
        <f t="shared" si="117"/>
        <v>0</v>
      </c>
      <c r="AR377" s="729">
        <f t="shared" si="118"/>
        <v>0</v>
      </c>
      <c r="AS377" s="730">
        <f t="shared" si="105"/>
        <v>75</v>
      </c>
      <c r="AT377" s="731">
        <v>75</v>
      </c>
    </row>
    <row r="378" spans="1:46" ht="62.25" x14ac:dyDescent="0.9">
      <c r="A378" s="430">
        <v>24</v>
      </c>
      <c r="B378" s="433">
        <f>DATOS!F31</f>
        <v>0</v>
      </c>
      <c r="C378" s="491">
        <v>5</v>
      </c>
      <c r="D378" s="492">
        <v>5</v>
      </c>
      <c r="E378" s="492">
        <v>5</v>
      </c>
      <c r="F378" s="493">
        <v>5</v>
      </c>
      <c r="G378" s="695">
        <f t="shared" si="106"/>
        <v>5</v>
      </c>
      <c r="H378" s="491">
        <v>5</v>
      </c>
      <c r="I378" s="492">
        <v>5</v>
      </c>
      <c r="J378" s="492">
        <v>5</v>
      </c>
      <c r="K378" s="493">
        <v>5</v>
      </c>
      <c r="L378" s="695">
        <f t="shared" si="107"/>
        <v>5</v>
      </c>
      <c r="M378" s="696">
        <f t="shared" si="120"/>
        <v>5</v>
      </c>
      <c r="N378" s="766" t="str">
        <f t="shared" si="109"/>
        <v>C-</v>
      </c>
      <c r="O378" s="697"/>
      <c r="P378" s="491">
        <v>5</v>
      </c>
      <c r="Q378" s="492">
        <v>5</v>
      </c>
      <c r="R378" s="492">
        <v>5</v>
      </c>
      <c r="S378" s="493">
        <v>5</v>
      </c>
      <c r="T378" s="698">
        <f t="shared" si="110"/>
        <v>5</v>
      </c>
      <c r="U378" s="491">
        <v>5</v>
      </c>
      <c r="V378" s="492">
        <v>5</v>
      </c>
      <c r="W378" s="492">
        <v>5</v>
      </c>
      <c r="X378" s="493">
        <v>5</v>
      </c>
      <c r="Y378" s="417">
        <f t="shared" si="111"/>
        <v>5</v>
      </c>
      <c r="Z378" s="404">
        <f t="shared" si="121"/>
        <v>5</v>
      </c>
      <c r="AA378" s="766" t="str">
        <f t="shared" si="113"/>
        <v>C-</v>
      </c>
      <c r="AB378" s="423">
        <v>5</v>
      </c>
      <c r="AC378" s="1050"/>
      <c r="AD378" s="477" t="str">
        <f t="shared" si="114"/>
        <v>C-</v>
      </c>
      <c r="AE378" s="408">
        <f t="shared" si="122"/>
        <v>5</v>
      </c>
      <c r="AF378" s="288"/>
      <c r="AG378" s="726"/>
      <c r="AH378" s="727"/>
      <c r="AI378" s="728" t="str">
        <f t="shared" si="119"/>
        <v>N</v>
      </c>
      <c r="AJ378" s="732"/>
      <c r="AK378" s="720"/>
      <c r="AL378" s="720"/>
      <c r="AM378" s="721"/>
      <c r="AN378" s="721"/>
      <c r="AO378" s="722"/>
      <c r="AP378" s="729">
        <f t="shared" si="116"/>
        <v>0</v>
      </c>
      <c r="AQ378" s="729">
        <f t="shared" si="117"/>
        <v>0</v>
      </c>
      <c r="AR378" s="729">
        <f t="shared" si="118"/>
        <v>0</v>
      </c>
      <c r="AS378" s="730">
        <f t="shared" si="105"/>
        <v>75</v>
      </c>
      <c r="AT378" s="731">
        <v>75</v>
      </c>
    </row>
    <row r="379" spans="1:46" ht="62.25" x14ac:dyDescent="0.9">
      <c r="A379" s="430">
        <v>25</v>
      </c>
      <c r="B379" s="433">
        <f>DATOS!F32</f>
        <v>0</v>
      </c>
      <c r="C379" s="491">
        <v>5</v>
      </c>
      <c r="D379" s="492">
        <v>5</v>
      </c>
      <c r="E379" s="492">
        <v>5</v>
      </c>
      <c r="F379" s="493">
        <v>5</v>
      </c>
      <c r="G379" s="695">
        <f t="shared" si="106"/>
        <v>5</v>
      </c>
      <c r="H379" s="491">
        <v>5</v>
      </c>
      <c r="I379" s="492">
        <v>5</v>
      </c>
      <c r="J379" s="492">
        <v>5</v>
      </c>
      <c r="K379" s="493">
        <v>5</v>
      </c>
      <c r="L379" s="695">
        <f t="shared" si="107"/>
        <v>5</v>
      </c>
      <c r="M379" s="696">
        <f t="shared" si="120"/>
        <v>5</v>
      </c>
      <c r="N379" s="766" t="str">
        <f t="shared" si="109"/>
        <v>C-</v>
      </c>
      <c r="O379" s="697"/>
      <c r="P379" s="491">
        <v>5</v>
      </c>
      <c r="Q379" s="492">
        <v>5</v>
      </c>
      <c r="R379" s="492">
        <v>5</v>
      </c>
      <c r="S379" s="493">
        <v>5</v>
      </c>
      <c r="T379" s="698">
        <f t="shared" si="110"/>
        <v>5</v>
      </c>
      <c r="U379" s="491">
        <v>5</v>
      </c>
      <c r="V379" s="492">
        <v>5</v>
      </c>
      <c r="W379" s="492">
        <v>5</v>
      </c>
      <c r="X379" s="493">
        <v>5</v>
      </c>
      <c r="Y379" s="417">
        <f t="shared" si="111"/>
        <v>5</v>
      </c>
      <c r="Z379" s="404">
        <f t="shared" si="121"/>
        <v>5</v>
      </c>
      <c r="AA379" s="766" t="str">
        <f t="shared" si="113"/>
        <v>C-</v>
      </c>
      <c r="AB379" s="423">
        <v>5</v>
      </c>
      <c r="AC379" s="1050"/>
      <c r="AD379" s="477" t="str">
        <f t="shared" si="114"/>
        <v>C-</v>
      </c>
      <c r="AE379" s="408">
        <f t="shared" si="122"/>
        <v>5</v>
      </c>
      <c r="AF379" s="288"/>
      <c r="AG379" s="726"/>
      <c r="AH379" s="727"/>
      <c r="AI379" s="728" t="str">
        <f t="shared" si="119"/>
        <v>N</v>
      </c>
      <c r="AJ379" s="732"/>
      <c r="AK379" s="720"/>
      <c r="AL379" s="720"/>
      <c r="AM379" s="721"/>
      <c r="AN379" s="721"/>
      <c r="AO379" s="722"/>
      <c r="AP379" s="729">
        <f t="shared" si="116"/>
        <v>0</v>
      </c>
      <c r="AQ379" s="729">
        <f t="shared" si="117"/>
        <v>0</v>
      </c>
      <c r="AR379" s="729">
        <f t="shared" si="118"/>
        <v>0</v>
      </c>
      <c r="AS379" s="730">
        <f t="shared" si="105"/>
        <v>75</v>
      </c>
      <c r="AT379" s="731">
        <v>75</v>
      </c>
    </row>
    <row r="380" spans="1:46" ht="62.25" x14ac:dyDescent="0.9">
      <c r="A380" s="430">
        <v>26</v>
      </c>
      <c r="B380" s="433">
        <f>DATOS!F33</f>
        <v>0</v>
      </c>
      <c r="C380" s="491">
        <v>4</v>
      </c>
      <c r="D380" s="492">
        <v>4</v>
      </c>
      <c r="E380" s="492">
        <v>4</v>
      </c>
      <c r="F380" s="493">
        <v>4</v>
      </c>
      <c r="G380" s="695">
        <f t="shared" si="106"/>
        <v>4</v>
      </c>
      <c r="H380" s="491">
        <v>4</v>
      </c>
      <c r="I380" s="492">
        <v>4</v>
      </c>
      <c r="J380" s="492">
        <v>4</v>
      </c>
      <c r="K380" s="493">
        <v>4</v>
      </c>
      <c r="L380" s="695">
        <f t="shared" si="107"/>
        <v>4</v>
      </c>
      <c r="M380" s="696">
        <f t="shared" si="120"/>
        <v>4</v>
      </c>
      <c r="N380" s="766" t="str">
        <f t="shared" si="109"/>
        <v>D+</v>
      </c>
      <c r="O380" s="697"/>
      <c r="P380" s="491">
        <v>4</v>
      </c>
      <c r="Q380" s="492">
        <v>4</v>
      </c>
      <c r="R380" s="492">
        <v>4</v>
      </c>
      <c r="S380" s="493">
        <v>4</v>
      </c>
      <c r="T380" s="698">
        <f t="shared" si="110"/>
        <v>4</v>
      </c>
      <c r="U380" s="491">
        <v>4</v>
      </c>
      <c r="V380" s="492">
        <v>4</v>
      </c>
      <c r="W380" s="492">
        <v>4</v>
      </c>
      <c r="X380" s="493">
        <v>4</v>
      </c>
      <c r="Y380" s="417">
        <f t="shared" si="111"/>
        <v>4</v>
      </c>
      <c r="Z380" s="404">
        <f t="shared" si="121"/>
        <v>4</v>
      </c>
      <c r="AA380" s="766" t="str">
        <f t="shared" si="113"/>
        <v>D+</v>
      </c>
      <c r="AB380" s="423">
        <v>4</v>
      </c>
      <c r="AC380" s="1050"/>
      <c r="AD380" s="477" t="str">
        <f t="shared" si="114"/>
        <v>D+</v>
      </c>
      <c r="AE380" s="408">
        <f t="shared" si="122"/>
        <v>4</v>
      </c>
      <c r="AF380" s="288"/>
      <c r="AG380" s="726"/>
      <c r="AH380" s="727"/>
      <c r="AI380" s="728" t="str">
        <f t="shared" si="119"/>
        <v>N</v>
      </c>
      <c r="AJ380" s="732"/>
      <c r="AK380" s="720"/>
      <c r="AL380" s="720"/>
      <c r="AM380" s="721"/>
      <c r="AN380" s="721"/>
      <c r="AO380" s="722"/>
      <c r="AP380" s="729">
        <f t="shared" si="116"/>
        <v>0</v>
      </c>
      <c r="AQ380" s="729">
        <f t="shared" si="117"/>
        <v>0</v>
      </c>
      <c r="AR380" s="729">
        <f t="shared" si="118"/>
        <v>0</v>
      </c>
      <c r="AS380" s="730">
        <f t="shared" si="105"/>
        <v>75</v>
      </c>
      <c r="AT380" s="731">
        <v>75</v>
      </c>
    </row>
    <row r="381" spans="1:46" ht="62.25" x14ac:dyDescent="0.9">
      <c r="A381" s="430">
        <v>27</v>
      </c>
      <c r="B381" s="433">
        <f>DATOS!F34</f>
        <v>0</v>
      </c>
      <c r="C381" s="491">
        <v>4</v>
      </c>
      <c r="D381" s="492">
        <v>4</v>
      </c>
      <c r="E381" s="492">
        <v>4</v>
      </c>
      <c r="F381" s="493">
        <v>4</v>
      </c>
      <c r="G381" s="695">
        <f t="shared" si="106"/>
        <v>4</v>
      </c>
      <c r="H381" s="491">
        <v>4</v>
      </c>
      <c r="I381" s="492">
        <v>4</v>
      </c>
      <c r="J381" s="492">
        <v>4</v>
      </c>
      <c r="K381" s="493">
        <v>4</v>
      </c>
      <c r="L381" s="695">
        <f t="shared" si="107"/>
        <v>4</v>
      </c>
      <c r="M381" s="696">
        <f t="shared" si="120"/>
        <v>4</v>
      </c>
      <c r="N381" s="766" t="str">
        <f t="shared" si="109"/>
        <v>D+</v>
      </c>
      <c r="O381" s="697"/>
      <c r="P381" s="491">
        <v>4</v>
      </c>
      <c r="Q381" s="492">
        <v>4</v>
      </c>
      <c r="R381" s="492">
        <v>4</v>
      </c>
      <c r="S381" s="493">
        <v>4</v>
      </c>
      <c r="T381" s="698">
        <f t="shared" si="110"/>
        <v>4</v>
      </c>
      <c r="U381" s="491">
        <v>4</v>
      </c>
      <c r="V381" s="492">
        <v>4</v>
      </c>
      <c r="W381" s="492">
        <v>4</v>
      </c>
      <c r="X381" s="493">
        <v>4</v>
      </c>
      <c r="Y381" s="417">
        <f t="shared" si="111"/>
        <v>4</v>
      </c>
      <c r="Z381" s="404">
        <f t="shared" si="121"/>
        <v>4</v>
      </c>
      <c r="AA381" s="766" t="str">
        <f t="shared" si="113"/>
        <v>D+</v>
      </c>
      <c r="AB381" s="423">
        <v>4</v>
      </c>
      <c r="AC381" s="1050"/>
      <c r="AD381" s="477" t="str">
        <f t="shared" si="114"/>
        <v>D+</v>
      </c>
      <c r="AE381" s="408">
        <f t="shared" si="122"/>
        <v>4</v>
      </c>
      <c r="AF381" s="288"/>
      <c r="AG381" s="726"/>
      <c r="AH381" s="727"/>
      <c r="AI381" s="728" t="str">
        <f t="shared" si="119"/>
        <v>N</v>
      </c>
      <c r="AJ381" s="732"/>
      <c r="AK381" s="720"/>
      <c r="AL381" s="720"/>
      <c r="AM381" s="721"/>
      <c r="AN381" s="721"/>
      <c r="AO381" s="722"/>
      <c r="AP381" s="729">
        <f t="shared" si="116"/>
        <v>0</v>
      </c>
      <c r="AQ381" s="729">
        <f t="shared" si="117"/>
        <v>0</v>
      </c>
      <c r="AR381" s="729">
        <f t="shared" si="118"/>
        <v>0</v>
      </c>
      <c r="AS381" s="730">
        <f t="shared" si="105"/>
        <v>75</v>
      </c>
      <c r="AT381" s="731">
        <v>75</v>
      </c>
    </row>
    <row r="382" spans="1:46" ht="62.25" x14ac:dyDescent="0.9">
      <c r="A382" s="430">
        <v>28</v>
      </c>
      <c r="B382" s="433">
        <f>DATOS!F35</f>
        <v>0</v>
      </c>
      <c r="C382" s="491">
        <v>4</v>
      </c>
      <c r="D382" s="492">
        <v>4</v>
      </c>
      <c r="E382" s="492">
        <v>4</v>
      </c>
      <c r="F382" s="493">
        <v>4</v>
      </c>
      <c r="G382" s="695">
        <f t="shared" si="106"/>
        <v>4</v>
      </c>
      <c r="H382" s="491">
        <v>4</v>
      </c>
      <c r="I382" s="492">
        <v>4</v>
      </c>
      <c r="J382" s="492">
        <v>4</v>
      </c>
      <c r="K382" s="493">
        <v>4</v>
      </c>
      <c r="L382" s="695">
        <f t="shared" si="107"/>
        <v>4</v>
      </c>
      <c r="M382" s="696">
        <f t="shared" si="120"/>
        <v>4</v>
      </c>
      <c r="N382" s="766" t="str">
        <f t="shared" si="109"/>
        <v>D+</v>
      </c>
      <c r="O382" s="697"/>
      <c r="P382" s="491">
        <v>4</v>
      </c>
      <c r="Q382" s="492">
        <v>4</v>
      </c>
      <c r="R382" s="492">
        <v>4</v>
      </c>
      <c r="S382" s="493">
        <v>4</v>
      </c>
      <c r="T382" s="698">
        <f t="shared" si="110"/>
        <v>4</v>
      </c>
      <c r="U382" s="491">
        <v>4</v>
      </c>
      <c r="V382" s="492">
        <v>4</v>
      </c>
      <c r="W382" s="492">
        <v>4</v>
      </c>
      <c r="X382" s="493">
        <v>4</v>
      </c>
      <c r="Y382" s="417">
        <f t="shared" si="111"/>
        <v>4</v>
      </c>
      <c r="Z382" s="404">
        <f t="shared" si="121"/>
        <v>4</v>
      </c>
      <c r="AA382" s="766" t="str">
        <f t="shared" si="113"/>
        <v>D+</v>
      </c>
      <c r="AB382" s="423">
        <v>4</v>
      </c>
      <c r="AC382" s="1050"/>
      <c r="AD382" s="477" t="str">
        <f t="shared" si="114"/>
        <v>D+</v>
      </c>
      <c r="AE382" s="408">
        <f t="shared" si="122"/>
        <v>4</v>
      </c>
      <c r="AF382" s="288"/>
      <c r="AG382" s="726"/>
      <c r="AH382" s="727"/>
      <c r="AI382" s="728" t="str">
        <f t="shared" si="119"/>
        <v>N</v>
      </c>
      <c r="AJ382" s="732"/>
      <c r="AK382" s="720"/>
      <c r="AL382" s="720"/>
      <c r="AM382" s="721"/>
      <c r="AN382" s="721"/>
      <c r="AO382" s="722"/>
      <c r="AP382" s="729">
        <f t="shared" si="116"/>
        <v>0</v>
      </c>
      <c r="AQ382" s="729">
        <f t="shared" si="117"/>
        <v>0</v>
      </c>
      <c r="AR382" s="729">
        <f t="shared" si="118"/>
        <v>0</v>
      </c>
      <c r="AS382" s="730">
        <f t="shared" si="105"/>
        <v>75</v>
      </c>
      <c r="AT382" s="731">
        <v>75</v>
      </c>
    </row>
    <row r="383" spans="1:46" ht="62.25" x14ac:dyDescent="0.9">
      <c r="A383" s="430">
        <v>29</v>
      </c>
      <c r="B383" s="433">
        <f>DATOS!F36</f>
        <v>0</v>
      </c>
      <c r="C383" s="491">
        <v>5</v>
      </c>
      <c r="D383" s="492">
        <v>5</v>
      </c>
      <c r="E383" s="492">
        <v>5</v>
      </c>
      <c r="F383" s="493">
        <v>5</v>
      </c>
      <c r="G383" s="695">
        <f t="shared" si="106"/>
        <v>5</v>
      </c>
      <c r="H383" s="491">
        <v>5</v>
      </c>
      <c r="I383" s="492">
        <v>5</v>
      </c>
      <c r="J383" s="492">
        <v>5</v>
      </c>
      <c r="K383" s="493">
        <v>5</v>
      </c>
      <c r="L383" s="695">
        <f t="shared" si="107"/>
        <v>5</v>
      </c>
      <c r="M383" s="696">
        <f t="shared" si="120"/>
        <v>5</v>
      </c>
      <c r="N383" s="766" t="str">
        <f t="shared" si="109"/>
        <v>C-</v>
      </c>
      <c r="O383" s="697"/>
      <c r="P383" s="491">
        <v>5</v>
      </c>
      <c r="Q383" s="492">
        <v>5</v>
      </c>
      <c r="R383" s="492">
        <v>5</v>
      </c>
      <c r="S383" s="493">
        <v>5</v>
      </c>
      <c r="T383" s="698">
        <f t="shared" si="110"/>
        <v>5</v>
      </c>
      <c r="U383" s="491">
        <v>5</v>
      </c>
      <c r="V383" s="492">
        <v>5</v>
      </c>
      <c r="W383" s="492">
        <v>5</v>
      </c>
      <c r="X383" s="493">
        <v>5</v>
      </c>
      <c r="Y383" s="417">
        <f t="shared" si="111"/>
        <v>5</v>
      </c>
      <c r="Z383" s="404">
        <f t="shared" si="121"/>
        <v>5</v>
      </c>
      <c r="AA383" s="766" t="str">
        <f t="shared" si="113"/>
        <v>C-</v>
      </c>
      <c r="AB383" s="423">
        <v>5</v>
      </c>
      <c r="AC383" s="1050"/>
      <c r="AD383" s="477" t="str">
        <f t="shared" si="114"/>
        <v>C-</v>
      </c>
      <c r="AE383" s="408">
        <f t="shared" si="122"/>
        <v>5</v>
      </c>
      <c r="AF383" s="288"/>
      <c r="AG383" s="726"/>
      <c r="AH383" s="727"/>
      <c r="AI383" s="728" t="str">
        <f t="shared" si="119"/>
        <v>N</v>
      </c>
      <c r="AJ383" s="732"/>
      <c r="AK383" s="720"/>
      <c r="AL383" s="720"/>
      <c r="AM383" s="721"/>
      <c r="AN383" s="721"/>
      <c r="AO383" s="722"/>
      <c r="AP383" s="729">
        <f t="shared" si="116"/>
        <v>0</v>
      </c>
      <c r="AQ383" s="729">
        <f t="shared" si="117"/>
        <v>0</v>
      </c>
      <c r="AR383" s="729">
        <f t="shared" si="118"/>
        <v>0</v>
      </c>
      <c r="AS383" s="730">
        <f t="shared" si="105"/>
        <v>75</v>
      </c>
      <c r="AT383" s="731">
        <v>75</v>
      </c>
    </row>
    <row r="384" spans="1:46" ht="62.25" x14ac:dyDescent="0.9">
      <c r="A384" s="430">
        <v>30</v>
      </c>
      <c r="B384" s="433">
        <f>DATOS!F37</f>
        <v>0</v>
      </c>
      <c r="C384" s="491">
        <v>3</v>
      </c>
      <c r="D384" s="492">
        <v>3</v>
      </c>
      <c r="E384" s="492">
        <v>3</v>
      </c>
      <c r="F384" s="493">
        <v>3</v>
      </c>
      <c r="G384" s="695">
        <f t="shared" si="106"/>
        <v>3</v>
      </c>
      <c r="H384" s="491">
        <v>3</v>
      </c>
      <c r="I384" s="492">
        <v>3</v>
      </c>
      <c r="J384" s="492">
        <v>3</v>
      </c>
      <c r="K384" s="493">
        <v>3</v>
      </c>
      <c r="L384" s="695">
        <f t="shared" si="107"/>
        <v>3</v>
      </c>
      <c r="M384" s="696">
        <f t="shared" si="120"/>
        <v>3</v>
      </c>
      <c r="N384" s="766" t="str">
        <f t="shared" si="109"/>
        <v>D-</v>
      </c>
      <c r="O384" s="697"/>
      <c r="P384" s="491">
        <v>3</v>
      </c>
      <c r="Q384" s="492">
        <v>3</v>
      </c>
      <c r="R384" s="492">
        <v>3</v>
      </c>
      <c r="S384" s="493">
        <v>3</v>
      </c>
      <c r="T384" s="698">
        <f t="shared" si="110"/>
        <v>3</v>
      </c>
      <c r="U384" s="491">
        <v>3</v>
      </c>
      <c r="V384" s="492">
        <v>3</v>
      </c>
      <c r="W384" s="492">
        <v>3</v>
      </c>
      <c r="X384" s="493">
        <v>3</v>
      </c>
      <c r="Y384" s="417">
        <f t="shared" si="111"/>
        <v>3</v>
      </c>
      <c r="Z384" s="404">
        <f t="shared" si="121"/>
        <v>3</v>
      </c>
      <c r="AA384" s="766" t="str">
        <f t="shared" si="113"/>
        <v>D-</v>
      </c>
      <c r="AB384" s="423">
        <v>3</v>
      </c>
      <c r="AC384" s="1050"/>
      <c r="AD384" s="477" t="str">
        <f t="shared" si="114"/>
        <v>D-</v>
      </c>
      <c r="AE384" s="408">
        <f t="shared" si="122"/>
        <v>3</v>
      </c>
      <c r="AF384" s="288"/>
      <c r="AG384" s="726"/>
      <c r="AH384" s="727"/>
      <c r="AI384" s="728" t="str">
        <f t="shared" si="119"/>
        <v>N</v>
      </c>
      <c r="AJ384" s="732"/>
      <c r="AK384" s="720"/>
      <c r="AL384" s="720"/>
      <c r="AM384" s="721"/>
      <c r="AN384" s="721"/>
      <c r="AO384" s="722"/>
      <c r="AP384" s="729">
        <f t="shared" si="116"/>
        <v>0</v>
      </c>
      <c r="AQ384" s="729">
        <f t="shared" si="117"/>
        <v>0</v>
      </c>
      <c r="AR384" s="729">
        <f t="shared" si="118"/>
        <v>0</v>
      </c>
      <c r="AS384" s="730">
        <f t="shared" si="105"/>
        <v>75</v>
      </c>
      <c r="AT384" s="731">
        <v>75</v>
      </c>
    </row>
    <row r="385" spans="1:46" ht="62.25" x14ac:dyDescent="0.9">
      <c r="A385" s="430">
        <v>31</v>
      </c>
      <c r="B385" s="433">
        <f>DATOS!F38</f>
        <v>0</v>
      </c>
      <c r="C385" s="491">
        <v>3</v>
      </c>
      <c r="D385" s="492">
        <v>3</v>
      </c>
      <c r="E385" s="492">
        <v>3</v>
      </c>
      <c r="F385" s="493">
        <v>3</v>
      </c>
      <c r="G385" s="695">
        <f t="shared" si="106"/>
        <v>3</v>
      </c>
      <c r="H385" s="491">
        <v>3</v>
      </c>
      <c r="I385" s="492">
        <v>3</v>
      </c>
      <c r="J385" s="492">
        <v>3</v>
      </c>
      <c r="K385" s="493">
        <v>3</v>
      </c>
      <c r="L385" s="695">
        <f t="shared" si="107"/>
        <v>3</v>
      </c>
      <c r="M385" s="696">
        <f t="shared" si="120"/>
        <v>3</v>
      </c>
      <c r="N385" s="766" t="str">
        <f t="shared" si="109"/>
        <v>D-</v>
      </c>
      <c r="O385" s="697"/>
      <c r="P385" s="491">
        <v>3</v>
      </c>
      <c r="Q385" s="492">
        <v>3</v>
      </c>
      <c r="R385" s="492">
        <v>3</v>
      </c>
      <c r="S385" s="493">
        <v>3</v>
      </c>
      <c r="T385" s="698">
        <f t="shared" si="110"/>
        <v>3</v>
      </c>
      <c r="U385" s="491">
        <v>3</v>
      </c>
      <c r="V385" s="492">
        <v>3</v>
      </c>
      <c r="W385" s="492">
        <v>3</v>
      </c>
      <c r="X385" s="493">
        <v>3</v>
      </c>
      <c r="Y385" s="417">
        <f t="shared" si="111"/>
        <v>3</v>
      </c>
      <c r="Z385" s="404">
        <f t="shared" si="121"/>
        <v>3</v>
      </c>
      <c r="AA385" s="766" t="str">
        <f t="shared" si="113"/>
        <v>D-</v>
      </c>
      <c r="AB385" s="423">
        <v>3</v>
      </c>
      <c r="AC385" s="1050"/>
      <c r="AD385" s="477" t="str">
        <f t="shared" si="114"/>
        <v>D-</v>
      </c>
      <c r="AE385" s="408">
        <f t="shared" si="122"/>
        <v>3</v>
      </c>
      <c r="AF385" s="288"/>
      <c r="AG385" s="726"/>
      <c r="AH385" s="727"/>
      <c r="AI385" s="728" t="str">
        <f t="shared" si="119"/>
        <v>N</v>
      </c>
      <c r="AJ385" s="732"/>
      <c r="AK385" s="720"/>
      <c r="AL385" s="720"/>
      <c r="AM385" s="721"/>
      <c r="AN385" s="721"/>
      <c r="AO385" s="722"/>
      <c r="AP385" s="729">
        <f t="shared" si="116"/>
        <v>0</v>
      </c>
      <c r="AQ385" s="729">
        <f t="shared" si="117"/>
        <v>0</v>
      </c>
      <c r="AR385" s="729">
        <f t="shared" si="118"/>
        <v>0</v>
      </c>
      <c r="AS385" s="730">
        <f t="shared" si="105"/>
        <v>75</v>
      </c>
      <c r="AT385" s="731">
        <v>75</v>
      </c>
    </row>
    <row r="386" spans="1:46" ht="62.25" x14ac:dyDescent="0.9">
      <c r="A386" s="430">
        <v>32</v>
      </c>
      <c r="B386" s="433">
        <f>DATOS!F39</f>
        <v>0</v>
      </c>
      <c r="C386" s="491">
        <v>3</v>
      </c>
      <c r="D386" s="492">
        <v>3</v>
      </c>
      <c r="E386" s="492">
        <v>3</v>
      </c>
      <c r="F386" s="493">
        <v>3</v>
      </c>
      <c r="G386" s="695">
        <f t="shared" si="106"/>
        <v>3</v>
      </c>
      <c r="H386" s="491">
        <v>3</v>
      </c>
      <c r="I386" s="492">
        <v>3</v>
      </c>
      <c r="J386" s="492">
        <v>3</v>
      </c>
      <c r="K386" s="493">
        <v>3</v>
      </c>
      <c r="L386" s="695">
        <f t="shared" si="107"/>
        <v>3</v>
      </c>
      <c r="M386" s="696">
        <f t="shared" si="120"/>
        <v>3</v>
      </c>
      <c r="N386" s="766" t="str">
        <f t="shared" si="109"/>
        <v>D-</v>
      </c>
      <c r="O386" s="697"/>
      <c r="P386" s="491">
        <v>3</v>
      </c>
      <c r="Q386" s="492">
        <v>3</v>
      </c>
      <c r="R386" s="492">
        <v>3</v>
      </c>
      <c r="S386" s="493">
        <v>3</v>
      </c>
      <c r="T386" s="698">
        <f t="shared" si="110"/>
        <v>3</v>
      </c>
      <c r="U386" s="491">
        <v>3</v>
      </c>
      <c r="V386" s="492">
        <v>3</v>
      </c>
      <c r="W386" s="492">
        <v>3</v>
      </c>
      <c r="X386" s="493">
        <v>3</v>
      </c>
      <c r="Y386" s="417">
        <f t="shared" si="111"/>
        <v>3</v>
      </c>
      <c r="Z386" s="404">
        <f t="shared" si="121"/>
        <v>3</v>
      </c>
      <c r="AA386" s="766" t="str">
        <f t="shared" si="113"/>
        <v>D-</v>
      </c>
      <c r="AB386" s="423">
        <v>3</v>
      </c>
      <c r="AC386" s="1050"/>
      <c r="AD386" s="477" t="str">
        <f t="shared" si="114"/>
        <v>D-</v>
      </c>
      <c r="AE386" s="408">
        <f t="shared" si="122"/>
        <v>3</v>
      </c>
      <c r="AF386" s="288"/>
      <c r="AG386" s="726"/>
      <c r="AH386" s="727"/>
      <c r="AI386" s="728" t="str">
        <f t="shared" si="119"/>
        <v>N</v>
      </c>
      <c r="AJ386" s="732"/>
      <c r="AK386" s="720"/>
      <c r="AL386" s="720"/>
      <c r="AM386" s="721"/>
      <c r="AN386" s="721"/>
      <c r="AO386" s="722"/>
      <c r="AP386" s="729">
        <f t="shared" si="116"/>
        <v>0</v>
      </c>
      <c r="AQ386" s="729">
        <f t="shared" si="117"/>
        <v>0</v>
      </c>
      <c r="AR386" s="729">
        <f t="shared" si="118"/>
        <v>0</v>
      </c>
      <c r="AS386" s="730">
        <f t="shared" si="105"/>
        <v>75</v>
      </c>
      <c r="AT386" s="731">
        <v>75</v>
      </c>
    </row>
    <row r="387" spans="1:46" ht="62.25" x14ac:dyDescent="0.9">
      <c r="A387" s="430">
        <v>33</v>
      </c>
      <c r="B387" s="433">
        <f>DATOS!F40</f>
        <v>0</v>
      </c>
      <c r="C387" s="491">
        <v>4</v>
      </c>
      <c r="D387" s="492">
        <v>4</v>
      </c>
      <c r="E387" s="492">
        <v>4</v>
      </c>
      <c r="F387" s="493">
        <v>4</v>
      </c>
      <c r="G387" s="695">
        <f t="shared" si="106"/>
        <v>4</v>
      </c>
      <c r="H387" s="491">
        <v>4</v>
      </c>
      <c r="I387" s="492">
        <v>4</v>
      </c>
      <c r="J387" s="492">
        <v>4</v>
      </c>
      <c r="K387" s="493">
        <v>4</v>
      </c>
      <c r="L387" s="695">
        <f t="shared" si="107"/>
        <v>4</v>
      </c>
      <c r="M387" s="696">
        <f t="shared" si="120"/>
        <v>4</v>
      </c>
      <c r="N387" s="766" t="str">
        <f t="shared" si="109"/>
        <v>D+</v>
      </c>
      <c r="O387" s="697"/>
      <c r="P387" s="491">
        <v>4</v>
      </c>
      <c r="Q387" s="492">
        <v>4</v>
      </c>
      <c r="R387" s="492">
        <v>4</v>
      </c>
      <c r="S387" s="493">
        <v>4</v>
      </c>
      <c r="T387" s="698">
        <f t="shared" si="110"/>
        <v>4</v>
      </c>
      <c r="U387" s="491">
        <v>4</v>
      </c>
      <c r="V387" s="492">
        <v>4</v>
      </c>
      <c r="W387" s="492">
        <v>4</v>
      </c>
      <c r="X387" s="493">
        <v>4</v>
      </c>
      <c r="Y387" s="417">
        <f t="shared" si="111"/>
        <v>4</v>
      </c>
      <c r="Z387" s="404">
        <f t="shared" si="121"/>
        <v>4</v>
      </c>
      <c r="AA387" s="766" t="str">
        <f t="shared" si="113"/>
        <v>D+</v>
      </c>
      <c r="AB387" s="423">
        <v>4</v>
      </c>
      <c r="AC387" s="1050"/>
      <c r="AD387" s="477" t="str">
        <f t="shared" si="114"/>
        <v>D+</v>
      </c>
      <c r="AE387" s="408">
        <f t="shared" si="122"/>
        <v>4</v>
      </c>
      <c r="AF387" s="288"/>
      <c r="AG387" s="726"/>
      <c r="AH387" s="727"/>
      <c r="AI387" s="728" t="str">
        <f t="shared" si="119"/>
        <v>N</v>
      </c>
      <c r="AJ387" s="732"/>
      <c r="AK387" s="720"/>
      <c r="AL387" s="720"/>
      <c r="AM387" s="721"/>
      <c r="AN387" s="721"/>
      <c r="AO387" s="722"/>
      <c r="AP387" s="729">
        <f t="shared" si="116"/>
        <v>0</v>
      </c>
      <c r="AQ387" s="729">
        <f t="shared" si="117"/>
        <v>0</v>
      </c>
      <c r="AR387" s="729">
        <f t="shared" si="118"/>
        <v>0</v>
      </c>
      <c r="AS387" s="730">
        <f t="shared" si="105"/>
        <v>75</v>
      </c>
      <c r="AT387" s="731">
        <v>75</v>
      </c>
    </row>
    <row r="388" spans="1:46" ht="62.25" x14ac:dyDescent="0.9">
      <c r="A388" s="430">
        <v>34</v>
      </c>
      <c r="B388" s="433">
        <f>DATOS!F41</f>
        <v>0</v>
      </c>
      <c r="C388" s="491">
        <v>2</v>
      </c>
      <c r="D388" s="492">
        <v>2</v>
      </c>
      <c r="E388" s="492">
        <v>2</v>
      </c>
      <c r="F388" s="493">
        <v>2</v>
      </c>
      <c r="G388" s="695">
        <f t="shared" si="106"/>
        <v>2</v>
      </c>
      <c r="H388" s="491">
        <v>2</v>
      </c>
      <c r="I388" s="492">
        <v>2</v>
      </c>
      <c r="J388" s="492">
        <v>2</v>
      </c>
      <c r="K388" s="493">
        <v>2</v>
      </c>
      <c r="L388" s="695">
        <f t="shared" si="107"/>
        <v>2</v>
      </c>
      <c r="M388" s="696">
        <f t="shared" si="120"/>
        <v>2</v>
      </c>
      <c r="N388" s="766" t="str">
        <f t="shared" si="109"/>
        <v>E+</v>
      </c>
      <c r="O388" s="697"/>
      <c r="P388" s="491">
        <v>2</v>
      </c>
      <c r="Q388" s="492">
        <v>2</v>
      </c>
      <c r="R388" s="492">
        <v>2</v>
      </c>
      <c r="S388" s="493">
        <v>2</v>
      </c>
      <c r="T388" s="698">
        <f t="shared" si="110"/>
        <v>2</v>
      </c>
      <c r="U388" s="491">
        <v>2</v>
      </c>
      <c r="V388" s="492">
        <v>2</v>
      </c>
      <c r="W388" s="492">
        <v>2</v>
      </c>
      <c r="X388" s="493">
        <v>2</v>
      </c>
      <c r="Y388" s="417">
        <f t="shared" si="111"/>
        <v>2</v>
      </c>
      <c r="Z388" s="404">
        <f t="shared" si="121"/>
        <v>2</v>
      </c>
      <c r="AA388" s="766" t="str">
        <f t="shared" si="113"/>
        <v>E+</v>
      </c>
      <c r="AB388" s="423">
        <v>2</v>
      </c>
      <c r="AC388" s="1050"/>
      <c r="AD388" s="477" t="str">
        <f t="shared" si="114"/>
        <v>E+</v>
      </c>
      <c r="AE388" s="408">
        <f t="shared" si="122"/>
        <v>2</v>
      </c>
      <c r="AF388" s="288"/>
      <c r="AG388" s="726"/>
      <c r="AH388" s="727"/>
      <c r="AI388" s="728" t="str">
        <f t="shared" si="119"/>
        <v>N</v>
      </c>
      <c r="AJ388" s="732"/>
      <c r="AK388" s="720"/>
      <c r="AL388" s="720"/>
      <c r="AM388" s="721"/>
      <c r="AN388" s="721"/>
      <c r="AO388" s="722"/>
      <c r="AP388" s="729">
        <f t="shared" si="116"/>
        <v>0</v>
      </c>
      <c r="AQ388" s="729">
        <f t="shared" si="117"/>
        <v>0</v>
      </c>
      <c r="AR388" s="729">
        <f t="shared" si="118"/>
        <v>0</v>
      </c>
      <c r="AS388" s="730">
        <f t="shared" si="105"/>
        <v>75</v>
      </c>
      <c r="AT388" s="731">
        <v>75</v>
      </c>
    </row>
    <row r="389" spans="1:46" ht="62.25" x14ac:dyDescent="0.9">
      <c r="A389" s="430">
        <v>35</v>
      </c>
      <c r="B389" s="433">
        <f>DATOS!F42</f>
        <v>0</v>
      </c>
      <c r="C389" s="491">
        <v>2</v>
      </c>
      <c r="D389" s="492">
        <v>2</v>
      </c>
      <c r="E389" s="492">
        <v>2</v>
      </c>
      <c r="F389" s="493">
        <v>2</v>
      </c>
      <c r="G389" s="695">
        <f t="shared" si="106"/>
        <v>2</v>
      </c>
      <c r="H389" s="491">
        <v>2</v>
      </c>
      <c r="I389" s="492">
        <v>2</v>
      </c>
      <c r="J389" s="492">
        <v>2</v>
      </c>
      <c r="K389" s="493">
        <v>2</v>
      </c>
      <c r="L389" s="695">
        <f t="shared" si="107"/>
        <v>2</v>
      </c>
      <c r="M389" s="696">
        <f t="shared" si="120"/>
        <v>2</v>
      </c>
      <c r="N389" s="766" t="str">
        <f t="shared" si="109"/>
        <v>E+</v>
      </c>
      <c r="O389" s="697"/>
      <c r="P389" s="491">
        <v>2</v>
      </c>
      <c r="Q389" s="492">
        <v>2</v>
      </c>
      <c r="R389" s="492">
        <v>2</v>
      </c>
      <c r="S389" s="493">
        <v>2</v>
      </c>
      <c r="T389" s="698">
        <f t="shared" si="110"/>
        <v>2</v>
      </c>
      <c r="U389" s="491">
        <v>2</v>
      </c>
      <c r="V389" s="492">
        <v>2</v>
      </c>
      <c r="W389" s="492">
        <v>2</v>
      </c>
      <c r="X389" s="493">
        <v>2</v>
      </c>
      <c r="Y389" s="417">
        <f t="shared" si="111"/>
        <v>2</v>
      </c>
      <c r="Z389" s="404">
        <f t="shared" si="121"/>
        <v>2</v>
      </c>
      <c r="AA389" s="766" t="str">
        <f t="shared" si="113"/>
        <v>E+</v>
      </c>
      <c r="AB389" s="423">
        <v>2</v>
      </c>
      <c r="AC389" s="1050"/>
      <c r="AD389" s="477" t="str">
        <f t="shared" si="114"/>
        <v>E+</v>
      </c>
      <c r="AE389" s="408">
        <f t="shared" si="122"/>
        <v>2</v>
      </c>
      <c r="AF389" s="288"/>
      <c r="AG389" s="726"/>
      <c r="AH389" s="727"/>
      <c r="AI389" s="728" t="str">
        <f t="shared" si="119"/>
        <v>N</v>
      </c>
      <c r="AJ389" s="732"/>
      <c r="AK389" s="720"/>
      <c r="AL389" s="720"/>
      <c r="AM389" s="721"/>
      <c r="AN389" s="721"/>
      <c r="AO389" s="722"/>
      <c r="AP389" s="729">
        <f t="shared" si="116"/>
        <v>0</v>
      </c>
      <c r="AQ389" s="729">
        <f t="shared" si="117"/>
        <v>0</v>
      </c>
      <c r="AR389" s="729">
        <f t="shared" si="118"/>
        <v>0</v>
      </c>
      <c r="AS389" s="730">
        <f t="shared" si="105"/>
        <v>75</v>
      </c>
      <c r="AT389" s="731">
        <v>75</v>
      </c>
    </row>
    <row r="390" spans="1:46" ht="62.25" x14ac:dyDescent="0.9">
      <c r="A390" s="430">
        <v>36</v>
      </c>
      <c r="B390" s="433">
        <f>DATOS!F43</f>
        <v>0</v>
      </c>
      <c r="C390" s="491">
        <v>2</v>
      </c>
      <c r="D390" s="492">
        <v>2</v>
      </c>
      <c r="E390" s="492">
        <v>2</v>
      </c>
      <c r="F390" s="493">
        <v>2</v>
      </c>
      <c r="G390" s="695">
        <f t="shared" si="106"/>
        <v>2</v>
      </c>
      <c r="H390" s="491">
        <v>2</v>
      </c>
      <c r="I390" s="492">
        <v>2</v>
      </c>
      <c r="J390" s="492">
        <v>2</v>
      </c>
      <c r="K390" s="493">
        <v>2</v>
      </c>
      <c r="L390" s="695">
        <f t="shared" si="107"/>
        <v>2</v>
      </c>
      <c r="M390" s="696">
        <f t="shared" si="120"/>
        <v>2</v>
      </c>
      <c r="N390" s="766" t="str">
        <f t="shared" si="109"/>
        <v>E+</v>
      </c>
      <c r="O390" s="697"/>
      <c r="P390" s="491">
        <v>2</v>
      </c>
      <c r="Q390" s="492">
        <v>2</v>
      </c>
      <c r="R390" s="492">
        <v>2</v>
      </c>
      <c r="S390" s="493">
        <v>2</v>
      </c>
      <c r="T390" s="698">
        <f t="shared" si="110"/>
        <v>2</v>
      </c>
      <c r="U390" s="491">
        <v>2</v>
      </c>
      <c r="V390" s="492">
        <v>2</v>
      </c>
      <c r="W390" s="492">
        <v>2</v>
      </c>
      <c r="X390" s="493">
        <v>2</v>
      </c>
      <c r="Y390" s="417">
        <f t="shared" si="111"/>
        <v>2</v>
      </c>
      <c r="Z390" s="404">
        <f t="shared" si="121"/>
        <v>2</v>
      </c>
      <c r="AA390" s="766" t="str">
        <f t="shared" si="113"/>
        <v>E+</v>
      </c>
      <c r="AB390" s="423">
        <v>2</v>
      </c>
      <c r="AC390" s="1050"/>
      <c r="AD390" s="477" t="str">
        <f t="shared" si="114"/>
        <v>E+</v>
      </c>
      <c r="AE390" s="408">
        <f t="shared" si="122"/>
        <v>2</v>
      </c>
      <c r="AF390" s="288"/>
      <c r="AG390" s="726"/>
      <c r="AH390" s="727"/>
      <c r="AI390" s="728" t="str">
        <f t="shared" si="119"/>
        <v>N</v>
      </c>
      <c r="AJ390" s="732"/>
      <c r="AK390" s="720"/>
      <c r="AL390" s="720"/>
      <c r="AM390" s="721"/>
      <c r="AN390" s="721"/>
      <c r="AO390" s="722"/>
      <c r="AP390" s="729">
        <f t="shared" si="116"/>
        <v>0</v>
      </c>
      <c r="AQ390" s="729">
        <f t="shared" si="117"/>
        <v>0</v>
      </c>
      <c r="AR390" s="729">
        <f t="shared" si="118"/>
        <v>0</v>
      </c>
      <c r="AS390" s="730">
        <f t="shared" si="105"/>
        <v>75</v>
      </c>
      <c r="AT390" s="731">
        <v>75</v>
      </c>
    </row>
    <row r="391" spans="1:46" ht="62.25" x14ac:dyDescent="0.9">
      <c r="A391" s="430">
        <v>37</v>
      </c>
      <c r="B391" s="433">
        <f>DATOS!F44</f>
        <v>0</v>
      </c>
      <c r="C391" s="491">
        <v>1</v>
      </c>
      <c r="D391" s="492">
        <v>1</v>
      </c>
      <c r="E391" s="492">
        <v>1</v>
      </c>
      <c r="F391" s="493">
        <v>1</v>
      </c>
      <c r="G391" s="695">
        <f t="shared" si="106"/>
        <v>1</v>
      </c>
      <c r="H391" s="491">
        <v>1</v>
      </c>
      <c r="I391" s="492">
        <v>1</v>
      </c>
      <c r="J391" s="492">
        <v>1</v>
      </c>
      <c r="K391" s="493">
        <v>1</v>
      </c>
      <c r="L391" s="695">
        <f t="shared" si="107"/>
        <v>1</v>
      </c>
      <c r="M391" s="696">
        <f t="shared" si="120"/>
        <v>1</v>
      </c>
      <c r="N391" s="766" t="str">
        <f t="shared" si="109"/>
        <v>E-</v>
      </c>
      <c r="O391" s="697"/>
      <c r="P391" s="491">
        <v>1</v>
      </c>
      <c r="Q391" s="492">
        <v>1</v>
      </c>
      <c r="R391" s="492">
        <v>1</v>
      </c>
      <c r="S391" s="493">
        <v>1</v>
      </c>
      <c r="T391" s="698">
        <f t="shared" si="110"/>
        <v>1</v>
      </c>
      <c r="U391" s="491">
        <v>1</v>
      </c>
      <c r="V391" s="492">
        <v>1</v>
      </c>
      <c r="W391" s="492">
        <v>1</v>
      </c>
      <c r="X391" s="493">
        <v>1</v>
      </c>
      <c r="Y391" s="417">
        <f t="shared" si="111"/>
        <v>1</v>
      </c>
      <c r="Z391" s="404">
        <f t="shared" si="121"/>
        <v>1</v>
      </c>
      <c r="AA391" s="766" t="str">
        <f t="shared" si="113"/>
        <v>E-</v>
      </c>
      <c r="AB391" s="423">
        <v>1</v>
      </c>
      <c r="AC391" s="1050"/>
      <c r="AD391" s="477" t="str">
        <f t="shared" si="114"/>
        <v>E-</v>
      </c>
      <c r="AE391" s="408">
        <f t="shared" si="122"/>
        <v>1</v>
      </c>
      <c r="AF391" s="288"/>
      <c r="AG391" s="726"/>
      <c r="AH391" s="727"/>
      <c r="AI391" s="728" t="str">
        <f t="shared" si="119"/>
        <v>N</v>
      </c>
      <c r="AJ391" s="732"/>
      <c r="AK391" s="720"/>
      <c r="AL391" s="720"/>
      <c r="AM391" s="721"/>
      <c r="AN391" s="721"/>
      <c r="AO391" s="722"/>
      <c r="AP391" s="729">
        <f t="shared" si="116"/>
        <v>0</v>
      </c>
      <c r="AQ391" s="729">
        <f t="shared" si="117"/>
        <v>0</v>
      </c>
      <c r="AR391" s="729">
        <f t="shared" si="118"/>
        <v>0</v>
      </c>
      <c r="AS391" s="730">
        <f t="shared" si="105"/>
        <v>75</v>
      </c>
      <c r="AT391" s="731">
        <v>75</v>
      </c>
    </row>
    <row r="392" spans="1:46" ht="62.25" x14ac:dyDescent="0.9">
      <c r="A392" s="430">
        <v>38</v>
      </c>
      <c r="B392" s="433">
        <f>DATOS!F45</f>
        <v>0</v>
      </c>
      <c r="C392" s="491">
        <v>1</v>
      </c>
      <c r="D392" s="492">
        <v>1</v>
      </c>
      <c r="E392" s="492">
        <v>1</v>
      </c>
      <c r="F392" s="493">
        <v>1</v>
      </c>
      <c r="G392" s="695">
        <f t="shared" si="106"/>
        <v>1</v>
      </c>
      <c r="H392" s="491">
        <v>1</v>
      </c>
      <c r="I392" s="492">
        <v>1</v>
      </c>
      <c r="J392" s="492">
        <v>1</v>
      </c>
      <c r="K392" s="493">
        <v>1</v>
      </c>
      <c r="L392" s="695">
        <f t="shared" si="107"/>
        <v>1</v>
      </c>
      <c r="M392" s="696">
        <f t="shared" si="120"/>
        <v>1</v>
      </c>
      <c r="N392" s="766" t="str">
        <f t="shared" si="109"/>
        <v>E-</v>
      </c>
      <c r="O392" s="697"/>
      <c r="P392" s="491">
        <v>1</v>
      </c>
      <c r="Q392" s="492">
        <v>1</v>
      </c>
      <c r="R392" s="492">
        <v>1</v>
      </c>
      <c r="S392" s="493">
        <v>1</v>
      </c>
      <c r="T392" s="698">
        <f t="shared" si="110"/>
        <v>1</v>
      </c>
      <c r="U392" s="491">
        <v>1</v>
      </c>
      <c r="V392" s="492">
        <v>1</v>
      </c>
      <c r="W392" s="492">
        <v>1</v>
      </c>
      <c r="X392" s="493">
        <v>1</v>
      </c>
      <c r="Y392" s="417">
        <f t="shared" si="111"/>
        <v>1</v>
      </c>
      <c r="Z392" s="404">
        <f t="shared" si="121"/>
        <v>1</v>
      </c>
      <c r="AA392" s="766" t="str">
        <f t="shared" si="113"/>
        <v>E-</v>
      </c>
      <c r="AB392" s="423">
        <v>1</v>
      </c>
      <c r="AC392" s="1050"/>
      <c r="AD392" s="477" t="str">
        <f t="shared" si="114"/>
        <v>E-</v>
      </c>
      <c r="AE392" s="408">
        <f t="shared" si="122"/>
        <v>1</v>
      </c>
      <c r="AF392" s="288"/>
      <c r="AG392" s="726"/>
      <c r="AH392" s="727"/>
      <c r="AI392" s="728" t="str">
        <f t="shared" si="119"/>
        <v>N</v>
      </c>
      <c r="AJ392" s="732"/>
      <c r="AK392" s="720"/>
      <c r="AL392" s="720"/>
      <c r="AM392" s="721"/>
      <c r="AN392" s="721"/>
      <c r="AO392" s="722"/>
      <c r="AP392" s="729">
        <f t="shared" si="116"/>
        <v>0</v>
      </c>
      <c r="AQ392" s="729">
        <f t="shared" si="117"/>
        <v>0</v>
      </c>
      <c r="AR392" s="729">
        <f t="shared" si="118"/>
        <v>0</v>
      </c>
      <c r="AS392" s="730">
        <f t="shared" si="105"/>
        <v>75</v>
      </c>
      <c r="AT392" s="731">
        <v>75</v>
      </c>
    </row>
    <row r="393" spans="1:46" ht="62.25" x14ac:dyDescent="0.9">
      <c r="A393" s="430">
        <v>39</v>
      </c>
      <c r="B393" s="433">
        <f>DATOS!F46</f>
        <v>0</v>
      </c>
      <c r="C393" s="491">
        <v>1</v>
      </c>
      <c r="D393" s="492">
        <v>1</v>
      </c>
      <c r="E393" s="492">
        <v>1</v>
      </c>
      <c r="F393" s="493">
        <v>1</v>
      </c>
      <c r="G393" s="695">
        <f t="shared" si="106"/>
        <v>1</v>
      </c>
      <c r="H393" s="491">
        <v>1</v>
      </c>
      <c r="I393" s="492">
        <v>1</v>
      </c>
      <c r="J393" s="492">
        <v>1</v>
      </c>
      <c r="K393" s="493">
        <v>1</v>
      </c>
      <c r="L393" s="695">
        <f t="shared" si="107"/>
        <v>1</v>
      </c>
      <c r="M393" s="696">
        <f t="shared" si="120"/>
        <v>1</v>
      </c>
      <c r="N393" s="766" t="str">
        <f t="shared" si="109"/>
        <v>E-</v>
      </c>
      <c r="O393" s="697"/>
      <c r="P393" s="491">
        <v>1</v>
      </c>
      <c r="Q393" s="492">
        <v>1</v>
      </c>
      <c r="R393" s="492">
        <v>1</v>
      </c>
      <c r="S393" s="493">
        <v>1</v>
      </c>
      <c r="T393" s="698">
        <f t="shared" si="110"/>
        <v>1</v>
      </c>
      <c r="U393" s="491">
        <v>1</v>
      </c>
      <c r="V393" s="492">
        <v>1</v>
      </c>
      <c r="W393" s="492">
        <v>1</v>
      </c>
      <c r="X393" s="493">
        <v>1</v>
      </c>
      <c r="Y393" s="417">
        <f t="shared" si="111"/>
        <v>1</v>
      </c>
      <c r="Z393" s="404">
        <f t="shared" si="121"/>
        <v>1</v>
      </c>
      <c r="AA393" s="766" t="str">
        <f t="shared" si="113"/>
        <v>E-</v>
      </c>
      <c r="AB393" s="423">
        <v>1</v>
      </c>
      <c r="AC393" s="1050"/>
      <c r="AD393" s="477" t="str">
        <f t="shared" si="114"/>
        <v>E-</v>
      </c>
      <c r="AE393" s="408">
        <f t="shared" si="122"/>
        <v>1</v>
      </c>
      <c r="AF393" s="288"/>
      <c r="AG393" s="726"/>
      <c r="AH393" s="727"/>
      <c r="AI393" s="728" t="str">
        <f t="shared" si="119"/>
        <v>N</v>
      </c>
      <c r="AJ393" s="732"/>
      <c r="AK393" s="720"/>
      <c r="AL393" s="720"/>
      <c r="AM393" s="721"/>
      <c r="AN393" s="721"/>
      <c r="AO393" s="722"/>
      <c r="AP393" s="729">
        <f t="shared" si="116"/>
        <v>0</v>
      </c>
      <c r="AQ393" s="729">
        <f t="shared" si="117"/>
        <v>0</v>
      </c>
      <c r="AR393" s="729">
        <f t="shared" si="118"/>
        <v>0</v>
      </c>
      <c r="AS393" s="730">
        <f t="shared" si="105"/>
        <v>75</v>
      </c>
      <c r="AT393" s="731">
        <v>75</v>
      </c>
    </row>
    <row r="394" spans="1:46" ht="63" thickBot="1" x14ac:dyDescent="0.95">
      <c r="A394" s="431">
        <v>40</v>
      </c>
      <c r="B394" s="434">
        <f>DATOS!F47</f>
        <v>0</v>
      </c>
      <c r="C394" s="494">
        <v>1</v>
      </c>
      <c r="D394" s="495">
        <v>1</v>
      </c>
      <c r="E394" s="495">
        <v>1</v>
      </c>
      <c r="F394" s="496">
        <v>1</v>
      </c>
      <c r="G394" s="700">
        <f t="shared" si="106"/>
        <v>1</v>
      </c>
      <c r="H394" s="494">
        <v>1</v>
      </c>
      <c r="I394" s="495">
        <v>1</v>
      </c>
      <c r="J394" s="495">
        <v>1</v>
      </c>
      <c r="K394" s="496">
        <v>1</v>
      </c>
      <c r="L394" s="700">
        <f t="shared" si="107"/>
        <v>1</v>
      </c>
      <c r="M394" s="701">
        <f t="shared" si="120"/>
        <v>1</v>
      </c>
      <c r="N394" s="767" t="str">
        <f t="shared" si="109"/>
        <v>E-</v>
      </c>
      <c r="O394" s="702"/>
      <c r="P394" s="494">
        <v>1</v>
      </c>
      <c r="Q394" s="495">
        <v>1</v>
      </c>
      <c r="R394" s="495">
        <v>1</v>
      </c>
      <c r="S394" s="496">
        <v>1</v>
      </c>
      <c r="T394" s="703">
        <f t="shared" si="110"/>
        <v>1</v>
      </c>
      <c r="U394" s="494">
        <v>1</v>
      </c>
      <c r="V394" s="495">
        <v>1</v>
      </c>
      <c r="W394" s="495">
        <v>1</v>
      </c>
      <c r="X394" s="496">
        <v>1</v>
      </c>
      <c r="Y394" s="418">
        <f t="shared" si="111"/>
        <v>1</v>
      </c>
      <c r="Z394" s="405">
        <f t="shared" si="121"/>
        <v>1</v>
      </c>
      <c r="AA394" s="767" t="str">
        <f t="shared" si="113"/>
        <v>E-</v>
      </c>
      <c r="AB394" s="424">
        <v>1</v>
      </c>
      <c r="AC394" s="1051"/>
      <c r="AD394" s="478" t="str">
        <f t="shared" si="114"/>
        <v>E-</v>
      </c>
      <c r="AE394" s="409">
        <f t="shared" si="122"/>
        <v>1</v>
      </c>
      <c r="AF394" s="289"/>
      <c r="AG394" s="733"/>
      <c r="AH394" s="734"/>
      <c r="AI394" s="735" t="str">
        <f t="shared" si="119"/>
        <v>N</v>
      </c>
      <c r="AJ394" s="736"/>
      <c r="AK394" s="737"/>
      <c r="AL394" s="737"/>
      <c r="AM394" s="738"/>
      <c r="AN394" s="738"/>
      <c r="AO394" s="739"/>
      <c r="AP394" s="740">
        <f t="shared" si="116"/>
        <v>0</v>
      </c>
      <c r="AQ394" s="740">
        <f t="shared" si="117"/>
        <v>0</v>
      </c>
      <c r="AR394" s="740">
        <f t="shared" si="118"/>
        <v>0</v>
      </c>
      <c r="AS394" s="741">
        <f t="shared" si="105"/>
        <v>75</v>
      </c>
      <c r="AT394" s="742">
        <v>75</v>
      </c>
    </row>
    <row r="395" spans="1:46" ht="63" thickBot="1" x14ac:dyDescent="0.95">
      <c r="A395" s="385"/>
      <c r="E395" s="442" t="s">
        <v>168</v>
      </c>
      <c r="F395" s="440" t="s">
        <v>929</v>
      </c>
      <c r="G395" s="441" t="s">
        <v>169</v>
      </c>
      <c r="H395" s="687"/>
      <c r="I395" s="687"/>
      <c r="J395" s="687"/>
      <c r="K395" s="687"/>
      <c r="L395" s="704"/>
      <c r="M395" s="704"/>
      <c r="N395" s="704"/>
      <c r="O395" s="704"/>
      <c r="P395" s="687"/>
      <c r="Q395" s="687"/>
      <c r="R395" s="687"/>
      <c r="S395" s="687"/>
      <c r="T395" s="704"/>
      <c r="U395" s="687"/>
      <c r="V395" s="687"/>
      <c r="W395" s="687"/>
      <c r="X395" s="687"/>
      <c r="Y395" s="377"/>
      <c r="Z395" s="377"/>
      <c r="AA395" s="377"/>
      <c r="AB395" s="377"/>
      <c r="AC395" s="1040" t="s">
        <v>157</v>
      </c>
      <c r="AD395" s="1041"/>
      <c r="AE395" s="378">
        <f>AVERAGE(AE355:AE375)</f>
        <v>8.4285714285714288</v>
      </c>
      <c r="AF395" s="228"/>
    </row>
    <row r="396" spans="1:46" ht="63" thickBot="1" x14ac:dyDescent="0.95">
      <c r="A396" s="385"/>
      <c r="B396" s="1042" t="s">
        <v>228</v>
      </c>
      <c r="C396" s="1043"/>
      <c r="D396" s="1044"/>
      <c r="E396" s="443" t="s">
        <v>170</v>
      </c>
      <c r="F396" s="705">
        <f>COUNTIFS($V$14:$V$53, "&gt;=8", $V$14:$V$53, "&lt;=10")</f>
        <v>0</v>
      </c>
      <c r="G396" s="706">
        <f>COUNTIFS($G$14:$G$52, "&gt;=8", $G$14:$G$52, "&lt;=10") / COUNT($G$14:$G$52)</f>
        <v>0</v>
      </c>
      <c r="K396" s="687"/>
      <c r="L396" s="704"/>
      <c r="M396" s="704"/>
      <c r="N396" s="704"/>
      <c r="O396" s="704"/>
      <c r="P396" s="687"/>
      <c r="Q396" s="687"/>
      <c r="R396" s="687"/>
      <c r="S396" s="687"/>
      <c r="T396" s="704"/>
      <c r="U396" s="687"/>
      <c r="V396" s="687"/>
      <c r="W396" s="687"/>
      <c r="X396" s="687"/>
      <c r="Y396" s="377"/>
      <c r="Z396" s="377"/>
      <c r="AA396" s="377"/>
      <c r="AB396" s="377"/>
      <c r="AC396" s="1040" t="s">
        <v>158</v>
      </c>
      <c r="AD396" s="1045"/>
      <c r="AE396" s="379">
        <f>DATOS!C358</f>
        <v>0</v>
      </c>
      <c r="AF396" s="280"/>
      <c r="AG396" s="381"/>
      <c r="AH396" s="381"/>
      <c r="AI396" s="380"/>
      <c r="AJ396" s="380"/>
      <c r="AK396" s="380"/>
      <c r="AL396" s="380"/>
      <c r="AM396" s="663"/>
      <c r="AN396" s="663"/>
      <c r="AO396" s="663"/>
      <c r="AP396" s="663"/>
      <c r="AQ396" s="663"/>
      <c r="AR396" s="663"/>
      <c r="AS396" s="663"/>
      <c r="AT396" s="663"/>
    </row>
    <row r="397" spans="1:46" x14ac:dyDescent="0.9">
      <c r="B397" s="1027" t="s">
        <v>231</v>
      </c>
      <c r="C397" s="1028"/>
      <c r="D397" s="1029"/>
      <c r="E397" s="445" t="s">
        <v>171</v>
      </c>
      <c r="F397" s="707">
        <f>COUNTIFS($V$14:$V$53, "&gt;=5", $V$14:$V$53, "&lt;=7")</f>
        <v>0</v>
      </c>
      <c r="G397" s="708">
        <f>COUNTIFS($G$14:$G$52, "&gt;=5", $G$14:$G$52, "&lt;=7") / COUNT($G$14:$G$52)</f>
        <v>0</v>
      </c>
      <c r="K397" s="709"/>
      <c r="L397" s="710"/>
      <c r="M397" s="710"/>
      <c r="N397" s="710"/>
      <c r="O397" s="710"/>
      <c r="P397" s="709"/>
      <c r="Q397" s="709"/>
      <c r="R397" s="709"/>
      <c r="S397" s="709"/>
      <c r="T397" s="710"/>
      <c r="U397" s="687"/>
      <c r="V397" s="687"/>
      <c r="W397" s="687"/>
      <c r="X397" s="687"/>
      <c r="Y397" s="229"/>
      <c r="Z397" s="229"/>
      <c r="AA397" s="229"/>
      <c r="AB397" s="229"/>
      <c r="AC397" s="221"/>
      <c r="AD397" s="229"/>
      <c r="AE397" s="229"/>
      <c r="AF397" s="229"/>
      <c r="AG397" s="381"/>
      <c r="AH397" s="381"/>
      <c r="AI397" s="380"/>
      <c r="AJ397" s="380"/>
      <c r="AK397" s="380"/>
      <c r="AL397" s="380"/>
      <c r="AM397" s="380"/>
      <c r="AN397" s="380"/>
      <c r="AO397" s="380"/>
      <c r="AP397" s="380"/>
      <c r="AQ397" s="380"/>
      <c r="AR397" s="380"/>
      <c r="AS397" s="380"/>
      <c r="AT397" s="380"/>
    </row>
    <row r="398" spans="1:46" ht="62.25" thickBot="1" x14ac:dyDescent="0.95">
      <c r="B398" s="1030" t="s">
        <v>234</v>
      </c>
      <c r="C398" s="1031"/>
      <c r="D398" s="1032"/>
      <c r="E398" s="447" t="s">
        <v>172</v>
      </c>
      <c r="F398" s="711">
        <f>COUNTIFS($V$14:$V$53, "&gt;=1", $V$14:$V$53, "&lt;=4")</f>
        <v>0</v>
      </c>
      <c r="G398" s="712">
        <f>COUNTIFS($G$14:$G$52, "&gt;=1", $G$14:$G$52, "&lt;=4") / COUNT($G$14:$G$52)</f>
        <v>0</v>
      </c>
      <c r="K398" s="709"/>
      <c r="L398" s="710"/>
      <c r="M398" s="710"/>
      <c r="N398" s="710"/>
      <c r="O398" s="710"/>
      <c r="P398" s="709"/>
      <c r="Q398" s="1033" t="s">
        <v>111</v>
      </c>
      <c r="R398" s="1033"/>
      <c r="U398" s="1034" t="s">
        <v>310</v>
      </c>
      <c r="V398" s="1034"/>
      <c r="W398" s="713"/>
      <c r="X398" s="1035" t="s">
        <v>917</v>
      </c>
      <c r="Y398" s="1035"/>
      <c r="Z398" s="1035"/>
      <c r="AA398" s="1036" t="s">
        <v>918</v>
      </c>
      <c r="AB398" s="1036"/>
      <c r="AC398" s="1036"/>
      <c r="AD398" s="1036"/>
      <c r="AE398" s="1036"/>
      <c r="AF398" s="229"/>
      <c r="AG398" s="381"/>
      <c r="AH398" s="381"/>
      <c r="AI398" s="380"/>
      <c r="AJ398" s="380"/>
      <c r="AK398" s="380"/>
      <c r="AL398" s="380"/>
      <c r="AM398" s="380"/>
      <c r="AN398" s="380"/>
      <c r="AO398" s="380"/>
      <c r="AP398" s="380"/>
      <c r="AQ398" s="380"/>
      <c r="AR398" s="380"/>
      <c r="AS398" s="380"/>
      <c r="AT398" s="380"/>
    </row>
    <row r="399" spans="1:46" ht="62.25" thickBot="1" x14ac:dyDescent="0.95">
      <c r="B399" s="1046" t="s">
        <v>173</v>
      </c>
      <c r="C399" s="1047"/>
      <c r="D399" s="1047"/>
      <c r="E399" s="1048"/>
      <c r="F399" s="714">
        <f>SUM(F396:F398)</f>
        <v>0</v>
      </c>
      <c r="G399" s="715">
        <f>DATOS!C358/28</f>
        <v>0</v>
      </c>
      <c r="K399" s="709"/>
      <c r="L399" s="710"/>
      <c r="M399" s="710"/>
      <c r="N399" s="710"/>
      <c r="O399" s="710"/>
      <c r="P399" s="709"/>
      <c r="Q399" s="709"/>
      <c r="R399" s="709"/>
      <c r="S399" s="709"/>
      <c r="T399" s="710"/>
      <c r="U399" s="687"/>
      <c r="V399" s="687"/>
      <c r="W399" s="687"/>
      <c r="X399" s="687"/>
      <c r="Y399" s="229"/>
      <c r="Z399" s="229"/>
      <c r="AA399" s="229"/>
      <c r="AB399" s="229"/>
      <c r="AC399" s="221"/>
      <c r="AD399" s="229"/>
      <c r="AE399" s="229"/>
      <c r="AF399" s="229"/>
      <c r="AG399" s="223"/>
      <c r="AH399" s="223"/>
      <c r="AI399" s="221"/>
      <c r="AJ399" s="221"/>
      <c r="AK399" s="221"/>
      <c r="AL399" s="221"/>
      <c r="AM399" s="221"/>
      <c r="AN399" s="221"/>
      <c r="AO399" s="221"/>
      <c r="AP399" s="221"/>
      <c r="AQ399" s="221"/>
      <c r="AR399" s="221"/>
      <c r="AS399" s="221"/>
      <c r="AT399" s="221"/>
    </row>
    <row r="400" spans="1:46" ht="101.25" x14ac:dyDescent="0.9">
      <c r="A400" s="990" t="s">
        <v>0</v>
      </c>
      <c r="B400" s="990"/>
      <c r="C400" s="990"/>
      <c r="D400" s="990"/>
      <c r="E400" s="990"/>
      <c r="F400" s="990"/>
      <c r="G400" s="990"/>
      <c r="H400" s="990"/>
      <c r="I400" s="990"/>
      <c r="J400" s="990"/>
      <c r="K400" s="990"/>
      <c r="L400" s="990"/>
      <c r="M400" s="990"/>
      <c r="N400" s="990"/>
      <c r="O400" s="990"/>
      <c r="P400" s="990"/>
      <c r="Q400" s="990"/>
      <c r="R400" s="990"/>
      <c r="S400" s="990"/>
      <c r="T400" s="990"/>
      <c r="U400" s="990"/>
      <c r="V400" s="990"/>
      <c r="W400" s="990"/>
      <c r="X400" s="990"/>
      <c r="Y400" s="990"/>
      <c r="Z400" s="990"/>
      <c r="AA400" s="990"/>
      <c r="AB400" s="990"/>
      <c r="AC400" s="990"/>
      <c r="AD400" s="990"/>
      <c r="AE400" s="990"/>
      <c r="AF400" s="990"/>
      <c r="AG400" s="990"/>
      <c r="AH400" s="990"/>
      <c r="AI400" s="82"/>
      <c r="AJ400" s="82"/>
      <c r="AK400" s="82"/>
      <c r="AL400" s="82"/>
      <c r="AM400" s="82"/>
      <c r="AN400" s="82"/>
      <c r="AO400" s="82"/>
      <c r="AP400" s="82"/>
      <c r="AQ400" s="82"/>
      <c r="AR400" s="82"/>
      <c r="AS400" s="82"/>
      <c r="AT400" s="82"/>
    </row>
    <row r="401" spans="1:46" ht="75" x14ac:dyDescent="0.9">
      <c r="A401" s="991" t="str">
        <f>DATOS!C9</f>
        <v>ESCUELA DE EDUCACIÓN BÀSICA PARTICULAR MINERVA</v>
      </c>
      <c r="B401" s="991"/>
      <c r="C401" s="991"/>
      <c r="D401" s="991"/>
      <c r="E401" s="991"/>
      <c r="F401" s="991"/>
      <c r="G401" s="991"/>
      <c r="H401" s="991"/>
      <c r="I401" s="991"/>
      <c r="J401" s="991"/>
      <c r="K401" s="991"/>
      <c r="L401" s="991"/>
      <c r="M401" s="991"/>
      <c r="N401" s="991"/>
      <c r="O401" s="991"/>
      <c r="P401" s="991"/>
      <c r="Q401" s="991"/>
      <c r="R401" s="991"/>
      <c r="S401" s="991"/>
      <c r="T401" s="991"/>
      <c r="U401" s="991"/>
      <c r="V401" s="991"/>
      <c r="W401" s="991"/>
      <c r="X401" s="991"/>
      <c r="Y401" s="991"/>
      <c r="Z401" s="991"/>
      <c r="AA401" s="991"/>
      <c r="AB401" s="991"/>
      <c r="AC401" s="991"/>
      <c r="AD401" s="991"/>
      <c r="AE401" s="991"/>
      <c r="AF401" s="991"/>
      <c r="AG401" s="991"/>
      <c r="AH401" s="991"/>
      <c r="AI401" s="83"/>
      <c r="AJ401" s="83"/>
      <c r="AK401" s="83"/>
      <c r="AL401" s="83"/>
      <c r="AM401" s="83"/>
      <c r="AN401" s="83"/>
      <c r="AO401" s="83"/>
      <c r="AP401" s="83"/>
      <c r="AQ401" s="83"/>
      <c r="AR401" s="83"/>
      <c r="AS401" s="83"/>
      <c r="AT401" s="83"/>
    </row>
    <row r="402" spans="1:46" ht="69" x14ac:dyDescent="0.9">
      <c r="A402" s="992" t="s">
        <v>159</v>
      </c>
      <c r="B402" s="992"/>
      <c r="C402" s="992"/>
      <c r="D402" s="992"/>
      <c r="E402" s="992"/>
      <c r="F402" s="992"/>
      <c r="G402" s="992"/>
      <c r="H402" s="992"/>
      <c r="I402" s="992"/>
      <c r="J402" s="992"/>
      <c r="K402" s="992"/>
      <c r="L402" s="992"/>
      <c r="M402" s="992"/>
      <c r="N402" s="992"/>
      <c r="O402" s="992"/>
      <c r="P402" s="992"/>
      <c r="Q402" s="992"/>
      <c r="R402" s="992"/>
      <c r="S402" s="992"/>
      <c r="T402" s="992"/>
      <c r="U402" s="992"/>
      <c r="V402" s="992"/>
      <c r="W402" s="992"/>
      <c r="X402" s="992"/>
      <c r="Y402" s="992"/>
      <c r="Z402" s="992"/>
      <c r="AA402" s="992"/>
      <c r="AB402" s="992"/>
      <c r="AC402" s="992"/>
      <c r="AD402" s="992"/>
      <c r="AE402" s="992"/>
      <c r="AF402" s="992"/>
      <c r="AG402" s="992"/>
      <c r="AH402" s="992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</row>
    <row r="403" spans="1:46" x14ac:dyDescent="0.9">
      <c r="A403" s="993" t="s">
        <v>928</v>
      </c>
      <c r="B403" s="993"/>
      <c r="C403" s="993"/>
      <c r="D403" s="993"/>
      <c r="E403" s="993"/>
      <c r="F403" s="993"/>
      <c r="G403" s="993"/>
      <c r="H403" s="993"/>
      <c r="I403" s="993"/>
      <c r="J403" s="993"/>
      <c r="K403" s="993"/>
      <c r="L403" s="993"/>
      <c r="M403" s="993"/>
      <c r="N403" s="993"/>
      <c r="O403" s="993"/>
      <c r="P403" s="993"/>
      <c r="Q403" s="993"/>
      <c r="R403" s="993"/>
      <c r="S403" s="993"/>
      <c r="T403" s="993"/>
      <c r="U403" s="993"/>
      <c r="V403" s="993"/>
      <c r="W403" s="993"/>
      <c r="X403" s="993"/>
      <c r="Y403" s="993"/>
      <c r="Z403" s="993"/>
      <c r="AA403" s="993"/>
      <c r="AB403" s="993"/>
      <c r="AC403" s="993"/>
      <c r="AD403" s="993"/>
      <c r="AE403" s="993"/>
      <c r="AF403" s="993"/>
      <c r="AG403" s="993"/>
      <c r="AH403" s="993"/>
    </row>
    <row r="404" spans="1:46" x14ac:dyDescent="0.9">
      <c r="A404" s="385"/>
      <c r="B404" s="45"/>
      <c r="C404" s="680"/>
      <c r="D404" s="680"/>
      <c r="E404" s="680"/>
      <c r="F404" s="680"/>
      <c r="G404" s="681"/>
      <c r="H404" s="680"/>
      <c r="I404" s="680"/>
      <c r="J404" s="680"/>
      <c r="K404" s="680"/>
      <c r="L404" s="681"/>
      <c r="M404" s="681"/>
      <c r="N404" s="681"/>
      <c r="O404" s="681"/>
      <c r="P404" s="680"/>
      <c r="Q404" s="680"/>
      <c r="R404" s="682"/>
      <c r="S404" s="680"/>
      <c r="T404" s="681"/>
      <c r="AE404" s="222"/>
      <c r="AF404" s="222"/>
      <c r="AG404" s="223"/>
      <c r="AH404" s="223"/>
    </row>
    <row r="405" spans="1:46" x14ac:dyDescent="0.9">
      <c r="A405" s="385"/>
      <c r="B405" s="45"/>
      <c r="C405" s="680"/>
      <c r="D405" s="680"/>
      <c r="E405" s="680"/>
      <c r="F405" s="680"/>
      <c r="G405" s="994" t="s">
        <v>146</v>
      </c>
      <c r="H405" s="994"/>
      <c r="I405" s="995" t="str">
        <f>DATOS!C27</f>
        <v>EDUCACIÓN CULTURAL Y ARTÍSTICA</v>
      </c>
      <c r="J405" s="995"/>
      <c r="K405" s="995"/>
      <c r="L405" s="995"/>
      <c r="M405" s="995"/>
      <c r="N405" s="995"/>
      <c r="O405" s="995"/>
      <c r="P405" s="995"/>
      <c r="Q405" s="684"/>
      <c r="R405" s="682"/>
      <c r="S405" s="996" t="s">
        <v>23</v>
      </c>
      <c r="T405" s="996"/>
      <c r="U405" s="997" t="str">
        <f>DATOS!C13</f>
        <v xml:space="preserve">BÁSICA </v>
      </c>
      <c r="V405" s="997"/>
      <c r="W405" s="685"/>
      <c r="X405" s="685"/>
      <c r="Y405" s="435"/>
      <c r="Z405" s="435"/>
      <c r="AA405" s="435"/>
      <c r="AB405" s="435"/>
      <c r="AC405" s="435"/>
      <c r="AD405" s="435"/>
      <c r="AE405" s="222"/>
      <c r="AF405" s="222"/>
      <c r="AG405" s="223"/>
      <c r="AH405" s="223"/>
    </row>
    <row r="406" spans="1:46" x14ac:dyDescent="0.9">
      <c r="A406" s="385"/>
      <c r="B406" s="45"/>
      <c r="C406" s="680"/>
      <c r="D406" s="680"/>
      <c r="E406" s="680"/>
      <c r="F406" s="680"/>
      <c r="G406" s="994" t="s">
        <v>111</v>
      </c>
      <c r="H406" s="994"/>
      <c r="I406" s="995" t="str">
        <f>DATOS!B27</f>
        <v xml:space="preserve"> FONG RIVADENEIRA KAYLEE SELENE</v>
      </c>
      <c r="J406" s="995"/>
      <c r="K406" s="995"/>
      <c r="L406" s="995"/>
      <c r="M406" s="995"/>
      <c r="N406" s="995"/>
      <c r="O406" s="995"/>
      <c r="P406" s="995"/>
      <c r="Q406" s="684"/>
      <c r="R406" s="656"/>
      <c r="S406" s="996" t="s">
        <v>26</v>
      </c>
      <c r="T406" s="996"/>
      <c r="U406" s="997" t="str">
        <f>DATOS!C14</f>
        <v>SEGUNDO</v>
      </c>
      <c r="V406" s="997"/>
      <c r="W406" s="685"/>
      <c r="X406" s="685"/>
      <c r="Y406" s="435"/>
      <c r="Z406" s="435"/>
      <c r="AA406" s="435"/>
      <c r="AB406" s="435"/>
      <c r="AC406" s="435"/>
      <c r="AD406" s="435"/>
      <c r="AE406" s="222"/>
      <c r="AF406" s="222"/>
      <c r="AG406" s="223"/>
      <c r="AH406" s="223"/>
    </row>
    <row r="407" spans="1:46" ht="62.25" x14ac:dyDescent="0.9">
      <c r="A407" s="385"/>
      <c r="B407" s="45"/>
      <c r="C407" s="680"/>
      <c r="D407" s="680"/>
      <c r="E407" s="680"/>
      <c r="F407" s="680"/>
      <c r="G407" s="996" t="s">
        <v>19</v>
      </c>
      <c r="H407" s="996"/>
      <c r="I407" s="1016" t="s">
        <v>20</v>
      </c>
      <c r="J407" s="1016"/>
      <c r="K407" s="1016"/>
      <c r="L407" s="1016"/>
      <c r="M407" s="1016"/>
      <c r="N407" s="1016"/>
      <c r="O407" s="686"/>
      <c r="P407" s="686"/>
      <c r="Q407" s="686"/>
      <c r="R407" s="687"/>
      <c r="S407" s="996" t="s">
        <v>28</v>
      </c>
      <c r="T407" s="996"/>
      <c r="U407" s="997" t="str">
        <f>DATOS!C15</f>
        <v>"A"</v>
      </c>
      <c r="V407" s="997"/>
      <c r="W407" s="685"/>
      <c r="X407" s="685"/>
      <c r="Y407" s="436"/>
      <c r="Z407" s="436"/>
      <c r="AA407" s="436"/>
      <c r="AB407" s="436"/>
      <c r="AC407" s="436"/>
      <c r="AD407" s="436"/>
      <c r="AE407" s="222"/>
      <c r="AF407" s="222"/>
      <c r="AG407" s="223"/>
      <c r="AH407" s="223"/>
    </row>
    <row r="408" spans="1:46" ht="188.25" thickBot="1" x14ac:dyDescent="0.95">
      <c r="A408" s="998" t="s">
        <v>161</v>
      </c>
      <c r="B408" s="998"/>
      <c r="C408" s="998"/>
      <c r="D408" s="998"/>
      <c r="E408" s="998"/>
      <c r="F408" s="998"/>
      <c r="G408" s="998"/>
      <c r="H408" s="281"/>
      <c r="I408" s="281"/>
      <c r="J408" s="281"/>
      <c r="K408" s="281"/>
      <c r="L408" s="388"/>
      <c r="M408" s="388"/>
      <c r="N408" s="388"/>
      <c r="O408" s="388"/>
      <c r="P408" s="281"/>
      <c r="Q408" s="281"/>
      <c r="R408" s="281"/>
      <c r="S408" s="680"/>
      <c r="T408" s="681"/>
      <c r="W408" s="437"/>
      <c r="X408" s="437"/>
      <c r="Y408" s="437"/>
      <c r="Z408" s="437"/>
      <c r="AA408" s="437"/>
      <c r="AB408" s="437"/>
      <c r="AC408" s="437"/>
      <c r="AD408" s="437"/>
      <c r="AE408" s="222"/>
      <c r="AF408" s="222"/>
      <c r="AG408" s="223"/>
      <c r="AH408" s="223"/>
    </row>
    <row r="409" spans="1:46" ht="150.75" customHeight="1" thickBot="1" x14ac:dyDescent="0.95">
      <c r="A409" s="999" t="s">
        <v>926</v>
      </c>
      <c r="B409" s="1000" t="s">
        <v>5</v>
      </c>
      <c r="C409" s="1002" t="s">
        <v>919</v>
      </c>
      <c r="D409" s="1003"/>
      <c r="E409" s="1003"/>
      <c r="F409" s="1003"/>
      <c r="G409" s="1003"/>
      <c r="H409" s="1003"/>
      <c r="I409" s="1003"/>
      <c r="J409" s="1003"/>
      <c r="K409" s="1003"/>
      <c r="L409" s="1003"/>
      <c r="M409" s="1003"/>
      <c r="N409" s="1004"/>
      <c r="O409" s="392"/>
      <c r="P409" s="1005" t="s">
        <v>162</v>
      </c>
      <c r="Q409" s="1006"/>
      <c r="R409" s="1006"/>
      <c r="S409" s="1006"/>
      <c r="T409" s="1006"/>
      <c r="U409" s="1006"/>
      <c r="V409" s="1006"/>
      <c r="W409" s="1006"/>
      <c r="X409" s="1006"/>
      <c r="Y409" s="1006"/>
      <c r="Z409" s="1006"/>
      <c r="AA409" s="1007"/>
      <c r="AB409" s="1008" t="s">
        <v>163</v>
      </c>
      <c r="AC409" s="1009"/>
      <c r="AD409" s="1017" t="s">
        <v>920</v>
      </c>
      <c r="AE409" s="1018"/>
      <c r="AF409" s="225"/>
      <c r="AG409" s="1058" t="s">
        <v>965</v>
      </c>
      <c r="AH409" s="1058"/>
      <c r="AI409" s="1058"/>
      <c r="AJ409" s="1064" t="s">
        <v>964</v>
      </c>
      <c r="AK409" s="1065"/>
      <c r="AL409" s="1065"/>
      <c r="AM409" s="1065"/>
      <c r="AN409" s="1065"/>
      <c r="AO409" s="1065"/>
      <c r="AP409" s="1065"/>
      <c r="AQ409" s="1065"/>
      <c r="AR409" s="1066"/>
      <c r="AS409" s="1067" t="s">
        <v>967</v>
      </c>
      <c r="AT409" s="1070" t="s">
        <v>946</v>
      </c>
    </row>
    <row r="410" spans="1:46" ht="125.25" customHeight="1" thickBot="1" x14ac:dyDescent="0.95">
      <c r="A410" s="999"/>
      <c r="B410" s="1000"/>
      <c r="C410" s="1021" t="s">
        <v>148</v>
      </c>
      <c r="D410" s="1022"/>
      <c r="E410" s="1022"/>
      <c r="F410" s="1023"/>
      <c r="G410" s="1012" t="s">
        <v>924</v>
      </c>
      <c r="H410" s="1021" t="s">
        <v>148</v>
      </c>
      <c r="I410" s="1022"/>
      <c r="J410" s="1022"/>
      <c r="K410" s="1023"/>
      <c r="L410" s="1012" t="s">
        <v>923</v>
      </c>
      <c r="M410" s="1014" t="s">
        <v>922</v>
      </c>
      <c r="N410" s="1015"/>
      <c r="O410" s="393"/>
      <c r="P410" s="1024" t="s">
        <v>148</v>
      </c>
      <c r="Q410" s="1025"/>
      <c r="R410" s="1025"/>
      <c r="S410" s="1026"/>
      <c r="T410" s="1012" t="s">
        <v>924</v>
      </c>
      <c r="U410" s="1024" t="s">
        <v>148</v>
      </c>
      <c r="V410" s="1025"/>
      <c r="W410" s="1025"/>
      <c r="X410" s="1026"/>
      <c r="Y410" s="1012" t="s">
        <v>923</v>
      </c>
      <c r="Z410" s="1014" t="s">
        <v>925</v>
      </c>
      <c r="AA410" s="1015"/>
      <c r="AB410" s="1010"/>
      <c r="AC410" s="1011"/>
      <c r="AD410" s="1019"/>
      <c r="AE410" s="1020"/>
      <c r="AF410" s="226"/>
      <c r="AG410" s="1059"/>
      <c r="AH410" s="1059"/>
      <c r="AI410" s="1059"/>
      <c r="AJ410" s="1052" t="s">
        <v>190</v>
      </c>
      <c r="AK410" s="1053"/>
      <c r="AL410" s="1054"/>
      <c r="AM410" s="1055" t="s">
        <v>191</v>
      </c>
      <c r="AN410" s="1056"/>
      <c r="AO410" s="1057"/>
      <c r="AP410" s="1055" t="s">
        <v>966</v>
      </c>
      <c r="AQ410" s="1056"/>
      <c r="AR410" s="1057"/>
      <c r="AS410" s="1068"/>
      <c r="AT410" s="1071"/>
    </row>
    <row r="411" spans="1:46" ht="122.25" thickBot="1" x14ac:dyDescent="0.95">
      <c r="A411" s="999"/>
      <c r="B411" s="1001"/>
      <c r="C411" s="415" t="s">
        <v>149</v>
      </c>
      <c r="D411" s="415" t="s">
        <v>150</v>
      </c>
      <c r="E411" s="415" t="s">
        <v>915</v>
      </c>
      <c r="F411" s="415" t="s">
        <v>916</v>
      </c>
      <c r="G411" s="1013"/>
      <c r="H411" s="415" t="s">
        <v>151</v>
      </c>
      <c r="I411" s="415" t="s">
        <v>152</v>
      </c>
      <c r="J411" s="415" t="s">
        <v>153</v>
      </c>
      <c r="K411" s="415" t="s">
        <v>921</v>
      </c>
      <c r="L411" s="1013"/>
      <c r="M411" s="398" t="s">
        <v>165</v>
      </c>
      <c r="N411" s="399" t="s">
        <v>164</v>
      </c>
      <c r="O411" s="394"/>
      <c r="P411" s="414" t="s">
        <v>149</v>
      </c>
      <c r="Q411" s="414" t="s">
        <v>150</v>
      </c>
      <c r="R411" s="414" t="s">
        <v>915</v>
      </c>
      <c r="S411" s="414" t="s">
        <v>916</v>
      </c>
      <c r="T411" s="1013"/>
      <c r="U411" s="414" t="s">
        <v>151</v>
      </c>
      <c r="V411" s="414" t="s">
        <v>152</v>
      </c>
      <c r="W411" s="414" t="s">
        <v>153</v>
      </c>
      <c r="X411" s="414" t="s">
        <v>921</v>
      </c>
      <c r="Y411" s="1013"/>
      <c r="Z411" s="398" t="s">
        <v>165</v>
      </c>
      <c r="AA411" s="399" t="s">
        <v>164</v>
      </c>
      <c r="AB411" s="425" t="s">
        <v>224</v>
      </c>
      <c r="AC411" s="500" t="s">
        <v>166</v>
      </c>
      <c r="AD411" s="410" t="s">
        <v>164</v>
      </c>
      <c r="AE411" s="406" t="s">
        <v>165</v>
      </c>
      <c r="AF411" s="227"/>
      <c r="AG411" s="122" t="s">
        <v>204</v>
      </c>
      <c r="AH411" s="122" t="s">
        <v>205</v>
      </c>
      <c r="AI411" s="716" t="s">
        <v>938</v>
      </c>
      <c r="AJ411" s="745" t="s">
        <v>207</v>
      </c>
      <c r="AK411" s="745" t="s">
        <v>208</v>
      </c>
      <c r="AL411" s="745" t="s">
        <v>209</v>
      </c>
      <c r="AM411" s="746" t="s">
        <v>207</v>
      </c>
      <c r="AN411" s="746" t="s">
        <v>208</v>
      </c>
      <c r="AO411" s="746" t="s">
        <v>209</v>
      </c>
      <c r="AP411" s="747" t="s">
        <v>210</v>
      </c>
      <c r="AQ411" s="747" t="s">
        <v>211</v>
      </c>
      <c r="AR411" s="747" t="s">
        <v>212</v>
      </c>
      <c r="AS411" s="1069"/>
      <c r="AT411" s="1072"/>
    </row>
    <row r="412" spans="1:46" ht="62.25" x14ac:dyDescent="0.9">
      <c r="A412" s="429">
        <v>1</v>
      </c>
      <c r="B412" s="432">
        <f>DATOS!F8</f>
        <v>0</v>
      </c>
      <c r="C412" s="488">
        <v>10</v>
      </c>
      <c r="D412" s="489">
        <v>10</v>
      </c>
      <c r="E412" s="489">
        <v>10</v>
      </c>
      <c r="F412" s="490">
        <v>10</v>
      </c>
      <c r="G412" s="690">
        <f>SUM(C412:F412)/4</f>
        <v>10</v>
      </c>
      <c r="H412" s="488">
        <v>10</v>
      </c>
      <c r="I412" s="489">
        <v>10</v>
      </c>
      <c r="J412" s="489">
        <v>10</v>
      </c>
      <c r="K412" s="490">
        <v>10</v>
      </c>
      <c r="L412" s="690">
        <f>SUM(H412:K412)/4</f>
        <v>10</v>
      </c>
      <c r="M412" s="691">
        <f>SUM(G412+L412)/2</f>
        <v>10</v>
      </c>
      <c r="N412" s="765" t="str">
        <f>INDEX($BI$1:$BI$10, MATCH(ROUND(M412, 2), $BH$1:$BH$10, 1))</f>
        <v>A+</v>
      </c>
      <c r="O412" s="692"/>
      <c r="P412" s="488">
        <v>10</v>
      </c>
      <c r="Q412" s="489">
        <v>10</v>
      </c>
      <c r="R412" s="489">
        <v>10</v>
      </c>
      <c r="S412" s="490">
        <v>10</v>
      </c>
      <c r="T412" s="693">
        <f>SUM(P412:S412)/4</f>
        <v>10</v>
      </c>
      <c r="U412" s="488">
        <v>10</v>
      </c>
      <c r="V412" s="489">
        <v>10</v>
      </c>
      <c r="W412" s="489">
        <v>10</v>
      </c>
      <c r="X412" s="490">
        <v>10</v>
      </c>
      <c r="Y412" s="416">
        <f>SUM(U412:X412)/4</f>
        <v>10</v>
      </c>
      <c r="Z412" s="403">
        <f>SUM(T412+Y412)/2</f>
        <v>10</v>
      </c>
      <c r="AA412" s="765" t="str">
        <f>INDEX($BI$1:$BI$10, MATCH(ROUND(AB412, 2), $BH$1:$BH$10, 1))</f>
        <v>A+</v>
      </c>
      <c r="AB412" s="422">
        <v>10</v>
      </c>
      <c r="AC412" s="1049"/>
      <c r="AD412" s="476" t="str">
        <f>INDEX($BI$1:$BI$10, MATCH(ROUND(AE412, 2), $BH$1:$BH$10, 1))</f>
        <v>A+</v>
      </c>
      <c r="AE412" s="407">
        <f>SUM(M412,Z412,AB412)/3</f>
        <v>10</v>
      </c>
      <c r="AF412" s="287"/>
      <c r="AG412" s="717"/>
      <c r="AH412" s="718"/>
      <c r="AI412" s="719" t="str">
        <f>IF(OR(AG412="A",AH412="A"),"A",IF(OR(AG412="B",AH412="B"),"B",IF(OR(AG412="C",AH412="C"),"C","N")))</f>
        <v>N</v>
      </c>
      <c r="AJ412" s="720"/>
      <c r="AK412" s="720"/>
      <c r="AL412" s="720"/>
      <c r="AM412" s="721"/>
      <c r="AN412" s="721"/>
      <c r="AO412" s="722"/>
      <c r="AP412" s="723">
        <f>SUM(AJ412+AM412)</f>
        <v>0</v>
      </c>
      <c r="AQ412" s="723">
        <f>SUM(AK412+AN412)</f>
        <v>0</v>
      </c>
      <c r="AR412" s="723">
        <f>SUM(AL412+AO412)</f>
        <v>0</v>
      </c>
      <c r="AS412" s="724">
        <f t="shared" ref="AS412:AS451" si="123">AT412  - AP412  - AQ412</f>
        <v>75</v>
      </c>
      <c r="AT412" s="725">
        <v>75</v>
      </c>
    </row>
    <row r="413" spans="1:46" ht="62.25" x14ac:dyDescent="0.9">
      <c r="A413" s="430">
        <v>2</v>
      </c>
      <c r="B413" s="433">
        <f>DATOS!F9</f>
        <v>0</v>
      </c>
      <c r="C413" s="491">
        <v>10</v>
      </c>
      <c r="D413" s="492">
        <v>10</v>
      </c>
      <c r="E413" s="492">
        <v>10</v>
      </c>
      <c r="F413" s="493">
        <v>10</v>
      </c>
      <c r="G413" s="695">
        <f t="shared" ref="G413:G451" si="124">SUM(C413:F413)/4</f>
        <v>10</v>
      </c>
      <c r="H413" s="491">
        <v>10</v>
      </c>
      <c r="I413" s="492">
        <v>10</v>
      </c>
      <c r="J413" s="492">
        <v>10</v>
      </c>
      <c r="K413" s="493">
        <v>10</v>
      </c>
      <c r="L413" s="695">
        <f t="shared" ref="L413:L451" si="125">SUM(H413:K413)/4</f>
        <v>10</v>
      </c>
      <c r="M413" s="696">
        <f t="shared" ref="M413:M417" si="126">SUM(G413+L413)/2</f>
        <v>10</v>
      </c>
      <c r="N413" s="766" t="str">
        <f t="shared" ref="N413:N451" si="127">INDEX($BI$1:$BI$10, MATCH(ROUND(M413, 2), $BH$1:$BH$10, 1))</f>
        <v>A+</v>
      </c>
      <c r="O413" s="697"/>
      <c r="P413" s="491">
        <v>10</v>
      </c>
      <c r="Q413" s="492">
        <v>10</v>
      </c>
      <c r="R413" s="492">
        <v>10</v>
      </c>
      <c r="S413" s="493">
        <v>10</v>
      </c>
      <c r="T413" s="698">
        <f t="shared" ref="T413:T451" si="128">SUM(P413:S413)/4</f>
        <v>10</v>
      </c>
      <c r="U413" s="491">
        <v>10</v>
      </c>
      <c r="V413" s="492">
        <v>10</v>
      </c>
      <c r="W413" s="492">
        <v>10</v>
      </c>
      <c r="X413" s="493">
        <v>10</v>
      </c>
      <c r="Y413" s="417">
        <f t="shared" ref="Y413:Y451" si="129">SUM(U413:X413)/4</f>
        <v>10</v>
      </c>
      <c r="Z413" s="404">
        <f t="shared" ref="Z413:Z417" si="130">SUM(T413+Y413)/2</f>
        <v>10</v>
      </c>
      <c r="AA413" s="766" t="str">
        <f t="shared" ref="AA413:AA451" si="131">INDEX($BI$1:$BI$10, MATCH(ROUND(AB413, 2), $BH$1:$BH$10, 1))</f>
        <v>A+</v>
      </c>
      <c r="AB413" s="423">
        <v>10</v>
      </c>
      <c r="AC413" s="1050"/>
      <c r="AD413" s="477" t="str">
        <f t="shared" ref="AD413:AD451" si="132">INDEX($BI$1:$BI$10, MATCH(ROUND(AE413, 2), $BH$1:$BH$10, 1))</f>
        <v>A+</v>
      </c>
      <c r="AE413" s="408">
        <f t="shared" ref="AE413:AE417" si="133">SUM(M413,Z413,AB413)/3</f>
        <v>10</v>
      </c>
      <c r="AF413" s="288"/>
      <c r="AG413" s="726"/>
      <c r="AH413" s="727"/>
      <c r="AI413" s="728" t="str">
        <f>IF(OR(AG413="A",AH413="A"),"A",IF(OR(AG413="B",AH413="B"),"B",IF(OR(AG413="C",AH413="C"),"C","N")))</f>
        <v>N</v>
      </c>
      <c r="AJ413" s="720"/>
      <c r="AK413" s="720"/>
      <c r="AL413" s="720"/>
      <c r="AM413" s="721"/>
      <c r="AN413" s="721"/>
      <c r="AO413" s="722"/>
      <c r="AP413" s="729">
        <f t="shared" ref="AP413:AP451" si="134">SUM(AJ413+AM413)</f>
        <v>0</v>
      </c>
      <c r="AQ413" s="729">
        <f t="shared" ref="AQ413:AQ451" si="135">SUM(AK413+AN413)</f>
        <v>0</v>
      </c>
      <c r="AR413" s="729">
        <f t="shared" ref="AR413:AR451" si="136">SUM(AL413+AO413)</f>
        <v>0</v>
      </c>
      <c r="AS413" s="730">
        <f t="shared" si="123"/>
        <v>75</v>
      </c>
      <c r="AT413" s="731">
        <v>75</v>
      </c>
    </row>
    <row r="414" spans="1:46" ht="62.25" x14ac:dyDescent="0.9">
      <c r="A414" s="430">
        <v>3</v>
      </c>
      <c r="B414" s="433">
        <f>DATOS!F10</f>
        <v>0</v>
      </c>
      <c r="C414" s="491">
        <v>10</v>
      </c>
      <c r="D414" s="492">
        <v>10</v>
      </c>
      <c r="E414" s="492">
        <v>10</v>
      </c>
      <c r="F414" s="493">
        <v>10</v>
      </c>
      <c r="G414" s="695">
        <f t="shared" si="124"/>
        <v>10</v>
      </c>
      <c r="H414" s="491">
        <v>10</v>
      </c>
      <c r="I414" s="492">
        <v>10</v>
      </c>
      <c r="J414" s="492">
        <v>10</v>
      </c>
      <c r="K414" s="493">
        <v>10</v>
      </c>
      <c r="L414" s="695">
        <f t="shared" si="125"/>
        <v>10</v>
      </c>
      <c r="M414" s="696">
        <f t="shared" si="126"/>
        <v>10</v>
      </c>
      <c r="N414" s="766" t="str">
        <f t="shared" si="127"/>
        <v>A+</v>
      </c>
      <c r="O414" s="697"/>
      <c r="P414" s="491">
        <v>10</v>
      </c>
      <c r="Q414" s="492">
        <v>10</v>
      </c>
      <c r="R414" s="492">
        <v>10</v>
      </c>
      <c r="S414" s="493">
        <v>10</v>
      </c>
      <c r="T414" s="698">
        <f t="shared" si="128"/>
        <v>10</v>
      </c>
      <c r="U414" s="491">
        <v>10</v>
      </c>
      <c r="V414" s="492">
        <v>10</v>
      </c>
      <c r="W414" s="492">
        <v>10</v>
      </c>
      <c r="X414" s="493">
        <v>10</v>
      </c>
      <c r="Y414" s="417">
        <f t="shared" si="129"/>
        <v>10</v>
      </c>
      <c r="Z414" s="404">
        <f t="shared" si="130"/>
        <v>10</v>
      </c>
      <c r="AA414" s="766" t="str">
        <f t="shared" si="131"/>
        <v>A+</v>
      </c>
      <c r="AB414" s="423">
        <v>10</v>
      </c>
      <c r="AC414" s="1050"/>
      <c r="AD414" s="477" t="str">
        <f t="shared" si="132"/>
        <v>A+</v>
      </c>
      <c r="AE414" s="408">
        <f t="shared" si="133"/>
        <v>10</v>
      </c>
      <c r="AF414" s="288"/>
      <c r="AG414" s="726"/>
      <c r="AH414" s="727"/>
      <c r="AI414" s="728" t="str">
        <f t="shared" ref="AI414:AI451" si="137">IF(OR(AG414="A",AH414="A"),"A",IF(OR(AG414="B",AH414="B"),"B",IF(OR(AG414="C",AH414="C"),"C","N")))</f>
        <v>N</v>
      </c>
      <c r="AJ414" s="720"/>
      <c r="AK414" s="720"/>
      <c r="AL414" s="720"/>
      <c r="AM414" s="721"/>
      <c r="AN414" s="721"/>
      <c r="AO414" s="722"/>
      <c r="AP414" s="729">
        <f t="shared" si="134"/>
        <v>0</v>
      </c>
      <c r="AQ414" s="729">
        <f t="shared" si="135"/>
        <v>0</v>
      </c>
      <c r="AR414" s="729">
        <f t="shared" si="136"/>
        <v>0</v>
      </c>
      <c r="AS414" s="730">
        <f t="shared" si="123"/>
        <v>75</v>
      </c>
      <c r="AT414" s="731">
        <v>75</v>
      </c>
    </row>
    <row r="415" spans="1:46" ht="62.25" x14ac:dyDescent="0.9">
      <c r="A415" s="430">
        <v>4</v>
      </c>
      <c r="B415" s="433">
        <f>DATOS!F11</f>
        <v>0</v>
      </c>
      <c r="C415" s="491">
        <v>10</v>
      </c>
      <c r="D415" s="492">
        <v>10</v>
      </c>
      <c r="E415" s="492">
        <v>10</v>
      </c>
      <c r="F415" s="493">
        <v>10</v>
      </c>
      <c r="G415" s="695">
        <f t="shared" si="124"/>
        <v>10</v>
      </c>
      <c r="H415" s="491">
        <v>10</v>
      </c>
      <c r="I415" s="492">
        <v>10</v>
      </c>
      <c r="J415" s="492">
        <v>10</v>
      </c>
      <c r="K415" s="493">
        <v>10</v>
      </c>
      <c r="L415" s="695">
        <f t="shared" si="125"/>
        <v>10</v>
      </c>
      <c r="M415" s="696">
        <f t="shared" si="126"/>
        <v>10</v>
      </c>
      <c r="N415" s="766" t="str">
        <f t="shared" si="127"/>
        <v>A+</v>
      </c>
      <c r="O415" s="697"/>
      <c r="P415" s="491">
        <v>10</v>
      </c>
      <c r="Q415" s="492">
        <v>10</v>
      </c>
      <c r="R415" s="492">
        <v>10</v>
      </c>
      <c r="S415" s="493">
        <v>10</v>
      </c>
      <c r="T415" s="698">
        <f t="shared" si="128"/>
        <v>10</v>
      </c>
      <c r="U415" s="491">
        <v>10</v>
      </c>
      <c r="V415" s="492">
        <v>10</v>
      </c>
      <c r="W415" s="492">
        <v>10</v>
      </c>
      <c r="X415" s="493">
        <v>10</v>
      </c>
      <c r="Y415" s="417">
        <f t="shared" si="129"/>
        <v>10</v>
      </c>
      <c r="Z415" s="404">
        <f t="shared" si="130"/>
        <v>10</v>
      </c>
      <c r="AA415" s="766" t="str">
        <f t="shared" si="131"/>
        <v>A+</v>
      </c>
      <c r="AB415" s="423">
        <v>10</v>
      </c>
      <c r="AC415" s="1050"/>
      <c r="AD415" s="477" t="str">
        <f t="shared" si="132"/>
        <v>A+</v>
      </c>
      <c r="AE415" s="408">
        <f t="shared" si="133"/>
        <v>10</v>
      </c>
      <c r="AF415" s="288"/>
      <c r="AG415" s="726"/>
      <c r="AH415" s="727"/>
      <c r="AI415" s="728" t="str">
        <f t="shared" si="137"/>
        <v>N</v>
      </c>
      <c r="AJ415" s="720"/>
      <c r="AK415" s="720"/>
      <c r="AL415" s="720"/>
      <c r="AM415" s="721"/>
      <c r="AN415" s="721"/>
      <c r="AO415" s="722"/>
      <c r="AP415" s="729">
        <f t="shared" si="134"/>
        <v>0</v>
      </c>
      <c r="AQ415" s="729">
        <f t="shared" si="135"/>
        <v>0</v>
      </c>
      <c r="AR415" s="729">
        <f t="shared" si="136"/>
        <v>0</v>
      </c>
      <c r="AS415" s="730">
        <f t="shared" si="123"/>
        <v>75</v>
      </c>
      <c r="AT415" s="731">
        <v>75</v>
      </c>
    </row>
    <row r="416" spans="1:46" ht="62.25" x14ac:dyDescent="0.9">
      <c r="A416" s="430">
        <v>5</v>
      </c>
      <c r="B416" s="433">
        <f>DATOS!F12</f>
        <v>0</v>
      </c>
      <c r="C416" s="491">
        <v>10</v>
      </c>
      <c r="D416" s="492">
        <v>10</v>
      </c>
      <c r="E416" s="492">
        <v>10</v>
      </c>
      <c r="F416" s="493">
        <v>10</v>
      </c>
      <c r="G416" s="695">
        <f t="shared" si="124"/>
        <v>10</v>
      </c>
      <c r="H416" s="491">
        <v>10</v>
      </c>
      <c r="I416" s="492">
        <v>10</v>
      </c>
      <c r="J416" s="492">
        <v>10</v>
      </c>
      <c r="K416" s="493">
        <v>10</v>
      </c>
      <c r="L416" s="695">
        <f t="shared" si="125"/>
        <v>10</v>
      </c>
      <c r="M416" s="696">
        <f t="shared" si="126"/>
        <v>10</v>
      </c>
      <c r="N416" s="766" t="str">
        <f t="shared" si="127"/>
        <v>A+</v>
      </c>
      <c r="O416" s="697"/>
      <c r="P416" s="491">
        <v>10</v>
      </c>
      <c r="Q416" s="492">
        <v>10</v>
      </c>
      <c r="R416" s="492">
        <v>10</v>
      </c>
      <c r="S416" s="493">
        <v>10</v>
      </c>
      <c r="T416" s="698">
        <f t="shared" si="128"/>
        <v>10</v>
      </c>
      <c r="U416" s="491">
        <v>10</v>
      </c>
      <c r="V416" s="492">
        <v>10</v>
      </c>
      <c r="W416" s="492">
        <v>10</v>
      </c>
      <c r="X416" s="493">
        <v>10</v>
      </c>
      <c r="Y416" s="417">
        <f t="shared" si="129"/>
        <v>10</v>
      </c>
      <c r="Z416" s="404">
        <f t="shared" si="130"/>
        <v>10</v>
      </c>
      <c r="AA416" s="766" t="str">
        <f t="shared" si="131"/>
        <v>A+</v>
      </c>
      <c r="AB416" s="423">
        <v>10</v>
      </c>
      <c r="AC416" s="1050"/>
      <c r="AD416" s="477" t="str">
        <f t="shared" si="132"/>
        <v>A+</v>
      </c>
      <c r="AE416" s="408">
        <f t="shared" si="133"/>
        <v>10</v>
      </c>
      <c r="AF416" s="288"/>
      <c r="AG416" s="726"/>
      <c r="AH416" s="727"/>
      <c r="AI416" s="728" t="str">
        <f t="shared" si="137"/>
        <v>N</v>
      </c>
      <c r="AJ416" s="720"/>
      <c r="AK416" s="720"/>
      <c r="AL416" s="720"/>
      <c r="AM416" s="721"/>
      <c r="AN416" s="721"/>
      <c r="AO416" s="722"/>
      <c r="AP416" s="729">
        <f t="shared" si="134"/>
        <v>0</v>
      </c>
      <c r="AQ416" s="729">
        <f t="shared" si="135"/>
        <v>0</v>
      </c>
      <c r="AR416" s="729">
        <f t="shared" si="136"/>
        <v>0</v>
      </c>
      <c r="AS416" s="730">
        <f t="shared" si="123"/>
        <v>75</v>
      </c>
      <c r="AT416" s="731">
        <v>75</v>
      </c>
    </row>
    <row r="417" spans="1:46" ht="62.25" x14ac:dyDescent="0.9">
      <c r="A417" s="430">
        <v>6</v>
      </c>
      <c r="B417" s="433">
        <f>DATOS!F13</f>
        <v>0</v>
      </c>
      <c r="C417" s="491">
        <v>10</v>
      </c>
      <c r="D417" s="492">
        <v>10</v>
      </c>
      <c r="E417" s="492">
        <v>10</v>
      </c>
      <c r="F417" s="493">
        <v>10</v>
      </c>
      <c r="G417" s="695">
        <f t="shared" si="124"/>
        <v>10</v>
      </c>
      <c r="H417" s="491">
        <v>10</v>
      </c>
      <c r="I417" s="492">
        <v>10</v>
      </c>
      <c r="J417" s="492">
        <v>10</v>
      </c>
      <c r="K417" s="493">
        <v>10</v>
      </c>
      <c r="L417" s="695">
        <f t="shared" si="125"/>
        <v>10</v>
      </c>
      <c r="M417" s="696">
        <f t="shared" si="126"/>
        <v>10</v>
      </c>
      <c r="N417" s="766" t="str">
        <f t="shared" si="127"/>
        <v>A+</v>
      </c>
      <c r="O417" s="697"/>
      <c r="P417" s="491">
        <v>10</v>
      </c>
      <c r="Q417" s="492">
        <v>10</v>
      </c>
      <c r="R417" s="492">
        <v>10</v>
      </c>
      <c r="S417" s="493">
        <v>10</v>
      </c>
      <c r="T417" s="698">
        <f t="shared" si="128"/>
        <v>10</v>
      </c>
      <c r="U417" s="491">
        <v>10</v>
      </c>
      <c r="V417" s="492">
        <v>10</v>
      </c>
      <c r="W417" s="492">
        <v>10</v>
      </c>
      <c r="X417" s="493">
        <v>10</v>
      </c>
      <c r="Y417" s="417">
        <f t="shared" si="129"/>
        <v>10</v>
      </c>
      <c r="Z417" s="404">
        <f t="shared" si="130"/>
        <v>10</v>
      </c>
      <c r="AA417" s="766" t="str">
        <f t="shared" si="131"/>
        <v>A+</v>
      </c>
      <c r="AB417" s="423">
        <v>10</v>
      </c>
      <c r="AC417" s="1050"/>
      <c r="AD417" s="477" t="str">
        <f t="shared" si="132"/>
        <v>A+</v>
      </c>
      <c r="AE417" s="408">
        <f t="shared" si="133"/>
        <v>10</v>
      </c>
      <c r="AF417" s="288"/>
      <c r="AG417" s="726"/>
      <c r="AH417" s="727"/>
      <c r="AI417" s="728" t="str">
        <f t="shared" si="137"/>
        <v>N</v>
      </c>
      <c r="AJ417" s="720"/>
      <c r="AK417" s="720"/>
      <c r="AL417" s="720"/>
      <c r="AM417" s="721"/>
      <c r="AN417" s="721"/>
      <c r="AO417" s="722"/>
      <c r="AP417" s="729">
        <f t="shared" si="134"/>
        <v>0</v>
      </c>
      <c r="AQ417" s="729">
        <f t="shared" si="135"/>
        <v>0</v>
      </c>
      <c r="AR417" s="729">
        <f t="shared" si="136"/>
        <v>0</v>
      </c>
      <c r="AS417" s="730">
        <f t="shared" si="123"/>
        <v>75</v>
      </c>
      <c r="AT417" s="731">
        <v>75</v>
      </c>
    </row>
    <row r="418" spans="1:46" ht="62.25" x14ac:dyDescent="0.9">
      <c r="A418" s="430">
        <v>7</v>
      </c>
      <c r="B418" s="433">
        <f>DATOS!F14</f>
        <v>0</v>
      </c>
      <c r="C418" s="491">
        <v>9</v>
      </c>
      <c r="D418" s="492">
        <v>9</v>
      </c>
      <c r="E418" s="492">
        <v>9</v>
      </c>
      <c r="F418" s="493">
        <v>9</v>
      </c>
      <c r="G418" s="695">
        <f t="shared" si="124"/>
        <v>9</v>
      </c>
      <c r="H418" s="491">
        <v>9</v>
      </c>
      <c r="I418" s="492">
        <v>9</v>
      </c>
      <c r="J418" s="492">
        <v>9</v>
      </c>
      <c r="K418" s="493">
        <v>9</v>
      </c>
      <c r="L418" s="695">
        <f t="shared" si="125"/>
        <v>9</v>
      </c>
      <c r="M418" s="696">
        <f>SUM(G418+L418)/2</f>
        <v>9</v>
      </c>
      <c r="N418" s="766" t="str">
        <f t="shared" si="127"/>
        <v>A-</v>
      </c>
      <c r="O418" s="697"/>
      <c r="P418" s="491">
        <v>9</v>
      </c>
      <c r="Q418" s="492">
        <v>9</v>
      </c>
      <c r="R418" s="492">
        <v>9</v>
      </c>
      <c r="S418" s="493">
        <v>9</v>
      </c>
      <c r="T418" s="698">
        <f t="shared" si="128"/>
        <v>9</v>
      </c>
      <c r="U418" s="491">
        <v>9</v>
      </c>
      <c r="V418" s="492">
        <v>9</v>
      </c>
      <c r="W418" s="492">
        <v>9</v>
      </c>
      <c r="X418" s="493">
        <v>9</v>
      </c>
      <c r="Y418" s="417">
        <f t="shared" si="129"/>
        <v>9</v>
      </c>
      <c r="Z418" s="404">
        <f>SUM(T418+Y418)/2</f>
        <v>9</v>
      </c>
      <c r="AA418" s="766" t="str">
        <f t="shared" si="131"/>
        <v>A-</v>
      </c>
      <c r="AB418" s="423">
        <v>9</v>
      </c>
      <c r="AC418" s="1050"/>
      <c r="AD418" s="477" t="str">
        <f t="shared" si="132"/>
        <v>A-</v>
      </c>
      <c r="AE418" s="408">
        <f>SUM(M418,Z418,AB418)/3</f>
        <v>9</v>
      </c>
      <c r="AF418" s="288"/>
      <c r="AG418" s="726"/>
      <c r="AH418" s="727"/>
      <c r="AI418" s="728" t="str">
        <f t="shared" si="137"/>
        <v>N</v>
      </c>
      <c r="AJ418" s="720"/>
      <c r="AK418" s="720"/>
      <c r="AL418" s="720"/>
      <c r="AM418" s="721"/>
      <c r="AN418" s="721"/>
      <c r="AO418" s="722"/>
      <c r="AP418" s="729">
        <f t="shared" si="134"/>
        <v>0</v>
      </c>
      <c r="AQ418" s="729">
        <f t="shared" si="135"/>
        <v>0</v>
      </c>
      <c r="AR418" s="729">
        <f t="shared" si="136"/>
        <v>0</v>
      </c>
      <c r="AS418" s="730">
        <f t="shared" si="123"/>
        <v>75</v>
      </c>
      <c r="AT418" s="731">
        <v>75</v>
      </c>
    </row>
    <row r="419" spans="1:46" ht="62.25" x14ac:dyDescent="0.9">
      <c r="A419" s="430">
        <v>8</v>
      </c>
      <c r="B419" s="433">
        <f>DATOS!F15</f>
        <v>0</v>
      </c>
      <c r="C419" s="491">
        <v>9</v>
      </c>
      <c r="D419" s="492">
        <v>9</v>
      </c>
      <c r="E419" s="492">
        <v>9</v>
      </c>
      <c r="F419" s="493">
        <v>9</v>
      </c>
      <c r="G419" s="695">
        <f t="shared" si="124"/>
        <v>9</v>
      </c>
      <c r="H419" s="491">
        <v>9</v>
      </c>
      <c r="I419" s="492">
        <v>9</v>
      </c>
      <c r="J419" s="492">
        <v>9</v>
      </c>
      <c r="K419" s="493">
        <v>9</v>
      </c>
      <c r="L419" s="695">
        <f t="shared" si="125"/>
        <v>9</v>
      </c>
      <c r="M419" s="696">
        <f t="shared" ref="M419:M451" si="138">SUM(G419+L419)/2</f>
        <v>9</v>
      </c>
      <c r="N419" s="766" t="str">
        <f t="shared" si="127"/>
        <v>A-</v>
      </c>
      <c r="O419" s="697"/>
      <c r="P419" s="491">
        <v>9</v>
      </c>
      <c r="Q419" s="492">
        <v>9</v>
      </c>
      <c r="R419" s="492">
        <v>9</v>
      </c>
      <c r="S419" s="493">
        <v>9</v>
      </c>
      <c r="T419" s="698">
        <f t="shared" si="128"/>
        <v>9</v>
      </c>
      <c r="U419" s="491">
        <v>9</v>
      </c>
      <c r="V419" s="492">
        <v>9</v>
      </c>
      <c r="W419" s="492">
        <v>9</v>
      </c>
      <c r="X419" s="493">
        <v>9</v>
      </c>
      <c r="Y419" s="417">
        <f t="shared" si="129"/>
        <v>9</v>
      </c>
      <c r="Z419" s="404">
        <f t="shared" ref="Z419:Z451" si="139">SUM(T419+Y419)/2</f>
        <v>9</v>
      </c>
      <c r="AA419" s="766" t="str">
        <f t="shared" si="131"/>
        <v>A-</v>
      </c>
      <c r="AB419" s="423">
        <v>9</v>
      </c>
      <c r="AC419" s="1050"/>
      <c r="AD419" s="477" t="str">
        <f t="shared" si="132"/>
        <v>A-</v>
      </c>
      <c r="AE419" s="408">
        <f t="shared" ref="AE419:AE451" si="140">SUM(M419,Z419,AB419)/3</f>
        <v>9</v>
      </c>
      <c r="AF419" s="288"/>
      <c r="AG419" s="726"/>
      <c r="AH419" s="727"/>
      <c r="AI419" s="728" t="str">
        <f t="shared" si="137"/>
        <v>N</v>
      </c>
      <c r="AJ419" s="720"/>
      <c r="AK419" s="720"/>
      <c r="AL419" s="720"/>
      <c r="AM419" s="721"/>
      <c r="AN419" s="721"/>
      <c r="AO419" s="722"/>
      <c r="AP419" s="729">
        <f t="shared" si="134"/>
        <v>0</v>
      </c>
      <c r="AQ419" s="729">
        <f t="shared" si="135"/>
        <v>0</v>
      </c>
      <c r="AR419" s="729">
        <f t="shared" si="136"/>
        <v>0</v>
      </c>
      <c r="AS419" s="730">
        <f t="shared" si="123"/>
        <v>75</v>
      </c>
      <c r="AT419" s="731">
        <v>75</v>
      </c>
    </row>
    <row r="420" spans="1:46" ht="62.25" x14ac:dyDescent="0.9">
      <c r="A420" s="430">
        <v>9</v>
      </c>
      <c r="B420" s="433">
        <f>DATOS!F16</f>
        <v>0</v>
      </c>
      <c r="C420" s="491">
        <v>9</v>
      </c>
      <c r="D420" s="492">
        <v>9</v>
      </c>
      <c r="E420" s="492">
        <v>9</v>
      </c>
      <c r="F420" s="493">
        <v>9</v>
      </c>
      <c r="G420" s="695">
        <f t="shared" si="124"/>
        <v>9</v>
      </c>
      <c r="H420" s="491">
        <v>9</v>
      </c>
      <c r="I420" s="492">
        <v>9</v>
      </c>
      <c r="J420" s="492">
        <v>9</v>
      </c>
      <c r="K420" s="493">
        <v>9</v>
      </c>
      <c r="L420" s="695">
        <f t="shared" si="125"/>
        <v>9</v>
      </c>
      <c r="M420" s="696">
        <f t="shared" si="138"/>
        <v>9</v>
      </c>
      <c r="N420" s="766" t="str">
        <f t="shared" si="127"/>
        <v>A-</v>
      </c>
      <c r="O420" s="697"/>
      <c r="P420" s="491">
        <v>9</v>
      </c>
      <c r="Q420" s="492">
        <v>9</v>
      </c>
      <c r="R420" s="492">
        <v>9</v>
      </c>
      <c r="S420" s="493">
        <v>9</v>
      </c>
      <c r="T420" s="698">
        <f t="shared" si="128"/>
        <v>9</v>
      </c>
      <c r="U420" s="491">
        <v>9</v>
      </c>
      <c r="V420" s="492">
        <v>9</v>
      </c>
      <c r="W420" s="492">
        <v>9</v>
      </c>
      <c r="X420" s="493">
        <v>9</v>
      </c>
      <c r="Y420" s="417">
        <f t="shared" si="129"/>
        <v>9</v>
      </c>
      <c r="Z420" s="404">
        <f t="shared" si="139"/>
        <v>9</v>
      </c>
      <c r="AA420" s="766" t="str">
        <f t="shared" si="131"/>
        <v>A-</v>
      </c>
      <c r="AB420" s="423">
        <v>9</v>
      </c>
      <c r="AC420" s="1050"/>
      <c r="AD420" s="477" t="str">
        <f t="shared" si="132"/>
        <v>A-</v>
      </c>
      <c r="AE420" s="408">
        <f t="shared" si="140"/>
        <v>9</v>
      </c>
      <c r="AF420" s="288"/>
      <c r="AG420" s="726"/>
      <c r="AH420" s="727"/>
      <c r="AI420" s="728" t="str">
        <f t="shared" si="137"/>
        <v>N</v>
      </c>
      <c r="AJ420" s="720"/>
      <c r="AK420" s="720"/>
      <c r="AL420" s="720"/>
      <c r="AM420" s="721"/>
      <c r="AN420" s="721"/>
      <c r="AO420" s="722"/>
      <c r="AP420" s="729">
        <f t="shared" si="134"/>
        <v>0</v>
      </c>
      <c r="AQ420" s="729">
        <f t="shared" si="135"/>
        <v>0</v>
      </c>
      <c r="AR420" s="729">
        <f t="shared" si="136"/>
        <v>0</v>
      </c>
      <c r="AS420" s="730">
        <f t="shared" si="123"/>
        <v>75</v>
      </c>
      <c r="AT420" s="731">
        <v>75</v>
      </c>
    </row>
    <row r="421" spans="1:46" ht="62.25" x14ac:dyDescent="0.9">
      <c r="A421" s="430">
        <v>10</v>
      </c>
      <c r="B421" s="433">
        <f>DATOS!F17</f>
        <v>0</v>
      </c>
      <c r="C421" s="491">
        <v>9</v>
      </c>
      <c r="D421" s="492">
        <v>9</v>
      </c>
      <c r="E421" s="492">
        <v>9</v>
      </c>
      <c r="F421" s="493">
        <v>9</v>
      </c>
      <c r="G421" s="695">
        <f t="shared" si="124"/>
        <v>9</v>
      </c>
      <c r="H421" s="491">
        <v>9</v>
      </c>
      <c r="I421" s="492">
        <v>9</v>
      </c>
      <c r="J421" s="492">
        <v>9</v>
      </c>
      <c r="K421" s="493">
        <v>9</v>
      </c>
      <c r="L421" s="695">
        <f t="shared" si="125"/>
        <v>9</v>
      </c>
      <c r="M421" s="696">
        <f t="shared" si="138"/>
        <v>9</v>
      </c>
      <c r="N421" s="766" t="str">
        <f t="shared" si="127"/>
        <v>A-</v>
      </c>
      <c r="O421" s="697"/>
      <c r="P421" s="491">
        <v>9</v>
      </c>
      <c r="Q421" s="492">
        <v>9</v>
      </c>
      <c r="R421" s="492">
        <v>9</v>
      </c>
      <c r="S421" s="493">
        <v>9</v>
      </c>
      <c r="T421" s="698">
        <f t="shared" si="128"/>
        <v>9</v>
      </c>
      <c r="U421" s="491">
        <v>9</v>
      </c>
      <c r="V421" s="492">
        <v>9</v>
      </c>
      <c r="W421" s="492">
        <v>9</v>
      </c>
      <c r="X421" s="493">
        <v>9</v>
      </c>
      <c r="Y421" s="417">
        <f t="shared" si="129"/>
        <v>9</v>
      </c>
      <c r="Z421" s="404">
        <f t="shared" si="139"/>
        <v>9</v>
      </c>
      <c r="AA421" s="766" t="str">
        <f t="shared" si="131"/>
        <v>A-</v>
      </c>
      <c r="AB421" s="423">
        <v>9</v>
      </c>
      <c r="AC421" s="1050"/>
      <c r="AD421" s="477" t="str">
        <f t="shared" si="132"/>
        <v>A-</v>
      </c>
      <c r="AE421" s="408">
        <f t="shared" si="140"/>
        <v>9</v>
      </c>
      <c r="AF421" s="288"/>
      <c r="AG421" s="726"/>
      <c r="AH421" s="727"/>
      <c r="AI421" s="728" t="str">
        <f t="shared" si="137"/>
        <v>N</v>
      </c>
      <c r="AJ421" s="720"/>
      <c r="AK421" s="720"/>
      <c r="AL421" s="720"/>
      <c r="AM421" s="721"/>
      <c r="AN421" s="721"/>
      <c r="AO421" s="722"/>
      <c r="AP421" s="729">
        <f t="shared" si="134"/>
        <v>0</v>
      </c>
      <c r="AQ421" s="729">
        <f t="shared" si="135"/>
        <v>0</v>
      </c>
      <c r="AR421" s="729">
        <f t="shared" si="136"/>
        <v>0</v>
      </c>
      <c r="AS421" s="730">
        <f t="shared" si="123"/>
        <v>75</v>
      </c>
      <c r="AT421" s="731">
        <v>75</v>
      </c>
    </row>
    <row r="422" spans="1:46" ht="62.25" x14ac:dyDescent="0.9">
      <c r="A422" s="430">
        <v>11</v>
      </c>
      <c r="B422" s="433">
        <f>DATOS!F18</f>
        <v>0</v>
      </c>
      <c r="C422" s="491">
        <v>9</v>
      </c>
      <c r="D422" s="492">
        <v>9</v>
      </c>
      <c r="E422" s="492">
        <v>9</v>
      </c>
      <c r="F422" s="493">
        <v>9</v>
      </c>
      <c r="G422" s="695">
        <f t="shared" si="124"/>
        <v>9</v>
      </c>
      <c r="H422" s="491">
        <v>9</v>
      </c>
      <c r="I422" s="492">
        <v>9</v>
      </c>
      <c r="J422" s="492">
        <v>9</v>
      </c>
      <c r="K422" s="493">
        <v>9</v>
      </c>
      <c r="L422" s="695">
        <f t="shared" si="125"/>
        <v>9</v>
      </c>
      <c r="M422" s="696">
        <f t="shared" si="138"/>
        <v>9</v>
      </c>
      <c r="N422" s="766" t="str">
        <f t="shared" si="127"/>
        <v>A-</v>
      </c>
      <c r="O422" s="697"/>
      <c r="P422" s="491">
        <v>9</v>
      </c>
      <c r="Q422" s="492">
        <v>9</v>
      </c>
      <c r="R422" s="492">
        <v>9</v>
      </c>
      <c r="S422" s="493">
        <v>9</v>
      </c>
      <c r="T422" s="698">
        <f t="shared" si="128"/>
        <v>9</v>
      </c>
      <c r="U422" s="491">
        <v>9</v>
      </c>
      <c r="V422" s="492">
        <v>9</v>
      </c>
      <c r="W422" s="492">
        <v>9</v>
      </c>
      <c r="X422" s="493">
        <v>9</v>
      </c>
      <c r="Y422" s="417">
        <f t="shared" si="129"/>
        <v>9</v>
      </c>
      <c r="Z422" s="404">
        <f t="shared" si="139"/>
        <v>9</v>
      </c>
      <c r="AA422" s="766" t="str">
        <f t="shared" si="131"/>
        <v>A-</v>
      </c>
      <c r="AB422" s="423">
        <v>9</v>
      </c>
      <c r="AC422" s="1050"/>
      <c r="AD422" s="477" t="str">
        <f t="shared" si="132"/>
        <v>A-</v>
      </c>
      <c r="AE422" s="408">
        <f t="shared" si="140"/>
        <v>9</v>
      </c>
      <c r="AF422" s="288"/>
      <c r="AG422" s="726"/>
      <c r="AH422" s="727"/>
      <c r="AI422" s="728" t="str">
        <f t="shared" si="137"/>
        <v>N</v>
      </c>
      <c r="AJ422" s="720"/>
      <c r="AK422" s="720"/>
      <c r="AL422" s="720"/>
      <c r="AM422" s="721"/>
      <c r="AN422" s="721"/>
      <c r="AO422" s="722"/>
      <c r="AP422" s="729">
        <f t="shared" si="134"/>
        <v>0</v>
      </c>
      <c r="AQ422" s="729">
        <f t="shared" si="135"/>
        <v>0</v>
      </c>
      <c r="AR422" s="729">
        <f t="shared" si="136"/>
        <v>0</v>
      </c>
      <c r="AS422" s="730">
        <f t="shared" si="123"/>
        <v>75</v>
      </c>
      <c r="AT422" s="731">
        <v>75</v>
      </c>
    </row>
    <row r="423" spans="1:46" ht="62.25" x14ac:dyDescent="0.9">
      <c r="A423" s="430">
        <v>12</v>
      </c>
      <c r="B423" s="433">
        <f>DATOS!F19</f>
        <v>0</v>
      </c>
      <c r="C423" s="491">
        <v>8</v>
      </c>
      <c r="D423" s="492">
        <v>8</v>
      </c>
      <c r="E423" s="492">
        <v>8</v>
      </c>
      <c r="F423" s="493">
        <v>8</v>
      </c>
      <c r="G423" s="695">
        <f t="shared" si="124"/>
        <v>8</v>
      </c>
      <c r="H423" s="491">
        <v>8</v>
      </c>
      <c r="I423" s="492">
        <v>8</v>
      </c>
      <c r="J423" s="492">
        <v>8</v>
      </c>
      <c r="K423" s="493">
        <v>8</v>
      </c>
      <c r="L423" s="695">
        <f t="shared" si="125"/>
        <v>8</v>
      </c>
      <c r="M423" s="696">
        <f t="shared" si="138"/>
        <v>8</v>
      </c>
      <c r="N423" s="766" t="str">
        <f t="shared" si="127"/>
        <v>B+</v>
      </c>
      <c r="O423" s="697"/>
      <c r="P423" s="491">
        <v>8</v>
      </c>
      <c r="Q423" s="492">
        <v>8</v>
      </c>
      <c r="R423" s="492">
        <v>8</v>
      </c>
      <c r="S423" s="493">
        <v>8</v>
      </c>
      <c r="T423" s="698">
        <f t="shared" si="128"/>
        <v>8</v>
      </c>
      <c r="U423" s="491">
        <v>8</v>
      </c>
      <c r="V423" s="492">
        <v>8</v>
      </c>
      <c r="W423" s="492">
        <v>8</v>
      </c>
      <c r="X423" s="493">
        <v>8</v>
      </c>
      <c r="Y423" s="417">
        <f t="shared" si="129"/>
        <v>8</v>
      </c>
      <c r="Z423" s="404">
        <f t="shared" si="139"/>
        <v>8</v>
      </c>
      <c r="AA423" s="766" t="str">
        <f t="shared" si="131"/>
        <v>B+</v>
      </c>
      <c r="AB423" s="423">
        <v>8</v>
      </c>
      <c r="AC423" s="1050"/>
      <c r="AD423" s="477" t="str">
        <f t="shared" si="132"/>
        <v>B+</v>
      </c>
      <c r="AE423" s="408">
        <f t="shared" si="140"/>
        <v>8</v>
      </c>
      <c r="AF423" s="288"/>
      <c r="AG423" s="726"/>
      <c r="AH423" s="727"/>
      <c r="AI423" s="728" t="str">
        <f t="shared" si="137"/>
        <v>N</v>
      </c>
      <c r="AJ423" s="720"/>
      <c r="AK423" s="720"/>
      <c r="AL423" s="720"/>
      <c r="AM423" s="721"/>
      <c r="AN423" s="721"/>
      <c r="AO423" s="722"/>
      <c r="AP423" s="729">
        <f t="shared" si="134"/>
        <v>0</v>
      </c>
      <c r="AQ423" s="729">
        <f t="shared" si="135"/>
        <v>0</v>
      </c>
      <c r="AR423" s="729">
        <f t="shared" si="136"/>
        <v>0</v>
      </c>
      <c r="AS423" s="730">
        <f t="shared" si="123"/>
        <v>75</v>
      </c>
      <c r="AT423" s="731">
        <v>75</v>
      </c>
    </row>
    <row r="424" spans="1:46" ht="62.25" x14ac:dyDescent="0.9">
      <c r="A424" s="430">
        <v>13</v>
      </c>
      <c r="B424" s="433">
        <f>DATOS!F20</f>
        <v>0</v>
      </c>
      <c r="C424" s="491">
        <v>8</v>
      </c>
      <c r="D424" s="492">
        <v>8</v>
      </c>
      <c r="E424" s="492">
        <v>8</v>
      </c>
      <c r="F424" s="493">
        <v>8</v>
      </c>
      <c r="G424" s="695">
        <f t="shared" si="124"/>
        <v>8</v>
      </c>
      <c r="H424" s="491">
        <v>8</v>
      </c>
      <c r="I424" s="492">
        <v>8</v>
      </c>
      <c r="J424" s="492">
        <v>8</v>
      </c>
      <c r="K424" s="493">
        <v>8</v>
      </c>
      <c r="L424" s="695">
        <f t="shared" si="125"/>
        <v>8</v>
      </c>
      <c r="M424" s="696">
        <f t="shared" si="138"/>
        <v>8</v>
      </c>
      <c r="N424" s="766" t="str">
        <f t="shared" si="127"/>
        <v>B+</v>
      </c>
      <c r="O424" s="697"/>
      <c r="P424" s="491">
        <v>8</v>
      </c>
      <c r="Q424" s="492">
        <v>8</v>
      </c>
      <c r="R424" s="492">
        <v>8</v>
      </c>
      <c r="S424" s="493">
        <v>8</v>
      </c>
      <c r="T424" s="698">
        <f t="shared" si="128"/>
        <v>8</v>
      </c>
      <c r="U424" s="491">
        <v>8</v>
      </c>
      <c r="V424" s="492">
        <v>8</v>
      </c>
      <c r="W424" s="492">
        <v>8</v>
      </c>
      <c r="X424" s="493">
        <v>8</v>
      </c>
      <c r="Y424" s="417">
        <f t="shared" si="129"/>
        <v>8</v>
      </c>
      <c r="Z424" s="404">
        <f t="shared" si="139"/>
        <v>8</v>
      </c>
      <c r="AA424" s="766" t="str">
        <f t="shared" si="131"/>
        <v>B+</v>
      </c>
      <c r="AB424" s="423">
        <v>8</v>
      </c>
      <c r="AC424" s="1050"/>
      <c r="AD424" s="477" t="str">
        <f t="shared" si="132"/>
        <v>B+</v>
      </c>
      <c r="AE424" s="408">
        <f t="shared" si="140"/>
        <v>8</v>
      </c>
      <c r="AF424" s="288"/>
      <c r="AG424" s="726"/>
      <c r="AH424" s="727"/>
      <c r="AI424" s="728" t="str">
        <f t="shared" si="137"/>
        <v>N</v>
      </c>
      <c r="AJ424" s="720"/>
      <c r="AK424" s="720"/>
      <c r="AL424" s="720"/>
      <c r="AM424" s="721"/>
      <c r="AN424" s="721"/>
      <c r="AO424" s="722"/>
      <c r="AP424" s="729">
        <f t="shared" si="134"/>
        <v>0</v>
      </c>
      <c r="AQ424" s="729">
        <f t="shared" si="135"/>
        <v>0</v>
      </c>
      <c r="AR424" s="729">
        <f t="shared" si="136"/>
        <v>0</v>
      </c>
      <c r="AS424" s="730">
        <f t="shared" si="123"/>
        <v>75</v>
      </c>
      <c r="AT424" s="731">
        <v>75</v>
      </c>
    </row>
    <row r="425" spans="1:46" ht="62.25" x14ac:dyDescent="0.9">
      <c r="A425" s="430">
        <v>14</v>
      </c>
      <c r="B425" s="433">
        <f>DATOS!F21</f>
        <v>0</v>
      </c>
      <c r="C425" s="491">
        <v>8</v>
      </c>
      <c r="D425" s="492">
        <v>8</v>
      </c>
      <c r="E425" s="492">
        <v>8</v>
      </c>
      <c r="F425" s="493">
        <v>8</v>
      </c>
      <c r="G425" s="695">
        <f t="shared" si="124"/>
        <v>8</v>
      </c>
      <c r="H425" s="491">
        <v>8</v>
      </c>
      <c r="I425" s="492">
        <v>8</v>
      </c>
      <c r="J425" s="492">
        <v>8</v>
      </c>
      <c r="K425" s="493">
        <v>8</v>
      </c>
      <c r="L425" s="695">
        <f t="shared" si="125"/>
        <v>8</v>
      </c>
      <c r="M425" s="696">
        <f t="shared" si="138"/>
        <v>8</v>
      </c>
      <c r="N425" s="766" t="str">
        <f t="shared" si="127"/>
        <v>B+</v>
      </c>
      <c r="O425" s="697"/>
      <c r="P425" s="491">
        <v>8</v>
      </c>
      <c r="Q425" s="492">
        <v>8</v>
      </c>
      <c r="R425" s="492">
        <v>8</v>
      </c>
      <c r="S425" s="493">
        <v>8</v>
      </c>
      <c r="T425" s="698">
        <f t="shared" si="128"/>
        <v>8</v>
      </c>
      <c r="U425" s="491">
        <v>8</v>
      </c>
      <c r="V425" s="492">
        <v>8</v>
      </c>
      <c r="W425" s="492">
        <v>8</v>
      </c>
      <c r="X425" s="493">
        <v>8</v>
      </c>
      <c r="Y425" s="417">
        <f t="shared" si="129"/>
        <v>8</v>
      </c>
      <c r="Z425" s="404">
        <f t="shared" si="139"/>
        <v>8</v>
      </c>
      <c r="AA425" s="766" t="str">
        <f t="shared" si="131"/>
        <v>B+</v>
      </c>
      <c r="AB425" s="423">
        <v>8</v>
      </c>
      <c r="AC425" s="1050"/>
      <c r="AD425" s="477" t="str">
        <f t="shared" si="132"/>
        <v>B+</v>
      </c>
      <c r="AE425" s="408">
        <f t="shared" si="140"/>
        <v>8</v>
      </c>
      <c r="AF425" s="288"/>
      <c r="AG425" s="726"/>
      <c r="AH425" s="727"/>
      <c r="AI425" s="728" t="str">
        <f t="shared" si="137"/>
        <v>N</v>
      </c>
      <c r="AJ425" s="720"/>
      <c r="AK425" s="720"/>
      <c r="AL425" s="720"/>
      <c r="AM425" s="721"/>
      <c r="AN425" s="721"/>
      <c r="AO425" s="722"/>
      <c r="AP425" s="729">
        <f t="shared" si="134"/>
        <v>0</v>
      </c>
      <c r="AQ425" s="729">
        <f t="shared" si="135"/>
        <v>0</v>
      </c>
      <c r="AR425" s="729">
        <f t="shared" si="136"/>
        <v>0</v>
      </c>
      <c r="AS425" s="730">
        <f t="shared" si="123"/>
        <v>75</v>
      </c>
      <c r="AT425" s="731">
        <v>75</v>
      </c>
    </row>
    <row r="426" spans="1:46" ht="62.25" x14ac:dyDescent="0.9">
      <c r="A426" s="430">
        <v>15</v>
      </c>
      <c r="B426" s="433">
        <f>DATOS!F22</f>
        <v>0</v>
      </c>
      <c r="C426" s="491">
        <v>8</v>
      </c>
      <c r="D426" s="492">
        <v>8</v>
      </c>
      <c r="E426" s="492">
        <v>8</v>
      </c>
      <c r="F426" s="493">
        <v>8</v>
      </c>
      <c r="G426" s="695">
        <f t="shared" si="124"/>
        <v>8</v>
      </c>
      <c r="H426" s="491">
        <v>8</v>
      </c>
      <c r="I426" s="492">
        <v>8</v>
      </c>
      <c r="J426" s="492">
        <v>8</v>
      </c>
      <c r="K426" s="493">
        <v>8</v>
      </c>
      <c r="L426" s="695">
        <f t="shared" si="125"/>
        <v>8</v>
      </c>
      <c r="M426" s="696">
        <f t="shared" si="138"/>
        <v>8</v>
      </c>
      <c r="N426" s="766" t="str">
        <f t="shared" si="127"/>
        <v>B+</v>
      </c>
      <c r="O426" s="697"/>
      <c r="P426" s="491">
        <v>8</v>
      </c>
      <c r="Q426" s="492">
        <v>8</v>
      </c>
      <c r="R426" s="492">
        <v>8</v>
      </c>
      <c r="S426" s="493">
        <v>8</v>
      </c>
      <c r="T426" s="698">
        <f t="shared" si="128"/>
        <v>8</v>
      </c>
      <c r="U426" s="491">
        <v>8</v>
      </c>
      <c r="V426" s="492">
        <v>8</v>
      </c>
      <c r="W426" s="492">
        <v>8</v>
      </c>
      <c r="X426" s="493">
        <v>8</v>
      </c>
      <c r="Y426" s="417">
        <f t="shared" si="129"/>
        <v>8</v>
      </c>
      <c r="Z426" s="404">
        <f t="shared" si="139"/>
        <v>8</v>
      </c>
      <c r="AA426" s="766" t="str">
        <f t="shared" si="131"/>
        <v>B+</v>
      </c>
      <c r="AB426" s="423">
        <v>8</v>
      </c>
      <c r="AC426" s="1050"/>
      <c r="AD426" s="477" t="str">
        <f t="shared" si="132"/>
        <v>B+</v>
      </c>
      <c r="AE426" s="408">
        <f t="shared" si="140"/>
        <v>8</v>
      </c>
      <c r="AF426" s="288"/>
      <c r="AG426" s="726"/>
      <c r="AH426" s="727"/>
      <c r="AI426" s="728" t="str">
        <f t="shared" si="137"/>
        <v>N</v>
      </c>
      <c r="AJ426" s="720"/>
      <c r="AK426" s="720"/>
      <c r="AL426" s="720"/>
      <c r="AM426" s="721"/>
      <c r="AN426" s="721"/>
      <c r="AO426" s="722"/>
      <c r="AP426" s="729">
        <f t="shared" si="134"/>
        <v>0</v>
      </c>
      <c r="AQ426" s="729">
        <f t="shared" si="135"/>
        <v>0</v>
      </c>
      <c r="AR426" s="729">
        <f t="shared" si="136"/>
        <v>0</v>
      </c>
      <c r="AS426" s="730">
        <f t="shared" si="123"/>
        <v>75</v>
      </c>
      <c r="AT426" s="731">
        <v>75</v>
      </c>
    </row>
    <row r="427" spans="1:46" ht="62.25" x14ac:dyDescent="0.9">
      <c r="A427" s="430">
        <v>16</v>
      </c>
      <c r="B427" s="433">
        <f>DATOS!F23</f>
        <v>0</v>
      </c>
      <c r="C427" s="491">
        <v>7</v>
      </c>
      <c r="D427" s="492">
        <v>7</v>
      </c>
      <c r="E427" s="492">
        <v>7</v>
      </c>
      <c r="F427" s="493">
        <v>7</v>
      </c>
      <c r="G427" s="695">
        <f t="shared" si="124"/>
        <v>7</v>
      </c>
      <c r="H427" s="491">
        <v>7</v>
      </c>
      <c r="I427" s="492">
        <v>7</v>
      </c>
      <c r="J427" s="492">
        <v>7</v>
      </c>
      <c r="K427" s="493">
        <v>7</v>
      </c>
      <c r="L427" s="695">
        <f t="shared" si="125"/>
        <v>7</v>
      </c>
      <c r="M427" s="696">
        <f t="shared" si="138"/>
        <v>7</v>
      </c>
      <c r="N427" s="766" t="str">
        <f t="shared" si="127"/>
        <v>B-</v>
      </c>
      <c r="O427" s="697"/>
      <c r="P427" s="491">
        <v>7</v>
      </c>
      <c r="Q427" s="492">
        <v>7</v>
      </c>
      <c r="R427" s="492">
        <v>7</v>
      </c>
      <c r="S427" s="493">
        <v>7</v>
      </c>
      <c r="T427" s="698">
        <f t="shared" si="128"/>
        <v>7</v>
      </c>
      <c r="U427" s="491">
        <v>7</v>
      </c>
      <c r="V427" s="492">
        <v>7</v>
      </c>
      <c r="W427" s="492">
        <v>7</v>
      </c>
      <c r="X427" s="493">
        <v>7</v>
      </c>
      <c r="Y427" s="417">
        <f t="shared" si="129"/>
        <v>7</v>
      </c>
      <c r="Z427" s="404">
        <f t="shared" si="139"/>
        <v>7</v>
      </c>
      <c r="AA427" s="766" t="str">
        <f t="shared" si="131"/>
        <v>B-</v>
      </c>
      <c r="AB427" s="423">
        <v>7</v>
      </c>
      <c r="AC427" s="1050"/>
      <c r="AD427" s="477" t="str">
        <f t="shared" si="132"/>
        <v>B-</v>
      </c>
      <c r="AE427" s="408">
        <f t="shared" si="140"/>
        <v>7</v>
      </c>
      <c r="AF427" s="288"/>
      <c r="AG427" s="726"/>
      <c r="AH427" s="727"/>
      <c r="AI427" s="728" t="str">
        <f t="shared" si="137"/>
        <v>N</v>
      </c>
      <c r="AJ427" s="720"/>
      <c r="AK427" s="720"/>
      <c r="AL427" s="720"/>
      <c r="AM427" s="721"/>
      <c r="AN427" s="721"/>
      <c r="AO427" s="722"/>
      <c r="AP427" s="729">
        <f t="shared" si="134"/>
        <v>0</v>
      </c>
      <c r="AQ427" s="729">
        <f t="shared" si="135"/>
        <v>0</v>
      </c>
      <c r="AR427" s="729">
        <f t="shared" si="136"/>
        <v>0</v>
      </c>
      <c r="AS427" s="730">
        <f t="shared" si="123"/>
        <v>75</v>
      </c>
      <c r="AT427" s="731">
        <v>75</v>
      </c>
    </row>
    <row r="428" spans="1:46" ht="62.25" x14ac:dyDescent="0.9">
      <c r="A428" s="430">
        <v>17</v>
      </c>
      <c r="B428" s="433">
        <f>DATOS!F24</f>
        <v>0</v>
      </c>
      <c r="C428" s="491">
        <v>7</v>
      </c>
      <c r="D428" s="492">
        <v>7</v>
      </c>
      <c r="E428" s="492">
        <v>7</v>
      </c>
      <c r="F428" s="493">
        <v>7</v>
      </c>
      <c r="G428" s="695">
        <f t="shared" si="124"/>
        <v>7</v>
      </c>
      <c r="H428" s="491">
        <v>7</v>
      </c>
      <c r="I428" s="492">
        <v>7</v>
      </c>
      <c r="J428" s="492">
        <v>7</v>
      </c>
      <c r="K428" s="493">
        <v>7</v>
      </c>
      <c r="L428" s="695">
        <f t="shared" si="125"/>
        <v>7</v>
      </c>
      <c r="M428" s="696">
        <f t="shared" si="138"/>
        <v>7</v>
      </c>
      <c r="N428" s="766" t="str">
        <f t="shared" si="127"/>
        <v>B-</v>
      </c>
      <c r="O428" s="697"/>
      <c r="P428" s="491">
        <v>7</v>
      </c>
      <c r="Q428" s="492">
        <v>7</v>
      </c>
      <c r="R428" s="492">
        <v>7</v>
      </c>
      <c r="S428" s="493">
        <v>7</v>
      </c>
      <c r="T428" s="698">
        <f t="shared" si="128"/>
        <v>7</v>
      </c>
      <c r="U428" s="491">
        <v>7</v>
      </c>
      <c r="V428" s="492">
        <v>7</v>
      </c>
      <c r="W428" s="492">
        <v>7</v>
      </c>
      <c r="X428" s="493">
        <v>7</v>
      </c>
      <c r="Y428" s="417">
        <f t="shared" si="129"/>
        <v>7</v>
      </c>
      <c r="Z428" s="404">
        <f t="shared" si="139"/>
        <v>7</v>
      </c>
      <c r="AA428" s="766" t="str">
        <f t="shared" si="131"/>
        <v>B-</v>
      </c>
      <c r="AB428" s="423">
        <v>7</v>
      </c>
      <c r="AC428" s="1050"/>
      <c r="AD428" s="477" t="str">
        <f t="shared" si="132"/>
        <v>B-</v>
      </c>
      <c r="AE428" s="408">
        <f t="shared" si="140"/>
        <v>7</v>
      </c>
      <c r="AF428" s="288"/>
      <c r="AG428" s="726"/>
      <c r="AH428" s="727"/>
      <c r="AI428" s="728" t="str">
        <f t="shared" si="137"/>
        <v>N</v>
      </c>
      <c r="AJ428" s="720"/>
      <c r="AK428" s="720"/>
      <c r="AL428" s="720"/>
      <c r="AM428" s="721"/>
      <c r="AN428" s="721"/>
      <c r="AO428" s="722"/>
      <c r="AP428" s="729">
        <f t="shared" si="134"/>
        <v>0</v>
      </c>
      <c r="AQ428" s="729">
        <f t="shared" si="135"/>
        <v>0</v>
      </c>
      <c r="AR428" s="729">
        <f t="shared" si="136"/>
        <v>0</v>
      </c>
      <c r="AS428" s="730">
        <f t="shared" si="123"/>
        <v>75</v>
      </c>
      <c r="AT428" s="731">
        <v>75</v>
      </c>
    </row>
    <row r="429" spans="1:46" ht="62.25" x14ac:dyDescent="0.9">
      <c r="A429" s="430">
        <v>18</v>
      </c>
      <c r="B429" s="433">
        <f>DATOS!F25</f>
        <v>0</v>
      </c>
      <c r="C429" s="491">
        <v>7</v>
      </c>
      <c r="D429" s="492">
        <v>7</v>
      </c>
      <c r="E429" s="492">
        <v>7</v>
      </c>
      <c r="F429" s="493">
        <v>7</v>
      </c>
      <c r="G429" s="695">
        <f t="shared" si="124"/>
        <v>7</v>
      </c>
      <c r="H429" s="491">
        <v>7</v>
      </c>
      <c r="I429" s="492">
        <v>7</v>
      </c>
      <c r="J429" s="492">
        <v>7</v>
      </c>
      <c r="K429" s="493">
        <v>7</v>
      </c>
      <c r="L429" s="695">
        <f t="shared" si="125"/>
        <v>7</v>
      </c>
      <c r="M429" s="696">
        <f t="shared" si="138"/>
        <v>7</v>
      </c>
      <c r="N429" s="766" t="str">
        <f t="shared" si="127"/>
        <v>B-</v>
      </c>
      <c r="O429" s="697"/>
      <c r="P429" s="491">
        <v>7</v>
      </c>
      <c r="Q429" s="492">
        <v>7</v>
      </c>
      <c r="R429" s="492">
        <v>7</v>
      </c>
      <c r="S429" s="493">
        <v>7</v>
      </c>
      <c r="T429" s="698">
        <f t="shared" si="128"/>
        <v>7</v>
      </c>
      <c r="U429" s="491">
        <v>7</v>
      </c>
      <c r="V429" s="492">
        <v>7</v>
      </c>
      <c r="W429" s="492">
        <v>7</v>
      </c>
      <c r="X429" s="493">
        <v>7</v>
      </c>
      <c r="Y429" s="417">
        <f t="shared" si="129"/>
        <v>7</v>
      </c>
      <c r="Z429" s="404">
        <f t="shared" si="139"/>
        <v>7</v>
      </c>
      <c r="AA429" s="766" t="str">
        <f t="shared" si="131"/>
        <v>B-</v>
      </c>
      <c r="AB429" s="423">
        <v>7</v>
      </c>
      <c r="AC429" s="1050"/>
      <c r="AD429" s="477" t="str">
        <f t="shared" si="132"/>
        <v>B-</v>
      </c>
      <c r="AE429" s="408">
        <f t="shared" si="140"/>
        <v>7</v>
      </c>
      <c r="AF429" s="288"/>
      <c r="AG429" s="726"/>
      <c r="AH429" s="727"/>
      <c r="AI429" s="728" t="str">
        <f t="shared" si="137"/>
        <v>N</v>
      </c>
      <c r="AJ429" s="720"/>
      <c r="AK429" s="720"/>
      <c r="AL429" s="720"/>
      <c r="AM429" s="721"/>
      <c r="AN429" s="721"/>
      <c r="AO429" s="722"/>
      <c r="AP429" s="729">
        <f t="shared" si="134"/>
        <v>0</v>
      </c>
      <c r="AQ429" s="729">
        <f t="shared" si="135"/>
        <v>0</v>
      </c>
      <c r="AR429" s="729">
        <f t="shared" si="136"/>
        <v>0</v>
      </c>
      <c r="AS429" s="730">
        <f t="shared" si="123"/>
        <v>75</v>
      </c>
      <c r="AT429" s="731">
        <v>75</v>
      </c>
    </row>
    <row r="430" spans="1:46" ht="62.25" x14ac:dyDescent="0.9">
      <c r="A430" s="430">
        <v>19</v>
      </c>
      <c r="B430" s="433">
        <f>DATOS!F26</f>
        <v>0</v>
      </c>
      <c r="C430" s="491">
        <v>7</v>
      </c>
      <c r="D430" s="492">
        <v>7</v>
      </c>
      <c r="E430" s="492">
        <v>7</v>
      </c>
      <c r="F430" s="493">
        <v>7</v>
      </c>
      <c r="G430" s="695">
        <f t="shared" si="124"/>
        <v>7</v>
      </c>
      <c r="H430" s="491">
        <v>7</v>
      </c>
      <c r="I430" s="492">
        <v>7</v>
      </c>
      <c r="J430" s="492">
        <v>7</v>
      </c>
      <c r="K430" s="493">
        <v>7</v>
      </c>
      <c r="L430" s="695">
        <f t="shared" si="125"/>
        <v>7</v>
      </c>
      <c r="M430" s="696">
        <f t="shared" si="138"/>
        <v>7</v>
      </c>
      <c r="N430" s="766" t="str">
        <f t="shared" si="127"/>
        <v>B-</v>
      </c>
      <c r="O430" s="697"/>
      <c r="P430" s="491">
        <v>7</v>
      </c>
      <c r="Q430" s="492">
        <v>7</v>
      </c>
      <c r="R430" s="492">
        <v>7</v>
      </c>
      <c r="S430" s="493">
        <v>7</v>
      </c>
      <c r="T430" s="698">
        <f t="shared" si="128"/>
        <v>7</v>
      </c>
      <c r="U430" s="491">
        <v>7</v>
      </c>
      <c r="V430" s="492">
        <v>7</v>
      </c>
      <c r="W430" s="492">
        <v>7</v>
      </c>
      <c r="X430" s="493">
        <v>7</v>
      </c>
      <c r="Y430" s="417">
        <f t="shared" si="129"/>
        <v>7</v>
      </c>
      <c r="Z430" s="404">
        <f t="shared" si="139"/>
        <v>7</v>
      </c>
      <c r="AA430" s="766" t="str">
        <f t="shared" si="131"/>
        <v>B-</v>
      </c>
      <c r="AB430" s="423">
        <v>7</v>
      </c>
      <c r="AC430" s="1050"/>
      <c r="AD430" s="477" t="str">
        <f t="shared" si="132"/>
        <v>B-</v>
      </c>
      <c r="AE430" s="408">
        <f t="shared" si="140"/>
        <v>7</v>
      </c>
      <c r="AF430" s="288"/>
      <c r="AG430" s="726"/>
      <c r="AH430" s="727"/>
      <c r="AI430" s="728" t="str">
        <f t="shared" si="137"/>
        <v>N</v>
      </c>
      <c r="AJ430" s="720"/>
      <c r="AK430" s="720"/>
      <c r="AL430" s="720"/>
      <c r="AM430" s="721"/>
      <c r="AN430" s="721"/>
      <c r="AO430" s="722"/>
      <c r="AP430" s="729">
        <f t="shared" si="134"/>
        <v>0</v>
      </c>
      <c r="AQ430" s="729">
        <f t="shared" si="135"/>
        <v>0</v>
      </c>
      <c r="AR430" s="729">
        <f t="shared" si="136"/>
        <v>0</v>
      </c>
      <c r="AS430" s="730">
        <f t="shared" si="123"/>
        <v>75</v>
      </c>
      <c r="AT430" s="731">
        <v>75</v>
      </c>
    </row>
    <row r="431" spans="1:46" ht="62.25" x14ac:dyDescent="0.9">
      <c r="A431" s="430">
        <v>20</v>
      </c>
      <c r="B431" s="433">
        <f>DATOS!F27</f>
        <v>0</v>
      </c>
      <c r="C431" s="491">
        <v>6</v>
      </c>
      <c r="D431" s="492">
        <v>6</v>
      </c>
      <c r="E431" s="492">
        <v>6</v>
      </c>
      <c r="F431" s="493">
        <v>6</v>
      </c>
      <c r="G431" s="695">
        <f t="shared" si="124"/>
        <v>6</v>
      </c>
      <c r="H431" s="491">
        <v>6</v>
      </c>
      <c r="I431" s="492">
        <v>6</v>
      </c>
      <c r="J431" s="492">
        <v>6</v>
      </c>
      <c r="K431" s="493">
        <v>6</v>
      </c>
      <c r="L431" s="695">
        <f t="shared" si="125"/>
        <v>6</v>
      </c>
      <c r="M431" s="696">
        <f t="shared" si="138"/>
        <v>6</v>
      </c>
      <c r="N431" s="766" t="str">
        <f t="shared" si="127"/>
        <v>C+</v>
      </c>
      <c r="O431" s="697"/>
      <c r="P431" s="491">
        <v>6</v>
      </c>
      <c r="Q431" s="492">
        <v>6</v>
      </c>
      <c r="R431" s="492">
        <v>6</v>
      </c>
      <c r="S431" s="493">
        <v>6</v>
      </c>
      <c r="T431" s="698">
        <f t="shared" si="128"/>
        <v>6</v>
      </c>
      <c r="U431" s="491">
        <v>6</v>
      </c>
      <c r="V431" s="492">
        <v>6</v>
      </c>
      <c r="W431" s="492">
        <v>6</v>
      </c>
      <c r="X431" s="493">
        <v>6</v>
      </c>
      <c r="Y431" s="417">
        <f t="shared" si="129"/>
        <v>6</v>
      </c>
      <c r="Z431" s="404">
        <f t="shared" si="139"/>
        <v>6</v>
      </c>
      <c r="AA431" s="766" t="str">
        <f t="shared" si="131"/>
        <v>C+</v>
      </c>
      <c r="AB431" s="423">
        <v>6</v>
      </c>
      <c r="AC431" s="1050"/>
      <c r="AD431" s="477" t="str">
        <f t="shared" si="132"/>
        <v>C+</v>
      </c>
      <c r="AE431" s="408">
        <f t="shared" si="140"/>
        <v>6</v>
      </c>
      <c r="AF431" s="288"/>
      <c r="AG431" s="726"/>
      <c r="AH431" s="727"/>
      <c r="AI431" s="728" t="str">
        <f t="shared" si="137"/>
        <v>N</v>
      </c>
      <c r="AJ431" s="720"/>
      <c r="AK431" s="720"/>
      <c r="AL431" s="720"/>
      <c r="AM431" s="721"/>
      <c r="AN431" s="721"/>
      <c r="AO431" s="722"/>
      <c r="AP431" s="729">
        <f t="shared" si="134"/>
        <v>0</v>
      </c>
      <c r="AQ431" s="729">
        <f t="shared" si="135"/>
        <v>0</v>
      </c>
      <c r="AR431" s="729">
        <f t="shared" si="136"/>
        <v>0</v>
      </c>
      <c r="AS431" s="730">
        <f t="shared" si="123"/>
        <v>75</v>
      </c>
      <c r="AT431" s="731">
        <v>75</v>
      </c>
    </row>
    <row r="432" spans="1:46" ht="62.25" x14ac:dyDescent="0.9">
      <c r="A432" s="430">
        <v>21</v>
      </c>
      <c r="B432" s="433">
        <f>DATOS!F28</f>
        <v>0</v>
      </c>
      <c r="C432" s="491">
        <v>6</v>
      </c>
      <c r="D432" s="492">
        <v>6</v>
      </c>
      <c r="E432" s="492">
        <v>6</v>
      </c>
      <c r="F432" s="493">
        <v>6</v>
      </c>
      <c r="G432" s="695">
        <f t="shared" si="124"/>
        <v>6</v>
      </c>
      <c r="H432" s="491">
        <v>6</v>
      </c>
      <c r="I432" s="492">
        <v>6</v>
      </c>
      <c r="J432" s="492">
        <v>6</v>
      </c>
      <c r="K432" s="493">
        <v>6</v>
      </c>
      <c r="L432" s="695">
        <f t="shared" si="125"/>
        <v>6</v>
      </c>
      <c r="M432" s="696">
        <f t="shared" si="138"/>
        <v>6</v>
      </c>
      <c r="N432" s="766" t="str">
        <f t="shared" si="127"/>
        <v>C+</v>
      </c>
      <c r="O432" s="697"/>
      <c r="P432" s="491">
        <v>6</v>
      </c>
      <c r="Q432" s="492">
        <v>6</v>
      </c>
      <c r="R432" s="492">
        <v>6</v>
      </c>
      <c r="S432" s="493">
        <v>6</v>
      </c>
      <c r="T432" s="698">
        <f t="shared" si="128"/>
        <v>6</v>
      </c>
      <c r="U432" s="491">
        <v>6</v>
      </c>
      <c r="V432" s="492">
        <v>6</v>
      </c>
      <c r="W432" s="492">
        <v>6</v>
      </c>
      <c r="X432" s="493">
        <v>6</v>
      </c>
      <c r="Y432" s="417">
        <f t="shared" si="129"/>
        <v>6</v>
      </c>
      <c r="Z432" s="404">
        <f t="shared" si="139"/>
        <v>6</v>
      </c>
      <c r="AA432" s="766" t="str">
        <f t="shared" si="131"/>
        <v>C+</v>
      </c>
      <c r="AB432" s="423">
        <v>6</v>
      </c>
      <c r="AC432" s="1050"/>
      <c r="AD432" s="477" t="str">
        <f t="shared" si="132"/>
        <v>C+</v>
      </c>
      <c r="AE432" s="408">
        <f t="shared" si="140"/>
        <v>6</v>
      </c>
      <c r="AF432" s="288"/>
      <c r="AG432" s="726"/>
      <c r="AH432" s="727"/>
      <c r="AI432" s="728" t="str">
        <f t="shared" si="137"/>
        <v>N</v>
      </c>
      <c r="AJ432" s="720"/>
      <c r="AK432" s="720"/>
      <c r="AL432" s="720"/>
      <c r="AM432" s="721"/>
      <c r="AN432" s="721"/>
      <c r="AO432" s="722"/>
      <c r="AP432" s="729">
        <f t="shared" si="134"/>
        <v>0</v>
      </c>
      <c r="AQ432" s="729">
        <f t="shared" si="135"/>
        <v>0</v>
      </c>
      <c r="AR432" s="729">
        <f t="shared" si="136"/>
        <v>0</v>
      </c>
      <c r="AS432" s="730">
        <f t="shared" si="123"/>
        <v>75</v>
      </c>
      <c r="AT432" s="731">
        <v>75</v>
      </c>
    </row>
    <row r="433" spans="1:46" ht="62.25" x14ac:dyDescent="0.9">
      <c r="A433" s="430">
        <v>22</v>
      </c>
      <c r="B433" s="433">
        <f>DATOS!F29</f>
        <v>0</v>
      </c>
      <c r="C433" s="491">
        <v>6</v>
      </c>
      <c r="D433" s="492">
        <v>6</v>
      </c>
      <c r="E433" s="492">
        <v>6</v>
      </c>
      <c r="F433" s="493">
        <v>6</v>
      </c>
      <c r="G433" s="695">
        <f t="shared" si="124"/>
        <v>6</v>
      </c>
      <c r="H433" s="491">
        <v>6</v>
      </c>
      <c r="I433" s="492">
        <v>6</v>
      </c>
      <c r="J433" s="492">
        <v>6</v>
      </c>
      <c r="K433" s="493">
        <v>6</v>
      </c>
      <c r="L433" s="695">
        <f t="shared" si="125"/>
        <v>6</v>
      </c>
      <c r="M433" s="696">
        <f t="shared" si="138"/>
        <v>6</v>
      </c>
      <c r="N433" s="766" t="str">
        <f t="shared" si="127"/>
        <v>C+</v>
      </c>
      <c r="O433" s="697"/>
      <c r="P433" s="491">
        <v>6</v>
      </c>
      <c r="Q433" s="492">
        <v>6</v>
      </c>
      <c r="R433" s="492">
        <v>6</v>
      </c>
      <c r="S433" s="493">
        <v>6</v>
      </c>
      <c r="T433" s="698">
        <f t="shared" si="128"/>
        <v>6</v>
      </c>
      <c r="U433" s="491">
        <v>6</v>
      </c>
      <c r="V433" s="492">
        <v>6</v>
      </c>
      <c r="W433" s="492">
        <v>6</v>
      </c>
      <c r="X433" s="493">
        <v>6</v>
      </c>
      <c r="Y433" s="417">
        <f t="shared" si="129"/>
        <v>6</v>
      </c>
      <c r="Z433" s="404">
        <f t="shared" si="139"/>
        <v>6</v>
      </c>
      <c r="AA433" s="766" t="str">
        <f t="shared" si="131"/>
        <v>C+</v>
      </c>
      <c r="AB433" s="423">
        <v>6</v>
      </c>
      <c r="AC433" s="1050"/>
      <c r="AD433" s="477" t="str">
        <f t="shared" si="132"/>
        <v>C+</v>
      </c>
      <c r="AE433" s="408">
        <f t="shared" si="140"/>
        <v>6</v>
      </c>
      <c r="AF433" s="288"/>
      <c r="AG433" s="726"/>
      <c r="AH433" s="727"/>
      <c r="AI433" s="728" t="str">
        <f t="shared" si="137"/>
        <v>N</v>
      </c>
      <c r="AJ433" s="732"/>
      <c r="AK433" s="720"/>
      <c r="AL433" s="720"/>
      <c r="AM433" s="721"/>
      <c r="AN433" s="721"/>
      <c r="AO433" s="722"/>
      <c r="AP433" s="729">
        <f t="shared" si="134"/>
        <v>0</v>
      </c>
      <c r="AQ433" s="729">
        <f t="shared" si="135"/>
        <v>0</v>
      </c>
      <c r="AR433" s="729">
        <f t="shared" si="136"/>
        <v>0</v>
      </c>
      <c r="AS433" s="730">
        <f t="shared" si="123"/>
        <v>75</v>
      </c>
      <c r="AT433" s="731">
        <v>75</v>
      </c>
    </row>
    <row r="434" spans="1:46" ht="62.25" x14ac:dyDescent="0.9">
      <c r="A434" s="430">
        <v>23</v>
      </c>
      <c r="B434" s="433">
        <f>DATOS!F30</f>
        <v>0</v>
      </c>
      <c r="C434" s="491">
        <v>5</v>
      </c>
      <c r="D434" s="492">
        <v>5</v>
      </c>
      <c r="E434" s="492">
        <v>5</v>
      </c>
      <c r="F434" s="493">
        <v>5</v>
      </c>
      <c r="G434" s="695">
        <f t="shared" si="124"/>
        <v>5</v>
      </c>
      <c r="H434" s="491">
        <v>5</v>
      </c>
      <c r="I434" s="492">
        <v>5</v>
      </c>
      <c r="J434" s="492">
        <v>5</v>
      </c>
      <c r="K434" s="493">
        <v>5</v>
      </c>
      <c r="L434" s="695">
        <f t="shared" si="125"/>
        <v>5</v>
      </c>
      <c r="M434" s="696">
        <f t="shared" si="138"/>
        <v>5</v>
      </c>
      <c r="N434" s="766" t="str">
        <f t="shared" si="127"/>
        <v>C-</v>
      </c>
      <c r="O434" s="697"/>
      <c r="P434" s="491">
        <v>5</v>
      </c>
      <c r="Q434" s="492">
        <v>5</v>
      </c>
      <c r="R434" s="492">
        <v>5</v>
      </c>
      <c r="S434" s="493">
        <v>5</v>
      </c>
      <c r="T434" s="698">
        <f t="shared" si="128"/>
        <v>5</v>
      </c>
      <c r="U434" s="491">
        <v>5</v>
      </c>
      <c r="V434" s="492">
        <v>5</v>
      </c>
      <c r="W434" s="492">
        <v>5</v>
      </c>
      <c r="X434" s="493">
        <v>5</v>
      </c>
      <c r="Y434" s="417">
        <f t="shared" si="129"/>
        <v>5</v>
      </c>
      <c r="Z434" s="404">
        <f t="shared" si="139"/>
        <v>5</v>
      </c>
      <c r="AA434" s="766" t="str">
        <f t="shared" si="131"/>
        <v>C-</v>
      </c>
      <c r="AB434" s="423">
        <v>5</v>
      </c>
      <c r="AC434" s="1050"/>
      <c r="AD434" s="477" t="str">
        <f t="shared" si="132"/>
        <v>C-</v>
      </c>
      <c r="AE434" s="408">
        <f t="shared" si="140"/>
        <v>5</v>
      </c>
      <c r="AF434" s="288"/>
      <c r="AG434" s="726"/>
      <c r="AH434" s="727"/>
      <c r="AI434" s="728" t="str">
        <f t="shared" si="137"/>
        <v>N</v>
      </c>
      <c r="AJ434" s="732"/>
      <c r="AK434" s="720"/>
      <c r="AL434" s="720"/>
      <c r="AM434" s="721"/>
      <c r="AN434" s="721"/>
      <c r="AO434" s="722"/>
      <c r="AP434" s="729">
        <f t="shared" si="134"/>
        <v>0</v>
      </c>
      <c r="AQ434" s="729">
        <f t="shared" si="135"/>
        <v>0</v>
      </c>
      <c r="AR434" s="729">
        <f t="shared" si="136"/>
        <v>0</v>
      </c>
      <c r="AS434" s="730">
        <f t="shared" si="123"/>
        <v>75</v>
      </c>
      <c r="AT434" s="731">
        <v>75</v>
      </c>
    </row>
    <row r="435" spans="1:46" ht="62.25" x14ac:dyDescent="0.9">
      <c r="A435" s="430">
        <v>24</v>
      </c>
      <c r="B435" s="433">
        <f>DATOS!F31</f>
        <v>0</v>
      </c>
      <c r="C435" s="491">
        <v>5</v>
      </c>
      <c r="D435" s="492">
        <v>5</v>
      </c>
      <c r="E435" s="492">
        <v>5</v>
      </c>
      <c r="F435" s="493">
        <v>5</v>
      </c>
      <c r="G435" s="695">
        <f t="shared" si="124"/>
        <v>5</v>
      </c>
      <c r="H435" s="491">
        <v>5</v>
      </c>
      <c r="I435" s="492">
        <v>5</v>
      </c>
      <c r="J435" s="492">
        <v>5</v>
      </c>
      <c r="K435" s="493">
        <v>5</v>
      </c>
      <c r="L435" s="695">
        <f t="shared" si="125"/>
        <v>5</v>
      </c>
      <c r="M435" s="696">
        <f t="shared" si="138"/>
        <v>5</v>
      </c>
      <c r="N435" s="766" t="str">
        <f t="shared" si="127"/>
        <v>C-</v>
      </c>
      <c r="O435" s="697"/>
      <c r="P435" s="491">
        <v>5</v>
      </c>
      <c r="Q435" s="492">
        <v>5</v>
      </c>
      <c r="R435" s="492">
        <v>5</v>
      </c>
      <c r="S435" s="493">
        <v>5</v>
      </c>
      <c r="T435" s="698">
        <f t="shared" si="128"/>
        <v>5</v>
      </c>
      <c r="U435" s="491">
        <v>5</v>
      </c>
      <c r="V435" s="492">
        <v>5</v>
      </c>
      <c r="W435" s="492">
        <v>5</v>
      </c>
      <c r="X435" s="493">
        <v>5</v>
      </c>
      <c r="Y435" s="417">
        <f t="shared" si="129"/>
        <v>5</v>
      </c>
      <c r="Z435" s="404">
        <f t="shared" si="139"/>
        <v>5</v>
      </c>
      <c r="AA435" s="766" t="str">
        <f t="shared" si="131"/>
        <v>C-</v>
      </c>
      <c r="AB435" s="423">
        <v>5</v>
      </c>
      <c r="AC435" s="1050"/>
      <c r="AD435" s="477" t="str">
        <f t="shared" si="132"/>
        <v>C-</v>
      </c>
      <c r="AE435" s="408">
        <f t="shared" si="140"/>
        <v>5</v>
      </c>
      <c r="AF435" s="288"/>
      <c r="AG435" s="726"/>
      <c r="AH435" s="727"/>
      <c r="AI435" s="728" t="str">
        <f t="shared" si="137"/>
        <v>N</v>
      </c>
      <c r="AJ435" s="732"/>
      <c r="AK435" s="720"/>
      <c r="AL435" s="720"/>
      <c r="AM435" s="721"/>
      <c r="AN435" s="721"/>
      <c r="AO435" s="722"/>
      <c r="AP435" s="729">
        <f t="shared" si="134"/>
        <v>0</v>
      </c>
      <c r="AQ435" s="729">
        <f t="shared" si="135"/>
        <v>0</v>
      </c>
      <c r="AR435" s="729">
        <f t="shared" si="136"/>
        <v>0</v>
      </c>
      <c r="AS435" s="730">
        <f t="shared" si="123"/>
        <v>75</v>
      </c>
      <c r="AT435" s="731">
        <v>75</v>
      </c>
    </row>
    <row r="436" spans="1:46" ht="62.25" x14ac:dyDescent="0.9">
      <c r="A436" s="430">
        <v>25</v>
      </c>
      <c r="B436" s="433">
        <f>DATOS!F32</f>
        <v>0</v>
      </c>
      <c r="C436" s="491">
        <v>5</v>
      </c>
      <c r="D436" s="492">
        <v>5</v>
      </c>
      <c r="E436" s="492">
        <v>5</v>
      </c>
      <c r="F436" s="493">
        <v>5</v>
      </c>
      <c r="G436" s="695">
        <f t="shared" si="124"/>
        <v>5</v>
      </c>
      <c r="H436" s="491">
        <v>5</v>
      </c>
      <c r="I436" s="492">
        <v>5</v>
      </c>
      <c r="J436" s="492">
        <v>5</v>
      </c>
      <c r="K436" s="493">
        <v>5</v>
      </c>
      <c r="L436" s="695">
        <f t="shared" si="125"/>
        <v>5</v>
      </c>
      <c r="M436" s="696">
        <f t="shared" si="138"/>
        <v>5</v>
      </c>
      <c r="N436" s="766" t="str">
        <f t="shared" si="127"/>
        <v>C-</v>
      </c>
      <c r="O436" s="697"/>
      <c r="P436" s="491">
        <v>5</v>
      </c>
      <c r="Q436" s="492">
        <v>5</v>
      </c>
      <c r="R436" s="492">
        <v>5</v>
      </c>
      <c r="S436" s="493">
        <v>5</v>
      </c>
      <c r="T436" s="698">
        <f t="shared" si="128"/>
        <v>5</v>
      </c>
      <c r="U436" s="491">
        <v>5</v>
      </c>
      <c r="V436" s="492">
        <v>5</v>
      </c>
      <c r="W436" s="492">
        <v>5</v>
      </c>
      <c r="X436" s="493">
        <v>5</v>
      </c>
      <c r="Y436" s="417">
        <f t="shared" si="129"/>
        <v>5</v>
      </c>
      <c r="Z436" s="404">
        <f t="shared" si="139"/>
        <v>5</v>
      </c>
      <c r="AA436" s="766" t="str">
        <f t="shared" si="131"/>
        <v>C-</v>
      </c>
      <c r="AB436" s="423">
        <v>5</v>
      </c>
      <c r="AC436" s="1050"/>
      <c r="AD436" s="477" t="str">
        <f t="shared" si="132"/>
        <v>C-</v>
      </c>
      <c r="AE436" s="408">
        <f t="shared" si="140"/>
        <v>5</v>
      </c>
      <c r="AF436" s="288"/>
      <c r="AG436" s="726"/>
      <c r="AH436" s="727"/>
      <c r="AI436" s="728" t="str">
        <f t="shared" si="137"/>
        <v>N</v>
      </c>
      <c r="AJ436" s="732"/>
      <c r="AK436" s="720"/>
      <c r="AL436" s="720"/>
      <c r="AM436" s="721"/>
      <c r="AN436" s="721"/>
      <c r="AO436" s="722"/>
      <c r="AP436" s="729">
        <f t="shared" si="134"/>
        <v>0</v>
      </c>
      <c r="AQ436" s="729">
        <f t="shared" si="135"/>
        <v>0</v>
      </c>
      <c r="AR436" s="729">
        <f t="shared" si="136"/>
        <v>0</v>
      </c>
      <c r="AS436" s="730">
        <f t="shared" si="123"/>
        <v>75</v>
      </c>
      <c r="AT436" s="731">
        <v>75</v>
      </c>
    </row>
    <row r="437" spans="1:46" ht="62.25" x14ac:dyDescent="0.9">
      <c r="A437" s="430">
        <v>26</v>
      </c>
      <c r="B437" s="433">
        <f>DATOS!F33</f>
        <v>0</v>
      </c>
      <c r="C437" s="491">
        <v>4</v>
      </c>
      <c r="D437" s="492">
        <v>4</v>
      </c>
      <c r="E437" s="492">
        <v>4</v>
      </c>
      <c r="F437" s="493">
        <v>4</v>
      </c>
      <c r="G437" s="695">
        <f t="shared" si="124"/>
        <v>4</v>
      </c>
      <c r="H437" s="491">
        <v>4</v>
      </c>
      <c r="I437" s="492">
        <v>4</v>
      </c>
      <c r="J437" s="492">
        <v>4</v>
      </c>
      <c r="K437" s="493">
        <v>4</v>
      </c>
      <c r="L437" s="695">
        <f t="shared" si="125"/>
        <v>4</v>
      </c>
      <c r="M437" s="696">
        <f t="shared" si="138"/>
        <v>4</v>
      </c>
      <c r="N437" s="766" t="str">
        <f t="shared" si="127"/>
        <v>D+</v>
      </c>
      <c r="O437" s="697"/>
      <c r="P437" s="491">
        <v>4</v>
      </c>
      <c r="Q437" s="492">
        <v>4</v>
      </c>
      <c r="R437" s="492">
        <v>4</v>
      </c>
      <c r="S437" s="493">
        <v>4</v>
      </c>
      <c r="T437" s="698">
        <f t="shared" si="128"/>
        <v>4</v>
      </c>
      <c r="U437" s="491">
        <v>4</v>
      </c>
      <c r="V437" s="492">
        <v>4</v>
      </c>
      <c r="W437" s="492">
        <v>4</v>
      </c>
      <c r="X437" s="493">
        <v>4</v>
      </c>
      <c r="Y437" s="417">
        <f t="shared" si="129"/>
        <v>4</v>
      </c>
      <c r="Z437" s="404">
        <f t="shared" si="139"/>
        <v>4</v>
      </c>
      <c r="AA437" s="766" t="str">
        <f t="shared" si="131"/>
        <v>D+</v>
      </c>
      <c r="AB437" s="423">
        <v>4</v>
      </c>
      <c r="AC437" s="1050"/>
      <c r="AD437" s="477" t="str">
        <f t="shared" si="132"/>
        <v>D+</v>
      </c>
      <c r="AE437" s="408">
        <f t="shared" si="140"/>
        <v>4</v>
      </c>
      <c r="AF437" s="288"/>
      <c r="AG437" s="726"/>
      <c r="AH437" s="727"/>
      <c r="AI437" s="728" t="str">
        <f t="shared" si="137"/>
        <v>N</v>
      </c>
      <c r="AJ437" s="732"/>
      <c r="AK437" s="720"/>
      <c r="AL437" s="720"/>
      <c r="AM437" s="721"/>
      <c r="AN437" s="721"/>
      <c r="AO437" s="722"/>
      <c r="AP437" s="729">
        <f t="shared" si="134"/>
        <v>0</v>
      </c>
      <c r="AQ437" s="729">
        <f t="shared" si="135"/>
        <v>0</v>
      </c>
      <c r="AR437" s="729">
        <f t="shared" si="136"/>
        <v>0</v>
      </c>
      <c r="AS437" s="730">
        <f t="shared" si="123"/>
        <v>75</v>
      </c>
      <c r="AT437" s="731">
        <v>75</v>
      </c>
    </row>
    <row r="438" spans="1:46" ht="62.25" x14ac:dyDescent="0.9">
      <c r="A438" s="430">
        <v>27</v>
      </c>
      <c r="B438" s="433">
        <f>DATOS!F34</f>
        <v>0</v>
      </c>
      <c r="C438" s="491">
        <v>4</v>
      </c>
      <c r="D438" s="492">
        <v>4</v>
      </c>
      <c r="E438" s="492">
        <v>4</v>
      </c>
      <c r="F438" s="493">
        <v>4</v>
      </c>
      <c r="G438" s="695">
        <f t="shared" si="124"/>
        <v>4</v>
      </c>
      <c r="H438" s="491">
        <v>4</v>
      </c>
      <c r="I438" s="492">
        <v>4</v>
      </c>
      <c r="J438" s="492">
        <v>4</v>
      </c>
      <c r="K438" s="493">
        <v>4</v>
      </c>
      <c r="L438" s="695">
        <f t="shared" si="125"/>
        <v>4</v>
      </c>
      <c r="M438" s="696">
        <f t="shared" si="138"/>
        <v>4</v>
      </c>
      <c r="N438" s="766" t="str">
        <f t="shared" si="127"/>
        <v>D+</v>
      </c>
      <c r="O438" s="697"/>
      <c r="P438" s="491">
        <v>4</v>
      </c>
      <c r="Q438" s="492">
        <v>4</v>
      </c>
      <c r="R438" s="492">
        <v>4</v>
      </c>
      <c r="S438" s="493">
        <v>4</v>
      </c>
      <c r="T438" s="698">
        <f t="shared" si="128"/>
        <v>4</v>
      </c>
      <c r="U438" s="491">
        <v>4</v>
      </c>
      <c r="V438" s="492">
        <v>4</v>
      </c>
      <c r="W438" s="492">
        <v>4</v>
      </c>
      <c r="X438" s="493">
        <v>4</v>
      </c>
      <c r="Y438" s="417">
        <f t="shared" si="129"/>
        <v>4</v>
      </c>
      <c r="Z438" s="404">
        <f t="shared" si="139"/>
        <v>4</v>
      </c>
      <c r="AA438" s="766" t="str">
        <f t="shared" si="131"/>
        <v>D+</v>
      </c>
      <c r="AB438" s="423">
        <v>4</v>
      </c>
      <c r="AC438" s="1050"/>
      <c r="AD438" s="477" t="str">
        <f t="shared" si="132"/>
        <v>D+</v>
      </c>
      <c r="AE438" s="408">
        <f t="shared" si="140"/>
        <v>4</v>
      </c>
      <c r="AF438" s="288"/>
      <c r="AG438" s="726"/>
      <c r="AH438" s="727"/>
      <c r="AI438" s="728" t="str">
        <f t="shared" si="137"/>
        <v>N</v>
      </c>
      <c r="AJ438" s="732"/>
      <c r="AK438" s="720"/>
      <c r="AL438" s="720"/>
      <c r="AM438" s="721"/>
      <c r="AN438" s="721"/>
      <c r="AO438" s="722"/>
      <c r="AP438" s="729">
        <f t="shared" si="134"/>
        <v>0</v>
      </c>
      <c r="AQ438" s="729">
        <f t="shared" si="135"/>
        <v>0</v>
      </c>
      <c r="AR438" s="729">
        <f t="shared" si="136"/>
        <v>0</v>
      </c>
      <c r="AS438" s="730">
        <f t="shared" si="123"/>
        <v>75</v>
      </c>
      <c r="AT438" s="731">
        <v>75</v>
      </c>
    </row>
    <row r="439" spans="1:46" ht="62.25" x14ac:dyDescent="0.9">
      <c r="A439" s="430">
        <v>28</v>
      </c>
      <c r="B439" s="433">
        <f>DATOS!F35</f>
        <v>0</v>
      </c>
      <c r="C439" s="491">
        <v>4</v>
      </c>
      <c r="D439" s="492">
        <v>4</v>
      </c>
      <c r="E439" s="492">
        <v>4</v>
      </c>
      <c r="F439" s="493">
        <v>4</v>
      </c>
      <c r="G439" s="695">
        <f t="shared" si="124"/>
        <v>4</v>
      </c>
      <c r="H439" s="491">
        <v>4</v>
      </c>
      <c r="I439" s="492">
        <v>4</v>
      </c>
      <c r="J439" s="492">
        <v>4</v>
      </c>
      <c r="K439" s="493">
        <v>4</v>
      </c>
      <c r="L439" s="695">
        <f t="shared" si="125"/>
        <v>4</v>
      </c>
      <c r="M439" s="696">
        <f t="shared" si="138"/>
        <v>4</v>
      </c>
      <c r="N439" s="766" t="str">
        <f t="shared" si="127"/>
        <v>D+</v>
      </c>
      <c r="O439" s="697"/>
      <c r="P439" s="491">
        <v>4</v>
      </c>
      <c r="Q439" s="492">
        <v>4</v>
      </c>
      <c r="R439" s="492">
        <v>4</v>
      </c>
      <c r="S439" s="493">
        <v>4</v>
      </c>
      <c r="T439" s="698">
        <f t="shared" si="128"/>
        <v>4</v>
      </c>
      <c r="U439" s="491">
        <v>4</v>
      </c>
      <c r="V439" s="492">
        <v>4</v>
      </c>
      <c r="W439" s="492">
        <v>4</v>
      </c>
      <c r="X439" s="493">
        <v>4</v>
      </c>
      <c r="Y439" s="417">
        <f t="shared" si="129"/>
        <v>4</v>
      </c>
      <c r="Z439" s="404">
        <f t="shared" si="139"/>
        <v>4</v>
      </c>
      <c r="AA439" s="766" t="str">
        <f t="shared" si="131"/>
        <v>D+</v>
      </c>
      <c r="AB439" s="423">
        <v>4</v>
      </c>
      <c r="AC439" s="1050"/>
      <c r="AD439" s="477" t="str">
        <f t="shared" si="132"/>
        <v>D+</v>
      </c>
      <c r="AE439" s="408">
        <f t="shared" si="140"/>
        <v>4</v>
      </c>
      <c r="AF439" s="288"/>
      <c r="AG439" s="726"/>
      <c r="AH439" s="727"/>
      <c r="AI439" s="728" t="str">
        <f t="shared" si="137"/>
        <v>N</v>
      </c>
      <c r="AJ439" s="732"/>
      <c r="AK439" s="720"/>
      <c r="AL439" s="720"/>
      <c r="AM439" s="721"/>
      <c r="AN439" s="721"/>
      <c r="AO439" s="722"/>
      <c r="AP439" s="729">
        <f t="shared" si="134"/>
        <v>0</v>
      </c>
      <c r="AQ439" s="729">
        <f t="shared" si="135"/>
        <v>0</v>
      </c>
      <c r="AR439" s="729">
        <f t="shared" si="136"/>
        <v>0</v>
      </c>
      <c r="AS439" s="730">
        <f t="shared" si="123"/>
        <v>75</v>
      </c>
      <c r="AT439" s="731">
        <v>75</v>
      </c>
    </row>
    <row r="440" spans="1:46" ht="62.25" x14ac:dyDescent="0.9">
      <c r="A440" s="430">
        <v>29</v>
      </c>
      <c r="B440" s="433">
        <f>DATOS!F36</f>
        <v>0</v>
      </c>
      <c r="C440" s="491">
        <v>5</v>
      </c>
      <c r="D440" s="492">
        <v>5</v>
      </c>
      <c r="E440" s="492">
        <v>5</v>
      </c>
      <c r="F440" s="493">
        <v>5</v>
      </c>
      <c r="G440" s="695">
        <f t="shared" si="124"/>
        <v>5</v>
      </c>
      <c r="H440" s="491">
        <v>5</v>
      </c>
      <c r="I440" s="492">
        <v>5</v>
      </c>
      <c r="J440" s="492">
        <v>5</v>
      </c>
      <c r="K440" s="493">
        <v>5</v>
      </c>
      <c r="L440" s="695">
        <f t="shared" si="125"/>
        <v>5</v>
      </c>
      <c r="M440" s="696">
        <f t="shared" si="138"/>
        <v>5</v>
      </c>
      <c r="N440" s="766" t="str">
        <f t="shared" si="127"/>
        <v>C-</v>
      </c>
      <c r="O440" s="697"/>
      <c r="P440" s="491">
        <v>5</v>
      </c>
      <c r="Q440" s="492">
        <v>5</v>
      </c>
      <c r="R440" s="492">
        <v>5</v>
      </c>
      <c r="S440" s="493">
        <v>5</v>
      </c>
      <c r="T440" s="698">
        <f t="shared" si="128"/>
        <v>5</v>
      </c>
      <c r="U440" s="491">
        <v>5</v>
      </c>
      <c r="V440" s="492">
        <v>5</v>
      </c>
      <c r="W440" s="492">
        <v>5</v>
      </c>
      <c r="X440" s="493">
        <v>5</v>
      </c>
      <c r="Y440" s="417">
        <f t="shared" si="129"/>
        <v>5</v>
      </c>
      <c r="Z440" s="404">
        <f t="shared" si="139"/>
        <v>5</v>
      </c>
      <c r="AA440" s="766" t="str">
        <f t="shared" si="131"/>
        <v>C-</v>
      </c>
      <c r="AB440" s="423">
        <v>5</v>
      </c>
      <c r="AC440" s="1050"/>
      <c r="AD440" s="477" t="str">
        <f t="shared" si="132"/>
        <v>C-</v>
      </c>
      <c r="AE440" s="408">
        <f t="shared" si="140"/>
        <v>5</v>
      </c>
      <c r="AF440" s="288"/>
      <c r="AG440" s="726"/>
      <c r="AH440" s="727"/>
      <c r="AI440" s="728" t="str">
        <f t="shared" si="137"/>
        <v>N</v>
      </c>
      <c r="AJ440" s="732"/>
      <c r="AK440" s="720"/>
      <c r="AL440" s="720"/>
      <c r="AM440" s="721"/>
      <c r="AN440" s="721"/>
      <c r="AO440" s="722"/>
      <c r="AP440" s="729">
        <f t="shared" si="134"/>
        <v>0</v>
      </c>
      <c r="AQ440" s="729">
        <f t="shared" si="135"/>
        <v>0</v>
      </c>
      <c r="AR440" s="729">
        <f t="shared" si="136"/>
        <v>0</v>
      </c>
      <c r="AS440" s="730">
        <f t="shared" si="123"/>
        <v>75</v>
      </c>
      <c r="AT440" s="731">
        <v>75</v>
      </c>
    </row>
    <row r="441" spans="1:46" ht="62.25" x14ac:dyDescent="0.9">
      <c r="A441" s="430">
        <v>30</v>
      </c>
      <c r="B441" s="433">
        <f>DATOS!F37</f>
        <v>0</v>
      </c>
      <c r="C441" s="491">
        <v>3</v>
      </c>
      <c r="D441" s="492">
        <v>3</v>
      </c>
      <c r="E441" s="492">
        <v>3</v>
      </c>
      <c r="F441" s="493">
        <v>3</v>
      </c>
      <c r="G441" s="695">
        <f t="shared" si="124"/>
        <v>3</v>
      </c>
      <c r="H441" s="491">
        <v>3</v>
      </c>
      <c r="I441" s="492">
        <v>3</v>
      </c>
      <c r="J441" s="492">
        <v>3</v>
      </c>
      <c r="K441" s="493">
        <v>3</v>
      </c>
      <c r="L441" s="695">
        <f t="shared" si="125"/>
        <v>3</v>
      </c>
      <c r="M441" s="696">
        <f t="shared" si="138"/>
        <v>3</v>
      </c>
      <c r="N441" s="766" t="str">
        <f t="shared" si="127"/>
        <v>D-</v>
      </c>
      <c r="O441" s="697"/>
      <c r="P441" s="491">
        <v>3</v>
      </c>
      <c r="Q441" s="492">
        <v>3</v>
      </c>
      <c r="R441" s="492">
        <v>3</v>
      </c>
      <c r="S441" s="493">
        <v>3</v>
      </c>
      <c r="T441" s="698">
        <f t="shared" si="128"/>
        <v>3</v>
      </c>
      <c r="U441" s="491">
        <v>3</v>
      </c>
      <c r="V441" s="492">
        <v>3</v>
      </c>
      <c r="W441" s="492">
        <v>3</v>
      </c>
      <c r="X441" s="493">
        <v>3</v>
      </c>
      <c r="Y441" s="417">
        <f t="shared" si="129"/>
        <v>3</v>
      </c>
      <c r="Z441" s="404">
        <f t="shared" si="139"/>
        <v>3</v>
      </c>
      <c r="AA441" s="766" t="str">
        <f t="shared" si="131"/>
        <v>D-</v>
      </c>
      <c r="AB441" s="423">
        <v>3</v>
      </c>
      <c r="AC441" s="1050"/>
      <c r="AD441" s="477" t="str">
        <f t="shared" si="132"/>
        <v>D-</v>
      </c>
      <c r="AE441" s="408">
        <f t="shared" si="140"/>
        <v>3</v>
      </c>
      <c r="AF441" s="288"/>
      <c r="AG441" s="726"/>
      <c r="AH441" s="727"/>
      <c r="AI441" s="728" t="str">
        <f t="shared" si="137"/>
        <v>N</v>
      </c>
      <c r="AJ441" s="732"/>
      <c r="AK441" s="720"/>
      <c r="AL441" s="720"/>
      <c r="AM441" s="721"/>
      <c r="AN441" s="721"/>
      <c r="AO441" s="722"/>
      <c r="AP441" s="729">
        <f t="shared" si="134"/>
        <v>0</v>
      </c>
      <c r="AQ441" s="729">
        <f t="shared" si="135"/>
        <v>0</v>
      </c>
      <c r="AR441" s="729">
        <f t="shared" si="136"/>
        <v>0</v>
      </c>
      <c r="AS441" s="730">
        <f t="shared" si="123"/>
        <v>75</v>
      </c>
      <c r="AT441" s="731">
        <v>75</v>
      </c>
    </row>
    <row r="442" spans="1:46" ht="62.25" x14ac:dyDescent="0.9">
      <c r="A442" s="430">
        <v>31</v>
      </c>
      <c r="B442" s="433">
        <f>DATOS!F38</f>
        <v>0</v>
      </c>
      <c r="C442" s="491">
        <v>3</v>
      </c>
      <c r="D442" s="492">
        <v>3</v>
      </c>
      <c r="E442" s="492">
        <v>3</v>
      </c>
      <c r="F442" s="493">
        <v>3</v>
      </c>
      <c r="G442" s="695">
        <f t="shared" si="124"/>
        <v>3</v>
      </c>
      <c r="H442" s="491">
        <v>3</v>
      </c>
      <c r="I442" s="492">
        <v>3</v>
      </c>
      <c r="J442" s="492">
        <v>3</v>
      </c>
      <c r="K442" s="493">
        <v>3</v>
      </c>
      <c r="L442" s="695">
        <f t="shared" si="125"/>
        <v>3</v>
      </c>
      <c r="M442" s="696">
        <f t="shared" si="138"/>
        <v>3</v>
      </c>
      <c r="N442" s="766" t="str">
        <f t="shared" si="127"/>
        <v>D-</v>
      </c>
      <c r="O442" s="697"/>
      <c r="P442" s="491">
        <v>3</v>
      </c>
      <c r="Q442" s="492">
        <v>3</v>
      </c>
      <c r="R442" s="492">
        <v>3</v>
      </c>
      <c r="S442" s="493">
        <v>3</v>
      </c>
      <c r="T442" s="698">
        <f t="shared" si="128"/>
        <v>3</v>
      </c>
      <c r="U442" s="491">
        <v>3</v>
      </c>
      <c r="V442" s="492">
        <v>3</v>
      </c>
      <c r="W442" s="492">
        <v>3</v>
      </c>
      <c r="X442" s="493">
        <v>3</v>
      </c>
      <c r="Y442" s="417">
        <f t="shared" si="129"/>
        <v>3</v>
      </c>
      <c r="Z442" s="404">
        <f t="shared" si="139"/>
        <v>3</v>
      </c>
      <c r="AA442" s="766" t="str">
        <f t="shared" si="131"/>
        <v>D-</v>
      </c>
      <c r="AB442" s="423">
        <v>3</v>
      </c>
      <c r="AC442" s="1050"/>
      <c r="AD442" s="477" t="str">
        <f t="shared" si="132"/>
        <v>D-</v>
      </c>
      <c r="AE442" s="408">
        <f t="shared" si="140"/>
        <v>3</v>
      </c>
      <c r="AF442" s="288"/>
      <c r="AG442" s="726"/>
      <c r="AH442" s="727"/>
      <c r="AI442" s="728" t="str">
        <f t="shared" si="137"/>
        <v>N</v>
      </c>
      <c r="AJ442" s="732"/>
      <c r="AK442" s="720"/>
      <c r="AL442" s="720"/>
      <c r="AM442" s="721"/>
      <c r="AN442" s="721"/>
      <c r="AO442" s="722"/>
      <c r="AP442" s="729">
        <f t="shared" si="134"/>
        <v>0</v>
      </c>
      <c r="AQ442" s="729">
        <f t="shared" si="135"/>
        <v>0</v>
      </c>
      <c r="AR442" s="729">
        <f t="shared" si="136"/>
        <v>0</v>
      </c>
      <c r="AS442" s="730">
        <f t="shared" si="123"/>
        <v>75</v>
      </c>
      <c r="AT442" s="731">
        <v>75</v>
      </c>
    </row>
    <row r="443" spans="1:46" ht="62.25" x14ac:dyDescent="0.9">
      <c r="A443" s="430">
        <v>32</v>
      </c>
      <c r="B443" s="433">
        <f>DATOS!F39</f>
        <v>0</v>
      </c>
      <c r="C443" s="491">
        <v>3</v>
      </c>
      <c r="D443" s="492">
        <v>3</v>
      </c>
      <c r="E443" s="492">
        <v>3</v>
      </c>
      <c r="F443" s="493">
        <v>3</v>
      </c>
      <c r="G443" s="695">
        <f t="shared" si="124"/>
        <v>3</v>
      </c>
      <c r="H443" s="491">
        <v>3</v>
      </c>
      <c r="I443" s="492">
        <v>3</v>
      </c>
      <c r="J443" s="492">
        <v>3</v>
      </c>
      <c r="K443" s="493">
        <v>3</v>
      </c>
      <c r="L443" s="695">
        <f t="shared" si="125"/>
        <v>3</v>
      </c>
      <c r="M443" s="696">
        <f t="shared" si="138"/>
        <v>3</v>
      </c>
      <c r="N443" s="766" t="str">
        <f t="shared" si="127"/>
        <v>D-</v>
      </c>
      <c r="O443" s="697"/>
      <c r="P443" s="491">
        <v>3</v>
      </c>
      <c r="Q443" s="492">
        <v>3</v>
      </c>
      <c r="R443" s="492">
        <v>3</v>
      </c>
      <c r="S443" s="493">
        <v>3</v>
      </c>
      <c r="T443" s="698">
        <f t="shared" si="128"/>
        <v>3</v>
      </c>
      <c r="U443" s="491">
        <v>3</v>
      </c>
      <c r="V443" s="492">
        <v>3</v>
      </c>
      <c r="W443" s="492">
        <v>3</v>
      </c>
      <c r="X443" s="493">
        <v>3</v>
      </c>
      <c r="Y443" s="417">
        <f t="shared" si="129"/>
        <v>3</v>
      </c>
      <c r="Z443" s="404">
        <f t="shared" si="139"/>
        <v>3</v>
      </c>
      <c r="AA443" s="766" t="str">
        <f t="shared" si="131"/>
        <v>D-</v>
      </c>
      <c r="AB443" s="423">
        <v>3</v>
      </c>
      <c r="AC443" s="1050"/>
      <c r="AD443" s="477" t="str">
        <f t="shared" si="132"/>
        <v>D-</v>
      </c>
      <c r="AE443" s="408">
        <f t="shared" si="140"/>
        <v>3</v>
      </c>
      <c r="AF443" s="288"/>
      <c r="AG443" s="726"/>
      <c r="AH443" s="727"/>
      <c r="AI443" s="728" t="str">
        <f t="shared" si="137"/>
        <v>N</v>
      </c>
      <c r="AJ443" s="732"/>
      <c r="AK443" s="720"/>
      <c r="AL443" s="720"/>
      <c r="AM443" s="721"/>
      <c r="AN443" s="721"/>
      <c r="AO443" s="722"/>
      <c r="AP443" s="729">
        <f t="shared" si="134"/>
        <v>0</v>
      </c>
      <c r="AQ443" s="729">
        <f t="shared" si="135"/>
        <v>0</v>
      </c>
      <c r="AR443" s="729">
        <f t="shared" si="136"/>
        <v>0</v>
      </c>
      <c r="AS443" s="730">
        <f t="shared" si="123"/>
        <v>75</v>
      </c>
      <c r="AT443" s="731">
        <v>75</v>
      </c>
    </row>
    <row r="444" spans="1:46" ht="62.25" x14ac:dyDescent="0.9">
      <c r="A444" s="430">
        <v>33</v>
      </c>
      <c r="B444" s="433">
        <f>DATOS!F40</f>
        <v>0</v>
      </c>
      <c r="C444" s="491">
        <v>4</v>
      </c>
      <c r="D444" s="492">
        <v>4</v>
      </c>
      <c r="E444" s="492">
        <v>4</v>
      </c>
      <c r="F444" s="493">
        <v>4</v>
      </c>
      <c r="G444" s="695">
        <f t="shared" si="124"/>
        <v>4</v>
      </c>
      <c r="H444" s="491">
        <v>4</v>
      </c>
      <c r="I444" s="492">
        <v>4</v>
      </c>
      <c r="J444" s="492">
        <v>4</v>
      </c>
      <c r="K444" s="493">
        <v>4</v>
      </c>
      <c r="L444" s="695">
        <f t="shared" si="125"/>
        <v>4</v>
      </c>
      <c r="M444" s="696">
        <f t="shared" si="138"/>
        <v>4</v>
      </c>
      <c r="N444" s="766" t="str">
        <f t="shared" si="127"/>
        <v>D+</v>
      </c>
      <c r="O444" s="697"/>
      <c r="P444" s="491">
        <v>4</v>
      </c>
      <c r="Q444" s="492">
        <v>4</v>
      </c>
      <c r="R444" s="492">
        <v>4</v>
      </c>
      <c r="S444" s="493">
        <v>4</v>
      </c>
      <c r="T444" s="698">
        <f t="shared" si="128"/>
        <v>4</v>
      </c>
      <c r="U444" s="491">
        <v>4</v>
      </c>
      <c r="V444" s="492">
        <v>4</v>
      </c>
      <c r="W444" s="492">
        <v>4</v>
      </c>
      <c r="X444" s="493">
        <v>4</v>
      </c>
      <c r="Y444" s="417">
        <f t="shared" si="129"/>
        <v>4</v>
      </c>
      <c r="Z444" s="404">
        <f t="shared" si="139"/>
        <v>4</v>
      </c>
      <c r="AA444" s="766" t="str">
        <f t="shared" si="131"/>
        <v>D+</v>
      </c>
      <c r="AB444" s="423">
        <v>4</v>
      </c>
      <c r="AC444" s="1050"/>
      <c r="AD444" s="477" t="str">
        <f t="shared" si="132"/>
        <v>D+</v>
      </c>
      <c r="AE444" s="408">
        <f t="shared" si="140"/>
        <v>4</v>
      </c>
      <c r="AF444" s="288"/>
      <c r="AG444" s="726"/>
      <c r="AH444" s="727"/>
      <c r="AI444" s="728" t="str">
        <f t="shared" si="137"/>
        <v>N</v>
      </c>
      <c r="AJ444" s="732"/>
      <c r="AK444" s="720"/>
      <c r="AL444" s="720"/>
      <c r="AM444" s="721"/>
      <c r="AN444" s="721"/>
      <c r="AO444" s="722"/>
      <c r="AP444" s="729">
        <f t="shared" si="134"/>
        <v>0</v>
      </c>
      <c r="AQ444" s="729">
        <f t="shared" si="135"/>
        <v>0</v>
      </c>
      <c r="AR444" s="729">
        <f t="shared" si="136"/>
        <v>0</v>
      </c>
      <c r="AS444" s="730">
        <f t="shared" si="123"/>
        <v>75</v>
      </c>
      <c r="AT444" s="731">
        <v>75</v>
      </c>
    </row>
    <row r="445" spans="1:46" ht="62.25" x14ac:dyDescent="0.9">
      <c r="A445" s="430">
        <v>34</v>
      </c>
      <c r="B445" s="433">
        <f>DATOS!F41</f>
        <v>0</v>
      </c>
      <c r="C445" s="491">
        <v>2</v>
      </c>
      <c r="D445" s="492">
        <v>2</v>
      </c>
      <c r="E445" s="492">
        <v>2</v>
      </c>
      <c r="F445" s="493">
        <v>2</v>
      </c>
      <c r="G445" s="695">
        <f t="shared" si="124"/>
        <v>2</v>
      </c>
      <c r="H445" s="491">
        <v>2</v>
      </c>
      <c r="I445" s="492">
        <v>2</v>
      </c>
      <c r="J445" s="492">
        <v>2</v>
      </c>
      <c r="K445" s="493">
        <v>2</v>
      </c>
      <c r="L445" s="695">
        <f t="shared" si="125"/>
        <v>2</v>
      </c>
      <c r="M445" s="696">
        <f t="shared" si="138"/>
        <v>2</v>
      </c>
      <c r="N445" s="766" t="str">
        <f t="shared" si="127"/>
        <v>E+</v>
      </c>
      <c r="O445" s="697"/>
      <c r="P445" s="491">
        <v>2</v>
      </c>
      <c r="Q445" s="492">
        <v>2</v>
      </c>
      <c r="R445" s="492">
        <v>2</v>
      </c>
      <c r="S445" s="493">
        <v>2</v>
      </c>
      <c r="T445" s="698">
        <f t="shared" si="128"/>
        <v>2</v>
      </c>
      <c r="U445" s="491">
        <v>2</v>
      </c>
      <c r="V445" s="492">
        <v>2</v>
      </c>
      <c r="W445" s="492">
        <v>2</v>
      </c>
      <c r="X445" s="493">
        <v>2</v>
      </c>
      <c r="Y445" s="417">
        <f t="shared" si="129"/>
        <v>2</v>
      </c>
      <c r="Z445" s="404">
        <f t="shared" si="139"/>
        <v>2</v>
      </c>
      <c r="AA445" s="766" t="str">
        <f t="shared" si="131"/>
        <v>E+</v>
      </c>
      <c r="AB445" s="423">
        <v>2</v>
      </c>
      <c r="AC445" s="1050"/>
      <c r="AD445" s="477" t="str">
        <f t="shared" si="132"/>
        <v>E+</v>
      </c>
      <c r="AE445" s="408">
        <f t="shared" si="140"/>
        <v>2</v>
      </c>
      <c r="AF445" s="288"/>
      <c r="AG445" s="726"/>
      <c r="AH445" s="727"/>
      <c r="AI445" s="728" t="str">
        <f t="shared" si="137"/>
        <v>N</v>
      </c>
      <c r="AJ445" s="732"/>
      <c r="AK445" s="720"/>
      <c r="AL445" s="720"/>
      <c r="AM445" s="721"/>
      <c r="AN445" s="721"/>
      <c r="AO445" s="722"/>
      <c r="AP445" s="729">
        <f t="shared" si="134"/>
        <v>0</v>
      </c>
      <c r="AQ445" s="729">
        <f t="shared" si="135"/>
        <v>0</v>
      </c>
      <c r="AR445" s="729">
        <f t="shared" si="136"/>
        <v>0</v>
      </c>
      <c r="AS445" s="730">
        <f t="shared" si="123"/>
        <v>75</v>
      </c>
      <c r="AT445" s="731">
        <v>75</v>
      </c>
    </row>
    <row r="446" spans="1:46" ht="62.25" x14ac:dyDescent="0.9">
      <c r="A446" s="430">
        <v>35</v>
      </c>
      <c r="B446" s="433">
        <f>DATOS!F42</f>
        <v>0</v>
      </c>
      <c r="C446" s="491">
        <v>2</v>
      </c>
      <c r="D446" s="492">
        <v>2</v>
      </c>
      <c r="E446" s="492">
        <v>2</v>
      </c>
      <c r="F446" s="493">
        <v>2</v>
      </c>
      <c r="G446" s="695">
        <f t="shared" si="124"/>
        <v>2</v>
      </c>
      <c r="H446" s="491">
        <v>2</v>
      </c>
      <c r="I446" s="492">
        <v>2</v>
      </c>
      <c r="J446" s="492">
        <v>2</v>
      </c>
      <c r="K446" s="493">
        <v>2</v>
      </c>
      <c r="L446" s="695">
        <f t="shared" si="125"/>
        <v>2</v>
      </c>
      <c r="M446" s="696">
        <f t="shared" si="138"/>
        <v>2</v>
      </c>
      <c r="N446" s="766" t="str">
        <f t="shared" si="127"/>
        <v>E+</v>
      </c>
      <c r="O446" s="697"/>
      <c r="P446" s="491">
        <v>2</v>
      </c>
      <c r="Q446" s="492">
        <v>2</v>
      </c>
      <c r="R446" s="492">
        <v>2</v>
      </c>
      <c r="S446" s="493">
        <v>2</v>
      </c>
      <c r="T446" s="698">
        <f t="shared" si="128"/>
        <v>2</v>
      </c>
      <c r="U446" s="491">
        <v>2</v>
      </c>
      <c r="V446" s="492">
        <v>2</v>
      </c>
      <c r="W446" s="492">
        <v>2</v>
      </c>
      <c r="X446" s="493">
        <v>2</v>
      </c>
      <c r="Y446" s="417">
        <f t="shared" si="129"/>
        <v>2</v>
      </c>
      <c r="Z446" s="404">
        <f t="shared" si="139"/>
        <v>2</v>
      </c>
      <c r="AA446" s="766" t="str">
        <f t="shared" si="131"/>
        <v>E+</v>
      </c>
      <c r="AB446" s="423">
        <v>2</v>
      </c>
      <c r="AC446" s="1050"/>
      <c r="AD446" s="477" t="str">
        <f t="shared" si="132"/>
        <v>E+</v>
      </c>
      <c r="AE446" s="408">
        <f t="shared" si="140"/>
        <v>2</v>
      </c>
      <c r="AF446" s="288"/>
      <c r="AG446" s="726"/>
      <c r="AH446" s="727"/>
      <c r="AI446" s="728" t="str">
        <f t="shared" si="137"/>
        <v>N</v>
      </c>
      <c r="AJ446" s="732"/>
      <c r="AK446" s="720"/>
      <c r="AL446" s="720"/>
      <c r="AM446" s="721"/>
      <c r="AN446" s="721"/>
      <c r="AO446" s="722"/>
      <c r="AP446" s="729">
        <f t="shared" si="134"/>
        <v>0</v>
      </c>
      <c r="AQ446" s="729">
        <f t="shared" si="135"/>
        <v>0</v>
      </c>
      <c r="AR446" s="729">
        <f t="shared" si="136"/>
        <v>0</v>
      </c>
      <c r="AS446" s="730">
        <f t="shared" si="123"/>
        <v>75</v>
      </c>
      <c r="AT446" s="731">
        <v>75</v>
      </c>
    </row>
    <row r="447" spans="1:46" ht="62.25" x14ac:dyDescent="0.9">
      <c r="A447" s="430">
        <v>36</v>
      </c>
      <c r="B447" s="433">
        <f>DATOS!F43</f>
        <v>0</v>
      </c>
      <c r="C447" s="491">
        <v>2</v>
      </c>
      <c r="D447" s="492">
        <v>2</v>
      </c>
      <c r="E447" s="492">
        <v>2</v>
      </c>
      <c r="F447" s="493">
        <v>2</v>
      </c>
      <c r="G447" s="695">
        <f t="shared" si="124"/>
        <v>2</v>
      </c>
      <c r="H447" s="491">
        <v>2</v>
      </c>
      <c r="I447" s="492">
        <v>2</v>
      </c>
      <c r="J447" s="492">
        <v>2</v>
      </c>
      <c r="K447" s="493">
        <v>2</v>
      </c>
      <c r="L447" s="695">
        <f t="shared" si="125"/>
        <v>2</v>
      </c>
      <c r="M447" s="696">
        <f t="shared" si="138"/>
        <v>2</v>
      </c>
      <c r="N447" s="766" t="str">
        <f t="shared" si="127"/>
        <v>E+</v>
      </c>
      <c r="O447" s="697"/>
      <c r="P447" s="491">
        <v>2</v>
      </c>
      <c r="Q447" s="492">
        <v>2</v>
      </c>
      <c r="R447" s="492">
        <v>2</v>
      </c>
      <c r="S447" s="493">
        <v>2</v>
      </c>
      <c r="T447" s="698">
        <f t="shared" si="128"/>
        <v>2</v>
      </c>
      <c r="U447" s="491">
        <v>2</v>
      </c>
      <c r="V447" s="492">
        <v>2</v>
      </c>
      <c r="W447" s="492">
        <v>2</v>
      </c>
      <c r="X447" s="493">
        <v>2</v>
      </c>
      <c r="Y447" s="417">
        <f t="shared" si="129"/>
        <v>2</v>
      </c>
      <c r="Z447" s="404">
        <f t="shared" si="139"/>
        <v>2</v>
      </c>
      <c r="AA447" s="766" t="str">
        <f t="shared" si="131"/>
        <v>E+</v>
      </c>
      <c r="AB447" s="423">
        <v>2</v>
      </c>
      <c r="AC447" s="1050"/>
      <c r="AD447" s="477" t="str">
        <f t="shared" si="132"/>
        <v>E+</v>
      </c>
      <c r="AE447" s="408">
        <f t="shared" si="140"/>
        <v>2</v>
      </c>
      <c r="AF447" s="288"/>
      <c r="AG447" s="726"/>
      <c r="AH447" s="727"/>
      <c r="AI447" s="728" t="str">
        <f t="shared" si="137"/>
        <v>N</v>
      </c>
      <c r="AJ447" s="732"/>
      <c r="AK447" s="720"/>
      <c r="AL447" s="720"/>
      <c r="AM447" s="721"/>
      <c r="AN447" s="721"/>
      <c r="AO447" s="722"/>
      <c r="AP447" s="729">
        <f t="shared" si="134"/>
        <v>0</v>
      </c>
      <c r="AQ447" s="729">
        <f t="shared" si="135"/>
        <v>0</v>
      </c>
      <c r="AR447" s="729">
        <f t="shared" si="136"/>
        <v>0</v>
      </c>
      <c r="AS447" s="730">
        <f t="shared" si="123"/>
        <v>75</v>
      </c>
      <c r="AT447" s="731">
        <v>75</v>
      </c>
    </row>
    <row r="448" spans="1:46" ht="62.25" x14ac:dyDescent="0.9">
      <c r="A448" s="430">
        <v>37</v>
      </c>
      <c r="B448" s="433">
        <f>DATOS!F44</f>
        <v>0</v>
      </c>
      <c r="C448" s="491">
        <v>1</v>
      </c>
      <c r="D448" s="492">
        <v>1</v>
      </c>
      <c r="E448" s="492">
        <v>1</v>
      </c>
      <c r="F448" s="493">
        <v>1</v>
      </c>
      <c r="G448" s="695">
        <f t="shared" si="124"/>
        <v>1</v>
      </c>
      <c r="H448" s="491">
        <v>1</v>
      </c>
      <c r="I448" s="492">
        <v>1</v>
      </c>
      <c r="J448" s="492">
        <v>1</v>
      </c>
      <c r="K448" s="493">
        <v>1</v>
      </c>
      <c r="L448" s="695">
        <f t="shared" si="125"/>
        <v>1</v>
      </c>
      <c r="M448" s="696">
        <f t="shared" si="138"/>
        <v>1</v>
      </c>
      <c r="N448" s="766" t="str">
        <f t="shared" si="127"/>
        <v>E-</v>
      </c>
      <c r="O448" s="697"/>
      <c r="P448" s="491">
        <v>1</v>
      </c>
      <c r="Q448" s="492">
        <v>1</v>
      </c>
      <c r="R448" s="492">
        <v>1</v>
      </c>
      <c r="S448" s="493">
        <v>1</v>
      </c>
      <c r="T448" s="698">
        <f t="shared" si="128"/>
        <v>1</v>
      </c>
      <c r="U448" s="491">
        <v>1</v>
      </c>
      <c r="V448" s="492">
        <v>1</v>
      </c>
      <c r="W448" s="492">
        <v>1</v>
      </c>
      <c r="X448" s="493">
        <v>1</v>
      </c>
      <c r="Y448" s="417">
        <f t="shared" si="129"/>
        <v>1</v>
      </c>
      <c r="Z448" s="404">
        <f t="shared" si="139"/>
        <v>1</v>
      </c>
      <c r="AA448" s="766" t="str">
        <f t="shared" si="131"/>
        <v>E-</v>
      </c>
      <c r="AB448" s="423">
        <v>1</v>
      </c>
      <c r="AC448" s="1050"/>
      <c r="AD448" s="477" t="str">
        <f t="shared" si="132"/>
        <v>E-</v>
      </c>
      <c r="AE448" s="408">
        <f t="shared" si="140"/>
        <v>1</v>
      </c>
      <c r="AF448" s="288"/>
      <c r="AG448" s="726"/>
      <c r="AH448" s="727"/>
      <c r="AI448" s="728" t="str">
        <f t="shared" si="137"/>
        <v>N</v>
      </c>
      <c r="AJ448" s="732"/>
      <c r="AK448" s="720"/>
      <c r="AL448" s="720"/>
      <c r="AM448" s="721"/>
      <c r="AN448" s="721"/>
      <c r="AO448" s="722"/>
      <c r="AP448" s="729">
        <f t="shared" si="134"/>
        <v>0</v>
      </c>
      <c r="AQ448" s="729">
        <f t="shared" si="135"/>
        <v>0</v>
      </c>
      <c r="AR448" s="729">
        <f t="shared" si="136"/>
        <v>0</v>
      </c>
      <c r="AS448" s="730">
        <f t="shared" si="123"/>
        <v>75</v>
      </c>
      <c r="AT448" s="731">
        <v>75</v>
      </c>
    </row>
    <row r="449" spans="1:46" ht="62.25" x14ac:dyDescent="0.9">
      <c r="A449" s="430">
        <v>38</v>
      </c>
      <c r="B449" s="433">
        <f>DATOS!F45</f>
        <v>0</v>
      </c>
      <c r="C449" s="491">
        <v>1</v>
      </c>
      <c r="D449" s="492">
        <v>1</v>
      </c>
      <c r="E449" s="492">
        <v>1</v>
      </c>
      <c r="F449" s="493">
        <v>1</v>
      </c>
      <c r="G449" s="695">
        <f t="shared" si="124"/>
        <v>1</v>
      </c>
      <c r="H449" s="491">
        <v>1</v>
      </c>
      <c r="I449" s="492">
        <v>1</v>
      </c>
      <c r="J449" s="492">
        <v>1</v>
      </c>
      <c r="K449" s="493">
        <v>1</v>
      </c>
      <c r="L449" s="695">
        <f t="shared" si="125"/>
        <v>1</v>
      </c>
      <c r="M449" s="696">
        <f t="shared" si="138"/>
        <v>1</v>
      </c>
      <c r="N449" s="766" t="str">
        <f t="shared" si="127"/>
        <v>E-</v>
      </c>
      <c r="O449" s="697"/>
      <c r="P449" s="491">
        <v>1</v>
      </c>
      <c r="Q449" s="492">
        <v>1</v>
      </c>
      <c r="R449" s="492">
        <v>1</v>
      </c>
      <c r="S449" s="493">
        <v>1</v>
      </c>
      <c r="T449" s="698">
        <f t="shared" si="128"/>
        <v>1</v>
      </c>
      <c r="U449" s="491">
        <v>1</v>
      </c>
      <c r="V449" s="492">
        <v>1</v>
      </c>
      <c r="W449" s="492">
        <v>1</v>
      </c>
      <c r="X449" s="493">
        <v>1</v>
      </c>
      <c r="Y449" s="417">
        <f t="shared" si="129"/>
        <v>1</v>
      </c>
      <c r="Z449" s="404">
        <f t="shared" si="139"/>
        <v>1</v>
      </c>
      <c r="AA449" s="766" t="str">
        <f t="shared" si="131"/>
        <v>E-</v>
      </c>
      <c r="AB449" s="423">
        <v>1</v>
      </c>
      <c r="AC449" s="1050"/>
      <c r="AD449" s="477" t="str">
        <f t="shared" si="132"/>
        <v>E-</v>
      </c>
      <c r="AE449" s="408">
        <f t="shared" si="140"/>
        <v>1</v>
      </c>
      <c r="AF449" s="288"/>
      <c r="AG449" s="726"/>
      <c r="AH449" s="727"/>
      <c r="AI449" s="728" t="str">
        <f t="shared" si="137"/>
        <v>N</v>
      </c>
      <c r="AJ449" s="732"/>
      <c r="AK449" s="720"/>
      <c r="AL449" s="720"/>
      <c r="AM449" s="721"/>
      <c r="AN449" s="721"/>
      <c r="AO449" s="722"/>
      <c r="AP449" s="729">
        <f t="shared" si="134"/>
        <v>0</v>
      </c>
      <c r="AQ449" s="729">
        <f t="shared" si="135"/>
        <v>0</v>
      </c>
      <c r="AR449" s="729">
        <f t="shared" si="136"/>
        <v>0</v>
      </c>
      <c r="AS449" s="730">
        <f t="shared" si="123"/>
        <v>75</v>
      </c>
      <c r="AT449" s="731">
        <v>75</v>
      </c>
    </row>
    <row r="450" spans="1:46" ht="62.25" x14ac:dyDescent="0.9">
      <c r="A450" s="430">
        <v>39</v>
      </c>
      <c r="B450" s="433">
        <f>DATOS!F46</f>
        <v>0</v>
      </c>
      <c r="C450" s="491">
        <v>1</v>
      </c>
      <c r="D450" s="492">
        <v>1</v>
      </c>
      <c r="E450" s="492">
        <v>1</v>
      </c>
      <c r="F450" s="493">
        <v>1</v>
      </c>
      <c r="G450" s="695">
        <f t="shared" si="124"/>
        <v>1</v>
      </c>
      <c r="H450" s="491">
        <v>1</v>
      </c>
      <c r="I450" s="492">
        <v>1</v>
      </c>
      <c r="J450" s="492">
        <v>1</v>
      </c>
      <c r="K450" s="493">
        <v>1</v>
      </c>
      <c r="L450" s="695">
        <f t="shared" si="125"/>
        <v>1</v>
      </c>
      <c r="M450" s="696">
        <f t="shared" si="138"/>
        <v>1</v>
      </c>
      <c r="N450" s="766" t="str">
        <f t="shared" si="127"/>
        <v>E-</v>
      </c>
      <c r="O450" s="697"/>
      <c r="P450" s="491">
        <v>1</v>
      </c>
      <c r="Q450" s="492">
        <v>1</v>
      </c>
      <c r="R450" s="492">
        <v>1</v>
      </c>
      <c r="S450" s="493">
        <v>1</v>
      </c>
      <c r="T450" s="698">
        <f t="shared" si="128"/>
        <v>1</v>
      </c>
      <c r="U450" s="491">
        <v>1</v>
      </c>
      <c r="V450" s="492">
        <v>1</v>
      </c>
      <c r="W450" s="492">
        <v>1</v>
      </c>
      <c r="X450" s="493">
        <v>1</v>
      </c>
      <c r="Y450" s="417">
        <f t="shared" si="129"/>
        <v>1</v>
      </c>
      <c r="Z450" s="404">
        <f t="shared" si="139"/>
        <v>1</v>
      </c>
      <c r="AA450" s="766" t="str">
        <f t="shared" si="131"/>
        <v>E-</v>
      </c>
      <c r="AB450" s="423">
        <v>1</v>
      </c>
      <c r="AC450" s="1050"/>
      <c r="AD450" s="477" t="str">
        <f t="shared" si="132"/>
        <v>E-</v>
      </c>
      <c r="AE450" s="408">
        <f t="shared" si="140"/>
        <v>1</v>
      </c>
      <c r="AF450" s="288"/>
      <c r="AG450" s="726"/>
      <c r="AH450" s="727"/>
      <c r="AI450" s="728" t="str">
        <f t="shared" si="137"/>
        <v>N</v>
      </c>
      <c r="AJ450" s="732"/>
      <c r="AK450" s="720"/>
      <c r="AL450" s="720"/>
      <c r="AM450" s="721"/>
      <c r="AN450" s="721"/>
      <c r="AO450" s="722"/>
      <c r="AP450" s="729">
        <f t="shared" si="134"/>
        <v>0</v>
      </c>
      <c r="AQ450" s="729">
        <f t="shared" si="135"/>
        <v>0</v>
      </c>
      <c r="AR450" s="729">
        <f t="shared" si="136"/>
        <v>0</v>
      </c>
      <c r="AS450" s="730">
        <f t="shared" si="123"/>
        <v>75</v>
      </c>
      <c r="AT450" s="731">
        <v>75</v>
      </c>
    </row>
    <row r="451" spans="1:46" ht="63" thickBot="1" x14ac:dyDescent="0.95">
      <c r="A451" s="431">
        <v>40</v>
      </c>
      <c r="B451" s="434">
        <f>DATOS!F47</f>
        <v>0</v>
      </c>
      <c r="C451" s="494">
        <v>1</v>
      </c>
      <c r="D451" s="495">
        <v>1</v>
      </c>
      <c r="E451" s="495">
        <v>1</v>
      </c>
      <c r="F451" s="496">
        <v>1</v>
      </c>
      <c r="G451" s="700">
        <f t="shared" si="124"/>
        <v>1</v>
      </c>
      <c r="H451" s="494">
        <v>1</v>
      </c>
      <c r="I451" s="495">
        <v>1</v>
      </c>
      <c r="J451" s="495">
        <v>1</v>
      </c>
      <c r="K451" s="496">
        <v>1</v>
      </c>
      <c r="L451" s="700">
        <f t="shared" si="125"/>
        <v>1</v>
      </c>
      <c r="M451" s="701">
        <f t="shared" si="138"/>
        <v>1</v>
      </c>
      <c r="N451" s="767" t="str">
        <f t="shared" si="127"/>
        <v>E-</v>
      </c>
      <c r="O451" s="702"/>
      <c r="P451" s="494">
        <v>1</v>
      </c>
      <c r="Q451" s="495">
        <v>1</v>
      </c>
      <c r="R451" s="495">
        <v>1</v>
      </c>
      <c r="S451" s="496">
        <v>1</v>
      </c>
      <c r="T451" s="703">
        <f t="shared" si="128"/>
        <v>1</v>
      </c>
      <c r="U451" s="494">
        <v>1</v>
      </c>
      <c r="V451" s="495">
        <v>1</v>
      </c>
      <c r="W451" s="495">
        <v>1</v>
      </c>
      <c r="X451" s="496">
        <v>1</v>
      </c>
      <c r="Y451" s="418">
        <f t="shared" si="129"/>
        <v>1</v>
      </c>
      <c r="Z451" s="405">
        <f t="shared" si="139"/>
        <v>1</v>
      </c>
      <c r="AA451" s="767" t="str">
        <f t="shared" si="131"/>
        <v>E-</v>
      </c>
      <c r="AB451" s="424">
        <v>1</v>
      </c>
      <c r="AC451" s="1051"/>
      <c r="AD451" s="478" t="str">
        <f t="shared" si="132"/>
        <v>E-</v>
      </c>
      <c r="AE451" s="409">
        <f t="shared" si="140"/>
        <v>1</v>
      </c>
      <c r="AF451" s="289"/>
      <c r="AG451" s="733"/>
      <c r="AH451" s="734"/>
      <c r="AI451" s="735" t="str">
        <f t="shared" si="137"/>
        <v>N</v>
      </c>
      <c r="AJ451" s="736"/>
      <c r="AK451" s="737"/>
      <c r="AL451" s="737"/>
      <c r="AM451" s="738"/>
      <c r="AN451" s="738"/>
      <c r="AO451" s="739"/>
      <c r="AP451" s="740">
        <f t="shared" si="134"/>
        <v>0</v>
      </c>
      <c r="AQ451" s="740">
        <f t="shared" si="135"/>
        <v>0</v>
      </c>
      <c r="AR451" s="740">
        <f t="shared" si="136"/>
        <v>0</v>
      </c>
      <c r="AS451" s="741">
        <f t="shared" si="123"/>
        <v>75</v>
      </c>
      <c r="AT451" s="742">
        <v>75</v>
      </c>
    </row>
    <row r="452" spans="1:46" ht="63" thickBot="1" x14ac:dyDescent="0.95">
      <c r="A452" s="385"/>
      <c r="E452" s="442" t="s">
        <v>168</v>
      </c>
      <c r="F452" s="440" t="s">
        <v>929</v>
      </c>
      <c r="G452" s="441" t="s">
        <v>169</v>
      </c>
      <c r="H452" s="687"/>
      <c r="I452" s="687"/>
      <c r="J452" s="687"/>
      <c r="K452" s="687"/>
      <c r="L452" s="704"/>
      <c r="M452" s="704"/>
      <c r="N452" s="704"/>
      <c r="O452" s="704"/>
      <c r="P452" s="687"/>
      <c r="Q452" s="687"/>
      <c r="R452" s="687"/>
      <c r="S452" s="687"/>
      <c r="T452" s="704"/>
      <c r="U452" s="687"/>
      <c r="V452" s="687"/>
      <c r="W452" s="687"/>
      <c r="X452" s="687"/>
      <c r="Y452" s="377"/>
      <c r="Z452" s="377"/>
      <c r="AA452" s="377"/>
      <c r="AB452" s="377"/>
      <c r="AC452" s="1040" t="s">
        <v>157</v>
      </c>
      <c r="AD452" s="1041"/>
      <c r="AE452" s="378">
        <f>AVERAGE(AE412:AE432)</f>
        <v>8.4285714285714288</v>
      </c>
      <c r="AF452" s="228"/>
    </row>
    <row r="453" spans="1:46" ht="63" thickBot="1" x14ac:dyDescent="0.95">
      <c r="A453" s="385"/>
      <c r="B453" s="1042" t="s">
        <v>228</v>
      </c>
      <c r="C453" s="1043"/>
      <c r="D453" s="1044"/>
      <c r="E453" s="443" t="s">
        <v>170</v>
      </c>
      <c r="F453" s="705">
        <f>COUNTIFS($V$14:$V$53, "&gt;=8", $V$14:$V$53, "&lt;=10")</f>
        <v>0</v>
      </c>
      <c r="G453" s="706">
        <f>COUNTIFS($G$14:$G$52, "&gt;=8", $G$14:$G$52, "&lt;=10") / COUNT($G$14:$G$52)</f>
        <v>0</v>
      </c>
      <c r="K453" s="687"/>
      <c r="L453" s="704"/>
      <c r="M453" s="704"/>
      <c r="N453" s="704"/>
      <c r="O453" s="704"/>
      <c r="P453" s="687"/>
      <c r="Q453" s="687"/>
      <c r="R453" s="687"/>
      <c r="S453" s="687"/>
      <c r="T453" s="704"/>
      <c r="U453" s="687"/>
      <c r="V453" s="687"/>
      <c r="W453" s="687"/>
      <c r="X453" s="687"/>
      <c r="Y453" s="377"/>
      <c r="Z453" s="377"/>
      <c r="AA453" s="377"/>
      <c r="AB453" s="377"/>
      <c r="AC453" s="1040" t="s">
        <v>158</v>
      </c>
      <c r="AD453" s="1045"/>
      <c r="AE453" s="379">
        <f>DATOS!C415</f>
        <v>0</v>
      </c>
      <c r="AF453" s="280"/>
      <c r="AG453" s="381"/>
      <c r="AH453" s="381"/>
      <c r="AI453" s="380"/>
      <c r="AJ453" s="380"/>
      <c r="AK453" s="380"/>
      <c r="AL453" s="380"/>
      <c r="AM453" s="663"/>
      <c r="AN453" s="663"/>
      <c r="AO453" s="663"/>
      <c r="AP453" s="663"/>
      <c r="AQ453" s="663"/>
      <c r="AR453" s="663"/>
      <c r="AS453" s="663"/>
      <c r="AT453" s="663"/>
    </row>
    <row r="454" spans="1:46" x14ac:dyDescent="0.9">
      <c r="B454" s="1027" t="s">
        <v>231</v>
      </c>
      <c r="C454" s="1028"/>
      <c r="D454" s="1029"/>
      <c r="E454" s="445" t="s">
        <v>171</v>
      </c>
      <c r="F454" s="707">
        <f>COUNTIFS($V$14:$V$53, "&gt;=5", $V$14:$V$53, "&lt;=7")</f>
        <v>0</v>
      </c>
      <c r="G454" s="708">
        <f>COUNTIFS($G$14:$G$52, "&gt;=5", $G$14:$G$52, "&lt;=7") / COUNT($G$14:$G$52)</f>
        <v>0</v>
      </c>
      <c r="K454" s="709"/>
      <c r="L454" s="710"/>
      <c r="M454" s="710"/>
      <c r="N454" s="710"/>
      <c r="O454" s="710"/>
      <c r="P454" s="709"/>
      <c r="Q454" s="709"/>
      <c r="R454" s="709"/>
      <c r="S454" s="709"/>
      <c r="T454" s="710"/>
      <c r="U454" s="687"/>
      <c r="V454" s="687"/>
      <c r="W454" s="687"/>
      <c r="X454" s="687"/>
      <c r="Y454" s="229"/>
      <c r="Z454" s="229"/>
      <c r="AA454" s="229"/>
      <c r="AB454" s="229"/>
      <c r="AC454" s="221"/>
      <c r="AD454" s="229"/>
      <c r="AE454" s="229"/>
      <c r="AF454" s="229"/>
      <c r="AG454" s="381"/>
      <c r="AH454" s="381"/>
      <c r="AI454" s="380"/>
      <c r="AJ454" s="380"/>
      <c r="AK454" s="380"/>
      <c r="AL454" s="380"/>
      <c r="AM454" s="380"/>
      <c r="AN454" s="380"/>
      <c r="AO454" s="380"/>
      <c r="AP454" s="380"/>
      <c r="AQ454" s="380"/>
      <c r="AR454" s="380"/>
      <c r="AS454" s="380"/>
      <c r="AT454" s="380"/>
    </row>
    <row r="455" spans="1:46" ht="62.25" thickBot="1" x14ac:dyDescent="0.95">
      <c r="B455" s="1030" t="s">
        <v>234</v>
      </c>
      <c r="C455" s="1031"/>
      <c r="D455" s="1032"/>
      <c r="E455" s="447" t="s">
        <v>172</v>
      </c>
      <c r="F455" s="711">
        <f>COUNTIFS($V$14:$V$53, "&gt;=1", $V$14:$V$53, "&lt;=4")</f>
        <v>0</v>
      </c>
      <c r="G455" s="712">
        <f>COUNTIFS($G$14:$G$52, "&gt;=1", $G$14:$G$52, "&lt;=4") / COUNT($G$14:$G$52)</f>
        <v>0</v>
      </c>
      <c r="K455" s="709"/>
      <c r="L455" s="710"/>
      <c r="M455" s="710"/>
      <c r="N455" s="710"/>
      <c r="O455" s="710"/>
      <c r="P455" s="709"/>
      <c r="Q455" s="1033" t="s">
        <v>111</v>
      </c>
      <c r="R455" s="1033"/>
      <c r="U455" s="1034" t="s">
        <v>310</v>
      </c>
      <c r="V455" s="1034"/>
      <c r="W455" s="713"/>
      <c r="X455" s="1035" t="s">
        <v>917</v>
      </c>
      <c r="Y455" s="1035"/>
      <c r="Z455" s="1035"/>
      <c r="AA455" s="1036" t="s">
        <v>918</v>
      </c>
      <c r="AB455" s="1036"/>
      <c r="AC455" s="1036"/>
      <c r="AD455" s="1036"/>
      <c r="AE455" s="1036"/>
      <c r="AF455" s="229"/>
      <c r="AG455" s="381"/>
      <c r="AH455" s="381"/>
      <c r="AI455" s="380"/>
      <c r="AJ455" s="380"/>
      <c r="AK455" s="380"/>
      <c r="AL455" s="380"/>
      <c r="AM455" s="380"/>
      <c r="AN455" s="380"/>
      <c r="AO455" s="380"/>
      <c r="AP455" s="380"/>
      <c r="AQ455" s="380"/>
      <c r="AR455" s="380"/>
      <c r="AS455" s="380"/>
      <c r="AT455" s="380"/>
    </row>
    <row r="456" spans="1:46" ht="62.25" thickBot="1" x14ac:dyDescent="0.95">
      <c r="B456" s="1046" t="s">
        <v>173</v>
      </c>
      <c r="C456" s="1047"/>
      <c r="D456" s="1047"/>
      <c r="E456" s="1048"/>
      <c r="F456" s="714">
        <f>SUM(F453:F455)</f>
        <v>0</v>
      </c>
      <c r="G456" s="715">
        <f>DATOS!C415/28</f>
        <v>0</v>
      </c>
      <c r="K456" s="709"/>
      <c r="L456" s="710"/>
      <c r="M456" s="710"/>
      <c r="N456" s="710"/>
      <c r="O456" s="710"/>
      <c r="P456" s="709"/>
      <c r="Q456" s="709"/>
      <c r="R456" s="709"/>
      <c r="S456" s="709"/>
      <c r="T456" s="710"/>
      <c r="U456" s="687"/>
      <c r="V456" s="687"/>
      <c r="W456" s="687"/>
      <c r="X456" s="687"/>
      <c r="Y456" s="229"/>
      <c r="Z456" s="229"/>
      <c r="AA456" s="229"/>
      <c r="AB456" s="229"/>
      <c r="AC456" s="221"/>
      <c r="AD456" s="229"/>
      <c r="AE456" s="229"/>
      <c r="AF456" s="229"/>
      <c r="AG456" s="223"/>
      <c r="AH456" s="223"/>
      <c r="AI456" s="221"/>
      <c r="AJ456" s="221"/>
      <c r="AK456" s="221"/>
      <c r="AL456" s="221"/>
      <c r="AM456" s="221"/>
      <c r="AN456" s="221"/>
      <c r="AO456" s="221"/>
      <c r="AP456" s="221"/>
      <c r="AQ456" s="221"/>
      <c r="AR456" s="221"/>
      <c r="AS456" s="221"/>
      <c r="AT456" s="221"/>
    </row>
    <row r="457" spans="1:46" ht="101.25" x14ac:dyDescent="0.9">
      <c r="A457" s="990" t="s">
        <v>0</v>
      </c>
      <c r="B457" s="990"/>
      <c r="C457" s="990"/>
      <c r="D457" s="990"/>
      <c r="E457" s="990"/>
      <c r="F457" s="990"/>
      <c r="G457" s="990"/>
      <c r="H457" s="990"/>
      <c r="I457" s="990"/>
      <c r="J457" s="990"/>
      <c r="K457" s="990"/>
      <c r="L457" s="990"/>
      <c r="M457" s="990"/>
      <c r="N457" s="990"/>
      <c r="O457" s="990"/>
      <c r="P457" s="990"/>
      <c r="Q457" s="990"/>
      <c r="R457" s="990"/>
      <c r="S457" s="990"/>
      <c r="T457" s="990"/>
      <c r="U457" s="990"/>
      <c r="V457" s="990"/>
      <c r="W457" s="990"/>
      <c r="X457" s="990"/>
      <c r="Y457" s="990"/>
      <c r="Z457" s="990"/>
      <c r="AA457" s="990"/>
      <c r="AB457" s="990"/>
      <c r="AC457" s="990"/>
      <c r="AD457" s="990"/>
      <c r="AE457" s="990"/>
      <c r="AF457" s="990"/>
      <c r="AG457" s="990"/>
      <c r="AH457" s="990"/>
      <c r="AI457" s="82"/>
      <c r="AJ457" s="82"/>
      <c r="AK457" s="82"/>
      <c r="AL457" s="82"/>
      <c r="AM457" s="82"/>
      <c r="AN457" s="82"/>
      <c r="AO457" s="82"/>
      <c r="AP457" s="82"/>
      <c r="AQ457" s="82"/>
      <c r="AR457" s="82"/>
      <c r="AS457" s="82"/>
      <c r="AT457" s="82"/>
    </row>
    <row r="458" spans="1:46" ht="75" x14ac:dyDescent="0.9">
      <c r="A458" s="991" t="str">
        <f>DATOS!C9</f>
        <v>ESCUELA DE EDUCACIÓN BÀSICA PARTICULAR MINERVA</v>
      </c>
      <c r="B458" s="991"/>
      <c r="C458" s="991"/>
      <c r="D458" s="991"/>
      <c r="E458" s="991"/>
      <c r="F458" s="991"/>
      <c r="G458" s="991"/>
      <c r="H458" s="991"/>
      <c r="I458" s="991"/>
      <c r="J458" s="991"/>
      <c r="K458" s="991"/>
      <c r="L458" s="991"/>
      <c r="M458" s="991"/>
      <c r="N458" s="991"/>
      <c r="O458" s="991"/>
      <c r="P458" s="991"/>
      <c r="Q458" s="991"/>
      <c r="R458" s="991"/>
      <c r="S458" s="991"/>
      <c r="T458" s="991"/>
      <c r="U458" s="991"/>
      <c r="V458" s="991"/>
      <c r="W458" s="991"/>
      <c r="X458" s="991"/>
      <c r="Y458" s="991"/>
      <c r="Z458" s="991"/>
      <c r="AA458" s="991"/>
      <c r="AB458" s="991"/>
      <c r="AC458" s="991"/>
      <c r="AD458" s="991"/>
      <c r="AE458" s="991"/>
      <c r="AF458" s="991"/>
      <c r="AG458" s="991"/>
      <c r="AH458" s="991"/>
      <c r="AI458" s="83"/>
      <c r="AJ458" s="83"/>
      <c r="AK458" s="83"/>
      <c r="AL458" s="83"/>
      <c r="AM458" s="83"/>
      <c r="AN458" s="83"/>
      <c r="AO458" s="83"/>
      <c r="AP458" s="83"/>
      <c r="AQ458" s="83"/>
      <c r="AR458" s="83"/>
      <c r="AS458" s="83"/>
      <c r="AT458" s="83"/>
    </row>
    <row r="459" spans="1:46" ht="69" x14ac:dyDescent="0.9">
      <c r="A459" s="992" t="s">
        <v>159</v>
      </c>
      <c r="B459" s="992"/>
      <c r="C459" s="992"/>
      <c r="D459" s="992"/>
      <c r="E459" s="992"/>
      <c r="F459" s="992"/>
      <c r="G459" s="992"/>
      <c r="H459" s="992"/>
      <c r="I459" s="992"/>
      <c r="J459" s="992"/>
      <c r="K459" s="992"/>
      <c r="L459" s="992"/>
      <c r="M459" s="992"/>
      <c r="N459" s="992"/>
      <c r="O459" s="992"/>
      <c r="P459" s="992"/>
      <c r="Q459" s="992"/>
      <c r="R459" s="992"/>
      <c r="S459" s="992"/>
      <c r="T459" s="992"/>
      <c r="U459" s="992"/>
      <c r="V459" s="992"/>
      <c r="W459" s="992"/>
      <c r="X459" s="992"/>
      <c r="Y459" s="992"/>
      <c r="Z459" s="992"/>
      <c r="AA459" s="992"/>
      <c r="AB459" s="992"/>
      <c r="AC459" s="992"/>
      <c r="AD459" s="992"/>
      <c r="AE459" s="992"/>
      <c r="AF459" s="992"/>
      <c r="AG459" s="992"/>
      <c r="AH459" s="992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</row>
    <row r="460" spans="1:46" x14ac:dyDescent="0.9">
      <c r="A460" s="993" t="s">
        <v>928</v>
      </c>
      <c r="B460" s="993"/>
      <c r="C460" s="993"/>
      <c r="D460" s="993"/>
      <c r="E460" s="993"/>
      <c r="F460" s="993"/>
      <c r="G460" s="993"/>
      <c r="H460" s="993"/>
      <c r="I460" s="993"/>
      <c r="J460" s="993"/>
      <c r="K460" s="993"/>
      <c r="L460" s="993"/>
      <c r="M460" s="993"/>
      <c r="N460" s="993"/>
      <c r="O460" s="993"/>
      <c r="P460" s="993"/>
      <c r="Q460" s="993"/>
      <c r="R460" s="993"/>
      <c r="S460" s="993"/>
      <c r="T460" s="993"/>
      <c r="U460" s="993"/>
      <c r="V460" s="993"/>
      <c r="W460" s="993"/>
      <c r="X460" s="993"/>
      <c r="Y460" s="993"/>
      <c r="Z460" s="993"/>
      <c r="AA460" s="993"/>
      <c r="AB460" s="993"/>
      <c r="AC460" s="993"/>
      <c r="AD460" s="993"/>
      <c r="AE460" s="993"/>
      <c r="AF460" s="993"/>
      <c r="AG460" s="993"/>
      <c r="AH460" s="993"/>
    </row>
    <row r="461" spans="1:46" x14ac:dyDescent="0.9">
      <c r="A461" s="385"/>
      <c r="B461" s="45"/>
      <c r="C461" s="680"/>
      <c r="D461" s="680"/>
      <c r="E461" s="680"/>
      <c r="F461" s="680"/>
      <c r="G461" s="681"/>
      <c r="H461" s="680"/>
      <c r="I461" s="680"/>
      <c r="J461" s="680"/>
      <c r="K461" s="680"/>
      <c r="L461" s="681"/>
      <c r="M461" s="681"/>
      <c r="N461" s="681"/>
      <c r="O461" s="681"/>
      <c r="P461" s="680"/>
      <c r="Q461" s="680"/>
      <c r="R461" s="682"/>
      <c r="S461" s="680"/>
      <c r="T461" s="681"/>
      <c r="AE461" s="222"/>
      <c r="AF461" s="222"/>
      <c r="AG461" s="223"/>
      <c r="AH461" s="223"/>
    </row>
    <row r="462" spans="1:46" x14ac:dyDescent="0.9">
      <c r="A462" s="385"/>
      <c r="B462" s="45"/>
      <c r="C462" s="680"/>
      <c r="D462" s="680"/>
      <c r="E462" s="680"/>
      <c r="F462" s="680"/>
      <c r="G462" s="994" t="s">
        <v>146</v>
      </c>
      <c r="H462" s="994"/>
      <c r="I462" s="995" t="str">
        <f>DATOS!C28</f>
        <v>COMPUTACIÓN</v>
      </c>
      <c r="J462" s="995"/>
      <c r="K462" s="995"/>
      <c r="L462" s="995"/>
      <c r="M462" s="995"/>
      <c r="N462" s="995"/>
      <c r="O462" s="995"/>
      <c r="P462" s="995"/>
      <c r="Q462" s="684"/>
      <c r="R462" s="682"/>
      <c r="S462" s="996" t="s">
        <v>23</v>
      </c>
      <c r="T462" s="996"/>
      <c r="U462" s="997" t="str">
        <f>DATOS!C13</f>
        <v xml:space="preserve">BÁSICA </v>
      </c>
      <c r="V462" s="997"/>
      <c r="W462" s="685"/>
      <c r="X462" s="685"/>
      <c r="Y462" s="435"/>
      <c r="Z462" s="435"/>
      <c r="AA462" s="435"/>
      <c r="AB462" s="435"/>
      <c r="AC462" s="435"/>
      <c r="AD462" s="435"/>
      <c r="AE462" s="222"/>
      <c r="AF462" s="222"/>
      <c r="AG462" s="223"/>
      <c r="AH462" s="223"/>
    </row>
    <row r="463" spans="1:46" x14ac:dyDescent="0.9">
      <c r="A463" s="385"/>
      <c r="B463" s="45"/>
      <c r="C463" s="680"/>
      <c r="D463" s="680"/>
      <c r="E463" s="680"/>
      <c r="F463" s="680"/>
      <c r="G463" s="994" t="s">
        <v>111</v>
      </c>
      <c r="H463" s="994"/>
      <c r="I463" s="995" t="str">
        <f>DATOS!B28</f>
        <v xml:space="preserve"> MAYORGA ABAD ANDRÉS GENARO</v>
      </c>
      <c r="J463" s="995"/>
      <c r="K463" s="995"/>
      <c r="L463" s="995"/>
      <c r="M463" s="995"/>
      <c r="N463" s="995"/>
      <c r="O463" s="995"/>
      <c r="P463" s="995"/>
      <c r="Q463" s="684"/>
      <c r="R463" s="656"/>
      <c r="S463" s="996" t="s">
        <v>26</v>
      </c>
      <c r="T463" s="996"/>
      <c r="U463" s="997" t="str">
        <f>DATOS!C14</f>
        <v>SEGUNDO</v>
      </c>
      <c r="V463" s="997"/>
      <c r="W463" s="685"/>
      <c r="X463" s="685"/>
      <c r="Y463" s="435"/>
      <c r="Z463" s="435"/>
      <c r="AA463" s="435"/>
      <c r="AB463" s="435"/>
      <c r="AC463" s="435"/>
      <c r="AD463" s="435"/>
      <c r="AE463" s="222"/>
      <c r="AF463" s="222"/>
      <c r="AG463" s="223"/>
      <c r="AH463" s="223"/>
    </row>
    <row r="464" spans="1:46" ht="62.25" x14ac:dyDescent="0.9">
      <c r="A464" s="385"/>
      <c r="B464" s="45"/>
      <c r="C464" s="680"/>
      <c r="D464" s="680"/>
      <c r="E464" s="680"/>
      <c r="F464" s="680"/>
      <c r="G464" s="996" t="s">
        <v>19</v>
      </c>
      <c r="H464" s="996"/>
      <c r="I464" s="1016" t="s">
        <v>20</v>
      </c>
      <c r="J464" s="1016"/>
      <c r="K464" s="1016"/>
      <c r="L464" s="1016"/>
      <c r="M464" s="1016"/>
      <c r="N464" s="1016"/>
      <c r="O464" s="686"/>
      <c r="P464" s="686"/>
      <c r="Q464" s="686"/>
      <c r="R464" s="687"/>
      <c r="S464" s="996" t="s">
        <v>28</v>
      </c>
      <c r="T464" s="996"/>
      <c r="U464" s="997" t="str">
        <f>DATOS!C15</f>
        <v>"A"</v>
      </c>
      <c r="V464" s="997"/>
      <c r="W464" s="685"/>
      <c r="X464" s="685"/>
      <c r="Y464" s="436"/>
      <c r="Z464" s="436"/>
      <c r="AA464" s="436"/>
      <c r="AB464" s="436"/>
      <c r="AC464" s="436"/>
      <c r="AD464" s="436"/>
      <c r="AE464" s="222"/>
      <c r="AF464" s="222"/>
      <c r="AG464" s="223"/>
      <c r="AH464" s="223"/>
    </row>
    <row r="465" spans="1:46" ht="188.25" thickBot="1" x14ac:dyDescent="0.95">
      <c r="A465" s="998" t="s">
        <v>161</v>
      </c>
      <c r="B465" s="998"/>
      <c r="C465" s="998"/>
      <c r="D465" s="998"/>
      <c r="E465" s="998"/>
      <c r="F465" s="998"/>
      <c r="G465" s="998"/>
      <c r="H465" s="281"/>
      <c r="I465" s="281"/>
      <c r="J465" s="281"/>
      <c r="K465" s="281"/>
      <c r="L465" s="388"/>
      <c r="M465" s="388"/>
      <c r="N465" s="388"/>
      <c r="O465" s="388"/>
      <c r="P465" s="281"/>
      <c r="Q465" s="281"/>
      <c r="R465" s="281"/>
      <c r="S465" s="680"/>
      <c r="T465" s="681"/>
      <c r="W465" s="437"/>
      <c r="X465" s="437"/>
      <c r="Y465" s="437"/>
      <c r="Z465" s="437"/>
      <c r="AA465" s="437"/>
      <c r="AB465" s="437"/>
      <c r="AC465" s="437"/>
      <c r="AD465" s="437"/>
      <c r="AE465" s="222"/>
      <c r="AF465" s="222"/>
      <c r="AG465" s="223"/>
      <c r="AH465" s="223"/>
    </row>
    <row r="466" spans="1:46" ht="150.75" customHeight="1" thickBot="1" x14ac:dyDescent="0.95">
      <c r="A466" s="999" t="s">
        <v>926</v>
      </c>
      <c r="B466" s="1000" t="s">
        <v>5</v>
      </c>
      <c r="C466" s="1002" t="s">
        <v>919</v>
      </c>
      <c r="D466" s="1003"/>
      <c r="E466" s="1003"/>
      <c r="F466" s="1003"/>
      <c r="G466" s="1003"/>
      <c r="H466" s="1003"/>
      <c r="I466" s="1003"/>
      <c r="J466" s="1003"/>
      <c r="K466" s="1003"/>
      <c r="L466" s="1003"/>
      <c r="M466" s="1003"/>
      <c r="N466" s="1004"/>
      <c r="O466" s="392"/>
      <c r="P466" s="1005" t="s">
        <v>162</v>
      </c>
      <c r="Q466" s="1006"/>
      <c r="R466" s="1006"/>
      <c r="S466" s="1006"/>
      <c r="T466" s="1006"/>
      <c r="U466" s="1006"/>
      <c r="V466" s="1006"/>
      <c r="W466" s="1006"/>
      <c r="X466" s="1006"/>
      <c r="Y466" s="1006"/>
      <c r="Z466" s="1006"/>
      <c r="AA466" s="1007"/>
      <c r="AB466" s="1008" t="s">
        <v>163</v>
      </c>
      <c r="AC466" s="1009"/>
      <c r="AD466" s="1017" t="s">
        <v>920</v>
      </c>
      <c r="AE466" s="1018"/>
      <c r="AF466" s="225"/>
      <c r="AG466" s="1058" t="s">
        <v>965</v>
      </c>
      <c r="AH466" s="1058"/>
      <c r="AI466" s="1058"/>
      <c r="AJ466" s="1064" t="s">
        <v>964</v>
      </c>
      <c r="AK466" s="1065"/>
      <c r="AL466" s="1065"/>
      <c r="AM466" s="1065"/>
      <c r="AN466" s="1065"/>
      <c r="AO466" s="1065"/>
      <c r="AP466" s="1065"/>
      <c r="AQ466" s="1065"/>
      <c r="AR466" s="1066"/>
      <c r="AS466" s="1067" t="s">
        <v>967</v>
      </c>
      <c r="AT466" s="1070" t="s">
        <v>946</v>
      </c>
    </row>
    <row r="467" spans="1:46" ht="123.75" customHeight="1" thickBot="1" x14ac:dyDescent="0.95">
      <c r="A467" s="999"/>
      <c r="B467" s="1000"/>
      <c r="C467" s="1021" t="s">
        <v>148</v>
      </c>
      <c r="D467" s="1022"/>
      <c r="E467" s="1022"/>
      <c r="F467" s="1023"/>
      <c r="G467" s="1012" t="s">
        <v>924</v>
      </c>
      <c r="H467" s="1021" t="s">
        <v>148</v>
      </c>
      <c r="I467" s="1022"/>
      <c r="J467" s="1022"/>
      <c r="K467" s="1023"/>
      <c r="L467" s="1012" t="s">
        <v>923</v>
      </c>
      <c r="M467" s="1014" t="s">
        <v>922</v>
      </c>
      <c r="N467" s="1015"/>
      <c r="O467" s="393"/>
      <c r="P467" s="1024" t="s">
        <v>148</v>
      </c>
      <c r="Q467" s="1025"/>
      <c r="R467" s="1025"/>
      <c r="S467" s="1026"/>
      <c r="T467" s="1012" t="s">
        <v>924</v>
      </c>
      <c r="U467" s="1024" t="s">
        <v>148</v>
      </c>
      <c r="V467" s="1025"/>
      <c r="W467" s="1025"/>
      <c r="X467" s="1026"/>
      <c r="Y467" s="1012" t="s">
        <v>923</v>
      </c>
      <c r="Z467" s="1014" t="s">
        <v>925</v>
      </c>
      <c r="AA467" s="1015"/>
      <c r="AB467" s="1010"/>
      <c r="AC467" s="1011"/>
      <c r="AD467" s="1019"/>
      <c r="AE467" s="1020"/>
      <c r="AF467" s="226"/>
      <c r="AG467" s="1059"/>
      <c r="AH467" s="1059"/>
      <c r="AI467" s="1059"/>
      <c r="AJ467" s="1052" t="s">
        <v>190</v>
      </c>
      <c r="AK467" s="1053"/>
      <c r="AL467" s="1054"/>
      <c r="AM467" s="1055" t="s">
        <v>191</v>
      </c>
      <c r="AN467" s="1056"/>
      <c r="AO467" s="1057"/>
      <c r="AP467" s="1055" t="s">
        <v>966</v>
      </c>
      <c r="AQ467" s="1056"/>
      <c r="AR467" s="1057"/>
      <c r="AS467" s="1068"/>
      <c r="AT467" s="1071"/>
    </row>
    <row r="468" spans="1:46" ht="122.25" thickBot="1" x14ac:dyDescent="0.95">
      <c r="A468" s="999"/>
      <c r="B468" s="1001"/>
      <c r="C468" s="415" t="s">
        <v>149</v>
      </c>
      <c r="D468" s="415" t="s">
        <v>150</v>
      </c>
      <c r="E468" s="415" t="s">
        <v>915</v>
      </c>
      <c r="F468" s="415" t="s">
        <v>916</v>
      </c>
      <c r="G468" s="1013"/>
      <c r="H468" s="415" t="s">
        <v>151</v>
      </c>
      <c r="I468" s="415" t="s">
        <v>152</v>
      </c>
      <c r="J468" s="415" t="s">
        <v>153</v>
      </c>
      <c r="K468" s="415" t="s">
        <v>921</v>
      </c>
      <c r="L468" s="1013"/>
      <c r="M468" s="398" t="s">
        <v>165</v>
      </c>
      <c r="N468" s="399" t="s">
        <v>164</v>
      </c>
      <c r="O468" s="394"/>
      <c r="P468" s="414" t="s">
        <v>149</v>
      </c>
      <c r="Q468" s="414" t="s">
        <v>150</v>
      </c>
      <c r="R468" s="414" t="s">
        <v>915</v>
      </c>
      <c r="S468" s="414" t="s">
        <v>916</v>
      </c>
      <c r="T468" s="1013"/>
      <c r="U468" s="414" t="s">
        <v>151</v>
      </c>
      <c r="V468" s="414" t="s">
        <v>152</v>
      </c>
      <c r="W468" s="414" t="s">
        <v>153</v>
      </c>
      <c r="X468" s="414" t="s">
        <v>921</v>
      </c>
      <c r="Y468" s="1013"/>
      <c r="Z468" s="398" t="s">
        <v>165</v>
      </c>
      <c r="AA468" s="399" t="s">
        <v>164</v>
      </c>
      <c r="AB468" s="425" t="s">
        <v>224</v>
      </c>
      <c r="AC468" s="500" t="s">
        <v>166</v>
      </c>
      <c r="AD468" s="410" t="s">
        <v>164</v>
      </c>
      <c r="AE468" s="406" t="s">
        <v>165</v>
      </c>
      <c r="AF468" s="227"/>
      <c r="AG468" s="122" t="s">
        <v>204</v>
      </c>
      <c r="AH468" s="122" t="s">
        <v>205</v>
      </c>
      <c r="AI468" s="716" t="s">
        <v>938</v>
      </c>
      <c r="AJ468" s="745" t="s">
        <v>207</v>
      </c>
      <c r="AK468" s="745" t="s">
        <v>208</v>
      </c>
      <c r="AL468" s="745" t="s">
        <v>209</v>
      </c>
      <c r="AM468" s="746" t="s">
        <v>207</v>
      </c>
      <c r="AN468" s="746" t="s">
        <v>208</v>
      </c>
      <c r="AO468" s="746" t="s">
        <v>209</v>
      </c>
      <c r="AP468" s="747" t="s">
        <v>210</v>
      </c>
      <c r="AQ468" s="747" t="s">
        <v>211</v>
      </c>
      <c r="AR468" s="747" t="s">
        <v>212</v>
      </c>
      <c r="AS468" s="1069"/>
      <c r="AT468" s="1072"/>
    </row>
    <row r="469" spans="1:46" ht="62.25" x14ac:dyDescent="0.9">
      <c r="A469" s="429">
        <v>1</v>
      </c>
      <c r="B469" s="432">
        <f>DATOS!F8</f>
        <v>0</v>
      </c>
      <c r="C469" s="488">
        <v>10</v>
      </c>
      <c r="D469" s="489">
        <v>10</v>
      </c>
      <c r="E469" s="489">
        <v>10</v>
      </c>
      <c r="F469" s="490">
        <v>10</v>
      </c>
      <c r="G469" s="690">
        <f>SUM(C469:F469)/4</f>
        <v>10</v>
      </c>
      <c r="H469" s="488">
        <v>10</v>
      </c>
      <c r="I469" s="489">
        <v>10</v>
      </c>
      <c r="J469" s="489">
        <v>10</v>
      </c>
      <c r="K469" s="490">
        <v>10</v>
      </c>
      <c r="L469" s="690">
        <f>SUM(H469:K469)/4</f>
        <v>10</v>
      </c>
      <c r="M469" s="691">
        <f>SUM(G469+L469)/2</f>
        <v>10</v>
      </c>
      <c r="N469" s="765" t="str">
        <f>INDEX($BI$1:$BI$10, MATCH(ROUND(M469, 2), $BH$1:$BH$10, 1))</f>
        <v>A+</v>
      </c>
      <c r="O469" s="692"/>
      <c r="P469" s="488">
        <v>10</v>
      </c>
      <c r="Q469" s="489">
        <v>10</v>
      </c>
      <c r="R469" s="489">
        <v>10</v>
      </c>
      <c r="S469" s="490">
        <v>10</v>
      </c>
      <c r="T469" s="693">
        <f>SUM(P469:S469)/4</f>
        <v>10</v>
      </c>
      <c r="U469" s="488">
        <v>10</v>
      </c>
      <c r="V469" s="489">
        <v>10</v>
      </c>
      <c r="W469" s="489">
        <v>10</v>
      </c>
      <c r="X469" s="490">
        <v>10</v>
      </c>
      <c r="Y469" s="416">
        <f>SUM(U469:X469)/4</f>
        <v>10</v>
      </c>
      <c r="Z469" s="403">
        <f>SUM(T469+Y469)/2</f>
        <v>10</v>
      </c>
      <c r="AA469" s="765" t="str">
        <f>INDEX($BI$1:$BI$10, MATCH(ROUND(AB469, 2), $BH$1:$BH$10, 1))</f>
        <v>A+</v>
      </c>
      <c r="AB469" s="422">
        <v>10</v>
      </c>
      <c r="AC469" s="1049"/>
      <c r="AD469" s="476" t="str">
        <f>INDEX($BI$1:$BI$10, MATCH(ROUND(AE469, 2), $BH$1:$BH$10, 1))</f>
        <v>A+</v>
      </c>
      <c r="AE469" s="407">
        <f>SUM(M469,Z469,AB469)/3</f>
        <v>10</v>
      </c>
      <c r="AF469" s="287"/>
      <c r="AG469" s="717"/>
      <c r="AH469" s="718"/>
      <c r="AI469" s="719" t="str">
        <f>IF(OR(AG469="A",AH469="A"),"A",IF(OR(AG469="B",AH469="B"),"B",IF(OR(AG469="C",AH469="C"),"C","N")))</f>
        <v>N</v>
      </c>
      <c r="AJ469" s="720"/>
      <c r="AK469" s="720"/>
      <c r="AL469" s="720"/>
      <c r="AM469" s="721"/>
      <c r="AN469" s="721"/>
      <c r="AO469" s="722"/>
      <c r="AP469" s="723">
        <f>SUM(AJ469+AM469)</f>
        <v>0</v>
      </c>
      <c r="AQ469" s="723">
        <f>SUM(AK469+AN469)</f>
        <v>0</v>
      </c>
      <c r="AR469" s="723">
        <f>SUM(AL469+AO469)</f>
        <v>0</v>
      </c>
      <c r="AS469" s="724">
        <f t="shared" ref="AS469:AS508" si="141">AT469  - AP469  - AQ469</f>
        <v>75</v>
      </c>
      <c r="AT469" s="725">
        <v>75</v>
      </c>
    </row>
    <row r="470" spans="1:46" ht="62.25" x14ac:dyDescent="0.9">
      <c r="A470" s="430">
        <v>2</v>
      </c>
      <c r="B470" s="433">
        <f>DATOS!F9</f>
        <v>0</v>
      </c>
      <c r="C470" s="491">
        <v>10</v>
      </c>
      <c r="D470" s="492">
        <v>10</v>
      </c>
      <c r="E470" s="492">
        <v>10</v>
      </c>
      <c r="F470" s="493">
        <v>10</v>
      </c>
      <c r="G470" s="695">
        <f t="shared" ref="G470:G508" si="142">SUM(C470:F470)/4</f>
        <v>10</v>
      </c>
      <c r="H470" s="491">
        <v>10</v>
      </c>
      <c r="I470" s="492">
        <v>10</v>
      </c>
      <c r="J470" s="492">
        <v>10</v>
      </c>
      <c r="K470" s="493">
        <v>10</v>
      </c>
      <c r="L470" s="695">
        <f t="shared" ref="L470:L508" si="143">SUM(H470:K470)/4</f>
        <v>10</v>
      </c>
      <c r="M470" s="696">
        <f t="shared" ref="M470:M474" si="144">SUM(G470+L470)/2</f>
        <v>10</v>
      </c>
      <c r="N470" s="766" t="str">
        <f t="shared" ref="N470:N508" si="145">INDEX($BI$1:$BI$10, MATCH(ROUND(M470, 2), $BH$1:$BH$10, 1))</f>
        <v>A+</v>
      </c>
      <c r="O470" s="697"/>
      <c r="P470" s="491">
        <v>10</v>
      </c>
      <c r="Q470" s="492">
        <v>10</v>
      </c>
      <c r="R470" s="492">
        <v>10</v>
      </c>
      <c r="S470" s="493">
        <v>10</v>
      </c>
      <c r="T470" s="698">
        <f t="shared" ref="T470:T508" si="146">SUM(P470:S470)/4</f>
        <v>10</v>
      </c>
      <c r="U470" s="491">
        <v>10</v>
      </c>
      <c r="V470" s="492">
        <v>10</v>
      </c>
      <c r="W470" s="492">
        <v>10</v>
      </c>
      <c r="X470" s="493">
        <v>10</v>
      </c>
      <c r="Y470" s="417">
        <f t="shared" ref="Y470:Y508" si="147">SUM(U470:X470)/4</f>
        <v>10</v>
      </c>
      <c r="Z470" s="404">
        <f t="shared" ref="Z470:Z474" si="148">SUM(T470+Y470)/2</f>
        <v>10</v>
      </c>
      <c r="AA470" s="766" t="str">
        <f t="shared" ref="AA470:AA508" si="149">INDEX($BI$1:$BI$10, MATCH(ROUND(AB470, 2), $BH$1:$BH$10, 1))</f>
        <v>A+</v>
      </c>
      <c r="AB470" s="423">
        <v>10</v>
      </c>
      <c r="AC470" s="1050"/>
      <c r="AD470" s="477" t="str">
        <f t="shared" ref="AD470:AD508" si="150">INDEX($BI$1:$BI$10, MATCH(ROUND(AE470, 2), $BH$1:$BH$10, 1))</f>
        <v>A+</v>
      </c>
      <c r="AE470" s="408">
        <f t="shared" ref="AE470:AE474" si="151">SUM(M470,Z470,AB470)/3</f>
        <v>10</v>
      </c>
      <c r="AF470" s="288"/>
      <c r="AG470" s="726"/>
      <c r="AH470" s="727"/>
      <c r="AI470" s="728" t="str">
        <f>IF(OR(AG470="A",AH470="A"),"A",IF(OR(AG470="B",AH470="B"),"B",IF(OR(AG470="C",AH470="C"),"C","N")))</f>
        <v>N</v>
      </c>
      <c r="AJ470" s="720"/>
      <c r="AK470" s="720"/>
      <c r="AL470" s="720"/>
      <c r="AM470" s="721"/>
      <c r="AN470" s="721"/>
      <c r="AO470" s="722"/>
      <c r="AP470" s="729">
        <f t="shared" ref="AP470:AP508" si="152">SUM(AJ470+AM470)</f>
        <v>0</v>
      </c>
      <c r="AQ470" s="729">
        <f t="shared" ref="AQ470:AQ508" si="153">SUM(AK470+AN470)</f>
        <v>0</v>
      </c>
      <c r="AR470" s="729">
        <f t="shared" ref="AR470:AR508" si="154">SUM(AL470+AO470)</f>
        <v>0</v>
      </c>
      <c r="AS470" s="730">
        <f t="shared" si="141"/>
        <v>75</v>
      </c>
      <c r="AT470" s="731">
        <v>75</v>
      </c>
    </row>
    <row r="471" spans="1:46" ht="62.25" x14ac:dyDescent="0.9">
      <c r="A471" s="430">
        <v>3</v>
      </c>
      <c r="B471" s="433">
        <f>DATOS!F10</f>
        <v>0</v>
      </c>
      <c r="C471" s="491">
        <v>10</v>
      </c>
      <c r="D471" s="492">
        <v>10</v>
      </c>
      <c r="E471" s="492">
        <v>10</v>
      </c>
      <c r="F471" s="493">
        <v>10</v>
      </c>
      <c r="G471" s="695">
        <f t="shared" si="142"/>
        <v>10</v>
      </c>
      <c r="H471" s="491">
        <v>10</v>
      </c>
      <c r="I471" s="492">
        <v>10</v>
      </c>
      <c r="J471" s="492">
        <v>10</v>
      </c>
      <c r="K471" s="493">
        <v>10</v>
      </c>
      <c r="L471" s="695">
        <f t="shared" si="143"/>
        <v>10</v>
      </c>
      <c r="M471" s="696">
        <f t="shared" si="144"/>
        <v>10</v>
      </c>
      <c r="N471" s="766" t="str">
        <f t="shared" si="145"/>
        <v>A+</v>
      </c>
      <c r="O471" s="697"/>
      <c r="P471" s="491">
        <v>10</v>
      </c>
      <c r="Q471" s="492">
        <v>10</v>
      </c>
      <c r="R471" s="492">
        <v>10</v>
      </c>
      <c r="S471" s="493">
        <v>10</v>
      </c>
      <c r="T471" s="698">
        <f t="shared" si="146"/>
        <v>10</v>
      </c>
      <c r="U471" s="491">
        <v>10</v>
      </c>
      <c r="V471" s="492">
        <v>10</v>
      </c>
      <c r="W471" s="492">
        <v>10</v>
      </c>
      <c r="X471" s="493">
        <v>10</v>
      </c>
      <c r="Y471" s="417">
        <f t="shared" si="147"/>
        <v>10</v>
      </c>
      <c r="Z471" s="404">
        <f t="shared" si="148"/>
        <v>10</v>
      </c>
      <c r="AA471" s="766" t="str">
        <f t="shared" si="149"/>
        <v>A+</v>
      </c>
      <c r="AB471" s="423">
        <v>10</v>
      </c>
      <c r="AC471" s="1050"/>
      <c r="AD471" s="477" t="str">
        <f t="shared" si="150"/>
        <v>A+</v>
      </c>
      <c r="AE471" s="408">
        <f t="shared" si="151"/>
        <v>10</v>
      </c>
      <c r="AF471" s="288"/>
      <c r="AG471" s="726"/>
      <c r="AH471" s="727"/>
      <c r="AI471" s="728" t="str">
        <f t="shared" ref="AI471:AI508" si="155">IF(OR(AG471="A",AH471="A"),"A",IF(OR(AG471="B",AH471="B"),"B",IF(OR(AG471="C",AH471="C"),"C","N")))</f>
        <v>N</v>
      </c>
      <c r="AJ471" s="720"/>
      <c r="AK471" s="720"/>
      <c r="AL471" s="720"/>
      <c r="AM471" s="721"/>
      <c r="AN471" s="721"/>
      <c r="AO471" s="722"/>
      <c r="AP471" s="729">
        <f t="shared" si="152"/>
        <v>0</v>
      </c>
      <c r="AQ471" s="729">
        <f t="shared" si="153"/>
        <v>0</v>
      </c>
      <c r="AR471" s="729">
        <f t="shared" si="154"/>
        <v>0</v>
      </c>
      <c r="AS471" s="730">
        <f t="shared" si="141"/>
        <v>75</v>
      </c>
      <c r="AT471" s="731">
        <v>75</v>
      </c>
    </row>
    <row r="472" spans="1:46" ht="62.25" x14ac:dyDescent="0.9">
      <c r="A472" s="430">
        <v>4</v>
      </c>
      <c r="B472" s="433">
        <f>DATOS!F11</f>
        <v>0</v>
      </c>
      <c r="C472" s="491">
        <v>10</v>
      </c>
      <c r="D472" s="492">
        <v>10</v>
      </c>
      <c r="E472" s="492">
        <v>10</v>
      </c>
      <c r="F472" s="493">
        <v>10</v>
      </c>
      <c r="G472" s="695">
        <f t="shared" si="142"/>
        <v>10</v>
      </c>
      <c r="H472" s="491">
        <v>10</v>
      </c>
      <c r="I472" s="492">
        <v>10</v>
      </c>
      <c r="J472" s="492">
        <v>10</v>
      </c>
      <c r="K472" s="493">
        <v>10</v>
      </c>
      <c r="L472" s="695">
        <f t="shared" si="143"/>
        <v>10</v>
      </c>
      <c r="M472" s="696">
        <f t="shared" si="144"/>
        <v>10</v>
      </c>
      <c r="N472" s="766" t="str">
        <f t="shared" si="145"/>
        <v>A+</v>
      </c>
      <c r="O472" s="697"/>
      <c r="P472" s="491">
        <v>10</v>
      </c>
      <c r="Q472" s="492">
        <v>10</v>
      </c>
      <c r="R472" s="492">
        <v>10</v>
      </c>
      <c r="S472" s="493">
        <v>10</v>
      </c>
      <c r="T472" s="698">
        <f t="shared" si="146"/>
        <v>10</v>
      </c>
      <c r="U472" s="491">
        <v>10</v>
      </c>
      <c r="V472" s="492">
        <v>10</v>
      </c>
      <c r="W472" s="492">
        <v>10</v>
      </c>
      <c r="X472" s="493">
        <v>10</v>
      </c>
      <c r="Y472" s="417">
        <f t="shared" si="147"/>
        <v>10</v>
      </c>
      <c r="Z472" s="404">
        <f t="shared" si="148"/>
        <v>10</v>
      </c>
      <c r="AA472" s="766" t="str">
        <f t="shared" si="149"/>
        <v>A+</v>
      </c>
      <c r="AB472" s="423">
        <v>10</v>
      </c>
      <c r="AC472" s="1050"/>
      <c r="AD472" s="477" t="str">
        <f t="shared" si="150"/>
        <v>A+</v>
      </c>
      <c r="AE472" s="408">
        <f t="shared" si="151"/>
        <v>10</v>
      </c>
      <c r="AF472" s="288"/>
      <c r="AG472" s="726"/>
      <c r="AH472" s="727"/>
      <c r="AI472" s="728" t="str">
        <f t="shared" si="155"/>
        <v>N</v>
      </c>
      <c r="AJ472" s="720"/>
      <c r="AK472" s="720"/>
      <c r="AL472" s="720"/>
      <c r="AM472" s="721"/>
      <c r="AN472" s="721"/>
      <c r="AO472" s="722"/>
      <c r="AP472" s="729">
        <f t="shared" si="152"/>
        <v>0</v>
      </c>
      <c r="AQ472" s="729">
        <f t="shared" si="153"/>
        <v>0</v>
      </c>
      <c r="AR472" s="729">
        <f t="shared" si="154"/>
        <v>0</v>
      </c>
      <c r="AS472" s="730">
        <f t="shared" si="141"/>
        <v>75</v>
      </c>
      <c r="AT472" s="731">
        <v>75</v>
      </c>
    </row>
    <row r="473" spans="1:46" ht="62.25" x14ac:dyDescent="0.9">
      <c r="A473" s="430">
        <v>5</v>
      </c>
      <c r="B473" s="433">
        <f>DATOS!F12</f>
        <v>0</v>
      </c>
      <c r="C473" s="491">
        <v>10</v>
      </c>
      <c r="D473" s="492">
        <v>10</v>
      </c>
      <c r="E473" s="492">
        <v>10</v>
      </c>
      <c r="F473" s="493">
        <v>10</v>
      </c>
      <c r="G473" s="695">
        <f t="shared" si="142"/>
        <v>10</v>
      </c>
      <c r="H473" s="491">
        <v>10</v>
      </c>
      <c r="I473" s="492">
        <v>10</v>
      </c>
      <c r="J473" s="492">
        <v>10</v>
      </c>
      <c r="K473" s="493">
        <v>10</v>
      </c>
      <c r="L473" s="695">
        <f t="shared" si="143"/>
        <v>10</v>
      </c>
      <c r="M473" s="696">
        <f t="shared" si="144"/>
        <v>10</v>
      </c>
      <c r="N473" s="766" t="str">
        <f t="shared" si="145"/>
        <v>A+</v>
      </c>
      <c r="O473" s="697"/>
      <c r="P473" s="491">
        <v>10</v>
      </c>
      <c r="Q473" s="492">
        <v>10</v>
      </c>
      <c r="R473" s="492">
        <v>10</v>
      </c>
      <c r="S473" s="493">
        <v>10</v>
      </c>
      <c r="T473" s="698">
        <f t="shared" si="146"/>
        <v>10</v>
      </c>
      <c r="U473" s="491">
        <v>10</v>
      </c>
      <c r="V473" s="492">
        <v>10</v>
      </c>
      <c r="W473" s="492">
        <v>10</v>
      </c>
      <c r="X473" s="493">
        <v>10</v>
      </c>
      <c r="Y473" s="417">
        <f t="shared" si="147"/>
        <v>10</v>
      </c>
      <c r="Z473" s="404">
        <f t="shared" si="148"/>
        <v>10</v>
      </c>
      <c r="AA473" s="766" t="str">
        <f t="shared" si="149"/>
        <v>A+</v>
      </c>
      <c r="AB473" s="423">
        <v>10</v>
      </c>
      <c r="AC473" s="1050"/>
      <c r="AD473" s="477" t="str">
        <f t="shared" si="150"/>
        <v>A+</v>
      </c>
      <c r="AE473" s="408">
        <f t="shared" si="151"/>
        <v>10</v>
      </c>
      <c r="AF473" s="288"/>
      <c r="AG473" s="726"/>
      <c r="AH473" s="727"/>
      <c r="AI473" s="728" t="str">
        <f t="shared" si="155"/>
        <v>N</v>
      </c>
      <c r="AJ473" s="720"/>
      <c r="AK473" s="720"/>
      <c r="AL473" s="720"/>
      <c r="AM473" s="721"/>
      <c r="AN473" s="721"/>
      <c r="AO473" s="722"/>
      <c r="AP473" s="729">
        <f t="shared" si="152"/>
        <v>0</v>
      </c>
      <c r="AQ473" s="729">
        <f t="shared" si="153"/>
        <v>0</v>
      </c>
      <c r="AR473" s="729">
        <f t="shared" si="154"/>
        <v>0</v>
      </c>
      <c r="AS473" s="730">
        <f t="shared" si="141"/>
        <v>75</v>
      </c>
      <c r="AT473" s="731">
        <v>75</v>
      </c>
    </row>
    <row r="474" spans="1:46" ht="62.25" x14ac:dyDescent="0.9">
      <c r="A474" s="430">
        <v>6</v>
      </c>
      <c r="B474" s="433">
        <f>DATOS!F13</f>
        <v>0</v>
      </c>
      <c r="C474" s="491">
        <v>10</v>
      </c>
      <c r="D474" s="492">
        <v>10</v>
      </c>
      <c r="E474" s="492">
        <v>10</v>
      </c>
      <c r="F474" s="493">
        <v>10</v>
      </c>
      <c r="G474" s="695">
        <f t="shared" si="142"/>
        <v>10</v>
      </c>
      <c r="H474" s="491">
        <v>10</v>
      </c>
      <c r="I474" s="492">
        <v>10</v>
      </c>
      <c r="J474" s="492">
        <v>10</v>
      </c>
      <c r="K474" s="493">
        <v>10</v>
      </c>
      <c r="L474" s="695">
        <f t="shared" si="143"/>
        <v>10</v>
      </c>
      <c r="M474" s="696">
        <f t="shared" si="144"/>
        <v>10</v>
      </c>
      <c r="N474" s="766" t="str">
        <f t="shared" si="145"/>
        <v>A+</v>
      </c>
      <c r="O474" s="697"/>
      <c r="P474" s="491">
        <v>10</v>
      </c>
      <c r="Q474" s="492">
        <v>10</v>
      </c>
      <c r="R474" s="492">
        <v>10</v>
      </c>
      <c r="S474" s="493">
        <v>10</v>
      </c>
      <c r="T474" s="698">
        <f t="shared" si="146"/>
        <v>10</v>
      </c>
      <c r="U474" s="491">
        <v>10</v>
      </c>
      <c r="V474" s="492">
        <v>10</v>
      </c>
      <c r="W474" s="492">
        <v>10</v>
      </c>
      <c r="X474" s="493">
        <v>10</v>
      </c>
      <c r="Y474" s="417">
        <f t="shared" si="147"/>
        <v>10</v>
      </c>
      <c r="Z474" s="404">
        <f t="shared" si="148"/>
        <v>10</v>
      </c>
      <c r="AA474" s="766" t="str">
        <f t="shared" si="149"/>
        <v>A+</v>
      </c>
      <c r="AB474" s="423">
        <v>10</v>
      </c>
      <c r="AC474" s="1050"/>
      <c r="AD474" s="477" t="str">
        <f t="shared" si="150"/>
        <v>A+</v>
      </c>
      <c r="AE474" s="408">
        <f t="shared" si="151"/>
        <v>10</v>
      </c>
      <c r="AF474" s="288"/>
      <c r="AG474" s="726"/>
      <c r="AH474" s="727"/>
      <c r="AI474" s="728" t="str">
        <f t="shared" si="155"/>
        <v>N</v>
      </c>
      <c r="AJ474" s="720"/>
      <c r="AK474" s="720"/>
      <c r="AL474" s="720"/>
      <c r="AM474" s="721"/>
      <c r="AN474" s="721"/>
      <c r="AO474" s="722"/>
      <c r="AP474" s="729">
        <f t="shared" si="152"/>
        <v>0</v>
      </c>
      <c r="AQ474" s="729">
        <f t="shared" si="153"/>
        <v>0</v>
      </c>
      <c r="AR474" s="729">
        <f t="shared" si="154"/>
        <v>0</v>
      </c>
      <c r="AS474" s="730">
        <f t="shared" si="141"/>
        <v>75</v>
      </c>
      <c r="AT474" s="731">
        <v>75</v>
      </c>
    </row>
    <row r="475" spans="1:46" ht="62.25" x14ac:dyDescent="0.9">
      <c r="A475" s="430">
        <v>7</v>
      </c>
      <c r="B475" s="433">
        <f>DATOS!F14</f>
        <v>0</v>
      </c>
      <c r="C475" s="491">
        <v>9</v>
      </c>
      <c r="D475" s="492">
        <v>9</v>
      </c>
      <c r="E475" s="492">
        <v>9</v>
      </c>
      <c r="F475" s="493">
        <v>9</v>
      </c>
      <c r="G475" s="695">
        <f t="shared" si="142"/>
        <v>9</v>
      </c>
      <c r="H475" s="491">
        <v>9</v>
      </c>
      <c r="I475" s="492">
        <v>9</v>
      </c>
      <c r="J475" s="492">
        <v>9</v>
      </c>
      <c r="K475" s="493">
        <v>9</v>
      </c>
      <c r="L475" s="695">
        <f t="shared" si="143"/>
        <v>9</v>
      </c>
      <c r="M475" s="696">
        <f>SUM(G475+L475)/2</f>
        <v>9</v>
      </c>
      <c r="N475" s="766" t="str">
        <f t="shared" si="145"/>
        <v>A-</v>
      </c>
      <c r="O475" s="697"/>
      <c r="P475" s="491">
        <v>9</v>
      </c>
      <c r="Q475" s="492">
        <v>9</v>
      </c>
      <c r="R475" s="492">
        <v>9</v>
      </c>
      <c r="S475" s="493">
        <v>9</v>
      </c>
      <c r="T475" s="698">
        <f t="shared" si="146"/>
        <v>9</v>
      </c>
      <c r="U475" s="491">
        <v>9</v>
      </c>
      <c r="V475" s="492">
        <v>9</v>
      </c>
      <c r="W475" s="492">
        <v>9</v>
      </c>
      <c r="X475" s="493">
        <v>9</v>
      </c>
      <c r="Y475" s="417">
        <f t="shared" si="147"/>
        <v>9</v>
      </c>
      <c r="Z475" s="404">
        <f>SUM(T475+Y475)/2</f>
        <v>9</v>
      </c>
      <c r="AA475" s="766" t="str">
        <f t="shared" si="149"/>
        <v>A-</v>
      </c>
      <c r="AB475" s="423">
        <v>9</v>
      </c>
      <c r="AC475" s="1050"/>
      <c r="AD475" s="477" t="str">
        <f t="shared" si="150"/>
        <v>A-</v>
      </c>
      <c r="AE475" s="408">
        <f>SUM(M475,Z475,AB475)/3</f>
        <v>9</v>
      </c>
      <c r="AF475" s="288"/>
      <c r="AG475" s="726"/>
      <c r="AH475" s="727"/>
      <c r="AI475" s="728" t="str">
        <f t="shared" si="155"/>
        <v>N</v>
      </c>
      <c r="AJ475" s="720"/>
      <c r="AK475" s="720"/>
      <c r="AL475" s="720"/>
      <c r="AM475" s="721"/>
      <c r="AN475" s="721"/>
      <c r="AO475" s="722"/>
      <c r="AP475" s="729">
        <f t="shared" si="152"/>
        <v>0</v>
      </c>
      <c r="AQ475" s="729">
        <f t="shared" si="153"/>
        <v>0</v>
      </c>
      <c r="AR475" s="729">
        <f t="shared" si="154"/>
        <v>0</v>
      </c>
      <c r="AS475" s="730">
        <f t="shared" si="141"/>
        <v>75</v>
      </c>
      <c r="AT475" s="731">
        <v>75</v>
      </c>
    </row>
    <row r="476" spans="1:46" ht="62.25" x14ac:dyDescent="0.9">
      <c r="A476" s="430">
        <v>8</v>
      </c>
      <c r="B476" s="433">
        <f>DATOS!F15</f>
        <v>0</v>
      </c>
      <c r="C476" s="491">
        <v>9</v>
      </c>
      <c r="D476" s="492">
        <v>9</v>
      </c>
      <c r="E476" s="492">
        <v>9</v>
      </c>
      <c r="F476" s="493">
        <v>9</v>
      </c>
      <c r="G476" s="695">
        <f t="shared" si="142"/>
        <v>9</v>
      </c>
      <c r="H476" s="491">
        <v>9</v>
      </c>
      <c r="I476" s="492">
        <v>9</v>
      </c>
      <c r="J476" s="492">
        <v>9</v>
      </c>
      <c r="K476" s="493">
        <v>9</v>
      </c>
      <c r="L476" s="695">
        <f t="shared" si="143"/>
        <v>9</v>
      </c>
      <c r="M476" s="696">
        <f t="shared" ref="M476:M508" si="156">SUM(G476+L476)/2</f>
        <v>9</v>
      </c>
      <c r="N476" s="766" t="str">
        <f t="shared" si="145"/>
        <v>A-</v>
      </c>
      <c r="O476" s="697"/>
      <c r="P476" s="491">
        <v>9</v>
      </c>
      <c r="Q476" s="492">
        <v>9</v>
      </c>
      <c r="R476" s="492">
        <v>9</v>
      </c>
      <c r="S476" s="493">
        <v>9</v>
      </c>
      <c r="T476" s="698">
        <f t="shared" si="146"/>
        <v>9</v>
      </c>
      <c r="U476" s="491">
        <v>9</v>
      </c>
      <c r="V476" s="492">
        <v>9</v>
      </c>
      <c r="W476" s="492">
        <v>9</v>
      </c>
      <c r="X476" s="493">
        <v>9</v>
      </c>
      <c r="Y476" s="417">
        <f t="shared" si="147"/>
        <v>9</v>
      </c>
      <c r="Z476" s="404">
        <f t="shared" ref="Z476:Z508" si="157">SUM(T476+Y476)/2</f>
        <v>9</v>
      </c>
      <c r="AA476" s="766" t="str">
        <f t="shared" si="149"/>
        <v>A-</v>
      </c>
      <c r="AB476" s="423">
        <v>9</v>
      </c>
      <c r="AC476" s="1050"/>
      <c r="AD476" s="477" t="str">
        <f t="shared" si="150"/>
        <v>A-</v>
      </c>
      <c r="AE476" s="408">
        <f t="shared" ref="AE476:AE508" si="158">SUM(M476,Z476,AB476)/3</f>
        <v>9</v>
      </c>
      <c r="AF476" s="288"/>
      <c r="AG476" s="726"/>
      <c r="AH476" s="727"/>
      <c r="AI476" s="728" t="str">
        <f t="shared" si="155"/>
        <v>N</v>
      </c>
      <c r="AJ476" s="720"/>
      <c r="AK476" s="720"/>
      <c r="AL476" s="720"/>
      <c r="AM476" s="721"/>
      <c r="AN476" s="721"/>
      <c r="AO476" s="722"/>
      <c r="AP476" s="729">
        <f t="shared" si="152"/>
        <v>0</v>
      </c>
      <c r="AQ476" s="729">
        <f t="shared" si="153"/>
        <v>0</v>
      </c>
      <c r="AR476" s="729">
        <f t="shared" si="154"/>
        <v>0</v>
      </c>
      <c r="AS476" s="730">
        <f t="shared" si="141"/>
        <v>75</v>
      </c>
      <c r="AT476" s="731">
        <v>75</v>
      </c>
    </row>
    <row r="477" spans="1:46" ht="62.25" x14ac:dyDescent="0.9">
      <c r="A477" s="430">
        <v>9</v>
      </c>
      <c r="B477" s="433">
        <f>DATOS!F16</f>
        <v>0</v>
      </c>
      <c r="C477" s="491">
        <v>9</v>
      </c>
      <c r="D477" s="492">
        <v>9</v>
      </c>
      <c r="E477" s="492">
        <v>9</v>
      </c>
      <c r="F477" s="493">
        <v>9</v>
      </c>
      <c r="G477" s="695">
        <f t="shared" si="142"/>
        <v>9</v>
      </c>
      <c r="H477" s="491">
        <v>9</v>
      </c>
      <c r="I477" s="492">
        <v>9</v>
      </c>
      <c r="J477" s="492">
        <v>9</v>
      </c>
      <c r="K477" s="493">
        <v>9</v>
      </c>
      <c r="L477" s="695">
        <f t="shared" si="143"/>
        <v>9</v>
      </c>
      <c r="M477" s="696">
        <f t="shared" si="156"/>
        <v>9</v>
      </c>
      <c r="N477" s="766" t="str">
        <f t="shared" si="145"/>
        <v>A-</v>
      </c>
      <c r="O477" s="697"/>
      <c r="P477" s="491">
        <v>9</v>
      </c>
      <c r="Q477" s="492">
        <v>9</v>
      </c>
      <c r="R477" s="492">
        <v>9</v>
      </c>
      <c r="S477" s="493">
        <v>9</v>
      </c>
      <c r="T477" s="698">
        <f t="shared" si="146"/>
        <v>9</v>
      </c>
      <c r="U477" s="491">
        <v>9</v>
      </c>
      <c r="V477" s="492">
        <v>9</v>
      </c>
      <c r="W477" s="492">
        <v>9</v>
      </c>
      <c r="X477" s="493">
        <v>9</v>
      </c>
      <c r="Y477" s="417">
        <f t="shared" si="147"/>
        <v>9</v>
      </c>
      <c r="Z477" s="404">
        <f t="shared" si="157"/>
        <v>9</v>
      </c>
      <c r="AA477" s="766" t="str">
        <f t="shared" si="149"/>
        <v>A-</v>
      </c>
      <c r="AB477" s="423">
        <v>9</v>
      </c>
      <c r="AC477" s="1050"/>
      <c r="AD477" s="477" t="str">
        <f t="shared" si="150"/>
        <v>A-</v>
      </c>
      <c r="AE477" s="408">
        <f t="shared" si="158"/>
        <v>9</v>
      </c>
      <c r="AF477" s="288"/>
      <c r="AG477" s="726"/>
      <c r="AH477" s="727"/>
      <c r="AI477" s="728" t="str">
        <f t="shared" si="155"/>
        <v>N</v>
      </c>
      <c r="AJ477" s="720"/>
      <c r="AK477" s="720"/>
      <c r="AL477" s="720"/>
      <c r="AM477" s="721"/>
      <c r="AN477" s="721"/>
      <c r="AO477" s="722"/>
      <c r="AP477" s="729">
        <f t="shared" si="152"/>
        <v>0</v>
      </c>
      <c r="AQ477" s="729">
        <f t="shared" si="153"/>
        <v>0</v>
      </c>
      <c r="AR477" s="729">
        <f t="shared" si="154"/>
        <v>0</v>
      </c>
      <c r="AS477" s="730">
        <f t="shared" si="141"/>
        <v>75</v>
      </c>
      <c r="AT477" s="731">
        <v>75</v>
      </c>
    </row>
    <row r="478" spans="1:46" ht="62.25" x14ac:dyDescent="0.9">
      <c r="A478" s="430">
        <v>10</v>
      </c>
      <c r="B478" s="433">
        <f>DATOS!F17</f>
        <v>0</v>
      </c>
      <c r="C478" s="491">
        <v>9</v>
      </c>
      <c r="D478" s="492">
        <v>9</v>
      </c>
      <c r="E478" s="492">
        <v>9</v>
      </c>
      <c r="F478" s="493">
        <v>9</v>
      </c>
      <c r="G478" s="695">
        <f t="shared" si="142"/>
        <v>9</v>
      </c>
      <c r="H478" s="491">
        <v>9</v>
      </c>
      <c r="I478" s="492">
        <v>9</v>
      </c>
      <c r="J478" s="492">
        <v>9</v>
      </c>
      <c r="K478" s="493">
        <v>9</v>
      </c>
      <c r="L478" s="695">
        <f t="shared" si="143"/>
        <v>9</v>
      </c>
      <c r="M478" s="696">
        <f t="shared" si="156"/>
        <v>9</v>
      </c>
      <c r="N478" s="766" t="str">
        <f t="shared" si="145"/>
        <v>A-</v>
      </c>
      <c r="O478" s="697"/>
      <c r="P478" s="491">
        <v>9</v>
      </c>
      <c r="Q478" s="492">
        <v>9</v>
      </c>
      <c r="R478" s="492">
        <v>9</v>
      </c>
      <c r="S478" s="493">
        <v>9</v>
      </c>
      <c r="T478" s="698">
        <f t="shared" si="146"/>
        <v>9</v>
      </c>
      <c r="U478" s="491">
        <v>9</v>
      </c>
      <c r="V478" s="492">
        <v>9</v>
      </c>
      <c r="W478" s="492">
        <v>9</v>
      </c>
      <c r="X478" s="493">
        <v>9</v>
      </c>
      <c r="Y478" s="417">
        <f t="shared" si="147"/>
        <v>9</v>
      </c>
      <c r="Z478" s="404">
        <f t="shared" si="157"/>
        <v>9</v>
      </c>
      <c r="AA478" s="766" t="str">
        <f t="shared" si="149"/>
        <v>A-</v>
      </c>
      <c r="AB478" s="423">
        <v>9</v>
      </c>
      <c r="AC478" s="1050"/>
      <c r="AD478" s="477" t="str">
        <f t="shared" si="150"/>
        <v>A-</v>
      </c>
      <c r="AE478" s="408">
        <f t="shared" si="158"/>
        <v>9</v>
      </c>
      <c r="AF478" s="288"/>
      <c r="AG478" s="726"/>
      <c r="AH478" s="727"/>
      <c r="AI478" s="728" t="str">
        <f t="shared" si="155"/>
        <v>N</v>
      </c>
      <c r="AJ478" s="720"/>
      <c r="AK478" s="720"/>
      <c r="AL478" s="720"/>
      <c r="AM478" s="721"/>
      <c r="AN478" s="721"/>
      <c r="AO478" s="722"/>
      <c r="AP478" s="729">
        <f t="shared" si="152"/>
        <v>0</v>
      </c>
      <c r="AQ478" s="729">
        <f t="shared" si="153"/>
        <v>0</v>
      </c>
      <c r="AR478" s="729">
        <f t="shared" si="154"/>
        <v>0</v>
      </c>
      <c r="AS478" s="730">
        <f t="shared" si="141"/>
        <v>75</v>
      </c>
      <c r="AT478" s="731">
        <v>75</v>
      </c>
    </row>
    <row r="479" spans="1:46" ht="62.25" x14ac:dyDescent="0.9">
      <c r="A479" s="430">
        <v>11</v>
      </c>
      <c r="B479" s="433">
        <f>DATOS!F18</f>
        <v>0</v>
      </c>
      <c r="C479" s="491">
        <v>9</v>
      </c>
      <c r="D479" s="492">
        <v>9</v>
      </c>
      <c r="E479" s="492">
        <v>9</v>
      </c>
      <c r="F479" s="493">
        <v>9</v>
      </c>
      <c r="G479" s="695">
        <f t="shared" si="142"/>
        <v>9</v>
      </c>
      <c r="H479" s="491">
        <v>9</v>
      </c>
      <c r="I479" s="492">
        <v>9</v>
      </c>
      <c r="J479" s="492">
        <v>9</v>
      </c>
      <c r="K479" s="493">
        <v>9</v>
      </c>
      <c r="L479" s="695">
        <f t="shared" si="143"/>
        <v>9</v>
      </c>
      <c r="M479" s="696">
        <f t="shared" si="156"/>
        <v>9</v>
      </c>
      <c r="N479" s="766" t="str">
        <f t="shared" si="145"/>
        <v>A-</v>
      </c>
      <c r="O479" s="697"/>
      <c r="P479" s="491">
        <v>9</v>
      </c>
      <c r="Q479" s="492">
        <v>9</v>
      </c>
      <c r="R479" s="492">
        <v>9</v>
      </c>
      <c r="S479" s="493">
        <v>9</v>
      </c>
      <c r="T479" s="698">
        <f t="shared" si="146"/>
        <v>9</v>
      </c>
      <c r="U479" s="491">
        <v>9</v>
      </c>
      <c r="V479" s="492">
        <v>9</v>
      </c>
      <c r="W479" s="492">
        <v>9</v>
      </c>
      <c r="X479" s="493">
        <v>9</v>
      </c>
      <c r="Y479" s="417">
        <f t="shared" si="147"/>
        <v>9</v>
      </c>
      <c r="Z479" s="404">
        <f t="shared" si="157"/>
        <v>9</v>
      </c>
      <c r="AA479" s="766" t="str">
        <f t="shared" si="149"/>
        <v>A-</v>
      </c>
      <c r="AB479" s="423">
        <v>9</v>
      </c>
      <c r="AC479" s="1050"/>
      <c r="AD479" s="477" t="str">
        <f t="shared" si="150"/>
        <v>A-</v>
      </c>
      <c r="AE479" s="408">
        <f t="shared" si="158"/>
        <v>9</v>
      </c>
      <c r="AF479" s="288"/>
      <c r="AG479" s="726"/>
      <c r="AH479" s="727"/>
      <c r="AI479" s="728" t="str">
        <f t="shared" si="155"/>
        <v>N</v>
      </c>
      <c r="AJ479" s="720"/>
      <c r="AK479" s="720"/>
      <c r="AL479" s="720"/>
      <c r="AM479" s="721"/>
      <c r="AN479" s="721"/>
      <c r="AO479" s="722"/>
      <c r="AP479" s="729">
        <f t="shared" si="152"/>
        <v>0</v>
      </c>
      <c r="AQ479" s="729">
        <f t="shared" si="153"/>
        <v>0</v>
      </c>
      <c r="AR479" s="729">
        <f t="shared" si="154"/>
        <v>0</v>
      </c>
      <c r="AS479" s="730">
        <f t="shared" si="141"/>
        <v>75</v>
      </c>
      <c r="AT479" s="731">
        <v>75</v>
      </c>
    </row>
    <row r="480" spans="1:46" ht="62.25" x14ac:dyDescent="0.9">
      <c r="A480" s="430">
        <v>12</v>
      </c>
      <c r="B480" s="433">
        <f>DATOS!F19</f>
        <v>0</v>
      </c>
      <c r="C480" s="491">
        <v>8</v>
      </c>
      <c r="D480" s="492">
        <v>8</v>
      </c>
      <c r="E480" s="492">
        <v>8</v>
      </c>
      <c r="F480" s="493">
        <v>8</v>
      </c>
      <c r="G480" s="695">
        <f t="shared" si="142"/>
        <v>8</v>
      </c>
      <c r="H480" s="491">
        <v>8</v>
      </c>
      <c r="I480" s="492">
        <v>8</v>
      </c>
      <c r="J480" s="492">
        <v>8</v>
      </c>
      <c r="K480" s="493">
        <v>8</v>
      </c>
      <c r="L480" s="695">
        <f t="shared" si="143"/>
        <v>8</v>
      </c>
      <c r="M480" s="696">
        <f t="shared" si="156"/>
        <v>8</v>
      </c>
      <c r="N480" s="766" t="str">
        <f t="shared" si="145"/>
        <v>B+</v>
      </c>
      <c r="O480" s="697"/>
      <c r="P480" s="491">
        <v>8</v>
      </c>
      <c r="Q480" s="492">
        <v>8</v>
      </c>
      <c r="R480" s="492">
        <v>8</v>
      </c>
      <c r="S480" s="493">
        <v>8</v>
      </c>
      <c r="T480" s="698">
        <f t="shared" si="146"/>
        <v>8</v>
      </c>
      <c r="U480" s="491">
        <v>8</v>
      </c>
      <c r="V480" s="492">
        <v>8</v>
      </c>
      <c r="W480" s="492">
        <v>8</v>
      </c>
      <c r="X480" s="493">
        <v>8</v>
      </c>
      <c r="Y480" s="417">
        <f t="shared" si="147"/>
        <v>8</v>
      </c>
      <c r="Z480" s="404">
        <f t="shared" si="157"/>
        <v>8</v>
      </c>
      <c r="AA480" s="766" t="str">
        <f t="shared" si="149"/>
        <v>B+</v>
      </c>
      <c r="AB480" s="423">
        <v>8</v>
      </c>
      <c r="AC480" s="1050"/>
      <c r="AD480" s="477" t="str">
        <f t="shared" si="150"/>
        <v>B+</v>
      </c>
      <c r="AE480" s="408">
        <f t="shared" si="158"/>
        <v>8</v>
      </c>
      <c r="AF480" s="288"/>
      <c r="AG480" s="726"/>
      <c r="AH480" s="727"/>
      <c r="AI480" s="728" t="str">
        <f t="shared" si="155"/>
        <v>N</v>
      </c>
      <c r="AJ480" s="720"/>
      <c r="AK480" s="720"/>
      <c r="AL480" s="720"/>
      <c r="AM480" s="721"/>
      <c r="AN480" s="721"/>
      <c r="AO480" s="722"/>
      <c r="AP480" s="729">
        <f t="shared" si="152"/>
        <v>0</v>
      </c>
      <c r="AQ480" s="729">
        <f t="shared" si="153"/>
        <v>0</v>
      </c>
      <c r="AR480" s="729">
        <f t="shared" si="154"/>
        <v>0</v>
      </c>
      <c r="AS480" s="730">
        <f t="shared" si="141"/>
        <v>75</v>
      </c>
      <c r="AT480" s="731">
        <v>75</v>
      </c>
    </row>
    <row r="481" spans="1:46" ht="62.25" x14ac:dyDescent="0.9">
      <c r="A481" s="430">
        <v>13</v>
      </c>
      <c r="B481" s="433">
        <f>DATOS!F20</f>
        <v>0</v>
      </c>
      <c r="C481" s="491">
        <v>8</v>
      </c>
      <c r="D481" s="492">
        <v>8</v>
      </c>
      <c r="E481" s="492">
        <v>8</v>
      </c>
      <c r="F481" s="493">
        <v>8</v>
      </c>
      <c r="G481" s="695">
        <f t="shared" si="142"/>
        <v>8</v>
      </c>
      <c r="H481" s="491">
        <v>8</v>
      </c>
      <c r="I481" s="492">
        <v>8</v>
      </c>
      <c r="J481" s="492">
        <v>8</v>
      </c>
      <c r="K481" s="493">
        <v>8</v>
      </c>
      <c r="L481" s="695">
        <f t="shared" si="143"/>
        <v>8</v>
      </c>
      <c r="M481" s="696">
        <f t="shared" si="156"/>
        <v>8</v>
      </c>
      <c r="N481" s="766" t="str">
        <f t="shared" si="145"/>
        <v>B+</v>
      </c>
      <c r="O481" s="697"/>
      <c r="P481" s="491">
        <v>8</v>
      </c>
      <c r="Q481" s="492">
        <v>8</v>
      </c>
      <c r="R481" s="492">
        <v>8</v>
      </c>
      <c r="S481" s="493">
        <v>8</v>
      </c>
      <c r="T481" s="698">
        <f t="shared" si="146"/>
        <v>8</v>
      </c>
      <c r="U481" s="491">
        <v>8</v>
      </c>
      <c r="V481" s="492">
        <v>8</v>
      </c>
      <c r="W481" s="492">
        <v>8</v>
      </c>
      <c r="X481" s="493">
        <v>8</v>
      </c>
      <c r="Y481" s="417">
        <f t="shared" si="147"/>
        <v>8</v>
      </c>
      <c r="Z481" s="404">
        <f t="shared" si="157"/>
        <v>8</v>
      </c>
      <c r="AA481" s="766" t="str">
        <f t="shared" si="149"/>
        <v>B+</v>
      </c>
      <c r="AB481" s="423">
        <v>8</v>
      </c>
      <c r="AC481" s="1050"/>
      <c r="AD481" s="477" t="str">
        <f t="shared" si="150"/>
        <v>B+</v>
      </c>
      <c r="AE481" s="408">
        <f t="shared" si="158"/>
        <v>8</v>
      </c>
      <c r="AF481" s="288"/>
      <c r="AG481" s="726"/>
      <c r="AH481" s="727"/>
      <c r="AI481" s="728" t="str">
        <f t="shared" si="155"/>
        <v>N</v>
      </c>
      <c r="AJ481" s="720"/>
      <c r="AK481" s="720"/>
      <c r="AL481" s="720"/>
      <c r="AM481" s="721"/>
      <c r="AN481" s="721"/>
      <c r="AO481" s="722"/>
      <c r="AP481" s="729">
        <f t="shared" si="152"/>
        <v>0</v>
      </c>
      <c r="AQ481" s="729">
        <f t="shared" si="153"/>
        <v>0</v>
      </c>
      <c r="AR481" s="729">
        <f t="shared" si="154"/>
        <v>0</v>
      </c>
      <c r="AS481" s="730">
        <f t="shared" si="141"/>
        <v>75</v>
      </c>
      <c r="AT481" s="731">
        <v>75</v>
      </c>
    </row>
    <row r="482" spans="1:46" ht="62.25" x14ac:dyDescent="0.9">
      <c r="A482" s="430">
        <v>14</v>
      </c>
      <c r="B482" s="433">
        <f>DATOS!F21</f>
        <v>0</v>
      </c>
      <c r="C482" s="491">
        <v>8</v>
      </c>
      <c r="D482" s="492">
        <v>8</v>
      </c>
      <c r="E482" s="492">
        <v>8</v>
      </c>
      <c r="F482" s="493">
        <v>8</v>
      </c>
      <c r="G482" s="695">
        <f t="shared" si="142"/>
        <v>8</v>
      </c>
      <c r="H482" s="491">
        <v>8</v>
      </c>
      <c r="I482" s="492">
        <v>8</v>
      </c>
      <c r="J482" s="492">
        <v>8</v>
      </c>
      <c r="K482" s="493">
        <v>8</v>
      </c>
      <c r="L482" s="695">
        <f t="shared" si="143"/>
        <v>8</v>
      </c>
      <c r="M482" s="696">
        <f t="shared" si="156"/>
        <v>8</v>
      </c>
      <c r="N482" s="766" t="str">
        <f t="shared" si="145"/>
        <v>B+</v>
      </c>
      <c r="O482" s="697"/>
      <c r="P482" s="491">
        <v>8</v>
      </c>
      <c r="Q482" s="492">
        <v>8</v>
      </c>
      <c r="R482" s="492">
        <v>8</v>
      </c>
      <c r="S482" s="493">
        <v>8</v>
      </c>
      <c r="T482" s="698">
        <f t="shared" si="146"/>
        <v>8</v>
      </c>
      <c r="U482" s="491">
        <v>8</v>
      </c>
      <c r="V482" s="492">
        <v>8</v>
      </c>
      <c r="W482" s="492">
        <v>8</v>
      </c>
      <c r="X482" s="493">
        <v>8</v>
      </c>
      <c r="Y482" s="417">
        <f t="shared" si="147"/>
        <v>8</v>
      </c>
      <c r="Z482" s="404">
        <f t="shared" si="157"/>
        <v>8</v>
      </c>
      <c r="AA482" s="766" t="str">
        <f t="shared" si="149"/>
        <v>B+</v>
      </c>
      <c r="AB482" s="423">
        <v>8</v>
      </c>
      <c r="AC482" s="1050"/>
      <c r="AD482" s="477" t="str">
        <f t="shared" si="150"/>
        <v>B+</v>
      </c>
      <c r="AE482" s="408">
        <f t="shared" si="158"/>
        <v>8</v>
      </c>
      <c r="AF482" s="288"/>
      <c r="AG482" s="726"/>
      <c r="AH482" s="727"/>
      <c r="AI482" s="728" t="str">
        <f t="shared" si="155"/>
        <v>N</v>
      </c>
      <c r="AJ482" s="720"/>
      <c r="AK482" s="720"/>
      <c r="AL482" s="720"/>
      <c r="AM482" s="721"/>
      <c r="AN482" s="721"/>
      <c r="AO482" s="722"/>
      <c r="AP482" s="729">
        <f t="shared" si="152"/>
        <v>0</v>
      </c>
      <c r="AQ482" s="729">
        <f t="shared" si="153"/>
        <v>0</v>
      </c>
      <c r="AR482" s="729">
        <f t="shared" si="154"/>
        <v>0</v>
      </c>
      <c r="AS482" s="730">
        <f t="shared" si="141"/>
        <v>75</v>
      </c>
      <c r="AT482" s="731">
        <v>75</v>
      </c>
    </row>
    <row r="483" spans="1:46" ht="62.25" x14ac:dyDescent="0.9">
      <c r="A483" s="430">
        <v>15</v>
      </c>
      <c r="B483" s="433">
        <f>DATOS!F22</f>
        <v>0</v>
      </c>
      <c r="C483" s="491">
        <v>8</v>
      </c>
      <c r="D483" s="492">
        <v>8</v>
      </c>
      <c r="E483" s="492">
        <v>8</v>
      </c>
      <c r="F483" s="493">
        <v>8</v>
      </c>
      <c r="G483" s="695">
        <f t="shared" si="142"/>
        <v>8</v>
      </c>
      <c r="H483" s="491">
        <v>8</v>
      </c>
      <c r="I483" s="492">
        <v>8</v>
      </c>
      <c r="J483" s="492">
        <v>8</v>
      </c>
      <c r="K483" s="493">
        <v>8</v>
      </c>
      <c r="L483" s="695">
        <f t="shared" si="143"/>
        <v>8</v>
      </c>
      <c r="M483" s="696">
        <f t="shared" si="156"/>
        <v>8</v>
      </c>
      <c r="N483" s="766" t="str">
        <f t="shared" si="145"/>
        <v>B+</v>
      </c>
      <c r="O483" s="697"/>
      <c r="P483" s="491">
        <v>8</v>
      </c>
      <c r="Q483" s="492">
        <v>8</v>
      </c>
      <c r="R483" s="492">
        <v>8</v>
      </c>
      <c r="S483" s="493">
        <v>8</v>
      </c>
      <c r="T483" s="698">
        <f t="shared" si="146"/>
        <v>8</v>
      </c>
      <c r="U483" s="491">
        <v>8</v>
      </c>
      <c r="V483" s="492">
        <v>8</v>
      </c>
      <c r="W483" s="492">
        <v>8</v>
      </c>
      <c r="X483" s="493">
        <v>8</v>
      </c>
      <c r="Y483" s="417">
        <f t="shared" si="147"/>
        <v>8</v>
      </c>
      <c r="Z483" s="404">
        <f t="shared" si="157"/>
        <v>8</v>
      </c>
      <c r="AA483" s="766" t="str">
        <f t="shared" si="149"/>
        <v>B+</v>
      </c>
      <c r="AB483" s="423">
        <v>8</v>
      </c>
      <c r="AC483" s="1050"/>
      <c r="AD483" s="477" t="str">
        <f t="shared" si="150"/>
        <v>B+</v>
      </c>
      <c r="AE483" s="408">
        <f t="shared" si="158"/>
        <v>8</v>
      </c>
      <c r="AF483" s="288"/>
      <c r="AG483" s="726"/>
      <c r="AH483" s="727"/>
      <c r="AI483" s="728" t="str">
        <f t="shared" si="155"/>
        <v>N</v>
      </c>
      <c r="AJ483" s="720"/>
      <c r="AK483" s="720"/>
      <c r="AL483" s="720"/>
      <c r="AM483" s="721"/>
      <c r="AN483" s="721"/>
      <c r="AO483" s="722"/>
      <c r="AP483" s="729">
        <f t="shared" si="152"/>
        <v>0</v>
      </c>
      <c r="AQ483" s="729">
        <f t="shared" si="153"/>
        <v>0</v>
      </c>
      <c r="AR483" s="729">
        <f t="shared" si="154"/>
        <v>0</v>
      </c>
      <c r="AS483" s="730">
        <f t="shared" si="141"/>
        <v>75</v>
      </c>
      <c r="AT483" s="731">
        <v>75</v>
      </c>
    </row>
    <row r="484" spans="1:46" ht="62.25" x14ac:dyDescent="0.9">
      <c r="A484" s="430">
        <v>16</v>
      </c>
      <c r="B484" s="433">
        <f>DATOS!F23</f>
        <v>0</v>
      </c>
      <c r="C484" s="491">
        <v>7</v>
      </c>
      <c r="D484" s="492">
        <v>7</v>
      </c>
      <c r="E484" s="492">
        <v>7</v>
      </c>
      <c r="F484" s="493">
        <v>7</v>
      </c>
      <c r="G484" s="695">
        <f t="shared" si="142"/>
        <v>7</v>
      </c>
      <c r="H484" s="491">
        <v>7</v>
      </c>
      <c r="I484" s="492">
        <v>7</v>
      </c>
      <c r="J484" s="492">
        <v>7</v>
      </c>
      <c r="K484" s="493">
        <v>7</v>
      </c>
      <c r="L484" s="695">
        <f t="shared" si="143"/>
        <v>7</v>
      </c>
      <c r="M484" s="696">
        <f t="shared" si="156"/>
        <v>7</v>
      </c>
      <c r="N484" s="766" t="str">
        <f t="shared" si="145"/>
        <v>B-</v>
      </c>
      <c r="O484" s="697"/>
      <c r="P484" s="491">
        <v>7</v>
      </c>
      <c r="Q484" s="492">
        <v>7</v>
      </c>
      <c r="R484" s="492">
        <v>7</v>
      </c>
      <c r="S484" s="493">
        <v>7</v>
      </c>
      <c r="T484" s="698">
        <f t="shared" si="146"/>
        <v>7</v>
      </c>
      <c r="U484" s="491">
        <v>7</v>
      </c>
      <c r="V484" s="492">
        <v>7</v>
      </c>
      <c r="W484" s="492">
        <v>7</v>
      </c>
      <c r="X484" s="493">
        <v>7</v>
      </c>
      <c r="Y484" s="417">
        <f t="shared" si="147"/>
        <v>7</v>
      </c>
      <c r="Z484" s="404">
        <f t="shared" si="157"/>
        <v>7</v>
      </c>
      <c r="AA484" s="766" t="str">
        <f t="shared" si="149"/>
        <v>B-</v>
      </c>
      <c r="AB484" s="423">
        <v>7</v>
      </c>
      <c r="AC484" s="1050"/>
      <c r="AD484" s="477" t="str">
        <f t="shared" si="150"/>
        <v>B-</v>
      </c>
      <c r="AE484" s="408">
        <f t="shared" si="158"/>
        <v>7</v>
      </c>
      <c r="AF484" s="288"/>
      <c r="AG484" s="726"/>
      <c r="AH484" s="727"/>
      <c r="AI484" s="728" t="str">
        <f t="shared" si="155"/>
        <v>N</v>
      </c>
      <c r="AJ484" s="720"/>
      <c r="AK484" s="720"/>
      <c r="AL484" s="720"/>
      <c r="AM484" s="721"/>
      <c r="AN484" s="721"/>
      <c r="AO484" s="722"/>
      <c r="AP484" s="729">
        <f t="shared" si="152"/>
        <v>0</v>
      </c>
      <c r="AQ484" s="729">
        <f t="shared" si="153"/>
        <v>0</v>
      </c>
      <c r="AR484" s="729">
        <f t="shared" si="154"/>
        <v>0</v>
      </c>
      <c r="AS484" s="730">
        <f t="shared" si="141"/>
        <v>75</v>
      </c>
      <c r="AT484" s="731">
        <v>75</v>
      </c>
    </row>
    <row r="485" spans="1:46" ht="62.25" x14ac:dyDescent="0.9">
      <c r="A485" s="430">
        <v>17</v>
      </c>
      <c r="B485" s="433">
        <f>DATOS!F24</f>
        <v>0</v>
      </c>
      <c r="C485" s="491">
        <v>7</v>
      </c>
      <c r="D485" s="492">
        <v>7</v>
      </c>
      <c r="E485" s="492">
        <v>7</v>
      </c>
      <c r="F485" s="493">
        <v>7</v>
      </c>
      <c r="G485" s="695">
        <f t="shared" si="142"/>
        <v>7</v>
      </c>
      <c r="H485" s="491">
        <v>7</v>
      </c>
      <c r="I485" s="492">
        <v>7</v>
      </c>
      <c r="J485" s="492">
        <v>7</v>
      </c>
      <c r="K485" s="493">
        <v>7</v>
      </c>
      <c r="L485" s="695">
        <f t="shared" si="143"/>
        <v>7</v>
      </c>
      <c r="M485" s="696">
        <f t="shared" si="156"/>
        <v>7</v>
      </c>
      <c r="N485" s="766" t="str">
        <f t="shared" si="145"/>
        <v>B-</v>
      </c>
      <c r="O485" s="697"/>
      <c r="P485" s="491">
        <v>7</v>
      </c>
      <c r="Q485" s="492">
        <v>7</v>
      </c>
      <c r="R485" s="492">
        <v>7</v>
      </c>
      <c r="S485" s="493">
        <v>7</v>
      </c>
      <c r="T485" s="698">
        <f t="shared" si="146"/>
        <v>7</v>
      </c>
      <c r="U485" s="491">
        <v>7</v>
      </c>
      <c r="V485" s="492">
        <v>7</v>
      </c>
      <c r="W485" s="492">
        <v>7</v>
      </c>
      <c r="X485" s="493">
        <v>7</v>
      </c>
      <c r="Y485" s="417">
        <f t="shared" si="147"/>
        <v>7</v>
      </c>
      <c r="Z485" s="404">
        <f t="shared" si="157"/>
        <v>7</v>
      </c>
      <c r="AA485" s="766" t="str">
        <f t="shared" si="149"/>
        <v>B-</v>
      </c>
      <c r="AB485" s="423">
        <v>7</v>
      </c>
      <c r="AC485" s="1050"/>
      <c r="AD485" s="477" t="str">
        <f t="shared" si="150"/>
        <v>B-</v>
      </c>
      <c r="AE485" s="408">
        <f t="shared" si="158"/>
        <v>7</v>
      </c>
      <c r="AF485" s="288"/>
      <c r="AG485" s="726"/>
      <c r="AH485" s="727"/>
      <c r="AI485" s="728" t="str">
        <f t="shared" si="155"/>
        <v>N</v>
      </c>
      <c r="AJ485" s="720"/>
      <c r="AK485" s="720"/>
      <c r="AL485" s="720"/>
      <c r="AM485" s="721"/>
      <c r="AN485" s="721"/>
      <c r="AO485" s="722"/>
      <c r="AP485" s="729">
        <f t="shared" si="152"/>
        <v>0</v>
      </c>
      <c r="AQ485" s="729">
        <f t="shared" si="153"/>
        <v>0</v>
      </c>
      <c r="AR485" s="729">
        <f t="shared" si="154"/>
        <v>0</v>
      </c>
      <c r="AS485" s="730">
        <f t="shared" si="141"/>
        <v>75</v>
      </c>
      <c r="AT485" s="731">
        <v>75</v>
      </c>
    </row>
    <row r="486" spans="1:46" ht="62.25" x14ac:dyDescent="0.9">
      <c r="A486" s="430">
        <v>18</v>
      </c>
      <c r="B486" s="433">
        <f>DATOS!F25</f>
        <v>0</v>
      </c>
      <c r="C486" s="491">
        <v>7</v>
      </c>
      <c r="D486" s="492">
        <v>7</v>
      </c>
      <c r="E486" s="492">
        <v>7</v>
      </c>
      <c r="F486" s="493">
        <v>7</v>
      </c>
      <c r="G486" s="695">
        <f t="shared" si="142"/>
        <v>7</v>
      </c>
      <c r="H486" s="491">
        <v>7</v>
      </c>
      <c r="I486" s="492">
        <v>7</v>
      </c>
      <c r="J486" s="492">
        <v>7</v>
      </c>
      <c r="K486" s="493">
        <v>7</v>
      </c>
      <c r="L486" s="695">
        <f t="shared" si="143"/>
        <v>7</v>
      </c>
      <c r="M486" s="696">
        <f t="shared" si="156"/>
        <v>7</v>
      </c>
      <c r="N486" s="766" t="str">
        <f t="shared" si="145"/>
        <v>B-</v>
      </c>
      <c r="O486" s="697"/>
      <c r="P486" s="491">
        <v>7</v>
      </c>
      <c r="Q486" s="492">
        <v>7</v>
      </c>
      <c r="R486" s="492">
        <v>7</v>
      </c>
      <c r="S486" s="493">
        <v>7</v>
      </c>
      <c r="T486" s="698">
        <f t="shared" si="146"/>
        <v>7</v>
      </c>
      <c r="U486" s="491">
        <v>7</v>
      </c>
      <c r="V486" s="492">
        <v>7</v>
      </c>
      <c r="W486" s="492">
        <v>7</v>
      </c>
      <c r="X486" s="493">
        <v>7</v>
      </c>
      <c r="Y486" s="417">
        <f t="shared" si="147"/>
        <v>7</v>
      </c>
      <c r="Z486" s="404">
        <f t="shared" si="157"/>
        <v>7</v>
      </c>
      <c r="AA486" s="766" t="str">
        <f t="shared" si="149"/>
        <v>B-</v>
      </c>
      <c r="AB486" s="423">
        <v>7</v>
      </c>
      <c r="AC486" s="1050"/>
      <c r="AD486" s="477" t="str">
        <f t="shared" si="150"/>
        <v>B-</v>
      </c>
      <c r="AE486" s="408">
        <f t="shared" si="158"/>
        <v>7</v>
      </c>
      <c r="AF486" s="288"/>
      <c r="AG486" s="726"/>
      <c r="AH486" s="727"/>
      <c r="AI486" s="728" t="str">
        <f t="shared" si="155"/>
        <v>N</v>
      </c>
      <c r="AJ486" s="720"/>
      <c r="AK486" s="720"/>
      <c r="AL486" s="720"/>
      <c r="AM486" s="721"/>
      <c r="AN486" s="721"/>
      <c r="AO486" s="722"/>
      <c r="AP486" s="729">
        <f t="shared" si="152"/>
        <v>0</v>
      </c>
      <c r="AQ486" s="729">
        <f t="shared" si="153"/>
        <v>0</v>
      </c>
      <c r="AR486" s="729">
        <f t="shared" si="154"/>
        <v>0</v>
      </c>
      <c r="AS486" s="730">
        <f t="shared" si="141"/>
        <v>75</v>
      </c>
      <c r="AT486" s="731">
        <v>75</v>
      </c>
    </row>
    <row r="487" spans="1:46" ht="62.25" x14ac:dyDescent="0.9">
      <c r="A487" s="430">
        <v>19</v>
      </c>
      <c r="B487" s="433">
        <f>DATOS!F26</f>
        <v>0</v>
      </c>
      <c r="C487" s="491">
        <v>7</v>
      </c>
      <c r="D487" s="492">
        <v>7</v>
      </c>
      <c r="E487" s="492">
        <v>7</v>
      </c>
      <c r="F487" s="493">
        <v>7</v>
      </c>
      <c r="G487" s="695">
        <f t="shared" si="142"/>
        <v>7</v>
      </c>
      <c r="H487" s="491">
        <v>7</v>
      </c>
      <c r="I487" s="492">
        <v>7</v>
      </c>
      <c r="J487" s="492">
        <v>7</v>
      </c>
      <c r="K487" s="493">
        <v>7</v>
      </c>
      <c r="L487" s="695">
        <f t="shared" si="143"/>
        <v>7</v>
      </c>
      <c r="M487" s="696">
        <f t="shared" si="156"/>
        <v>7</v>
      </c>
      <c r="N487" s="766" t="str">
        <f t="shared" si="145"/>
        <v>B-</v>
      </c>
      <c r="O487" s="697"/>
      <c r="P487" s="491">
        <v>7</v>
      </c>
      <c r="Q487" s="492">
        <v>7</v>
      </c>
      <c r="R487" s="492">
        <v>7</v>
      </c>
      <c r="S487" s="493">
        <v>7</v>
      </c>
      <c r="T487" s="698">
        <f t="shared" si="146"/>
        <v>7</v>
      </c>
      <c r="U487" s="491">
        <v>7</v>
      </c>
      <c r="V487" s="492">
        <v>7</v>
      </c>
      <c r="W487" s="492">
        <v>7</v>
      </c>
      <c r="X487" s="493">
        <v>7</v>
      </c>
      <c r="Y487" s="417">
        <f t="shared" si="147"/>
        <v>7</v>
      </c>
      <c r="Z487" s="404">
        <f t="shared" si="157"/>
        <v>7</v>
      </c>
      <c r="AA487" s="766" t="str">
        <f t="shared" si="149"/>
        <v>B-</v>
      </c>
      <c r="AB487" s="423">
        <v>7</v>
      </c>
      <c r="AC487" s="1050"/>
      <c r="AD487" s="477" t="str">
        <f t="shared" si="150"/>
        <v>B-</v>
      </c>
      <c r="AE487" s="408">
        <f t="shared" si="158"/>
        <v>7</v>
      </c>
      <c r="AF487" s="288"/>
      <c r="AG487" s="726"/>
      <c r="AH487" s="727"/>
      <c r="AI487" s="728" t="str">
        <f t="shared" si="155"/>
        <v>N</v>
      </c>
      <c r="AJ487" s="720"/>
      <c r="AK487" s="720"/>
      <c r="AL487" s="720"/>
      <c r="AM487" s="721"/>
      <c r="AN487" s="721"/>
      <c r="AO487" s="722"/>
      <c r="AP487" s="729">
        <f t="shared" si="152"/>
        <v>0</v>
      </c>
      <c r="AQ487" s="729">
        <f t="shared" si="153"/>
        <v>0</v>
      </c>
      <c r="AR487" s="729">
        <f t="shared" si="154"/>
        <v>0</v>
      </c>
      <c r="AS487" s="730">
        <f t="shared" si="141"/>
        <v>75</v>
      </c>
      <c r="AT487" s="731">
        <v>75</v>
      </c>
    </row>
    <row r="488" spans="1:46" ht="62.25" x14ac:dyDescent="0.9">
      <c r="A488" s="430">
        <v>20</v>
      </c>
      <c r="B488" s="433">
        <f>DATOS!F27</f>
        <v>0</v>
      </c>
      <c r="C488" s="491">
        <v>6</v>
      </c>
      <c r="D488" s="492">
        <v>6</v>
      </c>
      <c r="E488" s="492">
        <v>6</v>
      </c>
      <c r="F488" s="493">
        <v>6</v>
      </c>
      <c r="G488" s="695">
        <f t="shared" si="142"/>
        <v>6</v>
      </c>
      <c r="H488" s="491">
        <v>6</v>
      </c>
      <c r="I488" s="492">
        <v>6</v>
      </c>
      <c r="J488" s="492">
        <v>6</v>
      </c>
      <c r="K488" s="493">
        <v>6</v>
      </c>
      <c r="L488" s="695">
        <f t="shared" si="143"/>
        <v>6</v>
      </c>
      <c r="M488" s="696">
        <f t="shared" si="156"/>
        <v>6</v>
      </c>
      <c r="N488" s="766" t="str">
        <f t="shared" si="145"/>
        <v>C+</v>
      </c>
      <c r="O488" s="697"/>
      <c r="P488" s="491">
        <v>6</v>
      </c>
      <c r="Q488" s="492">
        <v>6</v>
      </c>
      <c r="R488" s="492">
        <v>6</v>
      </c>
      <c r="S488" s="493">
        <v>6</v>
      </c>
      <c r="T488" s="698">
        <f t="shared" si="146"/>
        <v>6</v>
      </c>
      <c r="U488" s="491">
        <v>6</v>
      </c>
      <c r="V488" s="492">
        <v>6</v>
      </c>
      <c r="W488" s="492">
        <v>6</v>
      </c>
      <c r="X488" s="493">
        <v>6</v>
      </c>
      <c r="Y488" s="417">
        <f t="shared" si="147"/>
        <v>6</v>
      </c>
      <c r="Z488" s="404">
        <f t="shared" si="157"/>
        <v>6</v>
      </c>
      <c r="AA488" s="766" t="str">
        <f t="shared" si="149"/>
        <v>C+</v>
      </c>
      <c r="AB488" s="423">
        <v>6</v>
      </c>
      <c r="AC488" s="1050"/>
      <c r="AD488" s="477" t="str">
        <f t="shared" si="150"/>
        <v>C+</v>
      </c>
      <c r="AE488" s="408">
        <f t="shared" si="158"/>
        <v>6</v>
      </c>
      <c r="AF488" s="288"/>
      <c r="AG488" s="726"/>
      <c r="AH488" s="727"/>
      <c r="AI488" s="728" t="str">
        <f t="shared" si="155"/>
        <v>N</v>
      </c>
      <c r="AJ488" s="720"/>
      <c r="AK488" s="720"/>
      <c r="AL488" s="720"/>
      <c r="AM488" s="721"/>
      <c r="AN488" s="721"/>
      <c r="AO488" s="722"/>
      <c r="AP488" s="729">
        <f t="shared" si="152"/>
        <v>0</v>
      </c>
      <c r="AQ488" s="729">
        <f t="shared" si="153"/>
        <v>0</v>
      </c>
      <c r="AR488" s="729">
        <f t="shared" si="154"/>
        <v>0</v>
      </c>
      <c r="AS488" s="730">
        <f t="shared" si="141"/>
        <v>75</v>
      </c>
      <c r="AT488" s="731">
        <v>75</v>
      </c>
    </row>
    <row r="489" spans="1:46" ht="62.25" x14ac:dyDescent="0.9">
      <c r="A489" s="430">
        <v>21</v>
      </c>
      <c r="B489" s="433">
        <f>DATOS!F28</f>
        <v>0</v>
      </c>
      <c r="C489" s="491">
        <v>6</v>
      </c>
      <c r="D489" s="492">
        <v>6</v>
      </c>
      <c r="E489" s="492">
        <v>6</v>
      </c>
      <c r="F489" s="493">
        <v>6</v>
      </c>
      <c r="G489" s="695">
        <f t="shared" si="142"/>
        <v>6</v>
      </c>
      <c r="H489" s="491">
        <v>6</v>
      </c>
      <c r="I489" s="492">
        <v>6</v>
      </c>
      <c r="J489" s="492">
        <v>6</v>
      </c>
      <c r="K489" s="493">
        <v>6</v>
      </c>
      <c r="L489" s="695">
        <f t="shared" si="143"/>
        <v>6</v>
      </c>
      <c r="M489" s="696">
        <f t="shared" si="156"/>
        <v>6</v>
      </c>
      <c r="N489" s="766" t="str">
        <f t="shared" si="145"/>
        <v>C+</v>
      </c>
      <c r="O489" s="697"/>
      <c r="P489" s="491">
        <v>6</v>
      </c>
      <c r="Q489" s="492">
        <v>6</v>
      </c>
      <c r="R489" s="492">
        <v>6</v>
      </c>
      <c r="S489" s="493">
        <v>6</v>
      </c>
      <c r="T489" s="698">
        <f t="shared" si="146"/>
        <v>6</v>
      </c>
      <c r="U489" s="491">
        <v>6</v>
      </c>
      <c r="V489" s="492">
        <v>6</v>
      </c>
      <c r="W489" s="492">
        <v>6</v>
      </c>
      <c r="X489" s="493">
        <v>6</v>
      </c>
      <c r="Y489" s="417">
        <f t="shared" si="147"/>
        <v>6</v>
      </c>
      <c r="Z489" s="404">
        <f t="shared" si="157"/>
        <v>6</v>
      </c>
      <c r="AA489" s="766" t="str">
        <f t="shared" si="149"/>
        <v>C+</v>
      </c>
      <c r="AB489" s="423">
        <v>6</v>
      </c>
      <c r="AC489" s="1050"/>
      <c r="AD489" s="477" t="str">
        <f t="shared" si="150"/>
        <v>C+</v>
      </c>
      <c r="AE489" s="408">
        <f t="shared" si="158"/>
        <v>6</v>
      </c>
      <c r="AF489" s="288"/>
      <c r="AG489" s="726"/>
      <c r="AH489" s="727"/>
      <c r="AI489" s="728" t="str">
        <f t="shared" si="155"/>
        <v>N</v>
      </c>
      <c r="AJ489" s="720"/>
      <c r="AK489" s="720"/>
      <c r="AL489" s="720"/>
      <c r="AM489" s="721"/>
      <c r="AN489" s="721"/>
      <c r="AO489" s="722"/>
      <c r="AP489" s="729">
        <f t="shared" si="152"/>
        <v>0</v>
      </c>
      <c r="AQ489" s="729">
        <f t="shared" si="153"/>
        <v>0</v>
      </c>
      <c r="AR489" s="729">
        <f t="shared" si="154"/>
        <v>0</v>
      </c>
      <c r="AS489" s="730">
        <f t="shared" si="141"/>
        <v>75</v>
      </c>
      <c r="AT489" s="731">
        <v>75</v>
      </c>
    </row>
    <row r="490" spans="1:46" ht="62.25" x14ac:dyDescent="0.9">
      <c r="A490" s="430">
        <v>22</v>
      </c>
      <c r="B490" s="433">
        <f>DATOS!F29</f>
        <v>0</v>
      </c>
      <c r="C490" s="491">
        <v>6</v>
      </c>
      <c r="D490" s="492">
        <v>6</v>
      </c>
      <c r="E490" s="492">
        <v>6</v>
      </c>
      <c r="F490" s="493">
        <v>6</v>
      </c>
      <c r="G490" s="695">
        <f t="shared" si="142"/>
        <v>6</v>
      </c>
      <c r="H490" s="491">
        <v>6</v>
      </c>
      <c r="I490" s="492">
        <v>6</v>
      </c>
      <c r="J490" s="492">
        <v>6</v>
      </c>
      <c r="K490" s="493">
        <v>6</v>
      </c>
      <c r="L490" s="695">
        <f t="shared" si="143"/>
        <v>6</v>
      </c>
      <c r="M490" s="696">
        <f t="shared" si="156"/>
        <v>6</v>
      </c>
      <c r="N490" s="766" t="str">
        <f t="shared" si="145"/>
        <v>C+</v>
      </c>
      <c r="O490" s="697"/>
      <c r="P490" s="491">
        <v>6</v>
      </c>
      <c r="Q490" s="492">
        <v>6</v>
      </c>
      <c r="R490" s="492">
        <v>6</v>
      </c>
      <c r="S490" s="493">
        <v>6</v>
      </c>
      <c r="T490" s="698">
        <f t="shared" si="146"/>
        <v>6</v>
      </c>
      <c r="U490" s="491">
        <v>6</v>
      </c>
      <c r="V490" s="492">
        <v>6</v>
      </c>
      <c r="W490" s="492">
        <v>6</v>
      </c>
      <c r="X490" s="493">
        <v>6</v>
      </c>
      <c r="Y490" s="417">
        <f t="shared" si="147"/>
        <v>6</v>
      </c>
      <c r="Z490" s="404">
        <f t="shared" si="157"/>
        <v>6</v>
      </c>
      <c r="AA490" s="766" t="str">
        <f t="shared" si="149"/>
        <v>C+</v>
      </c>
      <c r="AB490" s="423">
        <v>6</v>
      </c>
      <c r="AC490" s="1050"/>
      <c r="AD490" s="477" t="str">
        <f t="shared" si="150"/>
        <v>C+</v>
      </c>
      <c r="AE490" s="408">
        <f t="shared" si="158"/>
        <v>6</v>
      </c>
      <c r="AF490" s="288"/>
      <c r="AG490" s="726"/>
      <c r="AH490" s="727"/>
      <c r="AI490" s="728" t="str">
        <f t="shared" si="155"/>
        <v>N</v>
      </c>
      <c r="AJ490" s="732"/>
      <c r="AK490" s="720"/>
      <c r="AL490" s="720"/>
      <c r="AM490" s="721"/>
      <c r="AN490" s="721"/>
      <c r="AO490" s="722"/>
      <c r="AP490" s="729">
        <f t="shared" si="152"/>
        <v>0</v>
      </c>
      <c r="AQ490" s="729">
        <f t="shared" si="153"/>
        <v>0</v>
      </c>
      <c r="AR490" s="729">
        <f t="shared" si="154"/>
        <v>0</v>
      </c>
      <c r="AS490" s="730">
        <f t="shared" si="141"/>
        <v>75</v>
      </c>
      <c r="AT490" s="731">
        <v>75</v>
      </c>
    </row>
    <row r="491" spans="1:46" ht="62.25" x14ac:dyDescent="0.9">
      <c r="A491" s="430">
        <v>23</v>
      </c>
      <c r="B491" s="433">
        <f>DATOS!F30</f>
        <v>0</v>
      </c>
      <c r="C491" s="491">
        <v>5</v>
      </c>
      <c r="D491" s="492">
        <v>5</v>
      </c>
      <c r="E491" s="492">
        <v>5</v>
      </c>
      <c r="F491" s="493">
        <v>5</v>
      </c>
      <c r="G491" s="695">
        <f t="shared" si="142"/>
        <v>5</v>
      </c>
      <c r="H491" s="491">
        <v>5</v>
      </c>
      <c r="I491" s="492">
        <v>5</v>
      </c>
      <c r="J491" s="492">
        <v>5</v>
      </c>
      <c r="K491" s="493">
        <v>5</v>
      </c>
      <c r="L491" s="695">
        <f t="shared" si="143"/>
        <v>5</v>
      </c>
      <c r="M491" s="696">
        <f t="shared" si="156"/>
        <v>5</v>
      </c>
      <c r="N491" s="766" t="str">
        <f t="shared" si="145"/>
        <v>C-</v>
      </c>
      <c r="O491" s="697"/>
      <c r="P491" s="491">
        <v>5</v>
      </c>
      <c r="Q491" s="492">
        <v>5</v>
      </c>
      <c r="R491" s="492">
        <v>5</v>
      </c>
      <c r="S491" s="493">
        <v>5</v>
      </c>
      <c r="T491" s="698">
        <f t="shared" si="146"/>
        <v>5</v>
      </c>
      <c r="U491" s="491">
        <v>5</v>
      </c>
      <c r="V491" s="492">
        <v>5</v>
      </c>
      <c r="W491" s="492">
        <v>5</v>
      </c>
      <c r="X491" s="493">
        <v>5</v>
      </c>
      <c r="Y491" s="417">
        <f t="shared" si="147"/>
        <v>5</v>
      </c>
      <c r="Z491" s="404">
        <f t="shared" si="157"/>
        <v>5</v>
      </c>
      <c r="AA491" s="766" t="str">
        <f t="shared" si="149"/>
        <v>C-</v>
      </c>
      <c r="AB491" s="423">
        <v>5</v>
      </c>
      <c r="AC491" s="1050"/>
      <c r="AD491" s="477" t="str">
        <f t="shared" si="150"/>
        <v>C-</v>
      </c>
      <c r="AE491" s="408">
        <f t="shared" si="158"/>
        <v>5</v>
      </c>
      <c r="AF491" s="288"/>
      <c r="AG491" s="726"/>
      <c r="AH491" s="727"/>
      <c r="AI491" s="728" t="str">
        <f t="shared" si="155"/>
        <v>N</v>
      </c>
      <c r="AJ491" s="732"/>
      <c r="AK491" s="720"/>
      <c r="AL491" s="720"/>
      <c r="AM491" s="721"/>
      <c r="AN491" s="721"/>
      <c r="AO491" s="722"/>
      <c r="AP491" s="729">
        <f t="shared" si="152"/>
        <v>0</v>
      </c>
      <c r="AQ491" s="729">
        <f t="shared" si="153"/>
        <v>0</v>
      </c>
      <c r="AR491" s="729">
        <f t="shared" si="154"/>
        <v>0</v>
      </c>
      <c r="AS491" s="730">
        <f t="shared" si="141"/>
        <v>75</v>
      </c>
      <c r="AT491" s="731">
        <v>75</v>
      </c>
    </row>
    <row r="492" spans="1:46" ht="62.25" x14ac:dyDescent="0.9">
      <c r="A492" s="430">
        <v>24</v>
      </c>
      <c r="B492" s="433">
        <f>DATOS!F31</f>
        <v>0</v>
      </c>
      <c r="C492" s="491">
        <v>5</v>
      </c>
      <c r="D492" s="492">
        <v>5</v>
      </c>
      <c r="E492" s="492">
        <v>5</v>
      </c>
      <c r="F492" s="493">
        <v>5</v>
      </c>
      <c r="G492" s="695">
        <f t="shared" si="142"/>
        <v>5</v>
      </c>
      <c r="H492" s="491">
        <v>5</v>
      </c>
      <c r="I492" s="492">
        <v>5</v>
      </c>
      <c r="J492" s="492">
        <v>5</v>
      </c>
      <c r="K492" s="493">
        <v>5</v>
      </c>
      <c r="L492" s="695">
        <f t="shared" si="143"/>
        <v>5</v>
      </c>
      <c r="M492" s="696">
        <f t="shared" si="156"/>
        <v>5</v>
      </c>
      <c r="N492" s="766" t="str">
        <f t="shared" si="145"/>
        <v>C-</v>
      </c>
      <c r="O492" s="697"/>
      <c r="P492" s="491">
        <v>5</v>
      </c>
      <c r="Q492" s="492">
        <v>5</v>
      </c>
      <c r="R492" s="492">
        <v>5</v>
      </c>
      <c r="S492" s="493">
        <v>5</v>
      </c>
      <c r="T492" s="698">
        <f t="shared" si="146"/>
        <v>5</v>
      </c>
      <c r="U492" s="491">
        <v>5</v>
      </c>
      <c r="V492" s="492">
        <v>5</v>
      </c>
      <c r="W492" s="492">
        <v>5</v>
      </c>
      <c r="X492" s="493">
        <v>5</v>
      </c>
      <c r="Y492" s="417">
        <f t="shared" si="147"/>
        <v>5</v>
      </c>
      <c r="Z492" s="404">
        <f t="shared" si="157"/>
        <v>5</v>
      </c>
      <c r="AA492" s="766" t="str">
        <f t="shared" si="149"/>
        <v>C-</v>
      </c>
      <c r="AB492" s="423">
        <v>5</v>
      </c>
      <c r="AC492" s="1050"/>
      <c r="AD492" s="477" t="str">
        <f t="shared" si="150"/>
        <v>C-</v>
      </c>
      <c r="AE492" s="408">
        <f t="shared" si="158"/>
        <v>5</v>
      </c>
      <c r="AF492" s="288"/>
      <c r="AG492" s="726"/>
      <c r="AH492" s="727"/>
      <c r="AI492" s="728" t="str">
        <f t="shared" si="155"/>
        <v>N</v>
      </c>
      <c r="AJ492" s="732"/>
      <c r="AK492" s="720"/>
      <c r="AL492" s="720"/>
      <c r="AM492" s="721"/>
      <c r="AN492" s="721"/>
      <c r="AO492" s="722"/>
      <c r="AP492" s="729">
        <f t="shared" si="152"/>
        <v>0</v>
      </c>
      <c r="AQ492" s="729">
        <f t="shared" si="153"/>
        <v>0</v>
      </c>
      <c r="AR492" s="729">
        <f t="shared" si="154"/>
        <v>0</v>
      </c>
      <c r="AS492" s="730">
        <f t="shared" si="141"/>
        <v>75</v>
      </c>
      <c r="AT492" s="731">
        <v>75</v>
      </c>
    </row>
    <row r="493" spans="1:46" ht="62.25" x14ac:dyDescent="0.9">
      <c r="A493" s="430">
        <v>25</v>
      </c>
      <c r="B493" s="433">
        <f>DATOS!F32</f>
        <v>0</v>
      </c>
      <c r="C493" s="491">
        <v>5</v>
      </c>
      <c r="D493" s="492">
        <v>5</v>
      </c>
      <c r="E493" s="492">
        <v>5</v>
      </c>
      <c r="F493" s="493">
        <v>5</v>
      </c>
      <c r="G493" s="695">
        <f t="shared" si="142"/>
        <v>5</v>
      </c>
      <c r="H493" s="491">
        <v>5</v>
      </c>
      <c r="I493" s="492">
        <v>5</v>
      </c>
      <c r="J493" s="492">
        <v>5</v>
      </c>
      <c r="K493" s="493">
        <v>5</v>
      </c>
      <c r="L493" s="695">
        <f t="shared" si="143"/>
        <v>5</v>
      </c>
      <c r="M493" s="696">
        <f t="shared" si="156"/>
        <v>5</v>
      </c>
      <c r="N493" s="766" t="str">
        <f t="shared" si="145"/>
        <v>C-</v>
      </c>
      <c r="O493" s="697"/>
      <c r="P493" s="491">
        <v>5</v>
      </c>
      <c r="Q493" s="492">
        <v>5</v>
      </c>
      <c r="R493" s="492">
        <v>5</v>
      </c>
      <c r="S493" s="493">
        <v>5</v>
      </c>
      <c r="T493" s="698">
        <f t="shared" si="146"/>
        <v>5</v>
      </c>
      <c r="U493" s="491">
        <v>5</v>
      </c>
      <c r="V493" s="492">
        <v>5</v>
      </c>
      <c r="W493" s="492">
        <v>5</v>
      </c>
      <c r="X493" s="493">
        <v>5</v>
      </c>
      <c r="Y493" s="417">
        <f t="shared" si="147"/>
        <v>5</v>
      </c>
      <c r="Z493" s="404">
        <f t="shared" si="157"/>
        <v>5</v>
      </c>
      <c r="AA493" s="766" t="str">
        <f t="shared" si="149"/>
        <v>C-</v>
      </c>
      <c r="AB493" s="423">
        <v>5</v>
      </c>
      <c r="AC493" s="1050"/>
      <c r="AD493" s="477" t="str">
        <f t="shared" si="150"/>
        <v>C-</v>
      </c>
      <c r="AE493" s="408">
        <f t="shared" si="158"/>
        <v>5</v>
      </c>
      <c r="AF493" s="288"/>
      <c r="AG493" s="726"/>
      <c r="AH493" s="727"/>
      <c r="AI493" s="728" t="str">
        <f t="shared" si="155"/>
        <v>N</v>
      </c>
      <c r="AJ493" s="732"/>
      <c r="AK493" s="720"/>
      <c r="AL493" s="720"/>
      <c r="AM493" s="721"/>
      <c r="AN493" s="721"/>
      <c r="AO493" s="722"/>
      <c r="AP493" s="729">
        <f t="shared" si="152"/>
        <v>0</v>
      </c>
      <c r="AQ493" s="729">
        <f t="shared" si="153"/>
        <v>0</v>
      </c>
      <c r="AR493" s="729">
        <f t="shared" si="154"/>
        <v>0</v>
      </c>
      <c r="AS493" s="730">
        <f t="shared" si="141"/>
        <v>75</v>
      </c>
      <c r="AT493" s="731">
        <v>75</v>
      </c>
    </row>
    <row r="494" spans="1:46" ht="62.25" x14ac:dyDescent="0.9">
      <c r="A494" s="430">
        <v>26</v>
      </c>
      <c r="B494" s="433">
        <f>DATOS!F33</f>
        <v>0</v>
      </c>
      <c r="C494" s="491">
        <v>4</v>
      </c>
      <c r="D494" s="492">
        <v>4</v>
      </c>
      <c r="E494" s="492">
        <v>4</v>
      </c>
      <c r="F494" s="493">
        <v>4</v>
      </c>
      <c r="G494" s="695">
        <f t="shared" si="142"/>
        <v>4</v>
      </c>
      <c r="H494" s="491">
        <v>4</v>
      </c>
      <c r="I494" s="492">
        <v>4</v>
      </c>
      <c r="J494" s="492">
        <v>4</v>
      </c>
      <c r="K494" s="493">
        <v>4</v>
      </c>
      <c r="L494" s="695">
        <f t="shared" si="143"/>
        <v>4</v>
      </c>
      <c r="M494" s="696">
        <f t="shared" si="156"/>
        <v>4</v>
      </c>
      <c r="N494" s="766" t="str">
        <f t="shared" si="145"/>
        <v>D+</v>
      </c>
      <c r="O494" s="697"/>
      <c r="P494" s="491">
        <v>4</v>
      </c>
      <c r="Q494" s="492">
        <v>4</v>
      </c>
      <c r="R494" s="492">
        <v>4</v>
      </c>
      <c r="S494" s="493">
        <v>4</v>
      </c>
      <c r="T494" s="698">
        <f t="shared" si="146"/>
        <v>4</v>
      </c>
      <c r="U494" s="491">
        <v>4</v>
      </c>
      <c r="V494" s="492">
        <v>4</v>
      </c>
      <c r="W494" s="492">
        <v>4</v>
      </c>
      <c r="X494" s="493">
        <v>4</v>
      </c>
      <c r="Y494" s="417">
        <f t="shared" si="147"/>
        <v>4</v>
      </c>
      <c r="Z494" s="404">
        <f t="shared" si="157"/>
        <v>4</v>
      </c>
      <c r="AA494" s="766" t="str">
        <f t="shared" si="149"/>
        <v>D+</v>
      </c>
      <c r="AB494" s="423">
        <v>4</v>
      </c>
      <c r="AC494" s="1050"/>
      <c r="AD494" s="477" t="str">
        <f t="shared" si="150"/>
        <v>D+</v>
      </c>
      <c r="AE494" s="408">
        <f t="shared" si="158"/>
        <v>4</v>
      </c>
      <c r="AF494" s="288"/>
      <c r="AG494" s="726"/>
      <c r="AH494" s="727"/>
      <c r="AI494" s="728" t="str">
        <f t="shared" si="155"/>
        <v>N</v>
      </c>
      <c r="AJ494" s="732"/>
      <c r="AK494" s="720"/>
      <c r="AL494" s="720"/>
      <c r="AM494" s="721"/>
      <c r="AN494" s="721"/>
      <c r="AO494" s="722"/>
      <c r="AP494" s="729">
        <f t="shared" si="152"/>
        <v>0</v>
      </c>
      <c r="AQ494" s="729">
        <f t="shared" si="153"/>
        <v>0</v>
      </c>
      <c r="AR494" s="729">
        <f t="shared" si="154"/>
        <v>0</v>
      </c>
      <c r="AS494" s="730">
        <f t="shared" si="141"/>
        <v>75</v>
      </c>
      <c r="AT494" s="731">
        <v>75</v>
      </c>
    </row>
    <row r="495" spans="1:46" ht="62.25" x14ac:dyDescent="0.9">
      <c r="A495" s="430">
        <v>27</v>
      </c>
      <c r="B495" s="433">
        <f>DATOS!F34</f>
        <v>0</v>
      </c>
      <c r="C495" s="491">
        <v>4</v>
      </c>
      <c r="D495" s="492">
        <v>4</v>
      </c>
      <c r="E495" s="492">
        <v>4</v>
      </c>
      <c r="F495" s="493">
        <v>4</v>
      </c>
      <c r="G495" s="695">
        <f t="shared" si="142"/>
        <v>4</v>
      </c>
      <c r="H495" s="491">
        <v>4</v>
      </c>
      <c r="I495" s="492">
        <v>4</v>
      </c>
      <c r="J495" s="492">
        <v>4</v>
      </c>
      <c r="K495" s="493">
        <v>4</v>
      </c>
      <c r="L495" s="695">
        <f t="shared" si="143"/>
        <v>4</v>
      </c>
      <c r="M495" s="696">
        <f t="shared" si="156"/>
        <v>4</v>
      </c>
      <c r="N495" s="766" t="str">
        <f t="shared" si="145"/>
        <v>D+</v>
      </c>
      <c r="O495" s="697"/>
      <c r="P495" s="491">
        <v>4</v>
      </c>
      <c r="Q495" s="492">
        <v>4</v>
      </c>
      <c r="R495" s="492">
        <v>4</v>
      </c>
      <c r="S495" s="493">
        <v>4</v>
      </c>
      <c r="T495" s="698">
        <f t="shared" si="146"/>
        <v>4</v>
      </c>
      <c r="U495" s="491">
        <v>4</v>
      </c>
      <c r="V495" s="492">
        <v>4</v>
      </c>
      <c r="W495" s="492">
        <v>4</v>
      </c>
      <c r="X495" s="493">
        <v>4</v>
      </c>
      <c r="Y495" s="417">
        <f t="shared" si="147"/>
        <v>4</v>
      </c>
      <c r="Z495" s="404">
        <f t="shared" si="157"/>
        <v>4</v>
      </c>
      <c r="AA495" s="766" t="str">
        <f t="shared" si="149"/>
        <v>D+</v>
      </c>
      <c r="AB495" s="423">
        <v>4</v>
      </c>
      <c r="AC495" s="1050"/>
      <c r="AD495" s="477" t="str">
        <f t="shared" si="150"/>
        <v>D+</v>
      </c>
      <c r="AE495" s="408">
        <f t="shared" si="158"/>
        <v>4</v>
      </c>
      <c r="AF495" s="288"/>
      <c r="AG495" s="726"/>
      <c r="AH495" s="727"/>
      <c r="AI495" s="728" t="str">
        <f t="shared" si="155"/>
        <v>N</v>
      </c>
      <c r="AJ495" s="732"/>
      <c r="AK495" s="720"/>
      <c r="AL495" s="720"/>
      <c r="AM495" s="721"/>
      <c r="AN495" s="721"/>
      <c r="AO495" s="722"/>
      <c r="AP495" s="729">
        <f t="shared" si="152"/>
        <v>0</v>
      </c>
      <c r="AQ495" s="729">
        <f t="shared" si="153"/>
        <v>0</v>
      </c>
      <c r="AR495" s="729">
        <f t="shared" si="154"/>
        <v>0</v>
      </c>
      <c r="AS495" s="730">
        <f t="shared" si="141"/>
        <v>75</v>
      </c>
      <c r="AT495" s="731">
        <v>75</v>
      </c>
    </row>
    <row r="496" spans="1:46" ht="62.25" x14ac:dyDescent="0.9">
      <c r="A496" s="430">
        <v>28</v>
      </c>
      <c r="B496" s="433">
        <f>DATOS!F35</f>
        <v>0</v>
      </c>
      <c r="C496" s="491">
        <v>4</v>
      </c>
      <c r="D496" s="492">
        <v>4</v>
      </c>
      <c r="E496" s="492">
        <v>4</v>
      </c>
      <c r="F496" s="493">
        <v>4</v>
      </c>
      <c r="G496" s="695">
        <f t="shared" si="142"/>
        <v>4</v>
      </c>
      <c r="H496" s="491">
        <v>4</v>
      </c>
      <c r="I496" s="492">
        <v>4</v>
      </c>
      <c r="J496" s="492">
        <v>4</v>
      </c>
      <c r="K496" s="493">
        <v>4</v>
      </c>
      <c r="L496" s="695">
        <f t="shared" si="143"/>
        <v>4</v>
      </c>
      <c r="M496" s="696">
        <f t="shared" si="156"/>
        <v>4</v>
      </c>
      <c r="N496" s="766" t="str">
        <f t="shared" si="145"/>
        <v>D+</v>
      </c>
      <c r="O496" s="697"/>
      <c r="P496" s="491">
        <v>4</v>
      </c>
      <c r="Q496" s="492">
        <v>4</v>
      </c>
      <c r="R496" s="492">
        <v>4</v>
      </c>
      <c r="S496" s="493">
        <v>4</v>
      </c>
      <c r="T496" s="698">
        <f t="shared" si="146"/>
        <v>4</v>
      </c>
      <c r="U496" s="491">
        <v>4</v>
      </c>
      <c r="V496" s="492">
        <v>4</v>
      </c>
      <c r="W496" s="492">
        <v>4</v>
      </c>
      <c r="X496" s="493">
        <v>4</v>
      </c>
      <c r="Y496" s="417">
        <f t="shared" si="147"/>
        <v>4</v>
      </c>
      <c r="Z496" s="404">
        <f t="shared" si="157"/>
        <v>4</v>
      </c>
      <c r="AA496" s="766" t="str">
        <f t="shared" si="149"/>
        <v>D+</v>
      </c>
      <c r="AB496" s="423">
        <v>4</v>
      </c>
      <c r="AC496" s="1050"/>
      <c r="AD496" s="477" t="str">
        <f t="shared" si="150"/>
        <v>D+</v>
      </c>
      <c r="AE496" s="408">
        <f t="shared" si="158"/>
        <v>4</v>
      </c>
      <c r="AF496" s="288"/>
      <c r="AG496" s="726"/>
      <c r="AH496" s="727"/>
      <c r="AI496" s="728" t="str">
        <f t="shared" si="155"/>
        <v>N</v>
      </c>
      <c r="AJ496" s="732"/>
      <c r="AK496" s="720"/>
      <c r="AL496" s="720"/>
      <c r="AM496" s="721"/>
      <c r="AN496" s="721"/>
      <c r="AO496" s="722"/>
      <c r="AP496" s="729">
        <f t="shared" si="152"/>
        <v>0</v>
      </c>
      <c r="AQ496" s="729">
        <f t="shared" si="153"/>
        <v>0</v>
      </c>
      <c r="AR496" s="729">
        <f t="shared" si="154"/>
        <v>0</v>
      </c>
      <c r="AS496" s="730">
        <f t="shared" si="141"/>
        <v>75</v>
      </c>
      <c r="AT496" s="731">
        <v>75</v>
      </c>
    </row>
    <row r="497" spans="1:46" ht="62.25" x14ac:dyDescent="0.9">
      <c r="A497" s="430">
        <v>29</v>
      </c>
      <c r="B497" s="433">
        <f>DATOS!F36</f>
        <v>0</v>
      </c>
      <c r="C497" s="491">
        <v>5</v>
      </c>
      <c r="D497" s="492">
        <v>5</v>
      </c>
      <c r="E497" s="492">
        <v>5</v>
      </c>
      <c r="F497" s="493">
        <v>5</v>
      </c>
      <c r="G497" s="695">
        <f t="shared" si="142"/>
        <v>5</v>
      </c>
      <c r="H497" s="491">
        <v>5</v>
      </c>
      <c r="I497" s="492">
        <v>5</v>
      </c>
      <c r="J497" s="492">
        <v>5</v>
      </c>
      <c r="K497" s="493">
        <v>5</v>
      </c>
      <c r="L497" s="695">
        <f t="shared" si="143"/>
        <v>5</v>
      </c>
      <c r="M497" s="696">
        <f t="shared" si="156"/>
        <v>5</v>
      </c>
      <c r="N497" s="766" t="str">
        <f>INDEX($BI$1:$BI$10, MATCH(ROUND(M497, 2), $BH$1:$BH$10, 1))</f>
        <v>C-</v>
      </c>
      <c r="O497" s="697"/>
      <c r="P497" s="491">
        <v>5</v>
      </c>
      <c r="Q497" s="492">
        <v>5</v>
      </c>
      <c r="R497" s="492">
        <v>5</v>
      </c>
      <c r="S497" s="493">
        <v>5</v>
      </c>
      <c r="T497" s="698">
        <f t="shared" si="146"/>
        <v>5</v>
      </c>
      <c r="U497" s="491">
        <v>5</v>
      </c>
      <c r="V497" s="492">
        <v>5</v>
      </c>
      <c r="W497" s="492">
        <v>5</v>
      </c>
      <c r="X497" s="493">
        <v>5</v>
      </c>
      <c r="Y497" s="417">
        <f t="shared" si="147"/>
        <v>5</v>
      </c>
      <c r="Z497" s="404">
        <f t="shared" si="157"/>
        <v>5</v>
      </c>
      <c r="AA497" s="766" t="str">
        <f t="shared" si="149"/>
        <v>C-</v>
      </c>
      <c r="AB497" s="423">
        <v>5</v>
      </c>
      <c r="AC497" s="1050"/>
      <c r="AD497" s="477" t="str">
        <f t="shared" si="150"/>
        <v>C-</v>
      </c>
      <c r="AE497" s="408">
        <f t="shared" si="158"/>
        <v>5</v>
      </c>
      <c r="AF497" s="288"/>
      <c r="AG497" s="726"/>
      <c r="AH497" s="727"/>
      <c r="AI497" s="728" t="str">
        <f t="shared" si="155"/>
        <v>N</v>
      </c>
      <c r="AJ497" s="732"/>
      <c r="AK497" s="720"/>
      <c r="AL497" s="720"/>
      <c r="AM497" s="721"/>
      <c r="AN497" s="721"/>
      <c r="AO497" s="722"/>
      <c r="AP497" s="729">
        <f t="shared" si="152"/>
        <v>0</v>
      </c>
      <c r="AQ497" s="729">
        <f t="shared" si="153"/>
        <v>0</v>
      </c>
      <c r="AR497" s="729">
        <f t="shared" si="154"/>
        <v>0</v>
      </c>
      <c r="AS497" s="730">
        <f t="shared" si="141"/>
        <v>75</v>
      </c>
      <c r="AT497" s="731">
        <v>75</v>
      </c>
    </row>
    <row r="498" spans="1:46" ht="62.25" x14ac:dyDescent="0.9">
      <c r="A498" s="430">
        <v>30</v>
      </c>
      <c r="B498" s="433">
        <f>DATOS!F37</f>
        <v>0</v>
      </c>
      <c r="C498" s="491">
        <v>3</v>
      </c>
      <c r="D498" s="492">
        <v>3</v>
      </c>
      <c r="E498" s="492">
        <v>3</v>
      </c>
      <c r="F498" s="493">
        <v>3</v>
      </c>
      <c r="G498" s="695">
        <f t="shared" si="142"/>
        <v>3</v>
      </c>
      <c r="H498" s="491">
        <v>3</v>
      </c>
      <c r="I498" s="492">
        <v>3</v>
      </c>
      <c r="J498" s="492">
        <v>3</v>
      </c>
      <c r="K498" s="493">
        <v>3</v>
      </c>
      <c r="L498" s="695">
        <f t="shared" si="143"/>
        <v>3</v>
      </c>
      <c r="M498" s="696">
        <f t="shared" si="156"/>
        <v>3</v>
      </c>
      <c r="N498" s="766" t="str">
        <f t="shared" si="145"/>
        <v>D-</v>
      </c>
      <c r="O498" s="697"/>
      <c r="P498" s="491">
        <v>3</v>
      </c>
      <c r="Q498" s="492">
        <v>3</v>
      </c>
      <c r="R498" s="492">
        <v>3</v>
      </c>
      <c r="S498" s="493">
        <v>3</v>
      </c>
      <c r="T498" s="698">
        <f t="shared" si="146"/>
        <v>3</v>
      </c>
      <c r="U498" s="491">
        <v>3</v>
      </c>
      <c r="V498" s="492">
        <v>3</v>
      </c>
      <c r="W498" s="492">
        <v>3</v>
      </c>
      <c r="X498" s="493">
        <v>3</v>
      </c>
      <c r="Y498" s="417">
        <f t="shared" si="147"/>
        <v>3</v>
      </c>
      <c r="Z498" s="404">
        <f t="shared" si="157"/>
        <v>3</v>
      </c>
      <c r="AA498" s="766" t="str">
        <f t="shared" si="149"/>
        <v>D-</v>
      </c>
      <c r="AB498" s="423">
        <v>3</v>
      </c>
      <c r="AC498" s="1050"/>
      <c r="AD498" s="477" t="str">
        <f t="shared" si="150"/>
        <v>D-</v>
      </c>
      <c r="AE498" s="408">
        <f t="shared" si="158"/>
        <v>3</v>
      </c>
      <c r="AF498" s="288"/>
      <c r="AG498" s="726"/>
      <c r="AH498" s="727"/>
      <c r="AI498" s="728" t="str">
        <f t="shared" si="155"/>
        <v>N</v>
      </c>
      <c r="AJ498" s="732"/>
      <c r="AK498" s="720"/>
      <c r="AL498" s="720"/>
      <c r="AM498" s="721"/>
      <c r="AN498" s="721"/>
      <c r="AO498" s="722"/>
      <c r="AP498" s="729">
        <f t="shared" si="152"/>
        <v>0</v>
      </c>
      <c r="AQ498" s="729">
        <f t="shared" si="153"/>
        <v>0</v>
      </c>
      <c r="AR498" s="729">
        <f t="shared" si="154"/>
        <v>0</v>
      </c>
      <c r="AS498" s="730">
        <f t="shared" si="141"/>
        <v>75</v>
      </c>
      <c r="AT498" s="731">
        <v>75</v>
      </c>
    </row>
    <row r="499" spans="1:46" ht="62.25" x14ac:dyDescent="0.9">
      <c r="A499" s="430">
        <v>31</v>
      </c>
      <c r="B499" s="433">
        <f>DATOS!F38</f>
        <v>0</v>
      </c>
      <c r="C499" s="491">
        <v>3</v>
      </c>
      <c r="D499" s="492">
        <v>3</v>
      </c>
      <c r="E499" s="492">
        <v>3</v>
      </c>
      <c r="F499" s="493">
        <v>3</v>
      </c>
      <c r="G499" s="695">
        <f t="shared" si="142"/>
        <v>3</v>
      </c>
      <c r="H499" s="491">
        <v>3</v>
      </c>
      <c r="I499" s="492">
        <v>3</v>
      </c>
      <c r="J499" s="492">
        <v>3</v>
      </c>
      <c r="K499" s="493">
        <v>3</v>
      </c>
      <c r="L499" s="695">
        <f t="shared" si="143"/>
        <v>3</v>
      </c>
      <c r="M499" s="696">
        <f t="shared" si="156"/>
        <v>3</v>
      </c>
      <c r="N499" s="766" t="str">
        <f t="shared" si="145"/>
        <v>D-</v>
      </c>
      <c r="O499" s="697"/>
      <c r="P499" s="491">
        <v>3</v>
      </c>
      <c r="Q499" s="492">
        <v>3</v>
      </c>
      <c r="R499" s="492">
        <v>3</v>
      </c>
      <c r="S499" s="493">
        <v>3</v>
      </c>
      <c r="T499" s="698">
        <f t="shared" si="146"/>
        <v>3</v>
      </c>
      <c r="U499" s="491">
        <v>3</v>
      </c>
      <c r="V499" s="492">
        <v>3</v>
      </c>
      <c r="W499" s="492">
        <v>3</v>
      </c>
      <c r="X499" s="493">
        <v>3</v>
      </c>
      <c r="Y499" s="417">
        <f t="shared" si="147"/>
        <v>3</v>
      </c>
      <c r="Z499" s="404">
        <f t="shared" si="157"/>
        <v>3</v>
      </c>
      <c r="AA499" s="766" t="str">
        <f t="shared" si="149"/>
        <v>D-</v>
      </c>
      <c r="AB499" s="423">
        <v>3</v>
      </c>
      <c r="AC499" s="1050"/>
      <c r="AD499" s="477" t="str">
        <f t="shared" si="150"/>
        <v>D-</v>
      </c>
      <c r="AE499" s="408">
        <f t="shared" si="158"/>
        <v>3</v>
      </c>
      <c r="AF499" s="288"/>
      <c r="AG499" s="726"/>
      <c r="AH499" s="727"/>
      <c r="AI499" s="728" t="str">
        <f t="shared" si="155"/>
        <v>N</v>
      </c>
      <c r="AJ499" s="732"/>
      <c r="AK499" s="720"/>
      <c r="AL499" s="720"/>
      <c r="AM499" s="721"/>
      <c r="AN499" s="721"/>
      <c r="AO499" s="722"/>
      <c r="AP499" s="729">
        <f t="shared" si="152"/>
        <v>0</v>
      </c>
      <c r="AQ499" s="729">
        <f t="shared" si="153"/>
        <v>0</v>
      </c>
      <c r="AR499" s="729">
        <f t="shared" si="154"/>
        <v>0</v>
      </c>
      <c r="AS499" s="730">
        <f t="shared" si="141"/>
        <v>75</v>
      </c>
      <c r="AT499" s="731">
        <v>75</v>
      </c>
    </row>
    <row r="500" spans="1:46" ht="62.25" x14ac:dyDescent="0.9">
      <c r="A500" s="430">
        <v>32</v>
      </c>
      <c r="B500" s="433">
        <f>DATOS!F39</f>
        <v>0</v>
      </c>
      <c r="C500" s="491">
        <v>3</v>
      </c>
      <c r="D500" s="492">
        <v>3</v>
      </c>
      <c r="E500" s="492">
        <v>3</v>
      </c>
      <c r="F500" s="493">
        <v>3</v>
      </c>
      <c r="G500" s="695">
        <f t="shared" si="142"/>
        <v>3</v>
      </c>
      <c r="H500" s="491">
        <v>3</v>
      </c>
      <c r="I500" s="492">
        <v>3</v>
      </c>
      <c r="J500" s="492">
        <v>3</v>
      </c>
      <c r="K500" s="493">
        <v>3</v>
      </c>
      <c r="L500" s="695">
        <f t="shared" si="143"/>
        <v>3</v>
      </c>
      <c r="M500" s="696">
        <f t="shared" si="156"/>
        <v>3</v>
      </c>
      <c r="N500" s="766" t="str">
        <f t="shared" si="145"/>
        <v>D-</v>
      </c>
      <c r="O500" s="697"/>
      <c r="P500" s="491">
        <v>3</v>
      </c>
      <c r="Q500" s="492">
        <v>3</v>
      </c>
      <c r="R500" s="492">
        <v>3</v>
      </c>
      <c r="S500" s="493">
        <v>3</v>
      </c>
      <c r="T500" s="698">
        <f t="shared" si="146"/>
        <v>3</v>
      </c>
      <c r="U500" s="491">
        <v>3</v>
      </c>
      <c r="V500" s="492">
        <v>3</v>
      </c>
      <c r="W500" s="492">
        <v>3</v>
      </c>
      <c r="X500" s="493">
        <v>3</v>
      </c>
      <c r="Y500" s="417">
        <f t="shared" si="147"/>
        <v>3</v>
      </c>
      <c r="Z500" s="404">
        <f t="shared" si="157"/>
        <v>3</v>
      </c>
      <c r="AA500" s="766" t="str">
        <f t="shared" si="149"/>
        <v>D-</v>
      </c>
      <c r="AB500" s="423">
        <v>3</v>
      </c>
      <c r="AC500" s="1050"/>
      <c r="AD500" s="477" t="str">
        <f t="shared" si="150"/>
        <v>D-</v>
      </c>
      <c r="AE500" s="408">
        <f t="shared" si="158"/>
        <v>3</v>
      </c>
      <c r="AF500" s="288"/>
      <c r="AG500" s="726"/>
      <c r="AH500" s="727"/>
      <c r="AI500" s="728" t="str">
        <f t="shared" si="155"/>
        <v>N</v>
      </c>
      <c r="AJ500" s="732"/>
      <c r="AK500" s="720"/>
      <c r="AL500" s="720"/>
      <c r="AM500" s="721"/>
      <c r="AN500" s="721"/>
      <c r="AO500" s="722"/>
      <c r="AP500" s="729">
        <f t="shared" si="152"/>
        <v>0</v>
      </c>
      <c r="AQ500" s="729">
        <f t="shared" si="153"/>
        <v>0</v>
      </c>
      <c r="AR500" s="729">
        <f t="shared" si="154"/>
        <v>0</v>
      </c>
      <c r="AS500" s="730">
        <f t="shared" si="141"/>
        <v>75</v>
      </c>
      <c r="AT500" s="731">
        <v>75</v>
      </c>
    </row>
    <row r="501" spans="1:46" ht="62.25" x14ac:dyDescent="0.9">
      <c r="A501" s="430">
        <v>33</v>
      </c>
      <c r="B501" s="433">
        <f>DATOS!F40</f>
        <v>0</v>
      </c>
      <c r="C501" s="491">
        <v>4</v>
      </c>
      <c r="D501" s="492">
        <v>4</v>
      </c>
      <c r="E501" s="492">
        <v>4</v>
      </c>
      <c r="F501" s="493">
        <v>4</v>
      </c>
      <c r="G501" s="695">
        <f t="shared" si="142"/>
        <v>4</v>
      </c>
      <c r="H501" s="491">
        <v>4</v>
      </c>
      <c r="I501" s="492">
        <v>4</v>
      </c>
      <c r="J501" s="492">
        <v>4</v>
      </c>
      <c r="K501" s="493">
        <v>4</v>
      </c>
      <c r="L501" s="695">
        <f t="shared" si="143"/>
        <v>4</v>
      </c>
      <c r="M501" s="696">
        <f t="shared" si="156"/>
        <v>4</v>
      </c>
      <c r="N501" s="766" t="str">
        <f t="shared" si="145"/>
        <v>D+</v>
      </c>
      <c r="O501" s="697"/>
      <c r="P501" s="491">
        <v>4</v>
      </c>
      <c r="Q501" s="492">
        <v>4</v>
      </c>
      <c r="R501" s="492">
        <v>4</v>
      </c>
      <c r="S501" s="493">
        <v>4</v>
      </c>
      <c r="T501" s="698">
        <f t="shared" si="146"/>
        <v>4</v>
      </c>
      <c r="U501" s="491">
        <v>4</v>
      </c>
      <c r="V501" s="492">
        <v>4</v>
      </c>
      <c r="W501" s="492">
        <v>4</v>
      </c>
      <c r="X501" s="493">
        <v>4</v>
      </c>
      <c r="Y501" s="417">
        <f t="shared" si="147"/>
        <v>4</v>
      </c>
      <c r="Z501" s="404">
        <f t="shared" si="157"/>
        <v>4</v>
      </c>
      <c r="AA501" s="766" t="str">
        <f t="shared" si="149"/>
        <v>D+</v>
      </c>
      <c r="AB501" s="423">
        <v>4</v>
      </c>
      <c r="AC501" s="1050"/>
      <c r="AD501" s="477" t="str">
        <f t="shared" si="150"/>
        <v>D+</v>
      </c>
      <c r="AE501" s="408">
        <f t="shared" si="158"/>
        <v>4</v>
      </c>
      <c r="AF501" s="288"/>
      <c r="AG501" s="726"/>
      <c r="AH501" s="727"/>
      <c r="AI501" s="728" t="str">
        <f t="shared" si="155"/>
        <v>N</v>
      </c>
      <c r="AJ501" s="732"/>
      <c r="AK501" s="720"/>
      <c r="AL501" s="720"/>
      <c r="AM501" s="721"/>
      <c r="AN501" s="721"/>
      <c r="AO501" s="722"/>
      <c r="AP501" s="729">
        <f t="shared" si="152"/>
        <v>0</v>
      </c>
      <c r="AQ501" s="729">
        <f t="shared" si="153"/>
        <v>0</v>
      </c>
      <c r="AR501" s="729">
        <f t="shared" si="154"/>
        <v>0</v>
      </c>
      <c r="AS501" s="730">
        <f t="shared" si="141"/>
        <v>75</v>
      </c>
      <c r="AT501" s="731">
        <v>75</v>
      </c>
    </row>
    <row r="502" spans="1:46" ht="62.25" x14ac:dyDescent="0.9">
      <c r="A502" s="430">
        <v>34</v>
      </c>
      <c r="B502" s="433">
        <f>DATOS!F41</f>
        <v>0</v>
      </c>
      <c r="C502" s="491">
        <v>2</v>
      </c>
      <c r="D502" s="492">
        <v>2</v>
      </c>
      <c r="E502" s="492">
        <v>2</v>
      </c>
      <c r="F502" s="493">
        <v>2</v>
      </c>
      <c r="G502" s="695">
        <f t="shared" si="142"/>
        <v>2</v>
      </c>
      <c r="H502" s="491">
        <v>2</v>
      </c>
      <c r="I502" s="492">
        <v>2</v>
      </c>
      <c r="J502" s="492">
        <v>2</v>
      </c>
      <c r="K502" s="493">
        <v>2</v>
      </c>
      <c r="L502" s="695">
        <f t="shared" si="143"/>
        <v>2</v>
      </c>
      <c r="M502" s="696">
        <f t="shared" si="156"/>
        <v>2</v>
      </c>
      <c r="N502" s="766" t="str">
        <f t="shared" si="145"/>
        <v>E+</v>
      </c>
      <c r="O502" s="697"/>
      <c r="P502" s="491">
        <v>2</v>
      </c>
      <c r="Q502" s="492">
        <v>2</v>
      </c>
      <c r="R502" s="492">
        <v>2</v>
      </c>
      <c r="S502" s="493">
        <v>2</v>
      </c>
      <c r="T502" s="698">
        <f t="shared" si="146"/>
        <v>2</v>
      </c>
      <c r="U502" s="491">
        <v>2</v>
      </c>
      <c r="V502" s="492">
        <v>2</v>
      </c>
      <c r="W502" s="492">
        <v>2</v>
      </c>
      <c r="X502" s="493">
        <v>2</v>
      </c>
      <c r="Y502" s="417">
        <f t="shared" si="147"/>
        <v>2</v>
      </c>
      <c r="Z502" s="404">
        <f t="shared" si="157"/>
        <v>2</v>
      </c>
      <c r="AA502" s="766" t="str">
        <f t="shared" si="149"/>
        <v>E+</v>
      </c>
      <c r="AB502" s="423">
        <v>2</v>
      </c>
      <c r="AC502" s="1050"/>
      <c r="AD502" s="477" t="str">
        <f t="shared" si="150"/>
        <v>E+</v>
      </c>
      <c r="AE502" s="408">
        <f t="shared" si="158"/>
        <v>2</v>
      </c>
      <c r="AF502" s="288"/>
      <c r="AG502" s="726"/>
      <c r="AH502" s="727"/>
      <c r="AI502" s="728" t="str">
        <f t="shared" si="155"/>
        <v>N</v>
      </c>
      <c r="AJ502" s="732"/>
      <c r="AK502" s="720"/>
      <c r="AL502" s="720"/>
      <c r="AM502" s="721"/>
      <c r="AN502" s="721"/>
      <c r="AO502" s="722"/>
      <c r="AP502" s="729">
        <f t="shared" si="152"/>
        <v>0</v>
      </c>
      <c r="AQ502" s="729">
        <f t="shared" si="153"/>
        <v>0</v>
      </c>
      <c r="AR502" s="729">
        <f t="shared" si="154"/>
        <v>0</v>
      </c>
      <c r="AS502" s="730">
        <f t="shared" si="141"/>
        <v>75</v>
      </c>
      <c r="AT502" s="731">
        <v>75</v>
      </c>
    </row>
    <row r="503" spans="1:46" ht="62.25" x14ac:dyDescent="0.9">
      <c r="A503" s="430">
        <v>35</v>
      </c>
      <c r="B503" s="433">
        <f>DATOS!F42</f>
        <v>0</v>
      </c>
      <c r="C503" s="491">
        <v>2</v>
      </c>
      <c r="D503" s="492">
        <v>2</v>
      </c>
      <c r="E503" s="492">
        <v>2</v>
      </c>
      <c r="F503" s="493">
        <v>2</v>
      </c>
      <c r="G503" s="695">
        <f t="shared" si="142"/>
        <v>2</v>
      </c>
      <c r="H503" s="491">
        <v>2</v>
      </c>
      <c r="I503" s="492">
        <v>2</v>
      </c>
      <c r="J503" s="492">
        <v>2</v>
      </c>
      <c r="K503" s="493">
        <v>2</v>
      </c>
      <c r="L503" s="695">
        <f t="shared" si="143"/>
        <v>2</v>
      </c>
      <c r="M503" s="696">
        <f t="shared" si="156"/>
        <v>2</v>
      </c>
      <c r="N503" s="766" t="str">
        <f t="shared" si="145"/>
        <v>E+</v>
      </c>
      <c r="O503" s="697"/>
      <c r="P503" s="491">
        <v>2</v>
      </c>
      <c r="Q503" s="492">
        <v>2</v>
      </c>
      <c r="R503" s="492">
        <v>2</v>
      </c>
      <c r="S503" s="493">
        <v>2</v>
      </c>
      <c r="T503" s="698">
        <f t="shared" si="146"/>
        <v>2</v>
      </c>
      <c r="U503" s="491">
        <v>2</v>
      </c>
      <c r="V503" s="492">
        <v>2</v>
      </c>
      <c r="W503" s="492">
        <v>2</v>
      </c>
      <c r="X503" s="493">
        <v>2</v>
      </c>
      <c r="Y503" s="417">
        <f t="shared" si="147"/>
        <v>2</v>
      </c>
      <c r="Z503" s="404">
        <f t="shared" si="157"/>
        <v>2</v>
      </c>
      <c r="AA503" s="766" t="str">
        <f t="shared" si="149"/>
        <v>E+</v>
      </c>
      <c r="AB503" s="423">
        <v>2</v>
      </c>
      <c r="AC503" s="1050"/>
      <c r="AD503" s="477" t="str">
        <f t="shared" si="150"/>
        <v>E+</v>
      </c>
      <c r="AE503" s="408">
        <f t="shared" si="158"/>
        <v>2</v>
      </c>
      <c r="AF503" s="288"/>
      <c r="AG503" s="726"/>
      <c r="AH503" s="727"/>
      <c r="AI503" s="728" t="str">
        <f t="shared" si="155"/>
        <v>N</v>
      </c>
      <c r="AJ503" s="732"/>
      <c r="AK503" s="720"/>
      <c r="AL503" s="720"/>
      <c r="AM503" s="721"/>
      <c r="AN503" s="721"/>
      <c r="AO503" s="722"/>
      <c r="AP503" s="729">
        <f t="shared" si="152"/>
        <v>0</v>
      </c>
      <c r="AQ503" s="729">
        <f t="shared" si="153"/>
        <v>0</v>
      </c>
      <c r="AR503" s="729">
        <f t="shared" si="154"/>
        <v>0</v>
      </c>
      <c r="AS503" s="730">
        <f t="shared" si="141"/>
        <v>75</v>
      </c>
      <c r="AT503" s="731">
        <v>75</v>
      </c>
    </row>
    <row r="504" spans="1:46" ht="62.25" x14ac:dyDescent="0.9">
      <c r="A504" s="430">
        <v>36</v>
      </c>
      <c r="B504" s="433">
        <f>DATOS!F43</f>
        <v>0</v>
      </c>
      <c r="C504" s="491">
        <v>2</v>
      </c>
      <c r="D504" s="492">
        <v>2</v>
      </c>
      <c r="E504" s="492">
        <v>2</v>
      </c>
      <c r="F504" s="493">
        <v>2</v>
      </c>
      <c r="G504" s="695">
        <f t="shared" si="142"/>
        <v>2</v>
      </c>
      <c r="H504" s="491">
        <v>2</v>
      </c>
      <c r="I504" s="492">
        <v>2</v>
      </c>
      <c r="J504" s="492">
        <v>2</v>
      </c>
      <c r="K504" s="493">
        <v>2</v>
      </c>
      <c r="L504" s="695">
        <f t="shared" si="143"/>
        <v>2</v>
      </c>
      <c r="M504" s="696">
        <f t="shared" si="156"/>
        <v>2</v>
      </c>
      <c r="N504" s="766" t="str">
        <f t="shared" si="145"/>
        <v>E+</v>
      </c>
      <c r="O504" s="697"/>
      <c r="P504" s="491">
        <v>2</v>
      </c>
      <c r="Q504" s="492">
        <v>2</v>
      </c>
      <c r="R504" s="492">
        <v>2</v>
      </c>
      <c r="S504" s="493">
        <v>2</v>
      </c>
      <c r="T504" s="698">
        <f t="shared" si="146"/>
        <v>2</v>
      </c>
      <c r="U504" s="491">
        <v>2</v>
      </c>
      <c r="V504" s="492">
        <v>2</v>
      </c>
      <c r="W504" s="492">
        <v>2</v>
      </c>
      <c r="X504" s="493">
        <v>2</v>
      </c>
      <c r="Y504" s="417">
        <f t="shared" si="147"/>
        <v>2</v>
      </c>
      <c r="Z504" s="404">
        <f t="shared" si="157"/>
        <v>2</v>
      </c>
      <c r="AA504" s="766" t="str">
        <f t="shared" si="149"/>
        <v>E+</v>
      </c>
      <c r="AB504" s="423">
        <v>2</v>
      </c>
      <c r="AC504" s="1050"/>
      <c r="AD504" s="477" t="str">
        <f t="shared" si="150"/>
        <v>E+</v>
      </c>
      <c r="AE504" s="408">
        <f t="shared" si="158"/>
        <v>2</v>
      </c>
      <c r="AF504" s="288"/>
      <c r="AG504" s="726"/>
      <c r="AH504" s="727"/>
      <c r="AI504" s="728" t="str">
        <f t="shared" si="155"/>
        <v>N</v>
      </c>
      <c r="AJ504" s="732"/>
      <c r="AK504" s="720"/>
      <c r="AL504" s="720"/>
      <c r="AM504" s="721"/>
      <c r="AN504" s="721"/>
      <c r="AO504" s="722"/>
      <c r="AP504" s="729">
        <f t="shared" si="152"/>
        <v>0</v>
      </c>
      <c r="AQ504" s="729">
        <f t="shared" si="153"/>
        <v>0</v>
      </c>
      <c r="AR504" s="729">
        <f t="shared" si="154"/>
        <v>0</v>
      </c>
      <c r="AS504" s="730">
        <f t="shared" si="141"/>
        <v>75</v>
      </c>
      <c r="AT504" s="731">
        <v>75</v>
      </c>
    </row>
    <row r="505" spans="1:46" ht="62.25" x14ac:dyDescent="0.9">
      <c r="A505" s="430">
        <v>37</v>
      </c>
      <c r="B505" s="433">
        <f>DATOS!F44</f>
        <v>0</v>
      </c>
      <c r="C505" s="491">
        <v>1</v>
      </c>
      <c r="D505" s="492">
        <v>1</v>
      </c>
      <c r="E505" s="492">
        <v>1</v>
      </c>
      <c r="F505" s="493">
        <v>1</v>
      </c>
      <c r="G505" s="695">
        <f t="shared" si="142"/>
        <v>1</v>
      </c>
      <c r="H505" s="491">
        <v>1</v>
      </c>
      <c r="I505" s="492">
        <v>1</v>
      </c>
      <c r="J505" s="492">
        <v>1</v>
      </c>
      <c r="K505" s="493">
        <v>1</v>
      </c>
      <c r="L505" s="695">
        <f t="shared" si="143"/>
        <v>1</v>
      </c>
      <c r="M505" s="696">
        <f t="shared" si="156"/>
        <v>1</v>
      </c>
      <c r="N505" s="766" t="str">
        <f t="shared" si="145"/>
        <v>E-</v>
      </c>
      <c r="O505" s="697"/>
      <c r="P505" s="491">
        <v>1</v>
      </c>
      <c r="Q505" s="492">
        <v>1</v>
      </c>
      <c r="R505" s="492">
        <v>1</v>
      </c>
      <c r="S505" s="493">
        <v>1</v>
      </c>
      <c r="T505" s="698">
        <f t="shared" si="146"/>
        <v>1</v>
      </c>
      <c r="U505" s="491">
        <v>1</v>
      </c>
      <c r="V505" s="492">
        <v>1</v>
      </c>
      <c r="W505" s="492">
        <v>1</v>
      </c>
      <c r="X505" s="493">
        <v>1</v>
      </c>
      <c r="Y505" s="417">
        <f t="shared" si="147"/>
        <v>1</v>
      </c>
      <c r="Z505" s="404">
        <f t="shared" si="157"/>
        <v>1</v>
      </c>
      <c r="AA505" s="766" t="str">
        <f t="shared" si="149"/>
        <v>E-</v>
      </c>
      <c r="AB505" s="423">
        <v>1</v>
      </c>
      <c r="AC505" s="1050"/>
      <c r="AD505" s="477" t="str">
        <f t="shared" si="150"/>
        <v>E-</v>
      </c>
      <c r="AE505" s="408">
        <f t="shared" si="158"/>
        <v>1</v>
      </c>
      <c r="AF505" s="288"/>
      <c r="AG505" s="726"/>
      <c r="AH505" s="727"/>
      <c r="AI505" s="728" t="str">
        <f t="shared" si="155"/>
        <v>N</v>
      </c>
      <c r="AJ505" s="732"/>
      <c r="AK505" s="720"/>
      <c r="AL505" s="720"/>
      <c r="AM505" s="721"/>
      <c r="AN505" s="721"/>
      <c r="AO505" s="722"/>
      <c r="AP505" s="729">
        <f t="shared" si="152"/>
        <v>0</v>
      </c>
      <c r="AQ505" s="729">
        <f t="shared" si="153"/>
        <v>0</v>
      </c>
      <c r="AR505" s="729">
        <f t="shared" si="154"/>
        <v>0</v>
      </c>
      <c r="AS505" s="730">
        <f t="shared" si="141"/>
        <v>75</v>
      </c>
      <c r="AT505" s="731">
        <v>75</v>
      </c>
    </row>
    <row r="506" spans="1:46" ht="62.25" x14ac:dyDescent="0.9">
      <c r="A506" s="430">
        <v>38</v>
      </c>
      <c r="B506" s="433">
        <f>DATOS!F45</f>
        <v>0</v>
      </c>
      <c r="C506" s="491">
        <v>1</v>
      </c>
      <c r="D506" s="492">
        <v>1</v>
      </c>
      <c r="E506" s="492">
        <v>1</v>
      </c>
      <c r="F506" s="493">
        <v>1</v>
      </c>
      <c r="G506" s="695">
        <f t="shared" si="142"/>
        <v>1</v>
      </c>
      <c r="H506" s="491">
        <v>1</v>
      </c>
      <c r="I506" s="492">
        <v>1</v>
      </c>
      <c r="J506" s="492">
        <v>1</v>
      </c>
      <c r="K506" s="493">
        <v>1</v>
      </c>
      <c r="L506" s="695">
        <f t="shared" si="143"/>
        <v>1</v>
      </c>
      <c r="M506" s="696">
        <f t="shared" si="156"/>
        <v>1</v>
      </c>
      <c r="N506" s="766" t="str">
        <f t="shared" si="145"/>
        <v>E-</v>
      </c>
      <c r="O506" s="697"/>
      <c r="P506" s="491">
        <v>1</v>
      </c>
      <c r="Q506" s="492">
        <v>1</v>
      </c>
      <c r="R506" s="492">
        <v>1</v>
      </c>
      <c r="S506" s="493">
        <v>1</v>
      </c>
      <c r="T506" s="698">
        <f t="shared" si="146"/>
        <v>1</v>
      </c>
      <c r="U506" s="491">
        <v>1</v>
      </c>
      <c r="V506" s="492">
        <v>1</v>
      </c>
      <c r="W506" s="492">
        <v>1</v>
      </c>
      <c r="X506" s="493">
        <v>1</v>
      </c>
      <c r="Y506" s="417">
        <f t="shared" si="147"/>
        <v>1</v>
      </c>
      <c r="Z506" s="404">
        <f t="shared" si="157"/>
        <v>1</v>
      </c>
      <c r="AA506" s="766" t="str">
        <f t="shared" si="149"/>
        <v>E-</v>
      </c>
      <c r="AB506" s="423">
        <v>1</v>
      </c>
      <c r="AC506" s="1050"/>
      <c r="AD506" s="477" t="str">
        <f t="shared" si="150"/>
        <v>E-</v>
      </c>
      <c r="AE506" s="408">
        <f t="shared" si="158"/>
        <v>1</v>
      </c>
      <c r="AF506" s="288"/>
      <c r="AG506" s="726"/>
      <c r="AH506" s="727"/>
      <c r="AI506" s="728" t="str">
        <f t="shared" si="155"/>
        <v>N</v>
      </c>
      <c r="AJ506" s="732"/>
      <c r="AK506" s="720"/>
      <c r="AL506" s="720"/>
      <c r="AM506" s="721"/>
      <c r="AN506" s="721"/>
      <c r="AO506" s="722"/>
      <c r="AP506" s="729">
        <f t="shared" si="152"/>
        <v>0</v>
      </c>
      <c r="AQ506" s="729">
        <f t="shared" si="153"/>
        <v>0</v>
      </c>
      <c r="AR506" s="729">
        <f t="shared" si="154"/>
        <v>0</v>
      </c>
      <c r="AS506" s="730">
        <f t="shared" si="141"/>
        <v>75</v>
      </c>
      <c r="AT506" s="731">
        <v>75</v>
      </c>
    </row>
    <row r="507" spans="1:46" ht="62.25" x14ac:dyDescent="0.9">
      <c r="A507" s="430">
        <v>39</v>
      </c>
      <c r="B507" s="433">
        <f>DATOS!F46</f>
        <v>0</v>
      </c>
      <c r="C507" s="491">
        <v>1</v>
      </c>
      <c r="D507" s="492">
        <v>1</v>
      </c>
      <c r="E507" s="492">
        <v>1</v>
      </c>
      <c r="F507" s="493">
        <v>1</v>
      </c>
      <c r="G507" s="695">
        <f t="shared" si="142"/>
        <v>1</v>
      </c>
      <c r="H507" s="491">
        <v>1</v>
      </c>
      <c r="I507" s="492">
        <v>1</v>
      </c>
      <c r="J507" s="492">
        <v>1</v>
      </c>
      <c r="K507" s="493">
        <v>1</v>
      </c>
      <c r="L507" s="695">
        <f t="shared" si="143"/>
        <v>1</v>
      </c>
      <c r="M507" s="696">
        <f t="shared" si="156"/>
        <v>1</v>
      </c>
      <c r="N507" s="766" t="str">
        <f t="shared" si="145"/>
        <v>E-</v>
      </c>
      <c r="O507" s="697"/>
      <c r="P507" s="491">
        <v>1</v>
      </c>
      <c r="Q507" s="492">
        <v>1</v>
      </c>
      <c r="R507" s="492">
        <v>1</v>
      </c>
      <c r="S507" s="493">
        <v>1</v>
      </c>
      <c r="T507" s="698">
        <f t="shared" si="146"/>
        <v>1</v>
      </c>
      <c r="U507" s="491">
        <v>1</v>
      </c>
      <c r="V507" s="492">
        <v>1</v>
      </c>
      <c r="W507" s="492">
        <v>1</v>
      </c>
      <c r="X507" s="493">
        <v>1</v>
      </c>
      <c r="Y507" s="417">
        <f t="shared" si="147"/>
        <v>1</v>
      </c>
      <c r="Z507" s="404">
        <f t="shared" si="157"/>
        <v>1</v>
      </c>
      <c r="AA507" s="766" t="str">
        <f t="shared" si="149"/>
        <v>E-</v>
      </c>
      <c r="AB507" s="423">
        <v>1</v>
      </c>
      <c r="AC507" s="1050"/>
      <c r="AD507" s="477" t="str">
        <f t="shared" si="150"/>
        <v>E-</v>
      </c>
      <c r="AE507" s="408">
        <f t="shared" si="158"/>
        <v>1</v>
      </c>
      <c r="AF507" s="288"/>
      <c r="AG507" s="726"/>
      <c r="AH507" s="727"/>
      <c r="AI507" s="728" t="str">
        <f t="shared" si="155"/>
        <v>N</v>
      </c>
      <c r="AJ507" s="732"/>
      <c r="AK507" s="720"/>
      <c r="AL507" s="720"/>
      <c r="AM507" s="721"/>
      <c r="AN507" s="721"/>
      <c r="AO507" s="722"/>
      <c r="AP507" s="729">
        <f t="shared" si="152"/>
        <v>0</v>
      </c>
      <c r="AQ507" s="729">
        <f t="shared" si="153"/>
        <v>0</v>
      </c>
      <c r="AR507" s="729">
        <f t="shared" si="154"/>
        <v>0</v>
      </c>
      <c r="AS507" s="730">
        <f t="shared" si="141"/>
        <v>75</v>
      </c>
      <c r="AT507" s="731">
        <v>75</v>
      </c>
    </row>
    <row r="508" spans="1:46" ht="63" thickBot="1" x14ac:dyDescent="0.95">
      <c r="A508" s="431">
        <v>40</v>
      </c>
      <c r="B508" s="434">
        <f>DATOS!F47</f>
        <v>0</v>
      </c>
      <c r="C508" s="494">
        <v>1</v>
      </c>
      <c r="D508" s="495">
        <v>1</v>
      </c>
      <c r="E508" s="495">
        <v>1</v>
      </c>
      <c r="F508" s="496">
        <v>1</v>
      </c>
      <c r="G508" s="700">
        <f t="shared" si="142"/>
        <v>1</v>
      </c>
      <c r="H508" s="494">
        <v>1</v>
      </c>
      <c r="I508" s="495">
        <v>1</v>
      </c>
      <c r="J508" s="495">
        <v>1</v>
      </c>
      <c r="K508" s="496">
        <v>1</v>
      </c>
      <c r="L508" s="700">
        <f t="shared" si="143"/>
        <v>1</v>
      </c>
      <c r="M508" s="701">
        <f t="shared" si="156"/>
        <v>1</v>
      </c>
      <c r="N508" s="767" t="str">
        <f t="shared" si="145"/>
        <v>E-</v>
      </c>
      <c r="O508" s="702"/>
      <c r="P508" s="494">
        <v>1</v>
      </c>
      <c r="Q508" s="495">
        <v>1</v>
      </c>
      <c r="R508" s="495">
        <v>1</v>
      </c>
      <c r="S508" s="496">
        <v>1</v>
      </c>
      <c r="T508" s="703">
        <f t="shared" si="146"/>
        <v>1</v>
      </c>
      <c r="U508" s="494">
        <v>1</v>
      </c>
      <c r="V508" s="495">
        <v>1</v>
      </c>
      <c r="W508" s="495">
        <v>1</v>
      </c>
      <c r="X508" s="496">
        <v>1</v>
      </c>
      <c r="Y508" s="418">
        <f t="shared" si="147"/>
        <v>1</v>
      </c>
      <c r="Z508" s="405">
        <f t="shared" si="157"/>
        <v>1</v>
      </c>
      <c r="AA508" s="767" t="str">
        <f t="shared" si="149"/>
        <v>E-</v>
      </c>
      <c r="AB508" s="424">
        <v>1</v>
      </c>
      <c r="AC508" s="1051"/>
      <c r="AD508" s="478" t="str">
        <f t="shared" si="150"/>
        <v>E-</v>
      </c>
      <c r="AE508" s="409">
        <f t="shared" si="158"/>
        <v>1</v>
      </c>
      <c r="AF508" s="289"/>
      <c r="AG508" s="733"/>
      <c r="AH508" s="734"/>
      <c r="AI508" s="735" t="str">
        <f t="shared" si="155"/>
        <v>N</v>
      </c>
      <c r="AJ508" s="736"/>
      <c r="AK508" s="737"/>
      <c r="AL508" s="737"/>
      <c r="AM508" s="738"/>
      <c r="AN508" s="738"/>
      <c r="AO508" s="739"/>
      <c r="AP508" s="740">
        <f t="shared" si="152"/>
        <v>0</v>
      </c>
      <c r="AQ508" s="740">
        <f t="shared" si="153"/>
        <v>0</v>
      </c>
      <c r="AR508" s="740">
        <f t="shared" si="154"/>
        <v>0</v>
      </c>
      <c r="AS508" s="741">
        <f t="shared" si="141"/>
        <v>75</v>
      </c>
      <c r="AT508" s="742">
        <v>75</v>
      </c>
    </row>
    <row r="509" spans="1:46" ht="63" thickBot="1" x14ac:dyDescent="0.95">
      <c r="A509" s="385"/>
      <c r="E509" s="442" t="s">
        <v>168</v>
      </c>
      <c r="F509" s="440" t="s">
        <v>929</v>
      </c>
      <c r="G509" s="441" t="s">
        <v>169</v>
      </c>
      <c r="H509" s="687"/>
      <c r="I509" s="687"/>
      <c r="J509" s="687"/>
      <c r="K509" s="687"/>
      <c r="L509" s="704"/>
      <c r="M509" s="704"/>
      <c r="N509" s="704"/>
      <c r="O509" s="704"/>
      <c r="P509" s="687"/>
      <c r="Q509" s="687"/>
      <c r="R509" s="687"/>
      <c r="S509" s="687"/>
      <c r="T509" s="704"/>
      <c r="U509" s="687"/>
      <c r="V509" s="687"/>
      <c r="W509" s="687"/>
      <c r="X509" s="687"/>
      <c r="Y509" s="377"/>
      <c r="Z509" s="377"/>
      <c r="AA509" s="377"/>
      <c r="AB509" s="377"/>
      <c r="AC509" s="1040" t="s">
        <v>157</v>
      </c>
      <c r="AD509" s="1041"/>
      <c r="AE509" s="378">
        <f>AVERAGE(AE469:AE489)</f>
        <v>8.4285714285714288</v>
      </c>
      <c r="AF509" s="228"/>
    </row>
    <row r="510" spans="1:46" ht="63" thickBot="1" x14ac:dyDescent="0.95">
      <c r="A510" s="385"/>
      <c r="B510" s="1042" t="s">
        <v>228</v>
      </c>
      <c r="C510" s="1043"/>
      <c r="D510" s="1044"/>
      <c r="E510" s="443" t="s">
        <v>170</v>
      </c>
      <c r="F510" s="705">
        <f>COUNTIFS($V$14:$V$53, "&gt;=8", $V$14:$V$53, "&lt;=10")</f>
        <v>0</v>
      </c>
      <c r="G510" s="706">
        <f>COUNTIFS($G$14:$G$52, "&gt;=8", $G$14:$G$52, "&lt;=10") / COUNT($G$14:$G$52)</f>
        <v>0</v>
      </c>
      <c r="K510" s="687"/>
      <c r="L510" s="704"/>
      <c r="M510" s="704"/>
      <c r="N510" s="704"/>
      <c r="O510" s="704"/>
      <c r="P510" s="687"/>
      <c r="Q510" s="687"/>
      <c r="R510" s="687"/>
      <c r="S510" s="687"/>
      <c r="T510" s="704"/>
      <c r="U510" s="687"/>
      <c r="V510" s="687"/>
      <c r="W510" s="687"/>
      <c r="X510" s="687"/>
      <c r="Y510" s="377"/>
      <c r="Z510" s="377"/>
      <c r="AA510" s="377"/>
      <c r="AB510" s="377"/>
      <c r="AC510" s="1040" t="s">
        <v>158</v>
      </c>
      <c r="AD510" s="1045"/>
      <c r="AE510" s="379">
        <f>DATOS!C472</f>
        <v>0</v>
      </c>
      <c r="AF510" s="280"/>
      <c r="AG510" s="381"/>
      <c r="AH510" s="381"/>
      <c r="AI510" s="380"/>
      <c r="AJ510" s="380"/>
      <c r="AK510" s="380"/>
      <c r="AL510" s="380"/>
      <c r="AM510" s="663"/>
      <c r="AN510" s="663"/>
      <c r="AO510" s="663"/>
      <c r="AP510" s="663"/>
      <c r="AQ510" s="663"/>
      <c r="AR510" s="663"/>
      <c r="AS510" s="663"/>
      <c r="AT510" s="663"/>
    </row>
    <row r="511" spans="1:46" x14ac:dyDescent="0.9">
      <c r="B511" s="1027" t="s">
        <v>231</v>
      </c>
      <c r="C511" s="1028"/>
      <c r="D511" s="1029"/>
      <c r="E511" s="445" t="s">
        <v>171</v>
      </c>
      <c r="F511" s="707">
        <f>COUNTIFS($V$14:$V$53, "&gt;=5", $V$14:$V$53, "&lt;=7")</f>
        <v>0</v>
      </c>
      <c r="G511" s="708">
        <f>COUNTIFS($G$14:$G$52, "&gt;=5", $G$14:$G$52, "&lt;=7") / COUNT($G$14:$G$52)</f>
        <v>0</v>
      </c>
      <c r="K511" s="709"/>
      <c r="L511" s="710"/>
      <c r="M511" s="710"/>
      <c r="N511" s="710"/>
      <c r="O511" s="710"/>
      <c r="P511" s="709"/>
      <c r="Q511" s="709"/>
      <c r="R511" s="709"/>
      <c r="S511" s="709"/>
      <c r="T511" s="710"/>
      <c r="U511" s="687"/>
      <c r="V511" s="687"/>
      <c r="W511" s="687"/>
      <c r="X511" s="687"/>
      <c r="Y511" s="229"/>
      <c r="Z511" s="229"/>
      <c r="AA511" s="229"/>
      <c r="AB511" s="229"/>
      <c r="AC511" s="221"/>
      <c r="AD511" s="229"/>
      <c r="AE511" s="229"/>
      <c r="AF511" s="229"/>
      <c r="AG511" s="381"/>
      <c r="AH511" s="381"/>
      <c r="AI511" s="380"/>
      <c r="AJ511" s="380"/>
      <c r="AK511" s="380"/>
      <c r="AL511" s="380"/>
      <c r="AM511" s="380"/>
      <c r="AN511" s="380"/>
      <c r="AO511" s="380"/>
      <c r="AP511" s="380"/>
      <c r="AQ511" s="380"/>
      <c r="AR511" s="380"/>
      <c r="AS511" s="380"/>
      <c r="AT511" s="380"/>
    </row>
    <row r="512" spans="1:46" ht="62.25" thickBot="1" x14ac:dyDescent="0.95">
      <c r="B512" s="1030" t="s">
        <v>234</v>
      </c>
      <c r="C512" s="1031"/>
      <c r="D512" s="1032"/>
      <c r="E512" s="447" t="s">
        <v>172</v>
      </c>
      <c r="F512" s="711">
        <f>COUNTIFS($V$14:$V$53, "&gt;=1", $V$14:$V$53, "&lt;=4")</f>
        <v>0</v>
      </c>
      <c r="G512" s="712">
        <f>COUNTIFS($G$14:$G$52, "&gt;=1", $G$14:$G$52, "&lt;=4") / COUNT($G$14:$G$52)</f>
        <v>0</v>
      </c>
      <c r="K512" s="709"/>
      <c r="L512" s="710"/>
      <c r="M512" s="710"/>
      <c r="N512" s="710"/>
      <c r="O512" s="710"/>
      <c r="P512" s="709"/>
      <c r="Q512" s="1033" t="s">
        <v>111</v>
      </c>
      <c r="R512" s="1033"/>
      <c r="U512" s="1034" t="s">
        <v>310</v>
      </c>
      <c r="V512" s="1034"/>
      <c r="W512" s="713"/>
      <c r="X512" s="1035" t="s">
        <v>917</v>
      </c>
      <c r="Y512" s="1035"/>
      <c r="Z512" s="1035"/>
      <c r="AA512" s="1036" t="s">
        <v>918</v>
      </c>
      <c r="AB512" s="1036"/>
      <c r="AC512" s="1036"/>
      <c r="AD512" s="1036"/>
      <c r="AE512" s="1036"/>
      <c r="AF512" s="229"/>
      <c r="AG512" s="381"/>
      <c r="AH512" s="381"/>
      <c r="AI512" s="380"/>
      <c r="AJ512" s="380"/>
      <c r="AK512" s="380"/>
      <c r="AL512" s="380"/>
      <c r="AM512" s="380"/>
      <c r="AN512" s="380"/>
      <c r="AO512" s="380"/>
      <c r="AP512" s="380"/>
      <c r="AQ512" s="380"/>
      <c r="AR512" s="380"/>
      <c r="AS512" s="380"/>
      <c r="AT512" s="380"/>
    </row>
    <row r="513" spans="2:46" ht="62.25" thickBot="1" x14ac:dyDescent="0.95">
      <c r="B513" s="1046" t="s">
        <v>173</v>
      </c>
      <c r="C513" s="1047"/>
      <c r="D513" s="1047"/>
      <c r="E513" s="1048"/>
      <c r="F513" s="714">
        <f>SUM(F510:F512)</f>
        <v>0</v>
      </c>
      <c r="G513" s="715">
        <f>DATOS!C472/28</f>
        <v>0</v>
      </c>
      <c r="K513" s="709"/>
      <c r="L513" s="710"/>
      <c r="M513" s="710"/>
      <c r="N513" s="710"/>
      <c r="O513" s="710"/>
      <c r="P513" s="709"/>
      <c r="Q513" s="709"/>
      <c r="R513" s="709"/>
      <c r="S513" s="709"/>
      <c r="T513" s="710"/>
      <c r="U513" s="687"/>
      <c r="V513" s="687"/>
      <c r="W513" s="687"/>
      <c r="X513" s="687"/>
      <c r="Y513" s="229"/>
      <c r="Z513" s="229"/>
      <c r="AA513" s="229"/>
      <c r="AB513" s="229"/>
      <c r="AC513" s="221"/>
      <c r="AD513" s="229"/>
      <c r="AE513" s="229"/>
      <c r="AF513" s="229"/>
      <c r="AG513" s="223"/>
      <c r="AH513" s="223"/>
      <c r="AI513" s="221"/>
      <c r="AJ513" s="221"/>
      <c r="AK513" s="221"/>
      <c r="AL513" s="221"/>
      <c r="AM513" s="221"/>
      <c r="AN513" s="221"/>
      <c r="AO513" s="221"/>
      <c r="AP513" s="221"/>
      <c r="AQ513" s="221"/>
      <c r="AR513" s="221"/>
      <c r="AS513" s="221"/>
      <c r="AT513" s="221"/>
    </row>
  </sheetData>
  <mergeCells count="459">
    <mergeCell ref="AS409:AS411"/>
    <mergeCell ref="AT409:AT411"/>
    <mergeCell ref="AJ410:AL410"/>
    <mergeCell ref="AM410:AO410"/>
    <mergeCell ref="AP410:AR410"/>
    <mergeCell ref="AG466:AI467"/>
    <mergeCell ref="AJ466:AR466"/>
    <mergeCell ref="AS466:AS468"/>
    <mergeCell ref="AT466:AT468"/>
    <mergeCell ref="AJ467:AL467"/>
    <mergeCell ref="AM467:AO467"/>
    <mergeCell ref="AP467:AR467"/>
    <mergeCell ref="AG409:AI410"/>
    <mergeCell ref="AJ409:AR409"/>
    <mergeCell ref="AS295:AS297"/>
    <mergeCell ref="AT295:AT297"/>
    <mergeCell ref="AJ296:AL296"/>
    <mergeCell ref="AM296:AO296"/>
    <mergeCell ref="AP296:AR296"/>
    <mergeCell ref="AG352:AI353"/>
    <mergeCell ref="AJ352:AR352"/>
    <mergeCell ref="AS352:AS354"/>
    <mergeCell ref="AT352:AT354"/>
    <mergeCell ref="AJ353:AL353"/>
    <mergeCell ref="AM353:AO353"/>
    <mergeCell ref="AP353:AR353"/>
    <mergeCell ref="AG295:AI296"/>
    <mergeCell ref="AJ295:AR295"/>
    <mergeCell ref="AS181:AS183"/>
    <mergeCell ref="AT181:AT183"/>
    <mergeCell ref="AJ182:AL182"/>
    <mergeCell ref="AM182:AO182"/>
    <mergeCell ref="AP182:AR182"/>
    <mergeCell ref="AG238:AI239"/>
    <mergeCell ref="AJ238:AR238"/>
    <mergeCell ref="AS238:AS240"/>
    <mergeCell ref="AT238:AT240"/>
    <mergeCell ref="AJ239:AL239"/>
    <mergeCell ref="AM239:AO239"/>
    <mergeCell ref="AP239:AR239"/>
    <mergeCell ref="AG181:AI182"/>
    <mergeCell ref="AJ181:AR181"/>
    <mergeCell ref="AG67:AI68"/>
    <mergeCell ref="AJ67:AR67"/>
    <mergeCell ref="AS67:AS69"/>
    <mergeCell ref="AT67:AT69"/>
    <mergeCell ref="AJ68:AL68"/>
    <mergeCell ref="AM68:AO68"/>
    <mergeCell ref="AP68:AR68"/>
    <mergeCell ref="AG124:AI125"/>
    <mergeCell ref="AJ124:AR124"/>
    <mergeCell ref="AS124:AS126"/>
    <mergeCell ref="AT124:AT126"/>
    <mergeCell ref="AJ125:AL125"/>
    <mergeCell ref="AM125:AO125"/>
    <mergeCell ref="AP125:AR125"/>
    <mergeCell ref="AJ11:AL11"/>
    <mergeCell ref="AM11:AO11"/>
    <mergeCell ref="AP11:AR11"/>
    <mergeCell ref="AG10:AI11"/>
    <mergeCell ref="AS11:AS12"/>
    <mergeCell ref="AT11:AT12"/>
    <mergeCell ref="AJ10:AT10"/>
    <mergeCell ref="B513:E513"/>
    <mergeCell ref="B511:D511"/>
    <mergeCell ref="B512:D512"/>
    <mergeCell ref="Q512:R512"/>
    <mergeCell ref="U512:V512"/>
    <mergeCell ref="X512:Z512"/>
    <mergeCell ref="AA512:AE512"/>
    <mergeCell ref="AC469:AC508"/>
    <mergeCell ref="AC509:AD509"/>
    <mergeCell ref="B510:D510"/>
    <mergeCell ref="AC510:AD510"/>
    <mergeCell ref="AD466:AE467"/>
    <mergeCell ref="C467:F467"/>
    <mergeCell ref="G467:G468"/>
    <mergeCell ref="H467:K467"/>
    <mergeCell ref="L467:L468"/>
    <mergeCell ref="M467:N467"/>
    <mergeCell ref="P467:S467"/>
    <mergeCell ref="T467:T468"/>
    <mergeCell ref="U467:X467"/>
    <mergeCell ref="A465:G465"/>
    <mergeCell ref="A466:A468"/>
    <mergeCell ref="B466:B468"/>
    <mergeCell ref="C466:N466"/>
    <mergeCell ref="P466:AA466"/>
    <mergeCell ref="AB466:AC467"/>
    <mergeCell ref="Y467:Y468"/>
    <mergeCell ref="Z467:AA467"/>
    <mergeCell ref="G463:H463"/>
    <mergeCell ref="I463:P463"/>
    <mergeCell ref="S463:T463"/>
    <mergeCell ref="U463:V463"/>
    <mergeCell ref="G464:H464"/>
    <mergeCell ref="I464:N464"/>
    <mergeCell ref="S464:T464"/>
    <mergeCell ref="U464:V464"/>
    <mergeCell ref="B456:E456"/>
    <mergeCell ref="A457:AH457"/>
    <mergeCell ref="A458:AH458"/>
    <mergeCell ref="A459:AH459"/>
    <mergeCell ref="A460:AH460"/>
    <mergeCell ref="G462:H462"/>
    <mergeCell ref="I462:P462"/>
    <mergeCell ref="S462:T462"/>
    <mergeCell ref="U462:V462"/>
    <mergeCell ref="B454:D454"/>
    <mergeCell ref="B455:D455"/>
    <mergeCell ref="Q455:R455"/>
    <mergeCell ref="U455:V455"/>
    <mergeCell ref="X455:Z455"/>
    <mergeCell ref="AA455:AE455"/>
    <mergeCell ref="AC412:AC451"/>
    <mergeCell ref="AC452:AD452"/>
    <mergeCell ref="B453:D453"/>
    <mergeCell ref="AC453:AD453"/>
    <mergeCell ref="AD409:AE410"/>
    <mergeCell ref="C410:F410"/>
    <mergeCell ref="G410:G411"/>
    <mergeCell ref="H410:K410"/>
    <mergeCell ref="L410:L411"/>
    <mergeCell ref="M410:N410"/>
    <mergeCell ref="P410:S410"/>
    <mergeCell ref="T410:T411"/>
    <mergeCell ref="U410:X410"/>
    <mergeCell ref="A408:G408"/>
    <mergeCell ref="A409:A411"/>
    <mergeCell ref="B409:B411"/>
    <mergeCell ref="C409:N409"/>
    <mergeCell ref="P409:AA409"/>
    <mergeCell ref="AB409:AC410"/>
    <mergeCell ref="Y410:Y411"/>
    <mergeCell ref="Z410:AA410"/>
    <mergeCell ref="G406:H406"/>
    <mergeCell ref="I406:P406"/>
    <mergeCell ref="S406:T406"/>
    <mergeCell ref="U406:V406"/>
    <mergeCell ref="G407:H407"/>
    <mergeCell ref="I407:N407"/>
    <mergeCell ref="S407:T407"/>
    <mergeCell ref="U407:V407"/>
    <mergeCell ref="B399:E399"/>
    <mergeCell ref="A400:AH400"/>
    <mergeCell ref="A401:AH401"/>
    <mergeCell ref="A402:AH402"/>
    <mergeCell ref="A403:AH403"/>
    <mergeCell ref="G405:H405"/>
    <mergeCell ref="I405:P405"/>
    <mergeCell ref="S405:T405"/>
    <mergeCell ref="U405:V405"/>
    <mergeCell ref="B397:D397"/>
    <mergeCell ref="B398:D398"/>
    <mergeCell ref="Q398:R398"/>
    <mergeCell ref="U398:V398"/>
    <mergeCell ref="X398:Z398"/>
    <mergeCell ref="AA398:AE398"/>
    <mergeCell ref="AC355:AC394"/>
    <mergeCell ref="AC395:AD395"/>
    <mergeCell ref="B396:D396"/>
    <mergeCell ref="AC396:AD396"/>
    <mergeCell ref="AD352:AE353"/>
    <mergeCell ref="C353:F353"/>
    <mergeCell ref="G353:G354"/>
    <mergeCell ref="H353:K353"/>
    <mergeCell ref="L353:L354"/>
    <mergeCell ref="M353:N353"/>
    <mergeCell ref="P353:S353"/>
    <mergeCell ref="T353:T354"/>
    <mergeCell ref="U353:X353"/>
    <mergeCell ref="A351:G351"/>
    <mergeCell ref="A352:A354"/>
    <mergeCell ref="B352:B354"/>
    <mergeCell ref="C352:N352"/>
    <mergeCell ref="P352:AA352"/>
    <mergeCell ref="AB352:AC353"/>
    <mergeCell ref="Y353:Y354"/>
    <mergeCell ref="Z353:AA353"/>
    <mergeCell ref="G349:H349"/>
    <mergeCell ref="I349:P349"/>
    <mergeCell ref="S349:T349"/>
    <mergeCell ref="U349:V349"/>
    <mergeCell ref="G350:H350"/>
    <mergeCell ref="I350:N350"/>
    <mergeCell ref="S350:T350"/>
    <mergeCell ref="U350:V350"/>
    <mergeCell ref="B342:E342"/>
    <mergeCell ref="A343:AH343"/>
    <mergeCell ref="A344:AH344"/>
    <mergeCell ref="A345:AH345"/>
    <mergeCell ref="A346:AH346"/>
    <mergeCell ref="G348:H348"/>
    <mergeCell ref="I348:P348"/>
    <mergeCell ref="S348:T348"/>
    <mergeCell ref="U348:V348"/>
    <mergeCell ref="B340:D340"/>
    <mergeCell ref="B341:D341"/>
    <mergeCell ref="Q341:R341"/>
    <mergeCell ref="U341:V341"/>
    <mergeCell ref="X341:Z341"/>
    <mergeCell ref="AA341:AE341"/>
    <mergeCell ref="AC298:AC337"/>
    <mergeCell ref="AC338:AD338"/>
    <mergeCell ref="B339:D339"/>
    <mergeCell ref="AC339:AD339"/>
    <mergeCell ref="AD295:AE296"/>
    <mergeCell ref="C296:F296"/>
    <mergeCell ref="G296:G297"/>
    <mergeCell ref="H296:K296"/>
    <mergeCell ref="L296:L297"/>
    <mergeCell ref="M296:N296"/>
    <mergeCell ref="P296:S296"/>
    <mergeCell ref="T296:T297"/>
    <mergeCell ref="U296:X296"/>
    <mergeCell ref="A294:G294"/>
    <mergeCell ref="A295:A297"/>
    <mergeCell ref="B295:B297"/>
    <mergeCell ref="C295:N295"/>
    <mergeCell ref="P295:AA295"/>
    <mergeCell ref="AB295:AC296"/>
    <mergeCell ref="Y296:Y297"/>
    <mergeCell ref="Z296:AA296"/>
    <mergeCell ref="G292:H292"/>
    <mergeCell ref="I292:P292"/>
    <mergeCell ref="S292:T292"/>
    <mergeCell ref="U292:V292"/>
    <mergeCell ref="G293:H293"/>
    <mergeCell ref="I293:N293"/>
    <mergeCell ref="S293:T293"/>
    <mergeCell ref="U293:V293"/>
    <mergeCell ref="B285:E285"/>
    <mergeCell ref="A286:AH286"/>
    <mergeCell ref="A287:AH287"/>
    <mergeCell ref="A288:AH288"/>
    <mergeCell ref="A289:AH289"/>
    <mergeCell ref="G291:H291"/>
    <mergeCell ref="I291:P291"/>
    <mergeCell ref="S291:T291"/>
    <mergeCell ref="U291:V291"/>
    <mergeCell ref="B283:D283"/>
    <mergeCell ref="B284:D284"/>
    <mergeCell ref="Q284:R284"/>
    <mergeCell ref="U284:V284"/>
    <mergeCell ref="X284:Z284"/>
    <mergeCell ref="AA284:AE284"/>
    <mergeCell ref="AC241:AC280"/>
    <mergeCell ref="AC281:AD281"/>
    <mergeCell ref="B282:D282"/>
    <mergeCell ref="AC282:AD282"/>
    <mergeCell ref="AD238:AE239"/>
    <mergeCell ref="C239:F239"/>
    <mergeCell ref="G239:G240"/>
    <mergeCell ref="H239:K239"/>
    <mergeCell ref="L239:L240"/>
    <mergeCell ref="M239:N239"/>
    <mergeCell ref="P239:S239"/>
    <mergeCell ref="T239:T240"/>
    <mergeCell ref="U239:X239"/>
    <mergeCell ref="A237:G237"/>
    <mergeCell ref="A238:A240"/>
    <mergeCell ref="B238:B240"/>
    <mergeCell ref="C238:N238"/>
    <mergeCell ref="P238:AA238"/>
    <mergeCell ref="AB238:AC239"/>
    <mergeCell ref="Y239:Y240"/>
    <mergeCell ref="Z239:AA239"/>
    <mergeCell ref="G235:H235"/>
    <mergeCell ref="I235:P235"/>
    <mergeCell ref="S235:T235"/>
    <mergeCell ref="U235:V235"/>
    <mergeCell ref="G236:H236"/>
    <mergeCell ref="I236:N236"/>
    <mergeCell ref="S236:T236"/>
    <mergeCell ref="U236:V236"/>
    <mergeCell ref="B228:E228"/>
    <mergeCell ref="A229:AH229"/>
    <mergeCell ref="A230:AH230"/>
    <mergeCell ref="A231:AH231"/>
    <mergeCell ref="A232:AH232"/>
    <mergeCell ref="G234:H234"/>
    <mergeCell ref="I234:P234"/>
    <mergeCell ref="S234:T234"/>
    <mergeCell ref="U234:V234"/>
    <mergeCell ref="B226:D226"/>
    <mergeCell ref="B227:D227"/>
    <mergeCell ref="Q227:R227"/>
    <mergeCell ref="U227:V227"/>
    <mergeCell ref="X227:Z227"/>
    <mergeCell ref="AA227:AE227"/>
    <mergeCell ref="AC184:AC223"/>
    <mergeCell ref="AC224:AD224"/>
    <mergeCell ref="B225:D225"/>
    <mergeCell ref="AC225:AD225"/>
    <mergeCell ref="AD181:AE182"/>
    <mergeCell ref="C182:F182"/>
    <mergeCell ref="G182:G183"/>
    <mergeCell ref="H182:K182"/>
    <mergeCell ref="L182:L183"/>
    <mergeCell ref="M182:N182"/>
    <mergeCell ref="P182:S182"/>
    <mergeCell ref="T182:T183"/>
    <mergeCell ref="U182:X182"/>
    <mergeCell ref="A180:G180"/>
    <mergeCell ref="A181:A183"/>
    <mergeCell ref="B181:B183"/>
    <mergeCell ref="C181:N181"/>
    <mergeCell ref="P181:AA181"/>
    <mergeCell ref="AB181:AC182"/>
    <mergeCell ref="Y182:Y183"/>
    <mergeCell ref="Z182:AA182"/>
    <mergeCell ref="G178:H178"/>
    <mergeCell ref="I178:P178"/>
    <mergeCell ref="S178:T178"/>
    <mergeCell ref="U178:V178"/>
    <mergeCell ref="G179:H179"/>
    <mergeCell ref="I179:N179"/>
    <mergeCell ref="S179:T179"/>
    <mergeCell ref="U179:V179"/>
    <mergeCell ref="B171:E171"/>
    <mergeCell ref="A172:AH172"/>
    <mergeCell ref="A173:AH173"/>
    <mergeCell ref="A174:AH174"/>
    <mergeCell ref="A175:AH175"/>
    <mergeCell ref="G177:H177"/>
    <mergeCell ref="I177:P177"/>
    <mergeCell ref="S177:T177"/>
    <mergeCell ref="U177:V177"/>
    <mergeCell ref="B169:D169"/>
    <mergeCell ref="B170:D170"/>
    <mergeCell ref="Q170:R170"/>
    <mergeCell ref="U170:V170"/>
    <mergeCell ref="X170:Z170"/>
    <mergeCell ref="AA170:AE170"/>
    <mergeCell ref="AC127:AC166"/>
    <mergeCell ref="AC167:AD167"/>
    <mergeCell ref="B168:D168"/>
    <mergeCell ref="AC168:AD168"/>
    <mergeCell ref="AD124:AE125"/>
    <mergeCell ref="C125:F125"/>
    <mergeCell ref="G125:G126"/>
    <mergeCell ref="H125:K125"/>
    <mergeCell ref="L125:L126"/>
    <mergeCell ref="M125:N125"/>
    <mergeCell ref="P125:S125"/>
    <mergeCell ref="T125:T126"/>
    <mergeCell ref="U125:X125"/>
    <mergeCell ref="A123:G123"/>
    <mergeCell ref="A124:A126"/>
    <mergeCell ref="B124:B126"/>
    <mergeCell ref="C124:N124"/>
    <mergeCell ref="P124:AA124"/>
    <mergeCell ref="AB124:AC125"/>
    <mergeCell ref="Y125:Y126"/>
    <mergeCell ref="Z125:AA125"/>
    <mergeCell ref="G121:H121"/>
    <mergeCell ref="I121:P121"/>
    <mergeCell ref="S121:T121"/>
    <mergeCell ref="U121:V121"/>
    <mergeCell ref="G122:H122"/>
    <mergeCell ref="I122:N122"/>
    <mergeCell ref="S122:T122"/>
    <mergeCell ref="U122:V122"/>
    <mergeCell ref="B114:E114"/>
    <mergeCell ref="A115:AH115"/>
    <mergeCell ref="A116:AH116"/>
    <mergeCell ref="A117:AH117"/>
    <mergeCell ref="A118:AH118"/>
    <mergeCell ref="G120:H120"/>
    <mergeCell ref="I120:P120"/>
    <mergeCell ref="S120:T120"/>
    <mergeCell ref="U120:V120"/>
    <mergeCell ref="B112:D112"/>
    <mergeCell ref="B113:D113"/>
    <mergeCell ref="Q113:R113"/>
    <mergeCell ref="U113:V113"/>
    <mergeCell ref="X113:Z113"/>
    <mergeCell ref="AA113:AE113"/>
    <mergeCell ref="AC70:AC109"/>
    <mergeCell ref="AC110:AD110"/>
    <mergeCell ref="B111:D111"/>
    <mergeCell ref="AC111:AD111"/>
    <mergeCell ref="AD67:AE68"/>
    <mergeCell ref="C68:F68"/>
    <mergeCell ref="G68:G69"/>
    <mergeCell ref="H68:K68"/>
    <mergeCell ref="L68:L69"/>
    <mergeCell ref="M68:N68"/>
    <mergeCell ref="P68:S68"/>
    <mergeCell ref="T68:T69"/>
    <mergeCell ref="U68:X68"/>
    <mergeCell ref="A66:G66"/>
    <mergeCell ref="A67:A69"/>
    <mergeCell ref="B67:B69"/>
    <mergeCell ref="C67:N67"/>
    <mergeCell ref="P67:AA67"/>
    <mergeCell ref="AB67:AC68"/>
    <mergeCell ref="Y68:Y69"/>
    <mergeCell ref="Z68:AA68"/>
    <mergeCell ref="G64:H64"/>
    <mergeCell ref="I64:P64"/>
    <mergeCell ref="S64:T64"/>
    <mergeCell ref="U64:V64"/>
    <mergeCell ref="G65:H65"/>
    <mergeCell ref="I65:N65"/>
    <mergeCell ref="S65:T65"/>
    <mergeCell ref="U65:V65"/>
    <mergeCell ref="B57:E57"/>
    <mergeCell ref="A58:AH58"/>
    <mergeCell ref="A59:AH59"/>
    <mergeCell ref="A60:AH60"/>
    <mergeCell ref="A61:AH61"/>
    <mergeCell ref="G63:H63"/>
    <mergeCell ref="I63:P63"/>
    <mergeCell ref="S63:T63"/>
    <mergeCell ref="U63:V63"/>
    <mergeCell ref="B55:D55"/>
    <mergeCell ref="B56:D56"/>
    <mergeCell ref="Q56:R56"/>
    <mergeCell ref="U56:V56"/>
    <mergeCell ref="X56:Z56"/>
    <mergeCell ref="AA56:AE56"/>
    <mergeCell ref="AC13:AC52"/>
    <mergeCell ref="AC53:AD53"/>
    <mergeCell ref="B54:D54"/>
    <mergeCell ref="AC54:AD54"/>
    <mergeCell ref="AD10:AE11"/>
    <mergeCell ref="C11:F11"/>
    <mergeCell ref="G11:G12"/>
    <mergeCell ref="H11:K11"/>
    <mergeCell ref="L11:L12"/>
    <mergeCell ref="M11:N11"/>
    <mergeCell ref="P11:S11"/>
    <mergeCell ref="T11:T12"/>
    <mergeCell ref="U11:X11"/>
    <mergeCell ref="A10:A12"/>
    <mergeCell ref="B10:B12"/>
    <mergeCell ref="C10:N10"/>
    <mergeCell ref="P10:AA10"/>
    <mergeCell ref="AB10:AC11"/>
    <mergeCell ref="Y11:Y12"/>
    <mergeCell ref="Z11:AA11"/>
    <mergeCell ref="G7:H7"/>
    <mergeCell ref="I7:P7"/>
    <mergeCell ref="T7:U7"/>
    <mergeCell ref="V7:W7"/>
    <mergeCell ref="G8:H8"/>
    <mergeCell ref="I8:N8"/>
    <mergeCell ref="T8:U8"/>
    <mergeCell ref="V8:W8"/>
    <mergeCell ref="A1:AH1"/>
    <mergeCell ref="A2:AH2"/>
    <mergeCell ref="A3:AH3"/>
    <mergeCell ref="A4:AH4"/>
    <mergeCell ref="G6:H6"/>
    <mergeCell ref="I6:P6"/>
    <mergeCell ref="T6:U6"/>
    <mergeCell ref="V6:W6"/>
    <mergeCell ref="A9:G9"/>
  </mergeCells>
  <pageMargins left="0.25" right="0.25" top="0.75" bottom="0.75" header="0.3" footer="0.3"/>
  <pageSetup paperSize="9" scale="10" fitToWidth="0" fitToHeight="9" orientation="landscape" horizontalDpi="360" verticalDpi="360" r:id="rId1"/>
  <rowBreaks count="8" manualBreakCount="8">
    <brk id="57" max="45" man="1"/>
    <brk id="114" max="45" man="1"/>
    <brk id="171" max="45" man="1"/>
    <brk id="228" max="45" man="1"/>
    <brk id="285" max="45" man="1"/>
    <brk id="342" max="45" man="1"/>
    <brk id="399" max="45" man="1"/>
    <brk id="456" max="45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FD278"/>
  <sheetViews>
    <sheetView zoomScale="15" zoomScaleNormal="15" workbookViewId="0">
      <pane xSplit="3" ySplit="1" topLeftCell="D2" activePane="bottomRight" state="frozen"/>
      <selection pane="topRight" activeCell="DY36" sqref="DY36"/>
      <selection pane="bottomLeft" activeCell="DY36" sqref="DY36"/>
      <selection pane="bottomRight" activeCell="FC11" sqref="FC11"/>
    </sheetView>
  </sheetViews>
  <sheetFormatPr baseColWidth="10" defaultColWidth="11.42578125" defaultRowHeight="51" x14ac:dyDescent="0.25"/>
  <cols>
    <col min="1" max="1" width="2.42578125" style="1" customWidth="1"/>
    <col min="2" max="2" width="24.140625" style="58" customWidth="1"/>
    <col min="3" max="3" width="146.85546875" style="58" customWidth="1"/>
    <col min="4" max="12" width="50.7109375" style="262" customWidth="1"/>
    <col min="13" max="13" width="54.28515625" style="262" customWidth="1"/>
    <col min="14" max="20" width="50.7109375" style="262" customWidth="1"/>
    <col min="21" max="97" width="50.7109375" style="241" customWidth="1"/>
    <col min="98" max="98" width="57.42578125" style="241" customWidth="1"/>
    <col min="99" max="156" width="50.7109375" style="241" customWidth="1"/>
    <col min="157" max="157" width="40" style="241" customWidth="1"/>
    <col min="158" max="159" width="39.42578125" style="241" customWidth="1"/>
    <col min="160" max="160" width="42.140625" style="241" customWidth="1"/>
  </cols>
  <sheetData>
    <row r="1" spans="1:160" ht="90.75" thickBot="1" x14ac:dyDescent="0.3">
      <c r="B1" s="33"/>
      <c r="C1" s="33"/>
      <c r="D1" s="1075" t="str">
        <f>DATOS!C9</f>
        <v>ESCUELA DE EDUCACIÓN BÀSICA PARTICULAR MINERVA</v>
      </c>
      <c r="E1" s="1075"/>
      <c r="F1" s="1075"/>
      <c r="G1" s="1075"/>
      <c r="H1" s="1075"/>
      <c r="I1" s="1075"/>
      <c r="J1" s="1075"/>
      <c r="K1" s="1075"/>
      <c r="L1" s="1075"/>
      <c r="M1" s="1075"/>
      <c r="N1" s="1075"/>
      <c r="O1" s="1075"/>
      <c r="P1" s="1075"/>
      <c r="Q1" s="1075"/>
      <c r="R1" s="1075"/>
      <c r="S1" s="1075"/>
      <c r="T1" s="1075"/>
      <c r="U1" s="230"/>
      <c r="V1" s="230"/>
      <c r="W1" s="230"/>
      <c r="X1" s="231"/>
      <c r="Y1" s="231"/>
      <c r="Z1" s="231"/>
      <c r="AA1" s="231"/>
      <c r="AB1" s="232"/>
      <c r="AC1" s="1091"/>
      <c r="AD1" s="1091"/>
      <c r="AE1" s="1091"/>
      <c r="AF1" s="1091"/>
      <c r="AG1" s="233"/>
      <c r="AH1" s="1092"/>
      <c r="AI1" s="1092"/>
      <c r="AJ1" s="233"/>
      <c r="AK1" s="1073"/>
      <c r="AL1" s="1073"/>
      <c r="AM1" s="1073"/>
      <c r="AN1" s="1073"/>
      <c r="AO1" s="1073"/>
      <c r="AP1" s="1073"/>
      <c r="AQ1" s="1073"/>
      <c r="AR1" s="1073"/>
      <c r="AS1" s="1073"/>
      <c r="AT1" s="1073"/>
      <c r="AU1" s="234"/>
      <c r="AV1" s="234"/>
      <c r="AW1" s="234"/>
      <c r="AX1" s="1073"/>
      <c r="AY1" s="1073"/>
      <c r="AZ1" s="234"/>
      <c r="BA1" s="234"/>
      <c r="BB1" s="234"/>
      <c r="BC1" s="234"/>
      <c r="BD1" s="234"/>
      <c r="BE1" s="234"/>
      <c r="BF1" s="1073"/>
      <c r="BG1" s="1073"/>
      <c r="BH1" s="234"/>
      <c r="BI1" s="1073"/>
      <c r="BJ1" s="1073"/>
      <c r="BK1" s="1073"/>
      <c r="BL1" s="1073"/>
      <c r="BM1" s="1073"/>
      <c r="BN1" s="1073"/>
      <c r="BO1" s="234"/>
      <c r="BP1" s="1073"/>
      <c r="BQ1" s="1073"/>
      <c r="BR1" s="234"/>
      <c r="BS1" s="1073"/>
      <c r="BT1" s="1073"/>
      <c r="BU1" s="1073"/>
      <c r="BV1" s="1073"/>
      <c r="BW1" s="1073"/>
      <c r="BX1" s="1073"/>
      <c r="BY1" s="1073"/>
      <c r="BZ1" s="1073"/>
      <c r="CA1" s="1073"/>
      <c r="CB1" s="1073"/>
      <c r="CC1" s="1073"/>
      <c r="CD1" s="1073"/>
      <c r="CE1" s="1073"/>
      <c r="CF1" s="1073"/>
      <c r="CG1" s="1073"/>
      <c r="CH1" s="1073"/>
      <c r="CI1" s="1073"/>
      <c r="CJ1" s="1073"/>
      <c r="CK1" s="1073"/>
      <c r="CL1" s="1073"/>
      <c r="CM1" s="1073"/>
      <c r="CN1" s="1073"/>
      <c r="CO1" s="1073"/>
      <c r="CP1" s="1073"/>
      <c r="CQ1" s="1073"/>
      <c r="CR1" s="1073"/>
      <c r="CS1" s="1073"/>
      <c r="CT1" s="1073"/>
      <c r="CU1" s="1073"/>
      <c r="CV1" s="1073"/>
      <c r="CW1" s="1073"/>
      <c r="CX1" s="1073"/>
      <c r="CY1" s="1073"/>
      <c r="CZ1" s="1073"/>
      <c r="DA1" s="1073"/>
      <c r="DB1" s="1073"/>
      <c r="DC1" s="1073"/>
      <c r="DD1" s="1073"/>
      <c r="DE1" s="1073"/>
      <c r="DF1" s="1073"/>
      <c r="DG1" s="1073"/>
      <c r="DH1" s="234"/>
      <c r="DI1" s="234"/>
      <c r="DJ1" s="234"/>
      <c r="DK1" s="234"/>
      <c r="DL1" s="234"/>
      <c r="DM1" s="234"/>
      <c r="DN1" s="1073"/>
      <c r="DO1" s="1073"/>
      <c r="DP1" s="234"/>
      <c r="DQ1" s="234"/>
      <c r="DR1" s="234"/>
      <c r="DS1" s="1073"/>
      <c r="DT1" s="1073"/>
      <c r="DU1" s="234"/>
      <c r="DV1" s="1073"/>
      <c r="DW1" s="1073"/>
      <c r="DX1" s="1073"/>
      <c r="DY1" s="1073"/>
      <c r="DZ1" s="1073"/>
      <c r="EA1" s="234"/>
      <c r="EB1" s="234"/>
      <c r="EC1" s="234"/>
      <c r="ED1" s="234"/>
      <c r="EE1" s="234"/>
      <c r="EF1" s="1073"/>
      <c r="EG1" s="1073"/>
      <c r="EH1" s="234"/>
      <c r="EI1" s="234"/>
      <c r="EJ1" s="1073"/>
      <c r="EK1" s="1073"/>
      <c r="EL1" s="234"/>
      <c r="EM1" s="1073"/>
      <c r="EN1" s="1073"/>
      <c r="EO1" s="1073"/>
      <c r="EP1" s="1073"/>
      <c r="EQ1" s="1073"/>
      <c r="ER1" s="234"/>
      <c r="ES1" s="234"/>
      <c r="ET1" s="234"/>
      <c r="EU1" s="234"/>
      <c r="EV1" s="234"/>
      <c r="EW1" s="1073"/>
      <c r="EX1" s="1073"/>
      <c r="EY1" s="234"/>
      <c r="EZ1" s="234"/>
      <c r="FA1" s="234"/>
      <c r="FB1" s="235"/>
      <c r="FC1" s="235"/>
      <c r="FD1" s="235"/>
    </row>
    <row r="2" spans="1:160" ht="69" x14ac:dyDescent="0.25">
      <c r="B2" s="1125"/>
      <c r="C2" s="1126"/>
      <c r="D2" s="1076" t="str">
        <f>DATOS!C10</f>
        <v>2024 - 2025</v>
      </c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230"/>
      <c r="V2" s="230"/>
      <c r="W2" s="230"/>
      <c r="X2" s="235"/>
      <c r="Y2" s="235"/>
      <c r="Z2" s="235"/>
      <c r="AA2" s="235"/>
      <c r="AB2" s="236"/>
      <c r="AC2" s="236"/>
      <c r="AD2" s="236"/>
      <c r="AE2" s="236"/>
      <c r="AF2" s="235"/>
      <c r="AG2" s="235"/>
      <c r="AH2" s="1092"/>
      <c r="AI2" s="1092"/>
      <c r="AJ2" s="233"/>
      <c r="AK2" s="1073"/>
      <c r="AL2" s="1073"/>
      <c r="AM2" s="1073"/>
      <c r="AN2" s="1073"/>
      <c r="AO2" s="1073"/>
      <c r="AP2" s="1073"/>
      <c r="AQ2" s="1073"/>
      <c r="AR2" s="1073"/>
      <c r="AS2" s="1073"/>
      <c r="AT2" s="1073"/>
      <c r="AU2" s="234"/>
      <c r="AV2" s="234"/>
      <c r="AW2" s="234"/>
      <c r="AX2" s="1073"/>
      <c r="AY2" s="1073"/>
      <c r="AZ2" s="234"/>
      <c r="BA2" s="234"/>
      <c r="BB2" s="234"/>
      <c r="BC2" s="234"/>
      <c r="BD2" s="234"/>
      <c r="BE2" s="234"/>
      <c r="BF2" s="1073"/>
      <c r="BG2" s="1073"/>
      <c r="BH2" s="234"/>
      <c r="BI2" s="1073"/>
      <c r="BJ2" s="1073"/>
      <c r="BK2" s="1073"/>
      <c r="BL2" s="1073"/>
      <c r="BM2" s="1073"/>
      <c r="BN2" s="1073"/>
      <c r="BO2" s="234"/>
      <c r="BP2" s="1073"/>
      <c r="BQ2" s="1073"/>
      <c r="BR2" s="234"/>
      <c r="BS2" s="1073"/>
      <c r="BT2" s="1073"/>
      <c r="BU2" s="1073"/>
      <c r="BV2" s="1073"/>
      <c r="BW2" s="1073"/>
      <c r="BX2" s="1073"/>
      <c r="BY2" s="1073"/>
      <c r="BZ2" s="1073"/>
      <c r="CA2" s="1073"/>
      <c r="CB2" s="1073"/>
      <c r="CC2" s="1073"/>
      <c r="CD2" s="1073"/>
      <c r="CE2" s="1073"/>
      <c r="CF2" s="1073"/>
      <c r="CG2" s="1073"/>
      <c r="CH2" s="1073"/>
      <c r="CI2" s="1073"/>
      <c r="CJ2" s="1073"/>
      <c r="CK2" s="1073"/>
      <c r="CL2" s="1073"/>
      <c r="CM2" s="1073"/>
      <c r="CN2" s="1073"/>
      <c r="CO2" s="1073"/>
      <c r="CP2" s="1073"/>
      <c r="CQ2" s="1073"/>
      <c r="CR2" s="1073"/>
      <c r="CS2" s="1073"/>
      <c r="CT2" s="1073"/>
      <c r="CU2" s="1073"/>
      <c r="CV2" s="1073"/>
      <c r="CW2" s="1073"/>
      <c r="CX2" s="1073"/>
      <c r="CY2" s="1073"/>
      <c r="CZ2" s="1073"/>
      <c r="DA2" s="1073"/>
      <c r="DB2" s="1073"/>
      <c r="DC2" s="1073"/>
      <c r="DD2" s="1073"/>
      <c r="DE2" s="1073"/>
      <c r="DF2" s="1073"/>
      <c r="DG2" s="1073"/>
      <c r="DH2" s="234"/>
      <c r="DI2" s="234"/>
      <c r="DJ2" s="234"/>
      <c r="DK2" s="234"/>
      <c r="DL2" s="234"/>
      <c r="DM2" s="234"/>
      <c r="DN2" s="1073"/>
      <c r="DO2" s="1073"/>
      <c r="DP2" s="234"/>
      <c r="DQ2" s="234"/>
      <c r="DR2" s="234"/>
      <c r="DS2" s="1073"/>
      <c r="DT2" s="1073"/>
      <c r="DU2" s="234"/>
      <c r="DV2" s="1073"/>
      <c r="DW2" s="1073"/>
      <c r="DX2" s="1073"/>
      <c r="DY2" s="1073"/>
      <c r="DZ2" s="1073"/>
      <c r="EA2" s="234"/>
      <c r="EB2" s="234"/>
      <c r="EC2" s="234"/>
      <c r="ED2" s="234"/>
      <c r="EE2" s="234"/>
      <c r="EF2" s="1073"/>
      <c r="EG2" s="1073"/>
      <c r="EH2" s="234"/>
      <c r="EI2" s="234"/>
      <c r="EJ2" s="1073"/>
      <c r="EK2" s="1073"/>
      <c r="EL2" s="234"/>
      <c r="EM2" s="1073"/>
      <c r="EN2" s="1073"/>
      <c r="EO2" s="1073"/>
      <c r="EP2" s="1073"/>
      <c r="EQ2" s="1073"/>
      <c r="ER2" s="234"/>
      <c r="ES2" s="234"/>
      <c r="ET2" s="234"/>
      <c r="EU2" s="234"/>
      <c r="EV2" s="234"/>
      <c r="EW2" s="1073"/>
      <c r="EX2" s="1073"/>
      <c r="EY2" s="234"/>
      <c r="EZ2" s="234"/>
      <c r="FA2" s="234"/>
      <c r="FB2" s="235"/>
      <c r="FC2" s="235"/>
      <c r="FD2" s="235"/>
    </row>
    <row r="3" spans="1:160" ht="69" x14ac:dyDescent="0.25">
      <c r="B3" s="1127"/>
      <c r="C3" s="1128"/>
      <c r="D3" s="1076" t="s">
        <v>174</v>
      </c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1076"/>
      <c r="Q3" s="1076"/>
      <c r="R3" s="1076"/>
      <c r="S3" s="1076"/>
      <c r="T3" s="1076"/>
      <c r="U3" s="230"/>
      <c r="V3" s="230"/>
      <c r="W3" s="230"/>
      <c r="X3" s="235"/>
      <c r="Y3" s="235"/>
      <c r="Z3" s="235"/>
      <c r="AA3" s="235"/>
      <c r="AB3" s="237"/>
      <c r="AC3" s="235"/>
      <c r="AD3" s="235"/>
      <c r="AE3" s="235"/>
      <c r="AF3" s="235"/>
      <c r="AG3" s="233"/>
      <c r="AH3" s="1092"/>
      <c r="AI3" s="1092"/>
      <c r="AJ3" s="233"/>
      <c r="AK3" s="1073"/>
      <c r="AL3" s="1073"/>
      <c r="AM3" s="1073"/>
      <c r="AN3" s="1073"/>
      <c r="AO3" s="1073"/>
      <c r="AP3" s="1073"/>
      <c r="AQ3" s="1073"/>
      <c r="AR3" s="1073"/>
      <c r="AS3" s="1073"/>
      <c r="AT3" s="1073"/>
      <c r="AU3" s="234"/>
      <c r="AV3" s="234"/>
      <c r="AW3" s="234"/>
      <c r="AX3" s="1073"/>
      <c r="AY3" s="1073"/>
      <c r="AZ3" s="234"/>
      <c r="BA3" s="234"/>
      <c r="BB3" s="234"/>
      <c r="BC3" s="234"/>
      <c r="BD3" s="234"/>
      <c r="BE3" s="234"/>
      <c r="BF3" s="1073"/>
      <c r="BG3" s="1073"/>
      <c r="BH3" s="234"/>
      <c r="BI3" s="1073"/>
      <c r="BJ3" s="1073"/>
      <c r="BK3" s="1073"/>
      <c r="BL3" s="1073"/>
      <c r="BM3" s="1073"/>
      <c r="BN3" s="1073"/>
      <c r="BO3" s="234"/>
      <c r="BP3" s="1073"/>
      <c r="BQ3" s="1073"/>
      <c r="BR3" s="234"/>
      <c r="BS3" s="1073"/>
      <c r="BT3" s="1073"/>
      <c r="BU3" s="1073"/>
      <c r="BV3" s="1073"/>
      <c r="BW3" s="1073"/>
      <c r="BX3" s="1073"/>
      <c r="BY3" s="1073"/>
      <c r="BZ3" s="1073"/>
      <c r="CA3" s="1073"/>
      <c r="CB3" s="1073"/>
      <c r="CC3" s="1073"/>
      <c r="CD3" s="1073"/>
      <c r="CE3" s="1073"/>
      <c r="CF3" s="1073"/>
      <c r="CG3" s="1073"/>
      <c r="CH3" s="1073"/>
      <c r="CI3" s="1073"/>
      <c r="CJ3" s="1073"/>
      <c r="CK3" s="1073"/>
      <c r="CL3" s="1073"/>
      <c r="CM3" s="1073"/>
      <c r="CN3" s="1073"/>
      <c r="CO3" s="1073"/>
      <c r="CP3" s="1073"/>
      <c r="CQ3" s="1073"/>
      <c r="CR3" s="1073"/>
      <c r="CS3" s="1073"/>
      <c r="CT3" s="1073"/>
      <c r="CU3" s="1073"/>
      <c r="CV3" s="1073"/>
      <c r="CW3" s="1073"/>
      <c r="CX3" s="1073"/>
      <c r="CY3" s="1073"/>
      <c r="CZ3" s="1073"/>
      <c r="DA3" s="1073"/>
      <c r="DB3" s="1073"/>
      <c r="DC3" s="1073"/>
      <c r="DD3" s="1073"/>
      <c r="DE3" s="1073"/>
      <c r="DF3" s="1073"/>
      <c r="DG3" s="1073"/>
      <c r="DH3" s="234"/>
      <c r="DI3" s="234"/>
      <c r="DJ3" s="234"/>
      <c r="DK3" s="234"/>
      <c r="DL3" s="234"/>
      <c r="DM3" s="234"/>
      <c r="DN3" s="1073"/>
      <c r="DO3" s="1073"/>
      <c r="DP3" s="234"/>
      <c r="DQ3" s="234"/>
      <c r="DR3" s="234"/>
      <c r="DS3" s="1073"/>
      <c r="DT3" s="1073"/>
      <c r="DU3" s="234"/>
      <c r="DV3" s="1073"/>
      <c r="DW3" s="1073"/>
      <c r="DX3" s="1073"/>
      <c r="DY3" s="1073"/>
      <c r="DZ3" s="1073"/>
      <c r="EA3" s="234"/>
      <c r="EB3" s="234"/>
      <c r="EC3" s="234"/>
      <c r="ED3" s="234"/>
      <c r="EE3" s="234"/>
      <c r="EF3" s="1073"/>
      <c r="EG3" s="1073"/>
      <c r="EH3" s="234"/>
      <c r="EI3" s="234"/>
      <c r="EJ3" s="1073"/>
      <c r="EK3" s="1073"/>
      <c r="EL3" s="234"/>
      <c r="EM3" s="1073"/>
      <c r="EN3" s="1073"/>
      <c r="EO3" s="1073"/>
      <c r="EP3" s="1073"/>
      <c r="EQ3" s="1073"/>
      <c r="ER3" s="234"/>
      <c r="ES3" s="234"/>
      <c r="ET3" s="234"/>
      <c r="EU3" s="234"/>
      <c r="EV3" s="234"/>
      <c r="EW3" s="1073"/>
      <c r="EX3" s="1073"/>
      <c r="EY3" s="234"/>
      <c r="EZ3" s="234"/>
      <c r="FA3" s="234"/>
      <c r="FB3" s="235"/>
      <c r="FC3" s="235"/>
      <c r="FD3" s="235"/>
    </row>
    <row r="4" spans="1:160" ht="20.25" customHeight="1" x14ac:dyDescent="0.25">
      <c r="B4" s="1127"/>
      <c r="C4" s="1128"/>
      <c r="D4" s="238"/>
      <c r="E4" s="238"/>
      <c r="F4" s="238"/>
      <c r="G4" s="238"/>
      <c r="H4" s="238"/>
      <c r="I4" s="238"/>
      <c r="J4" s="238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9"/>
      <c r="V4" s="239"/>
      <c r="W4" s="239"/>
      <c r="X4" s="240"/>
      <c r="Y4" s="240"/>
      <c r="Z4" s="240"/>
      <c r="AA4" s="240"/>
      <c r="AB4" s="240"/>
      <c r="AC4" s="1093"/>
      <c r="AD4" s="1093"/>
      <c r="AE4" s="1093"/>
      <c r="AF4" s="1093"/>
      <c r="AG4" s="233"/>
      <c r="AH4" s="1092"/>
      <c r="AI4" s="1092"/>
      <c r="AJ4" s="233"/>
      <c r="AK4" s="1073"/>
      <c r="AL4" s="1073"/>
      <c r="AM4" s="1073"/>
      <c r="AN4" s="1073"/>
      <c r="AO4" s="1073"/>
      <c r="AP4" s="1073"/>
      <c r="AQ4" s="1073"/>
      <c r="AR4" s="1073"/>
      <c r="AS4" s="1073"/>
      <c r="AT4" s="1073"/>
      <c r="AU4" s="234"/>
      <c r="AV4" s="234"/>
      <c r="AW4" s="234"/>
      <c r="AX4" s="1073"/>
      <c r="AY4" s="1073"/>
      <c r="AZ4" s="234"/>
      <c r="BA4" s="234"/>
      <c r="BB4" s="234"/>
      <c r="BC4" s="234"/>
      <c r="BD4" s="234"/>
      <c r="BE4" s="234"/>
      <c r="BF4" s="1073"/>
      <c r="BG4" s="1073"/>
      <c r="BH4" s="234"/>
      <c r="BI4" s="1073"/>
      <c r="BJ4" s="1073"/>
      <c r="BK4" s="1073"/>
      <c r="BL4" s="1073"/>
      <c r="BM4" s="1073"/>
      <c r="BN4" s="1073"/>
      <c r="BO4" s="234"/>
      <c r="BP4" s="1073"/>
      <c r="BQ4" s="1073"/>
      <c r="BR4" s="234"/>
      <c r="BS4" s="1073"/>
      <c r="BT4" s="1073"/>
      <c r="BU4" s="1073"/>
      <c r="BV4" s="1073"/>
      <c r="BW4" s="1073"/>
      <c r="BX4" s="1073"/>
      <c r="BY4" s="1073"/>
      <c r="BZ4" s="1073"/>
      <c r="CA4" s="1073"/>
      <c r="CB4" s="1073"/>
      <c r="CC4" s="1073"/>
      <c r="CD4" s="1073"/>
      <c r="CE4" s="1073"/>
      <c r="CF4" s="1073"/>
      <c r="CG4" s="1073"/>
      <c r="CH4" s="1073"/>
      <c r="CI4" s="1073"/>
      <c r="CJ4" s="1073"/>
      <c r="CK4" s="1073"/>
      <c r="CL4" s="1073"/>
      <c r="CM4" s="1073"/>
      <c r="CN4" s="1073"/>
      <c r="CO4" s="1073"/>
      <c r="CP4" s="1073"/>
      <c r="CQ4" s="1073"/>
      <c r="CR4" s="1073"/>
      <c r="CS4" s="1073"/>
      <c r="CT4" s="1073"/>
      <c r="CU4" s="1073"/>
      <c r="CV4" s="1073"/>
      <c r="CW4" s="1073"/>
      <c r="CX4" s="1073"/>
      <c r="CY4" s="1073"/>
      <c r="CZ4" s="1073"/>
      <c r="DA4" s="1073"/>
      <c r="DB4" s="1073"/>
      <c r="DC4" s="1073"/>
      <c r="DD4" s="1073"/>
      <c r="DE4" s="1073"/>
      <c r="DF4" s="1073"/>
      <c r="DG4" s="1073"/>
      <c r="DH4" s="234"/>
      <c r="DI4" s="234"/>
      <c r="DJ4" s="234"/>
      <c r="DK4" s="234"/>
      <c r="DL4" s="234"/>
      <c r="DM4" s="234"/>
      <c r="DN4" s="1073"/>
      <c r="DO4" s="1073"/>
      <c r="DP4" s="234"/>
      <c r="DQ4" s="234"/>
      <c r="DR4" s="234"/>
      <c r="DS4" s="1073"/>
      <c r="DT4" s="1073"/>
      <c r="DU4" s="234"/>
      <c r="DV4" s="1073"/>
      <c r="DW4" s="1073"/>
      <c r="DX4" s="1073"/>
      <c r="DY4" s="1073"/>
      <c r="DZ4" s="1073"/>
      <c r="EA4" s="234"/>
      <c r="EB4" s="234"/>
      <c r="EC4" s="234"/>
      <c r="ED4" s="234"/>
      <c r="EE4" s="234"/>
      <c r="EF4" s="1073"/>
      <c r="EG4" s="1073"/>
      <c r="EH4" s="234"/>
      <c r="EI4" s="234"/>
      <c r="EJ4" s="1073"/>
      <c r="EK4" s="1073"/>
      <c r="EL4" s="234"/>
      <c r="EM4" s="1073"/>
      <c r="EN4" s="1073"/>
      <c r="EO4" s="1073"/>
      <c r="EP4" s="1073"/>
      <c r="EQ4" s="1073"/>
      <c r="ER4" s="234"/>
      <c r="ES4" s="234"/>
      <c r="ET4" s="234"/>
      <c r="EU4" s="234"/>
      <c r="EV4" s="234"/>
      <c r="EW4" s="1073"/>
      <c r="EX4" s="1073"/>
      <c r="EY4" s="234"/>
      <c r="EZ4" s="263"/>
      <c r="FA4" s="263"/>
      <c r="FB4" s="235"/>
      <c r="FC4" s="235"/>
      <c r="FD4" s="235"/>
    </row>
    <row r="5" spans="1:160" ht="70.5" x14ac:dyDescent="0.25">
      <c r="B5" s="1127"/>
      <c r="C5" s="1128"/>
      <c r="D5" s="514"/>
      <c r="E5" s="515" t="s">
        <v>175</v>
      </c>
      <c r="F5" s="1079" t="str">
        <f>DATOS!B20</f>
        <v xml:space="preserve"> TRELLES ORDÓÑEZ CAROL ALEXANDRA</v>
      </c>
      <c r="G5" s="1079"/>
      <c r="H5" s="1079"/>
      <c r="I5" s="1079"/>
      <c r="J5" s="1079"/>
      <c r="K5" s="1079"/>
      <c r="L5" s="1131" t="s">
        <v>19</v>
      </c>
      <c r="M5" s="1131"/>
      <c r="N5" s="1079" t="s">
        <v>20</v>
      </c>
      <c r="O5" s="1079"/>
      <c r="Q5" s="516"/>
      <c r="R5" s="517"/>
      <c r="S5" s="516"/>
      <c r="T5" s="518"/>
      <c r="W5" s="242"/>
      <c r="X5" s="235"/>
      <c r="Y5" s="235"/>
      <c r="Z5" s="235"/>
      <c r="AA5" s="235"/>
      <c r="AB5" s="235"/>
      <c r="AC5" s="235"/>
      <c r="AD5" s="243"/>
      <c r="AE5" s="235"/>
      <c r="AF5" s="235"/>
      <c r="AG5" s="235"/>
      <c r="AH5" s="243"/>
      <c r="AI5" s="242"/>
      <c r="AJ5" s="242"/>
      <c r="AK5" s="244"/>
      <c r="AL5" s="244"/>
      <c r="AM5" s="244"/>
      <c r="AN5" s="244"/>
      <c r="AO5" s="1074"/>
      <c r="AP5" s="1074"/>
      <c r="AQ5" s="244"/>
      <c r="AR5" s="1074"/>
      <c r="AS5" s="1074"/>
      <c r="AT5" s="1074"/>
      <c r="AU5" s="1074"/>
      <c r="AV5" s="1074"/>
      <c r="AW5" s="1074"/>
      <c r="AX5" s="244"/>
      <c r="AY5" s="1074"/>
      <c r="AZ5" s="1074"/>
      <c r="BA5" s="244"/>
      <c r="BB5" s="1074"/>
      <c r="BC5" s="1074"/>
      <c r="BD5" s="1074"/>
      <c r="BE5" s="1074"/>
      <c r="BF5" s="1074"/>
      <c r="BG5" s="1074"/>
      <c r="BH5" s="1074"/>
      <c r="BI5" s="1074"/>
      <c r="BJ5" s="1074"/>
      <c r="BK5" s="1074"/>
      <c r="BL5" s="244"/>
      <c r="BM5" s="244"/>
      <c r="BN5" s="244"/>
      <c r="BO5" s="1074"/>
      <c r="BP5" s="1074"/>
      <c r="BQ5" s="244"/>
      <c r="BR5" s="244"/>
      <c r="BS5" s="244"/>
      <c r="BT5" s="244"/>
      <c r="BU5" s="244"/>
      <c r="BV5" s="244"/>
      <c r="BW5" s="244"/>
      <c r="BX5" s="244"/>
      <c r="BY5" s="244"/>
      <c r="BZ5" s="244"/>
      <c r="CA5" s="244"/>
      <c r="CB5" s="244"/>
      <c r="CC5" s="244"/>
      <c r="CD5" s="244"/>
      <c r="CE5" s="244"/>
      <c r="CF5" s="244"/>
      <c r="CG5" s="244"/>
      <c r="CH5" s="244"/>
      <c r="CI5" s="244"/>
      <c r="CJ5" s="244"/>
      <c r="CK5" s="244"/>
      <c r="CL5" s="244"/>
      <c r="CM5" s="244"/>
      <c r="CN5" s="244"/>
      <c r="CO5" s="244"/>
      <c r="CP5" s="244"/>
      <c r="CQ5" s="244"/>
      <c r="CR5" s="244"/>
      <c r="CS5" s="244"/>
      <c r="CT5" s="244"/>
      <c r="CU5" s="244"/>
      <c r="CV5" s="244"/>
      <c r="CW5" s="244"/>
      <c r="CX5" s="244"/>
      <c r="CY5" s="244"/>
      <c r="CZ5" s="244"/>
      <c r="DA5" s="244"/>
      <c r="DB5" s="1074"/>
      <c r="DC5" s="1074"/>
      <c r="DD5" s="244"/>
      <c r="DE5" s="1074"/>
      <c r="DF5" s="1074"/>
      <c r="DG5" s="1074"/>
      <c r="DH5" s="1074"/>
      <c r="DI5" s="1074"/>
      <c r="DJ5" s="244"/>
      <c r="DK5" s="244"/>
      <c r="DL5" s="244"/>
      <c r="DM5" s="244"/>
      <c r="DN5" s="244"/>
      <c r="DO5" s="1074"/>
      <c r="DP5" s="1074"/>
      <c r="DQ5" s="244"/>
      <c r="DR5" s="1074"/>
      <c r="DS5" s="1074"/>
      <c r="DT5" s="1074"/>
      <c r="DU5" s="1074"/>
      <c r="DV5" s="1074"/>
      <c r="DW5" s="1074"/>
      <c r="DX5" s="1074"/>
      <c r="DY5" s="244"/>
      <c r="DZ5" s="244"/>
      <c r="EA5" s="244"/>
      <c r="EB5" s="244"/>
      <c r="EC5" s="244"/>
      <c r="ED5" s="244"/>
      <c r="EE5" s="1074"/>
      <c r="EF5" s="1074"/>
      <c r="EG5" s="244"/>
      <c r="EH5" s="244"/>
      <c r="EI5" s="244"/>
      <c r="EJ5" s="244"/>
      <c r="EK5" s="1074"/>
      <c r="EL5" s="1074"/>
      <c r="EM5" s="1074"/>
      <c r="EN5" s="1074"/>
      <c r="EO5" s="1074"/>
      <c r="EP5" s="244"/>
      <c r="EQ5" s="244"/>
      <c r="ER5" s="244"/>
      <c r="ES5" s="244"/>
      <c r="ET5" s="244"/>
      <c r="EU5" s="244"/>
      <c r="EV5" s="1074"/>
      <c r="EW5" s="1074"/>
      <c r="EX5" s="244"/>
      <c r="EY5" s="244"/>
      <c r="EZ5" s="244"/>
      <c r="FA5" s="244"/>
      <c r="FB5" s="235"/>
      <c r="FC5" s="235"/>
      <c r="FD5" s="235"/>
    </row>
    <row r="6" spans="1:160" ht="71.25" thickBot="1" x14ac:dyDescent="0.3">
      <c r="B6" s="1127"/>
      <c r="C6" s="1128"/>
      <c r="D6" s="1078" t="s">
        <v>176</v>
      </c>
      <c r="E6" s="1078"/>
      <c r="F6" s="1078"/>
      <c r="G6" s="1078"/>
      <c r="H6" s="1078"/>
      <c r="I6" s="245">
        <f>DATOS!C16</f>
        <v>0</v>
      </c>
      <c r="J6" s="516"/>
      <c r="K6" s="516"/>
      <c r="L6" s="1080" t="s">
        <v>26</v>
      </c>
      <c r="M6" s="1080"/>
      <c r="N6" s="1077" t="str">
        <f>DATOS!C14</f>
        <v>SEGUNDO</v>
      </c>
      <c r="O6" s="1077"/>
      <c r="Q6" s="1080" t="s">
        <v>113</v>
      </c>
      <c r="R6" s="1080"/>
      <c r="S6" s="1077" t="str">
        <f>DATOS!C15</f>
        <v>"A"</v>
      </c>
      <c r="T6" s="1077"/>
      <c r="W6" s="242"/>
      <c r="X6" s="235"/>
      <c r="Y6" s="235"/>
      <c r="Z6" s="235"/>
      <c r="AA6" s="235"/>
      <c r="AB6" s="235"/>
      <c r="AC6" s="235"/>
      <c r="AD6" s="243"/>
      <c r="AE6" s="235"/>
      <c r="AF6" s="235"/>
      <c r="AG6" s="235"/>
      <c r="AH6" s="243"/>
      <c r="AI6" s="243"/>
      <c r="AJ6" s="243"/>
      <c r="AK6" s="1074"/>
      <c r="AL6" s="1074"/>
      <c r="AM6" s="1074"/>
      <c r="AN6" s="1074"/>
      <c r="AO6" s="1074"/>
      <c r="AP6" s="1074"/>
      <c r="AQ6" s="1074"/>
      <c r="AR6" s="1074"/>
      <c r="AS6" s="1074"/>
      <c r="AT6" s="1074"/>
      <c r="AU6" s="244"/>
      <c r="AV6" s="244"/>
      <c r="AW6" s="244"/>
      <c r="AX6" s="1074"/>
      <c r="AY6" s="1074"/>
      <c r="AZ6" s="244"/>
      <c r="BA6" s="244"/>
      <c r="BB6" s="244"/>
      <c r="BC6" s="244"/>
      <c r="BD6" s="244"/>
      <c r="BE6" s="244"/>
      <c r="BF6" s="1074"/>
      <c r="BG6" s="1074"/>
      <c r="BH6" s="244"/>
      <c r="BI6" s="1074"/>
      <c r="BJ6" s="1074"/>
      <c r="BK6" s="1074"/>
      <c r="BL6" s="1074"/>
      <c r="BM6" s="1074"/>
      <c r="BN6" s="1074"/>
      <c r="BO6" s="244"/>
      <c r="BP6" s="1074"/>
      <c r="BQ6" s="1074"/>
      <c r="BR6" s="244"/>
      <c r="BS6" s="1074"/>
      <c r="BT6" s="1074"/>
      <c r="BU6" s="1074"/>
      <c r="BV6" s="1074"/>
      <c r="BW6" s="1074"/>
      <c r="BX6" s="1074"/>
      <c r="BY6" s="1074"/>
      <c r="BZ6" s="1074"/>
      <c r="CA6" s="1074"/>
      <c r="CB6" s="1074"/>
      <c r="CC6" s="1074"/>
      <c r="CD6" s="1074"/>
      <c r="CE6" s="1074"/>
      <c r="CF6" s="1074"/>
      <c r="CG6" s="1074"/>
      <c r="CH6" s="1074"/>
      <c r="CI6" s="1074"/>
      <c r="CJ6" s="1074"/>
      <c r="CK6" s="1074"/>
      <c r="CL6" s="1074"/>
      <c r="CM6" s="1074"/>
      <c r="CN6" s="1074"/>
      <c r="CO6" s="1074"/>
      <c r="CP6" s="1074"/>
      <c r="CQ6" s="1074"/>
      <c r="CR6" s="1074"/>
      <c r="CS6" s="1074"/>
      <c r="CT6" s="1074"/>
      <c r="CU6" s="1074"/>
      <c r="CV6" s="1074"/>
      <c r="CW6" s="1074"/>
      <c r="CX6" s="1074"/>
      <c r="CY6" s="1074"/>
      <c r="CZ6" s="1074"/>
      <c r="DA6" s="1074"/>
      <c r="DB6" s="1074"/>
      <c r="DC6" s="1074"/>
      <c r="DD6" s="1074"/>
      <c r="DE6" s="1074"/>
      <c r="DF6" s="1074"/>
      <c r="DG6" s="1074"/>
      <c r="DH6" s="244"/>
      <c r="DI6" s="244"/>
      <c r="DJ6" s="244"/>
      <c r="DK6" s="244"/>
      <c r="DL6" s="244"/>
      <c r="DM6" s="244"/>
      <c r="DN6" s="1074"/>
      <c r="DO6" s="1074"/>
      <c r="DP6" s="244"/>
      <c r="DQ6" s="244"/>
      <c r="DR6" s="244"/>
      <c r="DS6" s="1074"/>
      <c r="DT6" s="1074"/>
      <c r="DU6" s="244"/>
      <c r="DV6" s="1074"/>
      <c r="DW6" s="1074"/>
      <c r="DX6" s="1074"/>
      <c r="DY6" s="1074"/>
      <c r="DZ6" s="1074"/>
      <c r="EA6" s="244"/>
      <c r="EB6" s="244"/>
      <c r="EC6" s="244"/>
      <c r="ED6" s="244"/>
      <c r="EE6" s="244"/>
      <c r="EF6" s="1074"/>
      <c r="EG6" s="1074"/>
      <c r="EH6" s="244"/>
      <c r="EI6" s="244"/>
      <c r="EJ6" s="1074"/>
      <c r="EK6" s="1074"/>
      <c r="EL6" s="244"/>
      <c r="EM6" s="1074"/>
      <c r="EN6" s="1074"/>
      <c r="EO6" s="1074"/>
      <c r="EP6" s="1074"/>
      <c r="EQ6" s="1074"/>
      <c r="ER6" s="244"/>
      <c r="ES6" s="244"/>
      <c r="ET6" s="244"/>
      <c r="EU6" s="244"/>
      <c r="EV6" s="244"/>
      <c r="EW6" s="1074"/>
      <c r="EX6" s="1074"/>
      <c r="EY6" s="244"/>
      <c r="EZ6" s="244"/>
      <c r="FA6" s="244"/>
      <c r="FB6" s="235"/>
      <c r="FC6" s="235"/>
      <c r="FD6" s="235"/>
    </row>
    <row r="7" spans="1:160" s="43" customFormat="1" ht="96" customHeight="1" thickBot="1" x14ac:dyDescent="0.9">
      <c r="B7" s="1127"/>
      <c r="C7" s="1128"/>
      <c r="D7" s="1094" t="s">
        <v>38</v>
      </c>
      <c r="E7" s="1094"/>
      <c r="F7" s="1094"/>
      <c r="G7" s="1094"/>
      <c r="H7" s="1094"/>
      <c r="I7" s="1094"/>
      <c r="J7" s="1094"/>
      <c r="K7" s="1094"/>
      <c r="L7" s="1094"/>
      <c r="M7" s="1094"/>
      <c r="N7" s="1094"/>
      <c r="O7" s="1094"/>
      <c r="P7" s="1094"/>
      <c r="Q7" s="1094"/>
      <c r="R7" s="1094"/>
      <c r="S7" s="1094"/>
      <c r="T7" s="1094"/>
      <c r="U7" s="1095" t="s">
        <v>40</v>
      </c>
      <c r="V7" s="1096"/>
      <c r="W7" s="1096"/>
      <c r="X7" s="1096"/>
      <c r="Y7" s="1096"/>
      <c r="Z7" s="1096"/>
      <c r="AA7" s="1096"/>
      <c r="AB7" s="1096"/>
      <c r="AC7" s="1096"/>
      <c r="AD7" s="1096"/>
      <c r="AE7" s="1096"/>
      <c r="AF7" s="1096"/>
      <c r="AG7" s="1096"/>
      <c r="AH7" s="1096"/>
      <c r="AI7" s="1096"/>
      <c r="AJ7" s="1096"/>
      <c r="AK7" s="1097"/>
      <c r="AL7" s="1095" t="s">
        <v>42</v>
      </c>
      <c r="AM7" s="1096"/>
      <c r="AN7" s="1096"/>
      <c r="AO7" s="1096"/>
      <c r="AP7" s="1096"/>
      <c r="AQ7" s="1096"/>
      <c r="AR7" s="1096"/>
      <c r="AS7" s="1096"/>
      <c r="AT7" s="1096"/>
      <c r="AU7" s="1096"/>
      <c r="AV7" s="1096"/>
      <c r="AW7" s="1096"/>
      <c r="AX7" s="1096"/>
      <c r="AY7" s="1096"/>
      <c r="AZ7" s="1096"/>
      <c r="BA7" s="1096"/>
      <c r="BB7" s="1097"/>
      <c r="BC7" s="1095" t="s">
        <v>44</v>
      </c>
      <c r="BD7" s="1096"/>
      <c r="BE7" s="1096"/>
      <c r="BF7" s="1096"/>
      <c r="BG7" s="1096"/>
      <c r="BH7" s="1096"/>
      <c r="BI7" s="1096"/>
      <c r="BJ7" s="1096"/>
      <c r="BK7" s="1096"/>
      <c r="BL7" s="1096"/>
      <c r="BM7" s="1096"/>
      <c r="BN7" s="1096"/>
      <c r="BO7" s="1096"/>
      <c r="BP7" s="1096"/>
      <c r="BQ7" s="1096"/>
      <c r="BR7" s="1096"/>
      <c r="BS7" s="1097"/>
      <c r="BT7" s="1095" t="s">
        <v>39</v>
      </c>
      <c r="BU7" s="1096"/>
      <c r="BV7" s="1096"/>
      <c r="BW7" s="1096"/>
      <c r="BX7" s="1096"/>
      <c r="BY7" s="1096"/>
      <c r="BZ7" s="1096"/>
      <c r="CA7" s="1096"/>
      <c r="CB7" s="1096"/>
      <c r="CC7" s="1096"/>
      <c r="CD7" s="1096"/>
      <c r="CE7" s="1096"/>
      <c r="CF7" s="1096"/>
      <c r="CG7" s="1096"/>
      <c r="CH7" s="1096"/>
      <c r="CI7" s="1096"/>
      <c r="CJ7" s="1097"/>
      <c r="CK7" s="1095" t="s">
        <v>47</v>
      </c>
      <c r="CL7" s="1096"/>
      <c r="CM7" s="1096"/>
      <c r="CN7" s="1096"/>
      <c r="CO7" s="1096"/>
      <c r="CP7" s="1096"/>
      <c r="CQ7" s="1096"/>
      <c r="CR7" s="1096"/>
      <c r="CS7" s="1096"/>
      <c r="CT7" s="1096"/>
      <c r="CU7" s="1096"/>
      <c r="CV7" s="1096"/>
      <c r="CW7" s="1096"/>
      <c r="CX7" s="1096"/>
      <c r="CY7" s="1096"/>
      <c r="CZ7" s="1096"/>
      <c r="DA7" s="1097"/>
      <c r="DB7" s="1094" t="s">
        <v>50</v>
      </c>
      <c r="DC7" s="1094"/>
      <c r="DD7" s="1094"/>
      <c r="DE7" s="1094"/>
      <c r="DF7" s="1094"/>
      <c r="DG7" s="1094"/>
      <c r="DH7" s="1094"/>
      <c r="DI7" s="1094"/>
      <c r="DJ7" s="1094"/>
      <c r="DK7" s="1094"/>
      <c r="DL7" s="1094"/>
      <c r="DM7" s="1094"/>
      <c r="DN7" s="1094"/>
      <c r="DO7" s="1094"/>
      <c r="DP7" s="1094"/>
      <c r="DQ7" s="1094"/>
      <c r="DR7" s="1094"/>
      <c r="DS7" s="1094" t="s">
        <v>52</v>
      </c>
      <c r="DT7" s="1094"/>
      <c r="DU7" s="1094"/>
      <c r="DV7" s="1094"/>
      <c r="DW7" s="1094"/>
      <c r="DX7" s="1094"/>
      <c r="DY7" s="1094"/>
      <c r="DZ7" s="1094"/>
      <c r="EA7" s="1094"/>
      <c r="EB7" s="1094"/>
      <c r="EC7" s="1094"/>
      <c r="ED7" s="1094"/>
      <c r="EE7" s="1094"/>
      <c r="EF7" s="1094"/>
      <c r="EG7" s="1094"/>
      <c r="EH7" s="1094"/>
      <c r="EI7" s="1094"/>
      <c r="EJ7" s="1094" t="s">
        <v>55</v>
      </c>
      <c r="EK7" s="1094"/>
      <c r="EL7" s="1094"/>
      <c r="EM7" s="1094"/>
      <c r="EN7" s="1094"/>
      <c r="EO7" s="1094"/>
      <c r="EP7" s="1094"/>
      <c r="EQ7" s="1094"/>
      <c r="ER7" s="1094"/>
      <c r="ES7" s="1094"/>
      <c r="ET7" s="1094"/>
      <c r="EU7" s="1094"/>
      <c r="EV7" s="1094"/>
      <c r="EW7" s="1094"/>
      <c r="EX7" s="1094"/>
      <c r="EY7" s="1094"/>
      <c r="EZ7" s="1094"/>
      <c r="FA7" s="1118" t="s">
        <v>177</v>
      </c>
      <c r="FB7" s="1119"/>
      <c r="FC7" s="1114" t="s">
        <v>178</v>
      </c>
      <c r="FD7" s="1115"/>
    </row>
    <row r="8" spans="1:160" s="9" customFormat="1" ht="136.5" customHeight="1" x14ac:dyDescent="0.35">
      <c r="A8" s="18"/>
      <c r="B8" s="1127"/>
      <c r="C8" s="1128"/>
      <c r="D8" s="1081" t="s">
        <v>187</v>
      </c>
      <c r="E8" s="1081"/>
      <c r="F8" s="1081"/>
      <c r="G8" s="1082"/>
      <c r="H8" s="1085" t="s">
        <v>188</v>
      </c>
      <c r="I8" s="1086"/>
      <c r="J8" s="1086"/>
      <c r="K8" s="1087"/>
      <c r="L8" s="1110" t="s">
        <v>163</v>
      </c>
      <c r="M8" s="1111"/>
      <c r="N8" s="1106" t="s">
        <v>934</v>
      </c>
      <c r="O8" s="1107"/>
      <c r="P8" s="1098" t="s">
        <v>935</v>
      </c>
      <c r="Q8" s="1099"/>
      <c r="R8" s="1099"/>
      <c r="S8" s="1099"/>
      <c r="T8" s="1100"/>
      <c r="U8" s="1081" t="s">
        <v>187</v>
      </c>
      <c r="V8" s="1081"/>
      <c r="W8" s="1081"/>
      <c r="X8" s="1082"/>
      <c r="Y8" s="1085" t="s">
        <v>188</v>
      </c>
      <c r="Z8" s="1086"/>
      <c r="AA8" s="1086"/>
      <c r="AB8" s="1087"/>
      <c r="AC8" s="1110" t="s">
        <v>163</v>
      </c>
      <c r="AD8" s="1111"/>
      <c r="AE8" s="1106" t="s">
        <v>934</v>
      </c>
      <c r="AF8" s="1107"/>
      <c r="AG8" s="1098" t="s">
        <v>935</v>
      </c>
      <c r="AH8" s="1099"/>
      <c r="AI8" s="1099"/>
      <c r="AJ8" s="1099"/>
      <c r="AK8" s="1100"/>
      <c r="AL8" s="1081" t="s">
        <v>187</v>
      </c>
      <c r="AM8" s="1081"/>
      <c r="AN8" s="1081"/>
      <c r="AO8" s="1082"/>
      <c r="AP8" s="1085" t="s">
        <v>188</v>
      </c>
      <c r="AQ8" s="1086"/>
      <c r="AR8" s="1086"/>
      <c r="AS8" s="1087"/>
      <c r="AT8" s="1110" t="s">
        <v>163</v>
      </c>
      <c r="AU8" s="1111"/>
      <c r="AV8" s="1106" t="s">
        <v>934</v>
      </c>
      <c r="AW8" s="1107"/>
      <c r="AX8" s="1098" t="s">
        <v>935</v>
      </c>
      <c r="AY8" s="1099"/>
      <c r="AZ8" s="1099"/>
      <c r="BA8" s="1099"/>
      <c r="BB8" s="1100"/>
      <c r="BC8" s="1081" t="s">
        <v>187</v>
      </c>
      <c r="BD8" s="1081"/>
      <c r="BE8" s="1081"/>
      <c r="BF8" s="1082"/>
      <c r="BG8" s="1085" t="s">
        <v>188</v>
      </c>
      <c r="BH8" s="1086"/>
      <c r="BI8" s="1086"/>
      <c r="BJ8" s="1087"/>
      <c r="BK8" s="1110" t="s">
        <v>163</v>
      </c>
      <c r="BL8" s="1111"/>
      <c r="BM8" s="1106" t="s">
        <v>934</v>
      </c>
      <c r="BN8" s="1107"/>
      <c r="BO8" s="1098" t="s">
        <v>935</v>
      </c>
      <c r="BP8" s="1099"/>
      <c r="BQ8" s="1099"/>
      <c r="BR8" s="1099"/>
      <c r="BS8" s="1100"/>
      <c r="BT8" s="1081" t="s">
        <v>187</v>
      </c>
      <c r="BU8" s="1081"/>
      <c r="BV8" s="1081"/>
      <c r="BW8" s="1082"/>
      <c r="BX8" s="1085" t="s">
        <v>188</v>
      </c>
      <c r="BY8" s="1086"/>
      <c r="BZ8" s="1086"/>
      <c r="CA8" s="1087"/>
      <c r="CB8" s="1110" t="s">
        <v>163</v>
      </c>
      <c r="CC8" s="1111"/>
      <c r="CD8" s="1106" t="s">
        <v>934</v>
      </c>
      <c r="CE8" s="1107"/>
      <c r="CF8" s="1098" t="s">
        <v>935</v>
      </c>
      <c r="CG8" s="1099"/>
      <c r="CH8" s="1099"/>
      <c r="CI8" s="1099"/>
      <c r="CJ8" s="1100"/>
      <c r="CK8" s="1081" t="s">
        <v>187</v>
      </c>
      <c r="CL8" s="1081"/>
      <c r="CM8" s="1081"/>
      <c r="CN8" s="1082"/>
      <c r="CO8" s="1085" t="s">
        <v>188</v>
      </c>
      <c r="CP8" s="1086"/>
      <c r="CQ8" s="1086"/>
      <c r="CR8" s="1087"/>
      <c r="CS8" s="1110" t="s">
        <v>163</v>
      </c>
      <c r="CT8" s="1111"/>
      <c r="CU8" s="1106" t="s">
        <v>934</v>
      </c>
      <c r="CV8" s="1107"/>
      <c r="CW8" s="1098" t="s">
        <v>935</v>
      </c>
      <c r="CX8" s="1099"/>
      <c r="CY8" s="1099"/>
      <c r="CZ8" s="1099"/>
      <c r="DA8" s="1100"/>
      <c r="DB8" s="1081" t="s">
        <v>187</v>
      </c>
      <c r="DC8" s="1081"/>
      <c r="DD8" s="1081"/>
      <c r="DE8" s="1082"/>
      <c r="DF8" s="1085" t="s">
        <v>188</v>
      </c>
      <c r="DG8" s="1086"/>
      <c r="DH8" s="1086"/>
      <c r="DI8" s="1087"/>
      <c r="DJ8" s="1110" t="s">
        <v>163</v>
      </c>
      <c r="DK8" s="1111"/>
      <c r="DL8" s="1106" t="s">
        <v>934</v>
      </c>
      <c r="DM8" s="1107"/>
      <c r="DN8" s="1098" t="s">
        <v>935</v>
      </c>
      <c r="DO8" s="1099"/>
      <c r="DP8" s="1099"/>
      <c r="DQ8" s="1099"/>
      <c r="DR8" s="1100"/>
      <c r="DS8" s="1081" t="s">
        <v>187</v>
      </c>
      <c r="DT8" s="1081"/>
      <c r="DU8" s="1081"/>
      <c r="DV8" s="1082"/>
      <c r="DW8" s="1085" t="s">
        <v>188</v>
      </c>
      <c r="DX8" s="1086"/>
      <c r="DY8" s="1086"/>
      <c r="DZ8" s="1087"/>
      <c r="EA8" s="1110" t="s">
        <v>163</v>
      </c>
      <c r="EB8" s="1111"/>
      <c r="EC8" s="1106" t="s">
        <v>934</v>
      </c>
      <c r="ED8" s="1107"/>
      <c r="EE8" s="1098" t="s">
        <v>935</v>
      </c>
      <c r="EF8" s="1099"/>
      <c r="EG8" s="1099"/>
      <c r="EH8" s="1099"/>
      <c r="EI8" s="1100"/>
      <c r="EJ8" s="1081" t="s">
        <v>187</v>
      </c>
      <c r="EK8" s="1081"/>
      <c r="EL8" s="1081"/>
      <c r="EM8" s="1082"/>
      <c r="EN8" s="1085" t="s">
        <v>188</v>
      </c>
      <c r="EO8" s="1086"/>
      <c r="EP8" s="1086"/>
      <c r="EQ8" s="1087"/>
      <c r="ER8" s="1110" t="s">
        <v>163</v>
      </c>
      <c r="ES8" s="1111"/>
      <c r="ET8" s="1106" t="s">
        <v>934</v>
      </c>
      <c r="EU8" s="1107"/>
      <c r="EV8" s="1098" t="s">
        <v>935</v>
      </c>
      <c r="EW8" s="1099"/>
      <c r="EX8" s="1099"/>
      <c r="EY8" s="1099"/>
      <c r="EZ8" s="1100"/>
      <c r="FA8" s="1120"/>
      <c r="FB8" s="1121"/>
      <c r="FC8" s="1116"/>
      <c r="FD8" s="1117"/>
    </row>
    <row r="9" spans="1:160" s="10" customFormat="1" ht="159" customHeight="1" thickBot="1" x14ac:dyDescent="0.3">
      <c r="A9" s="19"/>
      <c r="B9" s="1129"/>
      <c r="C9" s="1130"/>
      <c r="D9" s="1083"/>
      <c r="E9" s="1083"/>
      <c r="F9" s="1083"/>
      <c r="G9" s="1084"/>
      <c r="H9" s="1088"/>
      <c r="I9" s="1089"/>
      <c r="J9" s="1089"/>
      <c r="K9" s="1090"/>
      <c r="L9" s="1112"/>
      <c r="M9" s="1113"/>
      <c r="N9" s="1108"/>
      <c r="O9" s="1109"/>
      <c r="P9" s="1101"/>
      <c r="Q9" s="1102"/>
      <c r="R9" s="1102"/>
      <c r="S9" s="1102"/>
      <c r="T9" s="1103"/>
      <c r="U9" s="1083"/>
      <c r="V9" s="1083"/>
      <c r="W9" s="1083"/>
      <c r="X9" s="1084"/>
      <c r="Y9" s="1088"/>
      <c r="Z9" s="1089"/>
      <c r="AA9" s="1089"/>
      <c r="AB9" s="1090"/>
      <c r="AC9" s="1112"/>
      <c r="AD9" s="1113"/>
      <c r="AE9" s="1108"/>
      <c r="AF9" s="1109"/>
      <c r="AG9" s="1101"/>
      <c r="AH9" s="1102"/>
      <c r="AI9" s="1102"/>
      <c r="AJ9" s="1104"/>
      <c r="AK9" s="1103"/>
      <c r="AL9" s="1083"/>
      <c r="AM9" s="1083"/>
      <c r="AN9" s="1083"/>
      <c r="AO9" s="1084"/>
      <c r="AP9" s="1088"/>
      <c r="AQ9" s="1089"/>
      <c r="AR9" s="1089"/>
      <c r="AS9" s="1090"/>
      <c r="AT9" s="1112"/>
      <c r="AU9" s="1113"/>
      <c r="AV9" s="1108"/>
      <c r="AW9" s="1109"/>
      <c r="AX9" s="1101"/>
      <c r="AY9" s="1102"/>
      <c r="AZ9" s="1102"/>
      <c r="BA9" s="1102"/>
      <c r="BB9" s="1103"/>
      <c r="BC9" s="1083"/>
      <c r="BD9" s="1083"/>
      <c r="BE9" s="1083"/>
      <c r="BF9" s="1084"/>
      <c r="BG9" s="1088"/>
      <c r="BH9" s="1089"/>
      <c r="BI9" s="1089"/>
      <c r="BJ9" s="1090"/>
      <c r="BK9" s="1112"/>
      <c r="BL9" s="1113"/>
      <c r="BM9" s="1108"/>
      <c r="BN9" s="1109"/>
      <c r="BO9" s="1101"/>
      <c r="BP9" s="1102"/>
      <c r="BQ9" s="1102"/>
      <c r="BR9" s="1102"/>
      <c r="BS9" s="1103"/>
      <c r="BT9" s="1083"/>
      <c r="BU9" s="1083"/>
      <c r="BV9" s="1083"/>
      <c r="BW9" s="1084"/>
      <c r="BX9" s="1088"/>
      <c r="BY9" s="1089"/>
      <c r="BZ9" s="1089"/>
      <c r="CA9" s="1090"/>
      <c r="CB9" s="1112"/>
      <c r="CC9" s="1113"/>
      <c r="CD9" s="1108"/>
      <c r="CE9" s="1109"/>
      <c r="CF9" s="1101"/>
      <c r="CG9" s="1102"/>
      <c r="CH9" s="1102"/>
      <c r="CI9" s="1102"/>
      <c r="CJ9" s="1103"/>
      <c r="CK9" s="1083"/>
      <c r="CL9" s="1083"/>
      <c r="CM9" s="1083"/>
      <c r="CN9" s="1084"/>
      <c r="CO9" s="1088"/>
      <c r="CP9" s="1089"/>
      <c r="CQ9" s="1089"/>
      <c r="CR9" s="1090"/>
      <c r="CS9" s="1112"/>
      <c r="CT9" s="1113"/>
      <c r="CU9" s="1108"/>
      <c r="CV9" s="1109"/>
      <c r="CW9" s="1101"/>
      <c r="CX9" s="1102"/>
      <c r="CY9" s="1102"/>
      <c r="CZ9" s="1102"/>
      <c r="DA9" s="1103"/>
      <c r="DB9" s="1083"/>
      <c r="DC9" s="1083"/>
      <c r="DD9" s="1083"/>
      <c r="DE9" s="1084"/>
      <c r="DF9" s="1088"/>
      <c r="DG9" s="1089"/>
      <c r="DH9" s="1089"/>
      <c r="DI9" s="1090"/>
      <c r="DJ9" s="1112"/>
      <c r="DK9" s="1113"/>
      <c r="DL9" s="1108"/>
      <c r="DM9" s="1109"/>
      <c r="DN9" s="1101"/>
      <c r="DO9" s="1102"/>
      <c r="DP9" s="1102"/>
      <c r="DQ9" s="1102"/>
      <c r="DR9" s="1103"/>
      <c r="DS9" s="1083"/>
      <c r="DT9" s="1083"/>
      <c r="DU9" s="1083"/>
      <c r="DV9" s="1084"/>
      <c r="DW9" s="1088"/>
      <c r="DX9" s="1105"/>
      <c r="DY9" s="1089"/>
      <c r="DZ9" s="1090"/>
      <c r="EA9" s="1112"/>
      <c r="EB9" s="1113"/>
      <c r="EC9" s="1108"/>
      <c r="ED9" s="1109"/>
      <c r="EE9" s="1101"/>
      <c r="EF9" s="1102"/>
      <c r="EG9" s="1102"/>
      <c r="EH9" s="1102"/>
      <c r="EI9" s="1103"/>
      <c r="EJ9" s="1083"/>
      <c r="EK9" s="1083"/>
      <c r="EL9" s="1083"/>
      <c r="EM9" s="1084"/>
      <c r="EN9" s="1088"/>
      <c r="EO9" s="1089"/>
      <c r="EP9" s="1089"/>
      <c r="EQ9" s="1090"/>
      <c r="ER9" s="1112"/>
      <c r="ES9" s="1113"/>
      <c r="ET9" s="1108"/>
      <c r="EU9" s="1109"/>
      <c r="EV9" s="1101"/>
      <c r="EW9" s="1102"/>
      <c r="EX9" s="1102"/>
      <c r="EY9" s="1102"/>
      <c r="EZ9" s="1103"/>
      <c r="FA9" s="1120"/>
      <c r="FB9" s="1121"/>
      <c r="FC9" s="1116"/>
      <c r="FD9" s="1117"/>
    </row>
    <row r="10" spans="1:160" s="11" customFormat="1" ht="149.25" customHeight="1" thickBot="1" x14ac:dyDescent="0.3">
      <c r="A10" s="20"/>
      <c r="B10" s="59" t="s">
        <v>147</v>
      </c>
      <c r="C10" s="538" t="s">
        <v>197</v>
      </c>
      <c r="D10" s="529" t="s">
        <v>198</v>
      </c>
      <c r="E10" s="529" t="s">
        <v>199</v>
      </c>
      <c r="F10" s="529" t="s">
        <v>286</v>
      </c>
      <c r="G10" s="529" t="s">
        <v>914</v>
      </c>
      <c r="H10" s="530" t="s">
        <v>198</v>
      </c>
      <c r="I10" s="530" t="s">
        <v>199</v>
      </c>
      <c r="J10" s="530" t="s">
        <v>286</v>
      </c>
      <c r="K10" s="530" t="s">
        <v>914</v>
      </c>
      <c r="L10" s="531" t="s">
        <v>200</v>
      </c>
      <c r="M10" s="501" t="s">
        <v>166</v>
      </c>
      <c r="N10" s="282" t="s">
        <v>164</v>
      </c>
      <c r="O10" s="282" t="s">
        <v>201</v>
      </c>
      <c r="P10" s="513" t="s">
        <v>927</v>
      </c>
      <c r="Q10" s="512" t="s">
        <v>937</v>
      </c>
      <c r="R10" s="466" t="s">
        <v>936</v>
      </c>
      <c r="S10" s="643" t="s">
        <v>202</v>
      </c>
      <c r="T10" s="505" t="s">
        <v>167</v>
      </c>
      <c r="U10" s="529" t="s">
        <v>198</v>
      </c>
      <c r="V10" s="529" t="s">
        <v>199</v>
      </c>
      <c r="W10" s="529" t="s">
        <v>286</v>
      </c>
      <c r="X10" s="529" t="s">
        <v>914</v>
      </c>
      <c r="Y10" s="530" t="s">
        <v>198</v>
      </c>
      <c r="Z10" s="530" t="s">
        <v>199</v>
      </c>
      <c r="AA10" s="530" t="s">
        <v>286</v>
      </c>
      <c r="AB10" s="530" t="s">
        <v>914</v>
      </c>
      <c r="AC10" s="531" t="s">
        <v>200</v>
      </c>
      <c r="AD10" s="501" t="s">
        <v>166</v>
      </c>
      <c r="AE10" s="282" t="s">
        <v>164</v>
      </c>
      <c r="AF10" s="282" t="s">
        <v>201</v>
      </c>
      <c r="AG10" s="513" t="s">
        <v>927</v>
      </c>
      <c r="AH10" s="512" t="s">
        <v>937</v>
      </c>
      <c r="AI10" s="647" t="s">
        <v>936</v>
      </c>
      <c r="AJ10" s="649" t="s">
        <v>202</v>
      </c>
      <c r="AK10" s="648" t="s">
        <v>167</v>
      </c>
      <c r="AL10" s="529" t="s">
        <v>198</v>
      </c>
      <c r="AM10" s="529" t="s">
        <v>199</v>
      </c>
      <c r="AN10" s="529" t="s">
        <v>286</v>
      </c>
      <c r="AO10" s="529" t="s">
        <v>914</v>
      </c>
      <c r="AP10" s="530" t="s">
        <v>198</v>
      </c>
      <c r="AQ10" s="530" t="s">
        <v>199</v>
      </c>
      <c r="AR10" s="530" t="s">
        <v>286</v>
      </c>
      <c r="AS10" s="530" t="s">
        <v>914</v>
      </c>
      <c r="AT10" s="531" t="s">
        <v>200</v>
      </c>
      <c r="AU10" s="501" t="s">
        <v>166</v>
      </c>
      <c r="AV10" s="282" t="s">
        <v>164</v>
      </c>
      <c r="AW10" s="282" t="s">
        <v>201</v>
      </c>
      <c r="AX10" s="513" t="s">
        <v>927</v>
      </c>
      <c r="AY10" s="512" t="s">
        <v>937</v>
      </c>
      <c r="AZ10" s="466" t="s">
        <v>936</v>
      </c>
      <c r="BA10" s="643" t="s">
        <v>202</v>
      </c>
      <c r="BB10" s="505" t="s">
        <v>167</v>
      </c>
      <c r="BC10" s="529" t="s">
        <v>198</v>
      </c>
      <c r="BD10" s="529" t="s">
        <v>199</v>
      </c>
      <c r="BE10" s="529" t="s">
        <v>286</v>
      </c>
      <c r="BF10" s="529" t="s">
        <v>914</v>
      </c>
      <c r="BG10" s="530" t="s">
        <v>198</v>
      </c>
      <c r="BH10" s="530" t="s">
        <v>199</v>
      </c>
      <c r="BI10" s="530" t="s">
        <v>286</v>
      </c>
      <c r="BJ10" s="530" t="s">
        <v>914</v>
      </c>
      <c r="BK10" s="531" t="s">
        <v>200</v>
      </c>
      <c r="BL10" s="501" t="s">
        <v>166</v>
      </c>
      <c r="BM10" s="282" t="s">
        <v>164</v>
      </c>
      <c r="BN10" s="282" t="s">
        <v>201</v>
      </c>
      <c r="BO10" s="513" t="s">
        <v>927</v>
      </c>
      <c r="BP10" s="512" t="s">
        <v>937</v>
      </c>
      <c r="BQ10" s="466" t="s">
        <v>936</v>
      </c>
      <c r="BR10" s="643" t="s">
        <v>202</v>
      </c>
      <c r="BS10" s="505" t="s">
        <v>167</v>
      </c>
      <c r="BT10" s="529" t="s">
        <v>198</v>
      </c>
      <c r="BU10" s="529" t="s">
        <v>199</v>
      </c>
      <c r="BV10" s="529" t="s">
        <v>286</v>
      </c>
      <c r="BW10" s="529" t="s">
        <v>914</v>
      </c>
      <c r="BX10" s="530" t="s">
        <v>198</v>
      </c>
      <c r="BY10" s="530" t="s">
        <v>199</v>
      </c>
      <c r="BZ10" s="530" t="s">
        <v>286</v>
      </c>
      <c r="CA10" s="530" t="s">
        <v>914</v>
      </c>
      <c r="CB10" s="531" t="s">
        <v>200</v>
      </c>
      <c r="CC10" s="501" t="s">
        <v>166</v>
      </c>
      <c r="CD10" s="282" t="s">
        <v>164</v>
      </c>
      <c r="CE10" s="282" t="s">
        <v>201</v>
      </c>
      <c r="CF10" s="513" t="s">
        <v>927</v>
      </c>
      <c r="CG10" s="512" t="s">
        <v>937</v>
      </c>
      <c r="CH10" s="466" t="s">
        <v>936</v>
      </c>
      <c r="CI10" s="643" t="s">
        <v>202</v>
      </c>
      <c r="CJ10" s="505" t="s">
        <v>167</v>
      </c>
      <c r="CK10" s="529" t="s">
        <v>198</v>
      </c>
      <c r="CL10" s="529" t="s">
        <v>199</v>
      </c>
      <c r="CM10" s="529" t="s">
        <v>286</v>
      </c>
      <c r="CN10" s="529" t="s">
        <v>914</v>
      </c>
      <c r="CO10" s="530" t="s">
        <v>198</v>
      </c>
      <c r="CP10" s="530" t="s">
        <v>199</v>
      </c>
      <c r="CQ10" s="530" t="s">
        <v>286</v>
      </c>
      <c r="CR10" s="530" t="s">
        <v>914</v>
      </c>
      <c r="CS10" s="531" t="s">
        <v>200</v>
      </c>
      <c r="CT10" s="501" t="s">
        <v>166</v>
      </c>
      <c r="CU10" s="282" t="s">
        <v>164</v>
      </c>
      <c r="CV10" s="282" t="s">
        <v>201</v>
      </c>
      <c r="CW10" s="513" t="s">
        <v>927</v>
      </c>
      <c r="CX10" s="512" t="s">
        <v>937</v>
      </c>
      <c r="CY10" s="466" t="s">
        <v>936</v>
      </c>
      <c r="CZ10" s="643" t="s">
        <v>202</v>
      </c>
      <c r="DA10" s="505" t="s">
        <v>167</v>
      </c>
      <c r="DB10" s="529" t="s">
        <v>198</v>
      </c>
      <c r="DC10" s="529" t="s">
        <v>199</v>
      </c>
      <c r="DD10" s="529" t="s">
        <v>286</v>
      </c>
      <c r="DE10" s="529" t="s">
        <v>914</v>
      </c>
      <c r="DF10" s="530" t="s">
        <v>198</v>
      </c>
      <c r="DG10" s="530" t="s">
        <v>199</v>
      </c>
      <c r="DH10" s="530" t="s">
        <v>286</v>
      </c>
      <c r="DI10" s="530" t="s">
        <v>914</v>
      </c>
      <c r="DJ10" s="531" t="s">
        <v>200</v>
      </c>
      <c r="DK10" s="501" t="s">
        <v>166</v>
      </c>
      <c r="DL10" s="282" t="s">
        <v>164</v>
      </c>
      <c r="DM10" s="282" t="s">
        <v>201</v>
      </c>
      <c r="DN10" s="513" t="s">
        <v>927</v>
      </c>
      <c r="DO10" s="512" t="s">
        <v>937</v>
      </c>
      <c r="DP10" s="466" t="s">
        <v>936</v>
      </c>
      <c r="DQ10" s="643" t="s">
        <v>202</v>
      </c>
      <c r="DR10" s="505" t="s">
        <v>167</v>
      </c>
      <c r="DS10" s="529" t="s">
        <v>198</v>
      </c>
      <c r="DT10" s="529" t="s">
        <v>199</v>
      </c>
      <c r="DU10" s="529" t="s">
        <v>286</v>
      </c>
      <c r="DV10" s="529" t="s">
        <v>914</v>
      </c>
      <c r="DW10" s="619" t="s">
        <v>198</v>
      </c>
      <c r="DX10" s="622" t="s">
        <v>199</v>
      </c>
      <c r="DY10" s="620" t="s">
        <v>286</v>
      </c>
      <c r="DZ10" s="530" t="s">
        <v>914</v>
      </c>
      <c r="EA10" s="531" t="s">
        <v>200</v>
      </c>
      <c r="EB10" s="501" t="s">
        <v>166</v>
      </c>
      <c r="EC10" s="282" t="s">
        <v>164</v>
      </c>
      <c r="ED10" s="282" t="s">
        <v>201</v>
      </c>
      <c r="EE10" s="513" t="s">
        <v>927</v>
      </c>
      <c r="EF10" s="512" t="s">
        <v>937</v>
      </c>
      <c r="EG10" s="466" t="s">
        <v>936</v>
      </c>
      <c r="EH10" s="643" t="s">
        <v>202</v>
      </c>
      <c r="EI10" s="505" t="s">
        <v>167</v>
      </c>
      <c r="EJ10" s="529" t="s">
        <v>198</v>
      </c>
      <c r="EK10" s="529" t="s">
        <v>199</v>
      </c>
      <c r="EL10" s="529" t="s">
        <v>286</v>
      </c>
      <c r="EM10" s="529" t="s">
        <v>914</v>
      </c>
      <c r="EN10" s="530" t="s">
        <v>198</v>
      </c>
      <c r="EO10" s="530" t="s">
        <v>199</v>
      </c>
      <c r="EP10" s="530" t="s">
        <v>286</v>
      </c>
      <c r="EQ10" s="530" t="s">
        <v>914</v>
      </c>
      <c r="ER10" s="531" t="s">
        <v>200</v>
      </c>
      <c r="ES10" s="501" t="s">
        <v>166</v>
      </c>
      <c r="ET10" s="282" t="s">
        <v>164</v>
      </c>
      <c r="EU10" s="282" t="s">
        <v>201</v>
      </c>
      <c r="EV10" s="513" t="s">
        <v>927</v>
      </c>
      <c r="EW10" s="512" t="s">
        <v>937</v>
      </c>
      <c r="EX10" s="466" t="s">
        <v>936</v>
      </c>
      <c r="EY10" s="643" t="s">
        <v>202</v>
      </c>
      <c r="EZ10" s="505" t="s">
        <v>167</v>
      </c>
      <c r="FA10" s="264" t="s">
        <v>164</v>
      </c>
      <c r="FB10" s="264" t="s">
        <v>203</v>
      </c>
      <c r="FC10" s="265" t="s">
        <v>164</v>
      </c>
      <c r="FD10" s="265" t="s">
        <v>203</v>
      </c>
    </row>
    <row r="11" spans="1:160" s="42" customFormat="1" ht="60" customHeight="1" x14ac:dyDescent="0.5">
      <c r="A11" s="41"/>
      <c r="B11" s="535">
        <v>1</v>
      </c>
      <c r="C11" s="71">
        <f>DATOS!F8</f>
        <v>0</v>
      </c>
      <c r="D11" s="246">
        <f>'ACTA REPORTE 1ER TRI'!G13</f>
        <v>0</v>
      </c>
      <c r="E11" s="246">
        <f>'ACTA REPORTE 1ER TRI'!L13</f>
        <v>0</v>
      </c>
      <c r="F11" s="246">
        <f>'ACTA REPORTE 1ER TRI'!M13</f>
        <v>0</v>
      </c>
      <c r="G11" s="543" t="e">
        <f>'ACTA REPORTE 1ER TRI'!N13</f>
        <v>#N/A</v>
      </c>
      <c r="H11" s="246">
        <f>'ACTA REPORTE 1ER TRI'!T13</f>
        <v>0</v>
      </c>
      <c r="I11" s="246">
        <f>'ACTA REPORTE 1ER TRI'!Y13</f>
        <v>0</v>
      </c>
      <c r="J11" s="246">
        <f>'ACTA REPORTE 1ER TRI'!Z13</f>
        <v>0</v>
      </c>
      <c r="K11" s="546" t="str">
        <f>'ACTA REPORTE 1ER TRI'!AA13</f>
        <v>A+</v>
      </c>
      <c r="L11" s="532">
        <f>'ACTA REPORTE 1ER TRI'!AB13</f>
        <v>10</v>
      </c>
      <c r="M11" s="1122"/>
      <c r="N11" s="509" t="str">
        <f>INDEX(C$53:C$62, MATCH(O11, B$53:B$62, 1))</f>
        <v>D-</v>
      </c>
      <c r="O11" s="519">
        <f>SUM(F11,J11,L11)/3</f>
        <v>3.3333333333333335</v>
      </c>
      <c r="P11" s="283">
        <f>SUM(F11,J11)/2</f>
        <v>0</v>
      </c>
      <c r="Q11" s="248">
        <f>P11*0.7</f>
        <v>0</v>
      </c>
      <c r="R11" s="247">
        <f>L11*0.3</f>
        <v>3</v>
      </c>
      <c r="S11" s="509" t="str">
        <f>INDEX(C$53:C$62, MATCH(O11, B$53:B$62, 1))</f>
        <v>D-</v>
      </c>
      <c r="T11" s="640">
        <f>SUM(Q11+R11)</f>
        <v>3</v>
      </c>
      <c r="U11" s="246">
        <f>'ACTA REPORTE 1ER TRI'!G70</f>
        <v>0</v>
      </c>
      <c r="V11" s="246">
        <f>'ACTA REPORTE 1ER TRI'!L70</f>
        <v>0</v>
      </c>
      <c r="W11" s="246">
        <f>'ACTA REPORTE 1ER TRI'!M70</f>
        <v>0</v>
      </c>
      <c r="X11" s="543" t="e">
        <f>'ACTA REPORTE 1ER TRI'!N70</f>
        <v>#N/A</v>
      </c>
      <c r="Y11" s="246">
        <f>'ACTA REPORTE 1ER TRI'!T70</f>
        <v>0</v>
      </c>
      <c r="Z11" s="246">
        <f>'ACTA REPORTE 1ER TRI'!Y70</f>
        <v>0</v>
      </c>
      <c r="AA11" s="246">
        <f>'ACTA REPORTE 1ER TRI'!Z70</f>
        <v>0</v>
      </c>
      <c r="AB11" s="546" t="str">
        <f>'ACTA REPORTE 1ER TRI'!AA70</f>
        <v>A+</v>
      </c>
      <c r="AC11" s="532">
        <f>'ACTA REPORTE 1ER TRI'!AB70</f>
        <v>10</v>
      </c>
      <c r="AD11" s="1122"/>
      <c r="AE11" s="509" t="str">
        <f>INDEX(C$53:C$62, MATCH(AF11, B$53:B$62, 1))</f>
        <v>D-</v>
      </c>
      <c r="AF11" s="519">
        <f>SUM(W11,AA11,AC11)/3</f>
        <v>3.3333333333333335</v>
      </c>
      <c r="AG11" s="283">
        <f>SUM(W11,AA11)/2</f>
        <v>0</v>
      </c>
      <c r="AH11" s="248">
        <f>AG11*0.7</f>
        <v>0</v>
      </c>
      <c r="AI11" s="247">
        <f>AC11*0.3</f>
        <v>3</v>
      </c>
      <c r="AJ11" s="510" t="str">
        <f>INDEX(C$53:C$62, MATCH(O11, B$53:B$62, 1))</f>
        <v>D-</v>
      </c>
      <c r="AK11" s="640">
        <f>SUM(AH11+AI11)</f>
        <v>3</v>
      </c>
      <c r="AL11" s="246">
        <f>'ACTA REPORTE 1ER TRI'!G127</f>
        <v>10</v>
      </c>
      <c r="AM11" s="246">
        <f>'ACTA REPORTE 1ER TRI'!L127</f>
        <v>10</v>
      </c>
      <c r="AN11" s="246">
        <f>'ACTA REPORTE 1ER TRI'!M127</f>
        <v>10</v>
      </c>
      <c r="AO11" s="543" t="str">
        <f>'ACTA REPORTE 1ER TRI'!N127</f>
        <v>A+</v>
      </c>
      <c r="AP11" s="246">
        <f>'ACTA REPORTE 1ER TRI'!T127</f>
        <v>10</v>
      </c>
      <c r="AQ11" s="246">
        <f>'ACTA REPORTE 1ER TRI'!Y127</f>
        <v>10</v>
      </c>
      <c r="AR11" s="246">
        <f>'ACTA REPORTE 1ER TRI'!Z127</f>
        <v>10</v>
      </c>
      <c r="AS11" s="546" t="str">
        <f>'ACTA REPORTE 1ER TRI'!AA127</f>
        <v>A+</v>
      </c>
      <c r="AT11" s="532">
        <f>'ACTA REPORTE 1ER TRI'!AB127</f>
        <v>10</v>
      </c>
      <c r="AU11" s="1122"/>
      <c r="AV11" s="509" t="str">
        <f>INDEX(C$53:C$62, MATCH(AW11, B$53:B$62, 1))</f>
        <v>A+</v>
      </c>
      <c r="AW11" s="519">
        <f>SUM(AN11,AR11,AT11)/3</f>
        <v>10</v>
      </c>
      <c r="AX11" s="283">
        <f>SUM(AN11,AR11)/2</f>
        <v>10</v>
      </c>
      <c r="AY11" s="248">
        <f>AX11*0.7</f>
        <v>7</v>
      </c>
      <c r="AZ11" s="247">
        <f>AT11*0.3</f>
        <v>3</v>
      </c>
      <c r="BA11" s="509" t="str">
        <f>INDEX(C$53:C$62, MATCH(O11, B$53:B$62, 1))</f>
        <v>D-</v>
      </c>
      <c r="BB11" s="640">
        <f>SUM(AY11+AZ11)</f>
        <v>10</v>
      </c>
      <c r="BC11" s="246">
        <f>'ACTA REPORTE 1ER TRI'!G184</f>
        <v>10</v>
      </c>
      <c r="BD11" s="246">
        <f>'ACTA REPORTE 1ER TRI'!L184</f>
        <v>10</v>
      </c>
      <c r="BE11" s="246">
        <f>'ACTA REPORTE 1ER TRI'!M184</f>
        <v>10</v>
      </c>
      <c r="BF11" s="543" t="str">
        <f>'ACTA REPORTE 1ER TRI'!N184</f>
        <v>A+</v>
      </c>
      <c r="BG11" s="246">
        <f>'ACTA REPORTE 1ER TRI'!T184</f>
        <v>10</v>
      </c>
      <c r="BH11" s="246">
        <f>'ACTA REPORTE 1ER TRI'!Y184</f>
        <v>10</v>
      </c>
      <c r="BI11" s="246">
        <f>'ACTA REPORTE 1ER TRI'!Z184</f>
        <v>10</v>
      </c>
      <c r="BJ11" s="546" t="str">
        <f>'ACTA REPORTE 1ER TRI'!AA184</f>
        <v>A+</v>
      </c>
      <c r="BK11" s="532">
        <f>'ACTA REPORTE 1ER TRI'!AB184</f>
        <v>10</v>
      </c>
      <c r="BL11" s="1122"/>
      <c r="BM11" s="509" t="str">
        <f>INDEX(C$53:C$62, MATCH(BN11, B$53:B$62, 1))</f>
        <v>A+</v>
      </c>
      <c r="BN11" s="519">
        <f>SUM(BE11,BI11,BK11)/3</f>
        <v>10</v>
      </c>
      <c r="BO11" s="283">
        <f>SUM(BE11,BI11)/2</f>
        <v>10</v>
      </c>
      <c r="BP11" s="248">
        <f>BO11*0.7</f>
        <v>7</v>
      </c>
      <c r="BQ11" s="247">
        <f>BK11*0.3</f>
        <v>3</v>
      </c>
      <c r="BR11" s="509" t="str">
        <f>INDEX(C$53:C$62, MATCH(O11, B$53:B$62, 1))</f>
        <v>D-</v>
      </c>
      <c r="BS11" s="640">
        <f>SUM(BP11+BQ11)</f>
        <v>10</v>
      </c>
      <c r="BT11" s="246">
        <f>'ACTA REPORTE 1ER TRI'!G241</f>
        <v>10</v>
      </c>
      <c r="BU11" s="246">
        <f>'ACTA REPORTE 1ER TRI'!L241</f>
        <v>10</v>
      </c>
      <c r="BV11" s="246">
        <f>'ACTA REPORTE 1ER TRI'!M241</f>
        <v>10</v>
      </c>
      <c r="BW11" s="543" t="str">
        <f>'ACTA REPORTE 1ER TRI'!N241</f>
        <v>A+</v>
      </c>
      <c r="BX11" s="246">
        <f>'ACTA REPORTE 1ER TRI'!T241</f>
        <v>10</v>
      </c>
      <c r="BY11" s="247">
        <f>'ACTA REPORTE 1ER TRI'!Y241</f>
        <v>10</v>
      </c>
      <c r="BZ11" s="246">
        <f>'ACTA REPORTE 1ER TRI'!Z241</f>
        <v>10</v>
      </c>
      <c r="CA11" s="623" t="str">
        <f>'ACTA REPORTE 1ER TRI'!AA241</f>
        <v>A+</v>
      </c>
      <c r="CB11" s="532">
        <f>'ACTA REPORTE 1ER TRI'!AB241</f>
        <v>10</v>
      </c>
      <c r="CC11" s="1122"/>
      <c r="CD11" s="509" t="str">
        <f>INDEX(C$53:C$62, MATCH(CE11, B$53:B$62, 1))</f>
        <v>A+</v>
      </c>
      <c r="CE11" s="519">
        <f>SUM(BV11,BZ11,CB11)/3</f>
        <v>10</v>
      </c>
      <c r="CF11" s="283">
        <f>SUM(BV11,BZ11)/2</f>
        <v>10</v>
      </c>
      <c r="CG11" s="248">
        <f>CF11*0.7</f>
        <v>7</v>
      </c>
      <c r="CH11" s="247">
        <f>CB11*0.3</f>
        <v>3</v>
      </c>
      <c r="CI11" s="509" t="str">
        <f>INDEX(C$53:C$62, MATCH(O11, B$53:B$62, 1))</f>
        <v>D-</v>
      </c>
      <c r="CJ11" s="640">
        <f>SUM(CG11+CH11)</f>
        <v>10</v>
      </c>
      <c r="CK11" s="246">
        <f>'ACTA REPORTE 1ER TRI'!G298</f>
        <v>10</v>
      </c>
      <c r="CL11" s="246">
        <f>'ACTA REPORTE 1ER TRI'!L298</f>
        <v>10</v>
      </c>
      <c r="CM11" s="246">
        <f>'ACTA REPORTE 1ER TRI'!M298</f>
        <v>10</v>
      </c>
      <c r="CN11" s="543" t="str">
        <f>'ACTA REPORTE 1ER TRI'!N298</f>
        <v>A+</v>
      </c>
      <c r="CO11" s="246">
        <f>'ACTA REPORTE 1ER TRI'!T298</f>
        <v>10</v>
      </c>
      <c r="CP11" s="246">
        <f>'ACTA REPORTE 1ER TRI'!Y298</f>
        <v>10</v>
      </c>
      <c r="CQ11" s="246">
        <f>'ACTA REPORTE 1ER TRI'!Z298</f>
        <v>10</v>
      </c>
      <c r="CR11" s="546" t="str">
        <f>'ACTA REPORTE 1ER TRI'!AA298</f>
        <v>A+</v>
      </c>
      <c r="CS11" s="532">
        <f>'ACTA REPORTE 1ER TRI'!AB298</f>
        <v>10</v>
      </c>
      <c r="CT11" s="1122"/>
      <c r="CU11" s="509" t="str">
        <f>INDEX(C$53:C$62, MATCH(CV11, B$53:B$62, 1))</f>
        <v>A+</v>
      </c>
      <c r="CV11" s="519">
        <f>SUM(CM11,CQ11,CS11)/3</f>
        <v>10</v>
      </c>
      <c r="CW11" s="283">
        <f>SUM(CM11,CQ11)/2</f>
        <v>10</v>
      </c>
      <c r="CX11" s="248">
        <f>CW11*0.7</f>
        <v>7</v>
      </c>
      <c r="CY11" s="247">
        <f>CS11*0.3</f>
        <v>3</v>
      </c>
      <c r="CZ11" s="509" t="str">
        <f>INDEX(C$53:C$62, MATCH(O11, B$53:B$62, 1))</f>
        <v>D-</v>
      </c>
      <c r="DA11" s="640">
        <f>SUM(CX11+CY11)</f>
        <v>10</v>
      </c>
      <c r="DB11" s="246">
        <f>'ACTA REPORTE 1ER TRI'!G355</f>
        <v>10</v>
      </c>
      <c r="DC11" s="246">
        <f>'ACTA REPORTE 1ER TRI'!L355</f>
        <v>10</v>
      </c>
      <c r="DD11" s="246">
        <f>'ACTA REPORTE 1ER TRI'!M355</f>
        <v>10</v>
      </c>
      <c r="DE11" s="543" t="str">
        <f>'ACTA REPORTE 1ER TRI'!N355</f>
        <v>A+</v>
      </c>
      <c r="DF11" s="246">
        <f>'ACTA REPORTE 1ER TRI'!T355</f>
        <v>10</v>
      </c>
      <c r="DG11" s="246">
        <f>'ACTA REPORTE 1ER TRI'!Y355</f>
        <v>10</v>
      </c>
      <c r="DH11" s="246">
        <f>'ACTA REPORTE 1ER TRI'!Z355</f>
        <v>10</v>
      </c>
      <c r="DI11" s="546" t="str">
        <f>'ACTA REPORTE 1ER TRI'!AA355</f>
        <v>A+</v>
      </c>
      <c r="DJ11" s="532">
        <f>'ACTA REPORTE 1ER TRI'!AB355</f>
        <v>10</v>
      </c>
      <c r="DK11" s="1122"/>
      <c r="DL11" s="509" t="str">
        <f>INDEX(C$53:C$62, MATCH(DM11, B$53:B$62, 1))</f>
        <v>A+</v>
      </c>
      <c r="DM11" s="519">
        <f>SUM(DD11,DH11,DJ11)/3</f>
        <v>10</v>
      </c>
      <c r="DN11" s="283">
        <f>SUM(DD11,DH11)/2</f>
        <v>10</v>
      </c>
      <c r="DO11" s="248">
        <f>DN11*0.7</f>
        <v>7</v>
      </c>
      <c r="DP11" s="247">
        <f>DJ11*0.3</f>
        <v>3</v>
      </c>
      <c r="DQ11" s="509" t="str">
        <f>INDEX(C$53:C$62, MATCH(O11, B$53:B$62, 1))</f>
        <v>D-</v>
      </c>
      <c r="DR11" s="640">
        <f>SUM(DO11+DP11)</f>
        <v>10</v>
      </c>
      <c r="DS11" s="246">
        <f>'ACTA REPORTE 1ER TRI'!G412</f>
        <v>10</v>
      </c>
      <c r="DT11" s="246">
        <f>'ACTA REPORTE 1ER TRI'!L412</f>
        <v>10</v>
      </c>
      <c r="DU11" s="246">
        <f>'ACTA REPORTE 1ER TRI'!M412</f>
        <v>10</v>
      </c>
      <c r="DV11" s="543" t="str">
        <f>'ACTA REPORTE 1ER TRI'!N412</f>
        <v>A+</v>
      </c>
      <c r="DW11" s="246">
        <f>'ACTA REPORTE 1ER TRI'!T412</f>
        <v>10</v>
      </c>
      <c r="DX11" s="621">
        <f>'ACTA REPORTE 1ER TRI'!Y412</f>
        <v>10</v>
      </c>
      <c r="DY11" s="246">
        <f>'ACTA REPORTE 1ER TRI'!Z412</f>
        <v>10</v>
      </c>
      <c r="DZ11" s="546" t="str">
        <f>'ACTA REPORTE 1ER TRI'!AA412</f>
        <v>A+</v>
      </c>
      <c r="EA11" s="532">
        <f>'ACTA REPORTE 1ER TRI'!AB412</f>
        <v>10</v>
      </c>
      <c r="EB11" s="1122"/>
      <c r="EC11" s="509" t="str">
        <f>INDEX(C$53:C$62, MATCH(ED11, B$53:B$62, 1))</f>
        <v>A+</v>
      </c>
      <c r="ED11" s="519">
        <f>SUM(DU11,DY11,EA11)/3</f>
        <v>10</v>
      </c>
      <c r="EE11" s="283">
        <f>SUM(DU11,DY11)/2</f>
        <v>10</v>
      </c>
      <c r="EF11" s="248">
        <f>EE11*0.7</f>
        <v>7</v>
      </c>
      <c r="EG11" s="247">
        <f>EA11*0.3</f>
        <v>3</v>
      </c>
      <c r="EH11" s="509" t="str">
        <f>INDEX(C$53:C$62, MATCH(O11, B$53:B$62, 1))</f>
        <v>D-</v>
      </c>
      <c r="EI11" s="640">
        <f>SUM(EF11+EG11)</f>
        <v>10</v>
      </c>
      <c r="EJ11" s="246">
        <f>'ACTA REPORTE 1ER TRI'!G469</f>
        <v>10</v>
      </c>
      <c r="EK11" s="246">
        <f>'ACTA REPORTE 1ER TRI'!L469</f>
        <v>10</v>
      </c>
      <c r="EL11" s="246">
        <f>'ACTA REPORTE 1ER TRI'!M469</f>
        <v>10</v>
      </c>
      <c r="EM11" s="543" t="str">
        <f>'ACTA REPORTE 1ER TRI'!N469</f>
        <v>A+</v>
      </c>
      <c r="EN11" s="246">
        <f>'ACTA REPORTE 1ER TRI'!T469</f>
        <v>10</v>
      </c>
      <c r="EO11" s="246">
        <f>'ACTA REPORTE 1ER TRI'!Y469</f>
        <v>10</v>
      </c>
      <c r="EP11" s="246">
        <f>'ACTA REPORTE 1ER TRI'!Z469</f>
        <v>10</v>
      </c>
      <c r="EQ11" s="546" t="str">
        <f>'ACTA REPORTE 1ER TRI'!AA469</f>
        <v>A+</v>
      </c>
      <c r="ER11" s="532">
        <f>'ACTA REPORTE 1ER TRI'!AB469</f>
        <v>10</v>
      </c>
      <c r="ES11" s="1122"/>
      <c r="ET11" s="509" t="str">
        <f>INDEX(C$53:C$62, MATCH(EU11, B$53:B$62, 1))</f>
        <v>A+</v>
      </c>
      <c r="EU11" s="519">
        <f>SUM(EL11,EP11,ER11)/3</f>
        <v>10</v>
      </c>
      <c r="EV11" s="283">
        <f>SUM(EL11,EP11)/2</f>
        <v>10</v>
      </c>
      <c r="EW11" s="248">
        <f>EV11*0.7</f>
        <v>7</v>
      </c>
      <c r="EX11" s="247">
        <f>ER11*0.3</f>
        <v>3</v>
      </c>
      <c r="EY11" s="509" t="str">
        <f>INDEX(C$53:C$62, MATCH(O11, B$53:B$62, 1))</f>
        <v>D-</v>
      </c>
      <c r="EZ11" s="640">
        <f>SUM(EW11+EX11)</f>
        <v>10</v>
      </c>
      <c r="FA11" s="502" t="str">
        <f>INDEX(C$53:C$62, MATCH(O11, B$53:B$62, 1))</f>
        <v>D-</v>
      </c>
      <c r="FB11" s="644">
        <f>SUM(O11+AF11+AW11+BN11+CE11+CV11+DM11+ED11+EU11)/9</f>
        <v>8.518518518518519</v>
      </c>
      <c r="FC11" s="502" t="str">
        <f>INDEX(C$53:C$62, MATCH(O11, B$53:B$62, 1))</f>
        <v>D-</v>
      </c>
      <c r="FD11" s="751">
        <f t="shared" ref="FD11:FD50" si="0">SUM(T11+AK11+BB11+BS11+CJ11+DA11+DR11+EI11+EZ11)/9</f>
        <v>8.4444444444444446</v>
      </c>
    </row>
    <row r="12" spans="1:160" s="42" customFormat="1" ht="60" customHeight="1" x14ac:dyDescent="0.5">
      <c r="A12" s="41"/>
      <c r="B12" s="536">
        <v>2</v>
      </c>
      <c r="C12" s="72">
        <f>DATOS!F9</f>
        <v>0</v>
      </c>
      <c r="D12" s="250">
        <f>'ACTA REPORTE 1ER TRI'!G14</f>
        <v>0</v>
      </c>
      <c r="E12" s="250">
        <f>'ACTA REPORTE 1ER TRI'!L14</f>
        <v>0</v>
      </c>
      <c r="F12" s="250">
        <f>'ACTA REPORTE 1ER TRI'!M14</f>
        <v>0</v>
      </c>
      <c r="G12" s="544" t="e">
        <f>'ACTA REPORTE 1ER TRI'!N14</f>
        <v>#N/A</v>
      </c>
      <c r="H12" s="250">
        <f>'ACTA REPORTE 1ER TRI'!T14</f>
        <v>0</v>
      </c>
      <c r="I12" s="250">
        <f>'ACTA REPORTE 1ER TRI'!Y14</f>
        <v>0</v>
      </c>
      <c r="J12" s="250">
        <f>'ACTA REPORTE 1ER TRI'!Z14</f>
        <v>0</v>
      </c>
      <c r="K12" s="547" t="str">
        <f>'ACTA REPORTE 1ER TRI'!AA14</f>
        <v>A+</v>
      </c>
      <c r="L12" s="533">
        <f>'ACTA REPORTE 1ER TRI'!AB14</f>
        <v>10</v>
      </c>
      <c r="M12" s="1123"/>
      <c r="N12" s="510" t="str">
        <f t="shared" ref="N12:N50" si="1">INDEX(C$53:C$62, MATCH(O12, B$53:B$62, 1))</f>
        <v>D-</v>
      </c>
      <c r="O12" s="522">
        <f t="shared" ref="O12:O50" si="2">SUM(F12,J12,L12)/3</f>
        <v>3.3333333333333335</v>
      </c>
      <c r="P12" s="285">
        <f t="shared" ref="P12:P50" si="3">SUM(F12,J12)/2</f>
        <v>0</v>
      </c>
      <c r="Q12" s="249">
        <f t="shared" ref="Q12:Q50" si="4">P12*0.7</f>
        <v>0</v>
      </c>
      <c r="R12" s="251">
        <f t="shared" ref="R12:R50" si="5">L12*0.3</f>
        <v>3</v>
      </c>
      <c r="S12" s="510" t="str">
        <f t="shared" ref="S12:S50" si="6">INDEX(C$53:C$62, MATCH(O12, B$53:B$62, 1))</f>
        <v>D-</v>
      </c>
      <c r="T12" s="641">
        <f t="shared" ref="T12:T50" si="7">SUM(Q12+R12)</f>
        <v>3</v>
      </c>
      <c r="U12" s="250">
        <f>'ACTA REPORTE 1ER TRI'!G71</f>
        <v>0</v>
      </c>
      <c r="V12" s="250">
        <f>'ACTA REPORTE 1ER TRI'!L71</f>
        <v>0</v>
      </c>
      <c r="W12" s="250">
        <f>'ACTA REPORTE 1ER TRI'!M71</f>
        <v>0</v>
      </c>
      <c r="X12" s="544" t="e">
        <f>'ACTA REPORTE 1ER TRI'!N71</f>
        <v>#N/A</v>
      </c>
      <c r="Y12" s="250">
        <f>'ACTA REPORTE 1ER TRI'!T71</f>
        <v>0</v>
      </c>
      <c r="Z12" s="250">
        <f>'ACTA REPORTE 1ER TRI'!Y71</f>
        <v>0</v>
      </c>
      <c r="AA12" s="250">
        <f>'ACTA REPORTE 1ER TRI'!Z71</f>
        <v>0</v>
      </c>
      <c r="AB12" s="547" t="str">
        <f>'ACTA REPORTE 1ER TRI'!AA71</f>
        <v>A+</v>
      </c>
      <c r="AC12" s="533">
        <f>'ACTA REPORTE 1ER TRI'!AB71</f>
        <v>10</v>
      </c>
      <c r="AD12" s="1123"/>
      <c r="AE12" s="510" t="str">
        <f t="shared" ref="AE12:AE50" si="8">INDEX(C$53:C$62, MATCH(AF12, B$53:B$62, 1))</f>
        <v>D-</v>
      </c>
      <c r="AF12" s="522">
        <f t="shared" ref="AF12:AF50" si="9">SUM(W12,AA12,AC12)/3</f>
        <v>3.3333333333333335</v>
      </c>
      <c r="AG12" s="285">
        <f t="shared" ref="AG12:AG50" si="10">SUM(W12,AA12)/2</f>
        <v>0</v>
      </c>
      <c r="AH12" s="249">
        <f t="shared" ref="AH12:AH50" si="11">AG12*0.7</f>
        <v>0</v>
      </c>
      <c r="AI12" s="251">
        <f t="shared" ref="AI12:AI50" si="12">AC12*0.3</f>
        <v>3</v>
      </c>
      <c r="AJ12" s="510" t="str">
        <f t="shared" ref="AJ12:AJ50" si="13">INDEX(C$53:C$62, MATCH(O12, B$53:B$62, 1))</f>
        <v>D-</v>
      </c>
      <c r="AK12" s="641">
        <f t="shared" ref="AK12:AK50" si="14">SUM(AH12+AI12)</f>
        <v>3</v>
      </c>
      <c r="AL12" s="250">
        <f>'ACTA REPORTE 1ER TRI'!G128</f>
        <v>10</v>
      </c>
      <c r="AM12" s="250">
        <f>'ACTA REPORTE 1ER TRI'!L128</f>
        <v>10</v>
      </c>
      <c r="AN12" s="250">
        <f>'ACTA REPORTE 1ER TRI'!M128</f>
        <v>10</v>
      </c>
      <c r="AO12" s="544" t="str">
        <f>'ACTA REPORTE 1ER TRI'!N128</f>
        <v>A+</v>
      </c>
      <c r="AP12" s="250">
        <f>'ACTA REPORTE 1ER TRI'!T128</f>
        <v>10</v>
      </c>
      <c r="AQ12" s="250">
        <f>'ACTA REPORTE 1ER TRI'!Y128</f>
        <v>10</v>
      </c>
      <c r="AR12" s="250">
        <f>'ACTA REPORTE 1ER TRI'!Z128</f>
        <v>10</v>
      </c>
      <c r="AS12" s="547" t="str">
        <f>'ACTA REPORTE 1ER TRI'!AA128</f>
        <v>A+</v>
      </c>
      <c r="AT12" s="533">
        <f>'ACTA REPORTE 1ER TRI'!AB128</f>
        <v>10</v>
      </c>
      <c r="AU12" s="1123"/>
      <c r="AV12" s="510" t="str">
        <f t="shared" ref="AV12:AV50" si="15">INDEX(C$53:C$62, MATCH(AW12, B$53:B$62, 1))</f>
        <v>A+</v>
      </c>
      <c r="AW12" s="522">
        <f>SUM(AN12,AR12,AT12)/3</f>
        <v>10</v>
      </c>
      <c r="AX12" s="285">
        <f t="shared" ref="AX12:AX50" si="16">SUM(AN12,AR12)/2</f>
        <v>10</v>
      </c>
      <c r="AY12" s="249">
        <f t="shared" ref="AY12:AY50" si="17">AX12*0.7</f>
        <v>7</v>
      </c>
      <c r="AZ12" s="251">
        <f t="shared" ref="AZ12:AZ50" si="18">AT12*0.3</f>
        <v>3</v>
      </c>
      <c r="BA12" s="510" t="str">
        <f t="shared" ref="BA12:BA50" si="19">INDEX(C$53:C$62, MATCH(O12, B$53:B$62, 1))</f>
        <v>D-</v>
      </c>
      <c r="BB12" s="641">
        <f t="shared" ref="BB12:BB50" si="20">SUM(AY12+AZ12)</f>
        <v>10</v>
      </c>
      <c r="BC12" s="250">
        <f>'ACTA REPORTE 1ER TRI'!G185</f>
        <v>10</v>
      </c>
      <c r="BD12" s="250">
        <f>'ACTA REPORTE 1ER TRI'!L185</f>
        <v>10</v>
      </c>
      <c r="BE12" s="250">
        <f>'ACTA REPORTE 1ER TRI'!M185</f>
        <v>10</v>
      </c>
      <c r="BF12" s="544" t="str">
        <f>'ACTA REPORTE 1ER TRI'!N185</f>
        <v>A+</v>
      </c>
      <c r="BG12" s="250">
        <f>'ACTA REPORTE 1ER TRI'!T185</f>
        <v>10</v>
      </c>
      <c r="BH12" s="250">
        <f>'ACTA REPORTE 1ER TRI'!Y185</f>
        <v>10</v>
      </c>
      <c r="BI12" s="250">
        <f>'ACTA REPORTE 1ER TRI'!Z185</f>
        <v>10</v>
      </c>
      <c r="BJ12" s="547" t="str">
        <f>'ACTA REPORTE 1ER TRI'!AA185</f>
        <v>A+</v>
      </c>
      <c r="BK12" s="533">
        <f>'ACTA REPORTE 1ER TRI'!AB185</f>
        <v>10</v>
      </c>
      <c r="BL12" s="1123"/>
      <c r="BM12" s="510" t="str">
        <f t="shared" ref="BM12:BM50" si="21">INDEX(C$53:C$62, MATCH(BN12, B$53:B$62, 1))</f>
        <v>A+</v>
      </c>
      <c r="BN12" s="522">
        <f t="shared" ref="BN12:BN50" si="22">SUM(BE12,BI12,BK12)/3</f>
        <v>10</v>
      </c>
      <c r="BO12" s="285">
        <f t="shared" ref="BO12:BO50" si="23">SUM(BE12,BI12)/2</f>
        <v>10</v>
      </c>
      <c r="BP12" s="249">
        <f t="shared" ref="BP12:BP50" si="24">BO12*0.7</f>
        <v>7</v>
      </c>
      <c r="BQ12" s="251">
        <f t="shared" ref="BQ12:BQ50" si="25">BK12*0.3</f>
        <v>3</v>
      </c>
      <c r="BR12" s="510" t="str">
        <f t="shared" ref="BR12:BR50" si="26">INDEX(C$53:C$62, MATCH(O12, B$53:B$62, 1))</f>
        <v>D-</v>
      </c>
      <c r="BS12" s="641">
        <f t="shared" ref="BS12:BS50" si="27">SUM(BP12+BQ12)</f>
        <v>10</v>
      </c>
      <c r="BT12" s="250">
        <f>'ACTA REPORTE 1ER TRI'!G242</f>
        <v>10</v>
      </c>
      <c r="BU12" s="250">
        <f>'ACTA REPORTE 1ER TRI'!L242</f>
        <v>10</v>
      </c>
      <c r="BV12" s="250">
        <f>'ACTA REPORTE 1ER TRI'!M242</f>
        <v>10</v>
      </c>
      <c r="BW12" s="544" t="str">
        <f>'ACTA REPORTE 1ER TRI'!N242</f>
        <v>A+</v>
      </c>
      <c r="BX12" s="250">
        <f>'ACTA REPORTE 1ER TRI'!T242</f>
        <v>10</v>
      </c>
      <c r="BY12" s="251">
        <f>'ACTA REPORTE 1ER TRI'!Y242</f>
        <v>10</v>
      </c>
      <c r="BZ12" s="250">
        <f>'ACTA REPORTE 1ER TRI'!Z242</f>
        <v>10</v>
      </c>
      <c r="CA12" s="624" t="str">
        <f>'ACTA REPORTE 1ER TRI'!AA242</f>
        <v>A+</v>
      </c>
      <c r="CB12" s="533">
        <f>'ACTA REPORTE 1ER TRI'!AB242</f>
        <v>10</v>
      </c>
      <c r="CC12" s="1123"/>
      <c r="CD12" s="510" t="str">
        <f t="shared" ref="CD12:CD50" si="28">INDEX(C$53:C$62, MATCH(CE12, B$53:B$62, 1))</f>
        <v>A+</v>
      </c>
      <c r="CE12" s="522">
        <f t="shared" ref="CE12:CE50" si="29">SUM(BV12,BZ12,CB12)/3</f>
        <v>10</v>
      </c>
      <c r="CF12" s="285">
        <f t="shared" ref="CF12:CF50" si="30">SUM(BV12,BZ12)/2</f>
        <v>10</v>
      </c>
      <c r="CG12" s="249">
        <f t="shared" ref="CG12:CG50" si="31">CF12*0.7</f>
        <v>7</v>
      </c>
      <c r="CH12" s="251">
        <f t="shared" ref="CH12:CH50" si="32">CB12*0.3</f>
        <v>3</v>
      </c>
      <c r="CI12" s="510" t="str">
        <f t="shared" ref="CI12:CI50" si="33">INDEX(C$53:C$62, MATCH(O12, B$53:B$62, 1))</f>
        <v>D-</v>
      </c>
      <c r="CJ12" s="641">
        <f t="shared" ref="CJ12:CJ50" si="34">SUM(CG12+CH12)</f>
        <v>10</v>
      </c>
      <c r="CK12" s="250">
        <f>'ACTA REPORTE 1ER TRI'!G299</f>
        <v>10</v>
      </c>
      <c r="CL12" s="250">
        <f>'ACTA REPORTE 1ER TRI'!L299</f>
        <v>10</v>
      </c>
      <c r="CM12" s="250">
        <f>'ACTA REPORTE 1ER TRI'!M299</f>
        <v>10</v>
      </c>
      <c r="CN12" s="544" t="str">
        <f>'ACTA REPORTE 1ER TRI'!N299</f>
        <v>A+</v>
      </c>
      <c r="CO12" s="250">
        <f>'ACTA REPORTE 1ER TRI'!T299</f>
        <v>10</v>
      </c>
      <c r="CP12" s="250">
        <f>'ACTA REPORTE 1ER TRI'!Y299</f>
        <v>10</v>
      </c>
      <c r="CQ12" s="250">
        <f>'ACTA REPORTE 1ER TRI'!Z299</f>
        <v>10</v>
      </c>
      <c r="CR12" s="547" t="str">
        <f>'ACTA REPORTE 1ER TRI'!AA299</f>
        <v>A+</v>
      </c>
      <c r="CS12" s="533">
        <f>'ACTA REPORTE 1ER TRI'!AB299</f>
        <v>10</v>
      </c>
      <c r="CT12" s="1123"/>
      <c r="CU12" s="510" t="str">
        <f t="shared" ref="CU12:CU50" si="35">INDEX(C$53:C$62, MATCH(CV12, B$53:B$62, 1))</f>
        <v>A+</v>
      </c>
      <c r="CV12" s="522">
        <f t="shared" ref="CV12:CV50" si="36">SUM(CM12,CQ12,CS12)/3</f>
        <v>10</v>
      </c>
      <c r="CW12" s="285">
        <f t="shared" ref="CW12:CW50" si="37">SUM(CM12,CQ12)/2</f>
        <v>10</v>
      </c>
      <c r="CX12" s="249">
        <f t="shared" ref="CX12:CX50" si="38">CW12*0.7</f>
        <v>7</v>
      </c>
      <c r="CY12" s="251">
        <f t="shared" ref="CY12:CY50" si="39">CS12*0.3</f>
        <v>3</v>
      </c>
      <c r="CZ12" s="510" t="str">
        <f t="shared" ref="CZ12:CZ50" si="40">INDEX(C$53:C$62, MATCH(O12, B$53:B$62, 1))</f>
        <v>D-</v>
      </c>
      <c r="DA12" s="641">
        <f t="shared" ref="DA12:DA50" si="41">SUM(CX12+CY12)</f>
        <v>10</v>
      </c>
      <c r="DB12" s="250">
        <f>'ACTA REPORTE 1ER TRI'!G356</f>
        <v>10</v>
      </c>
      <c r="DC12" s="250">
        <f>'ACTA REPORTE 1ER TRI'!L356</f>
        <v>10</v>
      </c>
      <c r="DD12" s="250">
        <f>'ACTA REPORTE 1ER TRI'!M356</f>
        <v>10</v>
      </c>
      <c r="DE12" s="544" t="str">
        <f>'ACTA REPORTE 1ER TRI'!N356</f>
        <v>A+</v>
      </c>
      <c r="DF12" s="250">
        <f>'ACTA REPORTE 1ER TRI'!T356</f>
        <v>10</v>
      </c>
      <c r="DG12" s="250">
        <f>'ACTA REPORTE 1ER TRI'!Y356</f>
        <v>10</v>
      </c>
      <c r="DH12" s="250">
        <f>'ACTA REPORTE 1ER TRI'!Z356</f>
        <v>10</v>
      </c>
      <c r="DI12" s="547" t="str">
        <f>'ACTA REPORTE 1ER TRI'!AA356</f>
        <v>A+</v>
      </c>
      <c r="DJ12" s="533">
        <f>'ACTA REPORTE 1ER TRI'!AB356</f>
        <v>10</v>
      </c>
      <c r="DK12" s="1123"/>
      <c r="DL12" s="510" t="str">
        <f t="shared" ref="DL12:DL50" si="42">INDEX(C$53:C$62, MATCH(DM12, B$53:B$62, 1))</f>
        <v>A+</v>
      </c>
      <c r="DM12" s="522">
        <f t="shared" ref="DM12:DM50" si="43">SUM(DD12,DH12,DJ12)/3</f>
        <v>10</v>
      </c>
      <c r="DN12" s="285">
        <f t="shared" ref="DN12:DN50" si="44">SUM(DD12,DH12)/2</f>
        <v>10</v>
      </c>
      <c r="DO12" s="249">
        <f t="shared" ref="DO12:DO50" si="45">DN12*0.7</f>
        <v>7</v>
      </c>
      <c r="DP12" s="251">
        <f t="shared" ref="DP12:DP50" si="46">DJ12*0.3</f>
        <v>3</v>
      </c>
      <c r="DQ12" s="510" t="str">
        <f t="shared" ref="DQ12:DQ50" si="47">INDEX(C$53:C$62, MATCH(O12, B$53:B$62, 1))</f>
        <v>D-</v>
      </c>
      <c r="DR12" s="641">
        <f t="shared" ref="DR12:DR50" si="48">SUM(DO12+DP12)</f>
        <v>10</v>
      </c>
      <c r="DS12" s="250">
        <f>'ACTA REPORTE 1ER TRI'!G413</f>
        <v>10</v>
      </c>
      <c r="DT12" s="250">
        <f>'ACTA REPORTE 1ER TRI'!L413</f>
        <v>10</v>
      </c>
      <c r="DU12" s="250">
        <f>'ACTA REPORTE 1ER TRI'!M413</f>
        <v>10</v>
      </c>
      <c r="DV12" s="544" t="str">
        <f>'ACTA REPORTE 1ER TRI'!N413</f>
        <v>A+</v>
      </c>
      <c r="DW12" s="250">
        <f>'ACTA REPORTE 1ER TRI'!T413</f>
        <v>10</v>
      </c>
      <c r="DX12" s="250">
        <f>'ACTA REPORTE 1ER TRI'!Y413</f>
        <v>10</v>
      </c>
      <c r="DY12" s="250">
        <f>'ACTA REPORTE 1ER TRI'!Z413</f>
        <v>10</v>
      </c>
      <c r="DZ12" s="547" t="str">
        <f>'ACTA REPORTE 1ER TRI'!AA413</f>
        <v>A+</v>
      </c>
      <c r="EA12" s="533">
        <f>'ACTA REPORTE 1ER TRI'!AB413</f>
        <v>10</v>
      </c>
      <c r="EB12" s="1123"/>
      <c r="EC12" s="510" t="str">
        <f t="shared" ref="EC12:EC50" si="49">INDEX(C$53:C$62, MATCH(ED12, B$53:B$62, 1))</f>
        <v>A+</v>
      </c>
      <c r="ED12" s="522">
        <f t="shared" ref="ED12:ED50" si="50">SUM(DU12,DY12,EA12)/3</f>
        <v>10</v>
      </c>
      <c r="EE12" s="285">
        <f t="shared" ref="EE12:EE50" si="51">SUM(DU12,DY12)/2</f>
        <v>10</v>
      </c>
      <c r="EF12" s="249">
        <f t="shared" ref="EF12:EF50" si="52">EE12*0.7</f>
        <v>7</v>
      </c>
      <c r="EG12" s="251">
        <f t="shared" ref="EG12:EG50" si="53">EA12*0.3</f>
        <v>3</v>
      </c>
      <c r="EH12" s="510" t="str">
        <f t="shared" ref="EH12:EH50" si="54">INDEX(C$53:C$62, MATCH(O12, B$53:B$62, 1))</f>
        <v>D-</v>
      </c>
      <c r="EI12" s="641">
        <f t="shared" ref="EI12:EI50" si="55">SUM(EF12+EG12)</f>
        <v>10</v>
      </c>
      <c r="EJ12" s="250">
        <f>'ACTA REPORTE 1ER TRI'!G470</f>
        <v>10</v>
      </c>
      <c r="EK12" s="250">
        <f>'ACTA REPORTE 1ER TRI'!L470</f>
        <v>10</v>
      </c>
      <c r="EL12" s="250">
        <f>'ACTA REPORTE 1ER TRI'!M470</f>
        <v>10</v>
      </c>
      <c r="EM12" s="544" t="str">
        <f>'ACTA REPORTE 1ER TRI'!N470</f>
        <v>A+</v>
      </c>
      <c r="EN12" s="250">
        <f>'ACTA REPORTE 1ER TRI'!T470</f>
        <v>10</v>
      </c>
      <c r="EO12" s="250">
        <f>'ACTA REPORTE 1ER TRI'!Y470</f>
        <v>10</v>
      </c>
      <c r="EP12" s="250">
        <f>'ACTA REPORTE 1ER TRI'!Z470</f>
        <v>10</v>
      </c>
      <c r="EQ12" s="547" t="str">
        <f>'ACTA REPORTE 1ER TRI'!AA470</f>
        <v>A+</v>
      </c>
      <c r="ER12" s="533">
        <f>'ACTA REPORTE 1ER TRI'!AB470</f>
        <v>10</v>
      </c>
      <c r="ES12" s="1123"/>
      <c r="ET12" s="510" t="str">
        <f t="shared" ref="ET12:ET50" si="56">INDEX(C$53:C$62, MATCH(EU12, B$53:B$62, 1))</f>
        <v>A+</v>
      </c>
      <c r="EU12" s="522">
        <f t="shared" ref="EU12:EU50" si="57">SUM(EL12,EP12,ER12)/3</f>
        <v>10</v>
      </c>
      <c r="EV12" s="285">
        <f t="shared" ref="EV12:EV50" si="58">SUM(EL12,EP12)/2</f>
        <v>10</v>
      </c>
      <c r="EW12" s="249">
        <f t="shared" ref="EW12:EW50" si="59">EV12*0.7</f>
        <v>7</v>
      </c>
      <c r="EX12" s="251">
        <f t="shared" ref="EX12:EX50" si="60">ER12*0.3</f>
        <v>3</v>
      </c>
      <c r="EY12" s="510" t="str">
        <f t="shared" ref="EY12:EY50" si="61">INDEX(C$53:C$62, MATCH(O12, B$53:B$62, 1))</f>
        <v>D-</v>
      </c>
      <c r="EZ12" s="641">
        <f t="shared" ref="EZ12:EZ50" si="62">SUM(EW12+EX12)</f>
        <v>10</v>
      </c>
      <c r="FA12" s="503" t="str">
        <f t="shared" ref="FA12:FA50" si="63">INDEX(C$53:C$62, MATCH(O12, B$53:B$62, 1))</f>
        <v>D-</v>
      </c>
      <c r="FB12" s="645">
        <f t="shared" ref="FB12:FB50" si="64">SUM(O12+AF12+AW12+BN12+CE12+CV12+DM12+ED12+EU12)/9</f>
        <v>8.518518518518519</v>
      </c>
      <c r="FC12" s="503" t="str">
        <f t="shared" ref="FC12:FC50" si="65">INDEX(C$53:C$62, MATCH(O12, B$53:B$62, 1))</f>
        <v>D-</v>
      </c>
      <c r="FD12" s="752">
        <f t="shared" si="0"/>
        <v>8.4444444444444446</v>
      </c>
    </row>
    <row r="13" spans="1:160" s="42" customFormat="1" ht="60" customHeight="1" x14ac:dyDescent="0.5">
      <c r="A13" s="41"/>
      <c r="B13" s="536">
        <v>3</v>
      </c>
      <c r="C13" s="72">
        <f>DATOS!F10</f>
        <v>0</v>
      </c>
      <c r="D13" s="250">
        <f>'ACTA REPORTE 1ER TRI'!G15</f>
        <v>0</v>
      </c>
      <c r="E13" s="250">
        <f>'ACTA REPORTE 1ER TRI'!L15</f>
        <v>0</v>
      </c>
      <c r="F13" s="250">
        <f>'ACTA REPORTE 1ER TRI'!M15</f>
        <v>0</v>
      </c>
      <c r="G13" s="544" t="e">
        <f>'ACTA REPORTE 1ER TRI'!N15</f>
        <v>#N/A</v>
      </c>
      <c r="H13" s="250">
        <f>'ACTA REPORTE 1ER TRI'!T15</f>
        <v>0</v>
      </c>
      <c r="I13" s="250">
        <f>'ACTA REPORTE 1ER TRI'!Y15</f>
        <v>0</v>
      </c>
      <c r="J13" s="250">
        <f>'ACTA REPORTE 1ER TRI'!Z15</f>
        <v>0</v>
      </c>
      <c r="K13" s="547" t="str">
        <f>'ACTA REPORTE 1ER TRI'!AA15</f>
        <v>A+</v>
      </c>
      <c r="L13" s="533">
        <f>'ACTA REPORTE 1ER TRI'!AB15</f>
        <v>10</v>
      </c>
      <c r="M13" s="1123"/>
      <c r="N13" s="510" t="str">
        <f t="shared" si="1"/>
        <v>D-</v>
      </c>
      <c r="O13" s="522">
        <f t="shared" si="2"/>
        <v>3.3333333333333335</v>
      </c>
      <c r="P13" s="285">
        <f t="shared" si="3"/>
        <v>0</v>
      </c>
      <c r="Q13" s="249">
        <f t="shared" si="4"/>
        <v>0</v>
      </c>
      <c r="R13" s="251">
        <f t="shared" si="5"/>
        <v>3</v>
      </c>
      <c r="S13" s="510" t="str">
        <f t="shared" si="6"/>
        <v>D-</v>
      </c>
      <c r="T13" s="641">
        <f t="shared" si="7"/>
        <v>3</v>
      </c>
      <c r="U13" s="250">
        <f>'ACTA REPORTE 1ER TRI'!G72</f>
        <v>0</v>
      </c>
      <c r="V13" s="250">
        <f>'ACTA REPORTE 1ER TRI'!L72</f>
        <v>0</v>
      </c>
      <c r="W13" s="250">
        <f>'ACTA REPORTE 1ER TRI'!M72</f>
        <v>0</v>
      </c>
      <c r="X13" s="544" t="e">
        <f>'ACTA REPORTE 1ER TRI'!N72</f>
        <v>#N/A</v>
      </c>
      <c r="Y13" s="250">
        <f>'ACTA REPORTE 1ER TRI'!T72</f>
        <v>0</v>
      </c>
      <c r="Z13" s="250">
        <f>'ACTA REPORTE 1ER TRI'!Y72</f>
        <v>0</v>
      </c>
      <c r="AA13" s="250">
        <f>'ACTA REPORTE 1ER TRI'!Z72</f>
        <v>0</v>
      </c>
      <c r="AB13" s="547" t="str">
        <f>'ACTA REPORTE 1ER TRI'!AA72</f>
        <v>A+</v>
      </c>
      <c r="AC13" s="533">
        <f>'ACTA REPORTE 1ER TRI'!AB72</f>
        <v>10</v>
      </c>
      <c r="AD13" s="1123"/>
      <c r="AE13" s="510" t="str">
        <f t="shared" si="8"/>
        <v>D-</v>
      </c>
      <c r="AF13" s="522">
        <f t="shared" si="9"/>
        <v>3.3333333333333335</v>
      </c>
      <c r="AG13" s="285">
        <f t="shared" si="10"/>
        <v>0</v>
      </c>
      <c r="AH13" s="249">
        <f t="shared" si="11"/>
        <v>0</v>
      </c>
      <c r="AI13" s="251">
        <f t="shared" si="12"/>
        <v>3</v>
      </c>
      <c r="AJ13" s="510" t="str">
        <f t="shared" si="13"/>
        <v>D-</v>
      </c>
      <c r="AK13" s="641">
        <f t="shared" si="14"/>
        <v>3</v>
      </c>
      <c r="AL13" s="250">
        <f>'ACTA REPORTE 1ER TRI'!G129</f>
        <v>10</v>
      </c>
      <c r="AM13" s="250">
        <f>'ACTA REPORTE 1ER TRI'!L129</f>
        <v>10</v>
      </c>
      <c r="AN13" s="250">
        <f>'ACTA REPORTE 1ER TRI'!M129</f>
        <v>10</v>
      </c>
      <c r="AO13" s="544" t="str">
        <f>'ACTA REPORTE 1ER TRI'!N129</f>
        <v>A+</v>
      </c>
      <c r="AP13" s="250">
        <f>'ACTA REPORTE 1ER TRI'!T129</f>
        <v>10</v>
      </c>
      <c r="AQ13" s="250">
        <f>'ACTA REPORTE 1ER TRI'!Y129</f>
        <v>10</v>
      </c>
      <c r="AR13" s="250">
        <f>'ACTA REPORTE 1ER TRI'!Z129</f>
        <v>10</v>
      </c>
      <c r="AS13" s="547" t="str">
        <f>'ACTA REPORTE 1ER TRI'!AA129</f>
        <v>A+</v>
      </c>
      <c r="AT13" s="533">
        <f>'ACTA REPORTE 1ER TRI'!AB129</f>
        <v>10</v>
      </c>
      <c r="AU13" s="1123"/>
      <c r="AV13" s="510" t="str">
        <f t="shared" si="15"/>
        <v>A+</v>
      </c>
      <c r="AW13" s="522">
        <f t="shared" ref="AW13:AW50" si="66">SUM(AN13,AR13,AT13)/3</f>
        <v>10</v>
      </c>
      <c r="AX13" s="285">
        <f t="shared" si="16"/>
        <v>10</v>
      </c>
      <c r="AY13" s="249">
        <f t="shared" si="17"/>
        <v>7</v>
      </c>
      <c r="AZ13" s="251">
        <f t="shared" si="18"/>
        <v>3</v>
      </c>
      <c r="BA13" s="510" t="str">
        <f t="shared" si="19"/>
        <v>D-</v>
      </c>
      <c r="BB13" s="641">
        <f t="shared" si="20"/>
        <v>10</v>
      </c>
      <c r="BC13" s="250">
        <f>'ACTA REPORTE 1ER TRI'!G186</f>
        <v>10</v>
      </c>
      <c r="BD13" s="250">
        <f>'ACTA REPORTE 1ER TRI'!L186</f>
        <v>10</v>
      </c>
      <c r="BE13" s="250">
        <f>'ACTA REPORTE 1ER TRI'!M186</f>
        <v>10</v>
      </c>
      <c r="BF13" s="544" t="str">
        <f>'ACTA REPORTE 1ER TRI'!N186</f>
        <v>A+</v>
      </c>
      <c r="BG13" s="250">
        <f>'ACTA REPORTE 1ER TRI'!T186</f>
        <v>10</v>
      </c>
      <c r="BH13" s="250">
        <f>'ACTA REPORTE 1ER TRI'!Y186</f>
        <v>10</v>
      </c>
      <c r="BI13" s="250">
        <f>'ACTA REPORTE 1ER TRI'!Z186</f>
        <v>10</v>
      </c>
      <c r="BJ13" s="547" t="str">
        <f>'ACTA REPORTE 1ER TRI'!AA186</f>
        <v>A+</v>
      </c>
      <c r="BK13" s="533">
        <f>'ACTA REPORTE 1ER TRI'!AB186</f>
        <v>10</v>
      </c>
      <c r="BL13" s="1123"/>
      <c r="BM13" s="510" t="str">
        <f t="shared" si="21"/>
        <v>A+</v>
      </c>
      <c r="BN13" s="522">
        <f t="shared" si="22"/>
        <v>10</v>
      </c>
      <c r="BO13" s="285">
        <f t="shared" si="23"/>
        <v>10</v>
      </c>
      <c r="BP13" s="249">
        <f t="shared" si="24"/>
        <v>7</v>
      </c>
      <c r="BQ13" s="251">
        <f t="shared" si="25"/>
        <v>3</v>
      </c>
      <c r="BR13" s="510" t="str">
        <f t="shared" si="26"/>
        <v>D-</v>
      </c>
      <c r="BS13" s="641">
        <f t="shared" si="27"/>
        <v>10</v>
      </c>
      <c r="BT13" s="250">
        <f>'ACTA REPORTE 1ER TRI'!G243</f>
        <v>10</v>
      </c>
      <c r="BU13" s="250">
        <f>'ACTA REPORTE 1ER TRI'!L243</f>
        <v>10</v>
      </c>
      <c r="BV13" s="250">
        <f>'ACTA REPORTE 1ER TRI'!M243</f>
        <v>10</v>
      </c>
      <c r="BW13" s="544" t="str">
        <f>'ACTA REPORTE 1ER TRI'!N243</f>
        <v>A+</v>
      </c>
      <c r="BX13" s="250">
        <f>'ACTA REPORTE 1ER TRI'!T243</f>
        <v>10</v>
      </c>
      <c r="BY13" s="251">
        <f>'ACTA REPORTE 1ER TRI'!Y243</f>
        <v>10</v>
      </c>
      <c r="BZ13" s="250">
        <f>'ACTA REPORTE 1ER TRI'!Z243</f>
        <v>10</v>
      </c>
      <c r="CA13" s="624" t="str">
        <f>'ACTA REPORTE 1ER TRI'!AA243</f>
        <v>A+</v>
      </c>
      <c r="CB13" s="533">
        <f>'ACTA REPORTE 1ER TRI'!AB243</f>
        <v>10</v>
      </c>
      <c r="CC13" s="1123"/>
      <c r="CD13" s="510" t="str">
        <f t="shared" si="28"/>
        <v>A+</v>
      </c>
      <c r="CE13" s="522">
        <f t="shared" si="29"/>
        <v>10</v>
      </c>
      <c r="CF13" s="285">
        <f t="shared" si="30"/>
        <v>10</v>
      </c>
      <c r="CG13" s="249">
        <f t="shared" si="31"/>
        <v>7</v>
      </c>
      <c r="CH13" s="251">
        <f t="shared" si="32"/>
        <v>3</v>
      </c>
      <c r="CI13" s="510" t="str">
        <f t="shared" si="33"/>
        <v>D-</v>
      </c>
      <c r="CJ13" s="641">
        <f t="shared" si="34"/>
        <v>10</v>
      </c>
      <c r="CK13" s="250">
        <f>'ACTA REPORTE 1ER TRI'!G300</f>
        <v>10</v>
      </c>
      <c r="CL13" s="250">
        <f>'ACTA REPORTE 1ER TRI'!L300</f>
        <v>10</v>
      </c>
      <c r="CM13" s="250">
        <f>'ACTA REPORTE 1ER TRI'!M300</f>
        <v>10</v>
      </c>
      <c r="CN13" s="544" t="str">
        <f>'ACTA REPORTE 1ER TRI'!N300</f>
        <v>A+</v>
      </c>
      <c r="CO13" s="250">
        <f>'ACTA REPORTE 1ER TRI'!T300</f>
        <v>10</v>
      </c>
      <c r="CP13" s="250">
        <f>'ACTA REPORTE 1ER TRI'!Y300</f>
        <v>10</v>
      </c>
      <c r="CQ13" s="250">
        <f>'ACTA REPORTE 1ER TRI'!Z300</f>
        <v>10</v>
      </c>
      <c r="CR13" s="547" t="str">
        <f>'ACTA REPORTE 1ER TRI'!AA300</f>
        <v>A+</v>
      </c>
      <c r="CS13" s="533">
        <f>'ACTA REPORTE 1ER TRI'!AB300</f>
        <v>10</v>
      </c>
      <c r="CT13" s="1123"/>
      <c r="CU13" s="510" t="str">
        <f t="shared" si="35"/>
        <v>A+</v>
      </c>
      <c r="CV13" s="522">
        <f t="shared" si="36"/>
        <v>10</v>
      </c>
      <c r="CW13" s="285">
        <f t="shared" si="37"/>
        <v>10</v>
      </c>
      <c r="CX13" s="249">
        <f t="shared" si="38"/>
        <v>7</v>
      </c>
      <c r="CY13" s="251">
        <f t="shared" si="39"/>
        <v>3</v>
      </c>
      <c r="CZ13" s="510" t="str">
        <f t="shared" si="40"/>
        <v>D-</v>
      </c>
      <c r="DA13" s="641">
        <f t="shared" si="41"/>
        <v>10</v>
      </c>
      <c r="DB13" s="250">
        <f>'ACTA REPORTE 1ER TRI'!G357</f>
        <v>10</v>
      </c>
      <c r="DC13" s="250">
        <f>'ACTA REPORTE 1ER TRI'!L357</f>
        <v>10</v>
      </c>
      <c r="DD13" s="250">
        <f>'ACTA REPORTE 1ER TRI'!M357</f>
        <v>10</v>
      </c>
      <c r="DE13" s="544" t="str">
        <f>'ACTA REPORTE 1ER TRI'!N357</f>
        <v>A+</v>
      </c>
      <c r="DF13" s="250">
        <f>'ACTA REPORTE 1ER TRI'!T357</f>
        <v>10</v>
      </c>
      <c r="DG13" s="250">
        <f>'ACTA REPORTE 1ER TRI'!Y357</f>
        <v>10</v>
      </c>
      <c r="DH13" s="250">
        <f>'ACTA REPORTE 1ER TRI'!Z357</f>
        <v>10</v>
      </c>
      <c r="DI13" s="547" t="str">
        <f>'ACTA REPORTE 1ER TRI'!AA357</f>
        <v>A+</v>
      </c>
      <c r="DJ13" s="533">
        <f>'ACTA REPORTE 1ER TRI'!AB357</f>
        <v>10</v>
      </c>
      <c r="DK13" s="1123"/>
      <c r="DL13" s="510" t="str">
        <f t="shared" si="42"/>
        <v>A+</v>
      </c>
      <c r="DM13" s="522">
        <f t="shared" si="43"/>
        <v>10</v>
      </c>
      <c r="DN13" s="285">
        <f t="shared" si="44"/>
        <v>10</v>
      </c>
      <c r="DO13" s="249">
        <f t="shared" si="45"/>
        <v>7</v>
      </c>
      <c r="DP13" s="251">
        <f t="shared" si="46"/>
        <v>3</v>
      </c>
      <c r="DQ13" s="510" t="str">
        <f t="shared" si="47"/>
        <v>D-</v>
      </c>
      <c r="DR13" s="641">
        <f t="shared" si="48"/>
        <v>10</v>
      </c>
      <c r="DS13" s="250">
        <f>'ACTA REPORTE 1ER TRI'!G414</f>
        <v>10</v>
      </c>
      <c r="DT13" s="250">
        <f>'ACTA REPORTE 1ER TRI'!L414</f>
        <v>10</v>
      </c>
      <c r="DU13" s="250">
        <f>'ACTA REPORTE 1ER TRI'!M414</f>
        <v>10</v>
      </c>
      <c r="DV13" s="544" t="str">
        <f>'ACTA REPORTE 1ER TRI'!N414</f>
        <v>A+</v>
      </c>
      <c r="DW13" s="250">
        <f>'ACTA REPORTE 1ER TRI'!T414</f>
        <v>10</v>
      </c>
      <c r="DX13" s="250">
        <f>'ACTA REPORTE 1ER TRI'!Y414</f>
        <v>10</v>
      </c>
      <c r="DY13" s="250">
        <f>'ACTA REPORTE 1ER TRI'!Z414</f>
        <v>10</v>
      </c>
      <c r="DZ13" s="547" t="str">
        <f>'ACTA REPORTE 1ER TRI'!AA414</f>
        <v>A+</v>
      </c>
      <c r="EA13" s="533">
        <f>'ACTA REPORTE 1ER TRI'!AB414</f>
        <v>10</v>
      </c>
      <c r="EB13" s="1123"/>
      <c r="EC13" s="510" t="str">
        <f t="shared" si="49"/>
        <v>A+</v>
      </c>
      <c r="ED13" s="522">
        <f t="shared" si="50"/>
        <v>10</v>
      </c>
      <c r="EE13" s="285">
        <f t="shared" si="51"/>
        <v>10</v>
      </c>
      <c r="EF13" s="249">
        <f t="shared" si="52"/>
        <v>7</v>
      </c>
      <c r="EG13" s="251">
        <f t="shared" si="53"/>
        <v>3</v>
      </c>
      <c r="EH13" s="510" t="str">
        <f t="shared" si="54"/>
        <v>D-</v>
      </c>
      <c r="EI13" s="641">
        <f t="shared" si="55"/>
        <v>10</v>
      </c>
      <c r="EJ13" s="250">
        <f>'ACTA REPORTE 1ER TRI'!G471</f>
        <v>10</v>
      </c>
      <c r="EK13" s="250">
        <f>'ACTA REPORTE 1ER TRI'!L471</f>
        <v>10</v>
      </c>
      <c r="EL13" s="250">
        <f>'ACTA REPORTE 1ER TRI'!M471</f>
        <v>10</v>
      </c>
      <c r="EM13" s="544" t="str">
        <f>'ACTA REPORTE 1ER TRI'!N471</f>
        <v>A+</v>
      </c>
      <c r="EN13" s="250">
        <f>'ACTA REPORTE 1ER TRI'!T471</f>
        <v>10</v>
      </c>
      <c r="EO13" s="250">
        <f>'ACTA REPORTE 1ER TRI'!Y471</f>
        <v>10</v>
      </c>
      <c r="EP13" s="250">
        <f>'ACTA REPORTE 1ER TRI'!Z471</f>
        <v>10</v>
      </c>
      <c r="EQ13" s="547" t="str">
        <f>'ACTA REPORTE 1ER TRI'!AA471</f>
        <v>A+</v>
      </c>
      <c r="ER13" s="533">
        <f>'ACTA REPORTE 1ER TRI'!AB471</f>
        <v>10</v>
      </c>
      <c r="ES13" s="1123"/>
      <c r="ET13" s="510" t="str">
        <f t="shared" si="56"/>
        <v>A+</v>
      </c>
      <c r="EU13" s="522">
        <f t="shared" si="57"/>
        <v>10</v>
      </c>
      <c r="EV13" s="285">
        <f t="shared" si="58"/>
        <v>10</v>
      </c>
      <c r="EW13" s="249">
        <f t="shared" si="59"/>
        <v>7</v>
      </c>
      <c r="EX13" s="251">
        <f t="shared" si="60"/>
        <v>3</v>
      </c>
      <c r="EY13" s="510" t="str">
        <f t="shared" si="61"/>
        <v>D-</v>
      </c>
      <c r="EZ13" s="641">
        <f t="shared" si="62"/>
        <v>10</v>
      </c>
      <c r="FA13" s="503" t="str">
        <f t="shared" si="63"/>
        <v>D-</v>
      </c>
      <c r="FB13" s="645">
        <f t="shared" si="64"/>
        <v>8.518518518518519</v>
      </c>
      <c r="FC13" s="503" t="str">
        <f t="shared" si="65"/>
        <v>D-</v>
      </c>
      <c r="FD13" s="752">
        <f t="shared" si="0"/>
        <v>8.4444444444444446</v>
      </c>
    </row>
    <row r="14" spans="1:160" s="42" customFormat="1" ht="60" customHeight="1" x14ac:dyDescent="0.5">
      <c r="A14" s="41"/>
      <c r="B14" s="536">
        <v>4</v>
      </c>
      <c r="C14" s="72">
        <f>DATOS!F11</f>
        <v>0</v>
      </c>
      <c r="D14" s="250">
        <f>'ACTA REPORTE 1ER TRI'!G16</f>
        <v>0</v>
      </c>
      <c r="E14" s="250">
        <f>'ACTA REPORTE 1ER TRI'!L16</f>
        <v>0</v>
      </c>
      <c r="F14" s="250">
        <f>'ACTA REPORTE 1ER TRI'!M16</f>
        <v>0</v>
      </c>
      <c r="G14" s="544" t="e">
        <f>'ACTA REPORTE 1ER TRI'!N16</f>
        <v>#N/A</v>
      </c>
      <c r="H14" s="250">
        <f>'ACTA REPORTE 1ER TRI'!T16</f>
        <v>0</v>
      </c>
      <c r="I14" s="250">
        <f>'ACTA REPORTE 1ER TRI'!Y16</f>
        <v>0</v>
      </c>
      <c r="J14" s="250">
        <f>'ACTA REPORTE 1ER TRI'!Z16</f>
        <v>0</v>
      </c>
      <c r="K14" s="547" t="str">
        <f>'ACTA REPORTE 1ER TRI'!AA16</f>
        <v>A+</v>
      </c>
      <c r="L14" s="533">
        <f>'ACTA REPORTE 1ER TRI'!AB16</f>
        <v>10</v>
      </c>
      <c r="M14" s="1123"/>
      <c r="N14" s="510" t="str">
        <f t="shared" si="1"/>
        <v>D-</v>
      </c>
      <c r="O14" s="522">
        <f t="shared" si="2"/>
        <v>3.3333333333333335</v>
      </c>
      <c r="P14" s="285">
        <f t="shared" si="3"/>
        <v>0</v>
      </c>
      <c r="Q14" s="249">
        <f t="shared" si="4"/>
        <v>0</v>
      </c>
      <c r="R14" s="251">
        <f t="shared" si="5"/>
        <v>3</v>
      </c>
      <c r="S14" s="510" t="str">
        <f t="shared" si="6"/>
        <v>D-</v>
      </c>
      <c r="T14" s="641">
        <f t="shared" si="7"/>
        <v>3</v>
      </c>
      <c r="U14" s="250">
        <f>'ACTA REPORTE 1ER TRI'!G73</f>
        <v>0</v>
      </c>
      <c r="V14" s="250">
        <f>'ACTA REPORTE 1ER TRI'!L73</f>
        <v>0</v>
      </c>
      <c r="W14" s="250">
        <f>'ACTA REPORTE 1ER TRI'!M73</f>
        <v>0</v>
      </c>
      <c r="X14" s="544" t="e">
        <f>'ACTA REPORTE 1ER TRI'!N73</f>
        <v>#N/A</v>
      </c>
      <c r="Y14" s="250">
        <f>'ACTA REPORTE 1ER TRI'!T73</f>
        <v>0</v>
      </c>
      <c r="Z14" s="250">
        <f>'ACTA REPORTE 1ER TRI'!Y73</f>
        <v>0</v>
      </c>
      <c r="AA14" s="250">
        <f>'ACTA REPORTE 1ER TRI'!Z73</f>
        <v>0</v>
      </c>
      <c r="AB14" s="547" t="str">
        <f>'ACTA REPORTE 1ER TRI'!AA73</f>
        <v>A+</v>
      </c>
      <c r="AC14" s="533">
        <f>'ACTA REPORTE 1ER TRI'!AB73</f>
        <v>10</v>
      </c>
      <c r="AD14" s="1123"/>
      <c r="AE14" s="510" t="str">
        <f t="shared" si="8"/>
        <v>D-</v>
      </c>
      <c r="AF14" s="522">
        <f t="shared" si="9"/>
        <v>3.3333333333333335</v>
      </c>
      <c r="AG14" s="285">
        <f t="shared" si="10"/>
        <v>0</v>
      </c>
      <c r="AH14" s="249">
        <f t="shared" si="11"/>
        <v>0</v>
      </c>
      <c r="AI14" s="251">
        <f t="shared" si="12"/>
        <v>3</v>
      </c>
      <c r="AJ14" s="510" t="str">
        <f t="shared" si="13"/>
        <v>D-</v>
      </c>
      <c r="AK14" s="641">
        <f t="shared" si="14"/>
        <v>3</v>
      </c>
      <c r="AL14" s="250">
        <f>'ACTA REPORTE 1ER TRI'!G130</f>
        <v>10</v>
      </c>
      <c r="AM14" s="250">
        <f>'ACTA REPORTE 1ER TRI'!L130</f>
        <v>10</v>
      </c>
      <c r="AN14" s="250">
        <f>'ACTA REPORTE 1ER TRI'!M130</f>
        <v>10</v>
      </c>
      <c r="AO14" s="544" t="str">
        <f>'ACTA REPORTE 1ER TRI'!N130</f>
        <v>A+</v>
      </c>
      <c r="AP14" s="250">
        <f>'ACTA REPORTE 1ER TRI'!T130</f>
        <v>10</v>
      </c>
      <c r="AQ14" s="250">
        <f>'ACTA REPORTE 1ER TRI'!Y130</f>
        <v>10</v>
      </c>
      <c r="AR14" s="250">
        <f>'ACTA REPORTE 1ER TRI'!Z130</f>
        <v>10</v>
      </c>
      <c r="AS14" s="547" t="str">
        <f>'ACTA REPORTE 1ER TRI'!AA130</f>
        <v>A+</v>
      </c>
      <c r="AT14" s="533">
        <f>'ACTA REPORTE 1ER TRI'!AB130</f>
        <v>10</v>
      </c>
      <c r="AU14" s="1123"/>
      <c r="AV14" s="510" t="str">
        <f t="shared" si="15"/>
        <v>A+</v>
      </c>
      <c r="AW14" s="522">
        <f t="shared" si="66"/>
        <v>10</v>
      </c>
      <c r="AX14" s="285">
        <f t="shared" si="16"/>
        <v>10</v>
      </c>
      <c r="AY14" s="249">
        <f t="shared" si="17"/>
        <v>7</v>
      </c>
      <c r="AZ14" s="251">
        <f t="shared" si="18"/>
        <v>3</v>
      </c>
      <c r="BA14" s="510" t="str">
        <f t="shared" si="19"/>
        <v>D-</v>
      </c>
      <c r="BB14" s="641">
        <f t="shared" si="20"/>
        <v>10</v>
      </c>
      <c r="BC14" s="250">
        <f>'ACTA REPORTE 1ER TRI'!G187</f>
        <v>10</v>
      </c>
      <c r="BD14" s="250">
        <f>'ACTA REPORTE 1ER TRI'!L187</f>
        <v>10</v>
      </c>
      <c r="BE14" s="250">
        <f>'ACTA REPORTE 1ER TRI'!M187</f>
        <v>10</v>
      </c>
      <c r="BF14" s="544" t="str">
        <f>'ACTA REPORTE 1ER TRI'!N187</f>
        <v>A+</v>
      </c>
      <c r="BG14" s="250">
        <f>'ACTA REPORTE 1ER TRI'!T187</f>
        <v>10</v>
      </c>
      <c r="BH14" s="250">
        <f>'ACTA REPORTE 1ER TRI'!Y187</f>
        <v>10</v>
      </c>
      <c r="BI14" s="250">
        <f>'ACTA REPORTE 1ER TRI'!Z187</f>
        <v>10</v>
      </c>
      <c r="BJ14" s="547" t="str">
        <f>'ACTA REPORTE 1ER TRI'!AA187</f>
        <v>A+</v>
      </c>
      <c r="BK14" s="533">
        <f>'ACTA REPORTE 1ER TRI'!AB187</f>
        <v>10</v>
      </c>
      <c r="BL14" s="1123"/>
      <c r="BM14" s="510" t="str">
        <f t="shared" si="21"/>
        <v>A+</v>
      </c>
      <c r="BN14" s="522">
        <f t="shared" si="22"/>
        <v>10</v>
      </c>
      <c r="BO14" s="285">
        <f t="shared" si="23"/>
        <v>10</v>
      </c>
      <c r="BP14" s="249">
        <f t="shared" si="24"/>
        <v>7</v>
      </c>
      <c r="BQ14" s="251">
        <f t="shared" si="25"/>
        <v>3</v>
      </c>
      <c r="BR14" s="510" t="str">
        <f t="shared" si="26"/>
        <v>D-</v>
      </c>
      <c r="BS14" s="641">
        <f t="shared" si="27"/>
        <v>10</v>
      </c>
      <c r="BT14" s="250">
        <f>'ACTA REPORTE 1ER TRI'!G244</f>
        <v>10</v>
      </c>
      <c r="BU14" s="250">
        <f>'ACTA REPORTE 1ER TRI'!L244</f>
        <v>10</v>
      </c>
      <c r="BV14" s="250">
        <f>'ACTA REPORTE 1ER TRI'!M244</f>
        <v>10</v>
      </c>
      <c r="BW14" s="544" t="str">
        <f>'ACTA REPORTE 1ER TRI'!N244</f>
        <v>A+</v>
      </c>
      <c r="BX14" s="250">
        <f>'ACTA REPORTE 1ER TRI'!T244</f>
        <v>10</v>
      </c>
      <c r="BY14" s="251">
        <f>'ACTA REPORTE 1ER TRI'!Y244</f>
        <v>10</v>
      </c>
      <c r="BZ14" s="250">
        <f>'ACTA REPORTE 1ER TRI'!Z244</f>
        <v>10</v>
      </c>
      <c r="CA14" s="624" t="str">
        <f>'ACTA REPORTE 1ER TRI'!AA244</f>
        <v>A+</v>
      </c>
      <c r="CB14" s="533">
        <f>'ACTA REPORTE 1ER TRI'!AB244</f>
        <v>10</v>
      </c>
      <c r="CC14" s="1123"/>
      <c r="CD14" s="510" t="str">
        <f t="shared" si="28"/>
        <v>A+</v>
      </c>
      <c r="CE14" s="522">
        <f t="shared" si="29"/>
        <v>10</v>
      </c>
      <c r="CF14" s="285">
        <f t="shared" si="30"/>
        <v>10</v>
      </c>
      <c r="CG14" s="249">
        <f t="shared" si="31"/>
        <v>7</v>
      </c>
      <c r="CH14" s="251">
        <f t="shared" si="32"/>
        <v>3</v>
      </c>
      <c r="CI14" s="510" t="str">
        <f t="shared" si="33"/>
        <v>D-</v>
      </c>
      <c r="CJ14" s="641">
        <f t="shared" si="34"/>
        <v>10</v>
      </c>
      <c r="CK14" s="250">
        <f>'ACTA REPORTE 1ER TRI'!G301</f>
        <v>10</v>
      </c>
      <c r="CL14" s="250">
        <f>'ACTA REPORTE 1ER TRI'!L301</f>
        <v>10</v>
      </c>
      <c r="CM14" s="250">
        <f>'ACTA REPORTE 1ER TRI'!M301</f>
        <v>10</v>
      </c>
      <c r="CN14" s="544" t="str">
        <f>'ACTA REPORTE 1ER TRI'!N301</f>
        <v>A+</v>
      </c>
      <c r="CO14" s="250">
        <f>'ACTA REPORTE 1ER TRI'!T301</f>
        <v>10</v>
      </c>
      <c r="CP14" s="250">
        <f>'ACTA REPORTE 1ER TRI'!Y301</f>
        <v>10</v>
      </c>
      <c r="CQ14" s="250">
        <f>'ACTA REPORTE 1ER TRI'!Z301</f>
        <v>10</v>
      </c>
      <c r="CR14" s="547" t="str">
        <f>'ACTA REPORTE 1ER TRI'!AA301</f>
        <v>A+</v>
      </c>
      <c r="CS14" s="533">
        <f>'ACTA REPORTE 1ER TRI'!AB301</f>
        <v>10</v>
      </c>
      <c r="CT14" s="1123"/>
      <c r="CU14" s="510" t="str">
        <f t="shared" si="35"/>
        <v>A+</v>
      </c>
      <c r="CV14" s="522">
        <f t="shared" si="36"/>
        <v>10</v>
      </c>
      <c r="CW14" s="285">
        <f t="shared" si="37"/>
        <v>10</v>
      </c>
      <c r="CX14" s="249">
        <f t="shared" si="38"/>
        <v>7</v>
      </c>
      <c r="CY14" s="251">
        <f t="shared" si="39"/>
        <v>3</v>
      </c>
      <c r="CZ14" s="510" t="str">
        <f t="shared" si="40"/>
        <v>D-</v>
      </c>
      <c r="DA14" s="641">
        <f t="shared" si="41"/>
        <v>10</v>
      </c>
      <c r="DB14" s="250">
        <f>'ACTA REPORTE 1ER TRI'!G358</f>
        <v>10</v>
      </c>
      <c r="DC14" s="250">
        <f>'ACTA REPORTE 1ER TRI'!L358</f>
        <v>10</v>
      </c>
      <c r="DD14" s="250">
        <f>'ACTA REPORTE 1ER TRI'!M358</f>
        <v>10</v>
      </c>
      <c r="DE14" s="544" t="str">
        <f>'ACTA REPORTE 1ER TRI'!N358</f>
        <v>A+</v>
      </c>
      <c r="DF14" s="250">
        <f>'ACTA REPORTE 1ER TRI'!T358</f>
        <v>10</v>
      </c>
      <c r="DG14" s="250">
        <f>'ACTA REPORTE 1ER TRI'!Y358</f>
        <v>10</v>
      </c>
      <c r="DH14" s="250">
        <f>'ACTA REPORTE 1ER TRI'!Z358</f>
        <v>10</v>
      </c>
      <c r="DI14" s="547" t="str">
        <f>'ACTA REPORTE 1ER TRI'!AA358</f>
        <v>A+</v>
      </c>
      <c r="DJ14" s="533">
        <f>'ACTA REPORTE 1ER TRI'!AB358</f>
        <v>10</v>
      </c>
      <c r="DK14" s="1123"/>
      <c r="DL14" s="510" t="str">
        <f t="shared" si="42"/>
        <v>A+</v>
      </c>
      <c r="DM14" s="522">
        <f t="shared" si="43"/>
        <v>10</v>
      </c>
      <c r="DN14" s="285">
        <f t="shared" si="44"/>
        <v>10</v>
      </c>
      <c r="DO14" s="249">
        <f t="shared" si="45"/>
        <v>7</v>
      </c>
      <c r="DP14" s="251">
        <f t="shared" si="46"/>
        <v>3</v>
      </c>
      <c r="DQ14" s="510" t="str">
        <f t="shared" si="47"/>
        <v>D-</v>
      </c>
      <c r="DR14" s="641">
        <f t="shared" si="48"/>
        <v>10</v>
      </c>
      <c r="DS14" s="250">
        <f>'ACTA REPORTE 1ER TRI'!G415</f>
        <v>10</v>
      </c>
      <c r="DT14" s="250">
        <f>'ACTA REPORTE 1ER TRI'!L415</f>
        <v>10</v>
      </c>
      <c r="DU14" s="250">
        <f>'ACTA REPORTE 1ER TRI'!M415</f>
        <v>10</v>
      </c>
      <c r="DV14" s="544" t="str">
        <f>'ACTA REPORTE 1ER TRI'!N415</f>
        <v>A+</v>
      </c>
      <c r="DW14" s="250">
        <f>'ACTA REPORTE 1ER TRI'!T415</f>
        <v>10</v>
      </c>
      <c r="DX14" s="250">
        <f>'ACTA REPORTE 1ER TRI'!Y415</f>
        <v>10</v>
      </c>
      <c r="DY14" s="250">
        <f>'ACTA REPORTE 1ER TRI'!Z415</f>
        <v>10</v>
      </c>
      <c r="DZ14" s="547" t="str">
        <f>'ACTA REPORTE 1ER TRI'!AA415</f>
        <v>A+</v>
      </c>
      <c r="EA14" s="533">
        <f>'ACTA REPORTE 1ER TRI'!AB415</f>
        <v>10</v>
      </c>
      <c r="EB14" s="1123"/>
      <c r="EC14" s="510" t="str">
        <f t="shared" si="49"/>
        <v>A+</v>
      </c>
      <c r="ED14" s="522">
        <f t="shared" si="50"/>
        <v>10</v>
      </c>
      <c r="EE14" s="285">
        <f t="shared" si="51"/>
        <v>10</v>
      </c>
      <c r="EF14" s="249">
        <f t="shared" si="52"/>
        <v>7</v>
      </c>
      <c r="EG14" s="251">
        <f t="shared" si="53"/>
        <v>3</v>
      </c>
      <c r="EH14" s="510" t="str">
        <f t="shared" si="54"/>
        <v>D-</v>
      </c>
      <c r="EI14" s="641">
        <f t="shared" si="55"/>
        <v>10</v>
      </c>
      <c r="EJ14" s="250">
        <f>'ACTA REPORTE 1ER TRI'!G472</f>
        <v>10</v>
      </c>
      <c r="EK14" s="250">
        <f>'ACTA REPORTE 1ER TRI'!L472</f>
        <v>10</v>
      </c>
      <c r="EL14" s="250">
        <f>'ACTA REPORTE 1ER TRI'!M472</f>
        <v>10</v>
      </c>
      <c r="EM14" s="544" t="str">
        <f>'ACTA REPORTE 1ER TRI'!N472</f>
        <v>A+</v>
      </c>
      <c r="EN14" s="250">
        <f>'ACTA REPORTE 1ER TRI'!T472</f>
        <v>10</v>
      </c>
      <c r="EO14" s="250">
        <f>'ACTA REPORTE 1ER TRI'!Y472</f>
        <v>10</v>
      </c>
      <c r="EP14" s="250">
        <f>'ACTA REPORTE 1ER TRI'!Z472</f>
        <v>10</v>
      </c>
      <c r="EQ14" s="547" t="str">
        <f>'ACTA REPORTE 1ER TRI'!AA472</f>
        <v>A+</v>
      </c>
      <c r="ER14" s="533">
        <f>'ACTA REPORTE 1ER TRI'!AB472</f>
        <v>10</v>
      </c>
      <c r="ES14" s="1123"/>
      <c r="ET14" s="510" t="str">
        <f t="shared" si="56"/>
        <v>A+</v>
      </c>
      <c r="EU14" s="522">
        <f t="shared" si="57"/>
        <v>10</v>
      </c>
      <c r="EV14" s="285">
        <f t="shared" si="58"/>
        <v>10</v>
      </c>
      <c r="EW14" s="249">
        <f t="shared" si="59"/>
        <v>7</v>
      </c>
      <c r="EX14" s="251">
        <f t="shared" si="60"/>
        <v>3</v>
      </c>
      <c r="EY14" s="510" t="str">
        <f t="shared" si="61"/>
        <v>D-</v>
      </c>
      <c r="EZ14" s="641">
        <f t="shared" si="62"/>
        <v>10</v>
      </c>
      <c r="FA14" s="503" t="str">
        <f t="shared" si="63"/>
        <v>D-</v>
      </c>
      <c r="FB14" s="645">
        <f t="shared" si="64"/>
        <v>8.518518518518519</v>
      </c>
      <c r="FC14" s="503" t="str">
        <f t="shared" si="65"/>
        <v>D-</v>
      </c>
      <c r="FD14" s="752">
        <f t="shared" si="0"/>
        <v>8.4444444444444446</v>
      </c>
    </row>
    <row r="15" spans="1:160" s="42" customFormat="1" ht="60" customHeight="1" x14ac:dyDescent="0.5">
      <c r="A15" s="41"/>
      <c r="B15" s="536">
        <v>5</v>
      </c>
      <c r="C15" s="72">
        <f>DATOS!F12</f>
        <v>0</v>
      </c>
      <c r="D15" s="250">
        <f>'ACTA REPORTE 1ER TRI'!G17</f>
        <v>0</v>
      </c>
      <c r="E15" s="250">
        <f>'ACTA REPORTE 1ER TRI'!L17</f>
        <v>0</v>
      </c>
      <c r="F15" s="250">
        <f>'ACTA REPORTE 1ER TRI'!M17</f>
        <v>0</v>
      </c>
      <c r="G15" s="544" t="e">
        <f>'ACTA REPORTE 1ER TRI'!N17</f>
        <v>#N/A</v>
      </c>
      <c r="H15" s="250">
        <f>'ACTA REPORTE 1ER TRI'!T17</f>
        <v>0</v>
      </c>
      <c r="I15" s="250">
        <f>'ACTA REPORTE 1ER TRI'!Y17</f>
        <v>0</v>
      </c>
      <c r="J15" s="250">
        <f>'ACTA REPORTE 1ER TRI'!Z17</f>
        <v>0</v>
      </c>
      <c r="K15" s="547" t="str">
        <f>'ACTA REPORTE 1ER TRI'!AA17</f>
        <v>A+</v>
      </c>
      <c r="L15" s="533">
        <f>'ACTA REPORTE 1ER TRI'!AB17</f>
        <v>10</v>
      </c>
      <c r="M15" s="1123"/>
      <c r="N15" s="510" t="str">
        <f t="shared" si="1"/>
        <v>D-</v>
      </c>
      <c r="O15" s="522">
        <f t="shared" si="2"/>
        <v>3.3333333333333335</v>
      </c>
      <c r="P15" s="285">
        <f t="shared" si="3"/>
        <v>0</v>
      </c>
      <c r="Q15" s="249">
        <f t="shared" si="4"/>
        <v>0</v>
      </c>
      <c r="R15" s="251">
        <f t="shared" si="5"/>
        <v>3</v>
      </c>
      <c r="S15" s="510" t="str">
        <f t="shared" si="6"/>
        <v>D-</v>
      </c>
      <c r="T15" s="641">
        <f t="shared" si="7"/>
        <v>3</v>
      </c>
      <c r="U15" s="250">
        <f>'ACTA REPORTE 1ER TRI'!G74</f>
        <v>0</v>
      </c>
      <c r="V15" s="250">
        <f>'ACTA REPORTE 1ER TRI'!L74</f>
        <v>0</v>
      </c>
      <c r="W15" s="250">
        <f>'ACTA REPORTE 1ER TRI'!M74</f>
        <v>0</v>
      </c>
      <c r="X15" s="544" t="e">
        <f>'ACTA REPORTE 1ER TRI'!N74</f>
        <v>#N/A</v>
      </c>
      <c r="Y15" s="250">
        <f>'ACTA REPORTE 1ER TRI'!T74</f>
        <v>0</v>
      </c>
      <c r="Z15" s="250">
        <f>'ACTA REPORTE 1ER TRI'!Y74</f>
        <v>0</v>
      </c>
      <c r="AA15" s="250">
        <f>'ACTA REPORTE 1ER TRI'!Z74</f>
        <v>0</v>
      </c>
      <c r="AB15" s="547" t="str">
        <f>'ACTA REPORTE 1ER TRI'!AA74</f>
        <v>A+</v>
      </c>
      <c r="AC15" s="533">
        <f>'ACTA REPORTE 1ER TRI'!AB74</f>
        <v>10</v>
      </c>
      <c r="AD15" s="1123"/>
      <c r="AE15" s="510" t="str">
        <f t="shared" si="8"/>
        <v>D-</v>
      </c>
      <c r="AF15" s="522">
        <f t="shared" si="9"/>
        <v>3.3333333333333335</v>
      </c>
      <c r="AG15" s="285">
        <f t="shared" si="10"/>
        <v>0</v>
      </c>
      <c r="AH15" s="249">
        <f t="shared" si="11"/>
        <v>0</v>
      </c>
      <c r="AI15" s="251">
        <f t="shared" si="12"/>
        <v>3</v>
      </c>
      <c r="AJ15" s="510" t="str">
        <f t="shared" si="13"/>
        <v>D-</v>
      </c>
      <c r="AK15" s="641">
        <f t="shared" si="14"/>
        <v>3</v>
      </c>
      <c r="AL15" s="250">
        <f>'ACTA REPORTE 1ER TRI'!G131</f>
        <v>10</v>
      </c>
      <c r="AM15" s="250">
        <f>'ACTA REPORTE 1ER TRI'!L131</f>
        <v>10</v>
      </c>
      <c r="AN15" s="250">
        <f>'ACTA REPORTE 1ER TRI'!M131</f>
        <v>10</v>
      </c>
      <c r="AO15" s="544" t="str">
        <f>'ACTA REPORTE 1ER TRI'!N131</f>
        <v>A+</v>
      </c>
      <c r="AP15" s="250">
        <f>'ACTA REPORTE 1ER TRI'!T131</f>
        <v>10</v>
      </c>
      <c r="AQ15" s="250">
        <f>'ACTA REPORTE 1ER TRI'!Y131</f>
        <v>10</v>
      </c>
      <c r="AR15" s="250">
        <f>'ACTA REPORTE 1ER TRI'!Z131</f>
        <v>10</v>
      </c>
      <c r="AS15" s="547" t="str">
        <f>'ACTA REPORTE 1ER TRI'!AA131</f>
        <v>A+</v>
      </c>
      <c r="AT15" s="533">
        <f>'ACTA REPORTE 1ER TRI'!AB131</f>
        <v>10</v>
      </c>
      <c r="AU15" s="1123"/>
      <c r="AV15" s="510" t="str">
        <f t="shared" si="15"/>
        <v>A+</v>
      </c>
      <c r="AW15" s="522">
        <f t="shared" si="66"/>
        <v>10</v>
      </c>
      <c r="AX15" s="285">
        <f t="shared" si="16"/>
        <v>10</v>
      </c>
      <c r="AY15" s="249">
        <f t="shared" si="17"/>
        <v>7</v>
      </c>
      <c r="AZ15" s="251">
        <f t="shared" si="18"/>
        <v>3</v>
      </c>
      <c r="BA15" s="510" t="str">
        <f t="shared" si="19"/>
        <v>D-</v>
      </c>
      <c r="BB15" s="641">
        <f t="shared" si="20"/>
        <v>10</v>
      </c>
      <c r="BC15" s="250">
        <f>'ACTA REPORTE 1ER TRI'!G188</f>
        <v>10</v>
      </c>
      <c r="BD15" s="250">
        <f>'ACTA REPORTE 1ER TRI'!L188</f>
        <v>10</v>
      </c>
      <c r="BE15" s="250">
        <f>'ACTA REPORTE 1ER TRI'!M188</f>
        <v>10</v>
      </c>
      <c r="BF15" s="544" t="str">
        <f>'ACTA REPORTE 1ER TRI'!N188</f>
        <v>A+</v>
      </c>
      <c r="BG15" s="250">
        <f>'ACTA REPORTE 1ER TRI'!T188</f>
        <v>10</v>
      </c>
      <c r="BH15" s="250">
        <f>'ACTA REPORTE 1ER TRI'!Y188</f>
        <v>10</v>
      </c>
      <c r="BI15" s="250">
        <f>'ACTA REPORTE 1ER TRI'!Z188</f>
        <v>10</v>
      </c>
      <c r="BJ15" s="547" t="str">
        <f>'ACTA REPORTE 1ER TRI'!AA188</f>
        <v>A+</v>
      </c>
      <c r="BK15" s="533">
        <f>'ACTA REPORTE 1ER TRI'!AB188</f>
        <v>10</v>
      </c>
      <c r="BL15" s="1123"/>
      <c r="BM15" s="510" t="str">
        <f t="shared" si="21"/>
        <v>A+</v>
      </c>
      <c r="BN15" s="522">
        <f t="shared" si="22"/>
        <v>10</v>
      </c>
      <c r="BO15" s="285">
        <f t="shared" si="23"/>
        <v>10</v>
      </c>
      <c r="BP15" s="249">
        <f t="shared" si="24"/>
        <v>7</v>
      </c>
      <c r="BQ15" s="251">
        <f t="shared" si="25"/>
        <v>3</v>
      </c>
      <c r="BR15" s="510" t="str">
        <f t="shared" si="26"/>
        <v>D-</v>
      </c>
      <c r="BS15" s="641">
        <f t="shared" si="27"/>
        <v>10</v>
      </c>
      <c r="BT15" s="250">
        <f>'ACTA REPORTE 1ER TRI'!G245</f>
        <v>10</v>
      </c>
      <c r="BU15" s="250">
        <f>'ACTA REPORTE 1ER TRI'!L245</f>
        <v>10</v>
      </c>
      <c r="BV15" s="250">
        <f>'ACTA REPORTE 1ER TRI'!M245</f>
        <v>10</v>
      </c>
      <c r="BW15" s="544" t="str">
        <f>'ACTA REPORTE 1ER TRI'!N245</f>
        <v>A+</v>
      </c>
      <c r="BX15" s="250">
        <f>'ACTA REPORTE 1ER TRI'!T245</f>
        <v>10</v>
      </c>
      <c r="BY15" s="251">
        <f>'ACTA REPORTE 1ER TRI'!Y245</f>
        <v>10</v>
      </c>
      <c r="BZ15" s="250">
        <f>'ACTA REPORTE 1ER TRI'!Z245</f>
        <v>10</v>
      </c>
      <c r="CA15" s="624" t="str">
        <f>'ACTA REPORTE 1ER TRI'!AA245</f>
        <v>A+</v>
      </c>
      <c r="CB15" s="533">
        <f>'ACTA REPORTE 1ER TRI'!AB245</f>
        <v>10</v>
      </c>
      <c r="CC15" s="1123"/>
      <c r="CD15" s="510" t="str">
        <f t="shared" si="28"/>
        <v>A+</v>
      </c>
      <c r="CE15" s="522">
        <f t="shared" si="29"/>
        <v>10</v>
      </c>
      <c r="CF15" s="285">
        <f t="shared" si="30"/>
        <v>10</v>
      </c>
      <c r="CG15" s="249">
        <f t="shared" si="31"/>
        <v>7</v>
      </c>
      <c r="CH15" s="251">
        <f t="shared" si="32"/>
        <v>3</v>
      </c>
      <c r="CI15" s="510" t="str">
        <f t="shared" si="33"/>
        <v>D-</v>
      </c>
      <c r="CJ15" s="641">
        <f t="shared" si="34"/>
        <v>10</v>
      </c>
      <c r="CK15" s="250">
        <f>'ACTA REPORTE 1ER TRI'!G302</f>
        <v>10</v>
      </c>
      <c r="CL15" s="250">
        <f>'ACTA REPORTE 1ER TRI'!L302</f>
        <v>10</v>
      </c>
      <c r="CM15" s="250">
        <f>'ACTA REPORTE 1ER TRI'!M302</f>
        <v>10</v>
      </c>
      <c r="CN15" s="544" t="str">
        <f>'ACTA REPORTE 1ER TRI'!N302</f>
        <v>A+</v>
      </c>
      <c r="CO15" s="250">
        <f>'ACTA REPORTE 1ER TRI'!T302</f>
        <v>10</v>
      </c>
      <c r="CP15" s="250">
        <f>'ACTA REPORTE 1ER TRI'!Y302</f>
        <v>10</v>
      </c>
      <c r="CQ15" s="250">
        <f>'ACTA REPORTE 1ER TRI'!Z302</f>
        <v>10</v>
      </c>
      <c r="CR15" s="547" t="str">
        <f>'ACTA REPORTE 1ER TRI'!AA302</f>
        <v>A+</v>
      </c>
      <c r="CS15" s="533">
        <f>'ACTA REPORTE 1ER TRI'!AB302</f>
        <v>10</v>
      </c>
      <c r="CT15" s="1123"/>
      <c r="CU15" s="510" t="str">
        <f t="shared" si="35"/>
        <v>A+</v>
      </c>
      <c r="CV15" s="522">
        <f t="shared" si="36"/>
        <v>10</v>
      </c>
      <c r="CW15" s="285">
        <f t="shared" si="37"/>
        <v>10</v>
      </c>
      <c r="CX15" s="249">
        <f t="shared" si="38"/>
        <v>7</v>
      </c>
      <c r="CY15" s="251">
        <f t="shared" si="39"/>
        <v>3</v>
      </c>
      <c r="CZ15" s="510" t="str">
        <f t="shared" si="40"/>
        <v>D-</v>
      </c>
      <c r="DA15" s="641">
        <f t="shared" si="41"/>
        <v>10</v>
      </c>
      <c r="DB15" s="250">
        <f>'ACTA REPORTE 1ER TRI'!G359</f>
        <v>10</v>
      </c>
      <c r="DC15" s="250">
        <f>'ACTA REPORTE 1ER TRI'!L359</f>
        <v>10</v>
      </c>
      <c r="DD15" s="250">
        <f>'ACTA REPORTE 1ER TRI'!M359</f>
        <v>10</v>
      </c>
      <c r="DE15" s="544" t="str">
        <f>'ACTA REPORTE 1ER TRI'!N359</f>
        <v>A+</v>
      </c>
      <c r="DF15" s="250">
        <f>'ACTA REPORTE 1ER TRI'!T359</f>
        <v>10</v>
      </c>
      <c r="DG15" s="250">
        <f>'ACTA REPORTE 1ER TRI'!Y359</f>
        <v>10</v>
      </c>
      <c r="DH15" s="250">
        <f>'ACTA REPORTE 1ER TRI'!Z359</f>
        <v>10</v>
      </c>
      <c r="DI15" s="547" t="str">
        <f>'ACTA REPORTE 1ER TRI'!AA359</f>
        <v>A+</v>
      </c>
      <c r="DJ15" s="533">
        <f>'ACTA REPORTE 1ER TRI'!AB359</f>
        <v>10</v>
      </c>
      <c r="DK15" s="1123"/>
      <c r="DL15" s="510" t="str">
        <f t="shared" si="42"/>
        <v>A+</v>
      </c>
      <c r="DM15" s="522">
        <f t="shared" si="43"/>
        <v>10</v>
      </c>
      <c r="DN15" s="285">
        <f t="shared" si="44"/>
        <v>10</v>
      </c>
      <c r="DO15" s="249">
        <f t="shared" si="45"/>
        <v>7</v>
      </c>
      <c r="DP15" s="251">
        <f t="shared" si="46"/>
        <v>3</v>
      </c>
      <c r="DQ15" s="510" t="str">
        <f t="shared" si="47"/>
        <v>D-</v>
      </c>
      <c r="DR15" s="641">
        <f t="shared" si="48"/>
        <v>10</v>
      </c>
      <c r="DS15" s="250">
        <f>'ACTA REPORTE 1ER TRI'!G416</f>
        <v>10</v>
      </c>
      <c r="DT15" s="250">
        <f>'ACTA REPORTE 1ER TRI'!L416</f>
        <v>10</v>
      </c>
      <c r="DU15" s="250">
        <f>'ACTA REPORTE 1ER TRI'!M416</f>
        <v>10</v>
      </c>
      <c r="DV15" s="544" t="str">
        <f>'ACTA REPORTE 1ER TRI'!N416</f>
        <v>A+</v>
      </c>
      <c r="DW15" s="250">
        <f>'ACTA REPORTE 1ER TRI'!T416</f>
        <v>10</v>
      </c>
      <c r="DX15" s="250">
        <f>'ACTA REPORTE 1ER TRI'!Y416</f>
        <v>10</v>
      </c>
      <c r="DY15" s="250">
        <f>'ACTA REPORTE 1ER TRI'!Z416</f>
        <v>10</v>
      </c>
      <c r="DZ15" s="547" t="str">
        <f>'ACTA REPORTE 1ER TRI'!AA416</f>
        <v>A+</v>
      </c>
      <c r="EA15" s="533">
        <f>'ACTA REPORTE 1ER TRI'!AB416</f>
        <v>10</v>
      </c>
      <c r="EB15" s="1123"/>
      <c r="EC15" s="510" t="str">
        <f t="shared" si="49"/>
        <v>A+</v>
      </c>
      <c r="ED15" s="522">
        <f t="shared" si="50"/>
        <v>10</v>
      </c>
      <c r="EE15" s="285">
        <f t="shared" si="51"/>
        <v>10</v>
      </c>
      <c r="EF15" s="249">
        <f t="shared" si="52"/>
        <v>7</v>
      </c>
      <c r="EG15" s="251">
        <f t="shared" si="53"/>
        <v>3</v>
      </c>
      <c r="EH15" s="510" t="str">
        <f t="shared" si="54"/>
        <v>D-</v>
      </c>
      <c r="EI15" s="641">
        <f t="shared" si="55"/>
        <v>10</v>
      </c>
      <c r="EJ15" s="250">
        <f>'ACTA REPORTE 1ER TRI'!G473</f>
        <v>10</v>
      </c>
      <c r="EK15" s="250">
        <f>'ACTA REPORTE 1ER TRI'!L473</f>
        <v>10</v>
      </c>
      <c r="EL15" s="250">
        <f>'ACTA REPORTE 1ER TRI'!M473</f>
        <v>10</v>
      </c>
      <c r="EM15" s="544" t="str">
        <f>'ACTA REPORTE 1ER TRI'!N473</f>
        <v>A+</v>
      </c>
      <c r="EN15" s="250">
        <f>'ACTA REPORTE 1ER TRI'!T473</f>
        <v>10</v>
      </c>
      <c r="EO15" s="250">
        <f>'ACTA REPORTE 1ER TRI'!Y473</f>
        <v>10</v>
      </c>
      <c r="EP15" s="250">
        <f>'ACTA REPORTE 1ER TRI'!Z473</f>
        <v>10</v>
      </c>
      <c r="EQ15" s="547" t="str">
        <f>'ACTA REPORTE 1ER TRI'!AA473</f>
        <v>A+</v>
      </c>
      <c r="ER15" s="533">
        <f>'ACTA REPORTE 1ER TRI'!AB473</f>
        <v>10</v>
      </c>
      <c r="ES15" s="1123"/>
      <c r="ET15" s="510" t="str">
        <f t="shared" si="56"/>
        <v>A+</v>
      </c>
      <c r="EU15" s="522">
        <f t="shared" si="57"/>
        <v>10</v>
      </c>
      <c r="EV15" s="285">
        <f t="shared" si="58"/>
        <v>10</v>
      </c>
      <c r="EW15" s="249">
        <f t="shared" si="59"/>
        <v>7</v>
      </c>
      <c r="EX15" s="251">
        <f t="shared" si="60"/>
        <v>3</v>
      </c>
      <c r="EY15" s="510" t="str">
        <f t="shared" si="61"/>
        <v>D-</v>
      </c>
      <c r="EZ15" s="641">
        <f t="shared" si="62"/>
        <v>10</v>
      </c>
      <c r="FA15" s="503" t="str">
        <f t="shared" si="63"/>
        <v>D-</v>
      </c>
      <c r="FB15" s="645">
        <f t="shared" si="64"/>
        <v>8.518518518518519</v>
      </c>
      <c r="FC15" s="503" t="str">
        <f t="shared" si="65"/>
        <v>D-</v>
      </c>
      <c r="FD15" s="752">
        <f t="shared" si="0"/>
        <v>8.4444444444444446</v>
      </c>
    </row>
    <row r="16" spans="1:160" s="42" customFormat="1" ht="60" customHeight="1" x14ac:dyDescent="0.5">
      <c r="A16" s="41"/>
      <c r="B16" s="536">
        <v>6</v>
      </c>
      <c r="C16" s="72">
        <f>DATOS!F13</f>
        <v>0</v>
      </c>
      <c r="D16" s="250">
        <f>'ACTA REPORTE 1ER TRI'!G18</f>
        <v>0</v>
      </c>
      <c r="E16" s="250">
        <f>'ACTA REPORTE 1ER TRI'!L18</f>
        <v>0</v>
      </c>
      <c r="F16" s="250">
        <f>'ACTA REPORTE 1ER TRI'!M18</f>
        <v>0</v>
      </c>
      <c r="G16" s="544" t="e">
        <f>'ACTA REPORTE 1ER TRI'!N18</f>
        <v>#N/A</v>
      </c>
      <c r="H16" s="250">
        <f>'ACTA REPORTE 1ER TRI'!T18</f>
        <v>0</v>
      </c>
      <c r="I16" s="250">
        <f>'ACTA REPORTE 1ER TRI'!Y18</f>
        <v>0</v>
      </c>
      <c r="J16" s="250">
        <f>'ACTA REPORTE 1ER TRI'!Z18</f>
        <v>0</v>
      </c>
      <c r="K16" s="547" t="str">
        <f>'ACTA REPORTE 1ER TRI'!AA18</f>
        <v>A+</v>
      </c>
      <c r="L16" s="533">
        <f>'ACTA REPORTE 1ER TRI'!AB18</f>
        <v>10</v>
      </c>
      <c r="M16" s="1123"/>
      <c r="N16" s="510" t="str">
        <f t="shared" si="1"/>
        <v>D-</v>
      </c>
      <c r="O16" s="522">
        <f t="shared" si="2"/>
        <v>3.3333333333333335</v>
      </c>
      <c r="P16" s="285">
        <f t="shared" si="3"/>
        <v>0</v>
      </c>
      <c r="Q16" s="249">
        <f t="shared" si="4"/>
        <v>0</v>
      </c>
      <c r="R16" s="251">
        <f t="shared" si="5"/>
        <v>3</v>
      </c>
      <c r="S16" s="510" t="str">
        <f t="shared" si="6"/>
        <v>D-</v>
      </c>
      <c r="T16" s="641">
        <f t="shared" si="7"/>
        <v>3</v>
      </c>
      <c r="U16" s="250">
        <f>'ACTA REPORTE 1ER TRI'!G75</f>
        <v>0</v>
      </c>
      <c r="V16" s="250">
        <f>'ACTA REPORTE 1ER TRI'!L75</f>
        <v>0</v>
      </c>
      <c r="W16" s="250">
        <f>'ACTA REPORTE 1ER TRI'!M75</f>
        <v>0</v>
      </c>
      <c r="X16" s="544" t="e">
        <f>'ACTA REPORTE 1ER TRI'!N75</f>
        <v>#N/A</v>
      </c>
      <c r="Y16" s="250">
        <f>'ACTA REPORTE 1ER TRI'!T75</f>
        <v>0</v>
      </c>
      <c r="Z16" s="250">
        <f>'ACTA REPORTE 1ER TRI'!Y75</f>
        <v>0</v>
      </c>
      <c r="AA16" s="250">
        <f>'ACTA REPORTE 1ER TRI'!Z75</f>
        <v>0</v>
      </c>
      <c r="AB16" s="547" t="str">
        <f>'ACTA REPORTE 1ER TRI'!AA75</f>
        <v>A+</v>
      </c>
      <c r="AC16" s="533">
        <f>'ACTA REPORTE 1ER TRI'!AB75</f>
        <v>10</v>
      </c>
      <c r="AD16" s="1123"/>
      <c r="AE16" s="510" t="str">
        <f t="shared" si="8"/>
        <v>D-</v>
      </c>
      <c r="AF16" s="522">
        <f t="shared" si="9"/>
        <v>3.3333333333333335</v>
      </c>
      <c r="AG16" s="285">
        <f t="shared" si="10"/>
        <v>0</v>
      </c>
      <c r="AH16" s="249">
        <f t="shared" si="11"/>
        <v>0</v>
      </c>
      <c r="AI16" s="251">
        <f t="shared" si="12"/>
        <v>3</v>
      </c>
      <c r="AJ16" s="510" t="str">
        <f t="shared" si="13"/>
        <v>D-</v>
      </c>
      <c r="AK16" s="641">
        <f t="shared" si="14"/>
        <v>3</v>
      </c>
      <c r="AL16" s="250">
        <f>'ACTA REPORTE 1ER TRI'!G132</f>
        <v>10</v>
      </c>
      <c r="AM16" s="250">
        <f>'ACTA REPORTE 1ER TRI'!L132</f>
        <v>10</v>
      </c>
      <c r="AN16" s="250">
        <f>'ACTA REPORTE 1ER TRI'!M132</f>
        <v>10</v>
      </c>
      <c r="AO16" s="544" t="str">
        <f>'ACTA REPORTE 1ER TRI'!N132</f>
        <v>A+</v>
      </c>
      <c r="AP16" s="250">
        <f>'ACTA REPORTE 1ER TRI'!T132</f>
        <v>10</v>
      </c>
      <c r="AQ16" s="250">
        <f>'ACTA REPORTE 1ER TRI'!Y132</f>
        <v>10</v>
      </c>
      <c r="AR16" s="250">
        <f>'ACTA REPORTE 1ER TRI'!Z132</f>
        <v>10</v>
      </c>
      <c r="AS16" s="547" t="str">
        <f>'ACTA REPORTE 1ER TRI'!AA132</f>
        <v>A+</v>
      </c>
      <c r="AT16" s="533">
        <f>'ACTA REPORTE 1ER TRI'!AB132</f>
        <v>10</v>
      </c>
      <c r="AU16" s="1123"/>
      <c r="AV16" s="510" t="str">
        <f t="shared" si="15"/>
        <v>A+</v>
      </c>
      <c r="AW16" s="522">
        <f t="shared" si="66"/>
        <v>10</v>
      </c>
      <c r="AX16" s="285">
        <f t="shared" si="16"/>
        <v>10</v>
      </c>
      <c r="AY16" s="249">
        <f t="shared" si="17"/>
        <v>7</v>
      </c>
      <c r="AZ16" s="251">
        <f t="shared" si="18"/>
        <v>3</v>
      </c>
      <c r="BA16" s="510" t="str">
        <f t="shared" si="19"/>
        <v>D-</v>
      </c>
      <c r="BB16" s="641">
        <f t="shared" si="20"/>
        <v>10</v>
      </c>
      <c r="BC16" s="250">
        <f>'ACTA REPORTE 1ER TRI'!G189</f>
        <v>10</v>
      </c>
      <c r="BD16" s="250">
        <f>'ACTA REPORTE 1ER TRI'!L189</f>
        <v>10</v>
      </c>
      <c r="BE16" s="250">
        <f>'ACTA REPORTE 1ER TRI'!M189</f>
        <v>10</v>
      </c>
      <c r="BF16" s="544" t="str">
        <f>'ACTA REPORTE 1ER TRI'!N189</f>
        <v>A+</v>
      </c>
      <c r="BG16" s="250">
        <f>'ACTA REPORTE 1ER TRI'!T189</f>
        <v>10</v>
      </c>
      <c r="BH16" s="250">
        <f>'ACTA REPORTE 1ER TRI'!Y189</f>
        <v>10</v>
      </c>
      <c r="BI16" s="250">
        <f>'ACTA REPORTE 1ER TRI'!Z189</f>
        <v>10</v>
      </c>
      <c r="BJ16" s="547" t="str">
        <f>'ACTA REPORTE 1ER TRI'!AA189</f>
        <v>A+</v>
      </c>
      <c r="BK16" s="533">
        <f>'ACTA REPORTE 1ER TRI'!AB189</f>
        <v>10</v>
      </c>
      <c r="BL16" s="1123"/>
      <c r="BM16" s="510" t="str">
        <f t="shared" si="21"/>
        <v>A+</v>
      </c>
      <c r="BN16" s="522">
        <f t="shared" si="22"/>
        <v>10</v>
      </c>
      <c r="BO16" s="285">
        <f t="shared" si="23"/>
        <v>10</v>
      </c>
      <c r="BP16" s="249">
        <f t="shared" si="24"/>
        <v>7</v>
      </c>
      <c r="BQ16" s="251">
        <f t="shared" si="25"/>
        <v>3</v>
      </c>
      <c r="BR16" s="510" t="str">
        <f t="shared" si="26"/>
        <v>D-</v>
      </c>
      <c r="BS16" s="641">
        <f t="shared" si="27"/>
        <v>10</v>
      </c>
      <c r="BT16" s="250">
        <f>'ACTA REPORTE 1ER TRI'!G246</f>
        <v>10</v>
      </c>
      <c r="BU16" s="250">
        <f>'ACTA REPORTE 1ER TRI'!L246</f>
        <v>10</v>
      </c>
      <c r="BV16" s="250">
        <f>'ACTA REPORTE 1ER TRI'!M246</f>
        <v>10</v>
      </c>
      <c r="BW16" s="544" t="str">
        <f>'ACTA REPORTE 1ER TRI'!N246</f>
        <v>A+</v>
      </c>
      <c r="BX16" s="250">
        <f>'ACTA REPORTE 1ER TRI'!T246</f>
        <v>10</v>
      </c>
      <c r="BY16" s="251">
        <f>'ACTA REPORTE 1ER TRI'!Y246</f>
        <v>10</v>
      </c>
      <c r="BZ16" s="250">
        <f>'ACTA REPORTE 1ER TRI'!Z246</f>
        <v>10</v>
      </c>
      <c r="CA16" s="624" t="str">
        <f>'ACTA REPORTE 1ER TRI'!AA246</f>
        <v>A+</v>
      </c>
      <c r="CB16" s="533">
        <f>'ACTA REPORTE 1ER TRI'!AB246</f>
        <v>10</v>
      </c>
      <c r="CC16" s="1123"/>
      <c r="CD16" s="510" t="str">
        <f t="shared" si="28"/>
        <v>A+</v>
      </c>
      <c r="CE16" s="522">
        <f t="shared" si="29"/>
        <v>10</v>
      </c>
      <c r="CF16" s="285">
        <f t="shared" si="30"/>
        <v>10</v>
      </c>
      <c r="CG16" s="249">
        <f t="shared" si="31"/>
        <v>7</v>
      </c>
      <c r="CH16" s="251">
        <f t="shared" si="32"/>
        <v>3</v>
      </c>
      <c r="CI16" s="510" t="str">
        <f t="shared" si="33"/>
        <v>D-</v>
      </c>
      <c r="CJ16" s="641">
        <f t="shared" si="34"/>
        <v>10</v>
      </c>
      <c r="CK16" s="250">
        <f>'ACTA REPORTE 1ER TRI'!G303</f>
        <v>10</v>
      </c>
      <c r="CL16" s="250">
        <f>'ACTA REPORTE 1ER TRI'!L303</f>
        <v>10</v>
      </c>
      <c r="CM16" s="250">
        <f>'ACTA REPORTE 1ER TRI'!M303</f>
        <v>10</v>
      </c>
      <c r="CN16" s="544" t="str">
        <f>'ACTA REPORTE 1ER TRI'!N303</f>
        <v>A+</v>
      </c>
      <c r="CO16" s="250">
        <f>'ACTA REPORTE 1ER TRI'!T303</f>
        <v>10</v>
      </c>
      <c r="CP16" s="250">
        <f>'ACTA REPORTE 1ER TRI'!Y303</f>
        <v>10</v>
      </c>
      <c r="CQ16" s="250">
        <f>'ACTA REPORTE 1ER TRI'!Z303</f>
        <v>10</v>
      </c>
      <c r="CR16" s="547" t="str">
        <f>'ACTA REPORTE 1ER TRI'!AA303</f>
        <v>A+</v>
      </c>
      <c r="CS16" s="533">
        <f>'ACTA REPORTE 1ER TRI'!AB303</f>
        <v>10</v>
      </c>
      <c r="CT16" s="1123"/>
      <c r="CU16" s="510" t="str">
        <f t="shared" si="35"/>
        <v>A+</v>
      </c>
      <c r="CV16" s="522">
        <f t="shared" si="36"/>
        <v>10</v>
      </c>
      <c r="CW16" s="285">
        <f t="shared" si="37"/>
        <v>10</v>
      </c>
      <c r="CX16" s="249">
        <f t="shared" si="38"/>
        <v>7</v>
      </c>
      <c r="CY16" s="251">
        <f t="shared" si="39"/>
        <v>3</v>
      </c>
      <c r="CZ16" s="510" t="str">
        <f t="shared" si="40"/>
        <v>D-</v>
      </c>
      <c r="DA16" s="641">
        <f t="shared" si="41"/>
        <v>10</v>
      </c>
      <c r="DB16" s="250">
        <f>'ACTA REPORTE 1ER TRI'!G360</f>
        <v>10</v>
      </c>
      <c r="DC16" s="250">
        <f>'ACTA REPORTE 1ER TRI'!L360</f>
        <v>10</v>
      </c>
      <c r="DD16" s="250">
        <f>'ACTA REPORTE 1ER TRI'!M360</f>
        <v>10</v>
      </c>
      <c r="DE16" s="544" t="str">
        <f>'ACTA REPORTE 1ER TRI'!N360</f>
        <v>A+</v>
      </c>
      <c r="DF16" s="250">
        <f>'ACTA REPORTE 1ER TRI'!T360</f>
        <v>10</v>
      </c>
      <c r="DG16" s="250">
        <f>'ACTA REPORTE 1ER TRI'!Y360</f>
        <v>10</v>
      </c>
      <c r="DH16" s="250">
        <f>'ACTA REPORTE 1ER TRI'!Z360</f>
        <v>10</v>
      </c>
      <c r="DI16" s="547" t="str">
        <f>'ACTA REPORTE 1ER TRI'!AA360</f>
        <v>A+</v>
      </c>
      <c r="DJ16" s="533">
        <f>'ACTA REPORTE 1ER TRI'!AB360</f>
        <v>10</v>
      </c>
      <c r="DK16" s="1123"/>
      <c r="DL16" s="510" t="str">
        <f t="shared" si="42"/>
        <v>A+</v>
      </c>
      <c r="DM16" s="522">
        <f t="shared" si="43"/>
        <v>10</v>
      </c>
      <c r="DN16" s="285">
        <f t="shared" si="44"/>
        <v>10</v>
      </c>
      <c r="DO16" s="249">
        <f t="shared" si="45"/>
        <v>7</v>
      </c>
      <c r="DP16" s="251">
        <f t="shared" si="46"/>
        <v>3</v>
      </c>
      <c r="DQ16" s="510" t="str">
        <f t="shared" si="47"/>
        <v>D-</v>
      </c>
      <c r="DR16" s="641">
        <f t="shared" si="48"/>
        <v>10</v>
      </c>
      <c r="DS16" s="250">
        <f>'ACTA REPORTE 1ER TRI'!G417</f>
        <v>10</v>
      </c>
      <c r="DT16" s="250">
        <f>'ACTA REPORTE 1ER TRI'!L417</f>
        <v>10</v>
      </c>
      <c r="DU16" s="250">
        <f>'ACTA REPORTE 1ER TRI'!M417</f>
        <v>10</v>
      </c>
      <c r="DV16" s="544" t="str">
        <f>'ACTA REPORTE 1ER TRI'!N417</f>
        <v>A+</v>
      </c>
      <c r="DW16" s="250">
        <f>'ACTA REPORTE 1ER TRI'!T417</f>
        <v>10</v>
      </c>
      <c r="DX16" s="250">
        <f>'ACTA REPORTE 1ER TRI'!Y417</f>
        <v>10</v>
      </c>
      <c r="DY16" s="250">
        <f>'ACTA REPORTE 1ER TRI'!Z417</f>
        <v>10</v>
      </c>
      <c r="DZ16" s="547" t="str">
        <f>'ACTA REPORTE 1ER TRI'!AA417</f>
        <v>A+</v>
      </c>
      <c r="EA16" s="533">
        <f>'ACTA REPORTE 1ER TRI'!AB417</f>
        <v>10</v>
      </c>
      <c r="EB16" s="1123"/>
      <c r="EC16" s="510" t="str">
        <f t="shared" si="49"/>
        <v>A+</v>
      </c>
      <c r="ED16" s="522">
        <f t="shared" si="50"/>
        <v>10</v>
      </c>
      <c r="EE16" s="285">
        <f t="shared" si="51"/>
        <v>10</v>
      </c>
      <c r="EF16" s="249">
        <f t="shared" si="52"/>
        <v>7</v>
      </c>
      <c r="EG16" s="251">
        <f t="shared" si="53"/>
        <v>3</v>
      </c>
      <c r="EH16" s="510" t="str">
        <f t="shared" si="54"/>
        <v>D-</v>
      </c>
      <c r="EI16" s="641">
        <f t="shared" si="55"/>
        <v>10</v>
      </c>
      <c r="EJ16" s="250">
        <f>'ACTA REPORTE 1ER TRI'!G474</f>
        <v>10</v>
      </c>
      <c r="EK16" s="250">
        <f>'ACTA REPORTE 1ER TRI'!L474</f>
        <v>10</v>
      </c>
      <c r="EL16" s="250">
        <f>'ACTA REPORTE 1ER TRI'!M474</f>
        <v>10</v>
      </c>
      <c r="EM16" s="544" t="str">
        <f>'ACTA REPORTE 1ER TRI'!N474</f>
        <v>A+</v>
      </c>
      <c r="EN16" s="250">
        <f>'ACTA REPORTE 1ER TRI'!T474</f>
        <v>10</v>
      </c>
      <c r="EO16" s="250">
        <f>'ACTA REPORTE 1ER TRI'!Y474</f>
        <v>10</v>
      </c>
      <c r="EP16" s="250">
        <f>'ACTA REPORTE 1ER TRI'!Z474</f>
        <v>10</v>
      </c>
      <c r="EQ16" s="547" t="str">
        <f>'ACTA REPORTE 1ER TRI'!AA474</f>
        <v>A+</v>
      </c>
      <c r="ER16" s="533">
        <f>'ACTA REPORTE 1ER TRI'!AB474</f>
        <v>10</v>
      </c>
      <c r="ES16" s="1123"/>
      <c r="ET16" s="510" t="str">
        <f t="shared" si="56"/>
        <v>A+</v>
      </c>
      <c r="EU16" s="522">
        <f t="shared" si="57"/>
        <v>10</v>
      </c>
      <c r="EV16" s="285">
        <f t="shared" si="58"/>
        <v>10</v>
      </c>
      <c r="EW16" s="249">
        <f t="shared" si="59"/>
        <v>7</v>
      </c>
      <c r="EX16" s="251">
        <f t="shared" si="60"/>
        <v>3</v>
      </c>
      <c r="EY16" s="510" t="str">
        <f t="shared" si="61"/>
        <v>D-</v>
      </c>
      <c r="EZ16" s="641">
        <f t="shared" si="62"/>
        <v>10</v>
      </c>
      <c r="FA16" s="503" t="str">
        <f t="shared" si="63"/>
        <v>D-</v>
      </c>
      <c r="FB16" s="645">
        <f t="shared" si="64"/>
        <v>8.518518518518519</v>
      </c>
      <c r="FC16" s="503" t="str">
        <f t="shared" si="65"/>
        <v>D-</v>
      </c>
      <c r="FD16" s="752">
        <f t="shared" si="0"/>
        <v>8.4444444444444446</v>
      </c>
    </row>
    <row r="17" spans="1:160" s="42" customFormat="1" ht="60" customHeight="1" x14ac:dyDescent="0.5">
      <c r="A17" s="41"/>
      <c r="B17" s="536">
        <v>7</v>
      </c>
      <c r="C17" s="72">
        <f>DATOS!F14</f>
        <v>0</v>
      </c>
      <c r="D17" s="250">
        <f>'ACTA REPORTE 1ER TRI'!G19</f>
        <v>0</v>
      </c>
      <c r="E17" s="250">
        <f>'ACTA REPORTE 1ER TRI'!L19</f>
        <v>0</v>
      </c>
      <c r="F17" s="250">
        <f>'ACTA REPORTE 1ER TRI'!M19</f>
        <v>0</v>
      </c>
      <c r="G17" s="544" t="e">
        <f>'ACTA REPORTE 1ER TRI'!N19</f>
        <v>#N/A</v>
      </c>
      <c r="H17" s="250">
        <f>'ACTA REPORTE 1ER TRI'!T19</f>
        <v>0</v>
      </c>
      <c r="I17" s="250">
        <f>'ACTA REPORTE 1ER TRI'!Y19</f>
        <v>0</v>
      </c>
      <c r="J17" s="250">
        <f>'ACTA REPORTE 1ER TRI'!Z19</f>
        <v>0</v>
      </c>
      <c r="K17" s="547" t="str">
        <f>'ACTA REPORTE 1ER TRI'!AA19</f>
        <v>A-</v>
      </c>
      <c r="L17" s="533">
        <f>'ACTA REPORTE 1ER TRI'!AB19</f>
        <v>9</v>
      </c>
      <c r="M17" s="1123"/>
      <c r="N17" s="510" t="str">
        <f t="shared" si="1"/>
        <v>D-</v>
      </c>
      <c r="O17" s="522">
        <f t="shared" si="2"/>
        <v>3</v>
      </c>
      <c r="P17" s="285">
        <f t="shared" si="3"/>
        <v>0</v>
      </c>
      <c r="Q17" s="249">
        <f t="shared" si="4"/>
        <v>0</v>
      </c>
      <c r="R17" s="251">
        <f t="shared" si="5"/>
        <v>2.6999999999999997</v>
      </c>
      <c r="S17" s="510" t="str">
        <f t="shared" si="6"/>
        <v>D-</v>
      </c>
      <c r="T17" s="641">
        <f t="shared" si="7"/>
        <v>2.6999999999999997</v>
      </c>
      <c r="U17" s="250">
        <f>'ACTA REPORTE 1ER TRI'!G76</f>
        <v>0</v>
      </c>
      <c r="V17" s="250">
        <f>'ACTA REPORTE 1ER TRI'!L76</f>
        <v>0</v>
      </c>
      <c r="W17" s="250">
        <f>'ACTA REPORTE 1ER TRI'!M76</f>
        <v>0</v>
      </c>
      <c r="X17" s="544" t="e">
        <f>'ACTA REPORTE 1ER TRI'!N76</f>
        <v>#N/A</v>
      </c>
      <c r="Y17" s="250">
        <f>'ACTA REPORTE 1ER TRI'!T76</f>
        <v>0</v>
      </c>
      <c r="Z17" s="250">
        <f>'ACTA REPORTE 1ER TRI'!Y76</f>
        <v>0</v>
      </c>
      <c r="AA17" s="250">
        <f>'ACTA REPORTE 1ER TRI'!Z76</f>
        <v>0</v>
      </c>
      <c r="AB17" s="547" t="str">
        <f>'ACTA REPORTE 1ER TRI'!AA76</f>
        <v>A-</v>
      </c>
      <c r="AC17" s="533">
        <f>'ACTA REPORTE 1ER TRI'!AB76</f>
        <v>9</v>
      </c>
      <c r="AD17" s="1123"/>
      <c r="AE17" s="510" t="str">
        <f t="shared" si="8"/>
        <v>D-</v>
      </c>
      <c r="AF17" s="522">
        <f t="shared" si="9"/>
        <v>3</v>
      </c>
      <c r="AG17" s="285">
        <f t="shared" si="10"/>
        <v>0</v>
      </c>
      <c r="AH17" s="249">
        <f t="shared" si="11"/>
        <v>0</v>
      </c>
      <c r="AI17" s="251">
        <f t="shared" si="12"/>
        <v>2.6999999999999997</v>
      </c>
      <c r="AJ17" s="510" t="str">
        <f t="shared" si="13"/>
        <v>D-</v>
      </c>
      <c r="AK17" s="641">
        <f t="shared" si="14"/>
        <v>2.6999999999999997</v>
      </c>
      <c r="AL17" s="250">
        <f>'ACTA REPORTE 1ER TRI'!G133</f>
        <v>9</v>
      </c>
      <c r="AM17" s="250">
        <f>'ACTA REPORTE 1ER TRI'!L133</f>
        <v>9</v>
      </c>
      <c r="AN17" s="250">
        <f>'ACTA REPORTE 1ER TRI'!M133</f>
        <v>9</v>
      </c>
      <c r="AO17" s="544" t="str">
        <f>'ACTA REPORTE 1ER TRI'!N133</f>
        <v>A-</v>
      </c>
      <c r="AP17" s="250">
        <f>'ACTA REPORTE 1ER TRI'!T133</f>
        <v>9</v>
      </c>
      <c r="AQ17" s="250">
        <f>'ACTA REPORTE 1ER TRI'!Y133</f>
        <v>9</v>
      </c>
      <c r="AR17" s="250">
        <f>'ACTA REPORTE 1ER TRI'!Z133</f>
        <v>9</v>
      </c>
      <c r="AS17" s="547" t="str">
        <f>'ACTA REPORTE 1ER TRI'!AA133</f>
        <v>A-</v>
      </c>
      <c r="AT17" s="533">
        <f>'ACTA REPORTE 1ER TRI'!AB133</f>
        <v>9</v>
      </c>
      <c r="AU17" s="1123"/>
      <c r="AV17" s="510" t="str">
        <f t="shared" si="15"/>
        <v>A-</v>
      </c>
      <c r="AW17" s="522">
        <f t="shared" si="66"/>
        <v>9</v>
      </c>
      <c r="AX17" s="285">
        <f t="shared" si="16"/>
        <v>9</v>
      </c>
      <c r="AY17" s="249">
        <f t="shared" si="17"/>
        <v>6.3</v>
      </c>
      <c r="AZ17" s="251">
        <f t="shared" si="18"/>
        <v>2.6999999999999997</v>
      </c>
      <c r="BA17" s="510" t="str">
        <f t="shared" si="19"/>
        <v>D-</v>
      </c>
      <c r="BB17" s="641">
        <f t="shared" si="20"/>
        <v>9</v>
      </c>
      <c r="BC17" s="250">
        <f>'ACTA REPORTE 1ER TRI'!G190</f>
        <v>9</v>
      </c>
      <c r="BD17" s="250">
        <f>'ACTA REPORTE 1ER TRI'!L190</f>
        <v>9</v>
      </c>
      <c r="BE17" s="250">
        <f>'ACTA REPORTE 1ER TRI'!M190</f>
        <v>9</v>
      </c>
      <c r="BF17" s="544" t="str">
        <f>'ACTA REPORTE 1ER TRI'!N190</f>
        <v>A-</v>
      </c>
      <c r="BG17" s="250">
        <f>'ACTA REPORTE 1ER TRI'!T190</f>
        <v>9</v>
      </c>
      <c r="BH17" s="250">
        <f>'ACTA REPORTE 1ER TRI'!Y190</f>
        <v>9</v>
      </c>
      <c r="BI17" s="250">
        <f>'ACTA REPORTE 1ER TRI'!Z190</f>
        <v>9</v>
      </c>
      <c r="BJ17" s="547" t="str">
        <f>'ACTA REPORTE 1ER TRI'!AA190</f>
        <v>A-</v>
      </c>
      <c r="BK17" s="533">
        <f>'ACTA REPORTE 1ER TRI'!AB190</f>
        <v>9</v>
      </c>
      <c r="BL17" s="1123"/>
      <c r="BM17" s="510" t="str">
        <f t="shared" si="21"/>
        <v>A-</v>
      </c>
      <c r="BN17" s="522">
        <f t="shared" si="22"/>
        <v>9</v>
      </c>
      <c r="BO17" s="285">
        <f t="shared" si="23"/>
        <v>9</v>
      </c>
      <c r="BP17" s="249">
        <f t="shared" si="24"/>
        <v>6.3</v>
      </c>
      <c r="BQ17" s="251">
        <f t="shared" si="25"/>
        <v>2.6999999999999997</v>
      </c>
      <c r="BR17" s="510" t="str">
        <f t="shared" si="26"/>
        <v>D-</v>
      </c>
      <c r="BS17" s="641">
        <f t="shared" si="27"/>
        <v>9</v>
      </c>
      <c r="BT17" s="250">
        <f>'ACTA REPORTE 1ER TRI'!G247</f>
        <v>9</v>
      </c>
      <c r="BU17" s="250">
        <f>'ACTA REPORTE 1ER TRI'!L247</f>
        <v>9</v>
      </c>
      <c r="BV17" s="250">
        <f>'ACTA REPORTE 1ER TRI'!M247</f>
        <v>9</v>
      </c>
      <c r="BW17" s="544" t="str">
        <f>'ACTA REPORTE 1ER TRI'!N247</f>
        <v>A-</v>
      </c>
      <c r="BX17" s="250">
        <f>'ACTA REPORTE 1ER TRI'!T247</f>
        <v>9</v>
      </c>
      <c r="BY17" s="251">
        <f>'ACTA REPORTE 1ER TRI'!Y247</f>
        <v>9</v>
      </c>
      <c r="BZ17" s="250">
        <f>'ACTA REPORTE 1ER TRI'!Z247</f>
        <v>9</v>
      </c>
      <c r="CA17" s="624" t="str">
        <f>'ACTA REPORTE 1ER TRI'!AA247</f>
        <v>A-</v>
      </c>
      <c r="CB17" s="533">
        <f>'ACTA REPORTE 1ER TRI'!AB247</f>
        <v>9</v>
      </c>
      <c r="CC17" s="1123"/>
      <c r="CD17" s="510" t="str">
        <f t="shared" si="28"/>
        <v>A-</v>
      </c>
      <c r="CE17" s="522">
        <f t="shared" si="29"/>
        <v>9</v>
      </c>
      <c r="CF17" s="285">
        <f t="shared" si="30"/>
        <v>9</v>
      </c>
      <c r="CG17" s="249">
        <f t="shared" si="31"/>
        <v>6.3</v>
      </c>
      <c r="CH17" s="251">
        <f t="shared" si="32"/>
        <v>2.6999999999999997</v>
      </c>
      <c r="CI17" s="510" t="str">
        <f t="shared" si="33"/>
        <v>D-</v>
      </c>
      <c r="CJ17" s="641">
        <f t="shared" si="34"/>
        <v>9</v>
      </c>
      <c r="CK17" s="250">
        <f>'ACTA REPORTE 1ER TRI'!G304</f>
        <v>9</v>
      </c>
      <c r="CL17" s="250">
        <f>'ACTA REPORTE 1ER TRI'!L304</f>
        <v>9</v>
      </c>
      <c r="CM17" s="250">
        <f>'ACTA REPORTE 1ER TRI'!M304</f>
        <v>9</v>
      </c>
      <c r="CN17" s="544" t="str">
        <f>'ACTA REPORTE 1ER TRI'!N304</f>
        <v>A-</v>
      </c>
      <c r="CO17" s="250">
        <f>'ACTA REPORTE 1ER TRI'!T304</f>
        <v>9</v>
      </c>
      <c r="CP17" s="250">
        <f>'ACTA REPORTE 1ER TRI'!Y304</f>
        <v>9</v>
      </c>
      <c r="CQ17" s="250">
        <f>'ACTA REPORTE 1ER TRI'!Z304</f>
        <v>9</v>
      </c>
      <c r="CR17" s="547" t="str">
        <f>'ACTA REPORTE 1ER TRI'!AA304</f>
        <v>A-</v>
      </c>
      <c r="CS17" s="533">
        <f>'ACTA REPORTE 1ER TRI'!AB304</f>
        <v>9</v>
      </c>
      <c r="CT17" s="1123"/>
      <c r="CU17" s="510" t="str">
        <f t="shared" si="35"/>
        <v>A-</v>
      </c>
      <c r="CV17" s="522">
        <f t="shared" si="36"/>
        <v>9</v>
      </c>
      <c r="CW17" s="285">
        <f t="shared" si="37"/>
        <v>9</v>
      </c>
      <c r="CX17" s="249">
        <f t="shared" si="38"/>
        <v>6.3</v>
      </c>
      <c r="CY17" s="251">
        <f t="shared" si="39"/>
        <v>2.6999999999999997</v>
      </c>
      <c r="CZ17" s="510" t="str">
        <f t="shared" si="40"/>
        <v>D-</v>
      </c>
      <c r="DA17" s="641">
        <f t="shared" si="41"/>
        <v>9</v>
      </c>
      <c r="DB17" s="250">
        <f>'ACTA REPORTE 1ER TRI'!G361</f>
        <v>9</v>
      </c>
      <c r="DC17" s="250">
        <f>'ACTA REPORTE 1ER TRI'!L361</f>
        <v>9</v>
      </c>
      <c r="DD17" s="250">
        <f>'ACTA REPORTE 1ER TRI'!M361</f>
        <v>9</v>
      </c>
      <c r="DE17" s="544" t="str">
        <f>'ACTA REPORTE 1ER TRI'!N361</f>
        <v>A-</v>
      </c>
      <c r="DF17" s="250">
        <f>'ACTA REPORTE 1ER TRI'!T361</f>
        <v>9</v>
      </c>
      <c r="DG17" s="250">
        <f>'ACTA REPORTE 1ER TRI'!Y361</f>
        <v>9</v>
      </c>
      <c r="DH17" s="250">
        <f>'ACTA REPORTE 1ER TRI'!Z361</f>
        <v>9</v>
      </c>
      <c r="DI17" s="547" t="str">
        <f>'ACTA REPORTE 1ER TRI'!AA361</f>
        <v>A-</v>
      </c>
      <c r="DJ17" s="533">
        <f>'ACTA REPORTE 1ER TRI'!AB361</f>
        <v>9</v>
      </c>
      <c r="DK17" s="1123"/>
      <c r="DL17" s="510" t="str">
        <f t="shared" si="42"/>
        <v>A-</v>
      </c>
      <c r="DM17" s="522">
        <f t="shared" si="43"/>
        <v>9</v>
      </c>
      <c r="DN17" s="285">
        <f t="shared" si="44"/>
        <v>9</v>
      </c>
      <c r="DO17" s="249">
        <f t="shared" si="45"/>
        <v>6.3</v>
      </c>
      <c r="DP17" s="251">
        <f t="shared" si="46"/>
        <v>2.6999999999999997</v>
      </c>
      <c r="DQ17" s="510" t="str">
        <f t="shared" si="47"/>
        <v>D-</v>
      </c>
      <c r="DR17" s="641">
        <f t="shared" si="48"/>
        <v>9</v>
      </c>
      <c r="DS17" s="250">
        <f>'ACTA REPORTE 1ER TRI'!G418</f>
        <v>9</v>
      </c>
      <c r="DT17" s="250">
        <f>'ACTA REPORTE 1ER TRI'!L418</f>
        <v>9</v>
      </c>
      <c r="DU17" s="250">
        <f>'ACTA REPORTE 1ER TRI'!M418</f>
        <v>9</v>
      </c>
      <c r="DV17" s="544" t="str">
        <f>'ACTA REPORTE 1ER TRI'!N418</f>
        <v>A-</v>
      </c>
      <c r="DW17" s="250">
        <f>'ACTA REPORTE 1ER TRI'!T418</f>
        <v>9</v>
      </c>
      <c r="DX17" s="250">
        <f>'ACTA REPORTE 1ER TRI'!Y418</f>
        <v>9</v>
      </c>
      <c r="DY17" s="250">
        <f>'ACTA REPORTE 1ER TRI'!Z418</f>
        <v>9</v>
      </c>
      <c r="DZ17" s="547" t="str">
        <f>'ACTA REPORTE 1ER TRI'!AA418</f>
        <v>A-</v>
      </c>
      <c r="EA17" s="533">
        <f>'ACTA REPORTE 1ER TRI'!AB418</f>
        <v>9</v>
      </c>
      <c r="EB17" s="1123"/>
      <c r="EC17" s="510" t="str">
        <f t="shared" si="49"/>
        <v>A-</v>
      </c>
      <c r="ED17" s="522">
        <f t="shared" si="50"/>
        <v>9</v>
      </c>
      <c r="EE17" s="285">
        <f t="shared" si="51"/>
        <v>9</v>
      </c>
      <c r="EF17" s="249">
        <f t="shared" si="52"/>
        <v>6.3</v>
      </c>
      <c r="EG17" s="251">
        <f t="shared" si="53"/>
        <v>2.6999999999999997</v>
      </c>
      <c r="EH17" s="510" t="str">
        <f t="shared" si="54"/>
        <v>D-</v>
      </c>
      <c r="EI17" s="641">
        <f t="shared" si="55"/>
        <v>9</v>
      </c>
      <c r="EJ17" s="250">
        <f>'ACTA REPORTE 1ER TRI'!G475</f>
        <v>9</v>
      </c>
      <c r="EK17" s="250">
        <f>'ACTA REPORTE 1ER TRI'!L475</f>
        <v>9</v>
      </c>
      <c r="EL17" s="250">
        <f>'ACTA REPORTE 1ER TRI'!M475</f>
        <v>9</v>
      </c>
      <c r="EM17" s="544" t="str">
        <f>'ACTA REPORTE 1ER TRI'!N475</f>
        <v>A-</v>
      </c>
      <c r="EN17" s="250">
        <f>'ACTA REPORTE 1ER TRI'!T475</f>
        <v>9</v>
      </c>
      <c r="EO17" s="250">
        <f>'ACTA REPORTE 1ER TRI'!Y475</f>
        <v>9</v>
      </c>
      <c r="EP17" s="250">
        <f>'ACTA REPORTE 1ER TRI'!Z475</f>
        <v>9</v>
      </c>
      <c r="EQ17" s="547" t="str">
        <f>'ACTA REPORTE 1ER TRI'!AA475</f>
        <v>A-</v>
      </c>
      <c r="ER17" s="533">
        <f>'ACTA REPORTE 1ER TRI'!AB475</f>
        <v>9</v>
      </c>
      <c r="ES17" s="1123"/>
      <c r="ET17" s="510" t="str">
        <f t="shared" si="56"/>
        <v>A-</v>
      </c>
      <c r="EU17" s="522">
        <f t="shared" si="57"/>
        <v>9</v>
      </c>
      <c r="EV17" s="285">
        <f t="shared" si="58"/>
        <v>9</v>
      </c>
      <c r="EW17" s="249">
        <f t="shared" si="59"/>
        <v>6.3</v>
      </c>
      <c r="EX17" s="251">
        <f t="shared" si="60"/>
        <v>2.6999999999999997</v>
      </c>
      <c r="EY17" s="510" t="str">
        <f t="shared" si="61"/>
        <v>D-</v>
      </c>
      <c r="EZ17" s="641">
        <f t="shared" si="62"/>
        <v>9</v>
      </c>
      <c r="FA17" s="503" t="str">
        <f t="shared" si="63"/>
        <v>D-</v>
      </c>
      <c r="FB17" s="645">
        <f t="shared" si="64"/>
        <v>7.666666666666667</v>
      </c>
      <c r="FC17" s="503" t="str">
        <f t="shared" si="65"/>
        <v>D-</v>
      </c>
      <c r="FD17" s="752">
        <f t="shared" si="0"/>
        <v>7.6000000000000005</v>
      </c>
    </row>
    <row r="18" spans="1:160" s="42" customFormat="1" ht="60" customHeight="1" x14ac:dyDescent="0.5">
      <c r="A18" s="41"/>
      <c r="B18" s="536">
        <v>8</v>
      </c>
      <c r="C18" s="72">
        <f>DATOS!F15</f>
        <v>0</v>
      </c>
      <c r="D18" s="250">
        <f>'ACTA REPORTE 1ER TRI'!G20</f>
        <v>0</v>
      </c>
      <c r="E18" s="250">
        <f>'ACTA REPORTE 1ER TRI'!L20</f>
        <v>0</v>
      </c>
      <c r="F18" s="250">
        <f>'ACTA REPORTE 1ER TRI'!M20</f>
        <v>0</v>
      </c>
      <c r="G18" s="544" t="e">
        <f>'ACTA REPORTE 1ER TRI'!N20</f>
        <v>#N/A</v>
      </c>
      <c r="H18" s="250">
        <f>'ACTA REPORTE 1ER TRI'!T20</f>
        <v>0</v>
      </c>
      <c r="I18" s="250">
        <f>'ACTA REPORTE 1ER TRI'!Y20</f>
        <v>0</v>
      </c>
      <c r="J18" s="250">
        <f>'ACTA REPORTE 1ER TRI'!Z20</f>
        <v>0</v>
      </c>
      <c r="K18" s="547" t="str">
        <f>'ACTA REPORTE 1ER TRI'!AA20</f>
        <v>A-</v>
      </c>
      <c r="L18" s="533">
        <f>'ACTA REPORTE 1ER TRI'!AB20</f>
        <v>9</v>
      </c>
      <c r="M18" s="1123"/>
      <c r="N18" s="510" t="str">
        <f t="shared" si="1"/>
        <v>D-</v>
      </c>
      <c r="O18" s="522">
        <f t="shared" si="2"/>
        <v>3</v>
      </c>
      <c r="P18" s="285">
        <f t="shared" si="3"/>
        <v>0</v>
      </c>
      <c r="Q18" s="249">
        <f t="shared" si="4"/>
        <v>0</v>
      </c>
      <c r="R18" s="251">
        <f t="shared" si="5"/>
        <v>2.6999999999999997</v>
      </c>
      <c r="S18" s="510" t="str">
        <f t="shared" si="6"/>
        <v>D-</v>
      </c>
      <c r="T18" s="641">
        <f t="shared" si="7"/>
        <v>2.6999999999999997</v>
      </c>
      <c r="U18" s="250">
        <f>'ACTA REPORTE 1ER TRI'!G77</f>
        <v>0</v>
      </c>
      <c r="V18" s="250">
        <f>'ACTA REPORTE 1ER TRI'!L77</f>
        <v>0</v>
      </c>
      <c r="W18" s="250">
        <f>'ACTA REPORTE 1ER TRI'!M77</f>
        <v>0</v>
      </c>
      <c r="X18" s="544" t="e">
        <f>'ACTA REPORTE 1ER TRI'!N77</f>
        <v>#N/A</v>
      </c>
      <c r="Y18" s="250">
        <f>'ACTA REPORTE 1ER TRI'!T77</f>
        <v>0</v>
      </c>
      <c r="Z18" s="250">
        <f>'ACTA REPORTE 1ER TRI'!Y77</f>
        <v>0</v>
      </c>
      <c r="AA18" s="250">
        <f>'ACTA REPORTE 1ER TRI'!Z77</f>
        <v>0</v>
      </c>
      <c r="AB18" s="547" t="str">
        <f>'ACTA REPORTE 1ER TRI'!AA77</f>
        <v>A-</v>
      </c>
      <c r="AC18" s="533">
        <f>'ACTA REPORTE 1ER TRI'!AB77</f>
        <v>9</v>
      </c>
      <c r="AD18" s="1123"/>
      <c r="AE18" s="510" t="str">
        <f t="shared" si="8"/>
        <v>D-</v>
      </c>
      <c r="AF18" s="522">
        <f t="shared" si="9"/>
        <v>3</v>
      </c>
      <c r="AG18" s="285">
        <f t="shared" si="10"/>
        <v>0</v>
      </c>
      <c r="AH18" s="249">
        <f t="shared" si="11"/>
        <v>0</v>
      </c>
      <c r="AI18" s="251">
        <f t="shared" si="12"/>
        <v>2.6999999999999997</v>
      </c>
      <c r="AJ18" s="510" t="str">
        <f t="shared" si="13"/>
        <v>D-</v>
      </c>
      <c r="AK18" s="641">
        <f t="shared" si="14"/>
        <v>2.6999999999999997</v>
      </c>
      <c r="AL18" s="250">
        <f>'ACTA REPORTE 1ER TRI'!G134</f>
        <v>9</v>
      </c>
      <c r="AM18" s="250">
        <f>'ACTA REPORTE 1ER TRI'!L134</f>
        <v>9</v>
      </c>
      <c r="AN18" s="250">
        <f>'ACTA REPORTE 1ER TRI'!M134</f>
        <v>9</v>
      </c>
      <c r="AO18" s="544" t="str">
        <f>'ACTA REPORTE 1ER TRI'!N134</f>
        <v>A-</v>
      </c>
      <c r="AP18" s="250">
        <f>'ACTA REPORTE 1ER TRI'!T134</f>
        <v>9</v>
      </c>
      <c r="AQ18" s="250">
        <f>'ACTA REPORTE 1ER TRI'!Y134</f>
        <v>9</v>
      </c>
      <c r="AR18" s="250">
        <f>'ACTA REPORTE 1ER TRI'!Z134</f>
        <v>9</v>
      </c>
      <c r="AS18" s="547" t="str">
        <f>'ACTA REPORTE 1ER TRI'!AA134</f>
        <v>A-</v>
      </c>
      <c r="AT18" s="533">
        <f>'ACTA REPORTE 1ER TRI'!AB134</f>
        <v>9</v>
      </c>
      <c r="AU18" s="1123"/>
      <c r="AV18" s="510" t="str">
        <f t="shared" si="15"/>
        <v>A-</v>
      </c>
      <c r="AW18" s="522">
        <f t="shared" si="66"/>
        <v>9</v>
      </c>
      <c r="AX18" s="285">
        <f t="shared" si="16"/>
        <v>9</v>
      </c>
      <c r="AY18" s="249">
        <f t="shared" si="17"/>
        <v>6.3</v>
      </c>
      <c r="AZ18" s="251">
        <f t="shared" si="18"/>
        <v>2.6999999999999997</v>
      </c>
      <c r="BA18" s="510" t="str">
        <f t="shared" si="19"/>
        <v>D-</v>
      </c>
      <c r="BB18" s="641">
        <f t="shared" si="20"/>
        <v>9</v>
      </c>
      <c r="BC18" s="250">
        <f>'ACTA REPORTE 1ER TRI'!G191</f>
        <v>9</v>
      </c>
      <c r="BD18" s="250">
        <f>'ACTA REPORTE 1ER TRI'!L191</f>
        <v>9</v>
      </c>
      <c r="BE18" s="250">
        <f>'ACTA REPORTE 1ER TRI'!M191</f>
        <v>9</v>
      </c>
      <c r="BF18" s="544" t="str">
        <f>'ACTA REPORTE 1ER TRI'!N191</f>
        <v>A-</v>
      </c>
      <c r="BG18" s="250">
        <f>'ACTA REPORTE 1ER TRI'!T191</f>
        <v>9</v>
      </c>
      <c r="BH18" s="250">
        <f>'ACTA REPORTE 1ER TRI'!Y191</f>
        <v>9</v>
      </c>
      <c r="BI18" s="250">
        <f>'ACTA REPORTE 1ER TRI'!Z191</f>
        <v>9</v>
      </c>
      <c r="BJ18" s="547" t="str">
        <f>'ACTA REPORTE 1ER TRI'!AA191</f>
        <v>A-</v>
      </c>
      <c r="BK18" s="533">
        <f>'ACTA REPORTE 1ER TRI'!AB191</f>
        <v>9</v>
      </c>
      <c r="BL18" s="1123"/>
      <c r="BM18" s="510" t="str">
        <f t="shared" si="21"/>
        <v>A-</v>
      </c>
      <c r="BN18" s="522">
        <f t="shared" si="22"/>
        <v>9</v>
      </c>
      <c r="BO18" s="285">
        <f t="shared" si="23"/>
        <v>9</v>
      </c>
      <c r="BP18" s="249">
        <f t="shared" si="24"/>
        <v>6.3</v>
      </c>
      <c r="BQ18" s="251">
        <f t="shared" si="25"/>
        <v>2.6999999999999997</v>
      </c>
      <c r="BR18" s="510" t="str">
        <f t="shared" si="26"/>
        <v>D-</v>
      </c>
      <c r="BS18" s="641">
        <f t="shared" si="27"/>
        <v>9</v>
      </c>
      <c r="BT18" s="250">
        <f>'ACTA REPORTE 1ER TRI'!G248</f>
        <v>9</v>
      </c>
      <c r="BU18" s="250">
        <f>'ACTA REPORTE 1ER TRI'!L248</f>
        <v>9</v>
      </c>
      <c r="BV18" s="250">
        <f>'ACTA REPORTE 1ER TRI'!M248</f>
        <v>9</v>
      </c>
      <c r="BW18" s="544" t="str">
        <f>'ACTA REPORTE 1ER TRI'!N248</f>
        <v>A-</v>
      </c>
      <c r="BX18" s="250">
        <f>'ACTA REPORTE 1ER TRI'!T248</f>
        <v>9</v>
      </c>
      <c r="BY18" s="251">
        <f>'ACTA REPORTE 1ER TRI'!Y248</f>
        <v>9</v>
      </c>
      <c r="BZ18" s="250">
        <f>'ACTA REPORTE 1ER TRI'!Z248</f>
        <v>9</v>
      </c>
      <c r="CA18" s="624" t="str">
        <f>'ACTA REPORTE 1ER TRI'!AA248</f>
        <v>A-</v>
      </c>
      <c r="CB18" s="533">
        <f>'ACTA REPORTE 1ER TRI'!AB248</f>
        <v>9</v>
      </c>
      <c r="CC18" s="1123"/>
      <c r="CD18" s="510" t="str">
        <f t="shared" si="28"/>
        <v>A-</v>
      </c>
      <c r="CE18" s="522">
        <f t="shared" si="29"/>
        <v>9</v>
      </c>
      <c r="CF18" s="285">
        <f t="shared" si="30"/>
        <v>9</v>
      </c>
      <c r="CG18" s="249">
        <f t="shared" si="31"/>
        <v>6.3</v>
      </c>
      <c r="CH18" s="251">
        <f t="shared" si="32"/>
        <v>2.6999999999999997</v>
      </c>
      <c r="CI18" s="510" t="str">
        <f t="shared" si="33"/>
        <v>D-</v>
      </c>
      <c r="CJ18" s="641">
        <f t="shared" si="34"/>
        <v>9</v>
      </c>
      <c r="CK18" s="250">
        <f>'ACTA REPORTE 1ER TRI'!G305</f>
        <v>9</v>
      </c>
      <c r="CL18" s="250">
        <f>'ACTA REPORTE 1ER TRI'!L305</f>
        <v>9</v>
      </c>
      <c r="CM18" s="250">
        <f>'ACTA REPORTE 1ER TRI'!M305</f>
        <v>9</v>
      </c>
      <c r="CN18" s="544" t="str">
        <f>'ACTA REPORTE 1ER TRI'!N305</f>
        <v>A-</v>
      </c>
      <c r="CO18" s="250">
        <f>'ACTA REPORTE 1ER TRI'!T305</f>
        <v>9</v>
      </c>
      <c r="CP18" s="250">
        <f>'ACTA REPORTE 1ER TRI'!Y305</f>
        <v>9</v>
      </c>
      <c r="CQ18" s="250">
        <f>'ACTA REPORTE 1ER TRI'!Z305</f>
        <v>9</v>
      </c>
      <c r="CR18" s="547" t="str">
        <f>'ACTA REPORTE 1ER TRI'!AA305</f>
        <v>A-</v>
      </c>
      <c r="CS18" s="533">
        <f>'ACTA REPORTE 1ER TRI'!AB305</f>
        <v>9</v>
      </c>
      <c r="CT18" s="1123"/>
      <c r="CU18" s="510" t="str">
        <f t="shared" si="35"/>
        <v>A-</v>
      </c>
      <c r="CV18" s="522">
        <f t="shared" si="36"/>
        <v>9</v>
      </c>
      <c r="CW18" s="285">
        <f t="shared" si="37"/>
        <v>9</v>
      </c>
      <c r="CX18" s="249">
        <f t="shared" si="38"/>
        <v>6.3</v>
      </c>
      <c r="CY18" s="251">
        <f t="shared" si="39"/>
        <v>2.6999999999999997</v>
      </c>
      <c r="CZ18" s="510" t="str">
        <f t="shared" si="40"/>
        <v>D-</v>
      </c>
      <c r="DA18" s="641">
        <f t="shared" si="41"/>
        <v>9</v>
      </c>
      <c r="DB18" s="250">
        <f>'ACTA REPORTE 1ER TRI'!G362</f>
        <v>9</v>
      </c>
      <c r="DC18" s="250">
        <f>'ACTA REPORTE 1ER TRI'!L362</f>
        <v>9</v>
      </c>
      <c r="DD18" s="250">
        <f>'ACTA REPORTE 1ER TRI'!M362</f>
        <v>9</v>
      </c>
      <c r="DE18" s="544" t="str">
        <f>'ACTA REPORTE 1ER TRI'!N362</f>
        <v>A-</v>
      </c>
      <c r="DF18" s="250">
        <f>'ACTA REPORTE 1ER TRI'!T362</f>
        <v>9</v>
      </c>
      <c r="DG18" s="250">
        <f>'ACTA REPORTE 1ER TRI'!Y362</f>
        <v>9</v>
      </c>
      <c r="DH18" s="250">
        <f>'ACTA REPORTE 1ER TRI'!Z362</f>
        <v>9</v>
      </c>
      <c r="DI18" s="547" t="str">
        <f>'ACTA REPORTE 1ER TRI'!AA362</f>
        <v>A-</v>
      </c>
      <c r="DJ18" s="533">
        <f>'ACTA REPORTE 1ER TRI'!AB362</f>
        <v>9</v>
      </c>
      <c r="DK18" s="1123"/>
      <c r="DL18" s="510" t="str">
        <f t="shared" si="42"/>
        <v>A-</v>
      </c>
      <c r="DM18" s="522">
        <f t="shared" si="43"/>
        <v>9</v>
      </c>
      <c r="DN18" s="285">
        <f t="shared" si="44"/>
        <v>9</v>
      </c>
      <c r="DO18" s="249">
        <f t="shared" si="45"/>
        <v>6.3</v>
      </c>
      <c r="DP18" s="251">
        <f t="shared" si="46"/>
        <v>2.6999999999999997</v>
      </c>
      <c r="DQ18" s="510" t="str">
        <f t="shared" si="47"/>
        <v>D-</v>
      </c>
      <c r="DR18" s="641">
        <f t="shared" si="48"/>
        <v>9</v>
      </c>
      <c r="DS18" s="250">
        <f>'ACTA REPORTE 1ER TRI'!G419</f>
        <v>9</v>
      </c>
      <c r="DT18" s="250">
        <f>'ACTA REPORTE 1ER TRI'!L419</f>
        <v>9</v>
      </c>
      <c r="DU18" s="250">
        <f>'ACTA REPORTE 1ER TRI'!M419</f>
        <v>9</v>
      </c>
      <c r="DV18" s="544" t="str">
        <f>'ACTA REPORTE 1ER TRI'!N419</f>
        <v>A-</v>
      </c>
      <c r="DW18" s="250">
        <f>'ACTA REPORTE 1ER TRI'!T419</f>
        <v>9</v>
      </c>
      <c r="DX18" s="250">
        <f>'ACTA REPORTE 1ER TRI'!Y419</f>
        <v>9</v>
      </c>
      <c r="DY18" s="250">
        <f>'ACTA REPORTE 1ER TRI'!Z419</f>
        <v>9</v>
      </c>
      <c r="DZ18" s="547" t="str">
        <f>'ACTA REPORTE 1ER TRI'!AA419</f>
        <v>A-</v>
      </c>
      <c r="EA18" s="533">
        <f>'ACTA REPORTE 1ER TRI'!AB419</f>
        <v>9</v>
      </c>
      <c r="EB18" s="1123"/>
      <c r="EC18" s="510" t="str">
        <f t="shared" si="49"/>
        <v>A-</v>
      </c>
      <c r="ED18" s="522">
        <f t="shared" si="50"/>
        <v>9</v>
      </c>
      <c r="EE18" s="285">
        <f t="shared" si="51"/>
        <v>9</v>
      </c>
      <c r="EF18" s="249">
        <f t="shared" si="52"/>
        <v>6.3</v>
      </c>
      <c r="EG18" s="251">
        <f t="shared" si="53"/>
        <v>2.6999999999999997</v>
      </c>
      <c r="EH18" s="510" t="str">
        <f t="shared" si="54"/>
        <v>D-</v>
      </c>
      <c r="EI18" s="641">
        <f t="shared" si="55"/>
        <v>9</v>
      </c>
      <c r="EJ18" s="250">
        <f>'ACTA REPORTE 1ER TRI'!G476</f>
        <v>9</v>
      </c>
      <c r="EK18" s="250">
        <f>'ACTA REPORTE 1ER TRI'!L476</f>
        <v>9</v>
      </c>
      <c r="EL18" s="250">
        <f>'ACTA REPORTE 1ER TRI'!M476</f>
        <v>9</v>
      </c>
      <c r="EM18" s="544" t="str">
        <f>'ACTA REPORTE 1ER TRI'!N476</f>
        <v>A-</v>
      </c>
      <c r="EN18" s="250">
        <f>'ACTA REPORTE 1ER TRI'!T476</f>
        <v>9</v>
      </c>
      <c r="EO18" s="250">
        <f>'ACTA REPORTE 1ER TRI'!Y476</f>
        <v>9</v>
      </c>
      <c r="EP18" s="250">
        <f>'ACTA REPORTE 1ER TRI'!Z476</f>
        <v>9</v>
      </c>
      <c r="EQ18" s="547" t="str">
        <f>'ACTA REPORTE 1ER TRI'!AA476</f>
        <v>A-</v>
      </c>
      <c r="ER18" s="533">
        <f>'ACTA REPORTE 1ER TRI'!AB476</f>
        <v>9</v>
      </c>
      <c r="ES18" s="1123"/>
      <c r="ET18" s="510" t="str">
        <f t="shared" si="56"/>
        <v>A-</v>
      </c>
      <c r="EU18" s="522">
        <f t="shared" si="57"/>
        <v>9</v>
      </c>
      <c r="EV18" s="285">
        <f t="shared" si="58"/>
        <v>9</v>
      </c>
      <c r="EW18" s="249">
        <f t="shared" si="59"/>
        <v>6.3</v>
      </c>
      <c r="EX18" s="251">
        <f t="shared" si="60"/>
        <v>2.6999999999999997</v>
      </c>
      <c r="EY18" s="510" t="str">
        <f t="shared" si="61"/>
        <v>D-</v>
      </c>
      <c r="EZ18" s="641">
        <f t="shared" si="62"/>
        <v>9</v>
      </c>
      <c r="FA18" s="503" t="str">
        <f t="shared" si="63"/>
        <v>D-</v>
      </c>
      <c r="FB18" s="645">
        <f t="shared" si="64"/>
        <v>7.666666666666667</v>
      </c>
      <c r="FC18" s="503" t="str">
        <f t="shared" si="65"/>
        <v>D-</v>
      </c>
      <c r="FD18" s="752">
        <f t="shared" si="0"/>
        <v>7.6000000000000005</v>
      </c>
    </row>
    <row r="19" spans="1:160" s="42" customFormat="1" ht="60" customHeight="1" x14ac:dyDescent="0.5">
      <c r="A19" s="41"/>
      <c r="B19" s="536">
        <v>9</v>
      </c>
      <c r="C19" s="72">
        <f>DATOS!F16</f>
        <v>0</v>
      </c>
      <c r="D19" s="250">
        <f>'ACTA REPORTE 1ER TRI'!G21</f>
        <v>0</v>
      </c>
      <c r="E19" s="250">
        <f>'ACTA REPORTE 1ER TRI'!L21</f>
        <v>0</v>
      </c>
      <c r="F19" s="250">
        <f>'ACTA REPORTE 1ER TRI'!M21</f>
        <v>0</v>
      </c>
      <c r="G19" s="544" t="e">
        <f>'ACTA REPORTE 1ER TRI'!N21</f>
        <v>#N/A</v>
      </c>
      <c r="H19" s="250">
        <f>'ACTA REPORTE 1ER TRI'!T21</f>
        <v>0</v>
      </c>
      <c r="I19" s="250">
        <f>'ACTA REPORTE 1ER TRI'!Y21</f>
        <v>0</v>
      </c>
      <c r="J19" s="250">
        <f>'ACTA REPORTE 1ER TRI'!Z21</f>
        <v>0</v>
      </c>
      <c r="K19" s="547" t="str">
        <f>'ACTA REPORTE 1ER TRI'!AA21</f>
        <v>A-</v>
      </c>
      <c r="L19" s="533">
        <f>'ACTA REPORTE 1ER TRI'!AB21</f>
        <v>9</v>
      </c>
      <c r="M19" s="1123"/>
      <c r="N19" s="510" t="str">
        <f t="shared" si="1"/>
        <v>D-</v>
      </c>
      <c r="O19" s="522">
        <f t="shared" si="2"/>
        <v>3</v>
      </c>
      <c r="P19" s="285">
        <f t="shared" si="3"/>
        <v>0</v>
      </c>
      <c r="Q19" s="249">
        <f t="shared" si="4"/>
        <v>0</v>
      </c>
      <c r="R19" s="251">
        <f t="shared" si="5"/>
        <v>2.6999999999999997</v>
      </c>
      <c r="S19" s="510" t="str">
        <f t="shared" si="6"/>
        <v>D-</v>
      </c>
      <c r="T19" s="641">
        <f t="shared" si="7"/>
        <v>2.6999999999999997</v>
      </c>
      <c r="U19" s="250">
        <f>'ACTA REPORTE 1ER TRI'!G78</f>
        <v>0</v>
      </c>
      <c r="V19" s="250">
        <f>'ACTA REPORTE 1ER TRI'!L78</f>
        <v>0</v>
      </c>
      <c r="W19" s="250">
        <f>'ACTA REPORTE 1ER TRI'!M78</f>
        <v>0</v>
      </c>
      <c r="X19" s="544" t="e">
        <f>'ACTA REPORTE 1ER TRI'!N78</f>
        <v>#N/A</v>
      </c>
      <c r="Y19" s="250">
        <f>'ACTA REPORTE 1ER TRI'!T78</f>
        <v>0</v>
      </c>
      <c r="Z19" s="250">
        <f>'ACTA REPORTE 1ER TRI'!Y78</f>
        <v>0</v>
      </c>
      <c r="AA19" s="250">
        <f>'ACTA REPORTE 1ER TRI'!Z78</f>
        <v>0</v>
      </c>
      <c r="AB19" s="547" t="str">
        <f>'ACTA REPORTE 1ER TRI'!AA78</f>
        <v>A-</v>
      </c>
      <c r="AC19" s="533">
        <f>'ACTA REPORTE 1ER TRI'!AB78</f>
        <v>9</v>
      </c>
      <c r="AD19" s="1123"/>
      <c r="AE19" s="510" t="str">
        <f t="shared" si="8"/>
        <v>D-</v>
      </c>
      <c r="AF19" s="522">
        <f t="shared" si="9"/>
        <v>3</v>
      </c>
      <c r="AG19" s="285">
        <f t="shared" si="10"/>
        <v>0</v>
      </c>
      <c r="AH19" s="249">
        <f t="shared" si="11"/>
        <v>0</v>
      </c>
      <c r="AI19" s="251">
        <f t="shared" si="12"/>
        <v>2.6999999999999997</v>
      </c>
      <c r="AJ19" s="510" t="str">
        <f t="shared" si="13"/>
        <v>D-</v>
      </c>
      <c r="AK19" s="641">
        <f t="shared" si="14"/>
        <v>2.6999999999999997</v>
      </c>
      <c r="AL19" s="250">
        <f>'ACTA REPORTE 1ER TRI'!G135</f>
        <v>9</v>
      </c>
      <c r="AM19" s="250">
        <f>'ACTA REPORTE 1ER TRI'!L135</f>
        <v>9</v>
      </c>
      <c r="AN19" s="250">
        <f>'ACTA REPORTE 1ER TRI'!M135</f>
        <v>9</v>
      </c>
      <c r="AO19" s="544" t="str">
        <f>'ACTA REPORTE 1ER TRI'!N135</f>
        <v>A-</v>
      </c>
      <c r="AP19" s="250">
        <f>'ACTA REPORTE 1ER TRI'!T135</f>
        <v>9</v>
      </c>
      <c r="AQ19" s="250">
        <f>'ACTA REPORTE 1ER TRI'!Y135</f>
        <v>9</v>
      </c>
      <c r="AR19" s="250">
        <f>'ACTA REPORTE 1ER TRI'!Z135</f>
        <v>9</v>
      </c>
      <c r="AS19" s="547" t="str">
        <f>'ACTA REPORTE 1ER TRI'!AA135</f>
        <v>A-</v>
      </c>
      <c r="AT19" s="533">
        <f>'ACTA REPORTE 1ER TRI'!AB135</f>
        <v>9</v>
      </c>
      <c r="AU19" s="1123"/>
      <c r="AV19" s="510" t="str">
        <f t="shared" si="15"/>
        <v>A-</v>
      </c>
      <c r="AW19" s="522">
        <f t="shared" si="66"/>
        <v>9</v>
      </c>
      <c r="AX19" s="285">
        <f t="shared" si="16"/>
        <v>9</v>
      </c>
      <c r="AY19" s="249">
        <f t="shared" si="17"/>
        <v>6.3</v>
      </c>
      <c r="AZ19" s="251">
        <f t="shared" si="18"/>
        <v>2.6999999999999997</v>
      </c>
      <c r="BA19" s="510" t="str">
        <f t="shared" si="19"/>
        <v>D-</v>
      </c>
      <c r="BB19" s="641">
        <f t="shared" si="20"/>
        <v>9</v>
      </c>
      <c r="BC19" s="250">
        <f>'ACTA REPORTE 1ER TRI'!G192</f>
        <v>9</v>
      </c>
      <c r="BD19" s="250">
        <f>'ACTA REPORTE 1ER TRI'!L192</f>
        <v>9</v>
      </c>
      <c r="BE19" s="250">
        <f>'ACTA REPORTE 1ER TRI'!M192</f>
        <v>9</v>
      </c>
      <c r="BF19" s="544" t="str">
        <f>'ACTA REPORTE 1ER TRI'!N192</f>
        <v>A-</v>
      </c>
      <c r="BG19" s="250">
        <f>'ACTA REPORTE 1ER TRI'!T192</f>
        <v>9</v>
      </c>
      <c r="BH19" s="250">
        <f>'ACTA REPORTE 1ER TRI'!Y192</f>
        <v>9</v>
      </c>
      <c r="BI19" s="250">
        <f>'ACTA REPORTE 1ER TRI'!Z192</f>
        <v>9</v>
      </c>
      <c r="BJ19" s="547" t="str">
        <f>'ACTA REPORTE 1ER TRI'!AA192</f>
        <v>A-</v>
      </c>
      <c r="BK19" s="533">
        <f>'ACTA REPORTE 1ER TRI'!AB192</f>
        <v>9</v>
      </c>
      <c r="BL19" s="1123"/>
      <c r="BM19" s="510" t="str">
        <f t="shared" si="21"/>
        <v>A-</v>
      </c>
      <c r="BN19" s="522">
        <f t="shared" si="22"/>
        <v>9</v>
      </c>
      <c r="BO19" s="285">
        <f t="shared" si="23"/>
        <v>9</v>
      </c>
      <c r="BP19" s="249">
        <f t="shared" si="24"/>
        <v>6.3</v>
      </c>
      <c r="BQ19" s="251">
        <f t="shared" si="25"/>
        <v>2.6999999999999997</v>
      </c>
      <c r="BR19" s="510" t="str">
        <f t="shared" si="26"/>
        <v>D-</v>
      </c>
      <c r="BS19" s="641">
        <f t="shared" si="27"/>
        <v>9</v>
      </c>
      <c r="BT19" s="250">
        <f>'ACTA REPORTE 1ER TRI'!G249</f>
        <v>9</v>
      </c>
      <c r="BU19" s="250">
        <f>'ACTA REPORTE 1ER TRI'!L249</f>
        <v>9</v>
      </c>
      <c r="BV19" s="250">
        <f>'ACTA REPORTE 1ER TRI'!M249</f>
        <v>9</v>
      </c>
      <c r="BW19" s="544" t="str">
        <f>'ACTA REPORTE 1ER TRI'!N249</f>
        <v>A-</v>
      </c>
      <c r="BX19" s="250">
        <f>'ACTA REPORTE 1ER TRI'!T249</f>
        <v>9</v>
      </c>
      <c r="BY19" s="251">
        <f>'ACTA REPORTE 1ER TRI'!Y249</f>
        <v>9</v>
      </c>
      <c r="BZ19" s="250">
        <f>'ACTA REPORTE 1ER TRI'!Z249</f>
        <v>9</v>
      </c>
      <c r="CA19" s="624" t="str">
        <f>'ACTA REPORTE 1ER TRI'!AA249</f>
        <v>A-</v>
      </c>
      <c r="CB19" s="533">
        <f>'ACTA REPORTE 1ER TRI'!AB249</f>
        <v>9</v>
      </c>
      <c r="CC19" s="1123"/>
      <c r="CD19" s="510" t="str">
        <f t="shared" si="28"/>
        <v>A-</v>
      </c>
      <c r="CE19" s="522">
        <f t="shared" si="29"/>
        <v>9</v>
      </c>
      <c r="CF19" s="285">
        <f t="shared" si="30"/>
        <v>9</v>
      </c>
      <c r="CG19" s="249">
        <f t="shared" si="31"/>
        <v>6.3</v>
      </c>
      <c r="CH19" s="251">
        <f t="shared" si="32"/>
        <v>2.6999999999999997</v>
      </c>
      <c r="CI19" s="510" t="str">
        <f t="shared" si="33"/>
        <v>D-</v>
      </c>
      <c r="CJ19" s="641">
        <f t="shared" si="34"/>
        <v>9</v>
      </c>
      <c r="CK19" s="250">
        <f>'ACTA REPORTE 1ER TRI'!G306</f>
        <v>9</v>
      </c>
      <c r="CL19" s="250">
        <f>'ACTA REPORTE 1ER TRI'!L306</f>
        <v>9</v>
      </c>
      <c r="CM19" s="250">
        <f>'ACTA REPORTE 1ER TRI'!M306</f>
        <v>9</v>
      </c>
      <c r="CN19" s="544" t="str">
        <f>'ACTA REPORTE 1ER TRI'!N306</f>
        <v>A-</v>
      </c>
      <c r="CO19" s="250">
        <f>'ACTA REPORTE 1ER TRI'!T306</f>
        <v>9</v>
      </c>
      <c r="CP19" s="250">
        <f>'ACTA REPORTE 1ER TRI'!Y306</f>
        <v>9</v>
      </c>
      <c r="CQ19" s="250">
        <f>'ACTA REPORTE 1ER TRI'!Z306</f>
        <v>9</v>
      </c>
      <c r="CR19" s="547" t="str">
        <f>'ACTA REPORTE 1ER TRI'!AA306</f>
        <v>A-</v>
      </c>
      <c r="CS19" s="533">
        <f>'ACTA REPORTE 1ER TRI'!AB306</f>
        <v>9</v>
      </c>
      <c r="CT19" s="1123"/>
      <c r="CU19" s="510" t="str">
        <f t="shared" si="35"/>
        <v>A-</v>
      </c>
      <c r="CV19" s="522">
        <f t="shared" si="36"/>
        <v>9</v>
      </c>
      <c r="CW19" s="285">
        <f t="shared" si="37"/>
        <v>9</v>
      </c>
      <c r="CX19" s="249">
        <f t="shared" si="38"/>
        <v>6.3</v>
      </c>
      <c r="CY19" s="251">
        <f t="shared" si="39"/>
        <v>2.6999999999999997</v>
      </c>
      <c r="CZ19" s="510" t="str">
        <f t="shared" si="40"/>
        <v>D-</v>
      </c>
      <c r="DA19" s="641">
        <f t="shared" si="41"/>
        <v>9</v>
      </c>
      <c r="DB19" s="250">
        <f>'ACTA REPORTE 1ER TRI'!G363</f>
        <v>9</v>
      </c>
      <c r="DC19" s="250">
        <f>'ACTA REPORTE 1ER TRI'!L363</f>
        <v>9</v>
      </c>
      <c r="DD19" s="250">
        <f>'ACTA REPORTE 1ER TRI'!M363</f>
        <v>9</v>
      </c>
      <c r="DE19" s="544" t="str">
        <f>'ACTA REPORTE 1ER TRI'!N363</f>
        <v>A-</v>
      </c>
      <c r="DF19" s="250">
        <f>'ACTA REPORTE 1ER TRI'!T363</f>
        <v>9</v>
      </c>
      <c r="DG19" s="250">
        <f>'ACTA REPORTE 1ER TRI'!Y363</f>
        <v>9</v>
      </c>
      <c r="DH19" s="250">
        <f>'ACTA REPORTE 1ER TRI'!Z363</f>
        <v>9</v>
      </c>
      <c r="DI19" s="547" t="str">
        <f>'ACTA REPORTE 1ER TRI'!AA363</f>
        <v>A-</v>
      </c>
      <c r="DJ19" s="533">
        <f>'ACTA REPORTE 1ER TRI'!AB363</f>
        <v>9</v>
      </c>
      <c r="DK19" s="1123"/>
      <c r="DL19" s="510" t="str">
        <f t="shared" si="42"/>
        <v>A-</v>
      </c>
      <c r="DM19" s="522">
        <f t="shared" si="43"/>
        <v>9</v>
      </c>
      <c r="DN19" s="285">
        <f t="shared" si="44"/>
        <v>9</v>
      </c>
      <c r="DO19" s="249">
        <f t="shared" si="45"/>
        <v>6.3</v>
      </c>
      <c r="DP19" s="251">
        <f t="shared" si="46"/>
        <v>2.6999999999999997</v>
      </c>
      <c r="DQ19" s="510" t="str">
        <f t="shared" si="47"/>
        <v>D-</v>
      </c>
      <c r="DR19" s="641">
        <f t="shared" si="48"/>
        <v>9</v>
      </c>
      <c r="DS19" s="250">
        <f>'ACTA REPORTE 1ER TRI'!G420</f>
        <v>9</v>
      </c>
      <c r="DT19" s="250">
        <f>'ACTA REPORTE 1ER TRI'!L420</f>
        <v>9</v>
      </c>
      <c r="DU19" s="250">
        <f>'ACTA REPORTE 1ER TRI'!M420</f>
        <v>9</v>
      </c>
      <c r="DV19" s="544" t="str">
        <f>'ACTA REPORTE 1ER TRI'!N420</f>
        <v>A-</v>
      </c>
      <c r="DW19" s="250">
        <f>'ACTA REPORTE 1ER TRI'!T420</f>
        <v>9</v>
      </c>
      <c r="DX19" s="250">
        <f>'ACTA REPORTE 1ER TRI'!Y420</f>
        <v>9</v>
      </c>
      <c r="DY19" s="250">
        <f>'ACTA REPORTE 1ER TRI'!Z420</f>
        <v>9</v>
      </c>
      <c r="DZ19" s="547" t="str">
        <f>'ACTA REPORTE 1ER TRI'!AA420</f>
        <v>A-</v>
      </c>
      <c r="EA19" s="533">
        <f>'ACTA REPORTE 1ER TRI'!AB420</f>
        <v>9</v>
      </c>
      <c r="EB19" s="1123"/>
      <c r="EC19" s="510" t="str">
        <f t="shared" si="49"/>
        <v>A-</v>
      </c>
      <c r="ED19" s="522">
        <f t="shared" si="50"/>
        <v>9</v>
      </c>
      <c r="EE19" s="285">
        <f t="shared" si="51"/>
        <v>9</v>
      </c>
      <c r="EF19" s="249">
        <f t="shared" si="52"/>
        <v>6.3</v>
      </c>
      <c r="EG19" s="251">
        <f t="shared" si="53"/>
        <v>2.6999999999999997</v>
      </c>
      <c r="EH19" s="510" t="str">
        <f t="shared" si="54"/>
        <v>D-</v>
      </c>
      <c r="EI19" s="641">
        <f t="shared" si="55"/>
        <v>9</v>
      </c>
      <c r="EJ19" s="250">
        <f>'ACTA REPORTE 1ER TRI'!G477</f>
        <v>9</v>
      </c>
      <c r="EK19" s="250">
        <f>'ACTA REPORTE 1ER TRI'!L477</f>
        <v>9</v>
      </c>
      <c r="EL19" s="250">
        <f>'ACTA REPORTE 1ER TRI'!M477</f>
        <v>9</v>
      </c>
      <c r="EM19" s="544" t="str">
        <f>'ACTA REPORTE 1ER TRI'!N477</f>
        <v>A-</v>
      </c>
      <c r="EN19" s="250">
        <f>'ACTA REPORTE 1ER TRI'!T477</f>
        <v>9</v>
      </c>
      <c r="EO19" s="250">
        <f>'ACTA REPORTE 1ER TRI'!Y477</f>
        <v>9</v>
      </c>
      <c r="EP19" s="250">
        <f>'ACTA REPORTE 1ER TRI'!Z477</f>
        <v>9</v>
      </c>
      <c r="EQ19" s="547" t="str">
        <f>'ACTA REPORTE 1ER TRI'!AA477</f>
        <v>A-</v>
      </c>
      <c r="ER19" s="533">
        <f>'ACTA REPORTE 1ER TRI'!AB477</f>
        <v>9</v>
      </c>
      <c r="ES19" s="1123"/>
      <c r="ET19" s="510" t="str">
        <f t="shared" si="56"/>
        <v>A-</v>
      </c>
      <c r="EU19" s="522">
        <f t="shared" si="57"/>
        <v>9</v>
      </c>
      <c r="EV19" s="285">
        <f t="shared" si="58"/>
        <v>9</v>
      </c>
      <c r="EW19" s="249">
        <f t="shared" si="59"/>
        <v>6.3</v>
      </c>
      <c r="EX19" s="251">
        <f t="shared" si="60"/>
        <v>2.6999999999999997</v>
      </c>
      <c r="EY19" s="510" t="str">
        <f t="shared" si="61"/>
        <v>D-</v>
      </c>
      <c r="EZ19" s="641">
        <f t="shared" si="62"/>
        <v>9</v>
      </c>
      <c r="FA19" s="503" t="str">
        <f t="shared" si="63"/>
        <v>D-</v>
      </c>
      <c r="FB19" s="645">
        <f t="shared" si="64"/>
        <v>7.666666666666667</v>
      </c>
      <c r="FC19" s="503" t="str">
        <f t="shared" si="65"/>
        <v>D-</v>
      </c>
      <c r="FD19" s="752">
        <f t="shared" si="0"/>
        <v>7.6000000000000005</v>
      </c>
    </row>
    <row r="20" spans="1:160" s="42" customFormat="1" ht="60" customHeight="1" x14ac:dyDescent="0.5">
      <c r="A20" s="41"/>
      <c r="B20" s="536">
        <v>10</v>
      </c>
      <c r="C20" s="72">
        <f>DATOS!F17</f>
        <v>0</v>
      </c>
      <c r="D20" s="250">
        <f>'ACTA REPORTE 1ER TRI'!G22</f>
        <v>0</v>
      </c>
      <c r="E20" s="250">
        <f>'ACTA REPORTE 1ER TRI'!L22</f>
        <v>0</v>
      </c>
      <c r="F20" s="250">
        <f>'ACTA REPORTE 1ER TRI'!M22</f>
        <v>0</v>
      </c>
      <c r="G20" s="544" t="e">
        <f>'ACTA REPORTE 1ER TRI'!N22</f>
        <v>#N/A</v>
      </c>
      <c r="H20" s="250">
        <f>'ACTA REPORTE 1ER TRI'!T22</f>
        <v>0</v>
      </c>
      <c r="I20" s="250">
        <f>'ACTA REPORTE 1ER TRI'!Y22</f>
        <v>0</v>
      </c>
      <c r="J20" s="250">
        <f>'ACTA REPORTE 1ER TRI'!Z22</f>
        <v>0</v>
      </c>
      <c r="K20" s="547" t="str">
        <f>'ACTA REPORTE 1ER TRI'!AA22</f>
        <v>A-</v>
      </c>
      <c r="L20" s="533">
        <f>'ACTA REPORTE 1ER TRI'!AB22</f>
        <v>9</v>
      </c>
      <c r="M20" s="1123"/>
      <c r="N20" s="510" t="str">
        <f t="shared" si="1"/>
        <v>D-</v>
      </c>
      <c r="O20" s="522">
        <f t="shared" si="2"/>
        <v>3</v>
      </c>
      <c r="P20" s="285">
        <f t="shared" si="3"/>
        <v>0</v>
      </c>
      <c r="Q20" s="249">
        <f t="shared" si="4"/>
        <v>0</v>
      </c>
      <c r="R20" s="251">
        <f t="shared" si="5"/>
        <v>2.6999999999999997</v>
      </c>
      <c r="S20" s="510" t="str">
        <f t="shared" si="6"/>
        <v>D-</v>
      </c>
      <c r="T20" s="641">
        <f t="shared" si="7"/>
        <v>2.6999999999999997</v>
      </c>
      <c r="U20" s="250">
        <f>'ACTA REPORTE 1ER TRI'!G79</f>
        <v>0</v>
      </c>
      <c r="V20" s="250">
        <f>'ACTA REPORTE 1ER TRI'!L79</f>
        <v>0</v>
      </c>
      <c r="W20" s="250">
        <f>'ACTA REPORTE 1ER TRI'!M79</f>
        <v>0</v>
      </c>
      <c r="X20" s="544" t="e">
        <f>'ACTA REPORTE 1ER TRI'!N79</f>
        <v>#N/A</v>
      </c>
      <c r="Y20" s="250">
        <f>'ACTA REPORTE 1ER TRI'!T79</f>
        <v>0</v>
      </c>
      <c r="Z20" s="250">
        <f>'ACTA REPORTE 1ER TRI'!Y79</f>
        <v>0</v>
      </c>
      <c r="AA20" s="250">
        <f>'ACTA REPORTE 1ER TRI'!Z79</f>
        <v>0</v>
      </c>
      <c r="AB20" s="547" t="str">
        <f>'ACTA REPORTE 1ER TRI'!AA79</f>
        <v>A-</v>
      </c>
      <c r="AC20" s="533">
        <f>'ACTA REPORTE 1ER TRI'!AB79</f>
        <v>9</v>
      </c>
      <c r="AD20" s="1123"/>
      <c r="AE20" s="510" t="str">
        <f t="shared" si="8"/>
        <v>D-</v>
      </c>
      <c r="AF20" s="522">
        <f t="shared" si="9"/>
        <v>3</v>
      </c>
      <c r="AG20" s="285">
        <f t="shared" si="10"/>
        <v>0</v>
      </c>
      <c r="AH20" s="249">
        <f t="shared" si="11"/>
        <v>0</v>
      </c>
      <c r="AI20" s="251">
        <f t="shared" si="12"/>
        <v>2.6999999999999997</v>
      </c>
      <c r="AJ20" s="510" t="str">
        <f t="shared" si="13"/>
        <v>D-</v>
      </c>
      <c r="AK20" s="641">
        <f t="shared" si="14"/>
        <v>2.6999999999999997</v>
      </c>
      <c r="AL20" s="250">
        <f>'ACTA REPORTE 1ER TRI'!G136</f>
        <v>9</v>
      </c>
      <c r="AM20" s="250">
        <f>'ACTA REPORTE 1ER TRI'!L136</f>
        <v>9</v>
      </c>
      <c r="AN20" s="250">
        <f>'ACTA REPORTE 1ER TRI'!M136</f>
        <v>9</v>
      </c>
      <c r="AO20" s="544" t="str">
        <f>'ACTA REPORTE 1ER TRI'!N136</f>
        <v>A-</v>
      </c>
      <c r="AP20" s="250">
        <f>'ACTA REPORTE 1ER TRI'!T136</f>
        <v>9</v>
      </c>
      <c r="AQ20" s="250">
        <f>'ACTA REPORTE 1ER TRI'!Y136</f>
        <v>9</v>
      </c>
      <c r="AR20" s="250">
        <f>'ACTA REPORTE 1ER TRI'!Z136</f>
        <v>9</v>
      </c>
      <c r="AS20" s="547" t="str">
        <f>'ACTA REPORTE 1ER TRI'!AA136</f>
        <v>A-</v>
      </c>
      <c r="AT20" s="533">
        <f>'ACTA REPORTE 1ER TRI'!AB136</f>
        <v>9</v>
      </c>
      <c r="AU20" s="1123"/>
      <c r="AV20" s="510" t="str">
        <f t="shared" si="15"/>
        <v>A-</v>
      </c>
      <c r="AW20" s="522">
        <f t="shared" si="66"/>
        <v>9</v>
      </c>
      <c r="AX20" s="285">
        <f t="shared" si="16"/>
        <v>9</v>
      </c>
      <c r="AY20" s="249">
        <f t="shared" si="17"/>
        <v>6.3</v>
      </c>
      <c r="AZ20" s="251">
        <f t="shared" si="18"/>
        <v>2.6999999999999997</v>
      </c>
      <c r="BA20" s="510" t="str">
        <f t="shared" si="19"/>
        <v>D-</v>
      </c>
      <c r="BB20" s="641">
        <f t="shared" si="20"/>
        <v>9</v>
      </c>
      <c r="BC20" s="250">
        <f>'ACTA REPORTE 1ER TRI'!G193</f>
        <v>9</v>
      </c>
      <c r="BD20" s="250">
        <f>'ACTA REPORTE 1ER TRI'!L193</f>
        <v>9</v>
      </c>
      <c r="BE20" s="250">
        <f>'ACTA REPORTE 1ER TRI'!M193</f>
        <v>9</v>
      </c>
      <c r="BF20" s="544" t="str">
        <f>'ACTA REPORTE 1ER TRI'!N193</f>
        <v>A-</v>
      </c>
      <c r="BG20" s="250">
        <f>'ACTA REPORTE 1ER TRI'!T193</f>
        <v>9</v>
      </c>
      <c r="BH20" s="250">
        <f>'ACTA REPORTE 1ER TRI'!Y193</f>
        <v>9</v>
      </c>
      <c r="BI20" s="250">
        <f>'ACTA REPORTE 1ER TRI'!Z193</f>
        <v>9</v>
      </c>
      <c r="BJ20" s="547" t="str">
        <f>'ACTA REPORTE 1ER TRI'!AA193</f>
        <v>A-</v>
      </c>
      <c r="BK20" s="533">
        <f>'ACTA REPORTE 1ER TRI'!AB193</f>
        <v>9</v>
      </c>
      <c r="BL20" s="1123"/>
      <c r="BM20" s="510" t="str">
        <f t="shared" si="21"/>
        <v>A-</v>
      </c>
      <c r="BN20" s="522">
        <f t="shared" si="22"/>
        <v>9</v>
      </c>
      <c r="BO20" s="285">
        <f t="shared" si="23"/>
        <v>9</v>
      </c>
      <c r="BP20" s="249">
        <f t="shared" si="24"/>
        <v>6.3</v>
      </c>
      <c r="BQ20" s="251">
        <f t="shared" si="25"/>
        <v>2.6999999999999997</v>
      </c>
      <c r="BR20" s="510" t="str">
        <f t="shared" si="26"/>
        <v>D-</v>
      </c>
      <c r="BS20" s="641">
        <f t="shared" si="27"/>
        <v>9</v>
      </c>
      <c r="BT20" s="250">
        <f>'ACTA REPORTE 1ER TRI'!G250</f>
        <v>9</v>
      </c>
      <c r="BU20" s="250">
        <f>'ACTA REPORTE 1ER TRI'!L250</f>
        <v>9</v>
      </c>
      <c r="BV20" s="250">
        <f>'ACTA REPORTE 1ER TRI'!M250</f>
        <v>9</v>
      </c>
      <c r="BW20" s="544" t="str">
        <f>'ACTA REPORTE 1ER TRI'!N250</f>
        <v>A-</v>
      </c>
      <c r="BX20" s="250">
        <f>'ACTA REPORTE 1ER TRI'!T250</f>
        <v>9</v>
      </c>
      <c r="BY20" s="251">
        <f>'ACTA REPORTE 1ER TRI'!Y250</f>
        <v>9</v>
      </c>
      <c r="BZ20" s="250">
        <f>'ACTA REPORTE 1ER TRI'!Z250</f>
        <v>9</v>
      </c>
      <c r="CA20" s="624" t="str">
        <f>'ACTA REPORTE 1ER TRI'!AA250</f>
        <v>A-</v>
      </c>
      <c r="CB20" s="533">
        <f>'ACTA REPORTE 1ER TRI'!AB250</f>
        <v>9</v>
      </c>
      <c r="CC20" s="1123"/>
      <c r="CD20" s="510" t="str">
        <f t="shared" si="28"/>
        <v>A-</v>
      </c>
      <c r="CE20" s="522">
        <f t="shared" si="29"/>
        <v>9</v>
      </c>
      <c r="CF20" s="285">
        <f t="shared" si="30"/>
        <v>9</v>
      </c>
      <c r="CG20" s="249">
        <f t="shared" si="31"/>
        <v>6.3</v>
      </c>
      <c r="CH20" s="251">
        <f t="shared" si="32"/>
        <v>2.6999999999999997</v>
      </c>
      <c r="CI20" s="510" t="str">
        <f t="shared" si="33"/>
        <v>D-</v>
      </c>
      <c r="CJ20" s="641">
        <f t="shared" si="34"/>
        <v>9</v>
      </c>
      <c r="CK20" s="250">
        <f>'ACTA REPORTE 1ER TRI'!G307</f>
        <v>9</v>
      </c>
      <c r="CL20" s="250">
        <f>'ACTA REPORTE 1ER TRI'!L307</f>
        <v>9</v>
      </c>
      <c r="CM20" s="250">
        <f>'ACTA REPORTE 1ER TRI'!M307</f>
        <v>9</v>
      </c>
      <c r="CN20" s="544" t="str">
        <f>'ACTA REPORTE 1ER TRI'!N307</f>
        <v>A-</v>
      </c>
      <c r="CO20" s="250">
        <f>'ACTA REPORTE 1ER TRI'!T307</f>
        <v>9</v>
      </c>
      <c r="CP20" s="250">
        <f>'ACTA REPORTE 1ER TRI'!Y307</f>
        <v>9</v>
      </c>
      <c r="CQ20" s="250">
        <f>'ACTA REPORTE 1ER TRI'!Z307</f>
        <v>9</v>
      </c>
      <c r="CR20" s="547" t="str">
        <f>'ACTA REPORTE 1ER TRI'!AA307</f>
        <v>A-</v>
      </c>
      <c r="CS20" s="533">
        <f>'ACTA REPORTE 1ER TRI'!AB307</f>
        <v>9</v>
      </c>
      <c r="CT20" s="1123"/>
      <c r="CU20" s="510" t="str">
        <f t="shared" si="35"/>
        <v>A-</v>
      </c>
      <c r="CV20" s="522">
        <f t="shared" si="36"/>
        <v>9</v>
      </c>
      <c r="CW20" s="285">
        <f t="shared" si="37"/>
        <v>9</v>
      </c>
      <c r="CX20" s="249">
        <f t="shared" si="38"/>
        <v>6.3</v>
      </c>
      <c r="CY20" s="251">
        <f t="shared" si="39"/>
        <v>2.6999999999999997</v>
      </c>
      <c r="CZ20" s="510" t="str">
        <f t="shared" si="40"/>
        <v>D-</v>
      </c>
      <c r="DA20" s="641">
        <f t="shared" si="41"/>
        <v>9</v>
      </c>
      <c r="DB20" s="250">
        <f>'ACTA REPORTE 1ER TRI'!G364</f>
        <v>9</v>
      </c>
      <c r="DC20" s="250">
        <f>'ACTA REPORTE 1ER TRI'!L364</f>
        <v>9</v>
      </c>
      <c r="DD20" s="250">
        <f>'ACTA REPORTE 1ER TRI'!M364</f>
        <v>9</v>
      </c>
      <c r="DE20" s="544" t="str">
        <f>'ACTA REPORTE 1ER TRI'!N364</f>
        <v>A-</v>
      </c>
      <c r="DF20" s="250">
        <f>'ACTA REPORTE 1ER TRI'!T364</f>
        <v>9</v>
      </c>
      <c r="DG20" s="250">
        <f>'ACTA REPORTE 1ER TRI'!Y364</f>
        <v>9</v>
      </c>
      <c r="DH20" s="250">
        <f>'ACTA REPORTE 1ER TRI'!Z364</f>
        <v>9</v>
      </c>
      <c r="DI20" s="547" t="str">
        <f>'ACTA REPORTE 1ER TRI'!AA364</f>
        <v>A-</v>
      </c>
      <c r="DJ20" s="533">
        <f>'ACTA REPORTE 1ER TRI'!AB364</f>
        <v>9</v>
      </c>
      <c r="DK20" s="1123"/>
      <c r="DL20" s="510" t="str">
        <f t="shared" si="42"/>
        <v>A-</v>
      </c>
      <c r="DM20" s="522">
        <f t="shared" si="43"/>
        <v>9</v>
      </c>
      <c r="DN20" s="285">
        <f t="shared" si="44"/>
        <v>9</v>
      </c>
      <c r="DO20" s="249">
        <f t="shared" si="45"/>
        <v>6.3</v>
      </c>
      <c r="DP20" s="251">
        <f t="shared" si="46"/>
        <v>2.6999999999999997</v>
      </c>
      <c r="DQ20" s="510" t="str">
        <f t="shared" si="47"/>
        <v>D-</v>
      </c>
      <c r="DR20" s="641">
        <f t="shared" si="48"/>
        <v>9</v>
      </c>
      <c r="DS20" s="250">
        <f>'ACTA REPORTE 1ER TRI'!G421</f>
        <v>9</v>
      </c>
      <c r="DT20" s="250">
        <f>'ACTA REPORTE 1ER TRI'!L421</f>
        <v>9</v>
      </c>
      <c r="DU20" s="250">
        <f>'ACTA REPORTE 1ER TRI'!M421</f>
        <v>9</v>
      </c>
      <c r="DV20" s="544" t="str">
        <f>'ACTA REPORTE 1ER TRI'!N421</f>
        <v>A-</v>
      </c>
      <c r="DW20" s="250">
        <f>'ACTA REPORTE 1ER TRI'!T421</f>
        <v>9</v>
      </c>
      <c r="DX20" s="250">
        <f>'ACTA REPORTE 1ER TRI'!Y421</f>
        <v>9</v>
      </c>
      <c r="DY20" s="250">
        <f>'ACTA REPORTE 1ER TRI'!Z421</f>
        <v>9</v>
      </c>
      <c r="DZ20" s="547" t="str">
        <f>'ACTA REPORTE 1ER TRI'!AA421</f>
        <v>A-</v>
      </c>
      <c r="EA20" s="533">
        <f>'ACTA REPORTE 1ER TRI'!AB421</f>
        <v>9</v>
      </c>
      <c r="EB20" s="1123"/>
      <c r="EC20" s="510" t="str">
        <f t="shared" si="49"/>
        <v>A-</v>
      </c>
      <c r="ED20" s="522">
        <f t="shared" si="50"/>
        <v>9</v>
      </c>
      <c r="EE20" s="285">
        <f t="shared" si="51"/>
        <v>9</v>
      </c>
      <c r="EF20" s="249">
        <f t="shared" si="52"/>
        <v>6.3</v>
      </c>
      <c r="EG20" s="251">
        <f t="shared" si="53"/>
        <v>2.6999999999999997</v>
      </c>
      <c r="EH20" s="510" t="str">
        <f t="shared" si="54"/>
        <v>D-</v>
      </c>
      <c r="EI20" s="641">
        <f t="shared" si="55"/>
        <v>9</v>
      </c>
      <c r="EJ20" s="250">
        <f>'ACTA REPORTE 1ER TRI'!G478</f>
        <v>9</v>
      </c>
      <c r="EK20" s="250">
        <f>'ACTA REPORTE 1ER TRI'!L478</f>
        <v>9</v>
      </c>
      <c r="EL20" s="250">
        <f>'ACTA REPORTE 1ER TRI'!M478</f>
        <v>9</v>
      </c>
      <c r="EM20" s="544" t="str">
        <f>'ACTA REPORTE 1ER TRI'!N478</f>
        <v>A-</v>
      </c>
      <c r="EN20" s="250">
        <f>'ACTA REPORTE 1ER TRI'!T478</f>
        <v>9</v>
      </c>
      <c r="EO20" s="250">
        <f>'ACTA REPORTE 1ER TRI'!Y478</f>
        <v>9</v>
      </c>
      <c r="EP20" s="250">
        <f>'ACTA REPORTE 1ER TRI'!Z478</f>
        <v>9</v>
      </c>
      <c r="EQ20" s="547" t="str">
        <f>'ACTA REPORTE 1ER TRI'!AA478</f>
        <v>A-</v>
      </c>
      <c r="ER20" s="533">
        <f>'ACTA REPORTE 1ER TRI'!AB478</f>
        <v>9</v>
      </c>
      <c r="ES20" s="1123"/>
      <c r="ET20" s="510" t="str">
        <f t="shared" si="56"/>
        <v>A-</v>
      </c>
      <c r="EU20" s="522">
        <f t="shared" si="57"/>
        <v>9</v>
      </c>
      <c r="EV20" s="285">
        <f t="shared" si="58"/>
        <v>9</v>
      </c>
      <c r="EW20" s="249">
        <f t="shared" si="59"/>
        <v>6.3</v>
      </c>
      <c r="EX20" s="251">
        <f t="shared" si="60"/>
        <v>2.6999999999999997</v>
      </c>
      <c r="EY20" s="510" t="str">
        <f t="shared" si="61"/>
        <v>D-</v>
      </c>
      <c r="EZ20" s="641">
        <f t="shared" si="62"/>
        <v>9</v>
      </c>
      <c r="FA20" s="503" t="str">
        <f t="shared" si="63"/>
        <v>D-</v>
      </c>
      <c r="FB20" s="645">
        <f t="shared" si="64"/>
        <v>7.666666666666667</v>
      </c>
      <c r="FC20" s="503" t="str">
        <f t="shared" si="65"/>
        <v>D-</v>
      </c>
      <c r="FD20" s="752">
        <f t="shared" si="0"/>
        <v>7.6000000000000005</v>
      </c>
    </row>
    <row r="21" spans="1:160" s="42" customFormat="1" ht="60" customHeight="1" x14ac:dyDescent="0.5">
      <c r="A21" s="41"/>
      <c r="B21" s="536">
        <v>11</v>
      </c>
      <c r="C21" s="72">
        <f>DATOS!F18</f>
        <v>0</v>
      </c>
      <c r="D21" s="250">
        <f>'ACTA REPORTE 1ER TRI'!G23</f>
        <v>0</v>
      </c>
      <c r="E21" s="250">
        <f>'ACTA REPORTE 1ER TRI'!L23</f>
        <v>0</v>
      </c>
      <c r="F21" s="250">
        <f>'ACTA REPORTE 1ER TRI'!M23</f>
        <v>0</v>
      </c>
      <c r="G21" s="544" t="e">
        <f>'ACTA REPORTE 1ER TRI'!N23</f>
        <v>#N/A</v>
      </c>
      <c r="H21" s="250">
        <f>'ACTA REPORTE 1ER TRI'!T23</f>
        <v>0</v>
      </c>
      <c r="I21" s="250">
        <f>'ACTA REPORTE 1ER TRI'!Y23</f>
        <v>0</v>
      </c>
      <c r="J21" s="250">
        <f>'ACTA REPORTE 1ER TRI'!Z23</f>
        <v>0</v>
      </c>
      <c r="K21" s="547" t="str">
        <f>'ACTA REPORTE 1ER TRI'!AA23</f>
        <v>A-</v>
      </c>
      <c r="L21" s="533">
        <f>'ACTA REPORTE 1ER TRI'!AB23</f>
        <v>9</v>
      </c>
      <c r="M21" s="1123"/>
      <c r="N21" s="510" t="str">
        <f t="shared" si="1"/>
        <v>D-</v>
      </c>
      <c r="O21" s="522">
        <f t="shared" si="2"/>
        <v>3</v>
      </c>
      <c r="P21" s="285">
        <f t="shared" si="3"/>
        <v>0</v>
      </c>
      <c r="Q21" s="249">
        <f t="shared" si="4"/>
        <v>0</v>
      </c>
      <c r="R21" s="251">
        <f t="shared" si="5"/>
        <v>2.6999999999999997</v>
      </c>
      <c r="S21" s="510" t="str">
        <f t="shared" si="6"/>
        <v>D-</v>
      </c>
      <c r="T21" s="641">
        <f t="shared" si="7"/>
        <v>2.6999999999999997</v>
      </c>
      <c r="U21" s="250">
        <f>'ACTA REPORTE 1ER TRI'!G80</f>
        <v>0</v>
      </c>
      <c r="V21" s="250">
        <f>'ACTA REPORTE 1ER TRI'!L80</f>
        <v>0</v>
      </c>
      <c r="W21" s="250">
        <f>'ACTA REPORTE 1ER TRI'!M80</f>
        <v>0</v>
      </c>
      <c r="X21" s="544" t="e">
        <f>'ACTA REPORTE 1ER TRI'!N80</f>
        <v>#N/A</v>
      </c>
      <c r="Y21" s="250">
        <f>'ACTA REPORTE 1ER TRI'!T80</f>
        <v>0</v>
      </c>
      <c r="Z21" s="250">
        <f>'ACTA REPORTE 1ER TRI'!Y80</f>
        <v>0</v>
      </c>
      <c r="AA21" s="250">
        <f>'ACTA REPORTE 1ER TRI'!Z80</f>
        <v>0</v>
      </c>
      <c r="AB21" s="547" t="str">
        <f>'ACTA REPORTE 1ER TRI'!AA80</f>
        <v>A-</v>
      </c>
      <c r="AC21" s="533">
        <f>'ACTA REPORTE 1ER TRI'!AB80</f>
        <v>9</v>
      </c>
      <c r="AD21" s="1123"/>
      <c r="AE21" s="510" t="str">
        <f t="shared" si="8"/>
        <v>D-</v>
      </c>
      <c r="AF21" s="522">
        <f t="shared" si="9"/>
        <v>3</v>
      </c>
      <c r="AG21" s="285">
        <f t="shared" si="10"/>
        <v>0</v>
      </c>
      <c r="AH21" s="249">
        <f t="shared" si="11"/>
        <v>0</v>
      </c>
      <c r="AI21" s="251">
        <f t="shared" si="12"/>
        <v>2.6999999999999997</v>
      </c>
      <c r="AJ21" s="510" t="str">
        <f t="shared" si="13"/>
        <v>D-</v>
      </c>
      <c r="AK21" s="641">
        <f t="shared" si="14"/>
        <v>2.6999999999999997</v>
      </c>
      <c r="AL21" s="250">
        <f>'ACTA REPORTE 1ER TRI'!G137</f>
        <v>9</v>
      </c>
      <c r="AM21" s="250">
        <f>'ACTA REPORTE 1ER TRI'!L137</f>
        <v>9</v>
      </c>
      <c r="AN21" s="250">
        <f>'ACTA REPORTE 1ER TRI'!M137</f>
        <v>9</v>
      </c>
      <c r="AO21" s="544" t="str">
        <f>'ACTA REPORTE 1ER TRI'!N137</f>
        <v>A-</v>
      </c>
      <c r="AP21" s="250">
        <f>'ACTA REPORTE 1ER TRI'!T137</f>
        <v>9</v>
      </c>
      <c r="AQ21" s="250">
        <f>'ACTA REPORTE 1ER TRI'!Y137</f>
        <v>9</v>
      </c>
      <c r="AR21" s="250">
        <f>'ACTA REPORTE 1ER TRI'!Z137</f>
        <v>9</v>
      </c>
      <c r="AS21" s="547" t="str">
        <f>'ACTA REPORTE 1ER TRI'!AA137</f>
        <v>A-</v>
      </c>
      <c r="AT21" s="533">
        <f>'ACTA REPORTE 1ER TRI'!AB137</f>
        <v>9</v>
      </c>
      <c r="AU21" s="1123"/>
      <c r="AV21" s="510" t="str">
        <f t="shared" si="15"/>
        <v>A-</v>
      </c>
      <c r="AW21" s="522">
        <f t="shared" si="66"/>
        <v>9</v>
      </c>
      <c r="AX21" s="285">
        <f t="shared" si="16"/>
        <v>9</v>
      </c>
      <c r="AY21" s="249">
        <f t="shared" si="17"/>
        <v>6.3</v>
      </c>
      <c r="AZ21" s="251">
        <f t="shared" si="18"/>
        <v>2.6999999999999997</v>
      </c>
      <c r="BA21" s="510" t="str">
        <f t="shared" si="19"/>
        <v>D-</v>
      </c>
      <c r="BB21" s="641">
        <f t="shared" si="20"/>
        <v>9</v>
      </c>
      <c r="BC21" s="250">
        <f>'ACTA REPORTE 1ER TRI'!G194</f>
        <v>9</v>
      </c>
      <c r="BD21" s="250">
        <f>'ACTA REPORTE 1ER TRI'!L194</f>
        <v>9</v>
      </c>
      <c r="BE21" s="250">
        <f>'ACTA REPORTE 1ER TRI'!M194</f>
        <v>9</v>
      </c>
      <c r="BF21" s="544" t="str">
        <f>'ACTA REPORTE 1ER TRI'!N194</f>
        <v>A-</v>
      </c>
      <c r="BG21" s="250">
        <f>'ACTA REPORTE 1ER TRI'!T194</f>
        <v>9</v>
      </c>
      <c r="BH21" s="250">
        <f>'ACTA REPORTE 1ER TRI'!Y194</f>
        <v>9</v>
      </c>
      <c r="BI21" s="250">
        <f>'ACTA REPORTE 1ER TRI'!Z194</f>
        <v>9</v>
      </c>
      <c r="BJ21" s="547" t="str">
        <f>'ACTA REPORTE 1ER TRI'!AA194</f>
        <v>A-</v>
      </c>
      <c r="BK21" s="533">
        <f>'ACTA REPORTE 1ER TRI'!AB194</f>
        <v>9</v>
      </c>
      <c r="BL21" s="1123"/>
      <c r="BM21" s="510" t="str">
        <f t="shared" si="21"/>
        <v>A-</v>
      </c>
      <c r="BN21" s="522">
        <f t="shared" si="22"/>
        <v>9</v>
      </c>
      <c r="BO21" s="285">
        <f t="shared" si="23"/>
        <v>9</v>
      </c>
      <c r="BP21" s="249">
        <f t="shared" si="24"/>
        <v>6.3</v>
      </c>
      <c r="BQ21" s="251">
        <f t="shared" si="25"/>
        <v>2.6999999999999997</v>
      </c>
      <c r="BR21" s="510" t="str">
        <f t="shared" si="26"/>
        <v>D-</v>
      </c>
      <c r="BS21" s="641">
        <f t="shared" si="27"/>
        <v>9</v>
      </c>
      <c r="BT21" s="250">
        <f>'ACTA REPORTE 1ER TRI'!G251</f>
        <v>9</v>
      </c>
      <c r="BU21" s="250">
        <f>'ACTA REPORTE 1ER TRI'!L251</f>
        <v>9</v>
      </c>
      <c r="BV21" s="250">
        <f>'ACTA REPORTE 1ER TRI'!M251</f>
        <v>9</v>
      </c>
      <c r="BW21" s="544" t="str">
        <f>'ACTA REPORTE 1ER TRI'!N251</f>
        <v>A-</v>
      </c>
      <c r="BX21" s="250">
        <f>'ACTA REPORTE 1ER TRI'!T251</f>
        <v>9</v>
      </c>
      <c r="BY21" s="251">
        <f>'ACTA REPORTE 1ER TRI'!Y251</f>
        <v>9</v>
      </c>
      <c r="BZ21" s="250">
        <f>'ACTA REPORTE 1ER TRI'!Z251</f>
        <v>9</v>
      </c>
      <c r="CA21" s="624" t="str">
        <f>'ACTA REPORTE 1ER TRI'!AA251</f>
        <v>A-</v>
      </c>
      <c r="CB21" s="533">
        <f>'ACTA REPORTE 1ER TRI'!AB251</f>
        <v>9</v>
      </c>
      <c r="CC21" s="1123"/>
      <c r="CD21" s="510" t="str">
        <f t="shared" si="28"/>
        <v>A-</v>
      </c>
      <c r="CE21" s="522">
        <f t="shared" si="29"/>
        <v>9</v>
      </c>
      <c r="CF21" s="285">
        <f t="shared" si="30"/>
        <v>9</v>
      </c>
      <c r="CG21" s="249">
        <f t="shared" si="31"/>
        <v>6.3</v>
      </c>
      <c r="CH21" s="251">
        <f t="shared" si="32"/>
        <v>2.6999999999999997</v>
      </c>
      <c r="CI21" s="510" t="str">
        <f t="shared" si="33"/>
        <v>D-</v>
      </c>
      <c r="CJ21" s="641">
        <f t="shared" si="34"/>
        <v>9</v>
      </c>
      <c r="CK21" s="250">
        <f>'ACTA REPORTE 1ER TRI'!G308</f>
        <v>9</v>
      </c>
      <c r="CL21" s="250">
        <f>'ACTA REPORTE 1ER TRI'!L308</f>
        <v>9</v>
      </c>
      <c r="CM21" s="250">
        <f>'ACTA REPORTE 1ER TRI'!M308</f>
        <v>9</v>
      </c>
      <c r="CN21" s="544" t="str">
        <f>'ACTA REPORTE 1ER TRI'!N308</f>
        <v>A-</v>
      </c>
      <c r="CO21" s="250">
        <f>'ACTA REPORTE 1ER TRI'!T308</f>
        <v>9</v>
      </c>
      <c r="CP21" s="250">
        <f>'ACTA REPORTE 1ER TRI'!Y308</f>
        <v>9</v>
      </c>
      <c r="CQ21" s="250">
        <f>'ACTA REPORTE 1ER TRI'!Z308</f>
        <v>9</v>
      </c>
      <c r="CR21" s="547" t="str">
        <f>'ACTA REPORTE 1ER TRI'!AA308</f>
        <v>A-</v>
      </c>
      <c r="CS21" s="533">
        <f>'ACTA REPORTE 1ER TRI'!AB308</f>
        <v>9</v>
      </c>
      <c r="CT21" s="1123"/>
      <c r="CU21" s="510" t="str">
        <f t="shared" si="35"/>
        <v>A-</v>
      </c>
      <c r="CV21" s="522">
        <f t="shared" si="36"/>
        <v>9</v>
      </c>
      <c r="CW21" s="285">
        <f t="shared" si="37"/>
        <v>9</v>
      </c>
      <c r="CX21" s="249">
        <f t="shared" si="38"/>
        <v>6.3</v>
      </c>
      <c r="CY21" s="251">
        <f t="shared" si="39"/>
        <v>2.6999999999999997</v>
      </c>
      <c r="CZ21" s="510" t="str">
        <f t="shared" si="40"/>
        <v>D-</v>
      </c>
      <c r="DA21" s="641">
        <f t="shared" si="41"/>
        <v>9</v>
      </c>
      <c r="DB21" s="250">
        <f>'ACTA REPORTE 1ER TRI'!G365</f>
        <v>9</v>
      </c>
      <c r="DC21" s="250">
        <f>'ACTA REPORTE 1ER TRI'!L365</f>
        <v>9</v>
      </c>
      <c r="DD21" s="250">
        <f>'ACTA REPORTE 1ER TRI'!M365</f>
        <v>9</v>
      </c>
      <c r="DE21" s="544" t="str">
        <f>'ACTA REPORTE 1ER TRI'!N365</f>
        <v>A-</v>
      </c>
      <c r="DF21" s="250">
        <f>'ACTA REPORTE 1ER TRI'!T365</f>
        <v>9</v>
      </c>
      <c r="DG21" s="250">
        <f>'ACTA REPORTE 1ER TRI'!Y365</f>
        <v>9</v>
      </c>
      <c r="DH21" s="250">
        <f>'ACTA REPORTE 1ER TRI'!Z365</f>
        <v>9</v>
      </c>
      <c r="DI21" s="547" t="str">
        <f>'ACTA REPORTE 1ER TRI'!AA365</f>
        <v>A-</v>
      </c>
      <c r="DJ21" s="533">
        <f>'ACTA REPORTE 1ER TRI'!AB365</f>
        <v>9</v>
      </c>
      <c r="DK21" s="1123"/>
      <c r="DL21" s="510" t="str">
        <f t="shared" si="42"/>
        <v>A-</v>
      </c>
      <c r="DM21" s="522">
        <f t="shared" si="43"/>
        <v>9</v>
      </c>
      <c r="DN21" s="285">
        <f t="shared" si="44"/>
        <v>9</v>
      </c>
      <c r="DO21" s="249">
        <f t="shared" si="45"/>
        <v>6.3</v>
      </c>
      <c r="DP21" s="251">
        <f t="shared" si="46"/>
        <v>2.6999999999999997</v>
      </c>
      <c r="DQ21" s="510" t="str">
        <f t="shared" si="47"/>
        <v>D-</v>
      </c>
      <c r="DR21" s="641">
        <f t="shared" si="48"/>
        <v>9</v>
      </c>
      <c r="DS21" s="250">
        <f>'ACTA REPORTE 1ER TRI'!G422</f>
        <v>9</v>
      </c>
      <c r="DT21" s="250">
        <f>'ACTA REPORTE 1ER TRI'!L422</f>
        <v>9</v>
      </c>
      <c r="DU21" s="250">
        <f>'ACTA REPORTE 1ER TRI'!M422</f>
        <v>9</v>
      </c>
      <c r="DV21" s="544" t="str">
        <f>'ACTA REPORTE 1ER TRI'!N422</f>
        <v>A-</v>
      </c>
      <c r="DW21" s="250">
        <f>'ACTA REPORTE 1ER TRI'!T422</f>
        <v>9</v>
      </c>
      <c r="DX21" s="250">
        <f>'ACTA REPORTE 1ER TRI'!Y422</f>
        <v>9</v>
      </c>
      <c r="DY21" s="250">
        <f>'ACTA REPORTE 1ER TRI'!Z422</f>
        <v>9</v>
      </c>
      <c r="DZ21" s="547" t="str">
        <f>'ACTA REPORTE 1ER TRI'!AA422</f>
        <v>A-</v>
      </c>
      <c r="EA21" s="533">
        <f>'ACTA REPORTE 1ER TRI'!AB422</f>
        <v>9</v>
      </c>
      <c r="EB21" s="1123"/>
      <c r="EC21" s="510" t="str">
        <f t="shared" si="49"/>
        <v>A-</v>
      </c>
      <c r="ED21" s="522">
        <f t="shared" si="50"/>
        <v>9</v>
      </c>
      <c r="EE21" s="285">
        <f t="shared" si="51"/>
        <v>9</v>
      </c>
      <c r="EF21" s="249">
        <f t="shared" si="52"/>
        <v>6.3</v>
      </c>
      <c r="EG21" s="251">
        <f t="shared" si="53"/>
        <v>2.6999999999999997</v>
      </c>
      <c r="EH21" s="510" t="str">
        <f t="shared" si="54"/>
        <v>D-</v>
      </c>
      <c r="EI21" s="641">
        <f t="shared" si="55"/>
        <v>9</v>
      </c>
      <c r="EJ21" s="250">
        <f>'ACTA REPORTE 1ER TRI'!G479</f>
        <v>9</v>
      </c>
      <c r="EK21" s="250">
        <f>'ACTA REPORTE 1ER TRI'!L479</f>
        <v>9</v>
      </c>
      <c r="EL21" s="250">
        <f>'ACTA REPORTE 1ER TRI'!M479</f>
        <v>9</v>
      </c>
      <c r="EM21" s="544" t="str">
        <f>'ACTA REPORTE 1ER TRI'!N479</f>
        <v>A-</v>
      </c>
      <c r="EN21" s="250">
        <f>'ACTA REPORTE 1ER TRI'!T479</f>
        <v>9</v>
      </c>
      <c r="EO21" s="250">
        <f>'ACTA REPORTE 1ER TRI'!Y479</f>
        <v>9</v>
      </c>
      <c r="EP21" s="250">
        <f>'ACTA REPORTE 1ER TRI'!Z479</f>
        <v>9</v>
      </c>
      <c r="EQ21" s="547" t="str">
        <f>'ACTA REPORTE 1ER TRI'!AA479</f>
        <v>A-</v>
      </c>
      <c r="ER21" s="533">
        <f>'ACTA REPORTE 1ER TRI'!AB479</f>
        <v>9</v>
      </c>
      <c r="ES21" s="1123"/>
      <c r="ET21" s="510" t="str">
        <f t="shared" si="56"/>
        <v>A-</v>
      </c>
      <c r="EU21" s="522">
        <f t="shared" si="57"/>
        <v>9</v>
      </c>
      <c r="EV21" s="285">
        <f t="shared" si="58"/>
        <v>9</v>
      </c>
      <c r="EW21" s="249">
        <f t="shared" si="59"/>
        <v>6.3</v>
      </c>
      <c r="EX21" s="251">
        <f t="shared" si="60"/>
        <v>2.6999999999999997</v>
      </c>
      <c r="EY21" s="510" t="str">
        <f t="shared" si="61"/>
        <v>D-</v>
      </c>
      <c r="EZ21" s="641">
        <f t="shared" si="62"/>
        <v>9</v>
      </c>
      <c r="FA21" s="503" t="str">
        <f t="shared" si="63"/>
        <v>D-</v>
      </c>
      <c r="FB21" s="645">
        <f t="shared" si="64"/>
        <v>7.666666666666667</v>
      </c>
      <c r="FC21" s="503" t="str">
        <f t="shared" si="65"/>
        <v>D-</v>
      </c>
      <c r="FD21" s="752">
        <f t="shared" si="0"/>
        <v>7.6000000000000005</v>
      </c>
    </row>
    <row r="22" spans="1:160" s="42" customFormat="1" ht="60" customHeight="1" x14ac:dyDescent="0.5">
      <c r="A22" s="41"/>
      <c r="B22" s="536">
        <v>12</v>
      </c>
      <c r="C22" s="72">
        <f>DATOS!F19</f>
        <v>0</v>
      </c>
      <c r="D22" s="250">
        <f>'ACTA REPORTE 1ER TRI'!G24</f>
        <v>0</v>
      </c>
      <c r="E22" s="250">
        <f>'ACTA REPORTE 1ER TRI'!L24</f>
        <v>0</v>
      </c>
      <c r="F22" s="250">
        <f>'ACTA REPORTE 1ER TRI'!M24</f>
        <v>0</v>
      </c>
      <c r="G22" s="544" t="e">
        <f>'ACTA REPORTE 1ER TRI'!N24</f>
        <v>#N/A</v>
      </c>
      <c r="H22" s="250">
        <f>'ACTA REPORTE 1ER TRI'!T24</f>
        <v>0</v>
      </c>
      <c r="I22" s="250">
        <f>'ACTA REPORTE 1ER TRI'!Y24</f>
        <v>0</v>
      </c>
      <c r="J22" s="250">
        <f>'ACTA REPORTE 1ER TRI'!Z24</f>
        <v>0</v>
      </c>
      <c r="K22" s="547" t="str">
        <f>'ACTA REPORTE 1ER TRI'!AA24</f>
        <v>B+</v>
      </c>
      <c r="L22" s="533">
        <f>'ACTA REPORTE 1ER TRI'!AB24</f>
        <v>8</v>
      </c>
      <c r="M22" s="1123"/>
      <c r="N22" s="510" t="str">
        <f t="shared" si="1"/>
        <v>E+</v>
      </c>
      <c r="O22" s="522">
        <f t="shared" si="2"/>
        <v>2.6666666666666665</v>
      </c>
      <c r="P22" s="285">
        <f t="shared" si="3"/>
        <v>0</v>
      </c>
      <c r="Q22" s="249">
        <f t="shared" si="4"/>
        <v>0</v>
      </c>
      <c r="R22" s="251">
        <f t="shared" si="5"/>
        <v>2.4</v>
      </c>
      <c r="S22" s="510" t="str">
        <f t="shared" si="6"/>
        <v>E+</v>
      </c>
      <c r="T22" s="641">
        <f t="shared" si="7"/>
        <v>2.4</v>
      </c>
      <c r="U22" s="250">
        <f>'ACTA REPORTE 1ER TRI'!G81</f>
        <v>0</v>
      </c>
      <c r="V22" s="250">
        <f>'ACTA REPORTE 1ER TRI'!L81</f>
        <v>0</v>
      </c>
      <c r="W22" s="250">
        <f>'ACTA REPORTE 1ER TRI'!M81</f>
        <v>0</v>
      </c>
      <c r="X22" s="544" t="e">
        <f>'ACTA REPORTE 1ER TRI'!N81</f>
        <v>#N/A</v>
      </c>
      <c r="Y22" s="250">
        <f>'ACTA REPORTE 1ER TRI'!T81</f>
        <v>0</v>
      </c>
      <c r="Z22" s="250">
        <f>'ACTA REPORTE 1ER TRI'!Y81</f>
        <v>0</v>
      </c>
      <c r="AA22" s="250">
        <f>'ACTA REPORTE 1ER TRI'!Z81</f>
        <v>0</v>
      </c>
      <c r="AB22" s="547" t="str">
        <f>'ACTA REPORTE 1ER TRI'!AA81</f>
        <v>B+</v>
      </c>
      <c r="AC22" s="533">
        <f>'ACTA REPORTE 1ER TRI'!AB81</f>
        <v>8</v>
      </c>
      <c r="AD22" s="1123"/>
      <c r="AE22" s="510" t="str">
        <f t="shared" si="8"/>
        <v>E+</v>
      </c>
      <c r="AF22" s="522">
        <f t="shared" si="9"/>
        <v>2.6666666666666665</v>
      </c>
      <c r="AG22" s="285">
        <f t="shared" si="10"/>
        <v>0</v>
      </c>
      <c r="AH22" s="249">
        <f t="shared" si="11"/>
        <v>0</v>
      </c>
      <c r="AI22" s="251">
        <f t="shared" si="12"/>
        <v>2.4</v>
      </c>
      <c r="AJ22" s="510" t="str">
        <f t="shared" si="13"/>
        <v>E+</v>
      </c>
      <c r="AK22" s="641">
        <f t="shared" si="14"/>
        <v>2.4</v>
      </c>
      <c r="AL22" s="250">
        <f>'ACTA REPORTE 1ER TRI'!G138</f>
        <v>8</v>
      </c>
      <c r="AM22" s="250">
        <f>'ACTA REPORTE 1ER TRI'!L138</f>
        <v>8</v>
      </c>
      <c r="AN22" s="250">
        <f>'ACTA REPORTE 1ER TRI'!M138</f>
        <v>8</v>
      </c>
      <c r="AO22" s="544" t="str">
        <f>'ACTA REPORTE 1ER TRI'!N138</f>
        <v>B+</v>
      </c>
      <c r="AP22" s="250">
        <f>'ACTA REPORTE 1ER TRI'!T138</f>
        <v>8</v>
      </c>
      <c r="AQ22" s="250">
        <f>'ACTA REPORTE 1ER TRI'!Y138</f>
        <v>8</v>
      </c>
      <c r="AR22" s="250">
        <f>'ACTA REPORTE 1ER TRI'!Z138</f>
        <v>8</v>
      </c>
      <c r="AS22" s="547" t="str">
        <f>'ACTA REPORTE 1ER TRI'!AA138</f>
        <v>B+</v>
      </c>
      <c r="AT22" s="533">
        <f>'ACTA REPORTE 1ER TRI'!AB138</f>
        <v>8</v>
      </c>
      <c r="AU22" s="1123"/>
      <c r="AV22" s="510" t="str">
        <f t="shared" si="15"/>
        <v>B+</v>
      </c>
      <c r="AW22" s="522">
        <f t="shared" si="66"/>
        <v>8</v>
      </c>
      <c r="AX22" s="285">
        <f t="shared" si="16"/>
        <v>8</v>
      </c>
      <c r="AY22" s="249">
        <f t="shared" si="17"/>
        <v>5.6</v>
      </c>
      <c r="AZ22" s="251">
        <f t="shared" si="18"/>
        <v>2.4</v>
      </c>
      <c r="BA22" s="510" t="str">
        <f t="shared" si="19"/>
        <v>E+</v>
      </c>
      <c r="BB22" s="641">
        <f t="shared" si="20"/>
        <v>8</v>
      </c>
      <c r="BC22" s="250">
        <f>'ACTA REPORTE 1ER TRI'!G195</f>
        <v>8</v>
      </c>
      <c r="BD22" s="250">
        <f>'ACTA REPORTE 1ER TRI'!L195</f>
        <v>8</v>
      </c>
      <c r="BE22" s="250">
        <f>'ACTA REPORTE 1ER TRI'!M195</f>
        <v>8</v>
      </c>
      <c r="BF22" s="544" t="str">
        <f>'ACTA REPORTE 1ER TRI'!N195</f>
        <v>B+</v>
      </c>
      <c r="BG22" s="250">
        <f>'ACTA REPORTE 1ER TRI'!T195</f>
        <v>8</v>
      </c>
      <c r="BH22" s="250">
        <f>'ACTA REPORTE 1ER TRI'!Y195</f>
        <v>8</v>
      </c>
      <c r="BI22" s="250">
        <f>'ACTA REPORTE 1ER TRI'!Z195</f>
        <v>8</v>
      </c>
      <c r="BJ22" s="547" t="str">
        <f>'ACTA REPORTE 1ER TRI'!AA195</f>
        <v>B+</v>
      </c>
      <c r="BK22" s="533">
        <f>'ACTA REPORTE 1ER TRI'!AB195</f>
        <v>8</v>
      </c>
      <c r="BL22" s="1123"/>
      <c r="BM22" s="510" t="str">
        <f t="shared" si="21"/>
        <v>B+</v>
      </c>
      <c r="BN22" s="522">
        <f t="shared" si="22"/>
        <v>8</v>
      </c>
      <c r="BO22" s="285">
        <f t="shared" si="23"/>
        <v>8</v>
      </c>
      <c r="BP22" s="249">
        <f t="shared" si="24"/>
        <v>5.6</v>
      </c>
      <c r="BQ22" s="251">
        <f t="shared" si="25"/>
        <v>2.4</v>
      </c>
      <c r="BR22" s="510" t="str">
        <f t="shared" si="26"/>
        <v>E+</v>
      </c>
      <c r="BS22" s="641">
        <f t="shared" si="27"/>
        <v>8</v>
      </c>
      <c r="BT22" s="250">
        <f>'ACTA REPORTE 1ER TRI'!G252</f>
        <v>8</v>
      </c>
      <c r="BU22" s="250">
        <f>'ACTA REPORTE 1ER TRI'!L252</f>
        <v>8</v>
      </c>
      <c r="BV22" s="250">
        <f>'ACTA REPORTE 1ER TRI'!M252</f>
        <v>8</v>
      </c>
      <c r="BW22" s="544" t="str">
        <f>'ACTA REPORTE 1ER TRI'!N252</f>
        <v>B+</v>
      </c>
      <c r="BX22" s="250">
        <f>'ACTA REPORTE 1ER TRI'!T252</f>
        <v>8</v>
      </c>
      <c r="BY22" s="251">
        <f>'ACTA REPORTE 1ER TRI'!Y252</f>
        <v>8</v>
      </c>
      <c r="BZ22" s="250">
        <f>'ACTA REPORTE 1ER TRI'!Z252</f>
        <v>8</v>
      </c>
      <c r="CA22" s="624" t="str">
        <f>'ACTA REPORTE 1ER TRI'!AA252</f>
        <v>B+</v>
      </c>
      <c r="CB22" s="533">
        <f>'ACTA REPORTE 1ER TRI'!AB252</f>
        <v>8</v>
      </c>
      <c r="CC22" s="1123"/>
      <c r="CD22" s="510" t="str">
        <f t="shared" si="28"/>
        <v>B+</v>
      </c>
      <c r="CE22" s="522">
        <f t="shared" si="29"/>
        <v>8</v>
      </c>
      <c r="CF22" s="285">
        <f t="shared" si="30"/>
        <v>8</v>
      </c>
      <c r="CG22" s="249">
        <f t="shared" si="31"/>
        <v>5.6</v>
      </c>
      <c r="CH22" s="251">
        <f t="shared" si="32"/>
        <v>2.4</v>
      </c>
      <c r="CI22" s="510" t="str">
        <f t="shared" si="33"/>
        <v>E+</v>
      </c>
      <c r="CJ22" s="641">
        <f t="shared" si="34"/>
        <v>8</v>
      </c>
      <c r="CK22" s="250">
        <f>'ACTA REPORTE 1ER TRI'!G309</f>
        <v>8</v>
      </c>
      <c r="CL22" s="250">
        <f>'ACTA REPORTE 1ER TRI'!L309</f>
        <v>8</v>
      </c>
      <c r="CM22" s="250">
        <f>'ACTA REPORTE 1ER TRI'!M309</f>
        <v>8</v>
      </c>
      <c r="CN22" s="544" t="str">
        <f>'ACTA REPORTE 1ER TRI'!N309</f>
        <v>B+</v>
      </c>
      <c r="CO22" s="250">
        <f>'ACTA REPORTE 1ER TRI'!T309</f>
        <v>8</v>
      </c>
      <c r="CP22" s="250">
        <f>'ACTA REPORTE 1ER TRI'!Y309</f>
        <v>8</v>
      </c>
      <c r="CQ22" s="250">
        <f>'ACTA REPORTE 1ER TRI'!Z309</f>
        <v>8</v>
      </c>
      <c r="CR22" s="547" t="str">
        <f>'ACTA REPORTE 1ER TRI'!AA309</f>
        <v>B+</v>
      </c>
      <c r="CS22" s="533">
        <f>'ACTA REPORTE 1ER TRI'!AB309</f>
        <v>8</v>
      </c>
      <c r="CT22" s="1123"/>
      <c r="CU22" s="510" t="str">
        <f t="shared" si="35"/>
        <v>B+</v>
      </c>
      <c r="CV22" s="522">
        <f t="shared" si="36"/>
        <v>8</v>
      </c>
      <c r="CW22" s="285">
        <f t="shared" si="37"/>
        <v>8</v>
      </c>
      <c r="CX22" s="249">
        <f t="shared" si="38"/>
        <v>5.6</v>
      </c>
      <c r="CY22" s="251">
        <f t="shared" si="39"/>
        <v>2.4</v>
      </c>
      <c r="CZ22" s="510" t="str">
        <f t="shared" si="40"/>
        <v>E+</v>
      </c>
      <c r="DA22" s="641">
        <f t="shared" si="41"/>
        <v>8</v>
      </c>
      <c r="DB22" s="250">
        <f>'ACTA REPORTE 1ER TRI'!G366</f>
        <v>8</v>
      </c>
      <c r="DC22" s="250">
        <f>'ACTA REPORTE 1ER TRI'!L366</f>
        <v>8</v>
      </c>
      <c r="DD22" s="250">
        <f>'ACTA REPORTE 1ER TRI'!M366</f>
        <v>8</v>
      </c>
      <c r="DE22" s="544" t="str">
        <f>'ACTA REPORTE 1ER TRI'!N366</f>
        <v>B+</v>
      </c>
      <c r="DF22" s="250">
        <f>'ACTA REPORTE 1ER TRI'!T366</f>
        <v>8</v>
      </c>
      <c r="DG22" s="250">
        <f>'ACTA REPORTE 1ER TRI'!Y366</f>
        <v>8</v>
      </c>
      <c r="DH22" s="250">
        <f>'ACTA REPORTE 1ER TRI'!Z366</f>
        <v>8</v>
      </c>
      <c r="DI22" s="547" t="str">
        <f>'ACTA REPORTE 1ER TRI'!AA366</f>
        <v>B+</v>
      </c>
      <c r="DJ22" s="533">
        <f>'ACTA REPORTE 1ER TRI'!AB366</f>
        <v>8</v>
      </c>
      <c r="DK22" s="1123"/>
      <c r="DL22" s="510" t="str">
        <f t="shared" si="42"/>
        <v>B+</v>
      </c>
      <c r="DM22" s="522">
        <f t="shared" si="43"/>
        <v>8</v>
      </c>
      <c r="DN22" s="285">
        <f t="shared" si="44"/>
        <v>8</v>
      </c>
      <c r="DO22" s="249">
        <f t="shared" si="45"/>
        <v>5.6</v>
      </c>
      <c r="DP22" s="251">
        <f t="shared" si="46"/>
        <v>2.4</v>
      </c>
      <c r="DQ22" s="510" t="str">
        <f t="shared" si="47"/>
        <v>E+</v>
      </c>
      <c r="DR22" s="641">
        <f t="shared" si="48"/>
        <v>8</v>
      </c>
      <c r="DS22" s="250">
        <f>'ACTA REPORTE 1ER TRI'!G423</f>
        <v>8</v>
      </c>
      <c r="DT22" s="250">
        <f>'ACTA REPORTE 1ER TRI'!L423</f>
        <v>8</v>
      </c>
      <c r="DU22" s="250">
        <f>'ACTA REPORTE 1ER TRI'!M423</f>
        <v>8</v>
      </c>
      <c r="DV22" s="544" t="str">
        <f>'ACTA REPORTE 1ER TRI'!N423</f>
        <v>B+</v>
      </c>
      <c r="DW22" s="250">
        <f>'ACTA REPORTE 1ER TRI'!T423</f>
        <v>8</v>
      </c>
      <c r="DX22" s="250">
        <f>'ACTA REPORTE 1ER TRI'!Y423</f>
        <v>8</v>
      </c>
      <c r="DY22" s="250">
        <f>'ACTA REPORTE 1ER TRI'!Z423</f>
        <v>8</v>
      </c>
      <c r="DZ22" s="547" t="str">
        <f>'ACTA REPORTE 1ER TRI'!AA423</f>
        <v>B+</v>
      </c>
      <c r="EA22" s="533">
        <f>'ACTA REPORTE 1ER TRI'!AB423</f>
        <v>8</v>
      </c>
      <c r="EB22" s="1123"/>
      <c r="EC22" s="510" t="str">
        <f t="shared" si="49"/>
        <v>B+</v>
      </c>
      <c r="ED22" s="522">
        <f t="shared" si="50"/>
        <v>8</v>
      </c>
      <c r="EE22" s="285">
        <f t="shared" si="51"/>
        <v>8</v>
      </c>
      <c r="EF22" s="249">
        <f t="shared" si="52"/>
        <v>5.6</v>
      </c>
      <c r="EG22" s="251">
        <f t="shared" si="53"/>
        <v>2.4</v>
      </c>
      <c r="EH22" s="510" t="str">
        <f t="shared" si="54"/>
        <v>E+</v>
      </c>
      <c r="EI22" s="641">
        <f t="shared" si="55"/>
        <v>8</v>
      </c>
      <c r="EJ22" s="250">
        <f>'ACTA REPORTE 1ER TRI'!G480</f>
        <v>8</v>
      </c>
      <c r="EK22" s="250">
        <f>'ACTA REPORTE 1ER TRI'!L480</f>
        <v>8</v>
      </c>
      <c r="EL22" s="250">
        <f>'ACTA REPORTE 1ER TRI'!M480</f>
        <v>8</v>
      </c>
      <c r="EM22" s="544" t="str">
        <f>'ACTA REPORTE 1ER TRI'!N480</f>
        <v>B+</v>
      </c>
      <c r="EN22" s="250">
        <f>'ACTA REPORTE 1ER TRI'!T480</f>
        <v>8</v>
      </c>
      <c r="EO22" s="250">
        <f>'ACTA REPORTE 1ER TRI'!Y480</f>
        <v>8</v>
      </c>
      <c r="EP22" s="250">
        <f>'ACTA REPORTE 1ER TRI'!Z480</f>
        <v>8</v>
      </c>
      <c r="EQ22" s="547" t="str">
        <f>'ACTA REPORTE 1ER TRI'!AA480</f>
        <v>B+</v>
      </c>
      <c r="ER22" s="533">
        <f>'ACTA REPORTE 1ER TRI'!AB480</f>
        <v>8</v>
      </c>
      <c r="ES22" s="1123"/>
      <c r="ET22" s="510" t="str">
        <f t="shared" si="56"/>
        <v>B+</v>
      </c>
      <c r="EU22" s="522">
        <f t="shared" si="57"/>
        <v>8</v>
      </c>
      <c r="EV22" s="285">
        <f t="shared" si="58"/>
        <v>8</v>
      </c>
      <c r="EW22" s="249">
        <f t="shared" si="59"/>
        <v>5.6</v>
      </c>
      <c r="EX22" s="251">
        <f t="shared" si="60"/>
        <v>2.4</v>
      </c>
      <c r="EY22" s="510" t="str">
        <f t="shared" si="61"/>
        <v>E+</v>
      </c>
      <c r="EZ22" s="641">
        <f t="shared" si="62"/>
        <v>8</v>
      </c>
      <c r="FA22" s="503" t="str">
        <f t="shared" si="63"/>
        <v>E+</v>
      </c>
      <c r="FB22" s="645">
        <f t="shared" si="64"/>
        <v>6.814814814814814</v>
      </c>
      <c r="FC22" s="503" t="str">
        <f t="shared" si="65"/>
        <v>E+</v>
      </c>
      <c r="FD22" s="752">
        <f t="shared" si="0"/>
        <v>6.7555555555555555</v>
      </c>
    </row>
    <row r="23" spans="1:160" s="42" customFormat="1" ht="60" customHeight="1" x14ac:dyDescent="0.5">
      <c r="A23" s="41"/>
      <c r="B23" s="536">
        <v>13</v>
      </c>
      <c r="C23" s="72">
        <f>DATOS!F20</f>
        <v>0</v>
      </c>
      <c r="D23" s="250">
        <f>'ACTA REPORTE 1ER TRI'!G25</f>
        <v>0</v>
      </c>
      <c r="E23" s="250">
        <f>'ACTA REPORTE 1ER TRI'!L25</f>
        <v>0</v>
      </c>
      <c r="F23" s="250">
        <f>'ACTA REPORTE 1ER TRI'!M25</f>
        <v>0</v>
      </c>
      <c r="G23" s="544" t="e">
        <f>'ACTA REPORTE 1ER TRI'!N25</f>
        <v>#N/A</v>
      </c>
      <c r="H23" s="250">
        <f>'ACTA REPORTE 1ER TRI'!T25</f>
        <v>0</v>
      </c>
      <c r="I23" s="250">
        <f>'ACTA REPORTE 1ER TRI'!Y25</f>
        <v>0</v>
      </c>
      <c r="J23" s="250">
        <f>'ACTA REPORTE 1ER TRI'!Z25</f>
        <v>0</v>
      </c>
      <c r="K23" s="547" t="str">
        <f>'ACTA REPORTE 1ER TRI'!AA25</f>
        <v>B+</v>
      </c>
      <c r="L23" s="533">
        <f>'ACTA REPORTE 1ER TRI'!AB25</f>
        <v>8</v>
      </c>
      <c r="M23" s="1123"/>
      <c r="N23" s="510" t="str">
        <f t="shared" si="1"/>
        <v>E+</v>
      </c>
      <c r="O23" s="522">
        <f t="shared" si="2"/>
        <v>2.6666666666666665</v>
      </c>
      <c r="P23" s="285">
        <f t="shared" si="3"/>
        <v>0</v>
      </c>
      <c r="Q23" s="249">
        <f t="shared" si="4"/>
        <v>0</v>
      </c>
      <c r="R23" s="251">
        <f t="shared" si="5"/>
        <v>2.4</v>
      </c>
      <c r="S23" s="510" t="str">
        <f t="shared" si="6"/>
        <v>E+</v>
      </c>
      <c r="T23" s="641">
        <f t="shared" si="7"/>
        <v>2.4</v>
      </c>
      <c r="U23" s="250">
        <f>'ACTA REPORTE 1ER TRI'!G82</f>
        <v>0</v>
      </c>
      <c r="V23" s="250">
        <f>'ACTA REPORTE 1ER TRI'!L82</f>
        <v>0</v>
      </c>
      <c r="W23" s="250">
        <f>'ACTA REPORTE 1ER TRI'!M82</f>
        <v>0</v>
      </c>
      <c r="X23" s="544" t="e">
        <f>'ACTA REPORTE 1ER TRI'!N82</f>
        <v>#N/A</v>
      </c>
      <c r="Y23" s="250">
        <f>'ACTA REPORTE 1ER TRI'!T82</f>
        <v>0</v>
      </c>
      <c r="Z23" s="250">
        <f>'ACTA REPORTE 1ER TRI'!Y82</f>
        <v>0</v>
      </c>
      <c r="AA23" s="250">
        <f>'ACTA REPORTE 1ER TRI'!Z82</f>
        <v>0</v>
      </c>
      <c r="AB23" s="547" t="str">
        <f>'ACTA REPORTE 1ER TRI'!AA82</f>
        <v>B+</v>
      </c>
      <c r="AC23" s="533">
        <f>'ACTA REPORTE 1ER TRI'!AB82</f>
        <v>8</v>
      </c>
      <c r="AD23" s="1123"/>
      <c r="AE23" s="510" t="str">
        <f t="shared" si="8"/>
        <v>E+</v>
      </c>
      <c r="AF23" s="522">
        <f t="shared" si="9"/>
        <v>2.6666666666666665</v>
      </c>
      <c r="AG23" s="285">
        <f t="shared" si="10"/>
        <v>0</v>
      </c>
      <c r="AH23" s="249">
        <f t="shared" si="11"/>
        <v>0</v>
      </c>
      <c r="AI23" s="251">
        <f t="shared" si="12"/>
        <v>2.4</v>
      </c>
      <c r="AJ23" s="510" t="str">
        <f t="shared" si="13"/>
        <v>E+</v>
      </c>
      <c r="AK23" s="641">
        <f t="shared" si="14"/>
        <v>2.4</v>
      </c>
      <c r="AL23" s="250">
        <f>'ACTA REPORTE 1ER TRI'!G139</f>
        <v>8</v>
      </c>
      <c r="AM23" s="250">
        <f>'ACTA REPORTE 1ER TRI'!L139</f>
        <v>8</v>
      </c>
      <c r="AN23" s="250">
        <f>'ACTA REPORTE 1ER TRI'!M139</f>
        <v>8</v>
      </c>
      <c r="AO23" s="544" t="str">
        <f>'ACTA REPORTE 1ER TRI'!N139</f>
        <v>B+</v>
      </c>
      <c r="AP23" s="250">
        <f>'ACTA REPORTE 1ER TRI'!T139</f>
        <v>8</v>
      </c>
      <c r="AQ23" s="250">
        <f>'ACTA REPORTE 1ER TRI'!Y139</f>
        <v>8</v>
      </c>
      <c r="AR23" s="250">
        <f>'ACTA REPORTE 1ER TRI'!Z139</f>
        <v>8</v>
      </c>
      <c r="AS23" s="547" t="str">
        <f>'ACTA REPORTE 1ER TRI'!AA139</f>
        <v>B+</v>
      </c>
      <c r="AT23" s="533">
        <f>'ACTA REPORTE 1ER TRI'!AB139</f>
        <v>8</v>
      </c>
      <c r="AU23" s="1123"/>
      <c r="AV23" s="510" t="str">
        <f t="shared" si="15"/>
        <v>B+</v>
      </c>
      <c r="AW23" s="522">
        <f t="shared" si="66"/>
        <v>8</v>
      </c>
      <c r="AX23" s="285">
        <f t="shared" si="16"/>
        <v>8</v>
      </c>
      <c r="AY23" s="249">
        <f t="shared" si="17"/>
        <v>5.6</v>
      </c>
      <c r="AZ23" s="251">
        <f t="shared" si="18"/>
        <v>2.4</v>
      </c>
      <c r="BA23" s="510" t="str">
        <f t="shared" si="19"/>
        <v>E+</v>
      </c>
      <c r="BB23" s="641">
        <f t="shared" si="20"/>
        <v>8</v>
      </c>
      <c r="BC23" s="250">
        <f>'ACTA REPORTE 1ER TRI'!G196</f>
        <v>8</v>
      </c>
      <c r="BD23" s="250">
        <f>'ACTA REPORTE 1ER TRI'!L196</f>
        <v>8</v>
      </c>
      <c r="BE23" s="250">
        <f>'ACTA REPORTE 1ER TRI'!M196</f>
        <v>8</v>
      </c>
      <c r="BF23" s="544" t="str">
        <f>'ACTA REPORTE 1ER TRI'!N196</f>
        <v>B+</v>
      </c>
      <c r="BG23" s="250">
        <f>'ACTA REPORTE 1ER TRI'!T196</f>
        <v>8</v>
      </c>
      <c r="BH23" s="250">
        <f>'ACTA REPORTE 1ER TRI'!Y196</f>
        <v>8</v>
      </c>
      <c r="BI23" s="250">
        <f>'ACTA REPORTE 1ER TRI'!Z196</f>
        <v>8</v>
      </c>
      <c r="BJ23" s="547" t="str">
        <f>'ACTA REPORTE 1ER TRI'!AA196</f>
        <v>B+</v>
      </c>
      <c r="BK23" s="533">
        <f>'ACTA REPORTE 1ER TRI'!AB196</f>
        <v>8</v>
      </c>
      <c r="BL23" s="1123"/>
      <c r="BM23" s="510" t="str">
        <f t="shared" si="21"/>
        <v>B+</v>
      </c>
      <c r="BN23" s="522">
        <f t="shared" si="22"/>
        <v>8</v>
      </c>
      <c r="BO23" s="285">
        <f t="shared" si="23"/>
        <v>8</v>
      </c>
      <c r="BP23" s="249">
        <f t="shared" si="24"/>
        <v>5.6</v>
      </c>
      <c r="BQ23" s="251">
        <f t="shared" si="25"/>
        <v>2.4</v>
      </c>
      <c r="BR23" s="510" t="str">
        <f t="shared" si="26"/>
        <v>E+</v>
      </c>
      <c r="BS23" s="641">
        <f t="shared" si="27"/>
        <v>8</v>
      </c>
      <c r="BT23" s="250">
        <f>'ACTA REPORTE 1ER TRI'!G253</f>
        <v>8</v>
      </c>
      <c r="BU23" s="250">
        <f>'ACTA REPORTE 1ER TRI'!L253</f>
        <v>8</v>
      </c>
      <c r="BV23" s="250">
        <f>'ACTA REPORTE 1ER TRI'!M253</f>
        <v>8</v>
      </c>
      <c r="BW23" s="544" t="str">
        <f>'ACTA REPORTE 1ER TRI'!N253</f>
        <v>B+</v>
      </c>
      <c r="BX23" s="250">
        <f>'ACTA REPORTE 1ER TRI'!T253</f>
        <v>8</v>
      </c>
      <c r="BY23" s="251">
        <f>'ACTA REPORTE 1ER TRI'!Y253</f>
        <v>8</v>
      </c>
      <c r="BZ23" s="250">
        <f>'ACTA REPORTE 1ER TRI'!Z253</f>
        <v>8</v>
      </c>
      <c r="CA23" s="624" t="str">
        <f>'ACTA REPORTE 1ER TRI'!AA253</f>
        <v>B+</v>
      </c>
      <c r="CB23" s="533">
        <f>'ACTA REPORTE 1ER TRI'!AB253</f>
        <v>8</v>
      </c>
      <c r="CC23" s="1123"/>
      <c r="CD23" s="510" t="str">
        <f t="shared" si="28"/>
        <v>B+</v>
      </c>
      <c r="CE23" s="522">
        <f t="shared" si="29"/>
        <v>8</v>
      </c>
      <c r="CF23" s="285">
        <f t="shared" si="30"/>
        <v>8</v>
      </c>
      <c r="CG23" s="249">
        <f t="shared" si="31"/>
        <v>5.6</v>
      </c>
      <c r="CH23" s="251">
        <f t="shared" si="32"/>
        <v>2.4</v>
      </c>
      <c r="CI23" s="510" t="str">
        <f t="shared" si="33"/>
        <v>E+</v>
      </c>
      <c r="CJ23" s="641">
        <f t="shared" si="34"/>
        <v>8</v>
      </c>
      <c r="CK23" s="250">
        <f>'ACTA REPORTE 1ER TRI'!G310</f>
        <v>8</v>
      </c>
      <c r="CL23" s="250">
        <f>'ACTA REPORTE 1ER TRI'!L310</f>
        <v>8</v>
      </c>
      <c r="CM23" s="250">
        <f>'ACTA REPORTE 1ER TRI'!M310</f>
        <v>8</v>
      </c>
      <c r="CN23" s="544" t="str">
        <f>'ACTA REPORTE 1ER TRI'!N310</f>
        <v>B+</v>
      </c>
      <c r="CO23" s="250">
        <f>'ACTA REPORTE 1ER TRI'!T310</f>
        <v>8</v>
      </c>
      <c r="CP23" s="250">
        <f>'ACTA REPORTE 1ER TRI'!Y310</f>
        <v>8</v>
      </c>
      <c r="CQ23" s="250">
        <f>'ACTA REPORTE 1ER TRI'!Z310</f>
        <v>8</v>
      </c>
      <c r="CR23" s="547" t="str">
        <f>'ACTA REPORTE 1ER TRI'!AA310</f>
        <v>B+</v>
      </c>
      <c r="CS23" s="533">
        <f>'ACTA REPORTE 1ER TRI'!AB310</f>
        <v>8</v>
      </c>
      <c r="CT23" s="1123"/>
      <c r="CU23" s="510" t="str">
        <f t="shared" si="35"/>
        <v>B+</v>
      </c>
      <c r="CV23" s="522">
        <f t="shared" si="36"/>
        <v>8</v>
      </c>
      <c r="CW23" s="285">
        <f t="shared" si="37"/>
        <v>8</v>
      </c>
      <c r="CX23" s="249">
        <f t="shared" si="38"/>
        <v>5.6</v>
      </c>
      <c r="CY23" s="251">
        <f t="shared" si="39"/>
        <v>2.4</v>
      </c>
      <c r="CZ23" s="510" t="str">
        <f t="shared" si="40"/>
        <v>E+</v>
      </c>
      <c r="DA23" s="641">
        <f t="shared" si="41"/>
        <v>8</v>
      </c>
      <c r="DB23" s="250">
        <f>'ACTA REPORTE 1ER TRI'!G367</f>
        <v>8</v>
      </c>
      <c r="DC23" s="250">
        <f>'ACTA REPORTE 1ER TRI'!L367</f>
        <v>8</v>
      </c>
      <c r="DD23" s="250">
        <f>'ACTA REPORTE 1ER TRI'!M367</f>
        <v>8</v>
      </c>
      <c r="DE23" s="544" t="str">
        <f>'ACTA REPORTE 1ER TRI'!N367</f>
        <v>B+</v>
      </c>
      <c r="DF23" s="250">
        <f>'ACTA REPORTE 1ER TRI'!T367</f>
        <v>8</v>
      </c>
      <c r="DG23" s="250">
        <f>'ACTA REPORTE 1ER TRI'!Y367</f>
        <v>8</v>
      </c>
      <c r="DH23" s="250">
        <f>'ACTA REPORTE 1ER TRI'!Z367</f>
        <v>8</v>
      </c>
      <c r="DI23" s="547" t="str">
        <f>'ACTA REPORTE 1ER TRI'!AA367</f>
        <v>B+</v>
      </c>
      <c r="DJ23" s="533">
        <f>'ACTA REPORTE 1ER TRI'!AB367</f>
        <v>8</v>
      </c>
      <c r="DK23" s="1123"/>
      <c r="DL23" s="510" t="str">
        <f t="shared" si="42"/>
        <v>B+</v>
      </c>
      <c r="DM23" s="522">
        <f t="shared" si="43"/>
        <v>8</v>
      </c>
      <c r="DN23" s="285">
        <f t="shared" si="44"/>
        <v>8</v>
      </c>
      <c r="DO23" s="249">
        <f t="shared" si="45"/>
        <v>5.6</v>
      </c>
      <c r="DP23" s="251">
        <f t="shared" si="46"/>
        <v>2.4</v>
      </c>
      <c r="DQ23" s="510" t="str">
        <f t="shared" si="47"/>
        <v>E+</v>
      </c>
      <c r="DR23" s="641">
        <f t="shared" si="48"/>
        <v>8</v>
      </c>
      <c r="DS23" s="250">
        <f>'ACTA REPORTE 1ER TRI'!G424</f>
        <v>8</v>
      </c>
      <c r="DT23" s="250">
        <f>'ACTA REPORTE 1ER TRI'!L424</f>
        <v>8</v>
      </c>
      <c r="DU23" s="250">
        <f>'ACTA REPORTE 1ER TRI'!M424</f>
        <v>8</v>
      </c>
      <c r="DV23" s="544" t="str">
        <f>'ACTA REPORTE 1ER TRI'!N424</f>
        <v>B+</v>
      </c>
      <c r="DW23" s="250">
        <f>'ACTA REPORTE 1ER TRI'!T424</f>
        <v>8</v>
      </c>
      <c r="DX23" s="250">
        <f>'ACTA REPORTE 1ER TRI'!Y424</f>
        <v>8</v>
      </c>
      <c r="DY23" s="250">
        <f>'ACTA REPORTE 1ER TRI'!Z424</f>
        <v>8</v>
      </c>
      <c r="DZ23" s="547" t="str">
        <f>'ACTA REPORTE 1ER TRI'!AA424</f>
        <v>B+</v>
      </c>
      <c r="EA23" s="533">
        <f>'ACTA REPORTE 1ER TRI'!AB424</f>
        <v>8</v>
      </c>
      <c r="EB23" s="1123"/>
      <c r="EC23" s="510" t="str">
        <f t="shared" si="49"/>
        <v>B+</v>
      </c>
      <c r="ED23" s="522">
        <f t="shared" si="50"/>
        <v>8</v>
      </c>
      <c r="EE23" s="285">
        <f t="shared" si="51"/>
        <v>8</v>
      </c>
      <c r="EF23" s="249">
        <f t="shared" si="52"/>
        <v>5.6</v>
      </c>
      <c r="EG23" s="251">
        <f t="shared" si="53"/>
        <v>2.4</v>
      </c>
      <c r="EH23" s="510" t="str">
        <f t="shared" si="54"/>
        <v>E+</v>
      </c>
      <c r="EI23" s="641">
        <f t="shared" si="55"/>
        <v>8</v>
      </c>
      <c r="EJ23" s="250">
        <f>'ACTA REPORTE 1ER TRI'!G481</f>
        <v>8</v>
      </c>
      <c r="EK23" s="250">
        <f>'ACTA REPORTE 1ER TRI'!L481</f>
        <v>8</v>
      </c>
      <c r="EL23" s="250">
        <f>'ACTA REPORTE 1ER TRI'!M481</f>
        <v>8</v>
      </c>
      <c r="EM23" s="544" t="str">
        <f>'ACTA REPORTE 1ER TRI'!N481</f>
        <v>B+</v>
      </c>
      <c r="EN23" s="250">
        <f>'ACTA REPORTE 1ER TRI'!T481</f>
        <v>8</v>
      </c>
      <c r="EO23" s="250">
        <f>'ACTA REPORTE 1ER TRI'!Y481</f>
        <v>8</v>
      </c>
      <c r="EP23" s="250">
        <f>'ACTA REPORTE 1ER TRI'!Z481</f>
        <v>8</v>
      </c>
      <c r="EQ23" s="547" t="str">
        <f>'ACTA REPORTE 1ER TRI'!AA481</f>
        <v>B+</v>
      </c>
      <c r="ER23" s="533">
        <f>'ACTA REPORTE 1ER TRI'!AB481</f>
        <v>8</v>
      </c>
      <c r="ES23" s="1123"/>
      <c r="ET23" s="510" t="str">
        <f t="shared" si="56"/>
        <v>B+</v>
      </c>
      <c r="EU23" s="522">
        <f t="shared" si="57"/>
        <v>8</v>
      </c>
      <c r="EV23" s="285">
        <f t="shared" si="58"/>
        <v>8</v>
      </c>
      <c r="EW23" s="249">
        <f t="shared" si="59"/>
        <v>5.6</v>
      </c>
      <c r="EX23" s="251">
        <f t="shared" si="60"/>
        <v>2.4</v>
      </c>
      <c r="EY23" s="510" t="str">
        <f t="shared" si="61"/>
        <v>E+</v>
      </c>
      <c r="EZ23" s="641">
        <f t="shared" si="62"/>
        <v>8</v>
      </c>
      <c r="FA23" s="503" t="str">
        <f t="shared" si="63"/>
        <v>E+</v>
      </c>
      <c r="FB23" s="645">
        <f t="shared" si="64"/>
        <v>6.814814814814814</v>
      </c>
      <c r="FC23" s="503" t="str">
        <f t="shared" si="65"/>
        <v>E+</v>
      </c>
      <c r="FD23" s="752">
        <f t="shared" si="0"/>
        <v>6.7555555555555555</v>
      </c>
    </row>
    <row r="24" spans="1:160" s="42" customFormat="1" ht="60" customHeight="1" x14ac:dyDescent="0.5">
      <c r="A24" s="41"/>
      <c r="B24" s="536">
        <v>14</v>
      </c>
      <c r="C24" s="72">
        <f>DATOS!F21</f>
        <v>0</v>
      </c>
      <c r="D24" s="250">
        <f>'ACTA REPORTE 1ER TRI'!G26</f>
        <v>0</v>
      </c>
      <c r="E24" s="250">
        <f>'ACTA REPORTE 1ER TRI'!L26</f>
        <v>0</v>
      </c>
      <c r="F24" s="250">
        <f>'ACTA REPORTE 1ER TRI'!M26</f>
        <v>0</v>
      </c>
      <c r="G24" s="544" t="e">
        <f>'ACTA REPORTE 1ER TRI'!N26</f>
        <v>#N/A</v>
      </c>
      <c r="H24" s="250">
        <f>'ACTA REPORTE 1ER TRI'!T26</f>
        <v>0</v>
      </c>
      <c r="I24" s="250">
        <f>'ACTA REPORTE 1ER TRI'!Y26</f>
        <v>0</v>
      </c>
      <c r="J24" s="250">
        <f>'ACTA REPORTE 1ER TRI'!Z26</f>
        <v>0</v>
      </c>
      <c r="K24" s="547" t="str">
        <f>'ACTA REPORTE 1ER TRI'!AA26</f>
        <v>B+</v>
      </c>
      <c r="L24" s="533">
        <f>'ACTA REPORTE 1ER TRI'!AB26</f>
        <v>8</v>
      </c>
      <c r="M24" s="1123"/>
      <c r="N24" s="510" t="str">
        <f t="shared" si="1"/>
        <v>E+</v>
      </c>
      <c r="O24" s="522">
        <f t="shared" si="2"/>
        <v>2.6666666666666665</v>
      </c>
      <c r="P24" s="285">
        <f t="shared" si="3"/>
        <v>0</v>
      </c>
      <c r="Q24" s="249">
        <f t="shared" si="4"/>
        <v>0</v>
      </c>
      <c r="R24" s="251">
        <f t="shared" si="5"/>
        <v>2.4</v>
      </c>
      <c r="S24" s="510" t="str">
        <f t="shared" si="6"/>
        <v>E+</v>
      </c>
      <c r="T24" s="641">
        <f t="shared" si="7"/>
        <v>2.4</v>
      </c>
      <c r="U24" s="250">
        <f>'ACTA REPORTE 1ER TRI'!G83</f>
        <v>0</v>
      </c>
      <c r="V24" s="250">
        <f>'ACTA REPORTE 1ER TRI'!L83</f>
        <v>0</v>
      </c>
      <c r="W24" s="250">
        <f>'ACTA REPORTE 1ER TRI'!M83</f>
        <v>0</v>
      </c>
      <c r="X24" s="544" t="e">
        <f>'ACTA REPORTE 1ER TRI'!N83</f>
        <v>#N/A</v>
      </c>
      <c r="Y24" s="250">
        <f>'ACTA REPORTE 1ER TRI'!T83</f>
        <v>0</v>
      </c>
      <c r="Z24" s="250">
        <f>'ACTA REPORTE 1ER TRI'!Y83</f>
        <v>0</v>
      </c>
      <c r="AA24" s="250">
        <f>'ACTA REPORTE 1ER TRI'!Z83</f>
        <v>0</v>
      </c>
      <c r="AB24" s="547" t="str">
        <f>'ACTA REPORTE 1ER TRI'!AA83</f>
        <v>B+</v>
      </c>
      <c r="AC24" s="533">
        <f>'ACTA REPORTE 1ER TRI'!AB83</f>
        <v>8</v>
      </c>
      <c r="AD24" s="1123"/>
      <c r="AE24" s="510" t="str">
        <f t="shared" si="8"/>
        <v>E+</v>
      </c>
      <c r="AF24" s="522">
        <f t="shared" si="9"/>
        <v>2.6666666666666665</v>
      </c>
      <c r="AG24" s="285">
        <f t="shared" si="10"/>
        <v>0</v>
      </c>
      <c r="AH24" s="249">
        <f t="shared" si="11"/>
        <v>0</v>
      </c>
      <c r="AI24" s="251">
        <f t="shared" si="12"/>
        <v>2.4</v>
      </c>
      <c r="AJ24" s="510" t="str">
        <f t="shared" si="13"/>
        <v>E+</v>
      </c>
      <c r="AK24" s="641">
        <f t="shared" si="14"/>
        <v>2.4</v>
      </c>
      <c r="AL24" s="250">
        <f>'ACTA REPORTE 1ER TRI'!G140</f>
        <v>8</v>
      </c>
      <c r="AM24" s="250">
        <f>'ACTA REPORTE 1ER TRI'!L140</f>
        <v>8</v>
      </c>
      <c r="AN24" s="250">
        <f>'ACTA REPORTE 1ER TRI'!M140</f>
        <v>8</v>
      </c>
      <c r="AO24" s="544" t="str">
        <f>'ACTA REPORTE 1ER TRI'!N140</f>
        <v>B+</v>
      </c>
      <c r="AP24" s="250">
        <f>'ACTA REPORTE 1ER TRI'!T140</f>
        <v>8</v>
      </c>
      <c r="AQ24" s="250">
        <f>'ACTA REPORTE 1ER TRI'!Y140</f>
        <v>8</v>
      </c>
      <c r="AR24" s="250">
        <f>'ACTA REPORTE 1ER TRI'!Z140</f>
        <v>8</v>
      </c>
      <c r="AS24" s="547" t="str">
        <f>'ACTA REPORTE 1ER TRI'!AA140</f>
        <v>B+</v>
      </c>
      <c r="AT24" s="533">
        <f>'ACTA REPORTE 1ER TRI'!AB140</f>
        <v>8</v>
      </c>
      <c r="AU24" s="1123"/>
      <c r="AV24" s="510" t="str">
        <f t="shared" si="15"/>
        <v>B+</v>
      </c>
      <c r="AW24" s="522">
        <f t="shared" si="66"/>
        <v>8</v>
      </c>
      <c r="AX24" s="285">
        <f t="shared" si="16"/>
        <v>8</v>
      </c>
      <c r="AY24" s="249">
        <f t="shared" si="17"/>
        <v>5.6</v>
      </c>
      <c r="AZ24" s="251">
        <f t="shared" si="18"/>
        <v>2.4</v>
      </c>
      <c r="BA24" s="510" t="str">
        <f t="shared" si="19"/>
        <v>E+</v>
      </c>
      <c r="BB24" s="641">
        <f t="shared" si="20"/>
        <v>8</v>
      </c>
      <c r="BC24" s="250">
        <f>'ACTA REPORTE 1ER TRI'!G197</f>
        <v>8</v>
      </c>
      <c r="BD24" s="250">
        <f>'ACTA REPORTE 1ER TRI'!L197</f>
        <v>8</v>
      </c>
      <c r="BE24" s="250">
        <f>'ACTA REPORTE 1ER TRI'!M197</f>
        <v>8</v>
      </c>
      <c r="BF24" s="544" t="str">
        <f>'ACTA REPORTE 1ER TRI'!N197</f>
        <v>B+</v>
      </c>
      <c r="BG24" s="250">
        <f>'ACTA REPORTE 1ER TRI'!T197</f>
        <v>8</v>
      </c>
      <c r="BH24" s="250">
        <f>'ACTA REPORTE 1ER TRI'!Y197</f>
        <v>8</v>
      </c>
      <c r="BI24" s="250">
        <f>'ACTA REPORTE 1ER TRI'!Z197</f>
        <v>8</v>
      </c>
      <c r="BJ24" s="547" t="str">
        <f>'ACTA REPORTE 1ER TRI'!AA197</f>
        <v>B+</v>
      </c>
      <c r="BK24" s="533">
        <f>'ACTA REPORTE 1ER TRI'!AB197</f>
        <v>8</v>
      </c>
      <c r="BL24" s="1123"/>
      <c r="BM24" s="510" t="str">
        <f t="shared" si="21"/>
        <v>B+</v>
      </c>
      <c r="BN24" s="522">
        <f t="shared" si="22"/>
        <v>8</v>
      </c>
      <c r="BO24" s="285">
        <f t="shared" si="23"/>
        <v>8</v>
      </c>
      <c r="BP24" s="249">
        <f t="shared" si="24"/>
        <v>5.6</v>
      </c>
      <c r="BQ24" s="251">
        <f t="shared" si="25"/>
        <v>2.4</v>
      </c>
      <c r="BR24" s="510" t="str">
        <f t="shared" si="26"/>
        <v>E+</v>
      </c>
      <c r="BS24" s="641">
        <f t="shared" si="27"/>
        <v>8</v>
      </c>
      <c r="BT24" s="250">
        <f>'ACTA REPORTE 1ER TRI'!G254</f>
        <v>8</v>
      </c>
      <c r="BU24" s="250">
        <f>'ACTA REPORTE 1ER TRI'!L254</f>
        <v>8</v>
      </c>
      <c r="BV24" s="250">
        <f>'ACTA REPORTE 1ER TRI'!M254</f>
        <v>8</v>
      </c>
      <c r="BW24" s="544" t="str">
        <f>'ACTA REPORTE 1ER TRI'!N254</f>
        <v>B+</v>
      </c>
      <c r="BX24" s="250">
        <f>'ACTA REPORTE 1ER TRI'!T254</f>
        <v>8</v>
      </c>
      <c r="BY24" s="251">
        <f>'ACTA REPORTE 1ER TRI'!Y254</f>
        <v>8</v>
      </c>
      <c r="BZ24" s="250">
        <f>'ACTA REPORTE 1ER TRI'!Z254</f>
        <v>8</v>
      </c>
      <c r="CA24" s="624" t="str">
        <f>'ACTA REPORTE 1ER TRI'!AA254</f>
        <v>B+</v>
      </c>
      <c r="CB24" s="533">
        <f>'ACTA REPORTE 1ER TRI'!AB254</f>
        <v>8</v>
      </c>
      <c r="CC24" s="1123"/>
      <c r="CD24" s="510" t="str">
        <f t="shared" si="28"/>
        <v>B+</v>
      </c>
      <c r="CE24" s="522">
        <f t="shared" si="29"/>
        <v>8</v>
      </c>
      <c r="CF24" s="285">
        <f t="shared" si="30"/>
        <v>8</v>
      </c>
      <c r="CG24" s="249">
        <f t="shared" si="31"/>
        <v>5.6</v>
      </c>
      <c r="CH24" s="251">
        <f t="shared" si="32"/>
        <v>2.4</v>
      </c>
      <c r="CI24" s="510" t="str">
        <f t="shared" si="33"/>
        <v>E+</v>
      </c>
      <c r="CJ24" s="641">
        <f t="shared" si="34"/>
        <v>8</v>
      </c>
      <c r="CK24" s="250">
        <f>'ACTA REPORTE 1ER TRI'!G311</f>
        <v>8</v>
      </c>
      <c r="CL24" s="250">
        <f>'ACTA REPORTE 1ER TRI'!L311</f>
        <v>8</v>
      </c>
      <c r="CM24" s="250">
        <f>'ACTA REPORTE 1ER TRI'!M311</f>
        <v>8</v>
      </c>
      <c r="CN24" s="544" t="str">
        <f>'ACTA REPORTE 1ER TRI'!N311</f>
        <v>B+</v>
      </c>
      <c r="CO24" s="250">
        <f>'ACTA REPORTE 1ER TRI'!T311</f>
        <v>8</v>
      </c>
      <c r="CP24" s="250">
        <f>'ACTA REPORTE 1ER TRI'!Y311</f>
        <v>8</v>
      </c>
      <c r="CQ24" s="250">
        <f>'ACTA REPORTE 1ER TRI'!Z311</f>
        <v>8</v>
      </c>
      <c r="CR24" s="547" t="str">
        <f>'ACTA REPORTE 1ER TRI'!AA311</f>
        <v>B+</v>
      </c>
      <c r="CS24" s="533">
        <f>'ACTA REPORTE 1ER TRI'!AB311</f>
        <v>8</v>
      </c>
      <c r="CT24" s="1123"/>
      <c r="CU24" s="510" t="str">
        <f t="shared" si="35"/>
        <v>B+</v>
      </c>
      <c r="CV24" s="522">
        <f t="shared" si="36"/>
        <v>8</v>
      </c>
      <c r="CW24" s="285">
        <f t="shared" si="37"/>
        <v>8</v>
      </c>
      <c r="CX24" s="249">
        <f t="shared" si="38"/>
        <v>5.6</v>
      </c>
      <c r="CY24" s="251">
        <f t="shared" si="39"/>
        <v>2.4</v>
      </c>
      <c r="CZ24" s="510" t="str">
        <f t="shared" si="40"/>
        <v>E+</v>
      </c>
      <c r="DA24" s="641">
        <f t="shared" si="41"/>
        <v>8</v>
      </c>
      <c r="DB24" s="250">
        <f>'ACTA REPORTE 1ER TRI'!G368</f>
        <v>8</v>
      </c>
      <c r="DC24" s="250">
        <f>'ACTA REPORTE 1ER TRI'!L368</f>
        <v>8</v>
      </c>
      <c r="DD24" s="250">
        <f>'ACTA REPORTE 1ER TRI'!M368</f>
        <v>8</v>
      </c>
      <c r="DE24" s="544" t="str">
        <f>'ACTA REPORTE 1ER TRI'!N368</f>
        <v>B+</v>
      </c>
      <c r="DF24" s="250">
        <f>'ACTA REPORTE 1ER TRI'!T368</f>
        <v>8</v>
      </c>
      <c r="DG24" s="250">
        <f>'ACTA REPORTE 1ER TRI'!Y368</f>
        <v>8</v>
      </c>
      <c r="DH24" s="250">
        <f>'ACTA REPORTE 1ER TRI'!Z368</f>
        <v>8</v>
      </c>
      <c r="DI24" s="547" t="str">
        <f>'ACTA REPORTE 1ER TRI'!AA368</f>
        <v>B+</v>
      </c>
      <c r="DJ24" s="533">
        <f>'ACTA REPORTE 1ER TRI'!AB368</f>
        <v>8</v>
      </c>
      <c r="DK24" s="1123"/>
      <c r="DL24" s="510" t="str">
        <f t="shared" si="42"/>
        <v>B+</v>
      </c>
      <c r="DM24" s="522">
        <f t="shared" si="43"/>
        <v>8</v>
      </c>
      <c r="DN24" s="285">
        <f t="shared" si="44"/>
        <v>8</v>
      </c>
      <c r="DO24" s="249">
        <f t="shared" si="45"/>
        <v>5.6</v>
      </c>
      <c r="DP24" s="251">
        <f t="shared" si="46"/>
        <v>2.4</v>
      </c>
      <c r="DQ24" s="510" t="str">
        <f t="shared" si="47"/>
        <v>E+</v>
      </c>
      <c r="DR24" s="641">
        <f t="shared" si="48"/>
        <v>8</v>
      </c>
      <c r="DS24" s="250">
        <f>'ACTA REPORTE 1ER TRI'!G425</f>
        <v>8</v>
      </c>
      <c r="DT24" s="250">
        <f>'ACTA REPORTE 1ER TRI'!L425</f>
        <v>8</v>
      </c>
      <c r="DU24" s="250">
        <f>'ACTA REPORTE 1ER TRI'!M425</f>
        <v>8</v>
      </c>
      <c r="DV24" s="544" t="str">
        <f>'ACTA REPORTE 1ER TRI'!N425</f>
        <v>B+</v>
      </c>
      <c r="DW24" s="250">
        <f>'ACTA REPORTE 1ER TRI'!T425</f>
        <v>8</v>
      </c>
      <c r="DX24" s="250">
        <f>'ACTA REPORTE 1ER TRI'!Y425</f>
        <v>8</v>
      </c>
      <c r="DY24" s="250">
        <f>'ACTA REPORTE 1ER TRI'!Z425</f>
        <v>8</v>
      </c>
      <c r="DZ24" s="547" t="str">
        <f>'ACTA REPORTE 1ER TRI'!AA425</f>
        <v>B+</v>
      </c>
      <c r="EA24" s="533">
        <f>'ACTA REPORTE 1ER TRI'!AB425</f>
        <v>8</v>
      </c>
      <c r="EB24" s="1123"/>
      <c r="EC24" s="510" t="str">
        <f t="shared" si="49"/>
        <v>B+</v>
      </c>
      <c r="ED24" s="522">
        <f t="shared" si="50"/>
        <v>8</v>
      </c>
      <c r="EE24" s="285">
        <f t="shared" si="51"/>
        <v>8</v>
      </c>
      <c r="EF24" s="249">
        <f t="shared" si="52"/>
        <v>5.6</v>
      </c>
      <c r="EG24" s="251">
        <f t="shared" si="53"/>
        <v>2.4</v>
      </c>
      <c r="EH24" s="510" t="str">
        <f t="shared" si="54"/>
        <v>E+</v>
      </c>
      <c r="EI24" s="641">
        <f t="shared" si="55"/>
        <v>8</v>
      </c>
      <c r="EJ24" s="250">
        <f>'ACTA REPORTE 1ER TRI'!G482</f>
        <v>8</v>
      </c>
      <c r="EK24" s="250">
        <f>'ACTA REPORTE 1ER TRI'!L482</f>
        <v>8</v>
      </c>
      <c r="EL24" s="250">
        <f>'ACTA REPORTE 1ER TRI'!M482</f>
        <v>8</v>
      </c>
      <c r="EM24" s="544" t="str">
        <f>'ACTA REPORTE 1ER TRI'!N482</f>
        <v>B+</v>
      </c>
      <c r="EN24" s="250">
        <f>'ACTA REPORTE 1ER TRI'!T482</f>
        <v>8</v>
      </c>
      <c r="EO24" s="250">
        <f>'ACTA REPORTE 1ER TRI'!Y482</f>
        <v>8</v>
      </c>
      <c r="EP24" s="250">
        <f>'ACTA REPORTE 1ER TRI'!Z482</f>
        <v>8</v>
      </c>
      <c r="EQ24" s="547" t="str">
        <f>'ACTA REPORTE 1ER TRI'!AA482</f>
        <v>B+</v>
      </c>
      <c r="ER24" s="533">
        <f>'ACTA REPORTE 1ER TRI'!AB482</f>
        <v>8</v>
      </c>
      <c r="ES24" s="1123"/>
      <c r="ET24" s="510" t="str">
        <f t="shared" si="56"/>
        <v>B+</v>
      </c>
      <c r="EU24" s="522">
        <f t="shared" si="57"/>
        <v>8</v>
      </c>
      <c r="EV24" s="285">
        <f t="shared" si="58"/>
        <v>8</v>
      </c>
      <c r="EW24" s="249">
        <f t="shared" si="59"/>
        <v>5.6</v>
      </c>
      <c r="EX24" s="251">
        <f t="shared" si="60"/>
        <v>2.4</v>
      </c>
      <c r="EY24" s="510" t="str">
        <f t="shared" si="61"/>
        <v>E+</v>
      </c>
      <c r="EZ24" s="641">
        <f t="shared" si="62"/>
        <v>8</v>
      </c>
      <c r="FA24" s="503" t="str">
        <f t="shared" si="63"/>
        <v>E+</v>
      </c>
      <c r="FB24" s="645">
        <f t="shared" si="64"/>
        <v>6.814814814814814</v>
      </c>
      <c r="FC24" s="503" t="str">
        <f t="shared" si="65"/>
        <v>E+</v>
      </c>
      <c r="FD24" s="752">
        <f t="shared" si="0"/>
        <v>6.7555555555555555</v>
      </c>
    </row>
    <row r="25" spans="1:160" s="42" customFormat="1" ht="60" customHeight="1" x14ac:dyDescent="0.5">
      <c r="A25" s="41"/>
      <c r="B25" s="536">
        <v>15</v>
      </c>
      <c r="C25" s="72">
        <f>DATOS!F22</f>
        <v>0</v>
      </c>
      <c r="D25" s="250">
        <f>'ACTA REPORTE 1ER TRI'!G27</f>
        <v>0</v>
      </c>
      <c r="E25" s="250">
        <f>'ACTA REPORTE 1ER TRI'!L27</f>
        <v>0</v>
      </c>
      <c r="F25" s="250">
        <f>'ACTA REPORTE 1ER TRI'!M27</f>
        <v>0</v>
      </c>
      <c r="G25" s="544" t="e">
        <f>'ACTA REPORTE 1ER TRI'!N27</f>
        <v>#N/A</v>
      </c>
      <c r="H25" s="250">
        <f>'ACTA REPORTE 1ER TRI'!T27</f>
        <v>0</v>
      </c>
      <c r="I25" s="250">
        <f>'ACTA REPORTE 1ER TRI'!Y27</f>
        <v>0</v>
      </c>
      <c r="J25" s="250">
        <f>'ACTA REPORTE 1ER TRI'!Z27</f>
        <v>0</v>
      </c>
      <c r="K25" s="547" t="str">
        <f>'ACTA REPORTE 1ER TRI'!AA27</f>
        <v>B+</v>
      </c>
      <c r="L25" s="533">
        <f>'ACTA REPORTE 1ER TRI'!AB27</f>
        <v>8</v>
      </c>
      <c r="M25" s="1123"/>
      <c r="N25" s="510" t="str">
        <f t="shared" si="1"/>
        <v>E+</v>
      </c>
      <c r="O25" s="522">
        <f t="shared" si="2"/>
        <v>2.6666666666666665</v>
      </c>
      <c r="P25" s="285">
        <f t="shared" si="3"/>
        <v>0</v>
      </c>
      <c r="Q25" s="249">
        <f t="shared" si="4"/>
        <v>0</v>
      </c>
      <c r="R25" s="251">
        <f t="shared" si="5"/>
        <v>2.4</v>
      </c>
      <c r="S25" s="510" t="str">
        <f t="shared" si="6"/>
        <v>E+</v>
      </c>
      <c r="T25" s="641">
        <f t="shared" si="7"/>
        <v>2.4</v>
      </c>
      <c r="U25" s="250">
        <f>'ACTA REPORTE 1ER TRI'!G84</f>
        <v>0</v>
      </c>
      <c r="V25" s="250">
        <f>'ACTA REPORTE 1ER TRI'!L84</f>
        <v>0</v>
      </c>
      <c r="W25" s="250">
        <f>'ACTA REPORTE 1ER TRI'!M84</f>
        <v>0</v>
      </c>
      <c r="X25" s="544" t="e">
        <f>'ACTA REPORTE 1ER TRI'!N84</f>
        <v>#N/A</v>
      </c>
      <c r="Y25" s="250">
        <f>'ACTA REPORTE 1ER TRI'!T84</f>
        <v>0</v>
      </c>
      <c r="Z25" s="250">
        <f>'ACTA REPORTE 1ER TRI'!Y84</f>
        <v>0</v>
      </c>
      <c r="AA25" s="250">
        <f>'ACTA REPORTE 1ER TRI'!Z84</f>
        <v>0</v>
      </c>
      <c r="AB25" s="547" t="str">
        <f>'ACTA REPORTE 1ER TRI'!AA84</f>
        <v>B+</v>
      </c>
      <c r="AC25" s="533">
        <f>'ACTA REPORTE 1ER TRI'!AB84</f>
        <v>8</v>
      </c>
      <c r="AD25" s="1123"/>
      <c r="AE25" s="510" t="str">
        <f t="shared" si="8"/>
        <v>E+</v>
      </c>
      <c r="AF25" s="522">
        <f t="shared" si="9"/>
        <v>2.6666666666666665</v>
      </c>
      <c r="AG25" s="285">
        <f t="shared" si="10"/>
        <v>0</v>
      </c>
      <c r="AH25" s="249">
        <f t="shared" si="11"/>
        <v>0</v>
      </c>
      <c r="AI25" s="251">
        <f t="shared" si="12"/>
        <v>2.4</v>
      </c>
      <c r="AJ25" s="510" t="str">
        <f t="shared" si="13"/>
        <v>E+</v>
      </c>
      <c r="AK25" s="641">
        <f t="shared" si="14"/>
        <v>2.4</v>
      </c>
      <c r="AL25" s="250">
        <f>'ACTA REPORTE 1ER TRI'!G141</f>
        <v>8</v>
      </c>
      <c r="AM25" s="250">
        <f>'ACTA REPORTE 1ER TRI'!L141</f>
        <v>8</v>
      </c>
      <c r="AN25" s="250">
        <f>'ACTA REPORTE 1ER TRI'!M141</f>
        <v>8</v>
      </c>
      <c r="AO25" s="544" t="str">
        <f>'ACTA REPORTE 1ER TRI'!N141</f>
        <v>B+</v>
      </c>
      <c r="AP25" s="250">
        <f>'ACTA REPORTE 1ER TRI'!T141</f>
        <v>8</v>
      </c>
      <c r="AQ25" s="250">
        <f>'ACTA REPORTE 1ER TRI'!Y141</f>
        <v>8</v>
      </c>
      <c r="AR25" s="250">
        <f>'ACTA REPORTE 1ER TRI'!Z141</f>
        <v>8</v>
      </c>
      <c r="AS25" s="547" t="str">
        <f>'ACTA REPORTE 1ER TRI'!AA141</f>
        <v>B+</v>
      </c>
      <c r="AT25" s="533">
        <f>'ACTA REPORTE 1ER TRI'!AB141</f>
        <v>8</v>
      </c>
      <c r="AU25" s="1123"/>
      <c r="AV25" s="510" t="str">
        <f t="shared" si="15"/>
        <v>B+</v>
      </c>
      <c r="AW25" s="522">
        <f t="shared" si="66"/>
        <v>8</v>
      </c>
      <c r="AX25" s="285">
        <f t="shared" si="16"/>
        <v>8</v>
      </c>
      <c r="AY25" s="249">
        <f t="shared" si="17"/>
        <v>5.6</v>
      </c>
      <c r="AZ25" s="251">
        <f t="shared" si="18"/>
        <v>2.4</v>
      </c>
      <c r="BA25" s="510" t="str">
        <f t="shared" si="19"/>
        <v>E+</v>
      </c>
      <c r="BB25" s="641">
        <f t="shared" si="20"/>
        <v>8</v>
      </c>
      <c r="BC25" s="250">
        <f>'ACTA REPORTE 1ER TRI'!G198</f>
        <v>8</v>
      </c>
      <c r="BD25" s="250">
        <f>'ACTA REPORTE 1ER TRI'!L198</f>
        <v>8</v>
      </c>
      <c r="BE25" s="250">
        <f>'ACTA REPORTE 1ER TRI'!M198</f>
        <v>8</v>
      </c>
      <c r="BF25" s="544" t="str">
        <f>'ACTA REPORTE 1ER TRI'!N198</f>
        <v>B+</v>
      </c>
      <c r="BG25" s="250">
        <f>'ACTA REPORTE 1ER TRI'!T198</f>
        <v>8</v>
      </c>
      <c r="BH25" s="250">
        <f>'ACTA REPORTE 1ER TRI'!Y198</f>
        <v>8</v>
      </c>
      <c r="BI25" s="250">
        <f>'ACTA REPORTE 1ER TRI'!Z198</f>
        <v>8</v>
      </c>
      <c r="BJ25" s="547" t="str">
        <f>'ACTA REPORTE 1ER TRI'!AA198</f>
        <v>B+</v>
      </c>
      <c r="BK25" s="533">
        <f>'ACTA REPORTE 1ER TRI'!AB198</f>
        <v>8</v>
      </c>
      <c r="BL25" s="1123"/>
      <c r="BM25" s="510" t="str">
        <f t="shared" si="21"/>
        <v>B+</v>
      </c>
      <c r="BN25" s="522">
        <f t="shared" si="22"/>
        <v>8</v>
      </c>
      <c r="BO25" s="285">
        <f t="shared" si="23"/>
        <v>8</v>
      </c>
      <c r="BP25" s="249">
        <f t="shared" si="24"/>
        <v>5.6</v>
      </c>
      <c r="BQ25" s="251">
        <f t="shared" si="25"/>
        <v>2.4</v>
      </c>
      <c r="BR25" s="510" t="str">
        <f t="shared" si="26"/>
        <v>E+</v>
      </c>
      <c r="BS25" s="641">
        <f t="shared" si="27"/>
        <v>8</v>
      </c>
      <c r="BT25" s="250">
        <f>'ACTA REPORTE 1ER TRI'!G255</f>
        <v>8</v>
      </c>
      <c r="BU25" s="250">
        <f>'ACTA REPORTE 1ER TRI'!L255</f>
        <v>8</v>
      </c>
      <c r="BV25" s="250">
        <f>'ACTA REPORTE 1ER TRI'!M255</f>
        <v>8</v>
      </c>
      <c r="BW25" s="544" t="str">
        <f>'ACTA REPORTE 1ER TRI'!N255</f>
        <v>B+</v>
      </c>
      <c r="BX25" s="250">
        <f>'ACTA REPORTE 1ER TRI'!T255</f>
        <v>8</v>
      </c>
      <c r="BY25" s="251">
        <f>'ACTA REPORTE 1ER TRI'!Y255</f>
        <v>8</v>
      </c>
      <c r="BZ25" s="250">
        <f>'ACTA REPORTE 1ER TRI'!Z255</f>
        <v>8</v>
      </c>
      <c r="CA25" s="624" t="str">
        <f>'ACTA REPORTE 1ER TRI'!AA255</f>
        <v>B+</v>
      </c>
      <c r="CB25" s="533">
        <f>'ACTA REPORTE 1ER TRI'!AB255</f>
        <v>8</v>
      </c>
      <c r="CC25" s="1123"/>
      <c r="CD25" s="510" t="str">
        <f t="shared" si="28"/>
        <v>B+</v>
      </c>
      <c r="CE25" s="522">
        <f t="shared" si="29"/>
        <v>8</v>
      </c>
      <c r="CF25" s="285">
        <f t="shared" si="30"/>
        <v>8</v>
      </c>
      <c r="CG25" s="249">
        <f t="shared" si="31"/>
        <v>5.6</v>
      </c>
      <c r="CH25" s="251">
        <f t="shared" si="32"/>
        <v>2.4</v>
      </c>
      <c r="CI25" s="510" t="str">
        <f t="shared" si="33"/>
        <v>E+</v>
      </c>
      <c r="CJ25" s="641">
        <f t="shared" si="34"/>
        <v>8</v>
      </c>
      <c r="CK25" s="250">
        <f>'ACTA REPORTE 1ER TRI'!G312</f>
        <v>8</v>
      </c>
      <c r="CL25" s="250">
        <f>'ACTA REPORTE 1ER TRI'!L312</f>
        <v>8</v>
      </c>
      <c r="CM25" s="250">
        <f>'ACTA REPORTE 1ER TRI'!M312</f>
        <v>8</v>
      </c>
      <c r="CN25" s="544" t="str">
        <f>'ACTA REPORTE 1ER TRI'!N312</f>
        <v>B+</v>
      </c>
      <c r="CO25" s="250">
        <f>'ACTA REPORTE 1ER TRI'!T312</f>
        <v>8</v>
      </c>
      <c r="CP25" s="250">
        <f>'ACTA REPORTE 1ER TRI'!Y312</f>
        <v>8</v>
      </c>
      <c r="CQ25" s="250">
        <f>'ACTA REPORTE 1ER TRI'!Z312</f>
        <v>8</v>
      </c>
      <c r="CR25" s="547" t="str">
        <f>'ACTA REPORTE 1ER TRI'!AA312</f>
        <v>B+</v>
      </c>
      <c r="CS25" s="533">
        <f>'ACTA REPORTE 1ER TRI'!AB312</f>
        <v>8</v>
      </c>
      <c r="CT25" s="1123"/>
      <c r="CU25" s="510" t="str">
        <f t="shared" si="35"/>
        <v>B+</v>
      </c>
      <c r="CV25" s="522">
        <f t="shared" si="36"/>
        <v>8</v>
      </c>
      <c r="CW25" s="285">
        <f t="shared" si="37"/>
        <v>8</v>
      </c>
      <c r="CX25" s="249">
        <f t="shared" si="38"/>
        <v>5.6</v>
      </c>
      <c r="CY25" s="251">
        <f t="shared" si="39"/>
        <v>2.4</v>
      </c>
      <c r="CZ25" s="510" t="str">
        <f t="shared" si="40"/>
        <v>E+</v>
      </c>
      <c r="DA25" s="641">
        <f t="shared" si="41"/>
        <v>8</v>
      </c>
      <c r="DB25" s="250">
        <f>'ACTA REPORTE 1ER TRI'!G369</f>
        <v>8</v>
      </c>
      <c r="DC25" s="250">
        <f>'ACTA REPORTE 1ER TRI'!L369</f>
        <v>8</v>
      </c>
      <c r="DD25" s="250">
        <f>'ACTA REPORTE 1ER TRI'!M369</f>
        <v>8</v>
      </c>
      <c r="DE25" s="544" t="str">
        <f>'ACTA REPORTE 1ER TRI'!N369</f>
        <v>B+</v>
      </c>
      <c r="DF25" s="250">
        <f>'ACTA REPORTE 1ER TRI'!T369</f>
        <v>8</v>
      </c>
      <c r="DG25" s="250">
        <f>'ACTA REPORTE 1ER TRI'!Y369</f>
        <v>8</v>
      </c>
      <c r="DH25" s="250">
        <f>'ACTA REPORTE 1ER TRI'!Z369</f>
        <v>8</v>
      </c>
      <c r="DI25" s="547" t="str">
        <f>'ACTA REPORTE 1ER TRI'!AA369</f>
        <v>B+</v>
      </c>
      <c r="DJ25" s="533">
        <f>'ACTA REPORTE 1ER TRI'!AB369</f>
        <v>8</v>
      </c>
      <c r="DK25" s="1123"/>
      <c r="DL25" s="510" t="str">
        <f t="shared" si="42"/>
        <v>B+</v>
      </c>
      <c r="DM25" s="522">
        <f t="shared" si="43"/>
        <v>8</v>
      </c>
      <c r="DN25" s="285">
        <f t="shared" si="44"/>
        <v>8</v>
      </c>
      <c r="DO25" s="249">
        <f t="shared" si="45"/>
        <v>5.6</v>
      </c>
      <c r="DP25" s="251">
        <f t="shared" si="46"/>
        <v>2.4</v>
      </c>
      <c r="DQ25" s="510" t="str">
        <f t="shared" si="47"/>
        <v>E+</v>
      </c>
      <c r="DR25" s="641">
        <f t="shared" si="48"/>
        <v>8</v>
      </c>
      <c r="DS25" s="250">
        <f>'ACTA REPORTE 1ER TRI'!G426</f>
        <v>8</v>
      </c>
      <c r="DT25" s="250">
        <f>'ACTA REPORTE 1ER TRI'!L426</f>
        <v>8</v>
      </c>
      <c r="DU25" s="250">
        <f>'ACTA REPORTE 1ER TRI'!M426</f>
        <v>8</v>
      </c>
      <c r="DV25" s="544" t="str">
        <f>'ACTA REPORTE 1ER TRI'!N426</f>
        <v>B+</v>
      </c>
      <c r="DW25" s="250">
        <f>'ACTA REPORTE 1ER TRI'!T426</f>
        <v>8</v>
      </c>
      <c r="DX25" s="250">
        <f>'ACTA REPORTE 1ER TRI'!Y426</f>
        <v>8</v>
      </c>
      <c r="DY25" s="250">
        <f>'ACTA REPORTE 1ER TRI'!Z426</f>
        <v>8</v>
      </c>
      <c r="DZ25" s="547" t="str">
        <f>'ACTA REPORTE 1ER TRI'!AA426</f>
        <v>B+</v>
      </c>
      <c r="EA25" s="533">
        <f>'ACTA REPORTE 1ER TRI'!AB426</f>
        <v>8</v>
      </c>
      <c r="EB25" s="1123"/>
      <c r="EC25" s="510" t="str">
        <f t="shared" si="49"/>
        <v>B+</v>
      </c>
      <c r="ED25" s="522">
        <f t="shared" si="50"/>
        <v>8</v>
      </c>
      <c r="EE25" s="285">
        <f t="shared" si="51"/>
        <v>8</v>
      </c>
      <c r="EF25" s="249">
        <f t="shared" si="52"/>
        <v>5.6</v>
      </c>
      <c r="EG25" s="251">
        <f t="shared" si="53"/>
        <v>2.4</v>
      </c>
      <c r="EH25" s="510" t="str">
        <f t="shared" si="54"/>
        <v>E+</v>
      </c>
      <c r="EI25" s="641">
        <f t="shared" si="55"/>
        <v>8</v>
      </c>
      <c r="EJ25" s="250">
        <f>'ACTA REPORTE 1ER TRI'!G483</f>
        <v>8</v>
      </c>
      <c r="EK25" s="250">
        <f>'ACTA REPORTE 1ER TRI'!L483</f>
        <v>8</v>
      </c>
      <c r="EL25" s="250">
        <f>'ACTA REPORTE 1ER TRI'!M483</f>
        <v>8</v>
      </c>
      <c r="EM25" s="544" t="str">
        <f>'ACTA REPORTE 1ER TRI'!N483</f>
        <v>B+</v>
      </c>
      <c r="EN25" s="250">
        <f>'ACTA REPORTE 1ER TRI'!T483</f>
        <v>8</v>
      </c>
      <c r="EO25" s="250">
        <f>'ACTA REPORTE 1ER TRI'!Y483</f>
        <v>8</v>
      </c>
      <c r="EP25" s="250">
        <f>'ACTA REPORTE 1ER TRI'!Z483</f>
        <v>8</v>
      </c>
      <c r="EQ25" s="547" t="str">
        <f>'ACTA REPORTE 1ER TRI'!AA483</f>
        <v>B+</v>
      </c>
      <c r="ER25" s="533">
        <f>'ACTA REPORTE 1ER TRI'!AB483</f>
        <v>8</v>
      </c>
      <c r="ES25" s="1123"/>
      <c r="ET25" s="510" t="str">
        <f t="shared" si="56"/>
        <v>B+</v>
      </c>
      <c r="EU25" s="522">
        <f t="shared" si="57"/>
        <v>8</v>
      </c>
      <c r="EV25" s="285">
        <f t="shared" si="58"/>
        <v>8</v>
      </c>
      <c r="EW25" s="249">
        <f t="shared" si="59"/>
        <v>5.6</v>
      </c>
      <c r="EX25" s="251">
        <f t="shared" si="60"/>
        <v>2.4</v>
      </c>
      <c r="EY25" s="510" t="str">
        <f t="shared" si="61"/>
        <v>E+</v>
      </c>
      <c r="EZ25" s="641">
        <f t="shared" si="62"/>
        <v>8</v>
      </c>
      <c r="FA25" s="503" t="str">
        <f t="shared" si="63"/>
        <v>E+</v>
      </c>
      <c r="FB25" s="645">
        <f t="shared" si="64"/>
        <v>6.814814814814814</v>
      </c>
      <c r="FC25" s="503" t="str">
        <f t="shared" si="65"/>
        <v>E+</v>
      </c>
      <c r="FD25" s="752">
        <f t="shared" si="0"/>
        <v>6.7555555555555555</v>
      </c>
    </row>
    <row r="26" spans="1:160" s="42" customFormat="1" ht="60" customHeight="1" x14ac:dyDescent="0.5">
      <c r="A26" s="41"/>
      <c r="B26" s="536">
        <v>16</v>
      </c>
      <c r="C26" s="72">
        <f>DATOS!F23</f>
        <v>0</v>
      </c>
      <c r="D26" s="250">
        <f>'ACTA REPORTE 1ER TRI'!G28</f>
        <v>0</v>
      </c>
      <c r="E26" s="250">
        <f>'ACTA REPORTE 1ER TRI'!L28</f>
        <v>0</v>
      </c>
      <c r="F26" s="250">
        <f>'ACTA REPORTE 1ER TRI'!M28</f>
        <v>0</v>
      </c>
      <c r="G26" s="544" t="e">
        <f>'ACTA REPORTE 1ER TRI'!N28</f>
        <v>#N/A</v>
      </c>
      <c r="H26" s="250">
        <f>'ACTA REPORTE 1ER TRI'!T28</f>
        <v>0</v>
      </c>
      <c r="I26" s="250">
        <f>'ACTA REPORTE 1ER TRI'!Y28</f>
        <v>0</v>
      </c>
      <c r="J26" s="250">
        <f>'ACTA REPORTE 1ER TRI'!Z28</f>
        <v>0</v>
      </c>
      <c r="K26" s="547" t="str">
        <f>'ACTA REPORTE 1ER TRI'!AA28</f>
        <v>B-</v>
      </c>
      <c r="L26" s="533">
        <f>'ACTA REPORTE 1ER TRI'!AB28</f>
        <v>7</v>
      </c>
      <c r="M26" s="1123"/>
      <c r="N26" s="510" t="str">
        <f t="shared" si="1"/>
        <v>E+</v>
      </c>
      <c r="O26" s="522">
        <f t="shared" si="2"/>
        <v>2.3333333333333335</v>
      </c>
      <c r="P26" s="285">
        <f t="shared" si="3"/>
        <v>0</v>
      </c>
      <c r="Q26" s="249">
        <f t="shared" si="4"/>
        <v>0</v>
      </c>
      <c r="R26" s="251">
        <f t="shared" si="5"/>
        <v>2.1</v>
      </c>
      <c r="S26" s="510" t="str">
        <f t="shared" si="6"/>
        <v>E+</v>
      </c>
      <c r="T26" s="641">
        <f t="shared" si="7"/>
        <v>2.1</v>
      </c>
      <c r="U26" s="250">
        <f>'ACTA REPORTE 1ER TRI'!G85</f>
        <v>0</v>
      </c>
      <c r="V26" s="250">
        <f>'ACTA REPORTE 1ER TRI'!L85</f>
        <v>0</v>
      </c>
      <c r="W26" s="250">
        <f>'ACTA REPORTE 1ER TRI'!M85</f>
        <v>0</v>
      </c>
      <c r="X26" s="544" t="e">
        <f>'ACTA REPORTE 1ER TRI'!N85</f>
        <v>#N/A</v>
      </c>
      <c r="Y26" s="250">
        <f>'ACTA REPORTE 1ER TRI'!T85</f>
        <v>0</v>
      </c>
      <c r="Z26" s="250">
        <f>'ACTA REPORTE 1ER TRI'!Y85</f>
        <v>0</v>
      </c>
      <c r="AA26" s="250">
        <f>'ACTA REPORTE 1ER TRI'!Z85</f>
        <v>0</v>
      </c>
      <c r="AB26" s="547" t="str">
        <f>'ACTA REPORTE 1ER TRI'!AA85</f>
        <v>B-</v>
      </c>
      <c r="AC26" s="533">
        <f>'ACTA REPORTE 1ER TRI'!AB85</f>
        <v>7</v>
      </c>
      <c r="AD26" s="1123"/>
      <c r="AE26" s="510" t="str">
        <f t="shared" si="8"/>
        <v>E+</v>
      </c>
      <c r="AF26" s="522">
        <f t="shared" si="9"/>
        <v>2.3333333333333335</v>
      </c>
      <c r="AG26" s="285">
        <f t="shared" si="10"/>
        <v>0</v>
      </c>
      <c r="AH26" s="249">
        <f t="shared" si="11"/>
        <v>0</v>
      </c>
      <c r="AI26" s="251">
        <f t="shared" si="12"/>
        <v>2.1</v>
      </c>
      <c r="AJ26" s="510" t="str">
        <f t="shared" si="13"/>
        <v>E+</v>
      </c>
      <c r="AK26" s="641">
        <f t="shared" si="14"/>
        <v>2.1</v>
      </c>
      <c r="AL26" s="250">
        <f>'ACTA REPORTE 1ER TRI'!G142</f>
        <v>7</v>
      </c>
      <c r="AM26" s="250">
        <f>'ACTA REPORTE 1ER TRI'!L142</f>
        <v>7</v>
      </c>
      <c r="AN26" s="250">
        <f>'ACTA REPORTE 1ER TRI'!M142</f>
        <v>7</v>
      </c>
      <c r="AO26" s="544" t="str">
        <f>'ACTA REPORTE 1ER TRI'!N142</f>
        <v>B-</v>
      </c>
      <c r="AP26" s="250">
        <f>'ACTA REPORTE 1ER TRI'!T142</f>
        <v>7</v>
      </c>
      <c r="AQ26" s="250">
        <f>'ACTA REPORTE 1ER TRI'!Y142</f>
        <v>7</v>
      </c>
      <c r="AR26" s="250">
        <f>'ACTA REPORTE 1ER TRI'!Z142</f>
        <v>7</v>
      </c>
      <c r="AS26" s="547" t="str">
        <f>'ACTA REPORTE 1ER TRI'!AA142</f>
        <v>B-</v>
      </c>
      <c r="AT26" s="533">
        <f>'ACTA REPORTE 1ER TRI'!AB142</f>
        <v>7</v>
      </c>
      <c r="AU26" s="1123"/>
      <c r="AV26" s="510" t="str">
        <f t="shared" si="15"/>
        <v>B-</v>
      </c>
      <c r="AW26" s="522">
        <f t="shared" si="66"/>
        <v>7</v>
      </c>
      <c r="AX26" s="285">
        <f t="shared" si="16"/>
        <v>7</v>
      </c>
      <c r="AY26" s="249">
        <f t="shared" si="17"/>
        <v>4.8999999999999995</v>
      </c>
      <c r="AZ26" s="251">
        <f t="shared" si="18"/>
        <v>2.1</v>
      </c>
      <c r="BA26" s="510" t="str">
        <f t="shared" si="19"/>
        <v>E+</v>
      </c>
      <c r="BB26" s="641">
        <f t="shared" si="20"/>
        <v>7</v>
      </c>
      <c r="BC26" s="250">
        <f>'ACTA REPORTE 1ER TRI'!G199</f>
        <v>7</v>
      </c>
      <c r="BD26" s="250">
        <f>'ACTA REPORTE 1ER TRI'!L199</f>
        <v>7</v>
      </c>
      <c r="BE26" s="250">
        <f>'ACTA REPORTE 1ER TRI'!M199</f>
        <v>7</v>
      </c>
      <c r="BF26" s="544" t="str">
        <f>'ACTA REPORTE 1ER TRI'!N199</f>
        <v>B-</v>
      </c>
      <c r="BG26" s="250">
        <f>'ACTA REPORTE 1ER TRI'!T199</f>
        <v>7</v>
      </c>
      <c r="BH26" s="250">
        <f>'ACTA REPORTE 1ER TRI'!Y199</f>
        <v>7</v>
      </c>
      <c r="BI26" s="250">
        <f>'ACTA REPORTE 1ER TRI'!Z199</f>
        <v>7</v>
      </c>
      <c r="BJ26" s="547" t="str">
        <f>'ACTA REPORTE 1ER TRI'!AA199</f>
        <v>B-</v>
      </c>
      <c r="BK26" s="533">
        <f>'ACTA REPORTE 1ER TRI'!AB199</f>
        <v>7</v>
      </c>
      <c r="BL26" s="1123"/>
      <c r="BM26" s="510" t="str">
        <f t="shared" si="21"/>
        <v>B-</v>
      </c>
      <c r="BN26" s="522">
        <f t="shared" si="22"/>
        <v>7</v>
      </c>
      <c r="BO26" s="285">
        <f t="shared" si="23"/>
        <v>7</v>
      </c>
      <c r="BP26" s="249">
        <f t="shared" si="24"/>
        <v>4.8999999999999995</v>
      </c>
      <c r="BQ26" s="251">
        <f t="shared" si="25"/>
        <v>2.1</v>
      </c>
      <c r="BR26" s="510" t="str">
        <f t="shared" si="26"/>
        <v>E+</v>
      </c>
      <c r="BS26" s="641">
        <f t="shared" si="27"/>
        <v>7</v>
      </c>
      <c r="BT26" s="250">
        <f>'ACTA REPORTE 1ER TRI'!G256</f>
        <v>7</v>
      </c>
      <c r="BU26" s="250">
        <f>'ACTA REPORTE 1ER TRI'!L256</f>
        <v>7</v>
      </c>
      <c r="BV26" s="250">
        <f>'ACTA REPORTE 1ER TRI'!M256</f>
        <v>7</v>
      </c>
      <c r="BW26" s="544" t="str">
        <f>'ACTA REPORTE 1ER TRI'!N256</f>
        <v>B-</v>
      </c>
      <c r="BX26" s="250">
        <f>'ACTA REPORTE 1ER TRI'!T256</f>
        <v>7</v>
      </c>
      <c r="BY26" s="251">
        <f>'ACTA REPORTE 1ER TRI'!Y256</f>
        <v>7</v>
      </c>
      <c r="BZ26" s="250">
        <f>'ACTA REPORTE 1ER TRI'!Z256</f>
        <v>7</v>
      </c>
      <c r="CA26" s="624" t="str">
        <f>'ACTA REPORTE 1ER TRI'!AA256</f>
        <v>B-</v>
      </c>
      <c r="CB26" s="533">
        <f>'ACTA REPORTE 1ER TRI'!AB256</f>
        <v>7</v>
      </c>
      <c r="CC26" s="1123"/>
      <c r="CD26" s="510" t="str">
        <f t="shared" si="28"/>
        <v>B-</v>
      </c>
      <c r="CE26" s="522">
        <f t="shared" si="29"/>
        <v>7</v>
      </c>
      <c r="CF26" s="285">
        <f t="shared" si="30"/>
        <v>7</v>
      </c>
      <c r="CG26" s="249">
        <f t="shared" si="31"/>
        <v>4.8999999999999995</v>
      </c>
      <c r="CH26" s="251">
        <f t="shared" si="32"/>
        <v>2.1</v>
      </c>
      <c r="CI26" s="510" t="str">
        <f t="shared" si="33"/>
        <v>E+</v>
      </c>
      <c r="CJ26" s="641">
        <f t="shared" si="34"/>
        <v>7</v>
      </c>
      <c r="CK26" s="250">
        <f>'ACTA REPORTE 1ER TRI'!G313</f>
        <v>7</v>
      </c>
      <c r="CL26" s="250">
        <f>'ACTA REPORTE 1ER TRI'!L313</f>
        <v>7</v>
      </c>
      <c r="CM26" s="250">
        <f>'ACTA REPORTE 1ER TRI'!M313</f>
        <v>7</v>
      </c>
      <c r="CN26" s="544" t="str">
        <f>'ACTA REPORTE 1ER TRI'!N313</f>
        <v>B-</v>
      </c>
      <c r="CO26" s="250">
        <f>'ACTA REPORTE 1ER TRI'!T313</f>
        <v>7</v>
      </c>
      <c r="CP26" s="250">
        <f>'ACTA REPORTE 1ER TRI'!Y313</f>
        <v>7</v>
      </c>
      <c r="CQ26" s="250">
        <f>'ACTA REPORTE 1ER TRI'!Z313</f>
        <v>7</v>
      </c>
      <c r="CR26" s="547" t="str">
        <f>'ACTA REPORTE 1ER TRI'!AA313</f>
        <v>B-</v>
      </c>
      <c r="CS26" s="533">
        <f>'ACTA REPORTE 1ER TRI'!AB313</f>
        <v>7</v>
      </c>
      <c r="CT26" s="1123"/>
      <c r="CU26" s="510" t="str">
        <f t="shared" si="35"/>
        <v>B-</v>
      </c>
      <c r="CV26" s="522">
        <f t="shared" si="36"/>
        <v>7</v>
      </c>
      <c r="CW26" s="285">
        <f t="shared" si="37"/>
        <v>7</v>
      </c>
      <c r="CX26" s="249">
        <f t="shared" si="38"/>
        <v>4.8999999999999995</v>
      </c>
      <c r="CY26" s="251">
        <f t="shared" si="39"/>
        <v>2.1</v>
      </c>
      <c r="CZ26" s="510" t="str">
        <f t="shared" si="40"/>
        <v>E+</v>
      </c>
      <c r="DA26" s="641">
        <f t="shared" si="41"/>
        <v>7</v>
      </c>
      <c r="DB26" s="250">
        <f>'ACTA REPORTE 1ER TRI'!G370</f>
        <v>7</v>
      </c>
      <c r="DC26" s="250">
        <f>'ACTA REPORTE 1ER TRI'!L370</f>
        <v>7</v>
      </c>
      <c r="DD26" s="250">
        <f>'ACTA REPORTE 1ER TRI'!M370</f>
        <v>7</v>
      </c>
      <c r="DE26" s="544" t="str">
        <f>'ACTA REPORTE 1ER TRI'!N370</f>
        <v>B-</v>
      </c>
      <c r="DF26" s="250">
        <f>'ACTA REPORTE 1ER TRI'!T370</f>
        <v>7</v>
      </c>
      <c r="DG26" s="250">
        <f>'ACTA REPORTE 1ER TRI'!Y370</f>
        <v>7</v>
      </c>
      <c r="DH26" s="250">
        <f>'ACTA REPORTE 1ER TRI'!Z370</f>
        <v>7</v>
      </c>
      <c r="DI26" s="547" t="str">
        <f>'ACTA REPORTE 1ER TRI'!AA370</f>
        <v>B-</v>
      </c>
      <c r="DJ26" s="533">
        <f>'ACTA REPORTE 1ER TRI'!AB370</f>
        <v>7</v>
      </c>
      <c r="DK26" s="1123"/>
      <c r="DL26" s="510" t="str">
        <f t="shared" si="42"/>
        <v>B-</v>
      </c>
      <c r="DM26" s="522">
        <f t="shared" si="43"/>
        <v>7</v>
      </c>
      <c r="DN26" s="285">
        <f t="shared" si="44"/>
        <v>7</v>
      </c>
      <c r="DO26" s="249">
        <f t="shared" si="45"/>
        <v>4.8999999999999995</v>
      </c>
      <c r="DP26" s="251">
        <f t="shared" si="46"/>
        <v>2.1</v>
      </c>
      <c r="DQ26" s="510" t="str">
        <f t="shared" si="47"/>
        <v>E+</v>
      </c>
      <c r="DR26" s="641">
        <f t="shared" si="48"/>
        <v>7</v>
      </c>
      <c r="DS26" s="250">
        <f>'ACTA REPORTE 1ER TRI'!G427</f>
        <v>7</v>
      </c>
      <c r="DT26" s="250">
        <f>'ACTA REPORTE 1ER TRI'!L427</f>
        <v>7</v>
      </c>
      <c r="DU26" s="250">
        <f>'ACTA REPORTE 1ER TRI'!M427</f>
        <v>7</v>
      </c>
      <c r="DV26" s="544" t="str">
        <f>'ACTA REPORTE 1ER TRI'!N427</f>
        <v>B-</v>
      </c>
      <c r="DW26" s="250">
        <f>'ACTA REPORTE 1ER TRI'!T427</f>
        <v>7</v>
      </c>
      <c r="DX26" s="250">
        <f>'ACTA REPORTE 1ER TRI'!Y427</f>
        <v>7</v>
      </c>
      <c r="DY26" s="250">
        <f>'ACTA REPORTE 1ER TRI'!Z427</f>
        <v>7</v>
      </c>
      <c r="DZ26" s="547" t="str">
        <f>'ACTA REPORTE 1ER TRI'!AA427</f>
        <v>B-</v>
      </c>
      <c r="EA26" s="533">
        <f>'ACTA REPORTE 1ER TRI'!AB427</f>
        <v>7</v>
      </c>
      <c r="EB26" s="1123"/>
      <c r="EC26" s="510" t="str">
        <f t="shared" si="49"/>
        <v>B-</v>
      </c>
      <c r="ED26" s="522">
        <f t="shared" si="50"/>
        <v>7</v>
      </c>
      <c r="EE26" s="285">
        <f t="shared" si="51"/>
        <v>7</v>
      </c>
      <c r="EF26" s="249">
        <f t="shared" si="52"/>
        <v>4.8999999999999995</v>
      </c>
      <c r="EG26" s="251">
        <f t="shared" si="53"/>
        <v>2.1</v>
      </c>
      <c r="EH26" s="510" t="str">
        <f t="shared" si="54"/>
        <v>E+</v>
      </c>
      <c r="EI26" s="641">
        <f t="shared" si="55"/>
        <v>7</v>
      </c>
      <c r="EJ26" s="250">
        <f>'ACTA REPORTE 1ER TRI'!G484</f>
        <v>7</v>
      </c>
      <c r="EK26" s="250">
        <f>'ACTA REPORTE 1ER TRI'!L484</f>
        <v>7</v>
      </c>
      <c r="EL26" s="250">
        <f>'ACTA REPORTE 1ER TRI'!M484</f>
        <v>7</v>
      </c>
      <c r="EM26" s="544" t="str">
        <f>'ACTA REPORTE 1ER TRI'!N484</f>
        <v>B-</v>
      </c>
      <c r="EN26" s="250">
        <f>'ACTA REPORTE 1ER TRI'!T484</f>
        <v>7</v>
      </c>
      <c r="EO26" s="250">
        <f>'ACTA REPORTE 1ER TRI'!Y484</f>
        <v>7</v>
      </c>
      <c r="EP26" s="250">
        <f>'ACTA REPORTE 1ER TRI'!Z484</f>
        <v>7</v>
      </c>
      <c r="EQ26" s="547" t="str">
        <f>'ACTA REPORTE 1ER TRI'!AA484</f>
        <v>B-</v>
      </c>
      <c r="ER26" s="533">
        <f>'ACTA REPORTE 1ER TRI'!AB484</f>
        <v>7</v>
      </c>
      <c r="ES26" s="1123"/>
      <c r="ET26" s="510" t="str">
        <f t="shared" si="56"/>
        <v>B-</v>
      </c>
      <c r="EU26" s="522">
        <f t="shared" si="57"/>
        <v>7</v>
      </c>
      <c r="EV26" s="285">
        <f t="shared" si="58"/>
        <v>7</v>
      </c>
      <c r="EW26" s="249">
        <f t="shared" si="59"/>
        <v>4.8999999999999995</v>
      </c>
      <c r="EX26" s="251">
        <f t="shared" si="60"/>
        <v>2.1</v>
      </c>
      <c r="EY26" s="510" t="str">
        <f t="shared" si="61"/>
        <v>E+</v>
      </c>
      <c r="EZ26" s="641">
        <f t="shared" si="62"/>
        <v>7</v>
      </c>
      <c r="FA26" s="503" t="str">
        <f t="shared" si="63"/>
        <v>E+</v>
      </c>
      <c r="FB26" s="645">
        <f t="shared" si="64"/>
        <v>5.9629629629629637</v>
      </c>
      <c r="FC26" s="503" t="str">
        <f t="shared" si="65"/>
        <v>E+</v>
      </c>
      <c r="FD26" s="752">
        <f t="shared" si="0"/>
        <v>5.9111111111111114</v>
      </c>
    </row>
    <row r="27" spans="1:160" s="42" customFormat="1" ht="60" customHeight="1" x14ac:dyDescent="0.5">
      <c r="A27" s="41"/>
      <c r="B27" s="536">
        <v>17</v>
      </c>
      <c r="C27" s="72">
        <f>DATOS!F24</f>
        <v>0</v>
      </c>
      <c r="D27" s="250">
        <f>'ACTA REPORTE 1ER TRI'!G29</f>
        <v>0</v>
      </c>
      <c r="E27" s="250">
        <f>'ACTA REPORTE 1ER TRI'!L29</f>
        <v>0</v>
      </c>
      <c r="F27" s="250">
        <f>'ACTA REPORTE 1ER TRI'!M29</f>
        <v>0</v>
      </c>
      <c r="G27" s="544" t="e">
        <f>'ACTA REPORTE 1ER TRI'!N29</f>
        <v>#N/A</v>
      </c>
      <c r="H27" s="250">
        <f>'ACTA REPORTE 1ER TRI'!T29</f>
        <v>0</v>
      </c>
      <c r="I27" s="250">
        <f>'ACTA REPORTE 1ER TRI'!Y29</f>
        <v>0</v>
      </c>
      <c r="J27" s="250">
        <f>'ACTA REPORTE 1ER TRI'!Z29</f>
        <v>0</v>
      </c>
      <c r="K27" s="547" t="str">
        <f>'ACTA REPORTE 1ER TRI'!AA29</f>
        <v>B-</v>
      </c>
      <c r="L27" s="533">
        <f>'ACTA REPORTE 1ER TRI'!AB29</f>
        <v>7</v>
      </c>
      <c r="M27" s="1123"/>
      <c r="N27" s="510" t="str">
        <f t="shared" si="1"/>
        <v>E+</v>
      </c>
      <c r="O27" s="522">
        <f t="shared" si="2"/>
        <v>2.3333333333333335</v>
      </c>
      <c r="P27" s="285">
        <f t="shared" si="3"/>
        <v>0</v>
      </c>
      <c r="Q27" s="249">
        <f t="shared" si="4"/>
        <v>0</v>
      </c>
      <c r="R27" s="251">
        <f t="shared" si="5"/>
        <v>2.1</v>
      </c>
      <c r="S27" s="510" t="str">
        <f t="shared" si="6"/>
        <v>E+</v>
      </c>
      <c r="T27" s="641">
        <f t="shared" si="7"/>
        <v>2.1</v>
      </c>
      <c r="U27" s="250">
        <f>'ACTA REPORTE 1ER TRI'!G86</f>
        <v>0</v>
      </c>
      <c r="V27" s="250">
        <f>'ACTA REPORTE 1ER TRI'!L86</f>
        <v>0</v>
      </c>
      <c r="W27" s="250">
        <f>'ACTA REPORTE 1ER TRI'!M86</f>
        <v>0</v>
      </c>
      <c r="X27" s="544" t="e">
        <f>'ACTA REPORTE 1ER TRI'!N86</f>
        <v>#N/A</v>
      </c>
      <c r="Y27" s="250">
        <f>'ACTA REPORTE 1ER TRI'!T86</f>
        <v>0</v>
      </c>
      <c r="Z27" s="250">
        <f>'ACTA REPORTE 1ER TRI'!Y86</f>
        <v>0</v>
      </c>
      <c r="AA27" s="250">
        <f>'ACTA REPORTE 1ER TRI'!Z86</f>
        <v>0</v>
      </c>
      <c r="AB27" s="547" t="str">
        <f>'ACTA REPORTE 1ER TRI'!AA86</f>
        <v>B-</v>
      </c>
      <c r="AC27" s="533">
        <f>'ACTA REPORTE 1ER TRI'!AB86</f>
        <v>7</v>
      </c>
      <c r="AD27" s="1123"/>
      <c r="AE27" s="510" t="str">
        <f t="shared" si="8"/>
        <v>E+</v>
      </c>
      <c r="AF27" s="522">
        <f t="shared" si="9"/>
        <v>2.3333333333333335</v>
      </c>
      <c r="AG27" s="285">
        <f t="shared" si="10"/>
        <v>0</v>
      </c>
      <c r="AH27" s="249">
        <f t="shared" si="11"/>
        <v>0</v>
      </c>
      <c r="AI27" s="251">
        <f t="shared" si="12"/>
        <v>2.1</v>
      </c>
      <c r="AJ27" s="510" t="str">
        <f t="shared" si="13"/>
        <v>E+</v>
      </c>
      <c r="AK27" s="641">
        <f t="shared" si="14"/>
        <v>2.1</v>
      </c>
      <c r="AL27" s="250">
        <f>'ACTA REPORTE 1ER TRI'!G143</f>
        <v>7</v>
      </c>
      <c r="AM27" s="250">
        <f>'ACTA REPORTE 1ER TRI'!L143</f>
        <v>7</v>
      </c>
      <c r="AN27" s="250">
        <f>'ACTA REPORTE 1ER TRI'!M143</f>
        <v>7</v>
      </c>
      <c r="AO27" s="544" t="str">
        <f>'ACTA REPORTE 1ER TRI'!N143</f>
        <v>B-</v>
      </c>
      <c r="AP27" s="250">
        <f>'ACTA REPORTE 1ER TRI'!T143</f>
        <v>7</v>
      </c>
      <c r="AQ27" s="250">
        <f>'ACTA REPORTE 1ER TRI'!Y143</f>
        <v>7</v>
      </c>
      <c r="AR27" s="250">
        <f>'ACTA REPORTE 1ER TRI'!Z143</f>
        <v>7</v>
      </c>
      <c r="AS27" s="547" t="str">
        <f>'ACTA REPORTE 1ER TRI'!AA143</f>
        <v>B-</v>
      </c>
      <c r="AT27" s="533">
        <f>'ACTA REPORTE 1ER TRI'!AB143</f>
        <v>7</v>
      </c>
      <c r="AU27" s="1123"/>
      <c r="AV27" s="510" t="str">
        <f t="shared" si="15"/>
        <v>B-</v>
      </c>
      <c r="AW27" s="522">
        <f t="shared" si="66"/>
        <v>7</v>
      </c>
      <c r="AX27" s="285">
        <f t="shared" si="16"/>
        <v>7</v>
      </c>
      <c r="AY27" s="249">
        <f t="shared" si="17"/>
        <v>4.8999999999999995</v>
      </c>
      <c r="AZ27" s="251">
        <f t="shared" si="18"/>
        <v>2.1</v>
      </c>
      <c r="BA27" s="510" t="str">
        <f t="shared" si="19"/>
        <v>E+</v>
      </c>
      <c r="BB27" s="641">
        <f t="shared" si="20"/>
        <v>7</v>
      </c>
      <c r="BC27" s="250">
        <f>'ACTA REPORTE 1ER TRI'!G200</f>
        <v>7</v>
      </c>
      <c r="BD27" s="250">
        <f>'ACTA REPORTE 1ER TRI'!L200</f>
        <v>7</v>
      </c>
      <c r="BE27" s="250">
        <f>'ACTA REPORTE 1ER TRI'!M200</f>
        <v>7</v>
      </c>
      <c r="BF27" s="544" t="str">
        <f>'ACTA REPORTE 1ER TRI'!N200</f>
        <v>B-</v>
      </c>
      <c r="BG27" s="250">
        <f>'ACTA REPORTE 1ER TRI'!T200</f>
        <v>7</v>
      </c>
      <c r="BH27" s="250">
        <f>'ACTA REPORTE 1ER TRI'!Y200</f>
        <v>7</v>
      </c>
      <c r="BI27" s="250">
        <f>'ACTA REPORTE 1ER TRI'!Z200</f>
        <v>7</v>
      </c>
      <c r="BJ27" s="547" t="str">
        <f>'ACTA REPORTE 1ER TRI'!AA200</f>
        <v>B-</v>
      </c>
      <c r="BK27" s="533">
        <f>'ACTA REPORTE 1ER TRI'!AB200</f>
        <v>7</v>
      </c>
      <c r="BL27" s="1123"/>
      <c r="BM27" s="510" t="str">
        <f t="shared" si="21"/>
        <v>B-</v>
      </c>
      <c r="BN27" s="522">
        <f t="shared" si="22"/>
        <v>7</v>
      </c>
      <c r="BO27" s="285">
        <f t="shared" si="23"/>
        <v>7</v>
      </c>
      <c r="BP27" s="249">
        <f t="shared" si="24"/>
        <v>4.8999999999999995</v>
      </c>
      <c r="BQ27" s="251">
        <f t="shared" si="25"/>
        <v>2.1</v>
      </c>
      <c r="BR27" s="510" t="str">
        <f t="shared" si="26"/>
        <v>E+</v>
      </c>
      <c r="BS27" s="641">
        <f t="shared" si="27"/>
        <v>7</v>
      </c>
      <c r="BT27" s="250">
        <f>'ACTA REPORTE 1ER TRI'!G257</f>
        <v>7</v>
      </c>
      <c r="BU27" s="250">
        <f>'ACTA REPORTE 1ER TRI'!L257</f>
        <v>7</v>
      </c>
      <c r="BV27" s="250">
        <f>'ACTA REPORTE 1ER TRI'!M257</f>
        <v>7</v>
      </c>
      <c r="BW27" s="544" t="str">
        <f>'ACTA REPORTE 1ER TRI'!N257</f>
        <v>B-</v>
      </c>
      <c r="BX27" s="250">
        <f>'ACTA REPORTE 1ER TRI'!T257</f>
        <v>7</v>
      </c>
      <c r="BY27" s="251">
        <f>'ACTA REPORTE 1ER TRI'!Y257</f>
        <v>7</v>
      </c>
      <c r="BZ27" s="250">
        <f>'ACTA REPORTE 1ER TRI'!Z257</f>
        <v>7</v>
      </c>
      <c r="CA27" s="624" t="str">
        <f>'ACTA REPORTE 1ER TRI'!AA257</f>
        <v>B-</v>
      </c>
      <c r="CB27" s="533">
        <f>'ACTA REPORTE 1ER TRI'!AB257</f>
        <v>7</v>
      </c>
      <c r="CC27" s="1123"/>
      <c r="CD27" s="510" t="str">
        <f t="shared" si="28"/>
        <v>B-</v>
      </c>
      <c r="CE27" s="522">
        <f t="shared" si="29"/>
        <v>7</v>
      </c>
      <c r="CF27" s="285">
        <f t="shared" si="30"/>
        <v>7</v>
      </c>
      <c r="CG27" s="249">
        <f t="shared" si="31"/>
        <v>4.8999999999999995</v>
      </c>
      <c r="CH27" s="251">
        <f t="shared" si="32"/>
        <v>2.1</v>
      </c>
      <c r="CI27" s="510" t="str">
        <f t="shared" si="33"/>
        <v>E+</v>
      </c>
      <c r="CJ27" s="641">
        <f t="shared" si="34"/>
        <v>7</v>
      </c>
      <c r="CK27" s="250">
        <f>'ACTA REPORTE 1ER TRI'!G314</f>
        <v>7</v>
      </c>
      <c r="CL27" s="250">
        <f>'ACTA REPORTE 1ER TRI'!L314</f>
        <v>7</v>
      </c>
      <c r="CM27" s="250">
        <f>'ACTA REPORTE 1ER TRI'!M314</f>
        <v>7</v>
      </c>
      <c r="CN27" s="544" t="str">
        <f>'ACTA REPORTE 1ER TRI'!N314</f>
        <v>B-</v>
      </c>
      <c r="CO27" s="250">
        <f>'ACTA REPORTE 1ER TRI'!T314</f>
        <v>7</v>
      </c>
      <c r="CP27" s="250">
        <f>'ACTA REPORTE 1ER TRI'!Y314</f>
        <v>7</v>
      </c>
      <c r="CQ27" s="250">
        <f>'ACTA REPORTE 1ER TRI'!Z314</f>
        <v>7</v>
      </c>
      <c r="CR27" s="547" t="str">
        <f>'ACTA REPORTE 1ER TRI'!AA314</f>
        <v>B-</v>
      </c>
      <c r="CS27" s="533">
        <f>'ACTA REPORTE 1ER TRI'!AB314</f>
        <v>7</v>
      </c>
      <c r="CT27" s="1123"/>
      <c r="CU27" s="510" t="str">
        <f t="shared" si="35"/>
        <v>B-</v>
      </c>
      <c r="CV27" s="522">
        <f t="shared" si="36"/>
        <v>7</v>
      </c>
      <c r="CW27" s="285">
        <f t="shared" si="37"/>
        <v>7</v>
      </c>
      <c r="CX27" s="249">
        <f t="shared" si="38"/>
        <v>4.8999999999999995</v>
      </c>
      <c r="CY27" s="251">
        <f t="shared" si="39"/>
        <v>2.1</v>
      </c>
      <c r="CZ27" s="510" t="str">
        <f t="shared" si="40"/>
        <v>E+</v>
      </c>
      <c r="DA27" s="641">
        <f t="shared" si="41"/>
        <v>7</v>
      </c>
      <c r="DB27" s="250">
        <f>'ACTA REPORTE 1ER TRI'!G371</f>
        <v>7</v>
      </c>
      <c r="DC27" s="250">
        <f>'ACTA REPORTE 1ER TRI'!L371</f>
        <v>7</v>
      </c>
      <c r="DD27" s="250">
        <f>'ACTA REPORTE 1ER TRI'!M371</f>
        <v>7</v>
      </c>
      <c r="DE27" s="544" t="str">
        <f>'ACTA REPORTE 1ER TRI'!N371</f>
        <v>B-</v>
      </c>
      <c r="DF27" s="250">
        <f>'ACTA REPORTE 1ER TRI'!T371</f>
        <v>7</v>
      </c>
      <c r="DG27" s="250">
        <f>'ACTA REPORTE 1ER TRI'!Y371</f>
        <v>7</v>
      </c>
      <c r="DH27" s="250">
        <f>'ACTA REPORTE 1ER TRI'!Z371</f>
        <v>7</v>
      </c>
      <c r="DI27" s="547" t="str">
        <f>'ACTA REPORTE 1ER TRI'!AA371</f>
        <v>B-</v>
      </c>
      <c r="DJ27" s="533">
        <f>'ACTA REPORTE 1ER TRI'!AB371</f>
        <v>7</v>
      </c>
      <c r="DK27" s="1123"/>
      <c r="DL27" s="510" t="str">
        <f t="shared" si="42"/>
        <v>B-</v>
      </c>
      <c r="DM27" s="522">
        <f t="shared" si="43"/>
        <v>7</v>
      </c>
      <c r="DN27" s="285">
        <f t="shared" si="44"/>
        <v>7</v>
      </c>
      <c r="DO27" s="249">
        <f t="shared" si="45"/>
        <v>4.8999999999999995</v>
      </c>
      <c r="DP27" s="251">
        <f t="shared" si="46"/>
        <v>2.1</v>
      </c>
      <c r="DQ27" s="510" t="str">
        <f t="shared" si="47"/>
        <v>E+</v>
      </c>
      <c r="DR27" s="641">
        <f t="shared" si="48"/>
        <v>7</v>
      </c>
      <c r="DS27" s="250">
        <f>'ACTA REPORTE 1ER TRI'!G428</f>
        <v>7</v>
      </c>
      <c r="DT27" s="250">
        <f>'ACTA REPORTE 1ER TRI'!L428</f>
        <v>7</v>
      </c>
      <c r="DU27" s="250">
        <f>'ACTA REPORTE 1ER TRI'!M428</f>
        <v>7</v>
      </c>
      <c r="DV27" s="544" t="str">
        <f>'ACTA REPORTE 1ER TRI'!N428</f>
        <v>B-</v>
      </c>
      <c r="DW27" s="250">
        <f>'ACTA REPORTE 1ER TRI'!T428</f>
        <v>7</v>
      </c>
      <c r="DX27" s="250">
        <f>'ACTA REPORTE 1ER TRI'!Y428</f>
        <v>7</v>
      </c>
      <c r="DY27" s="250">
        <f>'ACTA REPORTE 1ER TRI'!Z428</f>
        <v>7</v>
      </c>
      <c r="DZ27" s="547" t="str">
        <f>'ACTA REPORTE 1ER TRI'!AA428</f>
        <v>B-</v>
      </c>
      <c r="EA27" s="533">
        <f>'ACTA REPORTE 1ER TRI'!AB428</f>
        <v>7</v>
      </c>
      <c r="EB27" s="1123"/>
      <c r="EC27" s="510" t="str">
        <f t="shared" si="49"/>
        <v>B-</v>
      </c>
      <c r="ED27" s="522">
        <f t="shared" si="50"/>
        <v>7</v>
      </c>
      <c r="EE27" s="285">
        <f t="shared" si="51"/>
        <v>7</v>
      </c>
      <c r="EF27" s="249">
        <f t="shared" si="52"/>
        <v>4.8999999999999995</v>
      </c>
      <c r="EG27" s="251">
        <f t="shared" si="53"/>
        <v>2.1</v>
      </c>
      <c r="EH27" s="510" t="str">
        <f t="shared" si="54"/>
        <v>E+</v>
      </c>
      <c r="EI27" s="641">
        <f t="shared" si="55"/>
        <v>7</v>
      </c>
      <c r="EJ27" s="250">
        <f>'ACTA REPORTE 1ER TRI'!G485</f>
        <v>7</v>
      </c>
      <c r="EK27" s="250">
        <f>'ACTA REPORTE 1ER TRI'!L485</f>
        <v>7</v>
      </c>
      <c r="EL27" s="250">
        <f>'ACTA REPORTE 1ER TRI'!M485</f>
        <v>7</v>
      </c>
      <c r="EM27" s="544" t="str">
        <f>'ACTA REPORTE 1ER TRI'!N485</f>
        <v>B-</v>
      </c>
      <c r="EN27" s="250">
        <f>'ACTA REPORTE 1ER TRI'!T485</f>
        <v>7</v>
      </c>
      <c r="EO27" s="250">
        <f>'ACTA REPORTE 1ER TRI'!Y485</f>
        <v>7</v>
      </c>
      <c r="EP27" s="250">
        <f>'ACTA REPORTE 1ER TRI'!Z485</f>
        <v>7</v>
      </c>
      <c r="EQ27" s="547" t="str">
        <f>'ACTA REPORTE 1ER TRI'!AA485</f>
        <v>B-</v>
      </c>
      <c r="ER27" s="533">
        <f>'ACTA REPORTE 1ER TRI'!AB485</f>
        <v>7</v>
      </c>
      <c r="ES27" s="1123"/>
      <c r="ET27" s="510" t="str">
        <f t="shared" si="56"/>
        <v>B-</v>
      </c>
      <c r="EU27" s="522">
        <f t="shared" si="57"/>
        <v>7</v>
      </c>
      <c r="EV27" s="285">
        <f t="shared" si="58"/>
        <v>7</v>
      </c>
      <c r="EW27" s="249">
        <f t="shared" si="59"/>
        <v>4.8999999999999995</v>
      </c>
      <c r="EX27" s="251">
        <f t="shared" si="60"/>
        <v>2.1</v>
      </c>
      <c r="EY27" s="510" t="str">
        <f t="shared" si="61"/>
        <v>E+</v>
      </c>
      <c r="EZ27" s="641">
        <f t="shared" si="62"/>
        <v>7</v>
      </c>
      <c r="FA27" s="503" t="str">
        <f t="shared" si="63"/>
        <v>E+</v>
      </c>
      <c r="FB27" s="645">
        <f t="shared" si="64"/>
        <v>5.9629629629629637</v>
      </c>
      <c r="FC27" s="503" t="str">
        <f t="shared" si="65"/>
        <v>E+</v>
      </c>
      <c r="FD27" s="752">
        <f t="shared" si="0"/>
        <v>5.9111111111111114</v>
      </c>
    </row>
    <row r="28" spans="1:160" s="42" customFormat="1" ht="60" customHeight="1" x14ac:dyDescent="0.5">
      <c r="A28" s="41"/>
      <c r="B28" s="536">
        <v>18</v>
      </c>
      <c r="C28" s="72">
        <f>DATOS!F25</f>
        <v>0</v>
      </c>
      <c r="D28" s="250">
        <f>'ACTA REPORTE 1ER TRI'!G30</f>
        <v>0</v>
      </c>
      <c r="E28" s="250">
        <f>'ACTA REPORTE 1ER TRI'!L30</f>
        <v>0</v>
      </c>
      <c r="F28" s="250">
        <f>'ACTA REPORTE 1ER TRI'!M30</f>
        <v>0</v>
      </c>
      <c r="G28" s="544" t="e">
        <f>'ACTA REPORTE 1ER TRI'!N30</f>
        <v>#N/A</v>
      </c>
      <c r="H28" s="250">
        <f>'ACTA REPORTE 1ER TRI'!T30</f>
        <v>0</v>
      </c>
      <c r="I28" s="250">
        <f>'ACTA REPORTE 1ER TRI'!Y30</f>
        <v>0</v>
      </c>
      <c r="J28" s="250">
        <f>'ACTA REPORTE 1ER TRI'!Z30</f>
        <v>0</v>
      </c>
      <c r="K28" s="547" t="str">
        <f>'ACTA REPORTE 1ER TRI'!AA30</f>
        <v>B-</v>
      </c>
      <c r="L28" s="533">
        <f>'ACTA REPORTE 1ER TRI'!AB30</f>
        <v>7</v>
      </c>
      <c r="M28" s="1123"/>
      <c r="N28" s="510" t="str">
        <f t="shared" si="1"/>
        <v>E+</v>
      </c>
      <c r="O28" s="522">
        <f t="shared" si="2"/>
        <v>2.3333333333333335</v>
      </c>
      <c r="P28" s="285">
        <f t="shared" si="3"/>
        <v>0</v>
      </c>
      <c r="Q28" s="249">
        <f t="shared" si="4"/>
        <v>0</v>
      </c>
      <c r="R28" s="251">
        <f t="shared" si="5"/>
        <v>2.1</v>
      </c>
      <c r="S28" s="510" t="str">
        <f t="shared" si="6"/>
        <v>E+</v>
      </c>
      <c r="T28" s="641">
        <f>SUM(Q28+R28)</f>
        <v>2.1</v>
      </c>
      <c r="U28" s="250">
        <f>'ACTA REPORTE 1ER TRI'!G87</f>
        <v>0</v>
      </c>
      <c r="V28" s="250">
        <f>'ACTA REPORTE 1ER TRI'!L87</f>
        <v>0</v>
      </c>
      <c r="W28" s="250">
        <f>'ACTA REPORTE 1ER TRI'!M87</f>
        <v>0</v>
      </c>
      <c r="X28" s="544" t="e">
        <f>'ACTA REPORTE 1ER TRI'!N87</f>
        <v>#N/A</v>
      </c>
      <c r="Y28" s="250">
        <f>'ACTA REPORTE 1ER TRI'!T87</f>
        <v>0</v>
      </c>
      <c r="Z28" s="250">
        <f>'ACTA REPORTE 1ER TRI'!Y87</f>
        <v>0</v>
      </c>
      <c r="AA28" s="250">
        <f>'ACTA REPORTE 1ER TRI'!Z87</f>
        <v>0</v>
      </c>
      <c r="AB28" s="547" t="str">
        <f>'ACTA REPORTE 1ER TRI'!AA87</f>
        <v>B-</v>
      </c>
      <c r="AC28" s="533">
        <f>'ACTA REPORTE 1ER TRI'!AB87</f>
        <v>7</v>
      </c>
      <c r="AD28" s="1123"/>
      <c r="AE28" s="510" t="str">
        <f t="shared" si="8"/>
        <v>E+</v>
      </c>
      <c r="AF28" s="522">
        <f t="shared" si="9"/>
        <v>2.3333333333333335</v>
      </c>
      <c r="AG28" s="285">
        <f t="shared" si="10"/>
        <v>0</v>
      </c>
      <c r="AH28" s="249">
        <f t="shared" si="11"/>
        <v>0</v>
      </c>
      <c r="AI28" s="251">
        <f t="shared" si="12"/>
        <v>2.1</v>
      </c>
      <c r="AJ28" s="510" t="str">
        <f t="shared" si="13"/>
        <v>E+</v>
      </c>
      <c r="AK28" s="641">
        <f>SUM(AH28+AI28)</f>
        <v>2.1</v>
      </c>
      <c r="AL28" s="250">
        <f>'ACTA REPORTE 1ER TRI'!G144</f>
        <v>7</v>
      </c>
      <c r="AM28" s="250">
        <f>'ACTA REPORTE 1ER TRI'!L144</f>
        <v>7</v>
      </c>
      <c r="AN28" s="250">
        <f>'ACTA REPORTE 1ER TRI'!M144</f>
        <v>7</v>
      </c>
      <c r="AO28" s="544" t="str">
        <f>'ACTA REPORTE 1ER TRI'!N144</f>
        <v>B-</v>
      </c>
      <c r="AP28" s="250">
        <f>'ACTA REPORTE 1ER TRI'!T144</f>
        <v>7</v>
      </c>
      <c r="AQ28" s="250">
        <f>'ACTA REPORTE 1ER TRI'!Y144</f>
        <v>7</v>
      </c>
      <c r="AR28" s="250">
        <f>'ACTA REPORTE 1ER TRI'!Z144</f>
        <v>7</v>
      </c>
      <c r="AS28" s="547" t="str">
        <f>'ACTA REPORTE 1ER TRI'!AA144</f>
        <v>B-</v>
      </c>
      <c r="AT28" s="533">
        <f>'ACTA REPORTE 1ER TRI'!AB144</f>
        <v>7</v>
      </c>
      <c r="AU28" s="1123"/>
      <c r="AV28" s="510" t="str">
        <f t="shared" si="15"/>
        <v>B-</v>
      </c>
      <c r="AW28" s="522">
        <f t="shared" si="66"/>
        <v>7</v>
      </c>
      <c r="AX28" s="285">
        <f t="shared" si="16"/>
        <v>7</v>
      </c>
      <c r="AY28" s="249">
        <f t="shared" si="17"/>
        <v>4.8999999999999995</v>
      </c>
      <c r="AZ28" s="251">
        <f t="shared" si="18"/>
        <v>2.1</v>
      </c>
      <c r="BA28" s="510" t="str">
        <f t="shared" si="19"/>
        <v>E+</v>
      </c>
      <c r="BB28" s="641">
        <f>SUM(AY28+AZ28)</f>
        <v>7</v>
      </c>
      <c r="BC28" s="250">
        <f>'ACTA REPORTE 1ER TRI'!G201</f>
        <v>7</v>
      </c>
      <c r="BD28" s="250">
        <f>'ACTA REPORTE 1ER TRI'!L201</f>
        <v>7</v>
      </c>
      <c r="BE28" s="250">
        <f>'ACTA REPORTE 1ER TRI'!M201</f>
        <v>7</v>
      </c>
      <c r="BF28" s="544" t="str">
        <f>'ACTA REPORTE 1ER TRI'!N201</f>
        <v>B-</v>
      </c>
      <c r="BG28" s="250">
        <f>'ACTA REPORTE 1ER TRI'!T201</f>
        <v>7</v>
      </c>
      <c r="BH28" s="250">
        <f>'ACTA REPORTE 1ER TRI'!Y201</f>
        <v>7</v>
      </c>
      <c r="BI28" s="250">
        <f>'ACTA REPORTE 1ER TRI'!Z201</f>
        <v>7</v>
      </c>
      <c r="BJ28" s="547" t="str">
        <f>'ACTA REPORTE 1ER TRI'!AA201</f>
        <v>B-</v>
      </c>
      <c r="BK28" s="533">
        <f>'ACTA REPORTE 1ER TRI'!AB201</f>
        <v>7</v>
      </c>
      <c r="BL28" s="1123"/>
      <c r="BM28" s="510" t="str">
        <f t="shared" si="21"/>
        <v>B-</v>
      </c>
      <c r="BN28" s="522">
        <f t="shared" si="22"/>
        <v>7</v>
      </c>
      <c r="BO28" s="285">
        <f t="shared" si="23"/>
        <v>7</v>
      </c>
      <c r="BP28" s="249">
        <f t="shared" si="24"/>
        <v>4.8999999999999995</v>
      </c>
      <c r="BQ28" s="251">
        <f t="shared" si="25"/>
        <v>2.1</v>
      </c>
      <c r="BR28" s="510" t="str">
        <f t="shared" si="26"/>
        <v>E+</v>
      </c>
      <c r="BS28" s="641">
        <f>SUM(BP28+BQ28)</f>
        <v>7</v>
      </c>
      <c r="BT28" s="250">
        <f>'ACTA REPORTE 1ER TRI'!G258</f>
        <v>7</v>
      </c>
      <c r="BU28" s="250">
        <f>'ACTA REPORTE 1ER TRI'!L258</f>
        <v>7</v>
      </c>
      <c r="BV28" s="250">
        <f>'ACTA REPORTE 1ER TRI'!M258</f>
        <v>7</v>
      </c>
      <c r="BW28" s="544" t="str">
        <f>'ACTA REPORTE 1ER TRI'!N258</f>
        <v>B-</v>
      </c>
      <c r="BX28" s="250">
        <f>'ACTA REPORTE 1ER TRI'!T258</f>
        <v>7</v>
      </c>
      <c r="BY28" s="251">
        <f>'ACTA REPORTE 1ER TRI'!Y258</f>
        <v>7</v>
      </c>
      <c r="BZ28" s="250">
        <f>'ACTA REPORTE 1ER TRI'!Z258</f>
        <v>7</v>
      </c>
      <c r="CA28" s="624" t="str">
        <f>'ACTA REPORTE 1ER TRI'!AA258</f>
        <v>B-</v>
      </c>
      <c r="CB28" s="533">
        <f>'ACTA REPORTE 1ER TRI'!AB258</f>
        <v>7</v>
      </c>
      <c r="CC28" s="1123"/>
      <c r="CD28" s="510" t="str">
        <f t="shared" si="28"/>
        <v>B-</v>
      </c>
      <c r="CE28" s="522">
        <f t="shared" si="29"/>
        <v>7</v>
      </c>
      <c r="CF28" s="285">
        <f t="shared" si="30"/>
        <v>7</v>
      </c>
      <c r="CG28" s="249">
        <f t="shared" si="31"/>
        <v>4.8999999999999995</v>
      </c>
      <c r="CH28" s="251">
        <f t="shared" si="32"/>
        <v>2.1</v>
      </c>
      <c r="CI28" s="510" t="str">
        <f t="shared" si="33"/>
        <v>E+</v>
      </c>
      <c r="CJ28" s="641">
        <f>SUM(CG28+CH28)</f>
        <v>7</v>
      </c>
      <c r="CK28" s="250">
        <f>'ACTA REPORTE 1ER TRI'!G315</f>
        <v>7</v>
      </c>
      <c r="CL28" s="250">
        <f>'ACTA REPORTE 1ER TRI'!L315</f>
        <v>7</v>
      </c>
      <c r="CM28" s="250">
        <f>'ACTA REPORTE 1ER TRI'!M315</f>
        <v>7</v>
      </c>
      <c r="CN28" s="544" t="str">
        <f>'ACTA REPORTE 1ER TRI'!N315</f>
        <v>B-</v>
      </c>
      <c r="CO28" s="250">
        <f>'ACTA REPORTE 1ER TRI'!T315</f>
        <v>7</v>
      </c>
      <c r="CP28" s="250">
        <f>'ACTA REPORTE 1ER TRI'!Y315</f>
        <v>7</v>
      </c>
      <c r="CQ28" s="250">
        <f>'ACTA REPORTE 1ER TRI'!Z315</f>
        <v>7</v>
      </c>
      <c r="CR28" s="547" t="str">
        <f>'ACTA REPORTE 1ER TRI'!AA315</f>
        <v>B-</v>
      </c>
      <c r="CS28" s="533">
        <f>'ACTA REPORTE 1ER TRI'!AB315</f>
        <v>7</v>
      </c>
      <c r="CT28" s="1123"/>
      <c r="CU28" s="510" t="str">
        <f t="shared" si="35"/>
        <v>B-</v>
      </c>
      <c r="CV28" s="522">
        <f t="shared" si="36"/>
        <v>7</v>
      </c>
      <c r="CW28" s="285">
        <f t="shared" si="37"/>
        <v>7</v>
      </c>
      <c r="CX28" s="249">
        <f t="shared" si="38"/>
        <v>4.8999999999999995</v>
      </c>
      <c r="CY28" s="251">
        <f t="shared" si="39"/>
        <v>2.1</v>
      </c>
      <c r="CZ28" s="510" t="str">
        <f t="shared" si="40"/>
        <v>E+</v>
      </c>
      <c r="DA28" s="641">
        <f>SUM(CX28+CY28)</f>
        <v>7</v>
      </c>
      <c r="DB28" s="250">
        <f>'ACTA REPORTE 1ER TRI'!G372</f>
        <v>7</v>
      </c>
      <c r="DC28" s="250">
        <f>'ACTA REPORTE 1ER TRI'!L372</f>
        <v>7</v>
      </c>
      <c r="DD28" s="250">
        <f>'ACTA REPORTE 1ER TRI'!M372</f>
        <v>7</v>
      </c>
      <c r="DE28" s="544" t="str">
        <f>'ACTA REPORTE 1ER TRI'!N372</f>
        <v>B-</v>
      </c>
      <c r="DF28" s="250">
        <f>'ACTA REPORTE 1ER TRI'!T372</f>
        <v>7</v>
      </c>
      <c r="DG28" s="250">
        <f>'ACTA REPORTE 1ER TRI'!Y372</f>
        <v>7</v>
      </c>
      <c r="DH28" s="250">
        <f>'ACTA REPORTE 1ER TRI'!Z372</f>
        <v>7</v>
      </c>
      <c r="DI28" s="547" t="str">
        <f>'ACTA REPORTE 1ER TRI'!AA372</f>
        <v>B-</v>
      </c>
      <c r="DJ28" s="533">
        <f>'ACTA REPORTE 1ER TRI'!AB372</f>
        <v>7</v>
      </c>
      <c r="DK28" s="1123"/>
      <c r="DL28" s="510" t="str">
        <f t="shared" si="42"/>
        <v>B-</v>
      </c>
      <c r="DM28" s="522">
        <f t="shared" si="43"/>
        <v>7</v>
      </c>
      <c r="DN28" s="285">
        <f t="shared" si="44"/>
        <v>7</v>
      </c>
      <c r="DO28" s="249">
        <f t="shared" si="45"/>
        <v>4.8999999999999995</v>
      </c>
      <c r="DP28" s="251">
        <f t="shared" si="46"/>
        <v>2.1</v>
      </c>
      <c r="DQ28" s="510" t="str">
        <f t="shared" si="47"/>
        <v>E+</v>
      </c>
      <c r="DR28" s="641">
        <f>SUM(DO28+DP28)</f>
        <v>7</v>
      </c>
      <c r="DS28" s="250">
        <f>'ACTA REPORTE 1ER TRI'!G429</f>
        <v>7</v>
      </c>
      <c r="DT28" s="250">
        <f>'ACTA REPORTE 1ER TRI'!L429</f>
        <v>7</v>
      </c>
      <c r="DU28" s="250">
        <f>'ACTA REPORTE 1ER TRI'!M429</f>
        <v>7</v>
      </c>
      <c r="DV28" s="544" t="str">
        <f>'ACTA REPORTE 1ER TRI'!N429</f>
        <v>B-</v>
      </c>
      <c r="DW28" s="250">
        <f>'ACTA REPORTE 1ER TRI'!T429</f>
        <v>7</v>
      </c>
      <c r="DX28" s="250">
        <f>'ACTA REPORTE 1ER TRI'!Y429</f>
        <v>7</v>
      </c>
      <c r="DY28" s="250">
        <f>'ACTA REPORTE 1ER TRI'!Z429</f>
        <v>7</v>
      </c>
      <c r="DZ28" s="547" t="str">
        <f>'ACTA REPORTE 1ER TRI'!AA429</f>
        <v>B-</v>
      </c>
      <c r="EA28" s="533">
        <f>'ACTA REPORTE 1ER TRI'!AB429</f>
        <v>7</v>
      </c>
      <c r="EB28" s="1123"/>
      <c r="EC28" s="510" t="str">
        <f t="shared" si="49"/>
        <v>B-</v>
      </c>
      <c r="ED28" s="522">
        <f t="shared" si="50"/>
        <v>7</v>
      </c>
      <c r="EE28" s="285">
        <f t="shared" si="51"/>
        <v>7</v>
      </c>
      <c r="EF28" s="249">
        <f t="shared" si="52"/>
        <v>4.8999999999999995</v>
      </c>
      <c r="EG28" s="251">
        <f t="shared" si="53"/>
        <v>2.1</v>
      </c>
      <c r="EH28" s="510" t="str">
        <f t="shared" si="54"/>
        <v>E+</v>
      </c>
      <c r="EI28" s="641">
        <f>SUM(EF28+EG28)</f>
        <v>7</v>
      </c>
      <c r="EJ28" s="250">
        <f>'ACTA REPORTE 1ER TRI'!G486</f>
        <v>7</v>
      </c>
      <c r="EK28" s="250">
        <f>'ACTA REPORTE 1ER TRI'!L486</f>
        <v>7</v>
      </c>
      <c r="EL28" s="250">
        <f>'ACTA REPORTE 1ER TRI'!M486</f>
        <v>7</v>
      </c>
      <c r="EM28" s="544" t="str">
        <f>'ACTA REPORTE 1ER TRI'!N486</f>
        <v>B-</v>
      </c>
      <c r="EN28" s="250">
        <f>'ACTA REPORTE 1ER TRI'!T486</f>
        <v>7</v>
      </c>
      <c r="EO28" s="250">
        <f>'ACTA REPORTE 1ER TRI'!Y486</f>
        <v>7</v>
      </c>
      <c r="EP28" s="250">
        <f>'ACTA REPORTE 1ER TRI'!Z486</f>
        <v>7</v>
      </c>
      <c r="EQ28" s="547" t="str">
        <f>'ACTA REPORTE 1ER TRI'!AA486</f>
        <v>B-</v>
      </c>
      <c r="ER28" s="533">
        <f>'ACTA REPORTE 1ER TRI'!AB486</f>
        <v>7</v>
      </c>
      <c r="ES28" s="1123"/>
      <c r="ET28" s="510" t="str">
        <f t="shared" si="56"/>
        <v>B-</v>
      </c>
      <c r="EU28" s="522">
        <f t="shared" si="57"/>
        <v>7</v>
      </c>
      <c r="EV28" s="285">
        <f t="shared" si="58"/>
        <v>7</v>
      </c>
      <c r="EW28" s="249">
        <f t="shared" si="59"/>
        <v>4.8999999999999995</v>
      </c>
      <c r="EX28" s="251">
        <f t="shared" si="60"/>
        <v>2.1</v>
      </c>
      <c r="EY28" s="510" t="str">
        <f t="shared" si="61"/>
        <v>E+</v>
      </c>
      <c r="EZ28" s="641">
        <f>SUM(EW28+EX28)</f>
        <v>7</v>
      </c>
      <c r="FA28" s="503" t="str">
        <f t="shared" si="63"/>
        <v>E+</v>
      </c>
      <c r="FB28" s="645">
        <f t="shared" si="64"/>
        <v>5.9629629629629637</v>
      </c>
      <c r="FC28" s="503" t="str">
        <f t="shared" si="65"/>
        <v>E+</v>
      </c>
      <c r="FD28" s="752">
        <f t="shared" si="0"/>
        <v>5.9111111111111114</v>
      </c>
    </row>
    <row r="29" spans="1:160" s="42" customFormat="1" ht="60" customHeight="1" x14ac:dyDescent="0.5">
      <c r="A29" s="41"/>
      <c r="B29" s="536">
        <v>19</v>
      </c>
      <c r="C29" s="72">
        <f>DATOS!F26</f>
        <v>0</v>
      </c>
      <c r="D29" s="250">
        <f>'ACTA REPORTE 1ER TRI'!G31</f>
        <v>0</v>
      </c>
      <c r="E29" s="250">
        <f>'ACTA REPORTE 1ER TRI'!L31</f>
        <v>0</v>
      </c>
      <c r="F29" s="250">
        <f>'ACTA REPORTE 1ER TRI'!M31</f>
        <v>0</v>
      </c>
      <c r="G29" s="544" t="e">
        <f>'ACTA REPORTE 1ER TRI'!N31</f>
        <v>#N/A</v>
      </c>
      <c r="H29" s="250">
        <f>'ACTA REPORTE 1ER TRI'!T31</f>
        <v>0</v>
      </c>
      <c r="I29" s="250">
        <f>'ACTA REPORTE 1ER TRI'!Y31</f>
        <v>0</v>
      </c>
      <c r="J29" s="250">
        <f>'ACTA REPORTE 1ER TRI'!Z31</f>
        <v>0</v>
      </c>
      <c r="K29" s="547" t="str">
        <f>'ACTA REPORTE 1ER TRI'!AA31</f>
        <v>B-</v>
      </c>
      <c r="L29" s="533">
        <f>'ACTA REPORTE 1ER TRI'!AB31</f>
        <v>7</v>
      </c>
      <c r="M29" s="1123"/>
      <c r="N29" s="510" t="str">
        <f t="shared" si="1"/>
        <v>E+</v>
      </c>
      <c r="O29" s="522">
        <f t="shared" si="2"/>
        <v>2.3333333333333335</v>
      </c>
      <c r="P29" s="285">
        <f t="shared" si="3"/>
        <v>0</v>
      </c>
      <c r="Q29" s="249">
        <f t="shared" si="4"/>
        <v>0</v>
      </c>
      <c r="R29" s="251">
        <f t="shared" si="5"/>
        <v>2.1</v>
      </c>
      <c r="S29" s="510" t="str">
        <f t="shared" si="6"/>
        <v>E+</v>
      </c>
      <c r="T29" s="641">
        <f t="shared" si="7"/>
        <v>2.1</v>
      </c>
      <c r="U29" s="250">
        <f>'ACTA REPORTE 1ER TRI'!G88</f>
        <v>0</v>
      </c>
      <c r="V29" s="250">
        <f>'ACTA REPORTE 1ER TRI'!L88</f>
        <v>0</v>
      </c>
      <c r="W29" s="250">
        <f>'ACTA REPORTE 1ER TRI'!M88</f>
        <v>0</v>
      </c>
      <c r="X29" s="544" t="e">
        <f>'ACTA REPORTE 1ER TRI'!N88</f>
        <v>#N/A</v>
      </c>
      <c r="Y29" s="250">
        <f>'ACTA REPORTE 1ER TRI'!T88</f>
        <v>0</v>
      </c>
      <c r="Z29" s="250">
        <f>'ACTA REPORTE 1ER TRI'!Y88</f>
        <v>0</v>
      </c>
      <c r="AA29" s="250">
        <f>'ACTA REPORTE 1ER TRI'!Z88</f>
        <v>0</v>
      </c>
      <c r="AB29" s="547" t="str">
        <f>'ACTA REPORTE 1ER TRI'!AA88</f>
        <v>B-</v>
      </c>
      <c r="AC29" s="533">
        <f>'ACTA REPORTE 1ER TRI'!AB88</f>
        <v>7</v>
      </c>
      <c r="AD29" s="1123"/>
      <c r="AE29" s="510" t="str">
        <f t="shared" si="8"/>
        <v>E+</v>
      </c>
      <c r="AF29" s="522">
        <f t="shared" si="9"/>
        <v>2.3333333333333335</v>
      </c>
      <c r="AG29" s="285">
        <f t="shared" si="10"/>
        <v>0</v>
      </c>
      <c r="AH29" s="249">
        <f t="shared" si="11"/>
        <v>0</v>
      </c>
      <c r="AI29" s="251">
        <f t="shared" si="12"/>
        <v>2.1</v>
      </c>
      <c r="AJ29" s="510" t="str">
        <f t="shared" si="13"/>
        <v>E+</v>
      </c>
      <c r="AK29" s="641">
        <f t="shared" si="14"/>
        <v>2.1</v>
      </c>
      <c r="AL29" s="250">
        <f>'ACTA REPORTE 1ER TRI'!G145</f>
        <v>7</v>
      </c>
      <c r="AM29" s="250">
        <f>'ACTA REPORTE 1ER TRI'!L145</f>
        <v>7</v>
      </c>
      <c r="AN29" s="250">
        <f>'ACTA REPORTE 1ER TRI'!M145</f>
        <v>7</v>
      </c>
      <c r="AO29" s="544" t="str">
        <f>'ACTA REPORTE 1ER TRI'!N145</f>
        <v>B-</v>
      </c>
      <c r="AP29" s="250">
        <f>'ACTA REPORTE 1ER TRI'!T145</f>
        <v>7</v>
      </c>
      <c r="AQ29" s="250">
        <f>'ACTA REPORTE 1ER TRI'!Y145</f>
        <v>7</v>
      </c>
      <c r="AR29" s="250">
        <f>'ACTA REPORTE 1ER TRI'!Z145</f>
        <v>7</v>
      </c>
      <c r="AS29" s="547" t="str">
        <f>'ACTA REPORTE 1ER TRI'!AA145</f>
        <v>B-</v>
      </c>
      <c r="AT29" s="533">
        <f>'ACTA REPORTE 1ER TRI'!AB145</f>
        <v>7</v>
      </c>
      <c r="AU29" s="1123"/>
      <c r="AV29" s="510" t="str">
        <f t="shared" si="15"/>
        <v>B-</v>
      </c>
      <c r="AW29" s="522">
        <f t="shared" si="66"/>
        <v>7</v>
      </c>
      <c r="AX29" s="285">
        <f t="shared" si="16"/>
        <v>7</v>
      </c>
      <c r="AY29" s="249">
        <f t="shared" si="17"/>
        <v>4.8999999999999995</v>
      </c>
      <c r="AZ29" s="251">
        <f t="shared" si="18"/>
        <v>2.1</v>
      </c>
      <c r="BA29" s="510" t="str">
        <f t="shared" si="19"/>
        <v>E+</v>
      </c>
      <c r="BB29" s="641">
        <f t="shared" si="20"/>
        <v>7</v>
      </c>
      <c r="BC29" s="250">
        <f>'ACTA REPORTE 1ER TRI'!G202</f>
        <v>7</v>
      </c>
      <c r="BD29" s="250">
        <f>'ACTA REPORTE 1ER TRI'!L202</f>
        <v>7</v>
      </c>
      <c r="BE29" s="250">
        <f>'ACTA REPORTE 1ER TRI'!M202</f>
        <v>7</v>
      </c>
      <c r="BF29" s="544" t="str">
        <f>'ACTA REPORTE 1ER TRI'!N202</f>
        <v>B-</v>
      </c>
      <c r="BG29" s="250">
        <f>'ACTA REPORTE 1ER TRI'!T202</f>
        <v>7</v>
      </c>
      <c r="BH29" s="250">
        <f>'ACTA REPORTE 1ER TRI'!Y202</f>
        <v>7</v>
      </c>
      <c r="BI29" s="250">
        <f>'ACTA REPORTE 1ER TRI'!Z202</f>
        <v>7</v>
      </c>
      <c r="BJ29" s="547" t="str">
        <f>'ACTA REPORTE 1ER TRI'!AA202</f>
        <v>B-</v>
      </c>
      <c r="BK29" s="533">
        <f>'ACTA REPORTE 1ER TRI'!AB202</f>
        <v>7</v>
      </c>
      <c r="BL29" s="1123"/>
      <c r="BM29" s="510" t="str">
        <f t="shared" si="21"/>
        <v>B-</v>
      </c>
      <c r="BN29" s="522">
        <f t="shared" si="22"/>
        <v>7</v>
      </c>
      <c r="BO29" s="285">
        <f t="shared" si="23"/>
        <v>7</v>
      </c>
      <c r="BP29" s="249">
        <f t="shared" si="24"/>
        <v>4.8999999999999995</v>
      </c>
      <c r="BQ29" s="251">
        <f t="shared" si="25"/>
        <v>2.1</v>
      </c>
      <c r="BR29" s="510" t="str">
        <f t="shared" si="26"/>
        <v>E+</v>
      </c>
      <c r="BS29" s="641">
        <f t="shared" si="27"/>
        <v>7</v>
      </c>
      <c r="BT29" s="250">
        <f>'ACTA REPORTE 1ER TRI'!G259</f>
        <v>7</v>
      </c>
      <c r="BU29" s="250">
        <f>'ACTA REPORTE 1ER TRI'!L259</f>
        <v>7</v>
      </c>
      <c r="BV29" s="250">
        <f>'ACTA REPORTE 1ER TRI'!M259</f>
        <v>7</v>
      </c>
      <c r="BW29" s="544" t="str">
        <f>'ACTA REPORTE 1ER TRI'!N259</f>
        <v>B-</v>
      </c>
      <c r="BX29" s="250">
        <f>'ACTA REPORTE 1ER TRI'!T259</f>
        <v>7</v>
      </c>
      <c r="BY29" s="251">
        <f>'ACTA REPORTE 1ER TRI'!Y259</f>
        <v>7</v>
      </c>
      <c r="BZ29" s="250">
        <f>'ACTA REPORTE 1ER TRI'!Z259</f>
        <v>7</v>
      </c>
      <c r="CA29" s="624" t="str">
        <f>'ACTA REPORTE 1ER TRI'!AA259</f>
        <v>B-</v>
      </c>
      <c r="CB29" s="533">
        <f>'ACTA REPORTE 1ER TRI'!AB259</f>
        <v>7</v>
      </c>
      <c r="CC29" s="1123"/>
      <c r="CD29" s="510" t="str">
        <f t="shared" si="28"/>
        <v>B-</v>
      </c>
      <c r="CE29" s="522">
        <f t="shared" si="29"/>
        <v>7</v>
      </c>
      <c r="CF29" s="285">
        <f t="shared" si="30"/>
        <v>7</v>
      </c>
      <c r="CG29" s="249">
        <f t="shared" si="31"/>
        <v>4.8999999999999995</v>
      </c>
      <c r="CH29" s="251">
        <f t="shared" si="32"/>
        <v>2.1</v>
      </c>
      <c r="CI29" s="510" t="str">
        <f t="shared" si="33"/>
        <v>E+</v>
      </c>
      <c r="CJ29" s="641">
        <f t="shared" si="34"/>
        <v>7</v>
      </c>
      <c r="CK29" s="250">
        <f>'ACTA REPORTE 1ER TRI'!G316</f>
        <v>7</v>
      </c>
      <c r="CL29" s="250">
        <f>'ACTA REPORTE 1ER TRI'!L316</f>
        <v>7</v>
      </c>
      <c r="CM29" s="250">
        <f>'ACTA REPORTE 1ER TRI'!M316</f>
        <v>7</v>
      </c>
      <c r="CN29" s="544" t="str">
        <f>'ACTA REPORTE 1ER TRI'!N316</f>
        <v>B-</v>
      </c>
      <c r="CO29" s="250">
        <f>'ACTA REPORTE 1ER TRI'!T316</f>
        <v>7</v>
      </c>
      <c r="CP29" s="250">
        <f>'ACTA REPORTE 1ER TRI'!Y316</f>
        <v>7</v>
      </c>
      <c r="CQ29" s="250">
        <f>'ACTA REPORTE 1ER TRI'!Z316</f>
        <v>7</v>
      </c>
      <c r="CR29" s="547" t="str">
        <f>'ACTA REPORTE 1ER TRI'!AA316</f>
        <v>B-</v>
      </c>
      <c r="CS29" s="533">
        <f>'ACTA REPORTE 1ER TRI'!AB316</f>
        <v>7</v>
      </c>
      <c r="CT29" s="1123"/>
      <c r="CU29" s="510" t="str">
        <f t="shared" si="35"/>
        <v>B-</v>
      </c>
      <c r="CV29" s="522">
        <f t="shared" si="36"/>
        <v>7</v>
      </c>
      <c r="CW29" s="285">
        <f t="shared" si="37"/>
        <v>7</v>
      </c>
      <c r="CX29" s="249">
        <f t="shared" si="38"/>
        <v>4.8999999999999995</v>
      </c>
      <c r="CY29" s="251">
        <f t="shared" si="39"/>
        <v>2.1</v>
      </c>
      <c r="CZ29" s="510" t="str">
        <f t="shared" si="40"/>
        <v>E+</v>
      </c>
      <c r="DA29" s="641">
        <f t="shared" si="41"/>
        <v>7</v>
      </c>
      <c r="DB29" s="250">
        <f>'ACTA REPORTE 1ER TRI'!G373</f>
        <v>7</v>
      </c>
      <c r="DC29" s="250">
        <f>'ACTA REPORTE 1ER TRI'!L373</f>
        <v>7</v>
      </c>
      <c r="DD29" s="250">
        <f>'ACTA REPORTE 1ER TRI'!M373</f>
        <v>7</v>
      </c>
      <c r="DE29" s="544" t="str">
        <f>'ACTA REPORTE 1ER TRI'!N373</f>
        <v>B-</v>
      </c>
      <c r="DF29" s="250">
        <f>'ACTA REPORTE 1ER TRI'!T373</f>
        <v>7</v>
      </c>
      <c r="DG29" s="250">
        <f>'ACTA REPORTE 1ER TRI'!Y373</f>
        <v>7</v>
      </c>
      <c r="DH29" s="250">
        <f>'ACTA REPORTE 1ER TRI'!Z373</f>
        <v>7</v>
      </c>
      <c r="DI29" s="547" t="str">
        <f>'ACTA REPORTE 1ER TRI'!AA373</f>
        <v>B-</v>
      </c>
      <c r="DJ29" s="533">
        <f>'ACTA REPORTE 1ER TRI'!AB373</f>
        <v>7</v>
      </c>
      <c r="DK29" s="1123"/>
      <c r="DL29" s="510" t="str">
        <f t="shared" si="42"/>
        <v>B-</v>
      </c>
      <c r="DM29" s="522">
        <f t="shared" si="43"/>
        <v>7</v>
      </c>
      <c r="DN29" s="285">
        <f t="shared" si="44"/>
        <v>7</v>
      </c>
      <c r="DO29" s="249">
        <f t="shared" si="45"/>
        <v>4.8999999999999995</v>
      </c>
      <c r="DP29" s="251">
        <f t="shared" si="46"/>
        <v>2.1</v>
      </c>
      <c r="DQ29" s="510" t="str">
        <f t="shared" si="47"/>
        <v>E+</v>
      </c>
      <c r="DR29" s="641">
        <f t="shared" si="48"/>
        <v>7</v>
      </c>
      <c r="DS29" s="250">
        <f>'ACTA REPORTE 1ER TRI'!G430</f>
        <v>7</v>
      </c>
      <c r="DT29" s="250">
        <f>'ACTA REPORTE 1ER TRI'!L430</f>
        <v>7</v>
      </c>
      <c r="DU29" s="250">
        <f>'ACTA REPORTE 1ER TRI'!M430</f>
        <v>7</v>
      </c>
      <c r="DV29" s="544" t="str">
        <f>'ACTA REPORTE 1ER TRI'!N430</f>
        <v>B-</v>
      </c>
      <c r="DW29" s="250">
        <f>'ACTA REPORTE 1ER TRI'!T430</f>
        <v>7</v>
      </c>
      <c r="DX29" s="250">
        <f>'ACTA REPORTE 1ER TRI'!Y430</f>
        <v>7</v>
      </c>
      <c r="DY29" s="250">
        <f>'ACTA REPORTE 1ER TRI'!Z430</f>
        <v>7</v>
      </c>
      <c r="DZ29" s="547" t="str">
        <f>'ACTA REPORTE 1ER TRI'!AA430</f>
        <v>B-</v>
      </c>
      <c r="EA29" s="533">
        <f>'ACTA REPORTE 1ER TRI'!AB430</f>
        <v>7</v>
      </c>
      <c r="EB29" s="1123"/>
      <c r="EC29" s="510" t="str">
        <f t="shared" si="49"/>
        <v>B-</v>
      </c>
      <c r="ED29" s="522">
        <f t="shared" si="50"/>
        <v>7</v>
      </c>
      <c r="EE29" s="285">
        <f t="shared" si="51"/>
        <v>7</v>
      </c>
      <c r="EF29" s="249">
        <f t="shared" si="52"/>
        <v>4.8999999999999995</v>
      </c>
      <c r="EG29" s="251">
        <f t="shared" si="53"/>
        <v>2.1</v>
      </c>
      <c r="EH29" s="510" t="str">
        <f t="shared" si="54"/>
        <v>E+</v>
      </c>
      <c r="EI29" s="641">
        <f t="shared" si="55"/>
        <v>7</v>
      </c>
      <c r="EJ29" s="250">
        <f>'ACTA REPORTE 1ER TRI'!G487</f>
        <v>7</v>
      </c>
      <c r="EK29" s="250">
        <f>'ACTA REPORTE 1ER TRI'!L487</f>
        <v>7</v>
      </c>
      <c r="EL29" s="250">
        <f>'ACTA REPORTE 1ER TRI'!M487</f>
        <v>7</v>
      </c>
      <c r="EM29" s="544" t="str">
        <f>'ACTA REPORTE 1ER TRI'!N487</f>
        <v>B-</v>
      </c>
      <c r="EN29" s="250">
        <f>'ACTA REPORTE 1ER TRI'!T487</f>
        <v>7</v>
      </c>
      <c r="EO29" s="250">
        <f>'ACTA REPORTE 1ER TRI'!Y487</f>
        <v>7</v>
      </c>
      <c r="EP29" s="250">
        <f>'ACTA REPORTE 1ER TRI'!Z487</f>
        <v>7</v>
      </c>
      <c r="EQ29" s="547" t="str">
        <f>'ACTA REPORTE 1ER TRI'!AA487</f>
        <v>B-</v>
      </c>
      <c r="ER29" s="533">
        <f>'ACTA REPORTE 1ER TRI'!AB487</f>
        <v>7</v>
      </c>
      <c r="ES29" s="1123"/>
      <c r="ET29" s="510" t="str">
        <f t="shared" si="56"/>
        <v>B-</v>
      </c>
      <c r="EU29" s="522">
        <f t="shared" si="57"/>
        <v>7</v>
      </c>
      <c r="EV29" s="285">
        <f t="shared" si="58"/>
        <v>7</v>
      </c>
      <c r="EW29" s="249">
        <f t="shared" si="59"/>
        <v>4.8999999999999995</v>
      </c>
      <c r="EX29" s="251">
        <f t="shared" si="60"/>
        <v>2.1</v>
      </c>
      <c r="EY29" s="510" t="str">
        <f t="shared" si="61"/>
        <v>E+</v>
      </c>
      <c r="EZ29" s="641">
        <f t="shared" si="62"/>
        <v>7</v>
      </c>
      <c r="FA29" s="503" t="str">
        <f t="shared" si="63"/>
        <v>E+</v>
      </c>
      <c r="FB29" s="645">
        <f t="shared" si="64"/>
        <v>5.9629629629629637</v>
      </c>
      <c r="FC29" s="503" t="str">
        <f t="shared" si="65"/>
        <v>E+</v>
      </c>
      <c r="FD29" s="752">
        <f t="shared" si="0"/>
        <v>5.9111111111111114</v>
      </c>
    </row>
    <row r="30" spans="1:160" s="42" customFormat="1" ht="60" customHeight="1" x14ac:dyDescent="0.5">
      <c r="A30" s="41"/>
      <c r="B30" s="536">
        <v>20</v>
      </c>
      <c r="C30" s="72">
        <f>DATOS!F27</f>
        <v>0</v>
      </c>
      <c r="D30" s="250">
        <f>'ACTA REPORTE 1ER TRI'!G32</f>
        <v>0</v>
      </c>
      <c r="E30" s="250">
        <f>'ACTA REPORTE 1ER TRI'!L32</f>
        <v>0</v>
      </c>
      <c r="F30" s="250">
        <f>'ACTA REPORTE 1ER TRI'!M32</f>
        <v>0</v>
      </c>
      <c r="G30" s="544" t="e">
        <f>'ACTA REPORTE 1ER TRI'!N32</f>
        <v>#N/A</v>
      </c>
      <c r="H30" s="250">
        <f>'ACTA REPORTE 1ER TRI'!T32</f>
        <v>0</v>
      </c>
      <c r="I30" s="250">
        <f>'ACTA REPORTE 1ER TRI'!Y32</f>
        <v>0</v>
      </c>
      <c r="J30" s="250">
        <f>'ACTA REPORTE 1ER TRI'!Z32</f>
        <v>0</v>
      </c>
      <c r="K30" s="547" t="str">
        <f>'ACTA REPORTE 1ER TRI'!AA32</f>
        <v>C+</v>
      </c>
      <c r="L30" s="533">
        <f>'ACTA REPORTE 1ER TRI'!AB32</f>
        <v>6</v>
      </c>
      <c r="M30" s="1123"/>
      <c r="N30" s="510" t="str">
        <f t="shared" si="1"/>
        <v>E+</v>
      </c>
      <c r="O30" s="522">
        <f t="shared" si="2"/>
        <v>2</v>
      </c>
      <c r="P30" s="285">
        <f t="shared" si="3"/>
        <v>0</v>
      </c>
      <c r="Q30" s="249">
        <f t="shared" si="4"/>
        <v>0</v>
      </c>
      <c r="R30" s="251">
        <f t="shared" si="5"/>
        <v>1.7999999999999998</v>
      </c>
      <c r="S30" s="510" t="str">
        <f t="shared" si="6"/>
        <v>E+</v>
      </c>
      <c r="T30" s="641">
        <f t="shared" si="7"/>
        <v>1.7999999999999998</v>
      </c>
      <c r="U30" s="250">
        <f>'ACTA REPORTE 1ER TRI'!G89</f>
        <v>0</v>
      </c>
      <c r="V30" s="250">
        <f>'ACTA REPORTE 1ER TRI'!L89</f>
        <v>0</v>
      </c>
      <c r="W30" s="250">
        <f>'ACTA REPORTE 1ER TRI'!M89</f>
        <v>0</v>
      </c>
      <c r="X30" s="544" t="e">
        <f>'ACTA REPORTE 1ER TRI'!N89</f>
        <v>#N/A</v>
      </c>
      <c r="Y30" s="250">
        <f>'ACTA REPORTE 1ER TRI'!T89</f>
        <v>0</v>
      </c>
      <c r="Z30" s="250">
        <f>'ACTA REPORTE 1ER TRI'!Y89</f>
        <v>0</v>
      </c>
      <c r="AA30" s="250">
        <f>'ACTA REPORTE 1ER TRI'!Z89</f>
        <v>0</v>
      </c>
      <c r="AB30" s="547" t="str">
        <f>'ACTA REPORTE 1ER TRI'!AA89</f>
        <v>C+</v>
      </c>
      <c r="AC30" s="533">
        <f>'ACTA REPORTE 1ER TRI'!AB89</f>
        <v>6</v>
      </c>
      <c r="AD30" s="1123"/>
      <c r="AE30" s="510" t="str">
        <f t="shared" si="8"/>
        <v>E+</v>
      </c>
      <c r="AF30" s="522">
        <f t="shared" si="9"/>
        <v>2</v>
      </c>
      <c r="AG30" s="285">
        <f t="shared" si="10"/>
        <v>0</v>
      </c>
      <c r="AH30" s="249">
        <f t="shared" si="11"/>
        <v>0</v>
      </c>
      <c r="AI30" s="251">
        <f t="shared" si="12"/>
        <v>1.7999999999999998</v>
      </c>
      <c r="AJ30" s="510" t="str">
        <f t="shared" si="13"/>
        <v>E+</v>
      </c>
      <c r="AK30" s="641">
        <f t="shared" si="14"/>
        <v>1.7999999999999998</v>
      </c>
      <c r="AL30" s="250">
        <f>'ACTA REPORTE 1ER TRI'!G146</f>
        <v>6</v>
      </c>
      <c r="AM30" s="250">
        <f>'ACTA REPORTE 1ER TRI'!L146</f>
        <v>6</v>
      </c>
      <c r="AN30" s="250">
        <f>'ACTA REPORTE 1ER TRI'!M146</f>
        <v>6</v>
      </c>
      <c r="AO30" s="544" t="str">
        <f>'ACTA REPORTE 1ER TRI'!N146</f>
        <v>C+</v>
      </c>
      <c r="AP30" s="250">
        <f>'ACTA REPORTE 1ER TRI'!T146</f>
        <v>6</v>
      </c>
      <c r="AQ30" s="250">
        <f>'ACTA REPORTE 1ER TRI'!Y146</f>
        <v>6</v>
      </c>
      <c r="AR30" s="250">
        <f>'ACTA REPORTE 1ER TRI'!Z146</f>
        <v>6</v>
      </c>
      <c r="AS30" s="547" t="str">
        <f>'ACTA REPORTE 1ER TRI'!AA146</f>
        <v>C+</v>
      </c>
      <c r="AT30" s="533">
        <f>'ACTA REPORTE 1ER TRI'!AB146</f>
        <v>6</v>
      </c>
      <c r="AU30" s="1123"/>
      <c r="AV30" s="510" t="str">
        <f t="shared" si="15"/>
        <v>C+</v>
      </c>
      <c r="AW30" s="522">
        <f t="shared" si="66"/>
        <v>6</v>
      </c>
      <c r="AX30" s="285">
        <f t="shared" si="16"/>
        <v>6</v>
      </c>
      <c r="AY30" s="249">
        <f t="shared" si="17"/>
        <v>4.1999999999999993</v>
      </c>
      <c r="AZ30" s="251">
        <f t="shared" si="18"/>
        <v>1.7999999999999998</v>
      </c>
      <c r="BA30" s="510" t="str">
        <f t="shared" si="19"/>
        <v>E+</v>
      </c>
      <c r="BB30" s="641">
        <f t="shared" si="20"/>
        <v>5.9999999999999991</v>
      </c>
      <c r="BC30" s="250">
        <f>'ACTA REPORTE 1ER TRI'!G203</f>
        <v>6</v>
      </c>
      <c r="BD30" s="250">
        <f>'ACTA REPORTE 1ER TRI'!L203</f>
        <v>6</v>
      </c>
      <c r="BE30" s="250">
        <f>'ACTA REPORTE 1ER TRI'!M203</f>
        <v>6</v>
      </c>
      <c r="BF30" s="544" t="str">
        <f>'ACTA REPORTE 1ER TRI'!N203</f>
        <v>C+</v>
      </c>
      <c r="BG30" s="250">
        <f>'ACTA REPORTE 1ER TRI'!T203</f>
        <v>6</v>
      </c>
      <c r="BH30" s="250">
        <f>'ACTA REPORTE 1ER TRI'!Y203</f>
        <v>6</v>
      </c>
      <c r="BI30" s="250">
        <f>'ACTA REPORTE 1ER TRI'!Z203</f>
        <v>6</v>
      </c>
      <c r="BJ30" s="547" t="str">
        <f>'ACTA REPORTE 1ER TRI'!AA203</f>
        <v>C+</v>
      </c>
      <c r="BK30" s="533">
        <f>'ACTA REPORTE 1ER TRI'!AB203</f>
        <v>6</v>
      </c>
      <c r="BL30" s="1123"/>
      <c r="BM30" s="510" t="str">
        <f t="shared" si="21"/>
        <v>C+</v>
      </c>
      <c r="BN30" s="522">
        <f t="shared" si="22"/>
        <v>6</v>
      </c>
      <c r="BO30" s="285">
        <f t="shared" si="23"/>
        <v>6</v>
      </c>
      <c r="BP30" s="249">
        <f t="shared" si="24"/>
        <v>4.1999999999999993</v>
      </c>
      <c r="BQ30" s="251">
        <f t="shared" si="25"/>
        <v>1.7999999999999998</v>
      </c>
      <c r="BR30" s="510" t="str">
        <f t="shared" si="26"/>
        <v>E+</v>
      </c>
      <c r="BS30" s="641">
        <f t="shared" si="27"/>
        <v>5.9999999999999991</v>
      </c>
      <c r="BT30" s="250">
        <f>'ACTA REPORTE 1ER TRI'!G260</f>
        <v>6</v>
      </c>
      <c r="BU30" s="250">
        <f>'ACTA REPORTE 1ER TRI'!L260</f>
        <v>6</v>
      </c>
      <c r="BV30" s="250">
        <f>'ACTA REPORTE 1ER TRI'!M260</f>
        <v>6</v>
      </c>
      <c r="BW30" s="544" t="str">
        <f>'ACTA REPORTE 1ER TRI'!N260</f>
        <v>C+</v>
      </c>
      <c r="BX30" s="250">
        <f>'ACTA REPORTE 1ER TRI'!T260</f>
        <v>6</v>
      </c>
      <c r="BY30" s="251">
        <f>'ACTA REPORTE 1ER TRI'!Y260</f>
        <v>6</v>
      </c>
      <c r="BZ30" s="250">
        <f>'ACTA REPORTE 1ER TRI'!Z260</f>
        <v>6</v>
      </c>
      <c r="CA30" s="624" t="str">
        <f>'ACTA REPORTE 1ER TRI'!AA260</f>
        <v>C+</v>
      </c>
      <c r="CB30" s="533">
        <f>'ACTA REPORTE 1ER TRI'!AB260</f>
        <v>6</v>
      </c>
      <c r="CC30" s="1123"/>
      <c r="CD30" s="510" t="str">
        <f t="shared" si="28"/>
        <v>C+</v>
      </c>
      <c r="CE30" s="522">
        <f t="shared" si="29"/>
        <v>6</v>
      </c>
      <c r="CF30" s="285">
        <f t="shared" si="30"/>
        <v>6</v>
      </c>
      <c r="CG30" s="249">
        <f t="shared" si="31"/>
        <v>4.1999999999999993</v>
      </c>
      <c r="CH30" s="251">
        <f t="shared" si="32"/>
        <v>1.7999999999999998</v>
      </c>
      <c r="CI30" s="510" t="str">
        <f t="shared" si="33"/>
        <v>E+</v>
      </c>
      <c r="CJ30" s="641">
        <f t="shared" si="34"/>
        <v>5.9999999999999991</v>
      </c>
      <c r="CK30" s="250">
        <f>'ACTA REPORTE 1ER TRI'!G317</f>
        <v>6</v>
      </c>
      <c r="CL30" s="250">
        <f>'ACTA REPORTE 1ER TRI'!L317</f>
        <v>6</v>
      </c>
      <c r="CM30" s="250">
        <f>'ACTA REPORTE 1ER TRI'!M317</f>
        <v>6</v>
      </c>
      <c r="CN30" s="544" t="str">
        <f>'ACTA REPORTE 1ER TRI'!N317</f>
        <v>C+</v>
      </c>
      <c r="CO30" s="250">
        <f>'ACTA REPORTE 1ER TRI'!T317</f>
        <v>6</v>
      </c>
      <c r="CP30" s="250">
        <f>'ACTA REPORTE 1ER TRI'!Y317</f>
        <v>6</v>
      </c>
      <c r="CQ30" s="250">
        <f>'ACTA REPORTE 1ER TRI'!Z317</f>
        <v>6</v>
      </c>
      <c r="CR30" s="547" t="str">
        <f>'ACTA REPORTE 1ER TRI'!AA317</f>
        <v>C+</v>
      </c>
      <c r="CS30" s="533">
        <f>'ACTA REPORTE 1ER TRI'!AB317</f>
        <v>6</v>
      </c>
      <c r="CT30" s="1123"/>
      <c r="CU30" s="510" t="str">
        <f t="shared" si="35"/>
        <v>C+</v>
      </c>
      <c r="CV30" s="522">
        <f t="shared" si="36"/>
        <v>6</v>
      </c>
      <c r="CW30" s="285">
        <f t="shared" si="37"/>
        <v>6</v>
      </c>
      <c r="CX30" s="249">
        <f t="shared" si="38"/>
        <v>4.1999999999999993</v>
      </c>
      <c r="CY30" s="251">
        <f t="shared" si="39"/>
        <v>1.7999999999999998</v>
      </c>
      <c r="CZ30" s="510" t="str">
        <f t="shared" si="40"/>
        <v>E+</v>
      </c>
      <c r="DA30" s="641">
        <f t="shared" si="41"/>
        <v>5.9999999999999991</v>
      </c>
      <c r="DB30" s="250">
        <f>'ACTA REPORTE 1ER TRI'!G374</f>
        <v>6</v>
      </c>
      <c r="DC30" s="250">
        <f>'ACTA REPORTE 1ER TRI'!L374</f>
        <v>6</v>
      </c>
      <c r="DD30" s="250">
        <f>'ACTA REPORTE 1ER TRI'!M374</f>
        <v>6</v>
      </c>
      <c r="DE30" s="544" t="str">
        <f>'ACTA REPORTE 1ER TRI'!N374</f>
        <v>C+</v>
      </c>
      <c r="DF30" s="250">
        <f>'ACTA REPORTE 1ER TRI'!T374</f>
        <v>6</v>
      </c>
      <c r="DG30" s="250">
        <f>'ACTA REPORTE 1ER TRI'!Y374</f>
        <v>6</v>
      </c>
      <c r="DH30" s="250">
        <f>'ACTA REPORTE 1ER TRI'!Z374</f>
        <v>6</v>
      </c>
      <c r="DI30" s="547" t="str">
        <f>'ACTA REPORTE 1ER TRI'!AA374</f>
        <v>C+</v>
      </c>
      <c r="DJ30" s="533">
        <f>'ACTA REPORTE 1ER TRI'!AB374</f>
        <v>6</v>
      </c>
      <c r="DK30" s="1123"/>
      <c r="DL30" s="510" t="str">
        <f t="shared" si="42"/>
        <v>C+</v>
      </c>
      <c r="DM30" s="522">
        <f t="shared" si="43"/>
        <v>6</v>
      </c>
      <c r="DN30" s="285">
        <f t="shared" si="44"/>
        <v>6</v>
      </c>
      <c r="DO30" s="249">
        <f t="shared" si="45"/>
        <v>4.1999999999999993</v>
      </c>
      <c r="DP30" s="251">
        <f t="shared" si="46"/>
        <v>1.7999999999999998</v>
      </c>
      <c r="DQ30" s="510" t="str">
        <f t="shared" si="47"/>
        <v>E+</v>
      </c>
      <c r="DR30" s="641">
        <f t="shared" si="48"/>
        <v>5.9999999999999991</v>
      </c>
      <c r="DS30" s="250">
        <f>'ACTA REPORTE 1ER TRI'!G431</f>
        <v>6</v>
      </c>
      <c r="DT30" s="250">
        <f>'ACTA REPORTE 1ER TRI'!L431</f>
        <v>6</v>
      </c>
      <c r="DU30" s="250">
        <f>'ACTA REPORTE 1ER TRI'!M431</f>
        <v>6</v>
      </c>
      <c r="DV30" s="544" t="str">
        <f>'ACTA REPORTE 1ER TRI'!N431</f>
        <v>C+</v>
      </c>
      <c r="DW30" s="250">
        <f>'ACTA REPORTE 1ER TRI'!T431</f>
        <v>6</v>
      </c>
      <c r="DX30" s="250">
        <f>'ACTA REPORTE 1ER TRI'!Y431</f>
        <v>6</v>
      </c>
      <c r="DY30" s="250">
        <f>'ACTA REPORTE 1ER TRI'!Z431</f>
        <v>6</v>
      </c>
      <c r="DZ30" s="547" t="str">
        <f>'ACTA REPORTE 1ER TRI'!AA431</f>
        <v>C+</v>
      </c>
      <c r="EA30" s="533">
        <f>'ACTA REPORTE 1ER TRI'!AB431</f>
        <v>6</v>
      </c>
      <c r="EB30" s="1123"/>
      <c r="EC30" s="510" t="str">
        <f t="shared" si="49"/>
        <v>C+</v>
      </c>
      <c r="ED30" s="522">
        <f t="shared" si="50"/>
        <v>6</v>
      </c>
      <c r="EE30" s="285">
        <f t="shared" si="51"/>
        <v>6</v>
      </c>
      <c r="EF30" s="249">
        <f t="shared" si="52"/>
        <v>4.1999999999999993</v>
      </c>
      <c r="EG30" s="251">
        <f t="shared" si="53"/>
        <v>1.7999999999999998</v>
      </c>
      <c r="EH30" s="510" t="str">
        <f t="shared" si="54"/>
        <v>E+</v>
      </c>
      <c r="EI30" s="641">
        <f t="shared" si="55"/>
        <v>5.9999999999999991</v>
      </c>
      <c r="EJ30" s="250">
        <f>'ACTA REPORTE 1ER TRI'!G488</f>
        <v>6</v>
      </c>
      <c r="EK30" s="250">
        <f>'ACTA REPORTE 1ER TRI'!L488</f>
        <v>6</v>
      </c>
      <c r="EL30" s="250">
        <f>'ACTA REPORTE 1ER TRI'!M488</f>
        <v>6</v>
      </c>
      <c r="EM30" s="544" t="str">
        <f>'ACTA REPORTE 1ER TRI'!N488</f>
        <v>C+</v>
      </c>
      <c r="EN30" s="250">
        <f>'ACTA REPORTE 1ER TRI'!T488</f>
        <v>6</v>
      </c>
      <c r="EO30" s="250">
        <f>'ACTA REPORTE 1ER TRI'!Y488</f>
        <v>6</v>
      </c>
      <c r="EP30" s="250">
        <f>'ACTA REPORTE 1ER TRI'!Z488</f>
        <v>6</v>
      </c>
      <c r="EQ30" s="547" t="str">
        <f>'ACTA REPORTE 1ER TRI'!AA488</f>
        <v>C+</v>
      </c>
      <c r="ER30" s="533">
        <f>'ACTA REPORTE 1ER TRI'!AB488</f>
        <v>6</v>
      </c>
      <c r="ES30" s="1123"/>
      <c r="ET30" s="510" t="str">
        <f t="shared" si="56"/>
        <v>C+</v>
      </c>
      <c r="EU30" s="522">
        <f t="shared" si="57"/>
        <v>6</v>
      </c>
      <c r="EV30" s="285">
        <f t="shared" si="58"/>
        <v>6</v>
      </c>
      <c r="EW30" s="249">
        <f t="shared" si="59"/>
        <v>4.1999999999999993</v>
      </c>
      <c r="EX30" s="251">
        <f t="shared" si="60"/>
        <v>1.7999999999999998</v>
      </c>
      <c r="EY30" s="510" t="str">
        <f t="shared" si="61"/>
        <v>E+</v>
      </c>
      <c r="EZ30" s="641">
        <f t="shared" si="62"/>
        <v>5.9999999999999991</v>
      </c>
      <c r="FA30" s="503" t="str">
        <f t="shared" si="63"/>
        <v>E+</v>
      </c>
      <c r="FB30" s="645">
        <f t="shared" si="64"/>
        <v>5.1111111111111107</v>
      </c>
      <c r="FC30" s="503" t="str">
        <f t="shared" si="65"/>
        <v>E+</v>
      </c>
      <c r="FD30" s="752">
        <f t="shared" si="0"/>
        <v>5.0666666666666664</v>
      </c>
    </row>
    <row r="31" spans="1:160" s="42" customFormat="1" ht="60" customHeight="1" x14ac:dyDescent="0.5">
      <c r="A31" s="41"/>
      <c r="B31" s="536">
        <v>21</v>
      </c>
      <c r="C31" s="72">
        <f>DATOS!F28</f>
        <v>0</v>
      </c>
      <c r="D31" s="250">
        <f>'ACTA REPORTE 1ER TRI'!G33</f>
        <v>0</v>
      </c>
      <c r="E31" s="250">
        <f>'ACTA REPORTE 1ER TRI'!L33</f>
        <v>0</v>
      </c>
      <c r="F31" s="250">
        <f>'ACTA REPORTE 1ER TRI'!M33</f>
        <v>0</v>
      </c>
      <c r="G31" s="544" t="e">
        <f>'ACTA REPORTE 1ER TRI'!N33</f>
        <v>#N/A</v>
      </c>
      <c r="H31" s="250">
        <f>'ACTA REPORTE 1ER TRI'!T33</f>
        <v>0</v>
      </c>
      <c r="I31" s="250">
        <f>'ACTA REPORTE 1ER TRI'!Y33</f>
        <v>0</v>
      </c>
      <c r="J31" s="250">
        <f>'ACTA REPORTE 1ER TRI'!Z33</f>
        <v>0</v>
      </c>
      <c r="K31" s="547" t="str">
        <f>'ACTA REPORTE 1ER TRI'!AA33</f>
        <v>C+</v>
      </c>
      <c r="L31" s="533">
        <f>'ACTA REPORTE 1ER TRI'!AB33</f>
        <v>6</v>
      </c>
      <c r="M31" s="1123"/>
      <c r="N31" s="510" t="str">
        <f t="shared" si="1"/>
        <v>E+</v>
      </c>
      <c r="O31" s="522">
        <f t="shared" si="2"/>
        <v>2</v>
      </c>
      <c r="P31" s="285">
        <f t="shared" si="3"/>
        <v>0</v>
      </c>
      <c r="Q31" s="249">
        <f t="shared" si="4"/>
        <v>0</v>
      </c>
      <c r="R31" s="251">
        <f t="shared" si="5"/>
        <v>1.7999999999999998</v>
      </c>
      <c r="S31" s="510" t="str">
        <f t="shared" si="6"/>
        <v>E+</v>
      </c>
      <c r="T31" s="641">
        <f t="shared" si="7"/>
        <v>1.7999999999999998</v>
      </c>
      <c r="U31" s="250">
        <f>'ACTA REPORTE 1ER TRI'!G90</f>
        <v>0</v>
      </c>
      <c r="V31" s="250">
        <f>'ACTA REPORTE 1ER TRI'!L90</f>
        <v>0</v>
      </c>
      <c r="W31" s="250">
        <f>'ACTA REPORTE 1ER TRI'!M90</f>
        <v>0</v>
      </c>
      <c r="X31" s="544" t="e">
        <f>'ACTA REPORTE 1ER TRI'!N90</f>
        <v>#N/A</v>
      </c>
      <c r="Y31" s="250">
        <f>'ACTA REPORTE 1ER TRI'!T90</f>
        <v>0</v>
      </c>
      <c r="Z31" s="250">
        <f>'ACTA REPORTE 1ER TRI'!Y90</f>
        <v>0</v>
      </c>
      <c r="AA31" s="250">
        <f>'ACTA REPORTE 1ER TRI'!Z90</f>
        <v>0</v>
      </c>
      <c r="AB31" s="547" t="str">
        <f>'ACTA REPORTE 1ER TRI'!AA90</f>
        <v>C+</v>
      </c>
      <c r="AC31" s="533">
        <f>'ACTA REPORTE 1ER TRI'!AB90</f>
        <v>6</v>
      </c>
      <c r="AD31" s="1123"/>
      <c r="AE31" s="510" t="str">
        <f t="shared" si="8"/>
        <v>E+</v>
      </c>
      <c r="AF31" s="522">
        <f t="shared" si="9"/>
        <v>2</v>
      </c>
      <c r="AG31" s="285">
        <f t="shared" si="10"/>
        <v>0</v>
      </c>
      <c r="AH31" s="249">
        <f t="shared" si="11"/>
        <v>0</v>
      </c>
      <c r="AI31" s="251">
        <f t="shared" si="12"/>
        <v>1.7999999999999998</v>
      </c>
      <c r="AJ31" s="510" t="str">
        <f t="shared" si="13"/>
        <v>E+</v>
      </c>
      <c r="AK31" s="641">
        <f t="shared" si="14"/>
        <v>1.7999999999999998</v>
      </c>
      <c r="AL31" s="250">
        <f>'ACTA REPORTE 1ER TRI'!G147</f>
        <v>6</v>
      </c>
      <c r="AM31" s="250">
        <f>'ACTA REPORTE 1ER TRI'!L147</f>
        <v>6</v>
      </c>
      <c r="AN31" s="250">
        <f>'ACTA REPORTE 1ER TRI'!M147</f>
        <v>6</v>
      </c>
      <c r="AO31" s="544" t="str">
        <f>'ACTA REPORTE 1ER TRI'!N147</f>
        <v>C+</v>
      </c>
      <c r="AP31" s="250">
        <f>'ACTA REPORTE 1ER TRI'!T147</f>
        <v>6</v>
      </c>
      <c r="AQ31" s="250">
        <f>'ACTA REPORTE 1ER TRI'!Y147</f>
        <v>6</v>
      </c>
      <c r="AR31" s="250">
        <f>'ACTA REPORTE 1ER TRI'!Z147</f>
        <v>6</v>
      </c>
      <c r="AS31" s="547" t="str">
        <f>'ACTA REPORTE 1ER TRI'!AA147</f>
        <v>C+</v>
      </c>
      <c r="AT31" s="533">
        <f>'ACTA REPORTE 1ER TRI'!AB147</f>
        <v>6</v>
      </c>
      <c r="AU31" s="1123"/>
      <c r="AV31" s="510" t="str">
        <f t="shared" si="15"/>
        <v>C+</v>
      </c>
      <c r="AW31" s="522">
        <f t="shared" si="66"/>
        <v>6</v>
      </c>
      <c r="AX31" s="285">
        <f t="shared" si="16"/>
        <v>6</v>
      </c>
      <c r="AY31" s="249">
        <f t="shared" si="17"/>
        <v>4.1999999999999993</v>
      </c>
      <c r="AZ31" s="251">
        <f t="shared" si="18"/>
        <v>1.7999999999999998</v>
      </c>
      <c r="BA31" s="510" t="str">
        <f t="shared" si="19"/>
        <v>E+</v>
      </c>
      <c r="BB31" s="641">
        <f t="shared" si="20"/>
        <v>5.9999999999999991</v>
      </c>
      <c r="BC31" s="250">
        <f>'ACTA REPORTE 1ER TRI'!G204</f>
        <v>6</v>
      </c>
      <c r="BD31" s="250">
        <f>'ACTA REPORTE 1ER TRI'!L204</f>
        <v>6</v>
      </c>
      <c r="BE31" s="250">
        <f>'ACTA REPORTE 1ER TRI'!M204</f>
        <v>6</v>
      </c>
      <c r="BF31" s="544" t="str">
        <f>'ACTA REPORTE 1ER TRI'!N204</f>
        <v>C+</v>
      </c>
      <c r="BG31" s="250">
        <f>'ACTA REPORTE 1ER TRI'!T204</f>
        <v>6</v>
      </c>
      <c r="BH31" s="250">
        <f>'ACTA REPORTE 1ER TRI'!Y204</f>
        <v>6</v>
      </c>
      <c r="BI31" s="250">
        <f>'ACTA REPORTE 1ER TRI'!Z204</f>
        <v>6</v>
      </c>
      <c r="BJ31" s="547" t="str">
        <f>'ACTA REPORTE 1ER TRI'!AA204</f>
        <v>C+</v>
      </c>
      <c r="BK31" s="533">
        <f>'ACTA REPORTE 1ER TRI'!AB204</f>
        <v>6</v>
      </c>
      <c r="BL31" s="1123"/>
      <c r="BM31" s="510" t="str">
        <f t="shared" si="21"/>
        <v>C+</v>
      </c>
      <c r="BN31" s="522">
        <f t="shared" si="22"/>
        <v>6</v>
      </c>
      <c r="BO31" s="285">
        <f t="shared" si="23"/>
        <v>6</v>
      </c>
      <c r="BP31" s="249">
        <f t="shared" si="24"/>
        <v>4.1999999999999993</v>
      </c>
      <c r="BQ31" s="251">
        <f t="shared" si="25"/>
        <v>1.7999999999999998</v>
      </c>
      <c r="BR31" s="510" t="str">
        <f t="shared" si="26"/>
        <v>E+</v>
      </c>
      <c r="BS31" s="641">
        <f t="shared" si="27"/>
        <v>5.9999999999999991</v>
      </c>
      <c r="BT31" s="250">
        <f>'ACTA REPORTE 1ER TRI'!G261</f>
        <v>6</v>
      </c>
      <c r="BU31" s="250">
        <f>'ACTA REPORTE 1ER TRI'!L261</f>
        <v>6</v>
      </c>
      <c r="BV31" s="250">
        <f>'ACTA REPORTE 1ER TRI'!M261</f>
        <v>6</v>
      </c>
      <c r="BW31" s="544" t="str">
        <f>'ACTA REPORTE 1ER TRI'!N261</f>
        <v>C+</v>
      </c>
      <c r="BX31" s="250">
        <f>'ACTA REPORTE 1ER TRI'!T261</f>
        <v>6</v>
      </c>
      <c r="BY31" s="251">
        <f>'ACTA REPORTE 1ER TRI'!Y261</f>
        <v>6</v>
      </c>
      <c r="BZ31" s="250">
        <f>'ACTA REPORTE 1ER TRI'!Z261</f>
        <v>6</v>
      </c>
      <c r="CA31" s="624" t="str">
        <f>'ACTA REPORTE 1ER TRI'!AA261</f>
        <v>C+</v>
      </c>
      <c r="CB31" s="533">
        <f>'ACTA REPORTE 1ER TRI'!AB261</f>
        <v>6</v>
      </c>
      <c r="CC31" s="1123"/>
      <c r="CD31" s="510" t="str">
        <f t="shared" si="28"/>
        <v>C+</v>
      </c>
      <c r="CE31" s="522">
        <f t="shared" si="29"/>
        <v>6</v>
      </c>
      <c r="CF31" s="285">
        <f t="shared" si="30"/>
        <v>6</v>
      </c>
      <c r="CG31" s="249">
        <f t="shared" si="31"/>
        <v>4.1999999999999993</v>
      </c>
      <c r="CH31" s="251">
        <f t="shared" si="32"/>
        <v>1.7999999999999998</v>
      </c>
      <c r="CI31" s="510" t="str">
        <f t="shared" si="33"/>
        <v>E+</v>
      </c>
      <c r="CJ31" s="641">
        <f t="shared" si="34"/>
        <v>5.9999999999999991</v>
      </c>
      <c r="CK31" s="250">
        <f>'ACTA REPORTE 1ER TRI'!G318</f>
        <v>6</v>
      </c>
      <c r="CL31" s="250">
        <f>'ACTA REPORTE 1ER TRI'!L318</f>
        <v>6</v>
      </c>
      <c r="CM31" s="250">
        <f>'ACTA REPORTE 1ER TRI'!M318</f>
        <v>6</v>
      </c>
      <c r="CN31" s="544" t="str">
        <f>'ACTA REPORTE 1ER TRI'!N318</f>
        <v>C+</v>
      </c>
      <c r="CO31" s="250">
        <f>'ACTA REPORTE 1ER TRI'!T318</f>
        <v>6</v>
      </c>
      <c r="CP31" s="250">
        <f>'ACTA REPORTE 1ER TRI'!Y318</f>
        <v>6</v>
      </c>
      <c r="CQ31" s="250">
        <f>'ACTA REPORTE 1ER TRI'!Z318</f>
        <v>6</v>
      </c>
      <c r="CR31" s="547" t="str">
        <f>'ACTA REPORTE 1ER TRI'!AA318</f>
        <v>C+</v>
      </c>
      <c r="CS31" s="533">
        <f>'ACTA REPORTE 1ER TRI'!AB318</f>
        <v>6</v>
      </c>
      <c r="CT31" s="1123"/>
      <c r="CU31" s="510" t="str">
        <f t="shared" si="35"/>
        <v>C+</v>
      </c>
      <c r="CV31" s="522">
        <f t="shared" si="36"/>
        <v>6</v>
      </c>
      <c r="CW31" s="285">
        <f t="shared" si="37"/>
        <v>6</v>
      </c>
      <c r="CX31" s="249">
        <f t="shared" si="38"/>
        <v>4.1999999999999993</v>
      </c>
      <c r="CY31" s="251">
        <f t="shared" si="39"/>
        <v>1.7999999999999998</v>
      </c>
      <c r="CZ31" s="510" t="str">
        <f t="shared" si="40"/>
        <v>E+</v>
      </c>
      <c r="DA31" s="641">
        <f t="shared" si="41"/>
        <v>5.9999999999999991</v>
      </c>
      <c r="DB31" s="250">
        <f>'ACTA REPORTE 1ER TRI'!G375</f>
        <v>6</v>
      </c>
      <c r="DC31" s="250">
        <f>'ACTA REPORTE 1ER TRI'!L375</f>
        <v>6</v>
      </c>
      <c r="DD31" s="250">
        <f>'ACTA REPORTE 1ER TRI'!M375</f>
        <v>6</v>
      </c>
      <c r="DE31" s="544" t="str">
        <f>'ACTA REPORTE 1ER TRI'!N375</f>
        <v>C+</v>
      </c>
      <c r="DF31" s="250">
        <f>'ACTA REPORTE 1ER TRI'!T375</f>
        <v>6</v>
      </c>
      <c r="DG31" s="250">
        <f>'ACTA REPORTE 1ER TRI'!Y375</f>
        <v>6</v>
      </c>
      <c r="DH31" s="250">
        <f>'ACTA REPORTE 1ER TRI'!Z375</f>
        <v>6</v>
      </c>
      <c r="DI31" s="547" t="str">
        <f>'ACTA REPORTE 1ER TRI'!AA375</f>
        <v>C+</v>
      </c>
      <c r="DJ31" s="533">
        <f>'ACTA REPORTE 1ER TRI'!AB375</f>
        <v>6</v>
      </c>
      <c r="DK31" s="1123"/>
      <c r="DL31" s="510" t="str">
        <f t="shared" si="42"/>
        <v>C+</v>
      </c>
      <c r="DM31" s="522">
        <f t="shared" si="43"/>
        <v>6</v>
      </c>
      <c r="DN31" s="285">
        <f t="shared" si="44"/>
        <v>6</v>
      </c>
      <c r="DO31" s="249">
        <f t="shared" si="45"/>
        <v>4.1999999999999993</v>
      </c>
      <c r="DP31" s="251">
        <f t="shared" si="46"/>
        <v>1.7999999999999998</v>
      </c>
      <c r="DQ31" s="510" t="str">
        <f t="shared" si="47"/>
        <v>E+</v>
      </c>
      <c r="DR31" s="641">
        <f t="shared" si="48"/>
        <v>5.9999999999999991</v>
      </c>
      <c r="DS31" s="250">
        <f>'ACTA REPORTE 1ER TRI'!G432</f>
        <v>6</v>
      </c>
      <c r="DT31" s="250">
        <f>'ACTA REPORTE 1ER TRI'!L432</f>
        <v>6</v>
      </c>
      <c r="DU31" s="250">
        <f>'ACTA REPORTE 1ER TRI'!M432</f>
        <v>6</v>
      </c>
      <c r="DV31" s="544" t="str">
        <f>'ACTA REPORTE 1ER TRI'!N432</f>
        <v>C+</v>
      </c>
      <c r="DW31" s="250">
        <f>'ACTA REPORTE 1ER TRI'!T432</f>
        <v>6</v>
      </c>
      <c r="DX31" s="250">
        <f>'ACTA REPORTE 1ER TRI'!Y432</f>
        <v>6</v>
      </c>
      <c r="DY31" s="250">
        <f>'ACTA REPORTE 1ER TRI'!Z432</f>
        <v>6</v>
      </c>
      <c r="DZ31" s="547" t="str">
        <f>'ACTA REPORTE 1ER TRI'!AA432</f>
        <v>C+</v>
      </c>
      <c r="EA31" s="533">
        <f>'ACTA REPORTE 1ER TRI'!AB432</f>
        <v>6</v>
      </c>
      <c r="EB31" s="1123"/>
      <c r="EC31" s="510" t="str">
        <f t="shared" si="49"/>
        <v>C+</v>
      </c>
      <c r="ED31" s="522">
        <f t="shared" si="50"/>
        <v>6</v>
      </c>
      <c r="EE31" s="285">
        <f t="shared" si="51"/>
        <v>6</v>
      </c>
      <c r="EF31" s="249">
        <f t="shared" si="52"/>
        <v>4.1999999999999993</v>
      </c>
      <c r="EG31" s="251">
        <f t="shared" si="53"/>
        <v>1.7999999999999998</v>
      </c>
      <c r="EH31" s="510" t="str">
        <f t="shared" si="54"/>
        <v>E+</v>
      </c>
      <c r="EI31" s="641">
        <f t="shared" si="55"/>
        <v>5.9999999999999991</v>
      </c>
      <c r="EJ31" s="250">
        <f>'ACTA REPORTE 1ER TRI'!G489</f>
        <v>6</v>
      </c>
      <c r="EK31" s="250">
        <f>'ACTA REPORTE 1ER TRI'!L489</f>
        <v>6</v>
      </c>
      <c r="EL31" s="250">
        <f>'ACTA REPORTE 1ER TRI'!M489</f>
        <v>6</v>
      </c>
      <c r="EM31" s="544" t="str">
        <f>'ACTA REPORTE 1ER TRI'!N489</f>
        <v>C+</v>
      </c>
      <c r="EN31" s="250">
        <f>'ACTA REPORTE 1ER TRI'!T489</f>
        <v>6</v>
      </c>
      <c r="EO31" s="250">
        <f>'ACTA REPORTE 1ER TRI'!Y489</f>
        <v>6</v>
      </c>
      <c r="EP31" s="250">
        <f>'ACTA REPORTE 1ER TRI'!Z489</f>
        <v>6</v>
      </c>
      <c r="EQ31" s="547" t="str">
        <f>'ACTA REPORTE 1ER TRI'!AA489</f>
        <v>C+</v>
      </c>
      <c r="ER31" s="533">
        <f>'ACTA REPORTE 1ER TRI'!AB489</f>
        <v>6</v>
      </c>
      <c r="ES31" s="1123"/>
      <c r="ET31" s="510" t="str">
        <f t="shared" si="56"/>
        <v>C+</v>
      </c>
      <c r="EU31" s="522">
        <f t="shared" si="57"/>
        <v>6</v>
      </c>
      <c r="EV31" s="285">
        <f t="shared" si="58"/>
        <v>6</v>
      </c>
      <c r="EW31" s="249">
        <f t="shared" si="59"/>
        <v>4.1999999999999993</v>
      </c>
      <c r="EX31" s="251">
        <f t="shared" si="60"/>
        <v>1.7999999999999998</v>
      </c>
      <c r="EY31" s="510" t="str">
        <f t="shared" si="61"/>
        <v>E+</v>
      </c>
      <c r="EZ31" s="641">
        <f t="shared" si="62"/>
        <v>5.9999999999999991</v>
      </c>
      <c r="FA31" s="503" t="str">
        <f t="shared" si="63"/>
        <v>E+</v>
      </c>
      <c r="FB31" s="645">
        <f t="shared" si="64"/>
        <v>5.1111111111111107</v>
      </c>
      <c r="FC31" s="503" t="str">
        <f t="shared" si="65"/>
        <v>E+</v>
      </c>
      <c r="FD31" s="752">
        <f t="shared" si="0"/>
        <v>5.0666666666666664</v>
      </c>
    </row>
    <row r="32" spans="1:160" s="42" customFormat="1" ht="60" customHeight="1" x14ac:dyDescent="0.5">
      <c r="A32" s="41"/>
      <c r="B32" s="536">
        <v>22</v>
      </c>
      <c r="C32" s="72">
        <f>DATOS!F29</f>
        <v>0</v>
      </c>
      <c r="D32" s="250">
        <f>'ACTA REPORTE 1ER TRI'!G34</f>
        <v>0</v>
      </c>
      <c r="E32" s="250">
        <f>'ACTA REPORTE 1ER TRI'!L34</f>
        <v>0</v>
      </c>
      <c r="F32" s="250">
        <f>'ACTA REPORTE 1ER TRI'!M34</f>
        <v>0</v>
      </c>
      <c r="G32" s="544" t="e">
        <f>'ACTA REPORTE 1ER TRI'!N34</f>
        <v>#N/A</v>
      </c>
      <c r="H32" s="250">
        <f>'ACTA REPORTE 1ER TRI'!T34</f>
        <v>0</v>
      </c>
      <c r="I32" s="250">
        <f>'ACTA REPORTE 1ER TRI'!Y34</f>
        <v>0</v>
      </c>
      <c r="J32" s="250">
        <f>'ACTA REPORTE 1ER TRI'!Z34</f>
        <v>0</v>
      </c>
      <c r="K32" s="547" t="str">
        <f>'ACTA REPORTE 1ER TRI'!AA34</f>
        <v>C+</v>
      </c>
      <c r="L32" s="533">
        <f>'ACTA REPORTE 1ER TRI'!AB34</f>
        <v>6</v>
      </c>
      <c r="M32" s="1123"/>
      <c r="N32" s="510" t="str">
        <f t="shared" si="1"/>
        <v>E+</v>
      </c>
      <c r="O32" s="522">
        <f t="shared" si="2"/>
        <v>2</v>
      </c>
      <c r="P32" s="285">
        <f t="shared" si="3"/>
        <v>0</v>
      </c>
      <c r="Q32" s="249">
        <f t="shared" si="4"/>
        <v>0</v>
      </c>
      <c r="R32" s="251">
        <f t="shared" si="5"/>
        <v>1.7999999999999998</v>
      </c>
      <c r="S32" s="510" t="str">
        <f t="shared" si="6"/>
        <v>E+</v>
      </c>
      <c r="T32" s="641">
        <f t="shared" si="7"/>
        <v>1.7999999999999998</v>
      </c>
      <c r="U32" s="250">
        <f>'ACTA REPORTE 1ER TRI'!G91</f>
        <v>0</v>
      </c>
      <c r="V32" s="250">
        <f>'ACTA REPORTE 1ER TRI'!L91</f>
        <v>0</v>
      </c>
      <c r="W32" s="250">
        <f>'ACTA REPORTE 1ER TRI'!M91</f>
        <v>0</v>
      </c>
      <c r="X32" s="544" t="e">
        <f>'ACTA REPORTE 1ER TRI'!N91</f>
        <v>#N/A</v>
      </c>
      <c r="Y32" s="250">
        <f>'ACTA REPORTE 1ER TRI'!T91</f>
        <v>0</v>
      </c>
      <c r="Z32" s="250">
        <f>'ACTA REPORTE 1ER TRI'!Y91</f>
        <v>0</v>
      </c>
      <c r="AA32" s="250">
        <f>'ACTA REPORTE 1ER TRI'!Z91</f>
        <v>0</v>
      </c>
      <c r="AB32" s="547" t="str">
        <f>'ACTA REPORTE 1ER TRI'!AA91</f>
        <v>C+</v>
      </c>
      <c r="AC32" s="533">
        <f>'ACTA REPORTE 1ER TRI'!AB91</f>
        <v>6</v>
      </c>
      <c r="AD32" s="1123"/>
      <c r="AE32" s="510" t="str">
        <f t="shared" si="8"/>
        <v>E+</v>
      </c>
      <c r="AF32" s="522">
        <f t="shared" si="9"/>
        <v>2</v>
      </c>
      <c r="AG32" s="285">
        <f t="shared" si="10"/>
        <v>0</v>
      </c>
      <c r="AH32" s="249">
        <f t="shared" si="11"/>
        <v>0</v>
      </c>
      <c r="AI32" s="251">
        <f t="shared" si="12"/>
        <v>1.7999999999999998</v>
      </c>
      <c r="AJ32" s="510" t="str">
        <f t="shared" si="13"/>
        <v>E+</v>
      </c>
      <c r="AK32" s="641">
        <f t="shared" si="14"/>
        <v>1.7999999999999998</v>
      </c>
      <c r="AL32" s="250">
        <f>'ACTA REPORTE 1ER TRI'!G148</f>
        <v>6</v>
      </c>
      <c r="AM32" s="250">
        <f>'ACTA REPORTE 1ER TRI'!L148</f>
        <v>6</v>
      </c>
      <c r="AN32" s="250">
        <f>'ACTA REPORTE 1ER TRI'!M148</f>
        <v>6</v>
      </c>
      <c r="AO32" s="544" t="str">
        <f>'ACTA REPORTE 1ER TRI'!N148</f>
        <v>C+</v>
      </c>
      <c r="AP32" s="250">
        <f>'ACTA REPORTE 1ER TRI'!T148</f>
        <v>6</v>
      </c>
      <c r="AQ32" s="250">
        <f>'ACTA REPORTE 1ER TRI'!Y148</f>
        <v>6</v>
      </c>
      <c r="AR32" s="250">
        <f>'ACTA REPORTE 1ER TRI'!Z148</f>
        <v>6</v>
      </c>
      <c r="AS32" s="547" t="str">
        <f>'ACTA REPORTE 1ER TRI'!AA148</f>
        <v>C+</v>
      </c>
      <c r="AT32" s="533">
        <f>'ACTA REPORTE 1ER TRI'!AB148</f>
        <v>6</v>
      </c>
      <c r="AU32" s="1123"/>
      <c r="AV32" s="510" t="str">
        <f t="shared" si="15"/>
        <v>C+</v>
      </c>
      <c r="AW32" s="522">
        <f t="shared" si="66"/>
        <v>6</v>
      </c>
      <c r="AX32" s="285">
        <f t="shared" si="16"/>
        <v>6</v>
      </c>
      <c r="AY32" s="249">
        <f t="shared" si="17"/>
        <v>4.1999999999999993</v>
      </c>
      <c r="AZ32" s="251">
        <f t="shared" si="18"/>
        <v>1.7999999999999998</v>
      </c>
      <c r="BA32" s="510" t="str">
        <f t="shared" si="19"/>
        <v>E+</v>
      </c>
      <c r="BB32" s="641">
        <f t="shared" si="20"/>
        <v>5.9999999999999991</v>
      </c>
      <c r="BC32" s="250">
        <f>'ACTA REPORTE 1ER TRI'!G205</f>
        <v>6</v>
      </c>
      <c r="BD32" s="250">
        <f>'ACTA REPORTE 1ER TRI'!L205</f>
        <v>6</v>
      </c>
      <c r="BE32" s="250">
        <f>'ACTA REPORTE 1ER TRI'!M205</f>
        <v>6</v>
      </c>
      <c r="BF32" s="544" t="str">
        <f>'ACTA REPORTE 1ER TRI'!N205</f>
        <v>C+</v>
      </c>
      <c r="BG32" s="250">
        <f>'ACTA REPORTE 1ER TRI'!T205</f>
        <v>6</v>
      </c>
      <c r="BH32" s="250">
        <f>'ACTA REPORTE 1ER TRI'!Y205</f>
        <v>6</v>
      </c>
      <c r="BI32" s="250">
        <f>'ACTA REPORTE 1ER TRI'!Z205</f>
        <v>6</v>
      </c>
      <c r="BJ32" s="547" t="str">
        <f>'ACTA REPORTE 1ER TRI'!AA205</f>
        <v>C+</v>
      </c>
      <c r="BK32" s="533">
        <f>'ACTA REPORTE 1ER TRI'!AB205</f>
        <v>6</v>
      </c>
      <c r="BL32" s="1123"/>
      <c r="BM32" s="510" t="str">
        <f t="shared" si="21"/>
        <v>C+</v>
      </c>
      <c r="BN32" s="522">
        <f t="shared" si="22"/>
        <v>6</v>
      </c>
      <c r="BO32" s="285">
        <f t="shared" si="23"/>
        <v>6</v>
      </c>
      <c r="BP32" s="249">
        <f t="shared" si="24"/>
        <v>4.1999999999999993</v>
      </c>
      <c r="BQ32" s="251">
        <f t="shared" si="25"/>
        <v>1.7999999999999998</v>
      </c>
      <c r="BR32" s="510" t="str">
        <f t="shared" si="26"/>
        <v>E+</v>
      </c>
      <c r="BS32" s="641">
        <f t="shared" si="27"/>
        <v>5.9999999999999991</v>
      </c>
      <c r="BT32" s="250">
        <f>'ACTA REPORTE 1ER TRI'!G262</f>
        <v>6</v>
      </c>
      <c r="BU32" s="250">
        <f>'ACTA REPORTE 1ER TRI'!L262</f>
        <v>6</v>
      </c>
      <c r="BV32" s="250">
        <f>'ACTA REPORTE 1ER TRI'!M262</f>
        <v>6</v>
      </c>
      <c r="BW32" s="544" t="str">
        <f>'ACTA REPORTE 1ER TRI'!N262</f>
        <v>C+</v>
      </c>
      <c r="BX32" s="250">
        <f>'ACTA REPORTE 1ER TRI'!T262</f>
        <v>6</v>
      </c>
      <c r="BY32" s="251">
        <f>'ACTA REPORTE 1ER TRI'!Y262</f>
        <v>6</v>
      </c>
      <c r="BZ32" s="250">
        <f>'ACTA REPORTE 1ER TRI'!Z262</f>
        <v>6</v>
      </c>
      <c r="CA32" s="624" t="str">
        <f>'ACTA REPORTE 1ER TRI'!AA262</f>
        <v>C+</v>
      </c>
      <c r="CB32" s="533">
        <f>'ACTA REPORTE 1ER TRI'!AB262</f>
        <v>6</v>
      </c>
      <c r="CC32" s="1123"/>
      <c r="CD32" s="510" t="str">
        <f t="shared" si="28"/>
        <v>C+</v>
      </c>
      <c r="CE32" s="522">
        <f t="shared" si="29"/>
        <v>6</v>
      </c>
      <c r="CF32" s="285">
        <f t="shared" si="30"/>
        <v>6</v>
      </c>
      <c r="CG32" s="249">
        <f t="shared" si="31"/>
        <v>4.1999999999999993</v>
      </c>
      <c r="CH32" s="251">
        <f t="shared" si="32"/>
        <v>1.7999999999999998</v>
      </c>
      <c r="CI32" s="510" t="str">
        <f t="shared" si="33"/>
        <v>E+</v>
      </c>
      <c r="CJ32" s="641">
        <f t="shared" si="34"/>
        <v>5.9999999999999991</v>
      </c>
      <c r="CK32" s="250">
        <f>'ACTA REPORTE 1ER TRI'!G319</f>
        <v>6</v>
      </c>
      <c r="CL32" s="250">
        <f>'ACTA REPORTE 1ER TRI'!L319</f>
        <v>6</v>
      </c>
      <c r="CM32" s="250">
        <f>'ACTA REPORTE 1ER TRI'!M319</f>
        <v>6</v>
      </c>
      <c r="CN32" s="544" t="str">
        <f>'ACTA REPORTE 1ER TRI'!N319</f>
        <v>C+</v>
      </c>
      <c r="CO32" s="250">
        <f>'ACTA REPORTE 1ER TRI'!T319</f>
        <v>6</v>
      </c>
      <c r="CP32" s="250">
        <f>'ACTA REPORTE 1ER TRI'!Y319</f>
        <v>6</v>
      </c>
      <c r="CQ32" s="250">
        <f>'ACTA REPORTE 1ER TRI'!Z319</f>
        <v>6</v>
      </c>
      <c r="CR32" s="547" t="str">
        <f>'ACTA REPORTE 1ER TRI'!AA319</f>
        <v>C+</v>
      </c>
      <c r="CS32" s="533">
        <f>'ACTA REPORTE 1ER TRI'!AB319</f>
        <v>6</v>
      </c>
      <c r="CT32" s="1123"/>
      <c r="CU32" s="510" t="str">
        <f t="shared" si="35"/>
        <v>C+</v>
      </c>
      <c r="CV32" s="522">
        <f t="shared" si="36"/>
        <v>6</v>
      </c>
      <c r="CW32" s="285">
        <f t="shared" si="37"/>
        <v>6</v>
      </c>
      <c r="CX32" s="249">
        <f t="shared" si="38"/>
        <v>4.1999999999999993</v>
      </c>
      <c r="CY32" s="251">
        <f t="shared" si="39"/>
        <v>1.7999999999999998</v>
      </c>
      <c r="CZ32" s="510" t="str">
        <f t="shared" si="40"/>
        <v>E+</v>
      </c>
      <c r="DA32" s="641">
        <f t="shared" si="41"/>
        <v>5.9999999999999991</v>
      </c>
      <c r="DB32" s="250">
        <f>'ACTA REPORTE 1ER TRI'!G376</f>
        <v>6</v>
      </c>
      <c r="DC32" s="250">
        <f>'ACTA REPORTE 1ER TRI'!L376</f>
        <v>6</v>
      </c>
      <c r="DD32" s="250">
        <f>'ACTA REPORTE 1ER TRI'!M376</f>
        <v>6</v>
      </c>
      <c r="DE32" s="544" t="str">
        <f>'ACTA REPORTE 1ER TRI'!N376</f>
        <v>C+</v>
      </c>
      <c r="DF32" s="250">
        <f>'ACTA REPORTE 1ER TRI'!T376</f>
        <v>6</v>
      </c>
      <c r="DG32" s="250">
        <f>'ACTA REPORTE 1ER TRI'!Y376</f>
        <v>6</v>
      </c>
      <c r="DH32" s="250">
        <f>'ACTA REPORTE 1ER TRI'!Z376</f>
        <v>6</v>
      </c>
      <c r="DI32" s="547" t="str">
        <f>'ACTA REPORTE 1ER TRI'!AA376</f>
        <v>C+</v>
      </c>
      <c r="DJ32" s="533">
        <f>'ACTA REPORTE 1ER TRI'!AB376</f>
        <v>6</v>
      </c>
      <c r="DK32" s="1123"/>
      <c r="DL32" s="510" t="str">
        <f t="shared" si="42"/>
        <v>C+</v>
      </c>
      <c r="DM32" s="522">
        <f t="shared" si="43"/>
        <v>6</v>
      </c>
      <c r="DN32" s="285">
        <f t="shared" si="44"/>
        <v>6</v>
      </c>
      <c r="DO32" s="249">
        <f t="shared" si="45"/>
        <v>4.1999999999999993</v>
      </c>
      <c r="DP32" s="251">
        <f t="shared" si="46"/>
        <v>1.7999999999999998</v>
      </c>
      <c r="DQ32" s="510" t="str">
        <f t="shared" si="47"/>
        <v>E+</v>
      </c>
      <c r="DR32" s="641">
        <f t="shared" si="48"/>
        <v>5.9999999999999991</v>
      </c>
      <c r="DS32" s="250">
        <f>'ACTA REPORTE 1ER TRI'!G433</f>
        <v>6</v>
      </c>
      <c r="DT32" s="250">
        <f>'ACTA REPORTE 1ER TRI'!L433</f>
        <v>6</v>
      </c>
      <c r="DU32" s="250">
        <f>'ACTA REPORTE 1ER TRI'!M433</f>
        <v>6</v>
      </c>
      <c r="DV32" s="544" t="str">
        <f>'ACTA REPORTE 1ER TRI'!N433</f>
        <v>C+</v>
      </c>
      <c r="DW32" s="250">
        <f>'ACTA REPORTE 1ER TRI'!T433</f>
        <v>6</v>
      </c>
      <c r="DX32" s="250">
        <f>'ACTA REPORTE 1ER TRI'!Y433</f>
        <v>6</v>
      </c>
      <c r="DY32" s="250">
        <f>'ACTA REPORTE 1ER TRI'!Z433</f>
        <v>6</v>
      </c>
      <c r="DZ32" s="547" t="str">
        <f>'ACTA REPORTE 1ER TRI'!AA433</f>
        <v>C+</v>
      </c>
      <c r="EA32" s="533">
        <f>'ACTA REPORTE 1ER TRI'!AB433</f>
        <v>6</v>
      </c>
      <c r="EB32" s="1123"/>
      <c r="EC32" s="510" t="str">
        <f t="shared" si="49"/>
        <v>C+</v>
      </c>
      <c r="ED32" s="522">
        <f t="shared" si="50"/>
        <v>6</v>
      </c>
      <c r="EE32" s="285">
        <f t="shared" si="51"/>
        <v>6</v>
      </c>
      <c r="EF32" s="249">
        <f t="shared" si="52"/>
        <v>4.1999999999999993</v>
      </c>
      <c r="EG32" s="251">
        <f t="shared" si="53"/>
        <v>1.7999999999999998</v>
      </c>
      <c r="EH32" s="510" t="str">
        <f t="shared" si="54"/>
        <v>E+</v>
      </c>
      <c r="EI32" s="641">
        <f t="shared" si="55"/>
        <v>5.9999999999999991</v>
      </c>
      <c r="EJ32" s="250">
        <f>'ACTA REPORTE 1ER TRI'!G490</f>
        <v>6</v>
      </c>
      <c r="EK32" s="250">
        <f>'ACTA REPORTE 1ER TRI'!L490</f>
        <v>6</v>
      </c>
      <c r="EL32" s="250">
        <f>'ACTA REPORTE 1ER TRI'!M490</f>
        <v>6</v>
      </c>
      <c r="EM32" s="544" t="str">
        <f>'ACTA REPORTE 1ER TRI'!N490</f>
        <v>C+</v>
      </c>
      <c r="EN32" s="250">
        <f>'ACTA REPORTE 1ER TRI'!T490</f>
        <v>6</v>
      </c>
      <c r="EO32" s="250">
        <f>'ACTA REPORTE 1ER TRI'!Y490</f>
        <v>6</v>
      </c>
      <c r="EP32" s="250">
        <f>'ACTA REPORTE 1ER TRI'!Z490</f>
        <v>6</v>
      </c>
      <c r="EQ32" s="547" t="str">
        <f>'ACTA REPORTE 1ER TRI'!AA490</f>
        <v>C+</v>
      </c>
      <c r="ER32" s="533">
        <f>'ACTA REPORTE 1ER TRI'!AB490</f>
        <v>6</v>
      </c>
      <c r="ES32" s="1123"/>
      <c r="ET32" s="510" t="str">
        <f t="shared" si="56"/>
        <v>C+</v>
      </c>
      <c r="EU32" s="522">
        <f t="shared" si="57"/>
        <v>6</v>
      </c>
      <c r="EV32" s="285">
        <f t="shared" si="58"/>
        <v>6</v>
      </c>
      <c r="EW32" s="249">
        <f t="shared" si="59"/>
        <v>4.1999999999999993</v>
      </c>
      <c r="EX32" s="251">
        <f t="shared" si="60"/>
        <v>1.7999999999999998</v>
      </c>
      <c r="EY32" s="510" t="str">
        <f t="shared" si="61"/>
        <v>E+</v>
      </c>
      <c r="EZ32" s="641">
        <f t="shared" si="62"/>
        <v>5.9999999999999991</v>
      </c>
      <c r="FA32" s="503" t="str">
        <f t="shared" si="63"/>
        <v>E+</v>
      </c>
      <c r="FB32" s="645">
        <f t="shared" si="64"/>
        <v>5.1111111111111107</v>
      </c>
      <c r="FC32" s="503" t="str">
        <f t="shared" si="65"/>
        <v>E+</v>
      </c>
      <c r="FD32" s="752">
        <f t="shared" si="0"/>
        <v>5.0666666666666664</v>
      </c>
    </row>
    <row r="33" spans="1:160" s="42" customFormat="1" ht="60" customHeight="1" x14ac:dyDescent="0.5">
      <c r="A33" s="41"/>
      <c r="B33" s="536">
        <v>23</v>
      </c>
      <c r="C33" s="72">
        <f>DATOS!F30</f>
        <v>0</v>
      </c>
      <c r="D33" s="250">
        <f>'ACTA REPORTE 1ER TRI'!G35</f>
        <v>0</v>
      </c>
      <c r="E33" s="250">
        <f>'ACTA REPORTE 1ER TRI'!L35</f>
        <v>0</v>
      </c>
      <c r="F33" s="250">
        <f>'ACTA REPORTE 1ER TRI'!M35</f>
        <v>0</v>
      </c>
      <c r="G33" s="544" t="e">
        <f>'ACTA REPORTE 1ER TRI'!N35</f>
        <v>#N/A</v>
      </c>
      <c r="H33" s="250">
        <f>'ACTA REPORTE 1ER TRI'!T35</f>
        <v>0</v>
      </c>
      <c r="I33" s="250">
        <f>'ACTA REPORTE 1ER TRI'!Y35</f>
        <v>0</v>
      </c>
      <c r="J33" s="250">
        <f>'ACTA REPORTE 1ER TRI'!Z35</f>
        <v>0</v>
      </c>
      <c r="K33" s="547" t="str">
        <f>'ACTA REPORTE 1ER TRI'!AA35</f>
        <v>C-</v>
      </c>
      <c r="L33" s="533">
        <f>'ACTA REPORTE 1ER TRI'!AB35</f>
        <v>5</v>
      </c>
      <c r="M33" s="1123"/>
      <c r="N33" s="510" t="str">
        <f t="shared" si="1"/>
        <v>E-</v>
      </c>
      <c r="O33" s="522">
        <f t="shared" si="2"/>
        <v>1.6666666666666667</v>
      </c>
      <c r="P33" s="285">
        <f t="shared" si="3"/>
        <v>0</v>
      </c>
      <c r="Q33" s="249">
        <f t="shared" si="4"/>
        <v>0</v>
      </c>
      <c r="R33" s="251">
        <f t="shared" si="5"/>
        <v>1.5</v>
      </c>
      <c r="S33" s="510" t="str">
        <f t="shared" si="6"/>
        <v>E-</v>
      </c>
      <c r="T33" s="641">
        <f t="shared" si="7"/>
        <v>1.5</v>
      </c>
      <c r="U33" s="250">
        <f>'ACTA REPORTE 1ER TRI'!G92</f>
        <v>0</v>
      </c>
      <c r="V33" s="250">
        <f>'ACTA REPORTE 1ER TRI'!L92</f>
        <v>0</v>
      </c>
      <c r="W33" s="250">
        <f>'ACTA REPORTE 1ER TRI'!M92</f>
        <v>0</v>
      </c>
      <c r="X33" s="544" t="e">
        <f>'ACTA REPORTE 1ER TRI'!N92</f>
        <v>#N/A</v>
      </c>
      <c r="Y33" s="250">
        <f>'ACTA REPORTE 1ER TRI'!T92</f>
        <v>0</v>
      </c>
      <c r="Z33" s="250">
        <f>'ACTA REPORTE 1ER TRI'!Y92</f>
        <v>0</v>
      </c>
      <c r="AA33" s="250">
        <f>'ACTA REPORTE 1ER TRI'!Z92</f>
        <v>0</v>
      </c>
      <c r="AB33" s="547" t="str">
        <f>'ACTA REPORTE 1ER TRI'!AA92</f>
        <v>C-</v>
      </c>
      <c r="AC33" s="533">
        <f>'ACTA REPORTE 1ER TRI'!AB92</f>
        <v>5</v>
      </c>
      <c r="AD33" s="1123"/>
      <c r="AE33" s="510" t="str">
        <f t="shared" si="8"/>
        <v>E-</v>
      </c>
      <c r="AF33" s="522">
        <f t="shared" si="9"/>
        <v>1.6666666666666667</v>
      </c>
      <c r="AG33" s="285">
        <f t="shared" si="10"/>
        <v>0</v>
      </c>
      <c r="AH33" s="249">
        <f t="shared" si="11"/>
        <v>0</v>
      </c>
      <c r="AI33" s="251">
        <f t="shared" si="12"/>
        <v>1.5</v>
      </c>
      <c r="AJ33" s="510" t="str">
        <f t="shared" si="13"/>
        <v>E-</v>
      </c>
      <c r="AK33" s="641">
        <f t="shared" si="14"/>
        <v>1.5</v>
      </c>
      <c r="AL33" s="250">
        <f>'ACTA REPORTE 1ER TRI'!G149</f>
        <v>5</v>
      </c>
      <c r="AM33" s="250">
        <f>'ACTA REPORTE 1ER TRI'!L149</f>
        <v>5</v>
      </c>
      <c r="AN33" s="250">
        <f>'ACTA REPORTE 1ER TRI'!M149</f>
        <v>5</v>
      </c>
      <c r="AO33" s="544" t="str">
        <f>'ACTA REPORTE 1ER TRI'!N149</f>
        <v>C-</v>
      </c>
      <c r="AP33" s="250">
        <f>'ACTA REPORTE 1ER TRI'!T149</f>
        <v>5</v>
      </c>
      <c r="AQ33" s="250">
        <f>'ACTA REPORTE 1ER TRI'!Y149</f>
        <v>5</v>
      </c>
      <c r="AR33" s="250">
        <f>'ACTA REPORTE 1ER TRI'!Z149</f>
        <v>5</v>
      </c>
      <c r="AS33" s="547" t="str">
        <f>'ACTA REPORTE 1ER TRI'!AA149</f>
        <v>C-</v>
      </c>
      <c r="AT33" s="533">
        <f>'ACTA REPORTE 1ER TRI'!AB149</f>
        <v>5</v>
      </c>
      <c r="AU33" s="1123"/>
      <c r="AV33" s="510" t="str">
        <f t="shared" si="15"/>
        <v>C-</v>
      </c>
      <c r="AW33" s="522">
        <f t="shared" si="66"/>
        <v>5</v>
      </c>
      <c r="AX33" s="285">
        <f t="shared" si="16"/>
        <v>5</v>
      </c>
      <c r="AY33" s="249">
        <f t="shared" si="17"/>
        <v>3.5</v>
      </c>
      <c r="AZ33" s="251">
        <f t="shared" si="18"/>
        <v>1.5</v>
      </c>
      <c r="BA33" s="510" t="str">
        <f t="shared" si="19"/>
        <v>E-</v>
      </c>
      <c r="BB33" s="641">
        <f t="shared" si="20"/>
        <v>5</v>
      </c>
      <c r="BC33" s="250">
        <f>'ACTA REPORTE 1ER TRI'!G206</f>
        <v>5</v>
      </c>
      <c r="BD33" s="250">
        <f>'ACTA REPORTE 1ER TRI'!L206</f>
        <v>5</v>
      </c>
      <c r="BE33" s="250">
        <f>'ACTA REPORTE 1ER TRI'!M206</f>
        <v>5</v>
      </c>
      <c r="BF33" s="544" t="str">
        <f>'ACTA REPORTE 1ER TRI'!N206</f>
        <v>C-</v>
      </c>
      <c r="BG33" s="250">
        <f>'ACTA REPORTE 1ER TRI'!T206</f>
        <v>5</v>
      </c>
      <c r="BH33" s="250">
        <f>'ACTA REPORTE 1ER TRI'!Y206</f>
        <v>5</v>
      </c>
      <c r="BI33" s="250">
        <f>'ACTA REPORTE 1ER TRI'!Z206</f>
        <v>5</v>
      </c>
      <c r="BJ33" s="547" t="str">
        <f>'ACTA REPORTE 1ER TRI'!AA206</f>
        <v>C-</v>
      </c>
      <c r="BK33" s="533">
        <f>'ACTA REPORTE 1ER TRI'!AB206</f>
        <v>5</v>
      </c>
      <c r="BL33" s="1123"/>
      <c r="BM33" s="510" t="str">
        <f t="shared" si="21"/>
        <v>C-</v>
      </c>
      <c r="BN33" s="522">
        <f t="shared" si="22"/>
        <v>5</v>
      </c>
      <c r="BO33" s="285">
        <f t="shared" si="23"/>
        <v>5</v>
      </c>
      <c r="BP33" s="249">
        <f t="shared" si="24"/>
        <v>3.5</v>
      </c>
      <c r="BQ33" s="251">
        <f t="shared" si="25"/>
        <v>1.5</v>
      </c>
      <c r="BR33" s="510" t="str">
        <f t="shared" si="26"/>
        <v>E-</v>
      </c>
      <c r="BS33" s="641">
        <f t="shared" si="27"/>
        <v>5</v>
      </c>
      <c r="BT33" s="250">
        <f>'ACTA REPORTE 1ER TRI'!G263</f>
        <v>5</v>
      </c>
      <c r="BU33" s="250">
        <f>'ACTA REPORTE 1ER TRI'!L263</f>
        <v>5</v>
      </c>
      <c r="BV33" s="250">
        <f>'ACTA REPORTE 1ER TRI'!M263</f>
        <v>5</v>
      </c>
      <c r="BW33" s="544" t="str">
        <f>'ACTA REPORTE 1ER TRI'!N263</f>
        <v>C-</v>
      </c>
      <c r="BX33" s="250">
        <f>'ACTA REPORTE 1ER TRI'!T263</f>
        <v>5</v>
      </c>
      <c r="BY33" s="251">
        <f>'ACTA REPORTE 1ER TRI'!Y263</f>
        <v>5</v>
      </c>
      <c r="BZ33" s="250">
        <f>'ACTA REPORTE 1ER TRI'!Z263</f>
        <v>5</v>
      </c>
      <c r="CA33" s="624" t="str">
        <f>'ACTA REPORTE 1ER TRI'!AA263</f>
        <v>C-</v>
      </c>
      <c r="CB33" s="533">
        <f>'ACTA REPORTE 1ER TRI'!AB263</f>
        <v>5</v>
      </c>
      <c r="CC33" s="1123"/>
      <c r="CD33" s="510" t="str">
        <f t="shared" si="28"/>
        <v>C-</v>
      </c>
      <c r="CE33" s="522">
        <f t="shared" si="29"/>
        <v>5</v>
      </c>
      <c r="CF33" s="285">
        <f t="shared" si="30"/>
        <v>5</v>
      </c>
      <c r="CG33" s="249">
        <f t="shared" si="31"/>
        <v>3.5</v>
      </c>
      <c r="CH33" s="251">
        <f t="shared" si="32"/>
        <v>1.5</v>
      </c>
      <c r="CI33" s="510" t="str">
        <f t="shared" si="33"/>
        <v>E-</v>
      </c>
      <c r="CJ33" s="641">
        <f t="shared" si="34"/>
        <v>5</v>
      </c>
      <c r="CK33" s="250">
        <f>'ACTA REPORTE 1ER TRI'!G320</f>
        <v>5</v>
      </c>
      <c r="CL33" s="250">
        <f>'ACTA REPORTE 1ER TRI'!L320</f>
        <v>5</v>
      </c>
      <c r="CM33" s="250">
        <f>'ACTA REPORTE 1ER TRI'!M320</f>
        <v>5</v>
      </c>
      <c r="CN33" s="544" t="str">
        <f>'ACTA REPORTE 1ER TRI'!N320</f>
        <v>C-</v>
      </c>
      <c r="CO33" s="250">
        <f>'ACTA REPORTE 1ER TRI'!T320</f>
        <v>5</v>
      </c>
      <c r="CP33" s="250">
        <f>'ACTA REPORTE 1ER TRI'!Y320</f>
        <v>5</v>
      </c>
      <c r="CQ33" s="250">
        <f>'ACTA REPORTE 1ER TRI'!Z320</f>
        <v>5</v>
      </c>
      <c r="CR33" s="547" t="str">
        <f>'ACTA REPORTE 1ER TRI'!AA320</f>
        <v>C-</v>
      </c>
      <c r="CS33" s="533">
        <f>'ACTA REPORTE 1ER TRI'!AB320</f>
        <v>5</v>
      </c>
      <c r="CT33" s="1123"/>
      <c r="CU33" s="510" t="str">
        <f t="shared" si="35"/>
        <v>C-</v>
      </c>
      <c r="CV33" s="522">
        <f t="shared" si="36"/>
        <v>5</v>
      </c>
      <c r="CW33" s="285">
        <f t="shared" si="37"/>
        <v>5</v>
      </c>
      <c r="CX33" s="249">
        <f t="shared" si="38"/>
        <v>3.5</v>
      </c>
      <c r="CY33" s="251">
        <f t="shared" si="39"/>
        <v>1.5</v>
      </c>
      <c r="CZ33" s="510" t="str">
        <f t="shared" si="40"/>
        <v>E-</v>
      </c>
      <c r="DA33" s="641">
        <f t="shared" si="41"/>
        <v>5</v>
      </c>
      <c r="DB33" s="250">
        <f>'ACTA REPORTE 1ER TRI'!G377</f>
        <v>5</v>
      </c>
      <c r="DC33" s="250">
        <f>'ACTA REPORTE 1ER TRI'!L377</f>
        <v>5</v>
      </c>
      <c r="DD33" s="250">
        <f>'ACTA REPORTE 1ER TRI'!M377</f>
        <v>5</v>
      </c>
      <c r="DE33" s="544" t="str">
        <f>'ACTA REPORTE 1ER TRI'!N377</f>
        <v>C-</v>
      </c>
      <c r="DF33" s="250">
        <f>'ACTA REPORTE 1ER TRI'!T377</f>
        <v>5</v>
      </c>
      <c r="DG33" s="250">
        <f>'ACTA REPORTE 1ER TRI'!Y377</f>
        <v>5</v>
      </c>
      <c r="DH33" s="250">
        <f>'ACTA REPORTE 1ER TRI'!Z377</f>
        <v>5</v>
      </c>
      <c r="DI33" s="547" t="str">
        <f>'ACTA REPORTE 1ER TRI'!AA377</f>
        <v>C-</v>
      </c>
      <c r="DJ33" s="533">
        <f>'ACTA REPORTE 1ER TRI'!AB377</f>
        <v>5</v>
      </c>
      <c r="DK33" s="1123"/>
      <c r="DL33" s="510" t="str">
        <f t="shared" si="42"/>
        <v>C-</v>
      </c>
      <c r="DM33" s="522">
        <f t="shared" si="43"/>
        <v>5</v>
      </c>
      <c r="DN33" s="285">
        <f t="shared" si="44"/>
        <v>5</v>
      </c>
      <c r="DO33" s="249">
        <f t="shared" si="45"/>
        <v>3.5</v>
      </c>
      <c r="DP33" s="251">
        <f t="shared" si="46"/>
        <v>1.5</v>
      </c>
      <c r="DQ33" s="510" t="str">
        <f t="shared" si="47"/>
        <v>E-</v>
      </c>
      <c r="DR33" s="641">
        <f t="shared" si="48"/>
        <v>5</v>
      </c>
      <c r="DS33" s="250">
        <f>'ACTA REPORTE 1ER TRI'!G434</f>
        <v>5</v>
      </c>
      <c r="DT33" s="250">
        <f>'ACTA REPORTE 1ER TRI'!L434</f>
        <v>5</v>
      </c>
      <c r="DU33" s="250">
        <f>'ACTA REPORTE 1ER TRI'!M434</f>
        <v>5</v>
      </c>
      <c r="DV33" s="544" t="str">
        <f>'ACTA REPORTE 1ER TRI'!N434</f>
        <v>C-</v>
      </c>
      <c r="DW33" s="250">
        <f>'ACTA REPORTE 1ER TRI'!T434</f>
        <v>5</v>
      </c>
      <c r="DX33" s="250">
        <f>'ACTA REPORTE 1ER TRI'!Y434</f>
        <v>5</v>
      </c>
      <c r="DY33" s="250">
        <f>'ACTA REPORTE 1ER TRI'!Z434</f>
        <v>5</v>
      </c>
      <c r="DZ33" s="547" t="str">
        <f>'ACTA REPORTE 1ER TRI'!AA434</f>
        <v>C-</v>
      </c>
      <c r="EA33" s="533">
        <f>'ACTA REPORTE 1ER TRI'!AB434</f>
        <v>5</v>
      </c>
      <c r="EB33" s="1123"/>
      <c r="EC33" s="510" t="str">
        <f t="shared" si="49"/>
        <v>C-</v>
      </c>
      <c r="ED33" s="522">
        <f t="shared" si="50"/>
        <v>5</v>
      </c>
      <c r="EE33" s="285">
        <f t="shared" si="51"/>
        <v>5</v>
      </c>
      <c r="EF33" s="249">
        <f t="shared" si="52"/>
        <v>3.5</v>
      </c>
      <c r="EG33" s="251">
        <f t="shared" si="53"/>
        <v>1.5</v>
      </c>
      <c r="EH33" s="510" t="str">
        <f t="shared" si="54"/>
        <v>E-</v>
      </c>
      <c r="EI33" s="641">
        <f t="shared" si="55"/>
        <v>5</v>
      </c>
      <c r="EJ33" s="250">
        <f>'ACTA REPORTE 1ER TRI'!G491</f>
        <v>5</v>
      </c>
      <c r="EK33" s="250">
        <f>'ACTA REPORTE 1ER TRI'!L491</f>
        <v>5</v>
      </c>
      <c r="EL33" s="250">
        <f>'ACTA REPORTE 1ER TRI'!M491</f>
        <v>5</v>
      </c>
      <c r="EM33" s="544" t="str">
        <f>'ACTA REPORTE 1ER TRI'!N491</f>
        <v>C-</v>
      </c>
      <c r="EN33" s="250">
        <f>'ACTA REPORTE 1ER TRI'!T491</f>
        <v>5</v>
      </c>
      <c r="EO33" s="250">
        <f>'ACTA REPORTE 1ER TRI'!Y491</f>
        <v>5</v>
      </c>
      <c r="EP33" s="250">
        <f>'ACTA REPORTE 1ER TRI'!Z491</f>
        <v>5</v>
      </c>
      <c r="EQ33" s="547" t="str">
        <f>'ACTA REPORTE 1ER TRI'!AA491</f>
        <v>C-</v>
      </c>
      <c r="ER33" s="533">
        <f>'ACTA REPORTE 1ER TRI'!AB491</f>
        <v>5</v>
      </c>
      <c r="ES33" s="1123"/>
      <c r="ET33" s="510" t="str">
        <f t="shared" si="56"/>
        <v>C-</v>
      </c>
      <c r="EU33" s="522">
        <f t="shared" si="57"/>
        <v>5</v>
      </c>
      <c r="EV33" s="285">
        <f t="shared" si="58"/>
        <v>5</v>
      </c>
      <c r="EW33" s="249">
        <f t="shared" si="59"/>
        <v>3.5</v>
      </c>
      <c r="EX33" s="251">
        <f t="shared" si="60"/>
        <v>1.5</v>
      </c>
      <c r="EY33" s="510" t="str">
        <f t="shared" si="61"/>
        <v>E-</v>
      </c>
      <c r="EZ33" s="641">
        <f t="shared" si="62"/>
        <v>5</v>
      </c>
      <c r="FA33" s="503" t="str">
        <f t="shared" si="63"/>
        <v>E-</v>
      </c>
      <c r="FB33" s="645">
        <f t="shared" si="64"/>
        <v>4.2592592592592595</v>
      </c>
      <c r="FC33" s="503" t="str">
        <f t="shared" si="65"/>
        <v>E-</v>
      </c>
      <c r="FD33" s="752">
        <f t="shared" si="0"/>
        <v>4.2222222222222223</v>
      </c>
    </row>
    <row r="34" spans="1:160" s="42" customFormat="1" ht="60" customHeight="1" x14ac:dyDescent="0.5">
      <c r="A34" s="41"/>
      <c r="B34" s="536">
        <v>24</v>
      </c>
      <c r="C34" s="72">
        <f>DATOS!F31</f>
        <v>0</v>
      </c>
      <c r="D34" s="250">
        <f>'ACTA REPORTE 1ER TRI'!G36</f>
        <v>0</v>
      </c>
      <c r="E34" s="250">
        <f>'ACTA REPORTE 1ER TRI'!L36</f>
        <v>0</v>
      </c>
      <c r="F34" s="250">
        <f>'ACTA REPORTE 1ER TRI'!M36</f>
        <v>0</v>
      </c>
      <c r="G34" s="544" t="e">
        <f>'ACTA REPORTE 1ER TRI'!N36</f>
        <v>#N/A</v>
      </c>
      <c r="H34" s="250">
        <f>'ACTA REPORTE 1ER TRI'!T36</f>
        <v>0</v>
      </c>
      <c r="I34" s="250">
        <f>'ACTA REPORTE 1ER TRI'!Y36</f>
        <v>0</v>
      </c>
      <c r="J34" s="250">
        <f>'ACTA REPORTE 1ER TRI'!Z36</f>
        <v>0</v>
      </c>
      <c r="K34" s="547" t="str">
        <f>'ACTA REPORTE 1ER TRI'!AA36</f>
        <v>C-</v>
      </c>
      <c r="L34" s="533">
        <f>'ACTA REPORTE 1ER TRI'!AB36</f>
        <v>5</v>
      </c>
      <c r="M34" s="1123"/>
      <c r="N34" s="510" t="str">
        <f t="shared" si="1"/>
        <v>E-</v>
      </c>
      <c r="O34" s="522">
        <f t="shared" si="2"/>
        <v>1.6666666666666667</v>
      </c>
      <c r="P34" s="285">
        <f t="shared" si="3"/>
        <v>0</v>
      </c>
      <c r="Q34" s="249">
        <f t="shared" si="4"/>
        <v>0</v>
      </c>
      <c r="R34" s="251">
        <f t="shared" si="5"/>
        <v>1.5</v>
      </c>
      <c r="S34" s="510" t="str">
        <f t="shared" si="6"/>
        <v>E-</v>
      </c>
      <c r="T34" s="641">
        <f t="shared" si="7"/>
        <v>1.5</v>
      </c>
      <c r="U34" s="250">
        <f>'ACTA REPORTE 1ER TRI'!G93</f>
        <v>0</v>
      </c>
      <c r="V34" s="250">
        <f>'ACTA REPORTE 1ER TRI'!L93</f>
        <v>0</v>
      </c>
      <c r="W34" s="250">
        <f>'ACTA REPORTE 1ER TRI'!M93</f>
        <v>0</v>
      </c>
      <c r="X34" s="544" t="e">
        <f>'ACTA REPORTE 1ER TRI'!N93</f>
        <v>#N/A</v>
      </c>
      <c r="Y34" s="250">
        <f>'ACTA REPORTE 1ER TRI'!T93</f>
        <v>0</v>
      </c>
      <c r="Z34" s="250">
        <f>'ACTA REPORTE 1ER TRI'!Y93</f>
        <v>0</v>
      </c>
      <c r="AA34" s="250">
        <f>'ACTA REPORTE 1ER TRI'!Z93</f>
        <v>0</v>
      </c>
      <c r="AB34" s="547" t="str">
        <f>'ACTA REPORTE 1ER TRI'!AA93</f>
        <v>C-</v>
      </c>
      <c r="AC34" s="533">
        <f>'ACTA REPORTE 1ER TRI'!AB93</f>
        <v>5</v>
      </c>
      <c r="AD34" s="1123"/>
      <c r="AE34" s="510" t="str">
        <f t="shared" si="8"/>
        <v>E-</v>
      </c>
      <c r="AF34" s="522">
        <f t="shared" si="9"/>
        <v>1.6666666666666667</v>
      </c>
      <c r="AG34" s="285">
        <f t="shared" si="10"/>
        <v>0</v>
      </c>
      <c r="AH34" s="249">
        <f t="shared" si="11"/>
        <v>0</v>
      </c>
      <c r="AI34" s="251">
        <f t="shared" si="12"/>
        <v>1.5</v>
      </c>
      <c r="AJ34" s="510" t="str">
        <f t="shared" si="13"/>
        <v>E-</v>
      </c>
      <c r="AK34" s="641">
        <f t="shared" si="14"/>
        <v>1.5</v>
      </c>
      <c r="AL34" s="250">
        <f>'ACTA REPORTE 1ER TRI'!G150</f>
        <v>5</v>
      </c>
      <c r="AM34" s="250">
        <f>'ACTA REPORTE 1ER TRI'!L150</f>
        <v>5</v>
      </c>
      <c r="AN34" s="250">
        <f>'ACTA REPORTE 1ER TRI'!M150</f>
        <v>5</v>
      </c>
      <c r="AO34" s="544" t="str">
        <f>'ACTA REPORTE 1ER TRI'!N150</f>
        <v>C-</v>
      </c>
      <c r="AP34" s="250">
        <f>'ACTA REPORTE 1ER TRI'!T150</f>
        <v>5</v>
      </c>
      <c r="AQ34" s="250">
        <f>'ACTA REPORTE 1ER TRI'!Y150</f>
        <v>5</v>
      </c>
      <c r="AR34" s="250">
        <f>'ACTA REPORTE 1ER TRI'!Z150</f>
        <v>5</v>
      </c>
      <c r="AS34" s="547" t="str">
        <f>'ACTA REPORTE 1ER TRI'!AA150</f>
        <v>C-</v>
      </c>
      <c r="AT34" s="533">
        <f>'ACTA REPORTE 1ER TRI'!AB150</f>
        <v>5</v>
      </c>
      <c r="AU34" s="1123"/>
      <c r="AV34" s="510" t="str">
        <f t="shared" si="15"/>
        <v>C-</v>
      </c>
      <c r="AW34" s="522">
        <f t="shared" si="66"/>
        <v>5</v>
      </c>
      <c r="AX34" s="285">
        <f t="shared" si="16"/>
        <v>5</v>
      </c>
      <c r="AY34" s="249">
        <f t="shared" si="17"/>
        <v>3.5</v>
      </c>
      <c r="AZ34" s="251">
        <f t="shared" si="18"/>
        <v>1.5</v>
      </c>
      <c r="BA34" s="510" t="str">
        <f t="shared" si="19"/>
        <v>E-</v>
      </c>
      <c r="BB34" s="641">
        <f t="shared" si="20"/>
        <v>5</v>
      </c>
      <c r="BC34" s="250">
        <f>'ACTA REPORTE 1ER TRI'!G207</f>
        <v>5</v>
      </c>
      <c r="BD34" s="250">
        <f>'ACTA REPORTE 1ER TRI'!L207</f>
        <v>5</v>
      </c>
      <c r="BE34" s="250">
        <f>'ACTA REPORTE 1ER TRI'!M207</f>
        <v>5</v>
      </c>
      <c r="BF34" s="544" t="str">
        <f>'ACTA REPORTE 1ER TRI'!N207</f>
        <v>C-</v>
      </c>
      <c r="BG34" s="250">
        <f>'ACTA REPORTE 1ER TRI'!T207</f>
        <v>5</v>
      </c>
      <c r="BH34" s="250">
        <f>'ACTA REPORTE 1ER TRI'!Y207</f>
        <v>5</v>
      </c>
      <c r="BI34" s="250">
        <f>'ACTA REPORTE 1ER TRI'!Z207</f>
        <v>5</v>
      </c>
      <c r="BJ34" s="547" t="str">
        <f>'ACTA REPORTE 1ER TRI'!AA207</f>
        <v>C-</v>
      </c>
      <c r="BK34" s="533">
        <f>'ACTA REPORTE 1ER TRI'!AB207</f>
        <v>5</v>
      </c>
      <c r="BL34" s="1123"/>
      <c r="BM34" s="510" t="str">
        <f t="shared" si="21"/>
        <v>C-</v>
      </c>
      <c r="BN34" s="522">
        <f t="shared" si="22"/>
        <v>5</v>
      </c>
      <c r="BO34" s="285">
        <f t="shared" si="23"/>
        <v>5</v>
      </c>
      <c r="BP34" s="249">
        <f t="shared" si="24"/>
        <v>3.5</v>
      </c>
      <c r="BQ34" s="251">
        <f t="shared" si="25"/>
        <v>1.5</v>
      </c>
      <c r="BR34" s="510" t="str">
        <f t="shared" si="26"/>
        <v>E-</v>
      </c>
      <c r="BS34" s="641">
        <f t="shared" si="27"/>
        <v>5</v>
      </c>
      <c r="BT34" s="250">
        <f>'ACTA REPORTE 1ER TRI'!G264</f>
        <v>5</v>
      </c>
      <c r="BU34" s="250">
        <f>'ACTA REPORTE 1ER TRI'!L264</f>
        <v>5</v>
      </c>
      <c r="BV34" s="250">
        <f>'ACTA REPORTE 1ER TRI'!M264</f>
        <v>5</v>
      </c>
      <c r="BW34" s="544" t="str">
        <f>'ACTA REPORTE 1ER TRI'!N264</f>
        <v>C-</v>
      </c>
      <c r="BX34" s="250">
        <f>'ACTA REPORTE 1ER TRI'!T264</f>
        <v>5</v>
      </c>
      <c r="BY34" s="251">
        <f>'ACTA REPORTE 1ER TRI'!Y264</f>
        <v>5</v>
      </c>
      <c r="BZ34" s="250">
        <f>'ACTA REPORTE 1ER TRI'!Z264</f>
        <v>5</v>
      </c>
      <c r="CA34" s="624" t="str">
        <f>'ACTA REPORTE 1ER TRI'!AA264</f>
        <v>C-</v>
      </c>
      <c r="CB34" s="533">
        <f>'ACTA REPORTE 1ER TRI'!AB264</f>
        <v>5</v>
      </c>
      <c r="CC34" s="1123"/>
      <c r="CD34" s="510" t="str">
        <f t="shared" si="28"/>
        <v>C-</v>
      </c>
      <c r="CE34" s="522">
        <f t="shared" si="29"/>
        <v>5</v>
      </c>
      <c r="CF34" s="285">
        <f t="shared" si="30"/>
        <v>5</v>
      </c>
      <c r="CG34" s="249">
        <f t="shared" si="31"/>
        <v>3.5</v>
      </c>
      <c r="CH34" s="251">
        <f t="shared" si="32"/>
        <v>1.5</v>
      </c>
      <c r="CI34" s="510" t="str">
        <f t="shared" si="33"/>
        <v>E-</v>
      </c>
      <c r="CJ34" s="641">
        <f t="shared" si="34"/>
        <v>5</v>
      </c>
      <c r="CK34" s="250">
        <f>'ACTA REPORTE 1ER TRI'!G321</f>
        <v>5</v>
      </c>
      <c r="CL34" s="250">
        <f>'ACTA REPORTE 1ER TRI'!L321</f>
        <v>5</v>
      </c>
      <c r="CM34" s="250">
        <f>'ACTA REPORTE 1ER TRI'!M321</f>
        <v>5</v>
      </c>
      <c r="CN34" s="544" t="str">
        <f>'ACTA REPORTE 1ER TRI'!N321</f>
        <v>C-</v>
      </c>
      <c r="CO34" s="250">
        <f>'ACTA REPORTE 1ER TRI'!T321</f>
        <v>5</v>
      </c>
      <c r="CP34" s="250">
        <f>'ACTA REPORTE 1ER TRI'!Y321</f>
        <v>5</v>
      </c>
      <c r="CQ34" s="250">
        <f>'ACTA REPORTE 1ER TRI'!Z321</f>
        <v>5</v>
      </c>
      <c r="CR34" s="547" t="str">
        <f>'ACTA REPORTE 1ER TRI'!AA321</f>
        <v>C-</v>
      </c>
      <c r="CS34" s="533">
        <f>'ACTA REPORTE 1ER TRI'!AB321</f>
        <v>5</v>
      </c>
      <c r="CT34" s="1123"/>
      <c r="CU34" s="510" t="str">
        <f t="shared" si="35"/>
        <v>C-</v>
      </c>
      <c r="CV34" s="522">
        <f t="shared" si="36"/>
        <v>5</v>
      </c>
      <c r="CW34" s="285">
        <f t="shared" si="37"/>
        <v>5</v>
      </c>
      <c r="CX34" s="249">
        <f t="shared" si="38"/>
        <v>3.5</v>
      </c>
      <c r="CY34" s="251">
        <f t="shared" si="39"/>
        <v>1.5</v>
      </c>
      <c r="CZ34" s="510" t="str">
        <f t="shared" si="40"/>
        <v>E-</v>
      </c>
      <c r="DA34" s="641">
        <f t="shared" si="41"/>
        <v>5</v>
      </c>
      <c r="DB34" s="250">
        <f>'ACTA REPORTE 1ER TRI'!G378</f>
        <v>5</v>
      </c>
      <c r="DC34" s="250">
        <f>'ACTA REPORTE 1ER TRI'!L378</f>
        <v>5</v>
      </c>
      <c r="DD34" s="250">
        <f>'ACTA REPORTE 1ER TRI'!M378</f>
        <v>5</v>
      </c>
      <c r="DE34" s="544" t="str">
        <f>'ACTA REPORTE 1ER TRI'!N378</f>
        <v>C-</v>
      </c>
      <c r="DF34" s="250">
        <f>'ACTA REPORTE 1ER TRI'!T378</f>
        <v>5</v>
      </c>
      <c r="DG34" s="250">
        <f>'ACTA REPORTE 1ER TRI'!Y378</f>
        <v>5</v>
      </c>
      <c r="DH34" s="250">
        <f>'ACTA REPORTE 1ER TRI'!Z378</f>
        <v>5</v>
      </c>
      <c r="DI34" s="547" t="str">
        <f>'ACTA REPORTE 1ER TRI'!AA378</f>
        <v>C-</v>
      </c>
      <c r="DJ34" s="533">
        <f>'ACTA REPORTE 1ER TRI'!AB378</f>
        <v>5</v>
      </c>
      <c r="DK34" s="1123"/>
      <c r="DL34" s="510" t="str">
        <f t="shared" si="42"/>
        <v>C-</v>
      </c>
      <c r="DM34" s="522">
        <f t="shared" si="43"/>
        <v>5</v>
      </c>
      <c r="DN34" s="285">
        <f t="shared" si="44"/>
        <v>5</v>
      </c>
      <c r="DO34" s="249">
        <f t="shared" si="45"/>
        <v>3.5</v>
      </c>
      <c r="DP34" s="251">
        <f t="shared" si="46"/>
        <v>1.5</v>
      </c>
      <c r="DQ34" s="510" t="str">
        <f t="shared" si="47"/>
        <v>E-</v>
      </c>
      <c r="DR34" s="641">
        <f t="shared" si="48"/>
        <v>5</v>
      </c>
      <c r="DS34" s="250">
        <f>'ACTA REPORTE 1ER TRI'!G435</f>
        <v>5</v>
      </c>
      <c r="DT34" s="250">
        <f>'ACTA REPORTE 1ER TRI'!L435</f>
        <v>5</v>
      </c>
      <c r="DU34" s="250">
        <f>'ACTA REPORTE 1ER TRI'!M435</f>
        <v>5</v>
      </c>
      <c r="DV34" s="544" t="str">
        <f>'ACTA REPORTE 1ER TRI'!N435</f>
        <v>C-</v>
      </c>
      <c r="DW34" s="250">
        <f>'ACTA REPORTE 1ER TRI'!T435</f>
        <v>5</v>
      </c>
      <c r="DX34" s="250">
        <f>'ACTA REPORTE 1ER TRI'!Y435</f>
        <v>5</v>
      </c>
      <c r="DY34" s="250">
        <f>'ACTA REPORTE 1ER TRI'!Z435</f>
        <v>5</v>
      </c>
      <c r="DZ34" s="547" t="str">
        <f>'ACTA REPORTE 1ER TRI'!AA435</f>
        <v>C-</v>
      </c>
      <c r="EA34" s="533">
        <f>'ACTA REPORTE 1ER TRI'!AB435</f>
        <v>5</v>
      </c>
      <c r="EB34" s="1123"/>
      <c r="EC34" s="510" t="str">
        <f t="shared" si="49"/>
        <v>C-</v>
      </c>
      <c r="ED34" s="522">
        <f t="shared" si="50"/>
        <v>5</v>
      </c>
      <c r="EE34" s="285">
        <f t="shared" si="51"/>
        <v>5</v>
      </c>
      <c r="EF34" s="249">
        <f t="shared" si="52"/>
        <v>3.5</v>
      </c>
      <c r="EG34" s="251">
        <f t="shared" si="53"/>
        <v>1.5</v>
      </c>
      <c r="EH34" s="510" t="str">
        <f t="shared" si="54"/>
        <v>E-</v>
      </c>
      <c r="EI34" s="641">
        <f t="shared" si="55"/>
        <v>5</v>
      </c>
      <c r="EJ34" s="250">
        <f>'ACTA REPORTE 1ER TRI'!G492</f>
        <v>5</v>
      </c>
      <c r="EK34" s="250">
        <f>'ACTA REPORTE 1ER TRI'!L492</f>
        <v>5</v>
      </c>
      <c r="EL34" s="250">
        <f>'ACTA REPORTE 1ER TRI'!M492</f>
        <v>5</v>
      </c>
      <c r="EM34" s="544" t="str">
        <f>'ACTA REPORTE 1ER TRI'!N492</f>
        <v>C-</v>
      </c>
      <c r="EN34" s="250">
        <f>'ACTA REPORTE 1ER TRI'!T492</f>
        <v>5</v>
      </c>
      <c r="EO34" s="250">
        <f>'ACTA REPORTE 1ER TRI'!Y492</f>
        <v>5</v>
      </c>
      <c r="EP34" s="250">
        <f>'ACTA REPORTE 1ER TRI'!Z492</f>
        <v>5</v>
      </c>
      <c r="EQ34" s="547" t="str">
        <f>'ACTA REPORTE 1ER TRI'!AA492</f>
        <v>C-</v>
      </c>
      <c r="ER34" s="533">
        <f>'ACTA REPORTE 1ER TRI'!AB492</f>
        <v>5</v>
      </c>
      <c r="ES34" s="1123"/>
      <c r="ET34" s="510" t="str">
        <f t="shared" si="56"/>
        <v>C-</v>
      </c>
      <c r="EU34" s="522">
        <f t="shared" si="57"/>
        <v>5</v>
      </c>
      <c r="EV34" s="285">
        <f t="shared" si="58"/>
        <v>5</v>
      </c>
      <c r="EW34" s="249">
        <f t="shared" si="59"/>
        <v>3.5</v>
      </c>
      <c r="EX34" s="251">
        <f t="shared" si="60"/>
        <v>1.5</v>
      </c>
      <c r="EY34" s="510" t="str">
        <f t="shared" si="61"/>
        <v>E-</v>
      </c>
      <c r="EZ34" s="641">
        <f t="shared" si="62"/>
        <v>5</v>
      </c>
      <c r="FA34" s="503" t="str">
        <f t="shared" si="63"/>
        <v>E-</v>
      </c>
      <c r="FB34" s="645">
        <f t="shared" si="64"/>
        <v>4.2592592592592595</v>
      </c>
      <c r="FC34" s="503" t="str">
        <f t="shared" si="65"/>
        <v>E-</v>
      </c>
      <c r="FD34" s="752">
        <f t="shared" si="0"/>
        <v>4.2222222222222223</v>
      </c>
    </row>
    <row r="35" spans="1:160" s="42" customFormat="1" ht="60" customHeight="1" x14ac:dyDescent="0.5">
      <c r="A35" s="41"/>
      <c r="B35" s="536">
        <v>25</v>
      </c>
      <c r="C35" s="72">
        <f>DATOS!F32</f>
        <v>0</v>
      </c>
      <c r="D35" s="250">
        <f>'ACTA REPORTE 1ER TRI'!G37</f>
        <v>0</v>
      </c>
      <c r="E35" s="250">
        <f>'ACTA REPORTE 1ER TRI'!L37</f>
        <v>0</v>
      </c>
      <c r="F35" s="250">
        <f>'ACTA REPORTE 1ER TRI'!M37</f>
        <v>0</v>
      </c>
      <c r="G35" s="544" t="e">
        <f>'ACTA REPORTE 1ER TRI'!N37</f>
        <v>#N/A</v>
      </c>
      <c r="H35" s="250">
        <f>'ACTA REPORTE 1ER TRI'!T37</f>
        <v>0</v>
      </c>
      <c r="I35" s="250">
        <f>'ACTA REPORTE 1ER TRI'!Y37</f>
        <v>0</v>
      </c>
      <c r="J35" s="250">
        <f>'ACTA REPORTE 1ER TRI'!Z37</f>
        <v>0</v>
      </c>
      <c r="K35" s="547" t="str">
        <f>'ACTA REPORTE 1ER TRI'!AA37</f>
        <v>C-</v>
      </c>
      <c r="L35" s="533">
        <f>'ACTA REPORTE 1ER TRI'!AB37</f>
        <v>5</v>
      </c>
      <c r="M35" s="1123"/>
      <c r="N35" s="510" t="str">
        <f t="shared" si="1"/>
        <v>E-</v>
      </c>
      <c r="O35" s="522">
        <f t="shared" si="2"/>
        <v>1.6666666666666667</v>
      </c>
      <c r="P35" s="285">
        <f t="shared" si="3"/>
        <v>0</v>
      </c>
      <c r="Q35" s="249">
        <f t="shared" si="4"/>
        <v>0</v>
      </c>
      <c r="R35" s="251">
        <f t="shared" si="5"/>
        <v>1.5</v>
      </c>
      <c r="S35" s="510" t="str">
        <f t="shared" si="6"/>
        <v>E-</v>
      </c>
      <c r="T35" s="641">
        <f t="shared" si="7"/>
        <v>1.5</v>
      </c>
      <c r="U35" s="250">
        <f>'ACTA REPORTE 1ER TRI'!G94</f>
        <v>0</v>
      </c>
      <c r="V35" s="250">
        <f>'ACTA REPORTE 1ER TRI'!L94</f>
        <v>0</v>
      </c>
      <c r="W35" s="250">
        <f>'ACTA REPORTE 1ER TRI'!M94</f>
        <v>0</v>
      </c>
      <c r="X35" s="544" t="e">
        <f>'ACTA REPORTE 1ER TRI'!N94</f>
        <v>#N/A</v>
      </c>
      <c r="Y35" s="250">
        <f>'ACTA REPORTE 1ER TRI'!T94</f>
        <v>0</v>
      </c>
      <c r="Z35" s="250">
        <f>'ACTA REPORTE 1ER TRI'!Y94</f>
        <v>0</v>
      </c>
      <c r="AA35" s="250">
        <f>'ACTA REPORTE 1ER TRI'!Z94</f>
        <v>0</v>
      </c>
      <c r="AB35" s="547" t="str">
        <f>'ACTA REPORTE 1ER TRI'!AA94</f>
        <v>C-</v>
      </c>
      <c r="AC35" s="533">
        <f>'ACTA REPORTE 1ER TRI'!AB94</f>
        <v>5</v>
      </c>
      <c r="AD35" s="1123"/>
      <c r="AE35" s="510" t="str">
        <f t="shared" si="8"/>
        <v>E-</v>
      </c>
      <c r="AF35" s="522">
        <f t="shared" si="9"/>
        <v>1.6666666666666667</v>
      </c>
      <c r="AG35" s="285">
        <f t="shared" si="10"/>
        <v>0</v>
      </c>
      <c r="AH35" s="249">
        <f t="shared" si="11"/>
        <v>0</v>
      </c>
      <c r="AI35" s="251">
        <f t="shared" si="12"/>
        <v>1.5</v>
      </c>
      <c r="AJ35" s="510" t="str">
        <f t="shared" si="13"/>
        <v>E-</v>
      </c>
      <c r="AK35" s="641">
        <f t="shared" si="14"/>
        <v>1.5</v>
      </c>
      <c r="AL35" s="250">
        <f>'ACTA REPORTE 1ER TRI'!G151</f>
        <v>5</v>
      </c>
      <c r="AM35" s="250">
        <f>'ACTA REPORTE 1ER TRI'!L151</f>
        <v>5</v>
      </c>
      <c r="AN35" s="250">
        <f>'ACTA REPORTE 1ER TRI'!M151</f>
        <v>5</v>
      </c>
      <c r="AO35" s="544" t="str">
        <f>'ACTA REPORTE 1ER TRI'!N151</f>
        <v>C-</v>
      </c>
      <c r="AP35" s="250">
        <f>'ACTA REPORTE 1ER TRI'!T151</f>
        <v>5</v>
      </c>
      <c r="AQ35" s="250">
        <f>'ACTA REPORTE 1ER TRI'!Y151</f>
        <v>5</v>
      </c>
      <c r="AR35" s="250">
        <f>'ACTA REPORTE 1ER TRI'!Z151</f>
        <v>5</v>
      </c>
      <c r="AS35" s="547" t="str">
        <f>'ACTA REPORTE 1ER TRI'!AA151</f>
        <v>C-</v>
      </c>
      <c r="AT35" s="533">
        <f>'ACTA REPORTE 1ER TRI'!AB151</f>
        <v>5</v>
      </c>
      <c r="AU35" s="1123"/>
      <c r="AV35" s="510" t="str">
        <f t="shared" si="15"/>
        <v>C-</v>
      </c>
      <c r="AW35" s="522">
        <f t="shared" si="66"/>
        <v>5</v>
      </c>
      <c r="AX35" s="285">
        <f t="shared" si="16"/>
        <v>5</v>
      </c>
      <c r="AY35" s="249">
        <f t="shared" si="17"/>
        <v>3.5</v>
      </c>
      <c r="AZ35" s="251">
        <f t="shared" si="18"/>
        <v>1.5</v>
      </c>
      <c r="BA35" s="510" t="str">
        <f t="shared" si="19"/>
        <v>E-</v>
      </c>
      <c r="BB35" s="641">
        <f t="shared" si="20"/>
        <v>5</v>
      </c>
      <c r="BC35" s="250">
        <f>'ACTA REPORTE 1ER TRI'!G208</f>
        <v>5</v>
      </c>
      <c r="BD35" s="250">
        <f>'ACTA REPORTE 1ER TRI'!L208</f>
        <v>5</v>
      </c>
      <c r="BE35" s="250">
        <f>'ACTA REPORTE 1ER TRI'!M208</f>
        <v>5</v>
      </c>
      <c r="BF35" s="544" t="str">
        <f>'ACTA REPORTE 1ER TRI'!N208</f>
        <v>C-</v>
      </c>
      <c r="BG35" s="250">
        <f>'ACTA REPORTE 1ER TRI'!T208</f>
        <v>5</v>
      </c>
      <c r="BH35" s="250">
        <f>'ACTA REPORTE 1ER TRI'!Y208</f>
        <v>5</v>
      </c>
      <c r="BI35" s="250">
        <f>'ACTA REPORTE 1ER TRI'!Z208</f>
        <v>5</v>
      </c>
      <c r="BJ35" s="547" t="str">
        <f>'ACTA REPORTE 1ER TRI'!AA208</f>
        <v>C-</v>
      </c>
      <c r="BK35" s="533">
        <f>'ACTA REPORTE 1ER TRI'!AB208</f>
        <v>5</v>
      </c>
      <c r="BL35" s="1123"/>
      <c r="BM35" s="510" t="str">
        <f t="shared" si="21"/>
        <v>C-</v>
      </c>
      <c r="BN35" s="522">
        <f t="shared" si="22"/>
        <v>5</v>
      </c>
      <c r="BO35" s="285">
        <f t="shared" si="23"/>
        <v>5</v>
      </c>
      <c r="BP35" s="249">
        <f t="shared" si="24"/>
        <v>3.5</v>
      </c>
      <c r="BQ35" s="251">
        <f t="shared" si="25"/>
        <v>1.5</v>
      </c>
      <c r="BR35" s="510" t="str">
        <f t="shared" si="26"/>
        <v>E-</v>
      </c>
      <c r="BS35" s="641">
        <f t="shared" si="27"/>
        <v>5</v>
      </c>
      <c r="BT35" s="250">
        <f>'ACTA REPORTE 1ER TRI'!G265</f>
        <v>5</v>
      </c>
      <c r="BU35" s="250">
        <f>'ACTA REPORTE 1ER TRI'!L265</f>
        <v>5</v>
      </c>
      <c r="BV35" s="250">
        <f>'ACTA REPORTE 1ER TRI'!M265</f>
        <v>5</v>
      </c>
      <c r="BW35" s="544" t="str">
        <f>'ACTA REPORTE 1ER TRI'!N265</f>
        <v>C-</v>
      </c>
      <c r="BX35" s="250">
        <f>'ACTA REPORTE 1ER TRI'!T265</f>
        <v>5</v>
      </c>
      <c r="BY35" s="251">
        <f>'ACTA REPORTE 1ER TRI'!Y265</f>
        <v>5</v>
      </c>
      <c r="BZ35" s="250">
        <f>'ACTA REPORTE 1ER TRI'!Z265</f>
        <v>5</v>
      </c>
      <c r="CA35" s="624" t="str">
        <f>'ACTA REPORTE 1ER TRI'!AA265</f>
        <v>C-</v>
      </c>
      <c r="CB35" s="533">
        <f>'ACTA REPORTE 1ER TRI'!AB265</f>
        <v>5</v>
      </c>
      <c r="CC35" s="1123"/>
      <c r="CD35" s="510" t="str">
        <f t="shared" si="28"/>
        <v>C-</v>
      </c>
      <c r="CE35" s="522">
        <f t="shared" si="29"/>
        <v>5</v>
      </c>
      <c r="CF35" s="285">
        <f t="shared" si="30"/>
        <v>5</v>
      </c>
      <c r="CG35" s="249">
        <f t="shared" si="31"/>
        <v>3.5</v>
      </c>
      <c r="CH35" s="251">
        <f t="shared" si="32"/>
        <v>1.5</v>
      </c>
      <c r="CI35" s="510" t="str">
        <f t="shared" si="33"/>
        <v>E-</v>
      </c>
      <c r="CJ35" s="641">
        <f t="shared" si="34"/>
        <v>5</v>
      </c>
      <c r="CK35" s="250">
        <f>'ACTA REPORTE 1ER TRI'!G322</f>
        <v>5</v>
      </c>
      <c r="CL35" s="250">
        <f>'ACTA REPORTE 1ER TRI'!L322</f>
        <v>5</v>
      </c>
      <c r="CM35" s="250">
        <f>'ACTA REPORTE 1ER TRI'!M322</f>
        <v>5</v>
      </c>
      <c r="CN35" s="544" t="str">
        <f>'ACTA REPORTE 1ER TRI'!N322</f>
        <v>C-</v>
      </c>
      <c r="CO35" s="250">
        <f>'ACTA REPORTE 1ER TRI'!T322</f>
        <v>5</v>
      </c>
      <c r="CP35" s="250">
        <f>'ACTA REPORTE 1ER TRI'!Y322</f>
        <v>5</v>
      </c>
      <c r="CQ35" s="250">
        <f>'ACTA REPORTE 1ER TRI'!Z322</f>
        <v>5</v>
      </c>
      <c r="CR35" s="547" t="str">
        <f>'ACTA REPORTE 1ER TRI'!AA322</f>
        <v>C-</v>
      </c>
      <c r="CS35" s="533">
        <f>'ACTA REPORTE 1ER TRI'!AB322</f>
        <v>5</v>
      </c>
      <c r="CT35" s="1123"/>
      <c r="CU35" s="510" t="str">
        <f t="shared" si="35"/>
        <v>C-</v>
      </c>
      <c r="CV35" s="522">
        <f t="shared" si="36"/>
        <v>5</v>
      </c>
      <c r="CW35" s="285">
        <f t="shared" si="37"/>
        <v>5</v>
      </c>
      <c r="CX35" s="249">
        <f t="shared" si="38"/>
        <v>3.5</v>
      </c>
      <c r="CY35" s="251">
        <f t="shared" si="39"/>
        <v>1.5</v>
      </c>
      <c r="CZ35" s="510" t="str">
        <f t="shared" si="40"/>
        <v>E-</v>
      </c>
      <c r="DA35" s="641">
        <f t="shared" si="41"/>
        <v>5</v>
      </c>
      <c r="DB35" s="250">
        <f>'ACTA REPORTE 1ER TRI'!G379</f>
        <v>5</v>
      </c>
      <c r="DC35" s="250">
        <f>'ACTA REPORTE 1ER TRI'!L379</f>
        <v>5</v>
      </c>
      <c r="DD35" s="250">
        <f>'ACTA REPORTE 1ER TRI'!M379</f>
        <v>5</v>
      </c>
      <c r="DE35" s="544" t="str">
        <f>'ACTA REPORTE 1ER TRI'!N379</f>
        <v>C-</v>
      </c>
      <c r="DF35" s="250">
        <f>'ACTA REPORTE 1ER TRI'!T379</f>
        <v>5</v>
      </c>
      <c r="DG35" s="250">
        <f>'ACTA REPORTE 1ER TRI'!Y379</f>
        <v>5</v>
      </c>
      <c r="DH35" s="250">
        <f>'ACTA REPORTE 1ER TRI'!Z379</f>
        <v>5</v>
      </c>
      <c r="DI35" s="547" t="str">
        <f>'ACTA REPORTE 1ER TRI'!AA379</f>
        <v>C-</v>
      </c>
      <c r="DJ35" s="533">
        <f>'ACTA REPORTE 1ER TRI'!AB379</f>
        <v>5</v>
      </c>
      <c r="DK35" s="1123"/>
      <c r="DL35" s="510" t="str">
        <f t="shared" si="42"/>
        <v>C-</v>
      </c>
      <c r="DM35" s="522">
        <f t="shared" si="43"/>
        <v>5</v>
      </c>
      <c r="DN35" s="285">
        <f t="shared" si="44"/>
        <v>5</v>
      </c>
      <c r="DO35" s="249">
        <f t="shared" si="45"/>
        <v>3.5</v>
      </c>
      <c r="DP35" s="251">
        <f t="shared" si="46"/>
        <v>1.5</v>
      </c>
      <c r="DQ35" s="510" t="str">
        <f t="shared" si="47"/>
        <v>E-</v>
      </c>
      <c r="DR35" s="641">
        <f t="shared" si="48"/>
        <v>5</v>
      </c>
      <c r="DS35" s="250">
        <f>'ACTA REPORTE 1ER TRI'!G436</f>
        <v>5</v>
      </c>
      <c r="DT35" s="250">
        <f>'ACTA REPORTE 1ER TRI'!L436</f>
        <v>5</v>
      </c>
      <c r="DU35" s="250">
        <f>'ACTA REPORTE 1ER TRI'!M436</f>
        <v>5</v>
      </c>
      <c r="DV35" s="544" t="str">
        <f>'ACTA REPORTE 1ER TRI'!N436</f>
        <v>C-</v>
      </c>
      <c r="DW35" s="250">
        <f>'ACTA REPORTE 1ER TRI'!T436</f>
        <v>5</v>
      </c>
      <c r="DX35" s="250">
        <f>'ACTA REPORTE 1ER TRI'!Y436</f>
        <v>5</v>
      </c>
      <c r="DY35" s="250">
        <f>'ACTA REPORTE 1ER TRI'!Z436</f>
        <v>5</v>
      </c>
      <c r="DZ35" s="547" t="str">
        <f>'ACTA REPORTE 1ER TRI'!AA436</f>
        <v>C-</v>
      </c>
      <c r="EA35" s="533">
        <f>'ACTA REPORTE 1ER TRI'!AB436</f>
        <v>5</v>
      </c>
      <c r="EB35" s="1123"/>
      <c r="EC35" s="510" t="str">
        <f t="shared" si="49"/>
        <v>C-</v>
      </c>
      <c r="ED35" s="522">
        <f t="shared" si="50"/>
        <v>5</v>
      </c>
      <c r="EE35" s="285">
        <f t="shared" si="51"/>
        <v>5</v>
      </c>
      <c r="EF35" s="249">
        <f t="shared" si="52"/>
        <v>3.5</v>
      </c>
      <c r="EG35" s="251">
        <f t="shared" si="53"/>
        <v>1.5</v>
      </c>
      <c r="EH35" s="510" t="str">
        <f t="shared" si="54"/>
        <v>E-</v>
      </c>
      <c r="EI35" s="641">
        <f t="shared" si="55"/>
        <v>5</v>
      </c>
      <c r="EJ35" s="250">
        <f>'ACTA REPORTE 1ER TRI'!G493</f>
        <v>5</v>
      </c>
      <c r="EK35" s="250">
        <f>'ACTA REPORTE 1ER TRI'!L493</f>
        <v>5</v>
      </c>
      <c r="EL35" s="250">
        <f>'ACTA REPORTE 1ER TRI'!M493</f>
        <v>5</v>
      </c>
      <c r="EM35" s="544" t="str">
        <f>'ACTA REPORTE 1ER TRI'!N493</f>
        <v>C-</v>
      </c>
      <c r="EN35" s="250">
        <f>'ACTA REPORTE 1ER TRI'!T493</f>
        <v>5</v>
      </c>
      <c r="EO35" s="250">
        <f>'ACTA REPORTE 1ER TRI'!Y493</f>
        <v>5</v>
      </c>
      <c r="EP35" s="250">
        <f>'ACTA REPORTE 1ER TRI'!Z493</f>
        <v>5</v>
      </c>
      <c r="EQ35" s="547" t="str">
        <f>'ACTA REPORTE 1ER TRI'!AA493</f>
        <v>C-</v>
      </c>
      <c r="ER35" s="533">
        <f>'ACTA REPORTE 1ER TRI'!AB493</f>
        <v>5</v>
      </c>
      <c r="ES35" s="1123"/>
      <c r="ET35" s="510" t="str">
        <f t="shared" si="56"/>
        <v>C-</v>
      </c>
      <c r="EU35" s="522">
        <f t="shared" si="57"/>
        <v>5</v>
      </c>
      <c r="EV35" s="285">
        <f t="shared" si="58"/>
        <v>5</v>
      </c>
      <c r="EW35" s="249">
        <f t="shared" si="59"/>
        <v>3.5</v>
      </c>
      <c r="EX35" s="251">
        <f t="shared" si="60"/>
        <v>1.5</v>
      </c>
      <c r="EY35" s="510" t="str">
        <f t="shared" si="61"/>
        <v>E-</v>
      </c>
      <c r="EZ35" s="641">
        <f t="shared" si="62"/>
        <v>5</v>
      </c>
      <c r="FA35" s="503" t="str">
        <f t="shared" si="63"/>
        <v>E-</v>
      </c>
      <c r="FB35" s="645">
        <f t="shared" si="64"/>
        <v>4.2592592592592595</v>
      </c>
      <c r="FC35" s="503" t="str">
        <f t="shared" si="65"/>
        <v>E-</v>
      </c>
      <c r="FD35" s="752">
        <f t="shared" si="0"/>
        <v>4.2222222222222223</v>
      </c>
    </row>
    <row r="36" spans="1:160" s="42" customFormat="1" ht="60" customHeight="1" x14ac:dyDescent="0.5">
      <c r="A36" s="41"/>
      <c r="B36" s="536">
        <v>26</v>
      </c>
      <c r="C36" s="72">
        <f>DATOS!F33</f>
        <v>0</v>
      </c>
      <c r="D36" s="250">
        <f>'ACTA REPORTE 1ER TRI'!G38</f>
        <v>0</v>
      </c>
      <c r="E36" s="250">
        <f>'ACTA REPORTE 1ER TRI'!L38</f>
        <v>0</v>
      </c>
      <c r="F36" s="250">
        <f>'ACTA REPORTE 1ER TRI'!M38</f>
        <v>0</v>
      </c>
      <c r="G36" s="544" t="e">
        <f>'ACTA REPORTE 1ER TRI'!N38</f>
        <v>#N/A</v>
      </c>
      <c r="H36" s="250">
        <f>'ACTA REPORTE 1ER TRI'!T38</f>
        <v>0</v>
      </c>
      <c r="I36" s="250">
        <f>'ACTA REPORTE 1ER TRI'!Y38</f>
        <v>0</v>
      </c>
      <c r="J36" s="250">
        <f>'ACTA REPORTE 1ER TRI'!Z38</f>
        <v>0</v>
      </c>
      <c r="K36" s="547" t="str">
        <f>'ACTA REPORTE 1ER TRI'!AA38</f>
        <v>D+</v>
      </c>
      <c r="L36" s="533">
        <f>'ACTA REPORTE 1ER TRI'!AB38</f>
        <v>4</v>
      </c>
      <c r="M36" s="1123"/>
      <c r="N36" s="510" t="str">
        <f t="shared" si="1"/>
        <v>E-</v>
      </c>
      <c r="O36" s="522">
        <f t="shared" si="2"/>
        <v>1.3333333333333333</v>
      </c>
      <c r="P36" s="285">
        <f t="shared" si="3"/>
        <v>0</v>
      </c>
      <c r="Q36" s="249">
        <f t="shared" si="4"/>
        <v>0</v>
      </c>
      <c r="R36" s="251">
        <f t="shared" si="5"/>
        <v>1.2</v>
      </c>
      <c r="S36" s="510" t="str">
        <f t="shared" si="6"/>
        <v>E-</v>
      </c>
      <c r="T36" s="641">
        <f t="shared" si="7"/>
        <v>1.2</v>
      </c>
      <c r="U36" s="250">
        <f>'ACTA REPORTE 1ER TRI'!G95</f>
        <v>0</v>
      </c>
      <c r="V36" s="250">
        <f>'ACTA REPORTE 1ER TRI'!L95</f>
        <v>0</v>
      </c>
      <c r="W36" s="250">
        <f>'ACTA REPORTE 1ER TRI'!M95</f>
        <v>0</v>
      </c>
      <c r="X36" s="544" t="e">
        <f>'ACTA REPORTE 1ER TRI'!N95</f>
        <v>#N/A</v>
      </c>
      <c r="Y36" s="250">
        <f>'ACTA REPORTE 1ER TRI'!T95</f>
        <v>0</v>
      </c>
      <c r="Z36" s="250">
        <f>'ACTA REPORTE 1ER TRI'!Y95</f>
        <v>0</v>
      </c>
      <c r="AA36" s="250">
        <f>'ACTA REPORTE 1ER TRI'!Z95</f>
        <v>0</v>
      </c>
      <c r="AB36" s="547" t="str">
        <f>'ACTA REPORTE 1ER TRI'!AA95</f>
        <v>D+</v>
      </c>
      <c r="AC36" s="533">
        <f>'ACTA REPORTE 1ER TRI'!AB95</f>
        <v>4</v>
      </c>
      <c r="AD36" s="1123"/>
      <c r="AE36" s="510" t="str">
        <f t="shared" si="8"/>
        <v>E-</v>
      </c>
      <c r="AF36" s="522">
        <f t="shared" si="9"/>
        <v>1.3333333333333333</v>
      </c>
      <c r="AG36" s="285">
        <f t="shared" si="10"/>
        <v>0</v>
      </c>
      <c r="AH36" s="249">
        <f t="shared" si="11"/>
        <v>0</v>
      </c>
      <c r="AI36" s="251">
        <f t="shared" si="12"/>
        <v>1.2</v>
      </c>
      <c r="AJ36" s="510" t="str">
        <f t="shared" si="13"/>
        <v>E-</v>
      </c>
      <c r="AK36" s="641">
        <f t="shared" si="14"/>
        <v>1.2</v>
      </c>
      <c r="AL36" s="250">
        <f>'ACTA REPORTE 1ER TRI'!G152</f>
        <v>4</v>
      </c>
      <c r="AM36" s="250">
        <f>'ACTA REPORTE 1ER TRI'!L152</f>
        <v>4</v>
      </c>
      <c r="AN36" s="250">
        <f>'ACTA REPORTE 1ER TRI'!M152</f>
        <v>4</v>
      </c>
      <c r="AO36" s="544" t="str">
        <f>'ACTA REPORTE 1ER TRI'!N152</f>
        <v>D+</v>
      </c>
      <c r="AP36" s="250">
        <f>'ACTA REPORTE 1ER TRI'!T152</f>
        <v>4</v>
      </c>
      <c r="AQ36" s="250">
        <f>'ACTA REPORTE 1ER TRI'!Y152</f>
        <v>4</v>
      </c>
      <c r="AR36" s="250">
        <f>'ACTA REPORTE 1ER TRI'!Z152</f>
        <v>4</v>
      </c>
      <c r="AS36" s="547" t="str">
        <f>'ACTA REPORTE 1ER TRI'!AA152</f>
        <v>D+</v>
      </c>
      <c r="AT36" s="533">
        <f>'ACTA REPORTE 1ER TRI'!AB152</f>
        <v>4</v>
      </c>
      <c r="AU36" s="1123"/>
      <c r="AV36" s="510" t="str">
        <f t="shared" si="15"/>
        <v>D+</v>
      </c>
      <c r="AW36" s="522">
        <f t="shared" si="66"/>
        <v>4</v>
      </c>
      <c r="AX36" s="285">
        <f t="shared" si="16"/>
        <v>4</v>
      </c>
      <c r="AY36" s="249">
        <f t="shared" si="17"/>
        <v>2.8</v>
      </c>
      <c r="AZ36" s="251">
        <f t="shared" si="18"/>
        <v>1.2</v>
      </c>
      <c r="BA36" s="510" t="str">
        <f t="shared" si="19"/>
        <v>E-</v>
      </c>
      <c r="BB36" s="641">
        <f t="shared" si="20"/>
        <v>4</v>
      </c>
      <c r="BC36" s="250">
        <f>'ACTA REPORTE 1ER TRI'!G209</f>
        <v>4</v>
      </c>
      <c r="BD36" s="250">
        <f>'ACTA REPORTE 1ER TRI'!L209</f>
        <v>4</v>
      </c>
      <c r="BE36" s="250">
        <f>'ACTA REPORTE 1ER TRI'!M209</f>
        <v>4</v>
      </c>
      <c r="BF36" s="544" t="str">
        <f>'ACTA REPORTE 1ER TRI'!N209</f>
        <v>D+</v>
      </c>
      <c r="BG36" s="250">
        <f>'ACTA REPORTE 1ER TRI'!T209</f>
        <v>4</v>
      </c>
      <c r="BH36" s="250">
        <f>'ACTA REPORTE 1ER TRI'!Y209</f>
        <v>4</v>
      </c>
      <c r="BI36" s="250">
        <f>'ACTA REPORTE 1ER TRI'!Z209</f>
        <v>4</v>
      </c>
      <c r="BJ36" s="547" t="str">
        <f>'ACTA REPORTE 1ER TRI'!AA209</f>
        <v>D+</v>
      </c>
      <c r="BK36" s="533">
        <f>'ACTA REPORTE 1ER TRI'!AB209</f>
        <v>4</v>
      </c>
      <c r="BL36" s="1123"/>
      <c r="BM36" s="510" t="str">
        <f t="shared" si="21"/>
        <v>D+</v>
      </c>
      <c r="BN36" s="522">
        <f t="shared" si="22"/>
        <v>4</v>
      </c>
      <c r="BO36" s="285">
        <f t="shared" si="23"/>
        <v>4</v>
      </c>
      <c r="BP36" s="249">
        <f t="shared" si="24"/>
        <v>2.8</v>
      </c>
      <c r="BQ36" s="251">
        <f t="shared" si="25"/>
        <v>1.2</v>
      </c>
      <c r="BR36" s="510" t="str">
        <f t="shared" si="26"/>
        <v>E-</v>
      </c>
      <c r="BS36" s="641">
        <f t="shared" si="27"/>
        <v>4</v>
      </c>
      <c r="BT36" s="250">
        <f>'ACTA REPORTE 1ER TRI'!G266</f>
        <v>4</v>
      </c>
      <c r="BU36" s="250">
        <f>'ACTA REPORTE 1ER TRI'!L266</f>
        <v>4</v>
      </c>
      <c r="BV36" s="250">
        <f>'ACTA REPORTE 1ER TRI'!M266</f>
        <v>4</v>
      </c>
      <c r="BW36" s="544" t="str">
        <f>'ACTA REPORTE 1ER TRI'!N266</f>
        <v>D+</v>
      </c>
      <c r="BX36" s="250">
        <f>'ACTA REPORTE 1ER TRI'!T266</f>
        <v>4</v>
      </c>
      <c r="BY36" s="251">
        <f>'ACTA REPORTE 1ER TRI'!Y266</f>
        <v>4</v>
      </c>
      <c r="BZ36" s="250">
        <f>'ACTA REPORTE 1ER TRI'!Z266</f>
        <v>4</v>
      </c>
      <c r="CA36" s="624" t="str">
        <f>'ACTA REPORTE 1ER TRI'!AA266</f>
        <v>D+</v>
      </c>
      <c r="CB36" s="533">
        <f>'ACTA REPORTE 1ER TRI'!AB266</f>
        <v>4</v>
      </c>
      <c r="CC36" s="1123"/>
      <c r="CD36" s="510" t="str">
        <f t="shared" si="28"/>
        <v>D+</v>
      </c>
      <c r="CE36" s="522">
        <f t="shared" si="29"/>
        <v>4</v>
      </c>
      <c r="CF36" s="285">
        <f t="shared" si="30"/>
        <v>4</v>
      </c>
      <c r="CG36" s="249">
        <f t="shared" si="31"/>
        <v>2.8</v>
      </c>
      <c r="CH36" s="251">
        <f t="shared" si="32"/>
        <v>1.2</v>
      </c>
      <c r="CI36" s="510" t="str">
        <f t="shared" si="33"/>
        <v>E-</v>
      </c>
      <c r="CJ36" s="641">
        <f t="shared" si="34"/>
        <v>4</v>
      </c>
      <c r="CK36" s="250">
        <f>'ACTA REPORTE 1ER TRI'!G323</f>
        <v>4</v>
      </c>
      <c r="CL36" s="250">
        <f>'ACTA REPORTE 1ER TRI'!L323</f>
        <v>4</v>
      </c>
      <c r="CM36" s="250">
        <f>'ACTA REPORTE 1ER TRI'!M323</f>
        <v>4</v>
      </c>
      <c r="CN36" s="544" t="str">
        <f>'ACTA REPORTE 1ER TRI'!N323</f>
        <v>D+</v>
      </c>
      <c r="CO36" s="250">
        <f>'ACTA REPORTE 1ER TRI'!T323</f>
        <v>4</v>
      </c>
      <c r="CP36" s="250">
        <f>'ACTA REPORTE 1ER TRI'!Y323</f>
        <v>4</v>
      </c>
      <c r="CQ36" s="250">
        <f>'ACTA REPORTE 1ER TRI'!Z323</f>
        <v>4</v>
      </c>
      <c r="CR36" s="547" t="str">
        <f>'ACTA REPORTE 1ER TRI'!AA323</f>
        <v>D+</v>
      </c>
      <c r="CS36" s="533">
        <f>'ACTA REPORTE 1ER TRI'!AB323</f>
        <v>4</v>
      </c>
      <c r="CT36" s="1123"/>
      <c r="CU36" s="510" t="str">
        <f t="shared" si="35"/>
        <v>D+</v>
      </c>
      <c r="CV36" s="522">
        <f t="shared" si="36"/>
        <v>4</v>
      </c>
      <c r="CW36" s="285">
        <f t="shared" si="37"/>
        <v>4</v>
      </c>
      <c r="CX36" s="249">
        <f t="shared" si="38"/>
        <v>2.8</v>
      </c>
      <c r="CY36" s="251">
        <f t="shared" si="39"/>
        <v>1.2</v>
      </c>
      <c r="CZ36" s="510" t="str">
        <f t="shared" si="40"/>
        <v>E-</v>
      </c>
      <c r="DA36" s="641">
        <f t="shared" si="41"/>
        <v>4</v>
      </c>
      <c r="DB36" s="250">
        <f>'ACTA REPORTE 1ER TRI'!G380</f>
        <v>4</v>
      </c>
      <c r="DC36" s="250">
        <f>'ACTA REPORTE 1ER TRI'!L380</f>
        <v>4</v>
      </c>
      <c r="DD36" s="250">
        <f>'ACTA REPORTE 1ER TRI'!M380</f>
        <v>4</v>
      </c>
      <c r="DE36" s="544" t="str">
        <f>'ACTA REPORTE 1ER TRI'!N380</f>
        <v>D+</v>
      </c>
      <c r="DF36" s="250">
        <f>'ACTA REPORTE 1ER TRI'!T380</f>
        <v>4</v>
      </c>
      <c r="DG36" s="250">
        <f>'ACTA REPORTE 1ER TRI'!Y380</f>
        <v>4</v>
      </c>
      <c r="DH36" s="250">
        <f>'ACTA REPORTE 1ER TRI'!Z380</f>
        <v>4</v>
      </c>
      <c r="DI36" s="547" t="str">
        <f>'ACTA REPORTE 1ER TRI'!AA380</f>
        <v>D+</v>
      </c>
      <c r="DJ36" s="533">
        <f>'ACTA REPORTE 1ER TRI'!AB380</f>
        <v>4</v>
      </c>
      <c r="DK36" s="1123"/>
      <c r="DL36" s="510" t="str">
        <f t="shared" si="42"/>
        <v>D+</v>
      </c>
      <c r="DM36" s="522">
        <f t="shared" si="43"/>
        <v>4</v>
      </c>
      <c r="DN36" s="285">
        <f t="shared" si="44"/>
        <v>4</v>
      </c>
      <c r="DO36" s="249">
        <f t="shared" si="45"/>
        <v>2.8</v>
      </c>
      <c r="DP36" s="251">
        <f t="shared" si="46"/>
        <v>1.2</v>
      </c>
      <c r="DQ36" s="510" t="str">
        <f t="shared" si="47"/>
        <v>E-</v>
      </c>
      <c r="DR36" s="641">
        <f t="shared" si="48"/>
        <v>4</v>
      </c>
      <c r="DS36" s="250">
        <f>'ACTA REPORTE 1ER TRI'!G437</f>
        <v>4</v>
      </c>
      <c r="DT36" s="250">
        <f>'ACTA REPORTE 1ER TRI'!L437</f>
        <v>4</v>
      </c>
      <c r="DU36" s="250">
        <f>'ACTA REPORTE 1ER TRI'!M437</f>
        <v>4</v>
      </c>
      <c r="DV36" s="544" t="str">
        <f>'ACTA REPORTE 1ER TRI'!N437</f>
        <v>D+</v>
      </c>
      <c r="DW36" s="250">
        <f>'ACTA REPORTE 1ER TRI'!T437</f>
        <v>4</v>
      </c>
      <c r="DX36" s="250">
        <f>'ACTA REPORTE 1ER TRI'!Y437</f>
        <v>4</v>
      </c>
      <c r="DY36" s="250">
        <f>'ACTA REPORTE 1ER TRI'!Z437</f>
        <v>4</v>
      </c>
      <c r="DZ36" s="547" t="str">
        <f>'ACTA REPORTE 1ER TRI'!AA437</f>
        <v>D+</v>
      </c>
      <c r="EA36" s="533">
        <f>'ACTA REPORTE 1ER TRI'!AB437</f>
        <v>4</v>
      </c>
      <c r="EB36" s="1123"/>
      <c r="EC36" s="510" t="str">
        <f t="shared" si="49"/>
        <v>D+</v>
      </c>
      <c r="ED36" s="522">
        <f t="shared" si="50"/>
        <v>4</v>
      </c>
      <c r="EE36" s="285">
        <f t="shared" si="51"/>
        <v>4</v>
      </c>
      <c r="EF36" s="249">
        <f t="shared" si="52"/>
        <v>2.8</v>
      </c>
      <c r="EG36" s="251">
        <f t="shared" si="53"/>
        <v>1.2</v>
      </c>
      <c r="EH36" s="510" t="str">
        <f t="shared" si="54"/>
        <v>E-</v>
      </c>
      <c r="EI36" s="641">
        <f t="shared" si="55"/>
        <v>4</v>
      </c>
      <c r="EJ36" s="250">
        <f>'ACTA REPORTE 1ER TRI'!G494</f>
        <v>4</v>
      </c>
      <c r="EK36" s="250">
        <f>'ACTA REPORTE 1ER TRI'!L494</f>
        <v>4</v>
      </c>
      <c r="EL36" s="250">
        <f>'ACTA REPORTE 1ER TRI'!M494</f>
        <v>4</v>
      </c>
      <c r="EM36" s="544" t="str">
        <f>'ACTA REPORTE 1ER TRI'!N494</f>
        <v>D+</v>
      </c>
      <c r="EN36" s="250">
        <f>'ACTA REPORTE 1ER TRI'!T494</f>
        <v>4</v>
      </c>
      <c r="EO36" s="250">
        <f>'ACTA REPORTE 1ER TRI'!Y494</f>
        <v>4</v>
      </c>
      <c r="EP36" s="250">
        <f>'ACTA REPORTE 1ER TRI'!Z494</f>
        <v>4</v>
      </c>
      <c r="EQ36" s="547" t="str">
        <f>'ACTA REPORTE 1ER TRI'!AA494</f>
        <v>D+</v>
      </c>
      <c r="ER36" s="533">
        <f>'ACTA REPORTE 1ER TRI'!AB494</f>
        <v>4</v>
      </c>
      <c r="ES36" s="1123"/>
      <c r="ET36" s="510" t="str">
        <f t="shared" si="56"/>
        <v>D+</v>
      </c>
      <c r="EU36" s="522">
        <f t="shared" si="57"/>
        <v>4</v>
      </c>
      <c r="EV36" s="285">
        <f t="shared" si="58"/>
        <v>4</v>
      </c>
      <c r="EW36" s="249">
        <f t="shared" si="59"/>
        <v>2.8</v>
      </c>
      <c r="EX36" s="251">
        <f t="shared" si="60"/>
        <v>1.2</v>
      </c>
      <c r="EY36" s="510" t="str">
        <f t="shared" si="61"/>
        <v>E-</v>
      </c>
      <c r="EZ36" s="641">
        <f t="shared" si="62"/>
        <v>4</v>
      </c>
      <c r="FA36" s="503" t="str">
        <f t="shared" si="63"/>
        <v>E-</v>
      </c>
      <c r="FB36" s="645">
        <f t="shared" si="64"/>
        <v>3.407407407407407</v>
      </c>
      <c r="FC36" s="503" t="str">
        <f t="shared" si="65"/>
        <v>E-</v>
      </c>
      <c r="FD36" s="752">
        <f t="shared" si="0"/>
        <v>3.3777777777777778</v>
      </c>
    </row>
    <row r="37" spans="1:160" s="42" customFormat="1" ht="60" customHeight="1" x14ac:dyDescent="0.5">
      <c r="A37" s="41"/>
      <c r="B37" s="536">
        <v>27</v>
      </c>
      <c r="C37" s="72">
        <f>DATOS!F34</f>
        <v>0</v>
      </c>
      <c r="D37" s="250">
        <f>'ACTA REPORTE 1ER TRI'!G39</f>
        <v>0</v>
      </c>
      <c r="E37" s="250">
        <f>'ACTA REPORTE 1ER TRI'!L39</f>
        <v>0</v>
      </c>
      <c r="F37" s="250">
        <f>'ACTA REPORTE 1ER TRI'!M39</f>
        <v>0</v>
      </c>
      <c r="G37" s="544" t="e">
        <f>'ACTA REPORTE 1ER TRI'!N39</f>
        <v>#N/A</v>
      </c>
      <c r="H37" s="250">
        <f>'ACTA REPORTE 1ER TRI'!T39</f>
        <v>0</v>
      </c>
      <c r="I37" s="250">
        <f>'ACTA REPORTE 1ER TRI'!Y39</f>
        <v>0</v>
      </c>
      <c r="J37" s="250">
        <f>'ACTA REPORTE 1ER TRI'!Z39</f>
        <v>0</v>
      </c>
      <c r="K37" s="547" t="str">
        <f>'ACTA REPORTE 1ER TRI'!AA39</f>
        <v>D+</v>
      </c>
      <c r="L37" s="533">
        <f>'ACTA REPORTE 1ER TRI'!AB39</f>
        <v>4</v>
      </c>
      <c r="M37" s="1123"/>
      <c r="N37" s="510" t="str">
        <f t="shared" si="1"/>
        <v>E-</v>
      </c>
      <c r="O37" s="522">
        <f t="shared" si="2"/>
        <v>1.3333333333333333</v>
      </c>
      <c r="P37" s="285">
        <f t="shared" si="3"/>
        <v>0</v>
      </c>
      <c r="Q37" s="249">
        <f t="shared" si="4"/>
        <v>0</v>
      </c>
      <c r="R37" s="251">
        <f t="shared" si="5"/>
        <v>1.2</v>
      </c>
      <c r="S37" s="510" t="str">
        <f t="shared" si="6"/>
        <v>E-</v>
      </c>
      <c r="T37" s="641">
        <f t="shared" si="7"/>
        <v>1.2</v>
      </c>
      <c r="U37" s="250">
        <f>'ACTA REPORTE 1ER TRI'!G96</f>
        <v>0</v>
      </c>
      <c r="V37" s="250">
        <f>'ACTA REPORTE 1ER TRI'!L96</f>
        <v>0</v>
      </c>
      <c r="W37" s="250">
        <f>'ACTA REPORTE 1ER TRI'!M96</f>
        <v>0</v>
      </c>
      <c r="X37" s="544" t="e">
        <f>'ACTA REPORTE 1ER TRI'!N96</f>
        <v>#N/A</v>
      </c>
      <c r="Y37" s="250">
        <f>'ACTA REPORTE 1ER TRI'!T96</f>
        <v>0</v>
      </c>
      <c r="Z37" s="250">
        <f>'ACTA REPORTE 1ER TRI'!Y96</f>
        <v>0</v>
      </c>
      <c r="AA37" s="250">
        <f>'ACTA REPORTE 1ER TRI'!Z96</f>
        <v>0</v>
      </c>
      <c r="AB37" s="547" t="str">
        <f>'ACTA REPORTE 1ER TRI'!AA96</f>
        <v>D+</v>
      </c>
      <c r="AC37" s="533">
        <f>'ACTA REPORTE 1ER TRI'!AB96</f>
        <v>4</v>
      </c>
      <c r="AD37" s="1123"/>
      <c r="AE37" s="510" t="str">
        <f t="shared" si="8"/>
        <v>E-</v>
      </c>
      <c r="AF37" s="522">
        <f t="shared" si="9"/>
        <v>1.3333333333333333</v>
      </c>
      <c r="AG37" s="285">
        <f t="shared" si="10"/>
        <v>0</v>
      </c>
      <c r="AH37" s="249">
        <f t="shared" si="11"/>
        <v>0</v>
      </c>
      <c r="AI37" s="251">
        <f t="shared" si="12"/>
        <v>1.2</v>
      </c>
      <c r="AJ37" s="510" t="str">
        <f t="shared" si="13"/>
        <v>E-</v>
      </c>
      <c r="AK37" s="641">
        <f t="shared" si="14"/>
        <v>1.2</v>
      </c>
      <c r="AL37" s="250">
        <f>'ACTA REPORTE 1ER TRI'!G153</f>
        <v>4</v>
      </c>
      <c r="AM37" s="250">
        <f>'ACTA REPORTE 1ER TRI'!L153</f>
        <v>4</v>
      </c>
      <c r="AN37" s="250">
        <f>'ACTA REPORTE 1ER TRI'!M153</f>
        <v>4</v>
      </c>
      <c r="AO37" s="544" t="str">
        <f>'ACTA REPORTE 1ER TRI'!N153</f>
        <v>D+</v>
      </c>
      <c r="AP37" s="250">
        <f>'ACTA REPORTE 1ER TRI'!T153</f>
        <v>4</v>
      </c>
      <c r="AQ37" s="250">
        <f>'ACTA REPORTE 1ER TRI'!Y153</f>
        <v>4</v>
      </c>
      <c r="AR37" s="250">
        <f>'ACTA REPORTE 1ER TRI'!Z153</f>
        <v>4</v>
      </c>
      <c r="AS37" s="547" t="str">
        <f>'ACTA REPORTE 1ER TRI'!AA153</f>
        <v>D+</v>
      </c>
      <c r="AT37" s="533">
        <f>'ACTA REPORTE 1ER TRI'!AB153</f>
        <v>4</v>
      </c>
      <c r="AU37" s="1123"/>
      <c r="AV37" s="510" t="str">
        <f t="shared" si="15"/>
        <v>D+</v>
      </c>
      <c r="AW37" s="522">
        <f t="shared" si="66"/>
        <v>4</v>
      </c>
      <c r="AX37" s="285">
        <f t="shared" si="16"/>
        <v>4</v>
      </c>
      <c r="AY37" s="249">
        <f t="shared" si="17"/>
        <v>2.8</v>
      </c>
      <c r="AZ37" s="251">
        <f t="shared" si="18"/>
        <v>1.2</v>
      </c>
      <c r="BA37" s="510" t="str">
        <f t="shared" si="19"/>
        <v>E-</v>
      </c>
      <c r="BB37" s="641">
        <f t="shared" si="20"/>
        <v>4</v>
      </c>
      <c r="BC37" s="250">
        <f>'ACTA REPORTE 1ER TRI'!G210</f>
        <v>4</v>
      </c>
      <c r="BD37" s="250">
        <f>'ACTA REPORTE 1ER TRI'!L210</f>
        <v>4</v>
      </c>
      <c r="BE37" s="250">
        <f>'ACTA REPORTE 1ER TRI'!M210</f>
        <v>4</v>
      </c>
      <c r="BF37" s="544" t="str">
        <f>'ACTA REPORTE 1ER TRI'!N210</f>
        <v>D+</v>
      </c>
      <c r="BG37" s="250">
        <f>'ACTA REPORTE 1ER TRI'!T210</f>
        <v>4</v>
      </c>
      <c r="BH37" s="250">
        <f>'ACTA REPORTE 1ER TRI'!Y210</f>
        <v>4</v>
      </c>
      <c r="BI37" s="250">
        <f>'ACTA REPORTE 1ER TRI'!Z210</f>
        <v>4</v>
      </c>
      <c r="BJ37" s="547" t="str">
        <f>'ACTA REPORTE 1ER TRI'!AA210</f>
        <v>D+</v>
      </c>
      <c r="BK37" s="533">
        <f>'ACTA REPORTE 1ER TRI'!AB210</f>
        <v>4</v>
      </c>
      <c r="BL37" s="1123"/>
      <c r="BM37" s="510" t="str">
        <f t="shared" si="21"/>
        <v>D+</v>
      </c>
      <c r="BN37" s="522">
        <f t="shared" si="22"/>
        <v>4</v>
      </c>
      <c r="BO37" s="285">
        <f t="shared" si="23"/>
        <v>4</v>
      </c>
      <c r="BP37" s="249">
        <f t="shared" si="24"/>
        <v>2.8</v>
      </c>
      <c r="BQ37" s="251">
        <f t="shared" si="25"/>
        <v>1.2</v>
      </c>
      <c r="BR37" s="510" t="str">
        <f t="shared" si="26"/>
        <v>E-</v>
      </c>
      <c r="BS37" s="641">
        <f t="shared" si="27"/>
        <v>4</v>
      </c>
      <c r="BT37" s="250">
        <f>'ACTA REPORTE 1ER TRI'!G267</f>
        <v>4</v>
      </c>
      <c r="BU37" s="250">
        <f>'ACTA REPORTE 1ER TRI'!L267</f>
        <v>4</v>
      </c>
      <c r="BV37" s="250">
        <f>'ACTA REPORTE 1ER TRI'!M267</f>
        <v>4</v>
      </c>
      <c r="BW37" s="544" t="str">
        <f>'ACTA REPORTE 1ER TRI'!N267</f>
        <v>D+</v>
      </c>
      <c r="BX37" s="250">
        <f>'ACTA REPORTE 1ER TRI'!T267</f>
        <v>4</v>
      </c>
      <c r="BY37" s="251">
        <f>'ACTA REPORTE 1ER TRI'!Y267</f>
        <v>4</v>
      </c>
      <c r="BZ37" s="250">
        <f>'ACTA REPORTE 1ER TRI'!Z267</f>
        <v>4</v>
      </c>
      <c r="CA37" s="624" t="str">
        <f>'ACTA REPORTE 1ER TRI'!AA267</f>
        <v>D+</v>
      </c>
      <c r="CB37" s="533">
        <f>'ACTA REPORTE 1ER TRI'!AB267</f>
        <v>4</v>
      </c>
      <c r="CC37" s="1123"/>
      <c r="CD37" s="510" t="str">
        <f t="shared" si="28"/>
        <v>D+</v>
      </c>
      <c r="CE37" s="522">
        <f t="shared" si="29"/>
        <v>4</v>
      </c>
      <c r="CF37" s="285">
        <f t="shared" si="30"/>
        <v>4</v>
      </c>
      <c r="CG37" s="249">
        <f t="shared" si="31"/>
        <v>2.8</v>
      </c>
      <c r="CH37" s="251">
        <f t="shared" si="32"/>
        <v>1.2</v>
      </c>
      <c r="CI37" s="510" t="str">
        <f t="shared" si="33"/>
        <v>E-</v>
      </c>
      <c r="CJ37" s="641">
        <f t="shared" si="34"/>
        <v>4</v>
      </c>
      <c r="CK37" s="250">
        <f>'ACTA REPORTE 1ER TRI'!G324</f>
        <v>4</v>
      </c>
      <c r="CL37" s="250">
        <f>'ACTA REPORTE 1ER TRI'!L324</f>
        <v>4</v>
      </c>
      <c r="CM37" s="250">
        <f>'ACTA REPORTE 1ER TRI'!M324</f>
        <v>4</v>
      </c>
      <c r="CN37" s="544" t="str">
        <f>'ACTA REPORTE 1ER TRI'!N324</f>
        <v>D+</v>
      </c>
      <c r="CO37" s="250">
        <f>'ACTA REPORTE 1ER TRI'!T324</f>
        <v>4</v>
      </c>
      <c r="CP37" s="250">
        <f>'ACTA REPORTE 1ER TRI'!Y324</f>
        <v>4</v>
      </c>
      <c r="CQ37" s="250">
        <f>'ACTA REPORTE 1ER TRI'!Z324</f>
        <v>4</v>
      </c>
      <c r="CR37" s="547" t="str">
        <f>'ACTA REPORTE 1ER TRI'!AA324</f>
        <v>D+</v>
      </c>
      <c r="CS37" s="533">
        <f>'ACTA REPORTE 1ER TRI'!AB324</f>
        <v>4</v>
      </c>
      <c r="CT37" s="1123"/>
      <c r="CU37" s="510" t="str">
        <f t="shared" si="35"/>
        <v>D+</v>
      </c>
      <c r="CV37" s="522">
        <f t="shared" si="36"/>
        <v>4</v>
      </c>
      <c r="CW37" s="285">
        <f t="shared" si="37"/>
        <v>4</v>
      </c>
      <c r="CX37" s="249">
        <f t="shared" si="38"/>
        <v>2.8</v>
      </c>
      <c r="CY37" s="251">
        <f t="shared" si="39"/>
        <v>1.2</v>
      </c>
      <c r="CZ37" s="510" t="str">
        <f t="shared" si="40"/>
        <v>E-</v>
      </c>
      <c r="DA37" s="641">
        <f t="shared" si="41"/>
        <v>4</v>
      </c>
      <c r="DB37" s="250">
        <f>'ACTA REPORTE 1ER TRI'!G381</f>
        <v>4</v>
      </c>
      <c r="DC37" s="250">
        <f>'ACTA REPORTE 1ER TRI'!L381</f>
        <v>4</v>
      </c>
      <c r="DD37" s="250">
        <f>'ACTA REPORTE 1ER TRI'!M381</f>
        <v>4</v>
      </c>
      <c r="DE37" s="544" t="str">
        <f>'ACTA REPORTE 1ER TRI'!N381</f>
        <v>D+</v>
      </c>
      <c r="DF37" s="250">
        <f>'ACTA REPORTE 1ER TRI'!T381</f>
        <v>4</v>
      </c>
      <c r="DG37" s="250">
        <f>'ACTA REPORTE 1ER TRI'!Y381</f>
        <v>4</v>
      </c>
      <c r="DH37" s="250">
        <f>'ACTA REPORTE 1ER TRI'!Z381</f>
        <v>4</v>
      </c>
      <c r="DI37" s="547" t="str">
        <f>'ACTA REPORTE 1ER TRI'!AA381</f>
        <v>D+</v>
      </c>
      <c r="DJ37" s="533">
        <f>'ACTA REPORTE 1ER TRI'!AB381</f>
        <v>4</v>
      </c>
      <c r="DK37" s="1123"/>
      <c r="DL37" s="510" t="str">
        <f t="shared" si="42"/>
        <v>D+</v>
      </c>
      <c r="DM37" s="522">
        <f t="shared" si="43"/>
        <v>4</v>
      </c>
      <c r="DN37" s="285">
        <f t="shared" si="44"/>
        <v>4</v>
      </c>
      <c r="DO37" s="249">
        <f t="shared" si="45"/>
        <v>2.8</v>
      </c>
      <c r="DP37" s="251">
        <f t="shared" si="46"/>
        <v>1.2</v>
      </c>
      <c r="DQ37" s="510" t="str">
        <f t="shared" si="47"/>
        <v>E-</v>
      </c>
      <c r="DR37" s="641">
        <f t="shared" si="48"/>
        <v>4</v>
      </c>
      <c r="DS37" s="250">
        <f>'ACTA REPORTE 1ER TRI'!G438</f>
        <v>4</v>
      </c>
      <c r="DT37" s="250">
        <f>'ACTA REPORTE 1ER TRI'!L438</f>
        <v>4</v>
      </c>
      <c r="DU37" s="250">
        <f>'ACTA REPORTE 1ER TRI'!M438</f>
        <v>4</v>
      </c>
      <c r="DV37" s="544" t="str">
        <f>'ACTA REPORTE 1ER TRI'!N438</f>
        <v>D+</v>
      </c>
      <c r="DW37" s="250">
        <f>'ACTA REPORTE 1ER TRI'!T438</f>
        <v>4</v>
      </c>
      <c r="DX37" s="250">
        <f>'ACTA REPORTE 1ER TRI'!Y438</f>
        <v>4</v>
      </c>
      <c r="DY37" s="250">
        <f>'ACTA REPORTE 1ER TRI'!Z438</f>
        <v>4</v>
      </c>
      <c r="DZ37" s="547" t="str">
        <f>'ACTA REPORTE 1ER TRI'!AA438</f>
        <v>D+</v>
      </c>
      <c r="EA37" s="533">
        <f>'ACTA REPORTE 1ER TRI'!AB438</f>
        <v>4</v>
      </c>
      <c r="EB37" s="1123"/>
      <c r="EC37" s="510" t="str">
        <f t="shared" si="49"/>
        <v>D+</v>
      </c>
      <c r="ED37" s="522">
        <f t="shared" si="50"/>
        <v>4</v>
      </c>
      <c r="EE37" s="285">
        <f t="shared" si="51"/>
        <v>4</v>
      </c>
      <c r="EF37" s="249">
        <f t="shared" si="52"/>
        <v>2.8</v>
      </c>
      <c r="EG37" s="251">
        <f t="shared" si="53"/>
        <v>1.2</v>
      </c>
      <c r="EH37" s="510" t="str">
        <f t="shared" si="54"/>
        <v>E-</v>
      </c>
      <c r="EI37" s="641">
        <f t="shared" si="55"/>
        <v>4</v>
      </c>
      <c r="EJ37" s="250">
        <f>'ACTA REPORTE 1ER TRI'!G495</f>
        <v>4</v>
      </c>
      <c r="EK37" s="250">
        <f>'ACTA REPORTE 1ER TRI'!L495</f>
        <v>4</v>
      </c>
      <c r="EL37" s="250">
        <f>'ACTA REPORTE 1ER TRI'!M495</f>
        <v>4</v>
      </c>
      <c r="EM37" s="544" t="str">
        <f>'ACTA REPORTE 1ER TRI'!N495</f>
        <v>D+</v>
      </c>
      <c r="EN37" s="250">
        <f>'ACTA REPORTE 1ER TRI'!T495</f>
        <v>4</v>
      </c>
      <c r="EO37" s="250">
        <f>'ACTA REPORTE 1ER TRI'!Y495</f>
        <v>4</v>
      </c>
      <c r="EP37" s="250">
        <f>'ACTA REPORTE 1ER TRI'!Z495</f>
        <v>4</v>
      </c>
      <c r="EQ37" s="547" t="str">
        <f>'ACTA REPORTE 1ER TRI'!AA495</f>
        <v>D+</v>
      </c>
      <c r="ER37" s="533">
        <f>'ACTA REPORTE 1ER TRI'!AB495</f>
        <v>4</v>
      </c>
      <c r="ES37" s="1123"/>
      <c r="ET37" s="510" t="str">
        <f t="shared" si="56"/>
        <v>D+</v>
      </c>
      <c r="EU37" s="522">
        <f t="shared" si="57"/>
        <v>4</v>
      </c>
      <c r="EV37" s="285">
        <f t="shared" si="58"/>
        <v>4</v>
      </c>
      <c r="EW37" s="249">
        <f t="shared" si="59"/>
        <v>2.8</v>
      </c>
      <c r="EX37" s="251">
        <f t="shared" si="60"/>
        <v>1.2</v>
      </c>
      <c r="EY37" s="510" t="str">
        <f t="shared" si="61"/>
        <v>E-</v>
      </c>
      <c r="EZ37" s="641">
        <f t="shared" si="62"/>
        <v>4</v>
      </c>
      <c r="FA37" s="503" t="str">
        <f t="shared" si="63"/>
        <v>E-</v>
      </c>
      <c r="FB37" s="645">
        <f t="shared" si="64"/>
        <v>3.407407407407407</v>
      </c>
      <c r="FC37" s="503" t="str">
        <f t="shared" si="65"/>
        <v>E-</v>
      </c>
      <c r="FD37" s="752">
        <f t="shared" si="0"/>
        <v>3.3777777777777778</v>
      </c>
    </row>
    <row r="38" spans="1:160" s="42" customFormat="1" ht="60" customHeight="1" x14ac:dyDescent="0.5">
      <c r="A38" s="41"/>
      <c r="B38" s="536">
        <v>28</v>
      </c>
      <c r="C38" s="72">
        <f>DATOS!F35</f>
        <v>0</v>
      </c>
      <c r="D38" s="250">
        <f>'ACTA REPORTE 1ER TRI'!G40</f>
        <v>0</v>
      </c>
      <c r="E38" s="250">
        <f>'ACTA REPORTE 1ER TRI'!L40</f>
        <v>0</v>
      </c>
      <c r="F38" s="250">
        <f>'ACTA REPORTE 1ER TRI'!M40</f>
        <v>0</v>
      </c>
      <c r="G38" s="544" t="e">
        <f>'ACTA REPORTE 1ER TRI'!N40</f>
        <v>#N/A</v>
      </c>
      <c r="H38" s="250">
        <f>'ACTA REPORTE 1ER TRI'!T40</f>
        <v>0</v>
      </c>
      <c r="I38" s="250">
        <f>'ACTA REPORTE 1ER TRI'!Y40</f>
        <v>0</v>
      </c>
      <c r="J38" s="250">
        <f>'ACTA REPORTE 1ER TRI'!Z40</f>
        <v>0</v>
      </c>
      <c r="K38" s="547" t="str">
        <f>'ACTA REPORTE 1ER TRI'!AA40</f>
        <v>D+</v>
      </c>
      <c r="L38" s="533">
        <f>'ACTA REPORTE 1ER TRI'!AB40</f>
        <v>4</v>
      </c>
      <c r="M38" s="1123"/>
      <c r="N38" s="510" t="str">
        <f t="shared" si="1"/>
        <v>E-</v>
      </c>
      <c r="O38" s="522">
        <f t="shared" si="2"/>
        <v>1.3333333333333333</v>
      </c>
      <c r="P38" s="285">
        <f t="shared" si="3"/>
        <v>0</v>
      </c>
      <c r="Q38" s="249">
        <f t="shared" si="4"/>
        <v>0</v>
      </c>
      <c r="R38" s="251">
        <f t="shared" si="5"/>
        <v>1.2</v>
      </c>
      <c r="S38" s="510" t="str">
        <f t="shared" si="6"/>
        <v>E-</v>
      </c>
      <c r="T38" s="641">
        <f t="shared" si="7"/>
        <v>1.2</v>
      </c>
      <c r="U38" s="250">
        <f>'ACTA REPORTE 1ER TRI'!G97</f>
        <v>0</v>
      </c>
      <c r="V38" s="250">
        <f>'ACTA REPORTE 1ER TRI'!L97</f>
        <v>0</v>
      </c>
      <c r="W38" s="250">
        <f>'ACTA REPORTE 1ER TRI'!M97</f>
        <v>0</v>
      </c>
      <c r="X38" s="544" t="e">
        <f>'ACTA REPORTE 1ER TRI'!N97</f>
        <v>#N/A</v>
      </c>
      <c r="Y38" s="250">
        <f>'ACTA REPORTE 1ER TRI'!T97</f>
        <v>0</v>
      </c>
      <c r="Z38" s="250">
        <f>'ACTA REPORTE 1ER TRI'!Y97</f>
        <v>0</v>
      </c>
      <c r="AA38" s="250">
        <f>'ACTA REPORTE 1ER TRI'!Z97</f>
        <v>0</v>
      </c>
      <c r="AB38" s="547" t="str">
        <f>'ACTA REPORTE 1ER TRI'!AA97</f>
        <v>D+</v>
      </c>
      <c r="AC38" s="533">
        <f>'ACTA REPORTE 1ER TRI'!AB97</f>
        <v>4</v>
      </c>
      <c r="AD38" s="1123"/>
      <c r="AE38" s="510" t="str">
        <f t="shared" si="8"/>
        <v>E-</v>
      </c>
      <c r="AF38" s="522">
        <f t="shared" si="9"/>
        <v>1.3333333333333333</v>
      </c>
      <c r="AG38" s="285">
        <f t="shared" si="10"/>
        <v>0</v>
      </c>
      <c r="AH38" s="249">
        <f t="shared" si="11"/>
        <v>0</v>
      </c>
      <c r="AI38" s="251">
        <f t="shared" si="12"/>
        <v>1.2</v>
      </c>
      <c r="AJ38" s="510" t="str">
        <f t="shared" si="13"/>
        <v>E-</v>
      </c>
      <c r="AK38" s="641">
        <f t="shared" si="14"/>
        <v>1.2</v>
      </c>
      <c r="AL38" s="250">
        <f>'ACTA REPORTE 1ER TRI'!G154</f>
        <v>4</v>
      </c>
      <c r="AM38" s="250">
        <f>'ACTA REPORTE 1ER TRI'!L154</f>
        <v>4</v>
      </c>
      <c r="AN38" s="250">
        <f>'ACTA REPORTE 1ER TRI'!M154</f>
        <v>4</v>
      </c>
      <c r="AO38" s="544" t="str">
        <f>'ACTA REPORTE 1ER TRI'!N154</f>
        <v>D+</v>
      </c>
      <c r="AP38" s="250">
        <f>'ACTA REPORTE 1ER TRI'!T154</f>
        <v>4</v>
      </c>
      <c r="AQ38" s="250">
        <f>'ACTA REPORTE 1ER TRI'!Y154</f>
        <v>4</v>
      </c>
      <c r="AR38" s="250">
        <f>'ACTA REPORTE 1ER TRI'!Z154</f>
        <v>4</v>
      </c>
      <c r="AS38" s="547" t="str">
        <f>'ACTA REPORTE 1ER TRI'!AA154</f>
        <v>D+</v>
      </c>
      <c r="AT38" s="533">
        <f>'ACTA REPORTE 1ER TRI'!AB154</f>
        <v>4</v>
      </c>
      <c r="AU38" s="1123"/>
      <c r="AV38" s="510" t="str">
        <f t="shared" si="15"/>
        <v>D+</v>
      </c>
      <c r="AW38" s="522">
        <f t="shared" si="66"/>
        <v>4</v>
      </c>
      <c r="AX38" s="285">
        <f t="shared" si="16"/>
        <v>4</v>
      </c>
      <c r="AY38" s="249">
        <f t="shared" si="17"/>
        <v>2.8</v>
      </c>
      <c r="AZ38" s="251">
        <f t="shared" si="18"/>
        <v>1.2</v>
      </c>
      <c r="BA38" s="510" t="str">
        <f t="shared" si="19"/>
        <v>E-</v>
      </c>
      <c r="BB38" s="641">
        <f t="shared" si="20"/>
        <v>4</v>
      </c>
      <c r="BC38" s="250">
        <f>'ACTA REPORTE 1ER TRI'!G211</f>
        <v>4</v>
      </c>
      <c r="BD38" s="250">
        <f>'ACTA REPORTE 1ER TRI'!L211</f>
        <v>4</v>
      </c>
      <c r="BE38" s="250">
        <f>'ACTA REPORTE 1ER TRI'!M211</f>
        <v>4</v>
      </c>
      <c r="BF38" s="544" t="str">
        <f>'ACTA REPORTE 1ER TRI'!N211</f>
        <v>D+</v>
      </c>
      <c r="BG38" s="250">
        <f>'ACTA REPORTE 1ER TRI'!T211</f>
        <v>4</v>
      </c>
      <c r="BH38" s="250">
        <f>'ACTA REPORTE 1ER TRI'!Y211</f>
        <v>4</v>
      </c>
      <c r="BI38" s="250">
        <f>'ACTA REPORTE 1ER TRI'!Z211</f>
        <v>4</v>
      </c>
      <c r="BJ38" s="547" t="str">
        <f>'ACTA REPORTE 1ER TRI'!AA211</f>
        <v>D+</v>
      </c>
      <c r="BK38" s="533">
        <f>'ACTA REPORTE 1ER TRI'!AB211</f>
        <v>4</v>
      </c>
      <c r="BL38" s="1123"/>
      <c r="BM38" s="510" t="str">
        <f t="shared" si="21"/>
        <v>D+</v>
      </c>
      <c r="BN38" s="522">
        <f t="shared" si="22"/>
        <v>4</v>
      </c>
      <c r="BO38" s="285">
        <f t="shared" si="23"/>
        <v>4</v>
      </c>
      <c r="BP38" s="249">
        <f t="shared" si="24"/>
        <v>2.8</v>
      </c>
      <c r="BQ38" s="251">
        <f t="shared" si="25"/>
        <v>1.2</v>
      </c>
      <c r="BR38" s="510" t="str">
        <f t="shared" si="26"/>
        <v>E-</v>
      </c>
      <c r="BS38" s="641">
        <f t="shared" si="27"/>
        <v>4</v>
      </c>
      <c r="BT38" s="250">
        <f>'ACTA REPORTE 1ER TRI'!G268</f>
        <v>4</v>
      </c>
      <c r="BU38" s="250">
        <f>'ACTA REPORTE 1ER TRI'!L268</f>
        <v>4</v>
      </c>
      <c r="BV38" s="250">
        <f>'ACTA REPORTE 1ER TRI'!M268</f>
        <v>4</v>
      </c>
      <c r="BW38" s="544" t="str">
        <f>'ACTA REPORTE 1ER TRI'!N268</f>
        <v>D+</v>
      </c>
      <c r="BX38" s="250">
        <f>'ACTA REPORTE 1ER TRI'!T268</f>
        <v>4</v>
      </c>
      <c r="BY38" s="251">
        <f>'ACTA REPORTE 1ER TRI'!Y268</f>
        <v>4</v>
      </c>
      <c r="BZ38" s="250">
        <f>'ACTA REPORTE 1ER TRI'!Z268</f>
        <v>4</v>
      </c>
      <c r="CA38" s="624" t="str">
        <f>'ACTA REPORTE 1ER TRI'!AA268</f>
        <v>D+</v>
      </c>
      <c r="CB38" s="533">
        <f>'ACTA REPORTE 1ER TRI'!AB268</f>
        <v>4</v>
      </c>
      <c r="CC38" s="1123"/>
      <c r="CD38" s="510" t="str">
        <f t="shared" si="28"/>
        <v>D+</v>
      </c>
      <c r="CE38" s="522">
        <f t="shared" si="29"/>
        <v>4</v>
      </c>
      <c r="CF38" s="285">
        <f t="shared" si="30"/>
        <v>4</v>
      </c>
      <c r="CG38" s="249">
        <f t="shared" si="31"/>
        <v>2.8</v>
      </c>
      <c r="CH38" s="251">
        <f t="shared" si="32"/>
        <v>1.2</v>
      </c>
      <c r="CI38" s="510" t="str">
        <f t="shared" si="33"/>
        <v>E-</v>
      </c>
      <c r="CJ38" s="641">
        <f t="shared" si="34"/>
        <v>4</v>
      </c>
      <c r="CK38" s="250">
        <f>'ACTA REPORTE 1ER TRI'!G325</f>
        <v>4</v>
      </c>
      <c r="CL38" s="250">
        <f>'ACTA REPORTE 1ER TRI'!L325</f>
        <v>4</v>
      </c>
      <c r="CM38" s="250">
        <f>'ACTA REPORTE 1ER TRI'!M325</f>
        <v>4</v>
      </c>
      <c r="CN38" s="544" t="str">
        <f>'ACTA REPORTE 1ER TRI'!N325</f>
        <v>D+</v>
      </c>
      <c r="CO38" s="250">
        <f>'ACTA REPORTE 1ER TRI'!T325</f>
        <v>4</v>
      </c>
      <c r="CP38" s="250">
        <f>'ACTA REPORTE 1ER TRI'!Y325</f>
        <v>4</v>
      </c>
      <c r="CQ38" s="250">
        <f>'ACTA REPORTE 1ER TRI'!Z325</f>
        <v>4</v>
      </c>
      <c r="CR38" s="547" t="str">
        <f>'ACTA REPORTE 1ER TRI'!AA325</f>
        <v>D+</v>
      </c>
      <c r="CS38" s="533">
        <f>'ACTA REPORTE 1ER TRI'!AB325</f>
        <v>4</v>
      </c>
      <c r="CT38" s="1123"/>
      <c r="CU38" s="510" t="str">
        <f t="shared" si="35"/>
        <v>D+</v>
      </c>
      <c r="CV38" s="522">
        <f t="shared" si="36"/>
        <v>4</v>
      </c>
      <c r="CW38" s="285">
        <f t="shared" si="37"/>
        <v>4</v>
      </c>
      <c r="CX38" s="249">
        <f t="shared" si="38"/>
        <v>2.8</v>
      </c>
      <c r="CY38" s="251">
        <f t="shared" si="39"/>
        <v>1.2</v>
      </c>
      <c r="CZ38" s="510" t="str">
        <f t="shared" si="40"/>
        <v>E-</v>
      </c>
      <c r="DA38" s="641">
        <f t="shared" si="41"/>
        <v>4</v>
      </c>
      <c r="DB38" s="250">
        <f>'ACTA REPORTE 1ER TRI'!G382</f>
        <v>4</v>
      </c>
      <c r="DC38" s="250">
        <f>'ACTA REPORTE 1ER TRI'!L382</f>
        <v>4</v>
      </c>
      <c r="DD38" s="250">
        <f>'ACTA REPORTE 1ER TRI'!M382</f>
        <v>4</v>
      </c>
      <c r="DE38" s="544" t="str">
        <f>'ACTA REPORTE 1ER TRI'!N382</f>
        <v>D+</v>
      </c>
      <c r="DF38" s="250">
        <f>'ACTA REPORTE 1ER TRI'!T382</f>
        <v>4</v>
      </c>
      <c r="DG38" s="250">
        <f>'ACTA REPORTE 1ER TRI'!Y382</f>
        <v>4</v>
      </c>
      <c r="DH38" s="250">
        <f>'ACTA REPORTE 1ER TRI'!Z382</f>
        <v>4</v>
      </c>
      <c r="DI38" s="547" t="str">
        <f>'ACTA REPORTE 1ER TRI'!AA382</f>
        <v>D+</v>
      </c>
      <c r="DJ38" s="533">
        <f>'ACTA REPORTE 1ER TRI'!AB382</f>
        <v>4</v>
      </c>
      <c r="DK38" s="1123"/>
      <c r="DL38" s="510" t="str">
        <f t="shared" si="42"/>
        <v>D+</v>
      </c>
      <c r="DM38" s="522">
        <f t="shared" si="43"/>
        <v>4</v>
      </c>
      <c r="DN38" s="285">
        <f t="shared" si="44"/>
        <v>4</v>
      </c>
      <c r="DO38" s="249">
        <f t="shared" si="45"/>
        <v>2.8</v>
      </c>
      <c r="DP38" s="251">
        <f t="shared" si="46"/>
        <v>1.2</v>
      </c>
      <c r="DQ38" s="510" t="str">
        <f t="shared" si="47"/>
        <v>E-</v>
      </c>
      <c r="DR38" s="641">
        <f t="shared" si="48"/>
        <v>4</v>
      </c>
      <c r="DS38" s="250">
        <f>'ACTA REPORTE 1ER TRI'!G439</f>
        <v>4</v>
      </c>
      <c r="DT38" s="250">
        <f>'ACTA REPORTE 1ER TRI'!L439</f>
        <v>4</v>
      </c>
      <c r="DU38" s="250">
        <f>'ACTA REPORTE 1ER TRI'!M439</f>
        <v>4</v>
      </c>
      <c r="DV38" s="544" t="str">
        <f>'ACTA REPORTE 1ER TRI'!N439</f>
        <v>D+</v>
      </c>
      <c r="DW38" s="250">
        <f>'ACTA REPORTE 1ER TRI'!T439</f>
        <v>4</v>
      </c>
      <c r="DX38" s="250">
        <f>'ACTA REPORTE 1ER TRI'!Y439</f>
        <v>4</v>
      </c>
      <c r="DY38" s="250">
        <f>'ACTA REPORTE 1ER TRI'!Z439</f>
        <v>4</v>
      </c>
      <c r="DZ38" s="547" t="str">
        <f>'ACTA REPORTE 1ER TRI'!AA439</f>
        <v>D+</v>
      </c>
      <c r="EA38" s="533">
        <f>'ACTA REPORTE 1ER TRI'!AB439</f>
        <v>4</v>
      </c>
      <c r="EB38" s="1123"/>
      <c r="EC38" s="510" t="str">
        <f t="shared" si="49"/>
        <v>D+</v>
      </c>
      <c r="ED38" s="522">
        <f t="shared" si="50"/>
        <v>4</v>
      </c>
      <c r="EE38" s="285">
        <f t="shared" si="51"/>
        <v>4</v>
      </c>
      <c r="EF38" s="249">
        <f t="shared" si="52"/>
        <v>2.8</v>
      </c>
      <c r="EG38" s="251">
        <f t="shared" si="53"/>
        <v>1.2</v>
      </c>
      <c r="EH38" s="510" t="str">
        <f t="shared" si="54"/>
        <v>E-</v>
      </c>
      <c r="EI38" s="641">
        <f t="shared" si="55"/>
        <v>4</v>
      </c>
      <c r="EJ38" s="250">
        <f>'ACTA REPORTE 1ER TRI'!G496</f>
        <v>4</v>
      </c>
      <c r="EK38" s="250">
        <f>'ACTA REPORTE 1ER TRI'!L496</f>
        <v>4</v>
      </c>
      <c r="EL38" s="250">
        <f>'ACTA REPORTE 1ER TRI'!M496</f>
        <v>4</v>
      </c>
      <c r="EM38" s="544" t="str">
        <f>'ACTA REPORTE 1ER TRI'!N496</f>
        <v>D+</v>
      </c>
      <c r="EN38" s="250">
        <f>'ACTA REPORTE 1ER TRI'!T496</f>
        <v>4</v>
      </c>
      <c r="EO38" s="250">
        <f>'ACTA REPORTE 1ER TRI'!Y496</f>
        <v>4</v>
      </c>
      <c r="EP38" s="250">
        <f>'ACTA REPORTE 1ER TRI'!Z496</f>
        <v>4</v>
      </c>
      <c r="EQ38" s="547" t="str">
        <f>'ACTA REPORTE 1ER TRI'!AA496</f>
        <v>D+</v>
      </c>
      <c r="ER38" s="533">
        <f>'ACTA REPORTE 1ER TRI'!AB496</f>
        <v>4</v>
      </c>
      <c r="ES38" s="1123"/>
      <c r="ET38" s="510" t="str">
        <f t="shared" si="56"/>
        <v>D+</v>
      </c>
      <c r="EU38" s="522">
        <f t="shared" si="57"/>
        <v>4</v>
      </c>
      <c r="EV38" s="285">
        <f t="shared" si="58"/>
        <v>4</v>
      </c>
      <c r="EW38" s="249">
        <f t="shared" si="59"/>
        <v>2.8</v>
      </c>
      <c r="EX38" s="251">
        <f t="shared" si="60"/>
        <v>1.2</v>
      </c>
      <c r="EY38" s="510" t="str">
        <f t="shared" si="61"/>
        <v>E-</v>
      </c>
      <c r="EZ38" s="641">
        <f t="shared" si="62"/>
        <v>4</v>
      </c>
      <c r="FA38" s="503" t="str">
        <f t="shared" si="63"/>
        <v>E-</v>
      </c>
      <c r="FB38" s="645">
        <f t="shared" si="64"/>
        <v>3.407407407407407</v>
      </c>
      <c r="FC38" s="503" t="str">
        <f t="shared" si="65"/>
        <v>E-</v>
      </c>
      <c r="FD38" s="752">
        <f t="shared" si="0"/>
        <v>3.3777777777777778</v>
      </c>
    </row>
    <row r="39" spans="1:160" s="42" customFormat="1" ht="60" customHeight="1" x14ac:dyDescent="0.5">
      <c r="A39" s="41"/>
      <c r="B39" s="536">
        <v>29</v>
      </c>
      <c r="C39" s="72">
        <f>DATOS!F36</f>
        <v>0</v>
      </c>
      <c r="D39" s="250">
        <f>'ACTA REPORTE 1ER TRI'!G41</f>
        <v>0</v>
      </c>
      <c r="E39" s="250">
        <f>'ACTA REPORTE 1ER TRI'!L41</f>
        <v>0</v>
      </c>
      <c r="F39" s="250">
        <f>'ACTA REPORTE 1ER TRI'!M41</f>
        <v>0</v>
      </c>
      <c r="G39" s="544" t="e">
        <f>'ACTA REPORTE 1ER TRI'!N41</f>
        <v>#N/A</v>
      </c>
      <c r="H39" s="250">
        <f>'ACTA REPORTE 1ER TRI'!T41</f>
        <v>0</v>
      </c>
      <c r="I39" s="250">
        <f>'ACTA REPORTE 1ER TRI'!Y41</f>
        <v>0</v>
      </c>
      <c r="J39" s="250">
        <f>'ACTA REPORTE 1ER TRI'!Z41</f>
        <v>0</v>
      </c>
      <c r="K39" s="547" t="str">
        <f>'ACTA REPORTE 1ER TRI'!AA41</f>
        <v>C-</v>
      </c>
      <c r="L39" s="533">
        <f>'ACTA REPORTE 1ER TRI'!AB41</f>
        <v>5</v>
      </c>
      <c r="M39" s="1123"/>
      <c r="N39" s="510" t="str">
        <f t="shared" si="1"/>
        <v>E-</v>
      </c>
      <c r="O39" s="522">
        <f t="shared" si="2"/>
        <v>1.6666666666666667</v>
      </c>
      <c r="P39" s="285">
        <f t="shared" si="3"/>
        <v>0</v>
      </c>
      <c r="Q39" s="249">
        <f t="shared" si="4"/>
        <v>0</v>
      </c>
      <c r="R39" s="251">
        <f t="shared" si="5"/>
        <v>1.5</v>
      </c>
      <c r="S39" s="510" t="str">
        <f t="shared" si="6"/>
        <v>E-</v>
      </c>
      <c r="T39" s="641">
        <f t="shared" si="7"/>
        <v>1.5</v>
      </c>
      <c r="U39" s="250">
        <f>'ACTA REPORTE 1ER TRI'!G98</f>
        <v>0</v>
      </c>
      <c r="V39" s="250">
        <f>'ACTA REPORTE 1ER TRI'!L98</f>
        <v>0</v>
      </c>
      <c r="W39" s="250">
        <f>'ACTA REPORTE 1ER TRI'!M98</f>
        <v>0</v>
      </c>
      <c r="X39" s="544" t="e">
        <f>'ACTA REPORTE 1ER TRI'!N98</f>
        <v>#N/A</v>
      </c>
      <c r="Y39" s="250">
        <f>'ACTA REPORTE 1ER TRI'!T98</f>
        <v>0</v>
      </c>
      <c r="Z39" s="250">
        <f>'ACTA REPORTE 1ER TRI'!Y98</f>
        <v>0</v>
      </c>
      <c r="AA39" s="250">
        <f>'ACTA REPORTE 1ER TRI'!Z98</f>
        <v>0</v>
      </c>
      <c r="AB39" s="547" t="str">
        <f>'ACTA REPORTE 1ER TRI'!AA98</f>
        <v>C-</v>
      </c>
      <c r="AC39" s="533">
        <f>'ACTA REPORTE 1ER TRI'!AB98</f>
        <v>5</v>
      </c>
      <c r="AD39" s="1123"/>
      <c r="AE39" s="510" t="str">
        <f t="shared" si="8"/>
        <v>E-</v>
      </c>
      <c r="AF39" s="522">
        <f t="shared" si="9"/>
        <v>1.6666666666666667</v>
      </c>
      <c r="AG39" s="285">
        <f t="shared" si="10"/>
        <v>0</v>
      </c>
      <c r="AH39" s="249">
        <f t="shared" si="11"/>
        <v>0</v>
      </c>
      <c r="AI39" s="251">
        <f t="shared" si="12"/>
        <v>1.5</v>
      </c>
      <c r="AJ39" s="510" t="str">
        <f t="shared" si="13"/>
        <v>E-</v>
      </c>
      <c r="AK39" s="641">
        <f t="shared" si="14"/>
        <v>1.5</v>
      </c>
      <c r="AL39" s="250">
        <f>'ACTA REPORTE 1ER TRI'!G155</f>
        <v>5</v>
      </c>
      <c r="AM39" s="250">
        <f>'ACTA REPORTE 1ER TRI'!L155</f>
        <v>5</v>
      </c>
      <c r="AN39" s="250">
        <f>'ACTA REPORTE 1ER TRI'!M155</f>
        <v>5</v>
      </c>
      <c r="AO39" s="544" t="str">
        <f>'ACTA REPORTE 1ER TRI'!N155</f>
        <v>C-</v>
      </c>
      <c r="AP39" s="250">
        <f>'ACTA REPORTE 1ER TRI'!T155</f>
        <v>5</v>
      </c>
      <c r="AQ39" s="250">
        <f>'ACTA REPORTE 1ER TRI'!Y155</f>
        <v>5</v>
      </c>
      <c r="AR39" s="250">
        <f>'ACTA REPORTE 1ER TRI'!Z155</f>
        <v>5</v>
      </c>
      <c r="AS39" s="547" t="str">
        <f>'ACTA REPORTE 1ER TRI'!AA155</f>
        <v>C-</v>
      </c>
      <c r="AT39" s="533">
        <f>'ACTA REPORTE 1ER TRI'!AB155</f>
        <v>5</v>
      </c>
      <c r="AU39" s="1123"/>
      <c r="AV39" s="510" t="str">
        <f t="shared" si="15"/>
        <v>C-</v>
      </c>
      <c r="AW39" s="522">
        <f t="shared" si="66"/>
        <v>5</v>
      </c>
      <c r="AX39" s="285">
        <f t="shared" si="16"/>
        <v>5</v>
      </c>
      <c r="AY39" s="249">
        <f t="shared" si="17"/>
        <v>3.5</v>
      </c>
      <c r="AZ39" s="251">
        <f t="shared" si="18"/>
        <v>1.5</v>
      </c>
      <c r="BA39" s="510" t="str">
        <f t="shared" si="19"/>
        <v>E-</v>
      </c>
      <c r="BB39" s="641">
        <f t="shared" si="20"/>
        <v>5</v>
      </c>
      <c r="BC39" s="250">
        <f>'ACTA REPORTE 1ER TRI'!G212</f>
        <v>5</v>
      </c>
      <c r="BD39" s="250">
        <f>'ACTA REPORTE 1ER TRI'!L212</f>
        <v>5</v>
      </c>
      <c r="BE39" s="250">
        <f>'ACTA REPORTE 1ER TRI'!M212</f>
        <v>5</v>
      </c>
      <c r="BF39" s="544" t="str">
        <f>'ACTA REPORTE 1ER TRI'!N212</f>
        <v>C-</v>
      </c>
      <c r="BG39" s="250">
        <f>'ACTA REPORTE 1ER TRI'!T212</f>
        <v>5</v>
      </c>
      <c r="BH39" s="250">
        <f>'ACTA REPORTE 1ER TRI'!Y212</f>
        <v>5</v>
      </c>
      <c r="BI39" s="250">
        <f>'ACTA REPORTE 1ER TRI'!Z212</f>
        <v>5</v>
      </c>
      <c r="BJ39" s="547" t="str">
        <f>'ACTA REPORTE 1ER TRI'!AA212</f>
        <v>C-</v>
      </c>
      <c r="BK39" s="533">
        <f>'ACTA REPORTE 1ER TRI'!AB212</f>
        <v>5</v>
      </c>
      <c r="BL39" s="1123"/>
      <c r="BM39" s="510" t="str">
        <f t="shared" si="21"/>
        <v>C-</v>
      </c>
      <c r="BN39" s="522">
        <f t="shared" si="22"/>
        <v>5</v>
      </c>
      <c r="BO39" s="285">
        <f t="shared" si="23"/>
        <v>5</v>
      </c>
      <c r="BP39" s="249">
        <f t="shared" si="24"/>
        <v>3.5</v>
      </c>
      <c r="BQ39" s="251">
        <f t="shared" si="25"/>
        <v>1.5</v>
      </c>
      <c r="BR39" s="510" t="str">
        <f t="shared" si="26"/>
        <v>E-</v>
      </c>
      <c r="BS39" s="641">
        <f t="shared" si="27"/>
        <v>5</v>
      </c>
      <c r="BT39" s="250">
        <f>'ACTA REPORTE 1ER TRI'!G269</f>
        <v>5</v>
      </c>
      <c r="BU39" s="250">
        <f>'ACTA REPORTE 1ER TRI'!L269</f>
        <v>5</v>
      </c>
      <c r="BV39" s="250">
        <f>'ACTA REPORTE 1ER TRI'!M269</f>
        <v>5</v>
      </c>
      <c r="BW39" s="544" t="str">
        <f>'ACTA REPORTE 1ER TRI'!N269</f>
        <v>C-</v>
      </c>
      <c r="BX39" s="250">
        <f>'ACTA REPORTE 1ER TRI'!T269</f>
        <v>5</v>
      </c>
      <c r="BY39" s="251">
        <f>'ACTA REPORTE 1ER TRI'!Y269</f>
        <v>5</v>
      </c>
      <c r="BZ39" s="250">
        <f>'ACTA REPORTE 1ER TRI'!Z269</f>
        <v>5</v>
      </c>
      <c r="CA39" s="624" t="str">
        <f>'ACTA REPORTE 1ER TRI'!AA269</f>
        <v>C-</v>
      </c>
      <c r="CB39" s="533">
        <f>'ACTA REPORTE 1ER TRI'!AB269</f>
        <v>5</v>
      </c>
      <c r="CC39" s="1123"/>
      <c r="CD39" s="510" t="str">
        <f t="shared" si="28"/>
        <v>C-</v>
      </c>
      <c r="CE39" s="522">
        <f t="shared" si="29"/>
        <v>5</v>
      </c>
      <c r="CF39" s="285">
        <f t="shared" si="30"/>
        <v>5</v>
      </c>
      <c r="CG39" s="249">
        <f t="shared" si="31"/>
        <v>3.5</v>
      </c>
      <c r="CH39" s="251">
        <f t="shared" si="32"/>
        <v>1.5</v>
      </c>
      <c r="CI39" s="510" t="str">
        <f t="shared" si="33"/>
        <v>E-</v>
      </c>
      <c r="CJ39" s="641">
        <f t="shared" si="34"/>
        <v>5</v>
      </c>
      <c r="CK39" s="250">
        <f>'ACTA REPORTE 1ER TRI'!G326</f>
        <v>5</v>
      </c>
      <c r="CL39" s="250">
        <f>'ACTA REPORTE 1ER TRI'!L326</f>
        <v>5</v>
      </c>
      <c r="CM39" s="250">
        <f>'ACTA REPORTE 1ER TRI'!M326</f>
        <v>5</v>
      </c>
      <c r="CN39" s="544" t="str">
        <f>'ACTA REPORTE 1ER TRI'!N326</f>
        <v>C-</v>
      </c>
      <c r="CO39" s="250">
        <f>'ACTA REPORTE 1ER TRI'!T326</f>
        <v>5</v>
      </c>
      <c r="CP39" s="250">
        <f>'ACTA REPORTE 1ER TRI'!Y326</f>
        <v>5</v>
      </c>
      <c r="CQ39" s="250">
        <f>'ACTA REPORTE 1ER TRI'!Z326</f>
        <v>5</v>
      </c>
      <c r="CR39" s="547" t="str">
        <f>'ACTA REPORTE 1ER TRI'!AA326</f>
        <v>C-</v>
      </c>
      <c r="CS39" s="533">
        <f>'ACTA REPORTE 1ER TRI'!AB326</f>
        <v>5</v>
      </c>
      <c r="CT39" s="1123"/>
      <c r="CU39" s="510" t="str">
        <f t="shared" si="35"/>
        <v>C-</v>
      </c>
      <c r="CV39" s="522">
        <f t="shared" si="36"/>
        <v>5</v>
      </c>
      <c r="CW39" s="285">
        <f t="shared" si="37"/>
        <v>5</v>
      </c>
      <c r="CX39" s="249">
        <f t="shared" si="38"/>
        <v>3.5</v>
      </c>
      <c r="CY39" s="251">
        <f t="shared" si="39"/>
        <v>1.5</v>
      </c>
      <c r="CZ39" s="510" t="str">
        <f t="shared" si="40"/>
        <v>E-</v>
      </c>
      <c r="DA39" s="641">
        <f t="shared" si="41"/>
        <v>5</v>
      </c>
      <c r="DB39" s="250">
        <f>'ACTA REPORTE 1ER TRI'!G383</f>
        <v>5</v>
      </c>
      <c r="DC39" s="250">
        <f>'ACTA REPORTE 1ER TRI'!L383</f>
        <v>5</v>
      </c>
      <c r="DD39" s="250">
        <f>'ACTA REPORTE 1ER TRI'!M383</f>
        <v>5</v>
      </c>
      <c r="DE39" s="544" t="str">
        <f>'ACTA REPORTE 1ER TRI'!N383</f>
        <v>C-</v>
      </c>
      <c r="DF39" s="250">
        <f>'ACTA REPORTE 1ER TRI'!T383</f>
        <v>5</v>
      </c>
      <c r="DG39" s="250">
        <f>'ACTA REPORTE 1ER TRI'!Y383</f>
        <v>5</v>
      </c>
      <c r="DH39" s="250">
        <f>'ACTA REPORTE 1ER TRI'!Z383</f>
        <v>5</v>
      </c>
      <c r="DI39" s="547" t="str">
        <f>'ACTA REPORTE 1ER TRI'!AA383</f>
        <v>C-</v>
      </c>
      <c r="DJ39" s="533">
        <f>'ACTA REPORTE 1ER TRI'!AB383</f>
        <v>5</v>
      </c>
      <c r="DK39" s="1123"/>
      <c r="DL39" s="510" t="str">
        <f t="shared" si="42"/>
        <v>C-</v>
      </c>
      <c r="DM39" s="522">
        <f t="shared" si="43"/>
        <v>5</v>
      </c>
      <c r="DN39" s="285">
        <f t="shared" si="44"/>
        <v>5</v>
      </c>
      <c r="DO39" s="249">
        <f t="shared" si="45"/>
        <v>3.5</v>
      </c>
      <c r="DP39" s="251">
        <f t="shared" si="46"/>
        <v>1.5</v>
      </c>
      <c r="DQ39" s="510" t="str">
        <f t="shared" si="47"/>
        <v>E-</v>
      </c>
      <c r="DR39" s="641">
        <f t="shared" si="48"/>
        <v>5</v>
      </c>
      <c r="DS39" s="250">
        <f>'ACTA REPORTE 1ER TRI'!G440</f>
        <v>5</v>
      </c>
      <c r="DT39" s="250">
        <f>'ACTA REPORTE 1ER TRI'!L440</f>
        <v>5</v>
      </c>
      <c r="DU39" s="250">
        <f>'ACTA REPORTE 1ER TRI'!M440</f>
        <v>5</v>
      </c>
      <c r="DV39" s="544" t="str">
        <f>'ACTA REPORTE 1ER TRI'!N440</f>
        <v>C-</v>
      </c>
      <c r="DW39" s="250">
        <f>'ACTA REPORTE 1ER TRI'!T440</f>
        <v>5</v>
      </c>
      <c r="DX39" s="250">
        <f>'ACTA REPORTE 1ER TRI'!Y440</f>
        <v>5</v>
      </c>
      <c r="DY39" s="250">
        <f>'ACTA REPORTE 1ER TRI'!Z440</f>
        <v>5</v>
      </c>
      <c r="DZ39" s="547" t="str">
        <f>'ACTA REPORTE 1ER TRI'!AA440</f>
        <v>C-</v>
      </c>
      <c r="EA39" s="533">
        <f>'ACTA REPORTE 1ER TRI'!AB440</f>
        <v>5</v>
      </c>
      <c r="EB39" s="1123"/>
      <c r="EC39" s="510" t="str">
        <f t="shared" si="49"/>
        <v>C-</v>
      </c>
      <c r="ED39" s="522">
        <f t="shared" si="50"/>
        <v>5</v>
      </c>
      <c r="EE39" s="285">
        <f t="shared" si="51"/>
        <v>5</v>
      </c>
      <c r="EF39" s="249">
        <f t="shared" si="52"/>
        <v>3.5</v>
      </c>
      <c r="EG39" s="251">
        <f t="shared" si="53"/>
        <v>1.5</v>
      </c>
      <c r="EH39" s="510" t="str">
        <f t="shared" si="54"/>
        <v>E-</v>
      </c>
      <c r="EI39" s="641">
        <f t="shared" si="55"/>
        <v>5</v>
      </c>
      <c r="EJ39" s="250">
        <f>'ACTA REPORTE 1ER TRI'!G497</f>
        <v>5</v>
      </c>
      <c r="EK39" s="250">
        <f>'ACTA REPORTE 1ER TRI'!L497</f>
        <v>5</v>
      </c>
      <c r="EL39" s="250">
        <f>'ACTA REPORTE 1ER TRI'!M497</f>
        <v>5</v>
      </c>
      <c r="EM39" s="544" t="str">
        <f>'ACTA REPORTE 1ER TRI'!N497</f>
        <v>C-</v>
      </c>
      <c r="EN39" s="250">
        <f>'ACTA REPORTE 1ER TRI'!T497</f>
        <v>5</v>
      </c>
      <c r="EO39" s="250">
        <f>'ACTA REPORTE 1ER TRI'!Y497</f>
        <v>5</v>
      </c>
      <c r="EP39" s="250">
        <f>'ACTA REPORTE 1ER TRI'!Z497</f>
        <v>5</v>
      </c>
      <c r="EQ39" s="547" t="str">
        <f>'ACTA REPORTE 1ER TRI'!AA497</f>
        <v>C-</v>
      </c>
      <c r="ER39" s="533">
        <f>'ACTA REPORTE 1ER TRI'!AB497</f>
        <v>5</v>
      </c>
      <c r="ES39" s="1123"/>
      <c r="ET39" s="510" t="str">
        <f t="shared" si="56"/>
        <v>C-</v>
      </c>
      <c r="EU39" s="522">
        <f t="shared" si="57"/>
        <v>5</v>
      </c>
      <c r="EV39" s="285">
        <f t="shared" si="58"/>
        <v>5</v>
      </c>
      <c r="EW39" s="249">
        <f t="shared" si="59"/>
        <v>3.5</v>
      </c>
      <c r="EX39" s="251">
        <f t="shared" si="60"/>
        <v>1.5</v>
      </c>
      <c r="EY39" s="510" t="str">
        <f t="shared" si="61"/>
        <v>E-</v>
      </c>
      <c r="EZ39" s="641">
        <f t="shared" si="62"/>
        <v>5</v>
      </c>
      <c r="FA39" s="503" t="str">
        <f t="shared" si="63"/>
        <v>E-</v>
      </c>
      <c r="FB39" s="645">
        <f t="shared" si="64"/>
        <v>4.2592592592592595</v>
      </c>
      <c r="FC39" s="503" t="str">
        <f t="shared" si="65"/>
        <v>E-</v>
      </c>
      <c r="FD39" s="752">
        <f t="shared" si="0"/>
        <v>4.2222222222222223</v>
      </c>
    </row>
    <row r="40" spans="1:160" s="42" customFormat="1" ht="60" customHeight="1" x14ac:dyDescent="0.5">
      <c r="A40" s="41"/>
      <c r="B40" s="536">
        <v>30</v>
      </c>
      <c r="C40" s="72">
        <f>DATOS!F37</f>
        <v>0</v>
      </c>
      <c r="D40" s="250">
        <f>'ACTA REPORTE 1ER TRI'!G42</f>
        <v>0</v>
      </c>
      <c r="E40" s="250">
        <f>'ACTA REPORTE 1ER TRI'!L42</f>
        <v>0</v>
      </c>
      <c r="F40" s="250">
        <f>'ACTA REPORTE 1ER TRI'!M42</f>
        <v>0</v>
      </c>
      <c r="G40" s="544" t="e">
        <f>'ACTA REPORTE 1ER TRI'!N42</f>
        <v>#N/A</v>
      </c>
      <c r="H40" s="250">
        <f>'ACTA REPORTE 1ER TRI'!T42</f>
        <v>0</v>
      </c>
      <c r="I40" s="250">
        <f>'ACTA REPORTE 1ER TRI'!Y42</f>
        <v>0</v>
      </c>
      <c r="J40" s="250">
        <f>'ACTA REPORTE 1ER TRI'!Z42</f>
        <v>0</v>
      </c>
      <c r="K40" s="547" t="str">
        <f>'ACTA REPORTE 1ER TRI'!AA42</f>
        <v>D-</v>
      </c>
      <c r="L40" s="533">
        <f>'ACTA REPORTE 1ER TRI'!AB42</f>
        <v>3</v>
      </c>
      <c r="M40" s="1123"/>
      <c r="N40" s="510" t="str">
        <f t="shared" si="1"/>
        <v>E-</v>
      </c>
      <c r="O40" s="522">
        <f t="shared" si="2"/>
        <v>1</v>
      </c>
      <c r="P40" s="285">
        <f t="shared" si="3"/>
        <v>0</v>
      </c>
      <c r="Q40" s="249">
        <f t="shared" si="4"/>
        <v>0</v>
      </c>
      <c r="R40" s="251">
        <f t="shared" si="5"/>
        <v>0.89999999999999991</v>
      </c>
      <c r="S40" s="510" t="str">
        <f t="shared" si="6"/>
        <v>E-</v>
      </c>
      <c r="T40" s="641">
        <f t="shared" si="7"/>
        <v>0.89999999999999991</v>
      </c>
      <c r="U40" s="250">
        <f>'ACTA REPORTE 1ER TRI'!G99</f>
        <v>0</v>
      </c>
      <c r="V40" s="250">
        <f>'ACTA REPORTE 1ER TRI'!L99</f>
        <v>0</v>
      </c>
      <c r="W40" s="250">
        <f>'ACTA REPORTE 1ER TRI'!M99</f>
        <v>0</v>
      </c>
      <c r="X40" s="544" t="e">
        <f>'ACTA REPORTE 1ER TRI'!N99</f>
        <v>#N/A</v>
      </c>
      <c r="Y40" s="250">
        <f>'ACTA REPORTE 1ER TRI'!T99</f>
        <v>0</v>
      </c>
      <c r="Z40" s="250">
        <f>'ACTA REPORTE 1ER TRI'!Y99</f>
        <v>0</v>
      </c>
      <c r="AA40" s="250">
        <f>'ACTA REPORTE 1ER TRI'!Z99</f>
        <v>0</v>
      </c>
      <c r="AB40" s="547" t="str">
        <f>'ACTA REPORTE 1ER TRI'!AA99</f>
        <v>D-</v>
      </c>
      <c r="AC40" s="533">
        <f>'ACTA REPORTE 1ER TRI'!AB99</f>
        <v>3</v>
      </c>
      <c r="AD40" s="1123"/>
      <c r="AE40" s="510" t="str">
        <f t="shared" si="8"/>
        <v>E-</v>
      </c>
      <c r="AF40" s="522">
        <f t="shared" si="9"/>
        <v>1</v>
      </c>
      <c r="AG40" s="285">
        <f t="shared" si="10"/>
        <v>0</v>
      </c>
      <c r="AH40" s="249">
        <f t="shared" si="11"/>
        <v>0</v>
      </c>
      <c r="AI40" s="251">
        <f t="shared" si="12"/>
        <v>0.89999999999999991</v>
      </c>
      <c r="AJ40" s="510" t="str">
        <f t="shared" si="13"/>
        <v>E-</v>
      </c>
      <c r="AK40" s="641">
        <f t="shared" si="14"/>
        <v>0.89999999999999991</v>
      </c>
      <c r="AL40" s="250">
        <f>'ACTA REPORTE 1ER TRI'!G156</f>
        <v>3</v>
      </c>
      <c r="AM40" s="250">
        <f>'ACTA REPORTE 1ER TRI'!L156</f>
        <v>3</v>
      </c>
      <c r="AN40" s="250">
        <f>'ACTA REPORTE 1ER TRI'!M156</f>
        <v>3</v>
      </c>
      <c r="AO40" s="544" t="str">
        <f>'ACTA REPORTE 1ER TRI'!N156</f>
        <v>D-</v>
      </c>
      <c r="AP40" s="250">
        <f>'ACTA REPORTE 1ER TRI'!T156</f>
        <v>3</v>
      </c>
      <c r="AQ40" s="250">
        <f>'ACTA REPORTE 1ER TRI'!Y156</f>
        <v>3</v>
      </c>
      <c r="AR40" s="250">
        <f>'ACTA REPORTE 1ER TRI'!Z156</f>
        <v>3</v>
      </c>
      <c r="AS40" s="547" t="str">
        <f>'ACTA REPORTE 1ER TRI'!AA156</f>
        <v>D-</v>
      </c>
      <c r="AT40" s="533">
        <f>'ACTA REPORTE 1ER TRI'!AB156</f>
        <v>3</v>
      </c>
      <c r="AU40" s="1123"/>
      <c r="AV40" s="510" t="str">
        <f t="shared" si="15"/>
        <v>D-</v>
      </c>
      <c r="AW40" s="522">
        <f t="shared" si="66"/>
        <v>3</v>
      </c>
      <c r="AX40" s="285">
        <f t="shared" si="16"/>
        <v>3</v>
      </c>
      <c r="AY40" s="249">
        <f t="shared" si="17"/>
        <v>2.0999999999999996</v>
      </c>
      <c r="AZ40" s="251">
        <f t="shared" si="18"/>
        <v>0.89999999999999991</v>
      </c>
      <c r="BA40" s="510" t="str">
        <f t="shared" si="19"/>
        <v>E-</v>
      </c>
      <c r="BB40" s="641">
        <f t="shared" si="20"/>
        <v>2.9999999999999996</v>
      </c>
      <c r="BC40" s="250">
        <f>'ACTA REPORTE 1ER TRI'!G213</f>
        <v>3</v>
      </c>
      <c r="BD40" s="250">
        <f>'ACTA REPORTE 1ER TRI'!L213</f>
        <v>3</v>
      </c>
      <c r="BE40" s="250">
        <f>'ACTA REPORTE 1ER TRI'!M213</f>
        <v>3</v>
      </c>
      <c r="BF40" s="544" t="str">
        <f>'ACTA REPORTE 1ER TRI'!N213</f>
        <v>D-</v>
      </c>
      <c r="BG40" s="250">
        <f>'ACTA REPORTE 1ER TRI'!T213</f>
        <v>3</v>
      </c>
      <c r="BH40" s="250">
        <f>'ACTA REPORTE 1ER TRI'!Y213</f>
        <v>3</v>
      </c>
      <c r="BI40" s="250">
        <f>'ACTA REPORTE 1ER TRI'!Z213</f>
        <v>3</v>
      </c>
      <c r="BJ40" s="547" t="str">
        <f>'ACTA REPORTE 1ER TRI'!AA213</f>
        <v>D-</v>
      </c>
      <c r="BK40" s="533">
        <f>'ACTA REPORTE 1ER TRI'!AB213</f>
        <v>3</v>
      </c>
      <c r="BL40" s="1123"/>
      <c r="BM40" s="510" t="str">
        <f t="shared" si="21"/>
        <v>D-</v>
      </c>
      <c r="BN40" s="522">
        <f t="shared" si="22"/>
        <v>3</v>
      </c>
      <c r="BO40" s="285">
        <f t="shared" si="23"/>
        <v>3</v>
      </c>
      <c r="BP40" s="249">
        <f t="shared" si="24"/>
        <v>2.0999999999999996</v>
      </c>
      <c r="BQ40" s="251">
        <f t="shared" si="25"/>
        <v>0.89999999999999991</v>
      </c>
      <c r="BR40" s="510" t="str">
        <f t="shared" si="26"/>
        <v>E-</v>
      </c>
      <c r="BS40" s="641">
        <f t="shared" si="27"/>
        <v>2.9999999999999996</v>
      </c>
      <c r="BT40" s="250">
        <f>'ACTA REPORTE 1ER TRI'!G270</f>
        <v>3</v>
      </c>
      <c r="BU40" s="250">
        <f>'ACTA REPORTE 1ER TRI'!L270</f>
        <v>3</v>
      </c>
      <c r="BV40" s="250">
        <f>'ACTA REPORTE 1ER TRI'!M270</f>
        <v>3</v>
      </c>
      <c r="BW40" s="544" t="str">
        <f>'ACTA REPORTE 1ER TRI'!N270</f>
        <v>D-</v>
      </c>
      <c r="BX40" s="250">
        <f>'ACTA REPORTE 1ER TRI'!T270</f>
        <v>3</v>
      </c>
      <c r="BY40" s="251">
        <f>'ACTA REPORTE 1ER TRI'!Y270</f>
        <v>3</v>
      </c>
      <c r="BZ40" s="250">
        <f>'ACTA REPORTE 1ER TRI'!Z270</f>
        <v>3</v>
      </c>
      <c r="CA40" s="624" t="str">
        <f>'ACTA REPORTE 1ER TRI'!AA270</f>
        <v>D-</v>
      </c>
      <c r="CB40" s="533">
        <f>'ACTA REPORTE 1ER TRI'!AB270</f>
        <v>3</v>
      </c>
      <c r="CC40" s="1123"/>
      <c r="CD40" s="510" t="str">
        <f t="shared" si="28"/>
        <v>D-</v>
      </c>
      <c r="CE40" s="522">
        <f t="shared" si="29"/>
        <v>3</v>
      </c>
      <c r="CF40" s="285">
        <f t="shared" si="30"/>
        <v>3</v>
      </c>
      <c r="CG40" s="249">
        <f t="shared" si="31"/>
        <v>2.0999999999999996</v>
      </c>
      <c r="CH40" s="251">
        <f t="shared" si="32"/>
        <v>0.89999999999999991</v>
      </c>
      <c r="CI40" s="510" t="str">
        <f t="shared" si="33"/>
        <v>E-</v>
      </c>
      <c r="CJ40" s="641">
        <f t="shared" si="34"/>
        <v>2.9999999999999996</v>
      </c>
      <c r="CK40" s="250">
        <f>'ACTA REPORTE 1ER TRI'!G327</f>
        <v>3</v>
      </c>
      <c r="CL40" s="250">
        <f>'ACTA REPORTE 1ER TRI'!L327</f>
        <v>3</v>
      </c>
      <c r="CM40" s="250">
        <f>'ACTA REPORTE 1ER TRI'!M327</f>
        <v>3</v>
      </c>
      <c r="CN40" s="544" t="str">
        <f>'ACTA REPORTE 1ER TRI'!N327</f>
        <v>D-</v>
      </c>
      <c r="CO40" s="250">
        <f>'ACTA REPORTE 1ER TRI'!T327</f>
        <v>3</v>
      </c>
      <c r="CP40" s="250">
        <f>'ACTA REPORTE 1ER TRI'!Y327</f>
        <v>3</v>
      </c>
      <c r="CQ40" s="250">
        <f>'ACTA REPORTE 1ER TRI'!Z327</f>
        <v>3</v>
      </c>
      <c r="CR40" s="547" t="str">
        <f>'ACTA REPORTE 1ER TRI'!AA327</f>
        <v>D-</v>
      </c>
      <c r="CS40" s="533">
        <f>'ACTA REPORTE 1ER TRI'!AB327</f>
        <v>3</v>
      </c>
      <c r="CT40" s="1123"/>
      <c r="CU40" s="510" t="str">
        <f t="shared" si="35"/>
        <v>D-</v>
      </c>
      <c r="CV40" s="522">
        <f t="shared" si="36"/>
        <v>3</v>
      </c>
      <c r="CW40" s="285">
        <f t="shared" si="37"/>
        <v>3</v>
      </c>
      <c r="CX40" s="249">
        <f t="shared" si="38"/>
        <v>2.0999999999999996</v>
      </c>
      <c r="CY40" s="251">
        <f t="shared" si="39"/>
        <v>0.89999999999999991</v>
      </c>
      <c r="CZ40" s="510" t="str">
        <f t="shared" si="40"/>
        <v>E-</v>
      </c>
      <c r="DA40" s="641">
        <f t="shared" si="41"/>
        <v>2.9999999999999996</v>
      </c>
      <c r="DB40" s="250">
        <f>'ACTA REPORTE 1ER TRI'!G384</f>
        <v>3</v>
      </c>
      <c r="DC40" s="250">
        <f>'ACTA REPORTE 1ER TRI'!L384</f>
        <v>3</v>
      </c>
      <c r="DD40" s="250">
        <f>'ACTA REPORTE 1ER TRI'!M384</f>
        <v>3</v>
      </c>
      <c r="DE40" s="544" t="str">
        <f>'ACTA REPORTE 1ER TRI'!N384</f>
        <v>D-</v>
      </c>
      <c r="DF40" s="250">
        <f>'ACTA REPORTE 1ER TRI'!T384</f>
        <v>3</v>
      </c>
      <c r="DG40" s="250">
        <f>'ACTA REPORTE 1ER TRI'!Y384</f>
        <v>3</v>
      </c>
      <c r="DH40" s="250">
        <f>'ACTA REPORTE 1ER TRI'!Z384</f>
        <v>3</v>
      </c>
      <c r="DI40" s="547" t="str">
        <f>'ACTA REPORTE 1ER TRI'!AA384</f>
        <v>D-</v>
      </c>
      <c r="DJ40" s="533">
        <f>'ACTA REPORTE 1ER TRI'!AB384</f>
        <v>3</v>
      </c>
      <c r="DK40" s="1123"/>
      <c r="DL40" s="510" t="str">
        <f t="shared" si="42"/>
        <v>D-</v>
      </c>
      <c r="DM40" s="522">
        <f t="shared" si="43"/>
        <v>3</v>
      </c>
      <c r="DN40" s="285">
        <f t="shared" si="44"/>
        <v>3</v>
      </c>
      <c r="DO40" s="249">
        <f t="shared" si="45"/>
        <v>2.0999999999999996</v>
      </c>
      <c r="DP40" s="251">
        <f t="shared" si="46"/>
        <v>0.89999999999999991</v>
      </c>
      <c r="DQ40" s="510" t="str">
        <f t="shared" si="47"/>
        <v>E-</v>
      </c>
      <c r="DR40" s="641">
        <f t="shared" si="48"/>
        <v>2.9999999999999996</v>
      </c>
      <c r="DS40" s="250">
        <f>'ACTA REPORTE 1ER TRI'!G441</f>
        <v>3</v>
      </c>
      <c r="DT40" s="250">
        <f>'ACTA REPORTE 1ER TRI'!L441</f>
        <v>3</v>
      </c>
      <c r="DU40" s="250">
        <f>'ACTA REPORTE 1ER TRI'!M441</f>
        <v>3</v>
      </c>
      <c r="DV40" s="544" t="str">
        <f>'ACTA REPORTE 1ER TRI'!N441</f>
        <v>D-</v>
      </c>
      <c r="DW40" s="250">
        <f>'ACTA REPORTE 1ER TRI'!T441</f>
        <v>3</v>
      </c>
      <c r="DX40" s="250">
        <f>'ACTA REPORTE 1ER TRI'!Y441</f>
        <v>3</v>
      </c>
      <c r="DY40" s="250">
        <f>'ACTA REPORTE 1ER TRI'!Z441</f>
        <v>3</v>
      </c>
      <c r="DZ40" s="547" t="str">
        <f>'ACTA REPORTE 1ER TRI'!AA441</f>
        <v>D-</v>
      </c>
      <c r="EA40" s="533">
        <f>'ACTA REPORTE 1ER TRI'!AB441</f>
        <v>3</v>
      </c>
      <c r="EB40" s="1123"/>
      <c r="EC40" s="510" t="str">
        <f t="shared" si="49"/>
        <v>D-</v>
      </c>
      <c r="ED40" s="522">
        <f t="shared" si="50"/>
        <v>3</v>
      </c>
      <c r="EE40" s="285">
        <f t="shared" si="51"/>
        <v>3</v>
      </c>
      <c r="EF40" s="249">
        <f t="shared" si="52"/>
        <v>2.0999999999999996</v>
      </c>
      <c r="EG40" s="251">
        <f t="shared" si="53"/>
        <v>0.89999999999999991</v>
      </c>
      <c r="EH40" s="510" t="str">
        <f t="shared" si="54"/>
        <v>E-</v>
      </c>
      <c r="EI40" s="641">
        <f t="shared" si="55"/>
        <v>2.9999999999999996</v>
      </c>
      <c r="EJ40" s="250">
        <f>'ACTA REPORTE 1ER TRI'!G498</f>
        <v>3</v>
      </c>
      <c r="EK40" s="250">
        <f>'ACTA REPORTE 1ER TRI'!L498</f>
        <v>3</v>
      </c>
      <c r="EL40" s="250">
        <f>'ACTA REPORTE 1ER TRI'!M498</f>
        <v>3</v>
      </c>
      <c r="EM40" s="544" t="str">
        <f>'ACTA REPORTE 1ER TRI'!N498</f>
        <v>D-</v>
      </c>
      <c r="EN40" s="250">
        <f>'ACTA REPORTE 1ER TRI'!T498</f>
        <v>3</v>
      </c>
      <c r="EO40" s="250">
        <f>'ACTA REPORTE 1ER TRI'!Y498</f>
        <v>3</v>
      </c>
      <c r="EP40" s="250">
        <f>'ACTA REPORTE 1ER TRI'!Z498</f>
        <v>3</v>
      </c>
      <c r="EQ40" s="547" t="str">
        <f>'ACTA REPORTE 1ER TRI'!AA498</f>
        <v>D-</v>
      </c>
      <c r="ER40" s="533">
        <f>'ACTA REPORTE 1ER TRI'!AB498</f>
        <v>3</v>
      </c>
      <c r="ES40" s="1123"/>
      <c r="ET40" s="510" t="str">
        <f t="shared" si="56"/>
        <v>D-</v>
      </c>
      <c r="EU40" s="522">
        <f t="shared" si="57"/>
        <v>3</v>
      </c>
      <c r="EV40" s="285">
        <f t="shared" si="58"/>
        <v>3</v>
      </c>
      <c r="EW40" s="249">
        <f t="shared" si="59"/>
        <v>2.0999999999999996</v>
      </c>
      <c r="EX40" s="251">
        <f t="shared" si="60"/>
        <v>0.89999999999999991</v>
      </c>
      <c r="EY40" s="510" t="str">
        <f t="shared" si="61"/>
        <v>E-</v>
      </c>
      <c r="EZ40" s="641">
        <f t="shared" si="62"/>
        <v>2.9999999999999996</v>
      </c>
      <c r="FA40" s="503" t="str">
        <f t="shared" si="63"/>
        <v>E-</v>
      </c>
      <c r="FB40" s="645">
        <f t="shared" si="64"/>
        <v>2.5555555555555554</v>
      </c>
      <c r="FC40" s="503" t="str">
        <f t="shared" si="65"/>
        <v>E-</v>
      </c>
      <c r="FD40" s="752">
        <f t="shared" si="0"/>
        <v>2.5333333333333332</v>
      </c>
    </row>
    <row r="41" spans="1:160" s="42" customFormat="1" ht="60" customHeight="1" x14ac:dyDescent="0.5">
      <c r="A41" s="41"/>
      <c r="B41" s="536">
        <v>31</v>
      </c>
      <c r="C41" s="72">
        <f>DATOS!F38</f>
        <v>0</v>
      </c>
      <c r="D41" s="250">
        <f>'ACTA REPORTE 1ER TRI'!G43</f>
        <v>0</v>
      </c>
      <c r="E41" s="250">
        <f>'ACTA REPORTE 1ER TRI'!L43</f>
        <v>0</v>
      </c>
      <c r="F41" s="250">
        <f>'ACTA REPORTE 1ER TRI'!M43</f>
        <v>0</v>
      </c>
      <c r="G41" s="544" t="e">
        <f>'ACTA REPORTE 1ER TRI'!N43</f>
        <v>#N/A</v>
      </c>
      <c r="H41" s="250">
        <f>'ACTA REPORTE 1ER TRI'!T43</f>
        <v>0</v>
      </c>
      <c r="I41" s="250">
        <f>'ACTA REPORTE 1ER TRI'!Y43</f>
        <v>0</v>
      </c>
      <c r="J41" s="250">
        <f>'ACTA REPORTE 1ER TRI'!Z43</f>
        <v>0</v>
      </c>
      <c r="K41" s="547" t="str">
        <f>'ACTA REPORTE 1ER TRI'!AA43</f>
        <v>D-</v>
      </c>
      <c r="L41" s="533">
        <f>'ACTA REPORTE 1ER TRI'!AB43</f>
        <v>3</v>
      </c>
      <c r="M41" s="1123"/>
      <c r="N41" s="510" t="str">
        <f t="shared" si="1"/>
        <v>E-</v>
      </c>
      <c r="O41" s="522">
        <f t="shared" si="2"/>
        <v>1</v>
      </c>
      <c r="P41" s="285">
        <f t="shared" si="3"/>
        <v>0</v>
      </c>
      <c r="Q41" s="249">
        <f t="shared" si="4"/>
        <v>0</v>
      </c>
      <c r="R41" s="251">
        <f t="shared" si="5"/>
        <v>0.89999999999999991</v>
      </c>
      <c r="S41" s="510" t="str">
        <f t="shared" si="6"/>
        <v>E-</v>
      </c>
      <c r="T41" s="641">
        <f t="shared" si="7"/>
        <v>0.89999999999999991</v>
      </c>
      <c r="U41" s="250">
        <f>'ACTA REPORTE 1ER TRI'!G100</f>
        <v>0</v>
      </c>
      <c r="V41" s="250">
        <f>'ACTA REPORTE 1ER TRI'!L100</f>
        <v>0</v>
      </c>
      <c r="W41" s="250">
        <f>'ACTA REPORTE 1ER TRI'!M100</f>
        <v>0</v>
      </c>
      <c r="X41" s="544" t="e">
        <f>'ACTA REPORTE 1ER TRI'!N100</f>
        <v>#N/A</v>
      </c>
      <c r="Y41" s="250">
        <f>'ACTA REPORTE 1ER TRI'!T100</f>
        <v>0</v>
      </c>
      <c r="Z41" s="250">
        <f>'ACTA REPORTE 1ER TRI'!Y100</f>
        <v>0</v>
      </c>
      <c r="AA41" s="250">
        <f>'ACTA REPORTE 1ER TRI'!Z100</f>
        <v>0</v>
      </c>
      <c r="AB41" s="547" t="str">
        <f>'ACTA REPORTE 1ER TRI'!AA100</f>
        <v>D-</v>
      </c>
      <c r="AC41" s="533">
        <f>'ACTA REPORTE 1ER TRI'!AB100</f>
        <v>3</v>
      </c>
      <c r="AD41" s="1123"/>
      <c r="AE41" s="510" t="str">
        <f t="shared" si="8"/>
        <v>E-</v>
      </c>
      <c r="AF41" s="522">
        <f t="shared" si="9"/>
        <v>1</v>
      </c>
      <c r="AG41" s="285">
        <f t="shared" si="10"/>
        <v>0</v>
      </c>
      <c r="AH41" s="249">
        <f t="shared" si="11"/>
        <v>0</v>
      </c>
      <c r="AI41" s="251">
        <f t="shared" si="12"/>
        <v>0.89999999999999991</v>
      </c>
      <c r="AJ41" s="510" t="str">
        <f t="shared" si="13"/>
        <v>E-</v>
      </c>
      <c r="AK41" s="641">
        <f t="shared" si="14"/>
        <v>0.89999999999999991</v>
      </c>
      <c r="AL41" s="250">
        <f>'ACTA REPORTE 1ER TRI'!G157</f>
        <v>3</v>
      </c>
      <c r="AM41" s="250">
        <f>'ACTA REPORTE 1ER TRI'!L157</f>
        <v>3</v>
      </c>
      <c r="AN41" s="250">
        <f>'ACTA REPORTE 1ER TRI'!M157</f>
        <v>3</v>
      </c>
      <c r="AO41" s="544" t="str">
        <f>'ACTA REPORTE 1ER TRI'!N157</f>
        <v>D-</v>
      </c>
      <c r="AP41" s="250">
        <f>'ACTA REPORTE 1ER TRI'!T157</f>
        <v>3</v>
      </c>
      <c r="AQ41" s="250">
        <f>'ACTA REPORTE 1ER TRI'!Y157</f>
        <v>3</v>
      </c>
      <c r="AR41" s="250">
        <f>'ACTA REPORTE 1ER TRI'!Z157</f>
        <v>3</v>
      </c>
      <c r="AS41" s="547" t="str">
        <f>'ACTA REPORTE 1ER TRI'!AA157</f>
        <v>D-</v>
      </c>
      <c r="AT41" s="533">
        <f>'ACTA REPORTE 1ER TRI'!AB157</f>
        <v>3</v>
      </c>
      <c r="AU41" s="1123"/>
      <c r="AV41" s="510" t="str">
        <f t="shared" si="15"/>
        <v>D-</v>
      </c>
      <c r="AW41" s="522">
        <f t="shared" si="66"/>
        <v>3</v>
      </c>
      <c r="AX41" s="285">
        <f t="shared" si="16"/>
        <v>3</v>
      </c>
      <c r="AY41" s="249">
        <f t="shared" si="17"/>
        <v>2.0999999999999996</v>
      </c>
      <c r="AZ41" s="251">
        <f t="shared" si="18"/>
        <v>0.89999999999999991</v>
      </c>
      <c r="BA41" s="510" t="str">
        <f t="shared" si="19"/>
        <v>E-</v>
      </c>
      <c r="BB41" s="641">
        <f t="shared" si="20"/>
        <v>2.9999999999999996</v>
      </c>
      <c r="BC41" s="250">
        <f>'ACTA REPORTE 1ER TRI'!G214</f>
        <v>3</v>
      </c>
      <c r="BD41" s="250">
        <f>'ACTA REPORTE 1ER TRI'!L214</f>
        <v>3</v>
      </c>
      <c r="BE41" s="250">
        <f>'ACTA REPORTE 1ER TRI'!M214</f>
        <v>3</v>
      </c>
      <c r="BF41" s="544" t="str">
        <f>'ACTA REPORTE 1ER TRI'!N214</f>
        <v>D-</v>
      </c>
      <c r="BG41" s="250">
        <f>'ACTA REPORTE 1ER TRI'!T214</f>
        <v>3</v>
      </c>
      <c r="BH41" s="250">
        <f>'ACTA REPORTE 1ER TRI'!Y214</f>
        <v>3</v>
      </c>
      <c r="BI41" s="250">
        <f>'ACTA REPORTE 1ER TRI'!Z214</f>
        <v>3</v>
      </c>
      <c r="BJ41" s="547" t="str">
        <f>'ACTA REPORTE 1ER TRI'!AA214</f>
        <v>D-</v>
      </c>
      <c r="BK41" s="533">
        <f>'ACTA REPORTE 1ER TRI'!AB214</f>
        <v>3</v>
      </c>
      <c r="BL41" s="1123"/>
      <c r="BM41" s="510" t="str">
        <f t="shared" si="21"/>
        <v>D-</v>
      </c>
      <c r="BN41" s="522">
        <f t="shared" si="22"/>
        <v>3</v>
      </c>
      <c r="BO41" s="285">
        <f t="shared" si="23"/>
        <v>3</v>
      </c>
      <c r="BP41" s="249">
        <f t="shared" si="24"/>
        <v>2.0999999999999996</v>
      </c>
      <c r="BQ41" s="251">
        <f t="shared" si="25"/>
        <v>0.89999999999999991</v>
      </c>
      <c r="BR41" s="510" t="str">
        <f t="shared" si="26"/>
        <v>E-</v>
      </c>
      <c r="BS41" s="641">
        <f t="shared" si="27"/>
        <v>2.9999999999999996</v>
      </c>
      <c r="BT41" s="250">
        <f>'ACTA REPORTE 1ER TRI'!G271</f>
        <v>3</v>
      </c>
      <c r="BU41" s="250">
        <f>'ACTA REPORTE 1ER TRI'!L271</f>
        <v>3</v>
      </c>
      <c r="BV41" s="250">
        <f>'ACTA REPORTE 1ER TRI'!M271</f>
        <v>3</v>
      </c>
      <c r="BW41" s="544" t="str">
        <f>'ACTA REPORTE 1ER TRI'!N271</f>
        <v>D-</v>
      </c>
      <c r="BX41" s="250">
        <f>'ACTA REPORTE 1ER TRI'!T271</f>
        <v>3</v>
      </c>
      <c r="BY41" s="251">
        <f>'ACTA REPORTE 1ER TRI'!Y271</f>
        <v>3</v>
      </c>
      <c r="BZ41" s="250">
        <f>'ACTA REPORTE 1ER TRI'!Z271</f>
        <v>3</v>
      </c>
      <c r="CA41" s="624" t="str">
        <f>'ACTA REPORTE 1ER TRI'!AA271</f>
        <v>D-</v>
      </c>
      <c r="CB41" s="533">
        <f>'ACTA REPORTE 1ER TRI'!AB271</f>
        <v>3</v>
      </c>
      <c r="CC41" s="1123"/>
      <c r="CD41" s="510" t="str">
        <f t="shared" si="28"/>
        <v>D-</v>
      </c>
      <c r="CE41" s="522">
        <f t="shared" si="29"/>
        <v>3</v>
      </c>
      <c r="CF41" s="285">
        <f t="shared" si="30"/>
        <v>3</v>
      </c>
      <c r="CG41" s="249">
        <f t="shared" si="31"/>
        <v>2.0999999999999996</v>
      </c>
      <c r="CH41" s="251">
        <f t="shared" si="32"/>
        <v>0.89999999999999991</v>
      </c>
      <c r="CI41" s="510" t="str">
        <f t="shared" si="33"/>
        <v>E-</v>
      </c>
      <c r="CJ41" s="641">
        <f t="shared" si="34"/>
        <v>2.9999999999999996</v>
      </c>
      <c r="CK41" s="250">
        <f>'ACTA REPORTE 1ER TRI'!G328</f>
        <v>3</v>
      </c>
      <c r="CL41" s="250">
        <f>'ACTA REPORTE 1ER TRI'!L328</f>
        <v>3</v>
      </c>
      <c r="CM41" s="250">
        <f>'ACTA REPORTE 1ER TRI'!M328</f>
        <v>3</v>
      </c>
      <c r="CN41" s="544" t="str">
        <f>'ACTA REPORTE 1ER TRI'!N328</f>
        <v>D-</v>
      </c>
      <c r="CO41" s="250">
        <f>'ACTA REPORTE 1ER TRI'!T328</f>
        <v>3</v>
      </c>
      <c r="CP41" s="250">
        <f>'ACTA REPORTE 1ER TRI'!Y328</f>
        <v>3</v>
      </c>
      <c r="CQ41" s="250">
        <f>'ACTA REPORTE 1ER TRI'!Z328</f>
        <v>3</v>
      </c>
      <c r="CR41" s="547" t="str">
        <f>'ACTA REPORTE 1ER TRI'!AA328</f>
        <v>D-</v>
      </c>
      <c r="CS41" s="533">
        <f>'ACTA REPORTE 1ER TRI'!AB328</f>
        <v>3</v>
      </c>
      <c r="CT41" s="1123"/>
      <c r="CU41" s="510" t="str">
        <f t="shared" si="35"/>
        <v>D-</v>
      </c>
      <c r="CV41" s="522">
        <f t="shared" si="36"/>
        <v>3</v>
      </c>
      <c r="CW41" s="285">
        <f t="shared" si="37"/>
        <v>3</v>
      </c>
      <c r="CX41" s="249">
        <f t="shared" si="38"/>
        <v>2.0999999999999996</v>
      </c>
      <c r="CY41" s="251">
        <f t="shared" si="39"/>
        <v>0.89999999999999991</v>
      </c>
      <c r="CZ41" s="510" t="str">
        <f t="shared" si="40"/>
        <v>E-</v>
      </c>
      <c r="DA41" s="641">
        <f t="shared" si="41"/>
        <v>2.9999999999999996</v>
      </c>
      <c r="DB41" s="250">
        <f>'ACTA REPORTE 1ER TRI'!G385</f>
        <v>3</v>
      </c>
      <c r="DC41" s="250">
        <f>'ACTA REPORTE 1ER TRI'!L385</f>
        <v>3</v>
      </c>
      <c r="DD41" s="250">
        <f>'ACTA REPORTE 1ER TRI'!M385</f>
        <v>3</v>
      </c>
      <c r="DE41" s="544" t="str">
        <f>'ACTA REPORTE 1ER TRI'!N385</f>
        <v>D-</v>
      </c>
      <c r="DF41" s="250">
        <f>'ACTA REPORTE 1ER TRI'!T385</f>
        <v>3</v>
      </c>
      <c r="DG41" s="250">
        <f>'ACTA REPORTE 1ER TRI'!Y385</f>
        <v>3</v>
      </c>
      <c r="DH41" s="250">
        <f>'ACTA REPORTE 1ER TRI'!Z385</f>
        <v>3</v>
      </c>
      <c r="DI41" s="547" t="str">
        <f>'ACTA REPORTE 1ER TRI'!AA385</f>
        <v>D-</v>
      </c>
      <c r="DJ41" s="533">
        <f>'ACTA REPORTE 1ER TRI'!AB385</f>
        <v>3</v>
      </c>
      <c r="DK41" s="1123"/>
      <c r="DL41" s="510" t="str">
        <f t="shared" si="42"/>
        <v>D-</v>
      </c>
      <c r="DM41" s="522">
        <f t="shared" si="43"/>
        <v>3</v>
      </c>
      <c r="DN41" s="285">
        <f t="shared" si="44"/>
        <v>3</v>
      </c>
      <c r="DO41" s="249">
        <f t="shared" si="45"/>
        <v>2.0999999999999996</v>
      </c>
      <c r="DP41" s="251">
        <f t="shared" si="46"/>
        <v>0.89999999999999991</v>
      </c>
      <c r="DQ41" s="510" t="str">
        <f t="shared" si="47"/>
        <v>E-</v>
      </c>
      <c r="DR41" s="641">
        <f t="shared" si="48"/>
        <v>2.9999999999999996</v>
      </c>
      <c r="DS41" s="250">
        <f>'ACTA REPORTE 1ER TRI'!G442</f>
        <v>3</v>
      </c>
      <c r="DT41" s="250">
        <f>'ACTA REPORTE 1ER TRI'!L442</f>
        <v>3</v>
      </c>
      <c r="DU41" s="250">
        <f>'ACTA REPORTE 1ER TRI'!M442</f>
        <v>3</v>
      </c>
      <c r="DV41" s="544" t="str">
        <f>'ACTA REPORTE 1ER TRI'!N442</f>
        <v>D-</v>
      </c>
      <c r="DW41" s="250">
        <f>'ACTA REPORTE 1ER TRI'!T442</f>
        <v>3</v>
      </c>
      <c r="DX41" s="250">
        <f>'ACTA REPORTE 1ER TRI'!Y442</f>
        <v>3</v>
      </c>
      <c r="DY41" s="250">
        <f>'ACTA REPORTE 1ER TRI'!Z442</f>
        <v>3</v>
      </c>
      <c r="DZ41" s="547" t="str">
        <f>'ACTA REPORTE 1ER TRI'!AA442</f>
        <v>D-</v>
      </c>
      <c r="EA41" s="533">
        <f>'ACTA REPORTE 1ER TRI'!AB442</f>
        <v>3</v>
      </c>
      <c r="EB41" s="1123"/>
      <c r="EC41" s="510" t="str">
        <f t="shared" si="49"/>
        <v>D-</v>
      </c>
      <c r="ED41" s="522">
        <f t="shared" si="50"/>
        <v>3</v>
      </c>
      <c r="EE41" s="285">
        <f t="shared" si="51"/>
        <v>3</v>
      </c>
      <c r="EF41" s="249">
        <f t="shared" si="52"/>
        <v>2.0999999999999996</v>
      </c>
      <c r="EG41" s="251">
        <f t="shared" si="53"/>
        <v>0.89999999999999991</v>
      </c>
      <c r="EH41" s="510" t="str">
        <f t="shared" si="54"/>
        <v>E-</v>
      </c>
      <c r="EI41" s="641">
        <f t="shared" si="55"/>
        <v>2.9999999999999996</v>
      </c>
      <c r="EJ41" s="250">
        <f>'ACTA REPORTE 1ER TRI'!G499</f>
        <v>3</v>
      </c>
      <c r="EK41" s="250">
        <f>'ACTA REPORTE 1ER TRI'!L499</f>
        <v>3</v>
      </c>
      <c r="EL41" s="250">
        <f>'ACTA REPORTE 1ER TRI'!M499</f>
        <v>3</v>
      </c>
      <c r="EM41" s="544" t="str">
        <f>'ACTA REPORTE 1ER TRI'!N499</f>
        <v>D-</v>
      </c>
      <c r="EN41" s="250">
        <f>'ACTA REPORTE 1ER TRI'!T499</f>
        <v>3</v>
      </c>
      <c r="EO41" s="250">
        <f>'ACTA REPORTE 1ER TRI'!Y499</f>
        <v>3</v>
      </c>
      <c r="EP41" s="250">
        <f>'ACTA REPORTE 1ER TRI'!Z499</f>
        <v>3</v>
      </c>
      <c r="EQ41" s="547" t="str">
        <f>'ACTA REPORTE 1ER TRI'!AA499</f>
        <v>D-</v>
      </c>
      <c r="ER41" s="533">
        <f>'ACTA REPORTE 1ER TRI'!AB499</f>
        <v>3</v>
      </c>
      <c r="ES41" s="1123"/>
      <c r="ET41" s="510" t="str">
        <f t="shared" si="56"/>
        <v>D-</v>
      </c>
      <c r="EU41" s="522">
        <f t="shared" si="57"/>
        <v>3</v>
      </c>
      <c r="EV41" s="285">
        <f t="shared" si="58"/>
        <v>3</v>
      </c>
      <c r="EW41" s="249">
        <f t="shared" si="59"/>
        <v>2.0999999999999996</v>
      </c>
      <c r="EX41" s="251">
        <f t="shared" si="60"/>
        <v>0.89999999999999991</v>
      </c>
      <c r="EY41" s="510" t="str">
        <f t="shared" si="61"/>
        <v>E-</v>
      </c>
      <c r="EZ41" s="641">
        <f t="shared" si="62"/>
        <v>2.9999999999999996</v>
      </c>
      <c r="FA41" s="503" t="str">
        <f t="shared" si="63"/>
        <v>E-</v>
      </c>
      <c r="FB41" s="645">
        <f t="shared" si="64"/>
        <v>2.5555555555555554</v>
      </c>
      <c r="FC41" s="503" t="str">
        <f t="shared" si="65"/>
        <v>E-</v>
      </c>
      <c r="FD41" s="752">
        <f t="shared" si="0"/>
        <v>2.5333333333333332</v>
      </c>
    </row>
    <row r="42" spans="1:160" s="42" customFormat="1" ht="60" customHeight="1" x14ac:dyDescent="0.5">
      <c r="A42" s="41"/>
      <c r="B42" s="536">
        <v>32</v>
      </c>
      <c r="C42" s="72">
        <f>DATOS!F39</f>
        <v>0</v>
      </c>
      <c r="D42" s="250">
        <f>'ACTA REPORTE 1ER TRI'!G44</f>
        <v>0</v>
      </c>
      <c r="E42" s="250">
        <f>'ACTA REPORTE 1ER TRI'!L44</f>
        <v>0</v>
      </c>
      <c r="F42" s="250">
        <f>'ACTA REPORTE 1ER TRI'!M44</f>
        <v>0</v>
      </c>
      <c r="G42" s="544" t="e">
        <f>'ACTA REPORTE 1ER TRI'!N44</f>
        <v>#N/A</v>
      </c>
      <c r="H42" s="250">
        <f>'ACTA REPORTE 1ER TRI'!T44</f>
        <v>0</v>
      </c>
      <c r="I42" s="250">
        <f>'ACTA REPORTE 1ER TRI'!Y44</f>
        <v>0</v>
      </c>
      <c r="J42" s="250">
        <f>'ACTA REPORTE 1ER TRI'!Z44</f>
        <v>0</v>
      </c>
      <c r="K42" s="547" t="str">
        <f>'ACTA REPORTE 1ER TRI'!AA44</f>
        <v>D-</v>
      </c>
      <c r="L42" s="533">
        <f>'ACTA REPORTE 1ER TRI'!AB44</f>
        <v>3</v>
      </c>
      <c r="M42" s="1123"/>
      <c r="N42" s="510" t="str">
        <f t="shared" si="1"/>
        <v>E-</v>
      </c>
      <c r="O42" s="522">
        <f t="shared" si="2"/>
        <v>1</v>
      </c>
      <c r="P42" s="285">
        <f t="shared" si="3"/>
        <v>0</v>
      </c>
      <c r="Q42" s="249">
        <f t="shared" si="4"/>
        <v>0</v>
      </c>
      <c r="R42" s="251">
        <f t="shared" si="5"/>
        <v>0.89999999999999991</v>
      </c>
      <c r="S42" s="510" t="str">
        <f t="shared" si="6"/>
        <v>E-</v>
      </c>
      <c r="T42" s="641">
        <f t="shared" si="7"/>
        <v>0.89999999999999991</v>
      </c>
      <c r="U42" s="250">
        <f>'ACTA REPORTE 1ER TRI'!G101</f>
        <v>0</v>
      </c>
      <c r="V42" s="250">
        <f>'ACTA REPORTE 1ER TRI'!L101</f>
        <v>0</v>
      </c>
      <c r="W42" s="250">
        <f>'ACTA REPORTE 1ER TRI'!M101</f>
        <v>0</v>
      </c>
      <c r="X42" s="544" t="e">
        <f>'ACTA REPORTE 1ER TRI'!N101</f>
        <v>#N/A</v>
      </c>
      <c r="Y42" s="250">
        <f>'ACTA REPORTE 1ER TRI'!T101</f>
        <v>0</v>
      </c>
      <c r="Z42" s="250">
        <f>'ACTA REPORTE 1ER TRI'!Y101</f>
        <v>0</v>
      </c>
      <c r="AA42" s="250">
        <f>'ACTA REPORTE 1ER TRI'!Z101</f>
        <v>0</v>
      </c>
      <c r="AB42" s="547" t="str">
        <f>'ACTA REPORTE 1ER TRI'!AA101</f>
        <v>D-</v>
      </c>
      <c r="AC42" s="533">
        <f>'ACTA REPORTE 1ER TRI'!AB101</f>
        <v>3</v>
      </c>
      <c r="AD42" s="1123"/>
      <c r="AE42" s="510" t="str">
        <f t="shared" si="8"/>
        <v>E-</v>
      </c>
      <c r="AF42" s="522">
        <f t="shared" si="9"/>
        <v>1</v>
      </c>
      <c r="AG42" s="285">
        <f t="shared" si="10"/>
        <v>0</v>
      </c>
      <c r="AH42" s="249">
        <f t="shared" si="11"/>
        <v>0</v>
      </c>
      <c r="AI42" s="251">
        <f t="shared" si="12"/>
        <v>0.89999999999999991</v>
      </c>
      <c r="AJ42" s="510" t="str">
        <f t="shared" si="13"/>
        <v>E-</v>
      </c>
      <c r="AK42" s="641">
        <f t="shared" si="14"/>
        <v>0.89999999999999991</v>
      </c>
      <c r="AL42" s="250">
        <f>'ACTA REPORTE 1ER TRI'!G158</f>
        <v>3</v>
      </c>
      <c r="AM42" s="250">
        <f>'ACTA REPORTE 1ER TRI'!L158</f>
        <v>3</v>
      </c>
      <c r="AN42" s="250">
        <f>'ACTA REPORTE 1ER TRI'!M158</f>
        <v>3</v>
      </c>
      <c r="AO42" s="544" t="str">
        <f>'ACTA REPORTE 1ER TRI'!N158</f>
        <v>D-</v>
      </c>
      <c r="AP42" s="250">
        <f>'ACTA REPORTE 1ER TRI'!T158</f>
        <v>3</v>
      </c>
      <c r="AQ42" s="250">
        <f>'ACTA REPORTE 1ER TRI'!Y158</f>
        <v>3</v>
      </c>
      <c r="AR42" s="250">
        <f>'ACTA REPORTE 1ER TRI'!Z158</f>
        <v>3</v>
      </c>
      <c r="AS42" s="547" t="str">
        <f>'ACTA REPORTE 1ER TRI'!AA158</f>
        <v>D-</v>
      </c>
      <c r="AT42" s="533">
        <f>'ACTA REPORTE 1ER TRI'!AB158</f>
        <v>3</v>
      </c>
      <c r="AU42" s="1123"/>
      <c r="AV42" s="510" t="str">
        <f t="shared" si="15"/>
        <v>D-</v>
      </c>
      <c r="AW42" s="522">
        <f t="shared" si="66"/>
        <v>3</v>
      </c>
      <c r="AX42" s="285">
        <f t="shared" si="16"/>
        <v>3</v>
      </c>
      <c r="AY42" s="249">
        <f t="shared" si="17"/>
        <v>2.0999999999999996</v>
      </c>
      <c r="AZ42" s="251">
        <f t="shared" si="18"/>
        <v>0.89999999999999991</v>
      </c>
      <c r="BA42" s="510" t="str">
        <f t="shared" si="19"/>
        <v>E-</v>
      </c>
      <c r="BB42" s="641">
        <f t="shared" si="20"/>
        <v>2.9999999999999996</v>
      </c>
      <c r="BC42" s="250">
        <f>'ACTA REPORTE 1ER TRI'!G215</f>
        <v>3</v>
      </c>
      <c r="BD42" s="250">
        <f>'ACTA REPORTE 1ER TRI'!L215</f>
        <v>3</v>
      </c>
      <c r="BE42" s="250">
        <f>'ACTA REPORTE 1ER TRI'!M215</f>
        <v>3</v>
      </c>
      <c r="BF42" s="544" t="str">
        <f>'ACTA REPORTE 1ER TRI'!N215</f>
        <v>D-</v>
      </c>
      <c r="BG42" s="250">
        <f>'ACTA REPORTE 1ER TRI'!T215</f>
        <v>3</v>
      </c>
      <c r="BH42" s="250">
        <f>'ACTA REPORTE 1ER TRI'!Y215</f>
        <v>3</v>
      </c>
      <c r="BI42" s="250">
        <f>'ACTA REPORTE 1ER TRI'!Z215</f>
        <v>3</v>
      </c>
      <c r="BJ42" s="547" t="str">
        <f>'ACTA REPORTE 1ER TRI'!AA215</f>
        <v>D-</v>
      </c>
      <c r="BK42" s="533">
        <f>'ACTA REPORTE 1ER TRI'!AB215</f>
        <v>3</v>
      </c>
      <c r="BL42" s="1123"/>
      <c r="BM42" s="510" t="str">
        <f t="shared" si="21"/>
        <v>D-</v>
      </c>
      <c r="BN42" s="522">
        <f t="shared" si="22"/>
        <v>3</v>
      </c>
      <c r="BO42" s="285">
        <f t="shared" si="23"/>
        <v>3</v>
      </c>
      <c r="BP42" s="249">
        <f t="shared" si="24"/>
        <v>2.0999999999999996</v>
      </c>
      <c r="BQ42" s="251">
        <f t="shared" si="25"/>
        <v>0.89999999999999991</v>
      </c>
      <c r="BR42" s="510" t="str">
        <f t="shared" si="26"/>
        <v>E-</v>
      </c>
      <c r="BS42" s="641">
        <f t="shared" si="27"/>
        <v>2.9999999999999996</v>
      </c>
      <c r="BT42" s="250">
        <f>'ACTA REPORTE 1ER TRI'!G272</f>
        <v>3</v>
      </c>
      <c r="BU42" s="250">
        <f>'ACTA REPORTE 1ER TRI'!L272</f>
        <v>3</v>
      </c>
      <c r="BV42" s="250">
        <f>'ACTA REPORTE 1ER TRI'!M272</f>
        <v>3</v>
      </c>
      <c r="BW42" s="544" t="str">
        <f>'ACTA REPORTE 1ER TRI'!N272</f>
        <v>D-</v>
      </c>
      <c r="BX42" s="250">
        <f>'ACTA REPORTE 1ER TRI'!T272</f>
        <v>3</v>
      </c>
      <c r="BY42" s="251">
        <f>'ACTA REPORTE 1ER TRI'!Y272</f>
        <v>3</v>
      </c>
      <c r="BZ42" s="250">
        <f>'ACTA REPORTE 1ER TRI'!Z272</f>
        <v>3</v>
      </c>
      <c r="CA42" s="624" t="str">
        <f>'ACTA REPORTE 1ER TRI'!AA272</f>
        <v>D-</v>
      </c>
      <c r="CB42" s="533">
        <f>'ACTA REPORTE 1ER TRI'!AB272</f>
        <v>3</v>
      </c>
      <c r="CC42" s="1123"/>
      <c r="CD42" s="510" t="str">
        <f t="shared" si="28"/>
        <v>D-</v>
      </c>
      <c r="CE42" s="522">
        <f t="shared" si="29"/>
        <v>3</v>
      </c>
      <c r="CF42" s="285">
        <f t="shared" si="30"/>
        <v>3</v>
      </c>
      <c r="CG42" s="249">
        <f t="shared" si="31"/>
        <v>2.0999999999999996</v>
      </c>
      <c r="CH42" s="251">
        <f t="shared" si="32"/>
        <v>0.89999999999999991</v>
      </c>
      <c r="CI42" s="510" t="str">
        <f t="shared" si="33"/>
        <v>E-</v>
      </c>
      <c r="CJ42" s="641">
        <f t="shared" si="34"/>
        <v>2.9999999999999996</v>
      </c>
      <c r="CK42" s="250">
        <f>'ACTA REPORTE 1ER TRI'!G329</f>
        <v>3</v>
      </c>
      <c r="CL42" s="250">
        <f>'ACTA REPORTE 1ER TRI'!L329</f>
        <v>3</v>
      </c>
      <c r="CM42" s="250">
        <f>'ACTA REPORTE 1ER TRI'!M329</f>
        <v>3</v>
      </c>
      <c r="CN42" s="544" t="str">
        <f>'ACTA REPORTE 1ER TRI'!N329</f>
        <v>D-</v>
      </c>
      <c r="CO42" s="250">
        <f>'ACTA REPORTE 1ER TRI'!T329</f>
        <v>3</v>
      </c>
      <c r="CP42" s="250">
        <f>'ACTA REPORTE 1ER TRI'!Y329</f>
        <v>3</v>
      </c>
      <c r="CQ42" s="250">
        <f>'ACTA REPORTE 1ER TRI'!Z329</f>
        <v>3</v>
      </c>
      <c r="CR42" s="547" t="str">
        <f>'ACTA REPORTE 1ER TRI'!AA329</f>
        <v>D-</v>
      </c>
      <c r="CS42" s="533">
        <f>'ACTA REPORTE 1ER TRI'!AB329</f>
        <v>3</v>
      </c>
      <c r="CT42" s="1123"/>
      <c r="CU42" s="510" t="str">
        <f t="shared" si="35"/>
        <v>D-</v>
      </c>
      <c r="CV42" s="522">
        <f t="shared" si="36"/>
        <v>3</v>
      </c>
      <c r="CW42" s="285">
        <f t="shared" si="37"/>
        <v>3</v>
      </c>
      <c r="CX42" s="249">
        <f t="shared" si="38"/>
        <v>2.0999999999999996</v>
      </c>
      <c r="CY42" s="251">
        <f t="shared" si="39"/>
        <v>0.89999999999999991</v>
      </c>
      <c r="CZ42" s="510" t="str">
        <f t="shared" si="40"/>
        <v>E-</v>
      </c>
      <c r="DA42" s="641">
        <f t="shared" si="41"/>
        <v>2.9999999999999996</v>
      </c>
      <c r="DB42" s="250">
        <f>'ACTA REPORTE 1ER TRI'!G386</f>
        <v>3</v>
      </c>
      <c r="DC42" s="250">
        <f>'ACTA REPORTE 1ER TRI'!L386</f>
        <v>3</v>
      </c>
      <c r="DD42" s="250">
        <f>'ACTA REPORTE 1ER TRI'!M386</f>
        <v>3</v>
      </c>
      <c r="DE42" s="544" t="str">
        <f>'ACTA REPORTE 1ER TRI'!N386</f>
        <v>D-</v>
      </c>
      <c r="DF42" s="250">
        <f>'ACTA REPORTE 1ER TRI'!T386</f>
        <v>3</v>
      </c>
      <c r="DG42" s="250">
        <f>'ACTA REPORTE 1ER TRI'!Y386</f>
        <v>3</v>
      </c>
      <c r="DH42" s="250">
        <f>'ACTA REPORTE 1ER TRI'!Z386</f>
        <v>3</v>
      </c>
      <c r="DI42" s="547" t="str">
        <f>'ACTA REPORTE 1ER TRI'!AA386</f>
        <v>D-</v>
      </c>
      <c r="DJ42" s="533">
        <f>'ACTA REPORTE 1ER TRI'!AB386</f>
        <v>3</v>
      </c>
      <c r="DK42" s="1123"/>
      <c r="DL42" s="510" t="str">
        <f t="shared" si="42"/>
        <v>D-</v>
      </c>
      <c r="DM42" s="522">
        <f t="shared" si="43"/>
        <v>3</v>
      </c>
      <c r="DN42" s="285">
        <f t="shared" si="44"/>
        <v>3</v>
      </c>
      <c r="DO42" s="249">
        <f t="shared" si="45"/>
        <v>2.0999999999999996</v>
      </c>
      <c r="DP42" s="251">
        <f t="shared" si="46"/>
        <v>0.89999999999999991</v>
      </c>
      <c r="DQ42" s="510" t="str">
        <f t="shared" si="47"/>
        <v>E-</v>
      </c>
      <c r="DR42" s="641">
        <f t="shared" si="48"/>
        <v>2.9999999999999996</v>
      </c>
      <c r="DS42" s="250">
        <f>'ACTA REPORTE 1ER TRI'!G443</f>
        <v>3</v>
      </c>
      <c r="DT42" s="250">
        <f>'ACTA REPORTE 1ER TRI'!L443</f>
        <v>3</v>
      </c>
      <c r="DU42" s="250">
        <f>'ACTA REPORTE 1ER TRI'!M443</f>
        <v>3</v>
      </c>
      <c r="DV42" s="544" t="str">
        <f>'ACTA REPORTE 1ER TRI'!N443</f>
        <v>D-</v>
      </c>
      <c r="DW42" s="250">
        <f>'ACTA REPORTE 1ER TRI'!T443</f>
        <v>3</v>
      </c>
      <c r="DX42" s="250">
        <f>'ACTA REPORTE 1ER TRI'!Y443</f>
        <v>3</v>
      </c>
      <c r="DY42" s="250">
        <f>'ACTA REPORTE 1ER TRI'!Z443</f>
        <v>3</v>
      </c>
      <c r="DZ42" s="547" t="str">
        <f>'ACTA REPORTE 1ER TRI'!AA443</f>
        <v>D-</v>
      </c>
      <c r="EA42" s="533">
        <f>'ACTA REPORTE 1ER TRI'!AB443</f>
        <v>3</v>
      </c>
      <c r="EB42" s="1123"/>
      <c r="EC42" s="510" t="str">
        <f t="shared" si="49"/>
        <v>D-</v>
      </c>
      <c r="ED42" s="522">
        <f t="shared" si="50"/>
        <v>3</v>
      </c>
      <c r="EE42" s="285">
        <f t="shared" si="51"/>
        <v>3</v>
      </c>
      <c r="EF42" s="249">
        <f t="shared" si="52"/>
        <v>2.0999999999999996</v>
      </c>
      <c r="EG42" s="251">
        <f t="shared" si="53"/>
        <v>0.89999999999999991</v>
      </c>
      <c r="EH42" s="510" t="str">
        <f t="shared" si="54"/>
        <v>E-</v>
      </c>
      <c r="EI42" s="641">
        <f t="shared" si="55"/>
        <v>2.9999999999999996</v>
      </c>
      <c r="EJ42" s="250">
        <f>'ACTA REPORTE 1ER TRI'!G500</f>
        <v>3</v>
      </c>
      <c r="EK42" s="250">
        <f>'ACTA REPORTE 1ER TRI'!L500</f>
        <v>3</v>
      </c>
      <c r="EL42" s="250">
        <f>'ACTA REPORTE 1ER TRI'!M500</f>
        <v>3</v>
      </c>
      <c r="EM42" s="544" t="str">
        <f>'ACTA REPORTE 1ER TRI'!N500</f>
        <v>D-</v>
      </c>
      <c r="EN42" s="250">
        <f>'ACTA REPORTE 1ER TRI'!T500</f>
        <v>3</v>
      </c>
      <c r="EO42" s="250">
        <f>'ACTA REPORTE 1ER TRI'!Y500</f>
        <v>3</v>
      </c>
      <c r="EP42" s="250">
        <f>'ACTA REPORTE 1ER TRI'!Z500</f>
        <v>3</v>
      </c>
      <c r="EQ42" s="547" t="str">
        <f>'ACTA REPORTE 1ER TRI'!AA500</f>
        <v>D-</v>
      </c>
      <c r="ER42" s="533">
        <f>'ACTA REPORTE 1ER TRI'!AB500</f>
        <v>3</v>
      </c>
      <c r="ES42" s="1123"/>
      <c r="ET42" s="510" t="str">
        <f t="shared" si="56"/>
        <v>D-</v>
      </c>
      <c r="EU42" s="522">
        <f t="shared" si="57"/>
        <v>3</v>
      </c>
      <c r="EV42" s="285">
        <f t="shared" si="58"/>
        <v>3</v>
      </c>
      <c r="EW42" s="249">
        <f t="shared" si="59"/>
        <v>2.0999999999999996</v>
      </c>
      <c r="EX42" s="251">
        <f t="shared" si="60"/>
        <v>0.89999999999999991</v>
      </c>
      <c r="EY42" s="510" t="str">
        <f t="shared" si="61"/>
        <v>E-</v>
      </c>
      <c r="EZ42" s="641">
        <f t="shared" si="62"/>
        <v>2.9999999999999996</v>
      </c>
      <c r="FA42" s="503" t="str">
        <f t="shared" si="63"/>
        <v>E-</v>
      </c>
      <c r="FB42" s="645">
        <f t="shared" si="64"/>
        <v>2.5555555555555554</v>
      </c>
      <c r="FC42" s="503" t="str">
        <f t="shared" si="65"/>
        <v>E-</v>
      </c>
      <c r="FD42" s="752">
        <f t="shared" si="0"/>
        <v>2.5333333333333332</v>
      </c>
    </row>
    <row r="43" spans="1:160" s="42" customFormat="1" ht="60" customHeight="1" x14ac:dyDescent="0.5">
      <c r="A43" s="41"/>
      <c r="B43" s="536">
        <v>33</v>
      </c>
      <c r="C43" s="72">
        <f>DATOS!F40</f>
        <v>0</v>
      </c>
      <c r="D43" s="250">
        <f>'ACTA REPORTE 1ER TRI'!G45</f>
        <v>0</v>
      </c>
      <c r="E43" s="250">
        <f>'ACTA REPORTE 1ER TRI'!L45</f>
        <v>0</v>
      </c>
      <c r="F43" s="250">
        <f>'ACTA REPORTE 1ER TRI'!M45</f>
        <v>0</v>
      </c>
      <c r="G43" s="544" t="e">
        <f>'ACTA REPORTE 1ER TRI'!N45</f>
        <v>#N/A</v>
      </c>
      <c r="H43" s="250">
        <f>'ACTA REPORTE 1ER TRI'!T45</f>
        <v>0</v>
      </c>
      <c r="I43" s="250">
        <f>'ACTA REPORTE 1ER TRI'!Y45</f>
        <v>0</v>
      </c>
      <c r="J43" s="250">
        <f>'ACTA REPORTE 1ER TRI'!Z45</f>
        <v>0</v>
      </c>
      <c r="K43" s="547" t="str">
        <f>'ACTA REPORTE 1ER TRI'!AA45</f>
        <v>D+</v>
      </c>
      <c r="L43" s="533">
        <f>'ACTA REPORTE 1ER TRI'!AB45</f>
        <v>4</v>
      </c>
      <c r="M43" s="1123"/>
      <c r="N43" s="510" t="str">
        <f t="shared" si="1"/>
        <v>E-</v>
      </c>
      <c r="O43" s="522">
        <f t="shared" si="2"/>
        <v>1.3333333333333333</v>
      </c>
      <c r="P43" s="285">
        <f t="shared" si="3"/>
        <v>0</v>
      </c>
      <c r="Q43" s="249">
        <f t="shared" si="4"/>
        <v>0</v>
      </c>
      <c r="R43" s="251">
        <f t="shared" si="5"/>
        <v>1.2</v>
      </c>
      <c r="S43" s="510" t="str">
        <f t="shared" si="6"/>
        <v>E-</v>
      </c>
      <c r="T43" s="641">
        <f t="shared" si="7"/>
        <v>1.2</v>
      </c>
      <c r="U43" s="250">
        <f>'ACTA REPORTE 1ER TRI'!G102</f>
        <v>0</v>
      </c>
      <c r="V43" s="250">
        <f>'ACTA REPORTE 1ER TRI'!L102</f>
        <v>0</v>
      </c>
      <c r="W43" s="250">
        <f>'ACTA REPORTE 1ER TRI'!M102</f>
        <v>0</v>
      </c>
      <c r="X43" s="544" t="e">
        <f>'ACTA REPORTE 1ER TRI'!N102</f>
        <v>#N/A</v>
      </c>
      <c r="Y43" s="250">
        <f>'ACTA REPORTE 1ER TRI'!T102</f>
        <v>0</v>
      </c>
      <c r="Z43" s="250">
        <f>'ACTA REPORTE 1ER TRI'!Y102</f>
        <v>0</v>
      </c>
      <c r="AA43" s="250">
        <f>'ACTA REPORTE 1ER TRI'!Z102</f>
        <v>0</v>
      </c>
      <c r="AB43" s="547" t="str">
        <f>'ACTA REPORTE 1ER TRI'!AA102</f>
        <v>D+</v>
      </c>
      <c r="AC43" s="533">
        <f>'ACTA REPORTE 1ER TRI'!AB102</f>
        <v>4</v>
      </c>
      <c r="AD43" s="1123"/>
      <c r="AE43" s="510" t="str">
        <f t="shared" si="8"/>
        <v>E-</v>
      </c>
      <c r="AF43" s="522">
        <f t="shared" si="9"/>
        <v>1.3333333333333333</v>
      </c>
      <c r="AG43" s="285">
        <f t="shared" si="10"/>
        <v>0</v>
      </c>
      <c r="AH43" s="249">
        <f t="shared" si="11"/>
        <v>0</v>
      </c>
      <c r="AI43" s="251">
        <f t="shared" si="12"/>
        <v>1.2</v>
      </c>
      <c r="AJ43" s="510" t="str">
        <f t="shared" si="13"/>
        <v>E-</v>
      </c>
      <c r="AK43" s="641">
        <f t="shared" si="14"/>
        <v>1.2</v>
      </c>
      <c r="AL43" s="250">
        <f>'ACTA REPORTE 1ER TRI'!G159</f>
        <v>4</v>
      </c>
      <c r="AM43" s="250">
        <f>'ACTA REPORTE 1ER TRI'!L159</f>
        <v>4</v>
      </c>
      <c r="AN43" s="250">
        <f>'ACTA REPORTE 1ER TRI'!M159</f>
        <v>4</v>
      </c>
      <c r="AO43" s="544" t="str">
        <f>'ACTA REPORTE 1ER TRI'!N159</f>
        <v>D+</v>
      </c>
      <c r="AP43" s="250">
        <f>'ACTA REPORTE 1ER TRI'!T159</f>
        <v>4</v>
      </c>
      <c r="AQ43" s="250">
        <f>'ACTA REPORTE 1ER TRI'!Y159</f>
        <v>4</v>
      </c>
      <c r="AR43" s="250">
        <f>'ACTA REPORTE 1ER TRI'!Z159</f>
        <v>4</v>
      </c>
      <c r="AS43" s="547" t="str">
        <f>'ACTA REPORTE 1ER TRI'!AA159</f>
        <v>D+</v>
      </c>
      <c r="AT43" s="533">
        <f>'ACTA REPORTE 1ER TRI'!AB159</f>
        <v>4</v>
      </c>
      <c r="AU43" s="1123"/>
      <c r="AV43" s="510" t="str">
        <f t="shared" si="15"/>
        <v>D+</v>
      </c>
      <c r="AW43" s="522">
        <f t="shared" si="66"/>
        <v>4</v>
      </c>
      <c r="AX43" s="285">
        <f t="shared" si="16"/>
        <v>4</v>
      </c>
      <c r="AY43" s="249">
        <f t="shared" si="17"/>
        <v>2.8</v>
      </c>
      <c r="AZ43" s="251">
        <f t="shared" si="18"/>
        <v>1.2</v>
      </c>
      <c r="BA43" s="510" t="str">
        <f t="shared" si="19"/>
        <v>E-</v>
      </c>
      <c r="BB43" s="641">
        <f t="shared" si="20"/>
        <v>4</v>
      </c>
      <c r="BC43" s="250">
        <f>'ACTA REPORTE 1ER TRI'!G216</f>
        <v>4</v>
      </c>
      <c r="BD43" s="250">
        <f>'ACTA REPORTE 1ER TRI'!L216</f>
        <v>4</v>
      </c>
      <c r="BE43" s="250">
        <f>'ACTA REPORTE 1ER TRI'!M216</f>
        <v>4</v>
      </c>
      <c r="BF43" s="544" t="str">
        <f>'ACTA REPORTE 1ER TRI'!N216</f>
        <v>D+</v>
      </c>
      <c r="BG43" s="250">
        <f>'ACTA REPORTE 1ER TRI'!T216</f>
        <v>4</v>
      </c>
      <c r="BH43" s="250">
        <f>'ACTA REPORTE 1ER TRI'!Y216</f>
        <v>4</v>
      </c>
      <c r="BI43" s="250">
        <f>'ACTA REPORTE 1ER TRI'!Z216</f>
        <v>4</v>
      </c>
      <c r="BJ43" s="547" t="str">
        <f>'ACTA REPORTE 1ER TRI'!AA216</f>
        <v>D+</v>
      </c>
      <c r="BK43" s="533">
        <f>'ACTA REPORTE 1ER TRI'!AB216</f>
        <v>4</v>
      </c>
      <c r="BL43" s="1123"/>
      <c r="BM43" s="510" t="str">
        <f t="shared" si="21"/>
        <v>D+</v>
      </c>
      <c r="BN43" s="522">
        <f t="shared" si="22"/>
        <v>4</v>
      </c>
      <c r="BO43" s="285">
        <f t="shared" si="23"/>
        <v>4</v>
      </c>
      <c r="BP43" s="249">
        <f t="shared" si="24"/>
        <v>2.8</v>
      </c>
      <c r="BQ43" s="251">
        <f t="shared" si="25"/>
        <v>1.2</v>
      </c>
      <c r="BR43" s="510" t="str">
        <f t="shared" si="26"/>
        <v>E-</v>
      </c>
      <c r="BS43" s="641">
        <f t="shared" si="27"/>
        <v>4</v>
      </c>
      <c r="BT43" s="250">
        <f>'ACTA REPORTE 1ER TRI'!G273</f>
        <v>4</v>
      </c>
      <c r="BU43" s="250">
        <f>'ACTA REPORTE 1ER TRI'!L273</f>
        <v>4</v>
      </c>
      <c r="BV43" s="250">
        <f>'ACTA REPORTE 1ER TRI'!M273</f>
        <v>4</v>
      </c>
      <c r="BW43" s="544" t="str">
        <f>'ACTA REPORTE 1ER TRI'!N273</f>
        <v>D+</v>
      </c>
      <c r="BX43" s="250">
        <f>'ACTA REPORTE 1ER TRI'!T273</f>
        <v>4</v>
      </c>
      <c r="BY43" s="251">
        <f>'ACTA REPORTE 1ER TRI'!Y273</f>
        <v>4</v>
      </c>
      <c r="BZ43" s="250">
        <f>'ACTA REPORTE 1ER TRI'!Z273</f>
        <v>4</v>
      </c>
      <c r="CA43" s="624" t="str">
        <f>'ACTA REPORTE 1ER TRI'!AA273</f>
        <v>D+</v>
      </c>
      <c r="CB43" s="533">
        <f>'ACTA REPORTE 1ER TRI'!AB273</f>
        <v>4</v>
      </c>
      <c r="CC43" s="1123"/>
      <c r="CD43" s="510" t="str">
        <f t="shared" si="28"/>
        <v>D+</v>
      </c>
      <c r="CE43" s="522">
        <f t="shared" si="29"/>
        <v>4</v>
      </c>
      <c r="CF43" s="285">
        <f t="shared" si="30"/>
        <v>4</v>
      </c>
      <c r="CG43" s="249">
        <f t="shared" si="31"/>
        <v>2.8</v>
      </c>
      <c r="CH43" s="251">
        <f t="shared" si="32"/>
        <v>1.2</v>
      </c>
      <c r="CI43" s="510" t="str">
        <f t="shared" si="33"/>
        <v>E-</v>
      </c>
      <c r="CJ43" s="641">
        <f t="shared" si="34"/>
        <v>4</v>
      </c>
      <c r="CK43" s="250">
        <f>'ACTA REPORTE 1ER TRI'!G330</f>
        <v>4</v>
      </c>
      <c r="CL43" s="250">
        <f>'ACTA REPORTE 1ER TRI'!L330</f>
        <v>4</v>
      </c>
      <c r="CM43" s="250">
        <f>'ACTA REPORTE 1ER TRI'!M330</f>
        <v>4</v>
      </c>
      <c r="CN43" s="544" t="str">
        <f>'ACTA REPORTE 1ER TRI'!N330</f>
        <v>D+</v>
      </c>
      <c r="CO43" s="250">
        <f>'ACTA REPORTE 1ER TRI'!T330</f>
        <v>4</v>
      </c>
      <c r="CP43" s="250">
        <f>'ACTA REPORTE 1ER TRI'!Y330</f>
        <v>4</v>
      </c>
      <c r="CQ43" s="250">
        <f>'ACTA REPORTE 1ER TRI'!Z330</f>
        <v>4</v>
      </c>
      <c r="CR43" s="547" t="str">
        <f>'ACTA REPORTE 1ER TRI'!AA330</f>
        <v>D+</v>
      </c>
      <c r="CS43" s="533">
        <f>'ACTA REPORTE 1ER TRI'!AB330</f>
        <v>4</v>
      </c>
      <c r="CT43" s="1123"/>
      <c r="CU43" s="510" t="str">
        <f t="shared" si="35"/>
        <v>D+</v>
      </c>
      <c r="CV43" s="522">
        <f t="shared" si="36"/>
        <v>4</v>
      </c>
      <c r="CW43" s="285">
        <f t="shared" si="37"/>
        <v>4</v>
      </c>
      <c r="CX43" s="249">
        <f t="shared" si="38"/>
        <v>2.8</v>
      </c>
      <c r="CY43" s="251">
        <f t="shared" si="39"/>
        <v>1.2</v>
      </c>
      <c r="CZ43" s="510" t="str">
        <f t="shared" si="40"/>
        <v>E-</v>
      </c>
      <c r="DA43" s="641">
        <f t="shared" si="41"/>
        <v>4</v>
      </c>
      <c r="DB43" s="250">
        <f>'ACTA REPORTE 1ER TRI'!G387</f>
        <v>4</v>
      </c>
      <c r="DC43" s="250">
        <f>'ACTA REPORTE 1ER TRI'!L387</f>
        <v>4</v>
      </c>
      <c r="DD43" s="250">
        <f>'ACTA REPORTE 1ER TRI'!M387</f>
        <v>4</v>
      </c>
      <c r="DE43" s="544" t="str">
        <f>'ACTA REPORTE 1ER TRI'!N387</f>
        <v>D+</v>
      </c>
      <c r="DF43" s="250">
        <f>'ACTA REPORTE 1ER TRI'!T387</f>
        <v>4</v>
      </c>
      <c r="DG43" s="250">
        <f>'ACTA REPORTE 1ER TRI'!Y387</f>
        <v>4</v>
      </c>
      <c r="DH43" s="250">
        <f>'ACTA REPORTE 1ER TRI'!Z387</f>
        <v>4</v>
      </c>
      <c r="DI43" s="547" t="str">
        <f>'ACTA REPORTE 1ER TRI'!AA387</f>
        <v>D+</v>
      </c>
      <c r="DJ43" s="533">
        <f>'ACTA REPORTE 1ER TRI'!AB387</f>
        <v>4</v>
      </c>
      <c r="DK43" s="1123"/>
      <c r="DL43" s="510" t="str">
        <f t="shared" si="42"/>
        <v>D+</v>
      </c>
      <c r="DM43" s="522">
        <f t="shared" si="43"/>
        <v>4</v>
      </c>
      <c r="DN43" s="285">
        <f t="shared" si="44"/>
        <v>4</v>
      </c>
      <c r="DO43" s="249">
        <f t="shared" si="45"/>
        <v>2.8</v>
      </c>
      <c r="DP43" s="251">
        <f t="shared" si="46"/>
        <v>1.2</v>
      </c>
      <c r="DQ43" s="510" t="str">
        <f t="shared" si="47"/>
        <v>E-</v>
      </c>
      <c r="DR43" s="641">
        <f t="shared" si="48"/>
        <v>4</v>
      </c>
      <c r="DS43" s="250">
        <f>'ACTA REPORTE 1ER TRI'!G444</f>
        <v>4</v>
      </c>
      <c r="DT43" s="250">
        <f>'ACTA REPORTE 1ER TRI'!L444</f>
        <v>4</v>
      </c>
      <c r="DU43" s="250">
        <f>'ACTA REPORTE 1ER TRI'!M444</f>
        <v>4</v>
      </c>
      <c r="DV43" s="544" t="str">
        <f>'ACTA REPORTE 1ER TRI'!N444</f>
        <v>D+</v>
      </c>
      <c r="DW43" s="250">
        <f>'ACTA REPORTE 1ER TRI'!T444</f>
        <v>4</v>
      </c>
      <c r="DX43" s="250">
        <f>'ACTA REPORTE 1ER TRI'!Y444</f>
        <v>4</v>
      </c>
      <c r="DY43" s="250">
        <f>'ACTA REPORTE 1ER TRI'!Z444</f>
        <v>4</v>
      </c>
      <c r="DZ43" s="547" t="str">
        <f>'ACTA REPORTE 1ER TRI'!AA444</f>
        <v>D+</v>
      </c>
      <c r="EA43" s="533">
        <f>'ACTA REPORTE 1ER TRI'!AB444</f>
        <v>4</v>
      </c>
      <c r="EB43" s="1123"/>
      <c r="EC43" s="510" t="str">
        <f t="shared" si="49"/>
        <v>D+</v>
      </c>
      <c r="ED43" s="522">
        <f t="shared" si="50"/>
        <v>4</v>
      </c>
      <c r="EE43" s="285">
        <f t="shared" si="51"/>
        <v>4</v>
      </c>
      <c r="EF43" s="249">
        <f t="shared" si="52"/>
        <v>2.8</v>
      </c>
      <c r="EG43" s="251">
        <f t="shared" si="53"/>
        <v>1.2</v>
      </c>
      <c r="EH43" s="510" t="str">
        <f t="shared" si="54"/>
        <v>E-</v>
      </c>
      <c r="EI43" s="641">
        <f t="shared" si="55"/>
        <v>4</v>
      </c>
      <c r="EJ43" s="250">
        <f>'ACTA REPORTE 1ER TRI'!G501</f>
        <v>4</v>
      </c>
      <c r="EK43" s="250">
        <f>'ACTA REPORTE 1ER TRI'!L501</f>
        <v>4</v>
      </c>
      <c r="EL43" s="250">
        <f>'ACTA REPORTE 1ER TRI'!M501</f>
        <v>4</v>
      </c>
      <c r="EM43" s="544" t="str">
        <f>'ACTA REPORTE 1ER TRI'!N501</f>
        <v>D+</v>
      </c>
      <c r="EN43" s="250">
        <f>'ACTA REPORTE 1ER TRI'!T501</f>
        <v>4</v>
      </c>
      <c r="EO43" s="250">
        <f>'ACTA REPORTE 1ER TRI'!Y501</f>
        <v>4</v>
      </c>
      <c r="EP43" s="250">
        <f>'ACTA REPORTE 1ER TRI'!Z501</f>
        <v>4</v>
      </c>
      <c r="EQ43" s="547" t="str">
        <f>'ACTA REPORTE 1ER TRI'!AA501</f>
        <v>D+</v>
      </c>
      <c r="ER43" s="533">
        <f>'ACTA REPORTE 1ER TRI'!AB501</f>
        <v>4</v>
      </c>
      <c r="ES43" s="1123"/>
      <c r="ET43" s="510" t="str">
        <f t="shared" si="56"/>
        <v>D+</v>
      </c>
      <c r="EU43" s="522">
        <f t="shared" si="57"/>
        <v>4</v>
      </c>
      <c r="EV43" s="285">
        <f t="shared" si="58"/>
        <v>4</v>
      </c>
      <c r="EW43" s="249">
        <f t="shared" si="59"/>
        <v>2.8</v>
      </c>
      <c r="EX43" s="251">
        <f t="shared" si="60"/>
        <v>1.2</v>
      </c>
      <c r="EY43" s="510" t="str">
        <f t="shared" si="61"/>
        <v>E-</v>
      </c>
      <c r="EZ43" s="641">
        <f t="shared" si="62"/>
        <v>4</v>
      </c>
      <c r="FA43" s="503" t="str">
        <f t="shared" si="63"/>
        <v>E-</v>
      </c>
      <c r="FB43" s="645">
        <f t="shared" si="64"/>
        <v>3.407407407407407</v>
      </c>
      <c r="FC43" s="503" t="str">
        <f t="shared" si="65"/>
        <v>E-</v>
      </c>
      <c r="FD43" s="752">
        <f t="shared" si="0"/>
        <v>3.3777777777777778</v>
      </c>
    </row>
    <row r="44" spans="1:160" s="42" customFormat="1" ht="60" customHeight="1" x14ac:dyDescent="0.5">
      <c r="A44" s="41"/>
      <c r="B44" s="536">
        <v>34</v>
      </c>
      <c r="C44" s="72">
        <f>DATOS!F41</f>
        <v>0</v>
      </c>
      <c r="D44" s="250">
        <f>'ACTA REPORTE 1ER TRI'!G46</f>
        <v>0</v>
      </c>
      <c r="E44" s="250">
        <f>'ACTA REPORTE 1ER TRI'!L46</f>
        <v>0</v>
      </c>
      <c r="F44" s="250">
        <f>'ACTA REPORTE 1ER TRI'!M46</f>
        <v>0</v>
      </c>
      <c r="G44" s="544" t="e">
        <f>'ACTA REPORTE 1ER TRI'!N46</f>
        <v>#N/A</v>
      </c>
      <c r="H44" s="250">
        <f>'ACTA REPORTE 1ER TRI'!T46</f>
        <v>0</v>
      </c>
      <c r="I44" s="250">
        <f>'ACTA REPORTE 1ER TRI'!Y46</f>
        <v>0</v>
      </c>
      <c r="J44" s="250">
        <f>'ACTA REPORTE 1ER TRI'!Z46</f>
        <v>0</v>
      </c>
      <c r="K44" s="547" t="str">
        <f>'ACTA REPORTE 1ER TRI'!AA46</f>
        <v>E+</v>
      </c>
      <c r="L44" s="533">
        <f>'ACTA REPORTE 1ER TRI'!AB46</f>
        <v>2</v>
      </c>
      <c r="M44" s="1123"/>
      <c r="N44" s="510" t="e">
        <f t="shared" si="1"/>
        <v>#N/A</v>
      </c>
      <c r="O44" s="522">
        <f t="shared" si="2"/>
        <v>0.66666666666666663</v>
      </c>
      <c r="P44" s="285">
        <f t="shared" si="3"/>
        <v>0</v>
      </c>
      <c r="Q44" s="249">
        <f t="shared" si="4"/>
        <v>0</v>
      </c>
      <c r="R44" s="251">
        <f t="shared" si="5"/>
        <v>0.6</v>
      </c>
      <c r="S44" s="510" t="e">
        <f t="shared" si="6"/>
        <v>#N/A</v>
      </c>
      <c r="T44" s="641">
        <f t="shared" si="7"/>
        <v>0.6</v>
      </c>
      <c r="U44" s="250">
        <f>'ACTA REPORTE 1ER TRI'!G103</f>
        <v>0</v>
      </c>
      <c r="V44" s="250">
        <f>'ACTA REPORTE 1ER TRI'!L103</f>
        <v>0</v>
      </c>
      <c r="W44" s="250">
        <f>'ACTA REPORTE 1ER TRI'!M103</f>
        <v>0</v>
      </c>
      <c r="X44" s="544" t="e">
        <f>'ACTA REPORTE 1ER TRI'!N103</f>
        <v>#N/A</v>
      </c>
      <c r="Y44" s="250">
        <f>'ACTA REPORTE 1ER TRI'!T103</f>
        <v>0</v>
      </c>
      <c r="Z44" s="250">
        <f>'ACTA REPORTE 1ER TRI'!Y103</f>
        <v>0</v>
      </c>
      <c r="AA44" s="250">
        <f>'ACTA REPORTE 1ER TRI'!Z103</f>
        <v>0</v>
      </c>
      <c r="AB44" s="547" t="str">
        <f>'ACTA REPORTE 1ER TRI'!AA103</f>
        <v>E+</v>
      </c>
      <c r="AC44" s="533">
        <f>'ACTA REPORTE 1ER TRI'!AB103</f>
        <v>2</v>
      </c>
      <c r="AD44" s="1123"/>
      <c r="AE44" s="510" t="e">
        <f t="shared" si="8"/>
        <v>#N/A</v>
      </c>
      <c r="AF44" s="522">
        <f t="shared" si="9"/>
        <v>0.66666666666666663</v>
      </c>
      <c r="AG44" s="285">
        <f t="shared" si="10"/>
        <v>0</v>
      </c>
      <c r="AH44" s="249">
        <f t="shared" si="11"/>
        <v>0</v>
      </c>
      <c r="AI44" s="251">
        <f t="shared" si="12"/>
        <v>0.6</v>
      </c>
      <c r="AJ44" s="510" t="e">
        <f t="shared" si="13"/>
        <v>#N/A</v>
      </c>
      <c r="AK44" s="641">
        <f t="shared" si="14"/>
        <v>0.6</v>
      </c>
      <c r="AL44" s="250">
        <f>'ACTA REPORTE 1ER TRI'!G160</f>
        <v>2</v>
      </c>
      <c r="AM44" s="250">
        <f>'ACTA REPORTE 1ER TRI'!L160</f>
        <v>2</v>
      </c>
      <c r="AN44" s="250">
        <f>'ACTA REPORTE 1ER TRI'!M160</f>
        <v>2</v>
      </c>
      <c r="AO44" s="544" t="str">
        <f>'ACTA REPORTE 1ER TRI'!N160</f>
        <v>E+</v>
      </c>
      <c r="AP44" s="250">
        <f>'ACTA REPORTE 1ER TRI'!T160</f>
        <v>2</v>
      </c>
      <c r="AQ44" s="250">
        <f>'ACTA REPORTE 1ER TRI'!Y160</f>
        <v>2</v>
      </c>
      <c r="AR44" s="250">
        <f>'ACTA REPORTE 1ER TRI'!Z160</f>
        <v>2</v>
      </c>
      <c r="AS44" s="547" t="str">
        <f>'ACTA REPORTE 1ER TRI'!AA160</f>
        <v>E+</v>
      </c>
      <c r="AT44" s="533">
        <f>'ACTA REPORTE 1ER TRI'!AB160</f>
        <v>2</v>
      </c>
      <c r="AU44" s="1123"/>
      <c r="AV44" s="510" t="str">
        <f t="shared" si="15"/>
        <v>E+</v>
      </c>
      <c r="AW44" s="522">
        <f t="shared" si="66"/>
        <v>2</v>
      </c>
      <c r="AX44" s="285">
        <f t="shared" si="16"/>
        <v>2</v>
      </c>
      <c r="AY44" s="249">
        <f t="shared" si="17"/>
        <v>1.4</v>
      </c>
      <c r="AZ44" s="251">
        <f t="shared" si="18"/>
        <v>0.6</v>
      </c>
      <c r="BA44" s="510" t="e">
        <f t="shared" si="19"/>
        <v>#N/A</v>
      </c>
      <c r="BB44" s="641">
        <f t="shared" si="20"/>
        <v>2</v>
      </c>
      <c r="BC44" s="250">
        <f>'ACTA REPORTE 1ER TRI'!G217</f>
        <v>2</v>
      </c>
      <c r="BD44" s="250">
        <f>'ACTA REPORTE 1ER TRI'!L217</f>
        <v>2</v>
      </c>
      <c r="BE44" s="250">
        <f>'ACTA REPORTE 1ER TRI'!M217</f>
        <v>2</v>
      </c>
      <c r="BF44" s="544" t="str">
        <f>'ACTA REPORTE 1ER TRI'!N217</f>
        <v>E+</v>
      </c>
      <c r="BG44" s="250">
        <f>'ACTA REPORTE 1ER TRI'!T217</f>
        <v>2</v>
      </c>
      <c r="BH44" s="250">
        <f>'ACTA REPORTE 1ER TRI'!Y217</f>
        <v>2</v>
      </c>
      <c r="BI44" s="250">
        <f>'ACTA REPORTE 1ER TRI'!Z217</f>
        <v>2</v>
      </c>
      <c r="BJ44" s="547" t="str">
        <f>'ACTA REPORTE 1ER TRI'!AA217</f>
        <v>E+</v>
      </c>
      <c r="BK44" s="533">
        <f>'ACTA REPORTE 1ER TRI'!AB217</f>
        <v>2</v>
      </c>
      <c r="BL44" s="1123"/>
      <c r="BM44" s="510" t="str">
        <f t="shared" si="21"/>
        <v>E+</v>
      </c>
      <c r="BN44" s="522">
        <f t="shared" si="22"/>
        <v>2</v>
      </c>
      <c r="BO44" s="285">
        <f t="shared" si="23"/>
        <v>2</v>
      </c>
      <c r="BP44" s="249">
        <f t="shared" si="24"/>
        <v>1.4</v>
      </c>
      <c r="BQ44" s="251">
        <f t="shared" si="25"/>
        <v>0.6</v>
      </c>
      <c r="BR44" s="510" t="e">
        <f t="shared" si="26"/>
        <v>#N/A</v>
      </c>
      <c r="BS44" s="641">
        <f t="shared" si="27"/>
        <v>2</v>
      </c>
      <c r="BT44" s="250">
        <f>'ACTA REPORTE 1ER TRI'!G274</f>
        <v>2</v>
      </c>
      <c r="BU44" s="250">
        <f>'ACTA REPORTE 1ER TRI'!L274</f>
        <v>2</v>
      </c>
      <c r="BV44" s="250">
        <f>'ACTA REPORTE 1ER TRI'!M274</f>
        <v>2</v>
      </c>
      <c r="BW44" s="544" t="str">
        <f>'ACTA REPORTE 1ER TRI'!N274</f>
        <v>E+</v>
      </c>
      <c r="BX44" s="250">
        <f>'ACTA REPORTE 1ER TRI'!T274</f>
        <v>2</v>
      </c>
      <c r="BY44" s="251">
        <f>'ACTA REPORTE 1ER TRI'!Y274</f>
        <v>2</v>
      </c>
      <c r="BZ44" s="250">
        <f>'ACTA REPORTE 1ER TRI'!Z274</f>
        <v>2</v>
      </c>
      <c r="CA44" s="624" t="str">
        <f>'ACTA REPORTE 1ER TRI'!AA274</f>
        <v>E+</v>
      </c>
      <c r="CB44" s="533">
        <f>'ACTA REPORTE 1ER TRI'!AB274</f>
        <v>2</v>
      </c>
      <c r="CC44" s="1123"/>
      <c r="CD44" s="510" t="str">
        <f t="shared" si="28"/>
        <v>E+</v>
      </c>
      <c r="CE44" s="522">
        <f t="shared" si="29"/>
        <v>2</v>
      </c>
      <c r="CF44" s="285">
        <f t="shared" si="30"/>
        <v>2</v>
      </c>
      <c r="CG44" s="249">
        <f t="shared" si="31"/>
        <v>1.4</v>
      </c>
      <c r="CH44" s="251">
        <f t="shared" si="32"/>
        <v>0.6</v>
      </c>
      <c r="CI44" s="510" t="e">
        <f t="shared" si="33"/>
        <v>#N/A</v>
      </c>
      <c r="CJ44" s="641">
        <f t="shared" si="34"/>
        <v>2</v>
      </c>
      <c r="CK44" s="250">
        <f>'ACTA REPORTE 1ER TRI'!G331</f>
        <v>2</v>
      </c>
      <c r="CL44" s="250">
        <f>'ACTA REPORTE 1ER TRI'!L331</f>
        <v>2</v>
      </c>
      <c r="CM44" s="250">
        <f>'ACTA REPORTE 1ER TRI'!M331</f>
        <v>2</v>
      </c>
      <c r="CN44" s="544" t="str">
        <f>'ACTA REPORTE 1ER TRI'!N331</f>
        <v>E+</v>
      </c>
      <c r="CO44" s="250">
        <f>'ACTA REPORTE 1ER TRI'!T331</f>
        <v>2</v>
      </c>
      <c r="CP44" s="250">
        <f>'ACTA REPORTE 1ER TRI'!Y331</f>
        <v>2</v>
      </c>
      <c r="CQ44" s="250">
        <f>'ACTA REPORTE 1ER TRI'!Z331</f>
        <v>2</v>
      </c>
      <c r="CR44" s="547" t="str">
        <f>'ACTA REPORTE 1ER TRI'!AA331</f>
        <v>E+</v>
      </c>
      <c r="CS44" s="533">
        <f>'ACTA REPORTE 1ER TRI'!AB331</f>
        <v>2</v>
      </c>
      <c r="CT44" s="1123"/>
      <c r="CU44" s="510" t="str">
        <f t="shared" si="35"/>
        <v>E+</v>
      </c>
      <c r="CV44" s="522">
        <f t="shared" si="36"/>
        <v>2</v>
      </c>
      <c r="CW44" s="285">
        <f t="shared" si="37"/>
        <v>2</v>
      </c>
      <c r="CX44" s="249">
        <f t="shared" si="38"/>
        <v>1.4</v>
      </c>
      <c r="CY44" s="251">
        <f t="shared" si="39"/>
        <v>0.6</v>
      </c>
      <c r="CZ44" s="510" t="e">
        <f t="shared" si="40"/>
        <v>#N/A</v>
      </c>
      <c r="DA44" s="641">
        <f t="shared" si="41"/>
        <v>2</v>
      </c>
      <c r="DB44" s="250">
        <f>'ACTA REPORTE 1ER TRI'!G388</f>
        <v>2</v>
      </c>
      <c r="DC44" s="250">
        <f>'ACTA REPORTE 1ER TRI'!L388</f>
        <v>2</v>
      </c>
      <c r="DD44" s="250">
        <f>'ACTA REPORTE 1ER TRI'!M388</f>
        <v>2</v>
      </c>
      <c r="DE44" s="544" t="str">
        <f>'ACTA REPORTE 1ER TRI'!N388</f>
        <v>E+</v>
      </c>
      <c r="DF44" s="250">
        <f>'ACTA REPORTE 1ER TRI'!T388</f>
        <v>2</v>
      </c>
      <c r="DG44" s="250">
        <f>'ACTA REPORTE 1ER TRI'!Y388</f>
        <v>2</v>
      </c>
      <c r="DH44" s="250">
        <f>'ACTA REPORTE 1ER TRI'!Z388</f>
        <v>2</v>
      </c>
      <c r="DI44" s="547" t="str">
        <f>'ACTA REPORTE 1ER TRI'!AA388</f>
        <v>E+</v>
      </c>
      <c r="DJ44" s="533">
        <f>'ACTA REPORTE 1ER TRI'!AB388</f>
        <v>2</v>
      </c>
      <c r="DK44" s="1123"/>
      <c r="DL44" s="510" t="str">
        <f t="shared" si="42"/>
        <v>E+</v>
      </c>
      <c r="DM44" s="522">
        <f t="shared" si="43"/>
        <v>2</v>
      </c>
      <c r="DN44" s="285">
        <f t="shared" si="44"/>
        <v>2</v>
      </c>
      <c r="DO44" s="249">
        <f t="shared" si="45"/>
        <v>1.4</v>
      </c>
      <c r="DP44" s="251">
        <f t="shared" si="46"/>
        <v>0.6</v>
      </c>
      <c r="DQ44" s="510" t="e">
        <f t="shared" si="47"/>
        <v>#N/A</v>
      </c>
      <c r="DR44" s="641">
        <f t="shared" si="48"/>
        <v>2</v>
      </c>
      <c r="DS44" s="250">
        <f>'ACTA REPORTE 1ER TRI'!G445</f>
        <v>2</v>
      </c>
      <c r="DT44" s="250">
        <f>'ACTA REPORTE 1ER TRI'!L445</f>
        <v>2</v>
      </c>
      <c r="DU44" s="250">
        <f>'ACTA REPORTE 1ER TRI'!M445</f>
        <v>2</v>
      </c>
      <c r="DV44" s="544" t="str">
        <f>'ACTA REPORTE 1ER TRI'!N445</f>
        <v>E+</v>
      </c>
      <c r="DW44" s="250">
        <f>'ACTA REPORTE 1ER TRI'!T445</f>
        <v>2</v>
      </c>
      <c r="DX44" s="250">
        <f>'ACTA REPORTE 1ER TRI'!Y445</f>
        <v>2</v>
      </c>
      <c r="DY44" s="250">
        <f>'ACTA REPORTE 1ER TRI'!Z445</f>
        <v>2</v>
      </c>
      <c r="DZ44" s="547" t="str">
        <f>'ACTA REPORTE 1ER TRI'!AA445</f>
        <v>E+</v>
      </c>
      <c r="EA44" s="533">
        <f>'ACTA REPORTE 1ER TRI'!AB445</f>
        <v>2</v>
      </c>
      <c r="EB44" s="1123"/>
      <c r="EC44" s="510" t="str">
        <f t="shared" si="49"/>
        <v>E+</v>
      </c>
      <c r="ED44" s="522">
        <f t="shared" si="50"/>
        <v>2</v>
      </c>
      <c r="EE44" s="285">
        <f t="shared" si="51"/>
        <v>2</v>
      </c>
      <c r="EF44" s="249">
        <f t="shared" si="52"/>
        <v>1.4</v>
      </c>
      <c r="EG44" s="251">
        <f t="shared" si="53"/>
        <v>0.6</v>
      </c>
      <c r="EH44" s="510" t="e">
        <f t="shared" si="54"/>
        <v>#N/A</v>
      </c>
      <c r="EI44" s="641">
        <f t="shared" si="55"/>
        <v>2</v>
      </c>
      <c r="EJ44" s="250">
        <f>'ACTA REPORTE 1ER TRI'!G502</f>
        <v>2</v>
      </c>
      <c r="EK44" s="250">
        <f>'ACTA REPORTE 1ER TRI'!L502</f>
        <v>2</v>
      </c>
      <c r="EL44" s="250">
        <f>'ACTA REPORTE 1ER TRI'!M502</f>
        <v>2</v>
      </c>
      <c r="EM44" s="544" t="str">
        <f>'ACTA REPORTE 1ER TRI'!N502</f>
        <v>E+</v>
      </c>
      <c r="EN44" s="250">
        <f>'ACTA REPORTE 1ER TRI'!T502</f>
        <v>2</v>
      </c>
      <c r="EO44" s="250">
        <f>'ACTA REPORTE 1ER TRI'!Y502</f>
        <v>2</v>
      </c>
      <c r="EP44" s="250">
        <f>'ACTA REPORTE 1ER TRI'!Z502</f>
        <v>2</v>
      </c>
      <c r="EQ44" s="547" t="str">
        <f>'ACTA REPORTE 1ER TRI'!AA502</f>
        <v>E+</v>
      </c>
      <c r="ER44" s="533">
        <f>'ACTA REPORTE 1ER TRI'!AB502</f>
        <v>2</v>
      </c>
      <c r="ES44" s="1123"/>
      <c r="ET44" s="510" t="str">
        <f t="shared" si="56"/>
        <v>E+</v>
      </c>
      <c r="EU44" s="522">
        <f t="shared" si="57"/>
        <v>2</v>
      </c>
      <c r="EV44" s="285">
        <f t="shared" si="58"/>
        <v>2</v>
      </c>
      <c r="EW44" s="249">
        <f t="shared" si="59"/>
        <v>1.4</v>
      </c>
      <c r="EX44" s="251">
        <f t="shared" si="60"/>
        <v>0.6</v>
      </c>
      <c r="EY44" s="510" t="e">
        <f t="shared" si="61"/>
        <v>#N/A</v>
      </c>
      <c r="EZ44" s="641">
        <f t="shared" si="62"/>
        <v>2</v>
      </c>
      <c r="FA44" s="503" t="e">
        <f t="shared" si="63"/>
        <v>#N/A</v>
      </c>
      <c r="FB44" s="645">
        <f t="shared" si="64"/>
        <v>1.7037037037037035</v>
      </c>
      <c r="FC44" s="503" t="e">
        <f t="shared" si="65"/>
        <v>#N/A</v>
      </c>
      <c r="FD44" s="752">
        <f t="shared" si="0"/>
        <v>1.6888888888888889</v>
      </c>
    </row>
    <row r="45" spans="1:160" s="42" customFormat="1" ht="60" customHeight="1" x14ac:dyDescent="0.5">
      <c r="A45" s="41"/>
      <c r="B45" s="536">
        <v>35</v>
      </c>
      <c r="C45" s="72">
        <f>DATOS!F42</f>
        <v>0</v>
      </c>
      <c r="D45" s="250">
        <f>'ACTA REPORTE 1ER TRI'!G47</f>
        <v>0</v>
      </c>
      <c r="E45" s="250">
        <f>'ACTA REPORTE 1ER TRI'!L47</f>
        <v>0</v>
      </c>
      <c r="F45" s="250">
        <f>'ACTA REPORTE 1ER TRI'!M47</f>
        <v>0</v>
      </c>
      <c r="G45" s="544" t="e">
        <f>'ACTA REPORTE 1ER TRI'!N47</f>
        <v>#N/A</v>
      </c>
      <c r="H45" s="250">
        <f>'ACTA REPORTE 1ER TRI'!T47</f>
        <v>0</v>
      </c>
      <c r="I45" s="250">
        <f>'ACTA REPORTE 1ER TRI'!Y47</f>
        <v>0</v>
      </c>
      <c r="J45" s="250">
        <f>'ACTA REPORTE 1ER TRI'!Z47</f>
        <v>0</v>
      </c>
      <c r="K45" s="547" t="str">
        <f>'ACTA REPORTE 1ER TRI'!AA47</f>
        <v>E+</v>
      </c>
      <c r="L45" s="533">
        <f>'ACTA REPORTE 1ER TRI'!AB47</f>
        <v>2</v>
      </c>
      <c r="M45" s="1123"/>
      <c r="N45" s="510" t="e">
        <f t="shared" si="1"/>
        <v>#N/A</v>
      </c>
      <c r="O45" s="522">
        <f t="shared" si="2"/>
        <v>0.66666666666666663</v>
      </c>
      <c r="P45" s="285">
        <f t="shared" si="3"/>
        <v>0</v>
      </c>
      <c r="Q45" s="249">
        <f t="shared" si="4"/>
        <v>0</v>
      </c>
      <c r="R45" s="251">
        <f t="shared" si="5"/>
        <v>0.6</v>
      </c>
      <c r="S45" s="510" t="e">
        <f t="shared" si="6"/>
        <v>#N/A</v>
      </c>
      <c r="T45" s="641">
        <f t="shared" si="7"/>
        <v>0.6</v>
      </c>
      <c r="U45" s="250">
        <f>'ACTA REPORTE 1ER TRI'!G104</f>
        <v>0</v>
      </c>
      <c r="V45" s="250">
        <f>'ACTA REPORTE 1ER TRI'!L104</f>
        <v>0</v>
      </c>
      <c r="W45" s="250">
        <f>'ACTA REPORTE 1ER TRI'!M104</f>
        <v>0</v>
      </c>
      <c r="X45" s="544" t="e">
        <f>'ACTA REPORTE 1ER TRI'!N104</f>
        <v>#N/A</v>
      </c>
      <c r="Y45" s="250">
        <f>'ACTA REPORTE 1ER TRI'!T104</f>
        <v>0</v>
      </c>
      <c r="Z45" s="250">
        <f>'ACTA REPORTE 1ER TRI'!Y104</f>
        <v>0</v>
      </c>
      <c r="AA45" s="250">
        <f>'ACTA REPORTE 1ER TRI'!Z104</f>
        <v>0</v>
      </c>
      <c r="AB45" s="547" t="str">
        <f>'ACTA REPORTE 1ER TRI'!AA104</f>
        <v>E+</v>
      </c>
      <c r="AC45" s="533">
        <f>'ACTA REPORTE 1ER TRI'!AB104</f>
        <v>2</v>
      </c>
      <c r="AD45" s="1123"/>
      <c r="AE45" s="510" t="e">
        <f t="shared" si="8"/>
        <v>#N/A</v>
      </c>
      <c r="AF45" s="522">
        <f t="shared" si="9"/>
        <v>0.66666666666666663</v>
      </c>
      <c r="AG45" s="285">
        <f t="shared" si="10"/>
        <v>0</v>
      </c>
      <c r="AH45" s="249">
        <f t="shared" si="11"/>
        <v>0</v>
      </c>
      <c r="AI45" s="251">
        <f t="shared" si="12"/>
        <v>0.6</v>
      </c>
      <c r="AJ45" s="510" t="e">
        <f t="shared" si="13"/>
        <v>#N/A</v>
      </c>
      <c r="AK45" s="641">
        <f t="shared" si="14"/>
        <v>0.6</v>
      </c>
      <c r="AL45" s="250">
        <f>'ACTA REPORTE 1ER TRI'!G161</f>
        <v>2</v>
      </c>
      <c r="AM45" s="250">
        <f>'ACTA REPORTE 1ER TRI'!L161</f>
        <v>2</v>
      </c>
      <c r="AN45" s="250">
        <f>'ACTA REPORTE 1ER TRI'!M161</f>
        <v>2</v>
      </c>
      <c r="AO45" s="544" t="str">
        <f>'ACTA REPORTE 1ER TRI'!N161</f>
        <v>E+</v>
      </c>
      <c r="AP45" s="250">
        <f>'ACTA REPORTE 1ER TRI'!T161</f>
        <v>2</v>
      </c>
      <c r="AQ45" s="250">
        <f>'ACTA REPORTE 1ER TRI'!Y161</f>
        <v>2</v>
      </c>
      <c r="AR45" s="250">
        <f>'ACTA REPORTE 1ER TRI'!Z161</f>
        <v>2</v>
      </c>
      <c r="AS45" s="547" t="str">
        <f>'ACTA REPORTE 1ER TRI'!AA161</f>
        <v>E+</v>
      </c>
      <c r="AT45" s="533">
        <f>'ACTA REPORTE 1ER TRI'!AB161</f>
        <v>2</v>
      </c>
      <c r="AU45" s="1123"/>
      <c r="AV45" s="510" t="str">
        <f t="shared" si="15"/>
        <v>E+</v>
      </c>
      <c r="AW45" s="522">
        <f t="shared" si="66"/>
        <v>2</v>
      </c>
      <c r="AX45" s="285">
        <f t="shared" si="16"/>
        <v>2</v>
      </c>
      <c r="AY45" s="249">
        <f t="shared" si="17"/>
        <v>1.4</v>
      </c>
      <c r="AZ45" s="251">
        <f t="shared" si="18"/>
        <v>0.6</v>
      </c>
      <c r="BA45" s="510" t="e">
        <f t="shared" si="19"/>
        <v>#N/A</v>
      </c>
      <c r="BB45" s="641">
        <f t="shared" si="20"/>
        <v>2</v>
      </c>
      <c r="BC45" s="250">
        <f>'ACTA REPORTE 1ER TRI'!G218</f>
        <v>2</v>
      </c>
      <c r="BD45" s="250">
        <f>'ACTA REPORTE 1ER TRI'!L218</f>
        <v>2</v>
      </c>
      <c r="BE45" s="250">
        <f>'ACTA REPORTE 1ER TRI'!M218</f>
        <v>2</v>
      </c>
      <c r="BF45" s="544" t="str">
        <f>'ACTA REPORTE 1ER TRI'!N218</f>
        <v>E+</v>
      </c>
      <c r="BG45" s="250">
        <f>'ACTA REPORTE 1ER TRI'!T218</f>
        <v>2</v>
      </c>
      <c r="BH45" s="250">
        <f>'ACTA REPORTE 1ER TRI'!Y218</f>
        <v>2</v>
      </c>
      <c r="BI45" s="250">
        <f>'ACTA REPORTE 1ER TRI'!Z218</f>
        <v>2</v>
      </c>
      <c r="BJ45" s="547" t="str">
        <f>'ACTA REPORTE 1ER TRI'!AA218</f>
        <v>E+</v>
      </c>
      <c r="BK45" s="533">
        <f>'ACTA REPORTE 1ER TRI'!AB218</f>
        <v>2</v>
      </c>
      <c r="BL45" s="1123"/>
      <c r="BM45" s="510" t="str">
        <f t="shared" si="21"/>
        <v>E+</v>
      </c>
      <c r="BN45" s="522">
        <f t="shared" si="22"/>
        <v>2</v>
      </c>
      <c r="BO45" s="285">
        <f t="shared" si="23"/>
        <v>2</v>
      </c>
      <c r="BP45" s="249">
        <f t="shared" si="24"/>
        <v>1.4</v>
      </c>
      <c r="BQ45" s="251">
        <f t="shared" si="25"/>
        <v>0.6</v>
      </c>
      <c r="BR45" s="510" t="e">
        <f t="shared" si="26"/>
        <v>#N/A</v>
      </c>
      <c r="BS45" s="641">
        <f t="shared" si="27"/>
        <v>2</v>
      </c>
      <c r="BT45" s="250">
        <f>'ACTA REPORTE 1ER TRI'!G275</f>
        <v>2</v>
      </c>
      <c r="BU45" s="250">
        <f>'ACTA REPORTE 1ER TRI'!L275</f>
        <v>2</v>
      </c>
      <c r="BV45" s="250">
        <f>'ACTA REPORTE 1ER TRI'!M275</f>
        <v>2</v>
      </c>
      <c r="BW45" s="544" t="str">
        <f>'ACTA REPORTE 1ER TRI'!N275</f>
        <v>E+</v>
      </c>
      <c r="BX45" s="250">
        <f>'ACTA REPORTE 1ER TRI'!T275</f>
        <v>2</v>
      </c>
      <c r="BY45" s="251">
        <f>'ACTA REPORTE 1ER TRI'!Y275</f>
        <v>2</v>
      </c>
      <c r="BZ45" s="250">
        <f>'ACTA REPORTE 1ER TRI'!Z275</f>
        <v>2</v>
      </c>
      <c r="CA45" s="624" t="str">
        <f>'ACTA REPORTE 1ER TRI'!AA275</f>
        <v>E+</v>
      </c>
      <c r="CB45" s="533">
        <f>'ACTA REPORTE 1ER TRI'!AB275</f>
        <v>2</v>
      </c>
      <c r="CC45" s="1123"/>
      <c r="CD45" s="510" t="str">
        <f t="shared" si="28"/>
        <v>E+</v>
      </c>
      <c r="CE45" s="522">
        <f t="shared" si="29"/>
        <v>2</v>
      </c>
      <c r="CF45" s="285">
        <f t="shared" si="30"/>
        <v>2</v>
      </c>
      <c r="CG45" s="249">
        <f t="shared" si="31"/>
        <v>1.4</v>
      </c>
      <c r="CH45" s="251">
        <f t="shared" si="32"/>
        <v>0.6</v>
      </c>
      <c r="CI45" s="510" t="e">
        <f t="shared" si="33"/>
        <v>#N/A</v>
      </c>
      <c r="CJ45" s="641">
        <f t="shared" si="34"/>
        <v>2</v>
      </c>
      <c r="CK45" s="250">
        <f>'ACTA REPORTE 1ER TRI'!G332</f>
        <v>2</v>
      </c>
      <c r="CL45" s="250">
        <f>'ACTA REPORTE 1ER TRI'!L332</f>
        <v>2</v>
      </c>
      <c r="CM45" s="250">
        <f>'ACTA REPORTE 1ER TRI'!M332</f>
        <v>2</v>
      </c>
      <c r="CN45" s="544" t="str">
        <f>'ACTA REPORTE 1ER TRI'!N332</f>
        <v>E+</v>
      </c>
      <c r="CO45" s="250">
        <f>'ACTA REPORTE 1ER TRI'!T332</f>
        <v>2</v>
      </c>
      <c r="CP45" s="250">
        <f>'ACTA REPORTE 1ER TRI'!Y332</f>
        <v>2</v>
      </c>
      <c r="CQ45" s="250">
        <f>'ACTA REPORTE 1ER TRI'!Z332</f>
        <v>2</v>
      </c>
      <c r="CR45" s="547" t="str">
        <f>'ACTA REPORTE 1ER TRI'!AA332</f>
        <v>E+</v>
      </c>
      <c r="CS45" s="533">
        <f>'ACTA REPORTE 1ER TRI'!AB332</f>
        <v>2</v>
      </c>
      <c r="CT45" s="1123"/>
      <c r="CU45" s="510" t="str">
        <f t="shared" si="35"/>
        <v>E+</v>
      </c>
      <c r="CV45" s="522">
        <f t="shared" si="36"/>
        <v>2</v>
      </c>
      <c r="CW45" s="285">
        <f t="shared" si="37"/>
        <v>2</v>
      </c>
      <c r="CX45" s="249">
        <f t="shared" si="38"/>
        <v>1.4</v>
      </c>
      <c r="CY45" s="251">
        <f t="shared" si="39"/>
        <v>0.6</v>
      </c>
      <c r="CZ45" s="510" t="e">
        <f t="shared" si="40"/>
        <v>#N/A</v>
      </c>
      <c r="DA45" s="641">
        <f t="shared" si="41"/>
        <v>2</v>
      </c>
      <c r="DB45" s="250">
        <f>'ACTA REPORTE 1ER TRI'!G389</f>
        <v>2</v>
      </c>
      <c r="DC45" s="250">
        <f>'ACTA REPORTE 1ER TRI'!L389</f>
        <v>2</v>
      </c>
      <c r="DD45" s="250">
        <f>'ACTA REPORTE 1ER TRI'!M389</f>
        <v>2</v>
      </c>
      <c r="DE45" s="544" t="str">
        <f>'ACTA REPORTE 1ER TRI'!N389</f>
        <v>E+</v>
      </c>
      <c r="DF45" s="250">
        <f>'ACTA REPORTE 1ER TRI'!T389</f>
        <v>2</v>
      </c>
      <c r="DG45" s="250">
        <f>'ACTA REPORTE 1ER TRI'!Y389</f>
        <v>2</v>
      </c>
      <c r="DH45" s="250">
        <f>'ACTA REPORTE 1ER TRI'!Z389</f>
        <v>2</v>
      </c>
      <c r="DI45" s="547" t="str">
        <f>'ACTA REPORTE 1ER TRI'!AA389</f>
        <v>E+</v>
      </c>
      <c r="DJ45" s="533">
        <f>'ACTA REPORTE 1ER TRI'!AB389</f>
        <v>2</v>
      </c>
      <c r="DK45" s="1123"/>
      <c r="DL45" s="510" t="str">
        <f t="shared" si="42"/>
        <v>E+</v>
      </c>
      <c r="DM45" s="522">
        <f t="shared" si="43"/>
        <v>2</v>
      </c>
      <c r="DN45" s="285">
        <f t="shared" si="44"/>
        <v>2</v>
      </c>
      <c r="DO45" s="249">
        <f t="shared" si="45"/>
        <v>1.4</v>
      </c>
      <c r="DP45" s="251">
        <f t="shared" si="46"/>
        <v>0.6</v>
      </c>
      <c r="DQ45" s="510" t="e">
        <f t="shared" si="47"/>
        <v>#N/A</v>
      </c>
      <c r="DR45" s="641">
        <f t="shared" si="48"/>
        <v>2</v>
      </c>
      <c r="DS45" s="250">
        <f>'ACTA REPORTE 1ER TRI'!G446</f>
        <v>2</v>
      </c>
      <c r="DT45" s="250">
        <f>'ACTA REPORTE 1ER TRI'!L446</f>
        <v>2</v>
      </c>
      <c r="DU45" s="250">
        <f>'ACTA REPORTE 1ER TRI'!M446</f>
        <v>2</v>
      </c>
      <c r="DV45" s="544" t="str">
        <f>'ACTA REPORTE 1ER TRI'!N446</f>
        <v>E+</v>
      </c>
      <c r="DW45" s="250">
        <f>'ACTA REPORTE 1ER TRI'!T446</f>
        <v>2</v>
      </c>
      <c r="DX45" s="250">
        <f>'ACTA REPORTE 1ER TRI'!Y446</f>
        <v>2</v>
      </c>
      <c r="DY45" s="250">
        <f>'ACTA REPORTE 1ER TRI'!Z446</f>
        <v>2</v>
      </c>
      <c r="DZ45" s="547" t="str">
        <f>'ACTA REPORTE 1ER TRI'!AA446</f>
        <v>E+</v>
      </c>
      <c r="EA45" s="533">
        <f>'ACTA REPORTE 1ER TRI'!AB446</f>
        <v>2</v>
      </c>
      <c r="EB45" s="1123"/>
      <c r="EC45" s="510" t="str">
        <f t="shared" si="49"/>
        <v>E+</v>
      </c>
      <c r="ED45" s="522">
        <f t="shared" si="50"/>
        <v>2</v>
      </c>
      <c r="EE45" s="285">
        <f t="shared" si="51"/>
        <v>2</v>
      </c>
      <c r="EF45" s="249">
        <f t="shared" si="52"/>
        <v>1.4</v>
      </c>
      <c r="EG45" s="251">
        <f t="shared" si="53"/>
        <v>0.6</v>
      </c>
      <c r="EH45" s="510" t="e">
        <f t="shared" si="54"/>
        <v>#N/A</v>
      </c>
      <c r="EI45" s="641">
        <f t="shared" si="55"/>
        <v>2</v>
      </c>
      <c r="EJ45" s="250">
        <f>'ACTA REPORTE 1ER TRI'!G503</f>
        <v>2</v>
      </c>
      <c r="EK45" s="250">
        <f>'ACTA REPORTE 1ER TRI'!L503</f>
        <v>2</v>
      </c>
      <c r="EL45" s="250">
        <f>'ACTA REPORTE 1ER TRI'!M503</f>
        <v>2</v>
      </c>
      <c r="EM45" s="544" t="str">
        <f>'ACTA REPORTE 1ER TRI'!N503</f>
        <v>E+</v>
      </c>
      <c r="EN45" s="250">
        <f>'ACTA REPORTE 1ER TRI'!T503</f>
        <v>2</v>
      </c>
      <c r="EO45" s="250">
        <f>'ACTA REPORTE 1ER TRI'!Y503</f>
        <v>2</v>
      </c>
      <c r="EP45" s="250">
        <f>'ACTA REPORTE 1ER TRI'!Z503</f>
        <v>2</v>
      </c>
      <c r="EQ45" s="547" t="str">
        <f>'ACTA REPORTE 1ER TRI'!AA503</f>
        <v>E+</v>
      </c>
      <c r="ER45" s="533">
        <f>'ACTA REPORTE 1ER TRI'!AB503</f>
        <v>2</v>
      </c>
      <c r="ES45" s="1123"/>
      <c r="ET45" s="510" t="str">
        <f t="shared" si="56"/>
        <v>E+</v>
      </c>
      <c r="EU45" s="522">
        <f t="shared" si="57"/>
        <v>2</v>
      </c>
      <c r="EV45" s="285">
        <f t="shared" si="58"/>
        <v>2</v>
      </c>
      <c r="EW45" s="249">
        <f t="shared" si="59"/>
        <v>1.4</v>
      </c>
      <c r="EX45" s="251">
        <f t="shared" si="60"/>
        <v>0.6</v>
      </c>
      <c r="EY45" s="510" t="e">
        <f t="shared" si="61"/>
        <v>#N/A</v>
      </c>
      <c r="EZ45" s="641">
        <f t="shared" si="62"/>
        <v>2</v>
      </c>
      <c r="FA45" s="503" t="e">
        <f t="shared" si="63"/>
        <v>#N/A</v>
      </c>
      <c r="FB45" s="645">
        <f t="shared" si="64"/>
        <v>1.7037037037037035</v>
      </c>
      <c r="FC45" s="503" t="e">
        <f t="shared" si="65"/>
        <v>#N/A</v>
      </c>
      <c r="FD45" s="752">
        <f t="shared" si="0"/>
        <v>1.6888888888888889</v>
      </c>
    </row>
    <row r="46" spans="1:160" s="42" customFormat="1" ht="60" customHeight="1" x14ac:dyDescent="0.5">
      <c r="A46" s="41"/>
      <c r="B46" s="536">
        <v>36</v>
      </c>
      <c r="C46" s="72">
        <f>DATOS!F43</f>
        <v>0</v>
      </c>
      <c r="D46" s="250">
        <f>'ACTA REPORTE 1ER TRI'!G48</f>
        <v>0</v>
      </c>
      <c r="E46" s="250">
        <f>'ACTA REPORTE 1ER TRI'!L48</f>
        <v>0</v>
      </c>
      <c r="F46" s="250">
        <f>'ACTA REPORTE 1ER TRI'!M48</f>
        <v>0</v>
      </c>
      <c r="G46" s="544" t="e">
        <f>'ACTA REPORTE 1ER TRI'!N48</f>
        <v>#N/A</v>
      </c>
      <c r="H46" s="250">
        <f>'ACTA REPORTE 1ER TRI'!T48</f>
        <v>0</v>
      </c>
      <c r="I46" s="250">
        <f>'ACTA REPORTE 1ER TRI'!Y48</f>
        <v>0</v>
      </c>
      <c r="J46" s="250">
        <f>'ACTA REPORTE 1ER TRI'!Z48</f>
        <v>0</v>
      </c>
      <c r="K46" s="547" t="str">
        <f>'ACTA REPORTE 1ER TRI'!AA48</f>
        <v>E+</v>
      </c>
      <c r="L46" s="533">
        <f>'ACTA REPORTE 1ER TRI'!AB48</f>
        <v>2</v>
      </c>
      <c r="M46" s="1123"/>
      <c r="N46" s="510" t="e">
        <f t="shared" si="1"/>
        <v>#N/A</v>
      </c>
      <c r="O46" s="522">
        <f t="shared" si="2"/>
        <v>0.66666666666666663</v>
      </c>
      <c r="P46" s="285">
        <f t="shared" si="3"/>
        <v>0</v>
      </c>
      <c r="Q46" s="249">
        <f t="shared" si="4"/>
        <v>0</v>
      </c>
      <c r="R46" s="251">
        <f t="shared" si="5"/>
        <v>0.6</v>
      </c>
      <c r="S46" s="510" t="e">
        <f t="shared" si="6"/>
        <v>#N/A</v>
      </c>
      <c r="T46" s="641">
        <f t="shared" si="7"/>
        <v>0.6</v>
      </c>
      <c r="U46" s="250">
        <f>'ACTA REPORTE 1ER TRI'!G105</f>
        <v>0</v>
      </c>
      <c r="V46" s="250">
        <f>'ACTA REPORTE 1ER TRI'!L105</f>
        <v>0</v>
      </c>
      <c r="W46" s="250">
        <f>'ACTA REPORTE 1ER TRI'!M105</f>
        <v>0</v>
      </c>
      <c r="X46" s="544" t="e">
        <f>'ACTA REPORTE 1ER TRI'!N105</f>
        <v>#N/A</v>
      </c>
      <c r="Y46" s="250">
        <f>'ACTA REPORTE 1ER TRI'!T105</f>
        <v>0</v>
      </c>
      <c r="Z46" s="250">
        <f>'ACTA REPORTE 1ER TRI'!Y105</f>
        <v>0</v>
      </c>
      <c r="AA46" s="250">
        <f>'ACTA REPORTE 1ER TRI'!Z105</f>
        <v>0</v>
      </c>
      <c r="AB46" s="547" t="str">
        <f>'ACTA REPORTE 1ER TRI'!AA105</f>
        <v>E+</v>
      </c>
      <c r="AC46" s="533">
        <f>'ACTA REPORTE 1ER TRI'!AB105</f>
        <v>2</v>
      </c>
      <c r="AD46" s="1123"/>
      <c r="AE46" s="510" t="e">
        <f t="shared" si="8"/>
        <v>#N/A</v>
      </c>
      <c r="AF46" s="522">
        <f t="shared" si="9"/>
        <v>0.66666666666666663</v>
      </c>
      <c r="AG46" s="285">
        <f t="shared" si="10"/>
        <v>0</v>
      </c>
      <c r="AH46" s="249">
        <f t="shared" si="11"/>
        <v>0</v>
      </c>
      <c r="AI46" s="251">
        <f t="shared" si="12"/>
        <v>0.6</v>
      </c>
      <c r="AJ46" s="510" t="e">
        <f t="shared" si="13"/>
        <v>#N/A</v>
      </c>
      <c r="AK46" s="641">
        <f t="shared" si="14"/>
        <v>0.6</v>
      </c>
      <c r="AL46" s="250">
        <f>'ACTA REPORTE 1ER TRI'!G162</f>
        <v>2</v>
      </c>
      <c r="AM46" s="250">
        <f>'ACTA REPORTE 1ER TRI'!L162</f>
        <v>2</v>
      </c>
      <c r="AN46" s="250">
        <f>'ACTA REPORTE 1ER TRI'!M162</f>
        <v>2</v>
      </c>
      <c r="AO46" s="544" t="str">
        <f>'ACTA REPORTE 1ER TRI'!N162</f>
        <v>E+</v>
      </c>
      <c r="AP46" s="250">
        <f>'ACTA REPORTE 1ER TRI'!T162</f>
        <v>2</v>
      </c>
      <c r="AQ46" s="250">
        <f>'ACTA REPORTE 1ER TRI'!Y162</f>
        <v>2</v>
      </c>
      <c r="AR46" s="250">
        <f>'ACTA REPORTE 1ER TRI'!Z162</f>
        <v>2</v>
      </c>
      <c r="AS46" s="547" t="str">
        <f>'ACTA REPORTE 1ER TRI'!AA162</f>
        <v>E+</v>
      </c>
      <c r="AT46" s="533">
        <f>'ACTA REPORTE 1ER TRI'!AB162</f>
        <v>2</v>
      </c>
      <c r="AU46" s="1123"/>
      <c r="AV46" s="510" t="str">
        <f t="shared" si="15"/>
        <v>E+</v>
      </c>
      <c r="AW46" s="522">
        <f t="shared" si="66"/>
        <v>2</v>
      </c>
      <c r="AX46" s="285">
        <f t="shared" si="16"/>
        <v>2</v>
      </c>
      <c r="AY46" s="249">
        <f t="shared" si="17"/>
        <v>1.4</v>
      </c>
      <c r="AZ46" s="251">
        <f t="shared" si="18"/>
        <v>0.6</v>
      </c>
      <c r="BA46" s="510" t="e">
        <f t="shared" si="19"/>
        <v>#N/A</v>
      </c>
      <c r="BB46" s="641">
        <f t="shared" si="20"/>
        <v>2</v>
      </c>
      <c r="BC46" s="250">
        <f>'ACTA REPORTE 1ER TRI'!G219</f>
        <v>2</v>
      </c>
      <c r="BD46" s="250">
        <f>'ACTA REPORTE 1ER TRI'!L219</f>
        <v>2</v>
      </c>
      <c r="BE46" s="250">
        <f>'ACTA REPORTE 1ER TRI'!M219</f>
        <v>2</v>
      </c>
      <c r="BF46" s="544" t="str">
        <f>'ACTA REPORTE 1ER TRI'!N219</f>
        <v>E+</v>
      </c>
      <c r="BG46" s="250">
        <f>'ACTA REPORTE 1ER TRI'!T219</f>
        <v>2</v>
      </c>
      <c r="BH46" s="250">
        <f>'ACTA REPORTE 1ER TRI'!Y219</f>
        <v>2</v>
      </c>
      <c r="BI46" s="250">
        <f>'ACTA REPORTE 1ER TRI'!Z219</f>
        <v>2</v>
      </c>
      <c r="BJ46" s="547" t="str">
        <f>'ACTA REPORTE 1ER TRI'!AA219</f>
        <v>E+</v>
      </c>
      <c r="BK46" s="533">
        <f>'ACTA REPORTE 1ER TRI'!AB219</f>
        <v>2</v>
      </c>
      <c r="BL46" s="1123"/>
      <c r="BM46" s="510" t="str">
        <f t="shared" si="21"/>
        <v>E+</v>
      </c>
      <c r="BN46" s="522">
        <f t="shared" si="22"/>
        <v>2</v>
      </c>
      <c r="BO46" s="285">
        <f t="shared" si="23"/>
        <v>2</v>
      </c>
      <c r="BP46" s="249">
        <f t="shared" si="24"/>
        <v>1.4</v>
      </c>
      <c r="BQ46" s="251">
        <f t="shared" si="25"/>
        <v>0.6</v>
      </c>
      <c r="BR46" s="510" t="e">
        <f t="shared" si="26"/>
        <v>#N/A</v>
      </c>
      <c r="BS46" s="641">
        <f t="shared" si="27"/>
        <v>2</v>
      </c>
      <c r="BT46" s="250">
        <f>'ACTA REPORTE 1ER TRI'!G276</f>
        <v>2</v>
      </c>
      <c r="BU46" s="250">
        <f>'ACTA REPORTE 1ER TRI'!L276</f>
        <v>2</v>
      </c>
      <c r="BV46" s="250">
        <f>'ACTA REPORTE 1ER TRI'!M276</f>
        <v>2</v>
      </c>
      <c r="BW46" s="544" t="str">
        <f>'ACTA REPORTE 1ER TRI'!N276</f>
        <v>E+</v>
      </c>
      <c r="BX46" s="250">
        <f>'ACTA REPORTE 1ER TRI'!T276</f>
        <v>2</v>
      </c>
      <c r="BY46" s="251">
        <f>'ACTA REPORTE 1ER TRI'!Y276</f>
        <v>2</v>
      </c>
      <c r="BZ46" s="250">
        <f>'ACTA REPORTE 1ER TRI'!Z276</f>
        <v>2</v>
      </c>
      <c r="CA46" s="624" t="str">
        <f>'ACTA REPORTE 1ER TRI'!AA276</f>
        <v>E+</v>
      </c>
      <c r="CB46" s="533">
        <f>'ACTA REPORTE 1ER TRI'!AB276</f>
        <v>2</v>
      </c>
      <c r="CC46" s="1123"/>
      <c r="CD46" s="510" t="str">
        <f t="shared" si="28"/>
        <v>E+</v>
      </c>
      <c r="CE46" s="522">
        <f t="shared" si="29"/>
        <v>2</v>
      </c>
      <c r="CF46" s="285">
        <f t="shared" si="30"/>
        <v>2</v>
      </c>
      <c r="CG46" s="249">
        <f t="shared" si="31"/>
        <v>1.4</v>
      </c>
      <c r="CH46" s="251">
        <f t="shared" si="32"/>
        <v>0.6</v>
      </c>
      <c r="CI46" s="510" t="e">
        <f t="shared" si="33"/>
        <v>#N/A</v>
      </c>
      <c r="CJ46" s="641">
        <f t="shared" si="34"/>
        <v>2</v>
      </c>
      <c r="CK46" s="250">
        <f>'ACTA REPORTE 1ER TRI'!G333</f>
        <v>2</v>
      </c>
      <c r="CL46" s="250">
        <f>'ACTA REPORTE 1ER TRI'!L333</f>
        <v>2</v>
      </c>
      <c r="CM46" s="250">
        <f>'ACTA REPORTE 1ER TRI'!M333</f>
        <v>2</v>
      </c>
      <c r="CN46" s="544" t="str">
        <f>'ACTA REPORTE 1ER TRI'!N333</f>
        <v>E+</v>
      </c>
      <c r="CO46" s="250">
        <f>'ACTA REPORTE 1ER TRI'!T333</f>
        <v>2</v>
      </c>
      <c r="CP46" s="250">
        <f>'ACTA REPORTE 1ER TRI'!Y333</f>
        <v>2</v>
      </c>
      <c r="CQ46" s="250">
        <f>'ACTA REPORTE 1ER TRI'!Z333</f>
        <v>2</v>
      </c>
      <c r="CR46" s="547" t="str">
        <f>'ACTA REPORTE 1ER TRI'!AA333</f>
        <v>E+</v>
      </c>
      <c r="CS46" s="533">
        <f>'ACTA REPORTE 1ER TRI'!AB333</f>
        <v>2</v>
      </c>
      <c r="CT46" s="1123"/>
      <c r="CU46" s="510" t="str">
        <f t="shared" si="35"/>
        <v>E+</v>
      </c>
      <c r="CV46" s="522">
        <f t="shared" si="36"/>
        <v>2</v>
      </c>
      <c r="CW46" s="285">
        <f t="shared" si="37"/>
        <v>2</v>
      </c>
      <c r="CX46" s="249">
        <f t="shared" si="38"/>
        <v>1.4</v>
      </c>
      <c r="CY46" s="251">
        <f t="shared" si="39"/>
        <v>0.6</v>
      </c>
      <c r="CZ46" s="510" t="e">
        <f t="shared" si="40"/>
        <v>#N/A</v>
      </c>
      <c r="DA46" s="641">
        <f t="shared" si="41"/>
        <v>2</v>
      </c>
      <c r="DB46" s="250">
        <f>'ACTA REPORTE 1ER TRI'!G390</f>
        <v>2</v>
      </c>
      <c r="DC46" s="250">
        <f>'ACTA REPORTE 1ER TRI'!L390</f>
        <v>2</v>
      </c>
      <c r="DD46" s="250">
        <f>'ACTA REPORTE 1ER TRI'!M390</f>
        <v>2</v>
      </c>
      <c r="DE46" s="544" t="str">
        <f>'ACTA REPORTE 1ER TRI'!N390</f>
        <v>E+</v>
      </c>
      <c r="DF46" s="250">
        <f>'ACTA REPORTE 1ER TRI'!T390</f>
        <v>2</v>
      </c>
      <c r="DG46" s="250">
        <f>'ACTA REPORTE 1ER TRI'!Y390</f>
        <v>2</v>
      </c>
      <c r="DH46" s="250">
        <f>'ACTA REPORTE 1ER TRI'!Z390</f>
        <v>2</v>
      </c>
      <c r="DI46" s="547" t="str">
        <f>'ACTA REPORTE 1ER TRI'!AA390</f>
        <v>E+</v>
      </c>
      <c r="DJ46" s="533">
        <f>'ACTA REPORTE 1ER TRI'!AB390</f>
        <v>2</v>
      </c>
      <c r="DK46" s="1123"/>
      <c r="DL46" s="510" t="str">
        <f t="shared" si="42"/>
        <v>E+</v>
      </c>
      <c r="DM46" s="522">
        <f t="shared" si="43"/>
        <v>2</v>
      </c>
      <c r="DN46" s="285">
        <f t="shared" si="44"/>
        <v>2</v>
      </c>
      <c r="DO46" s="249">
        <f t="shared" si="45"/>
        <v>1.4</v>
      </c>
      <c r="DP46" s="251">
        <f t="shared" si="46"/>
        <v>0.6</v>
      </c>
      <c r="DQ46" s="510" t="e">
        <f t="shared" si="47"/>
        <v>#N/A</v>
      </c>
      <c r="DR46" s="641">
        <f t="shared" si="48"/>
        <v>2</v>
      </c>
      <c r="DS46" s="250">
        <f>'ACTA REPORTE 1ER TRI'!G447</f>
        <v>2</v>
      </c>
      <c r="DT46" s="250">
        <f>'ACTA REPORTE 1ER TRI'!L447</f>
        <v>2</v>
      </c>
      <c r="DU46" s="250">
        <f>'ACTA REPORTE 1ER TRI'!M447</f>
        <v>2</v>
      </c>
      <c r="DV46" s="544" t="str">
        <f>'ACTA REPORTE 1ER TRI'!N447</f>
        <v>E+</v>
      </c>
      <c r="DW46" s="250">
        <f>'ACTA REPORTE 1ER TRI'!T447</f>
        <v>2</v>
      </c>
      <c r="DX46" s="250">
        <f>'ACTA REPORTE 1ER TRI'!Y447</f>
        <v>2</v>
      </c>
      <c r="DY46" s="250">
        <f>'ACTA REPORTE 1ER TRI'!Z447</f>
        <v>2</v>
      </c>
      <c r="DZ46" s="547" t="str">
        <f>'ACTA REPORTE 1ER TRI'!AA447</f>
        <v>E+</v>
      </c>
      <c r="EA46" s="533">
        <f>'ACTA REPORTE 1ER TRI'!AB447</f>
        <v>2</v>
      </c>
      <c r="EB46" s="1123"/>
      <c r="EC46" s="510" t="str">
        <f t="shared" si="49"/>
        <v>E+</v>
      </c>
      <c r="ED46" s="522">
        <f t="shared" si="50"/>
        <v>2</v>
      </c>
      <c r="EE46" s="285">
        <f t="shared" si="51"/>
        <v>2</v>
      </c>
      <c r="EF46" s="249">
        <f t="shared" si="52"/>
        <v>1.4</v>
      </c>
      <c r="EG46" s="251">
        <f t="shared" si="53"/>
        <v>0.6</v>
      </c>
      <c r="EH46" s="510" t="e">
        <f t="shared" si="54"/>
        <v>#N/A</v>
      </c>
      <c r="EI46" s="641">
        <f t="shared" si="55"/>
        <v>2</v>
      </c>
      <c r="EJ46" s="250">
        <f>'ACTA REPORTE 1ER TRI'!G504</f>
        <v>2</v>
      </c>
      <c r="EK46" s="250">
        <f>'ACTA REPORTE 1ER TRI'!L504</f>
        <v>2</v>
      </c>
      <c r="EL46" s="250">
        <f>'ACTA REPORTE 1ER TRI'!M504</f>
        <v>2</v>
      </c>
      <c r="EM46" s="544" t="str">
        <f>'ACTA REPORTE 1ER TRI'!N504</f>
        <v>E+</v>
      </c>
      <c r="EN46" s="250">
        <f>'ACTA REPORTE 1ER TRI'!T504</f>
        <v>2</v>
      </c>
      <c r="EO46" s="250">
        <f>'ACTA REPORTE 1ER TRI'!Y504</f>
        <v>2</v>
      </c>
      <c r="EP46" s="250">
        <f>'ACTA REPORTE 1ER TRI'!Z504</f>
        <v>2</v>
      </c>
      <c r="EQ46" s="547" t="str">
        <f>'ACTA REPORTE 1ER TRI'!AA504</f>
        <v>E+</v>
      </c>
      <c r="ER46" s="533">
        <f>'ACTA REPORTE 1ER TRI'!AB504</f>
        <v>2</v>
      </c>
      <c r="ES46" s="1123"/>
      <c r="ET46" s="510" t="str">
        <f t="shared" si="56"/>
        <v>E+</v>
      </c>
      <c r="EU46" s="522">
        <f t="shared" si="57"/>
        <v>2</v>
      </c>
      <c r="EV46" s="285">
        <f t="shared" si="58"/>
        <v>2</v>
      </c>
      <c r="EW46" s="249">
        <f t="shared" si="59"/>
        <v>1.4</v>
      </c>
      <c r="EX46" s="251">
        <f t="shared" si="60"/>
        <v>0.6</v>
      </c>
      <c r="EY46" s="510" t="e">
        <f t="shared" si="61"/>
        <v>#N/A</v>
      </c>
      <c r="EZ46" s="641">
        <f t="shared" si="62"/>
        <v>2</v>
      </c>
      <c r="FA46" s="503" t="e">
        <f t="shared" si="63"/>
        <v>#N/A</v>
      </c>
      <c r="FB46" s="645">
        <f t="shared" si="64"/>
        <v>1.7037037037037035</v>
      </c>
      <c r="FC46" s="503" t="e">
        <f t="shared" si="65"/>
        <v>#N/A</v>
      </c>
      <c r="FD46" s="752">
        <f t="shared" si="0"/>
        <v>1.6888888888888889</v>
      </c>
    </row>
    <row r="47" spans="1:160" s="42" customFormat="1" ht="60" customHeight="1" x14ac:dyDescent="0.5">
      <c r="A47" s="41"/>
      <c r="B47" s="536">
        <v>37</v>
      </c>
      <c r="C47" s="72">
        <f>DATOS!F44</f>
        <v>0</v>
      </c>
      <c r="D47" s="250">
        <f>'ACTA REPORTE 1ER TRI'!G49</f>
        <v>0</v>
      </c>
      <c r="E47" s="250">
        <f>'ACTA REPORTE 1ER TRI'!L49</f>
        <v>0</v>
      </c>
      <c r="F47" s="250">
        <f>'ACTA REPORTE 1ER TRI'!M49</f>
        <v>0</v>
      </c>
      <c r="G47" s="544" t="e">
        <f>'ACTA REPORTE 1ER TRI'!N49</f>
        <v>#N/A</v>
      </c>
      <c r="H47" s="250">
        <f>'ACTA REPORTE 1ER TRI'!T49</f>
        <v>0</v>
      </c>
      <c r="I47" s="250">
        <f>'ACTA REPORTE 1ER TRI'!Y49</f>
        <v>0</v>
      </c>
      <c r="J47" s="250">
        <f>'ACTA REPORTE 1ER TRI'!Z49</f>
        <v>0</v>
      </c>
      <c r="K47" s="547" t="str">
        <f>'ACTA REPORTE 1ER TRI'!AA49</f>
        <v>E-</v>
      </c>
      <c r="L47" s="533">
        <f>'ACTA REPORTE 1ER TRI'!AB49</f>
        <v>1</v>
      </c>
      <c r="M47" s="1123"/>
      <c r="N47" s="510" t="e">
        <f t="shared" si="1"/>
        <v>#N/A</v>
      </c>
      <c r="O47" s="522">
        <f t="shared" si="2"/>
        <v>0.33333333333333331</v>
      </c>
      <c r="P47" s="285">
        <f t="shared" si="3"/>
        <v>0</v>
      </c>
      <c r="Q47" s="249">
        <f t="shared" si="4"/>
        <v>0</v>
      </c>
      <c r="R47" s="251">
        <f t="shared" si="5"/>
        <v>0.3</v>
      </c>
      <c r="S47" s="510" t="e">
        <f t="shared" si="6"/>
        <v>#N/A</v>
      </c>
      <c r="T47" s="641">
        <f t="shared" si="7"/>
        <v>0.3</v>
      </c>
      <c r="U47" s="250">
        <f>'ACTA REPORTE 1ER TRI'!G106</f>
        <v>0</v>
      </c>
      <c r="V47" s="250">
        <f>'ACTA REPORTE 1ER TRI'!L106</f>
        <v>0</v>
      </c>
      <c r="W47" s="250">
        <f>'ACTA REPORTE 1ER TRI'!M106</f>
        <v>0</v>
      </c>
      <c r="X47" s="544" t="e">
        <f>'ACTA REPORTE 1ER TRI'!N106</f>
        <v>#N/A</v>
      </c>
      <c r="Y47" s="250">
        <f>'ACTA REPORTE 1ER TRI'!T106</f>
        <v>0</v>
      </c>
      <c r="Z47" s="250">
        <f>'ACTA REPORTE 1ER TRI'!Y106</f>
        <v>0</v>
      </c>
      <c r="AA47" s="250">
        <f>'ACTA REPORTE 1ER TRI'!Z106</f>
        <v>0</v>
      </c>
      <c r="AB47" s="547" t="str">
        <f>'ACTA REPORTE 1ER TRI'!AA106</f>
        <v>E-</v>
      </c>
      <c r="AC47" s="533">
        <f>'ACTA REPORTE 1ER TRI'!AB106</f>
        <v>1</v>
      </c>
      <c r="AD47" s="1123"/>
      <c r="AE47" s="510" t="e">
        <f t="shared" si="8"/>
        <v>#N/A</v>
      </c>
      <c r="AF47" s="522">
        <f t="shared" si="9"/>
        <v>0.33333333333333331</v>
      </c>
      <c r="AG47" s="285">
        <f t="shared" si="10"/>
        <v>0</v>
      </c>
      <c r="AH47" s="249">
        <f t="shared" si="11"/>
        <v>0</v>
      </c>
      <c r="AI47" s="251">
        <f t="shared" si="12"/>
        <v>0.3</v>
      </c>
      <c r="AJ47" s="510" t="e">
        <f t="shared" si="13"/>
        <v>#N/A</v>
      </c>
      <c r="AK47" s="641">
        <f t="shared" si="14"/>
        <v>0.3</v>
      </c>
      <c r="AL47" s="250">
        <f>'ACTA REPORTE 1ER TRI'!G163</f>
        <v>1</v>
      </c>
      <c r="AM47" s="250">
        <f>'ACTA REPORTE 1ER TRI'!L163</f>
        <v>1</v>
      </c>
      <c r="AN47" s="250">
        <f>'ACTA REPORTE 1ER TRI'!M163</f>
        <v>1</v>
      </c>
      <c r="AO47" s="544" t="str">
        <f>'ACTA REPORTE 1ER TRI'!N163</f>
        <v>E-</v>
      </c>
      <c r="AP47" s="250">
        <f>'ACTA REPORTE 1ER TRI'!T163</f>
        <v>1</v>
      </c>
      <c r="AQ47" s="250">
        <f>'ACTA REPORTE 1ER TRI'!Y163</f>
        <v>1</v>
      </c>
      <c r="AR47" s="250">
        <f>'ACTA REPORTE 1ER TRI'!Z163</f>
        <v>1</v>
      </c>
      <c r="AS47" s="547" t="str">
        <f>'ACTA REPORTE 1ER TRI'!AA163</f>
        <v>E-</v>
      </c>
      <c r="AT47" s="533">
        <f>'ACTA REPORTE 1ER TRI'!AB163</f>
        <v>1</v>
      </c>
      <c r="AU47" s="1123"/>
      <c r="AV47" s="510" t="str">
        <f t="shared" si="15"/>
        <v>E-</v>
      </c>
      <c r="AW47" s="522">
        <f t="shared" si="66"/>
        <v>1</v>
      </c>
      <c r="AX47" s="285">
        <f t="shared" si="16"/>
        <v>1</v>
      </c>
      <c r="AY47" s="249">
        <f t="shared" si="17"/>
        <v>0.7</v>
      </c>
      <c r="AZ47" s="251">
        <f t="shared" si="18"/>
        <v>0.3</v>
      </c>
      <c r="BA47" s="510" t="e">
        <f t="shared" si="19"/>
        <v>#N/A</v>
      </c>
      <c r="BB47" s="641">
        <f t="shared" si="20"/>
        <v>1</v>
      </c>
      <c r="BC47" s="250">
        <f>'ACTA REPORTE 1ER TRI'!G220</f>
        <v>1</v>
      </c>
      <c r="BD47" s="250">
        <f>'ACTA REPORTE 1ER TRI'!L220</f>
        <v>1</v>
      </c>
      <c r="BE47" s="250">
        <f>'ACTA REPORTE 1ER TRI'!M220</f>
        <v>1</v>
      </c>
      <c r="BF47" s="544" t="str">
        <f>'ACTA REPORTE 1ER TRI'!N220</f>
        <v>E-</v>
      </c>
      <c r="BG47" s="250">
        <f>'ACTA REPORTE 1ER TRI'!T220</f>
        <v>1</v>
      </c>
      <c r="BH47" s="250">
        <f>'ACTA REPORTE 1ER TRI'!Y220</f>
        <v>1</v>
      </c>
      <c r="BI47" s="250">
        <f>'ACTA REPORTE 1ER TRI'!Z220</f>
        <v>1</v>
      </c>
      <c r="BJ47" s="547" t="str">
        <f>'ACTA REPORTE 1ER TRI'!AA220</f>
        <v>E-</v>
      </c>
      <c r="BK47" s="533">
        <f>'ACTA REPORTE 1ER TRI'!AB220</f>
        <v>1</v>
      </c>
      <c r="BL47" s="1123"/>
      <c r="BM47" s="510" t="str">
        <f t="shared" si="21"/>
        <v>E-</v>
      </c>
      <c r="BN47" s="522">
        <f t="shared" si="22"/>
        <v>1</v>
      </c>
      <c r="BO47" s="285">
        <f t="shared" si="23"/>
        <v>1</v>
      </c>
      <c r="BP47" s="249">
        <f t="shared" si="24"/>
        <v>0.7</v>
      </c>
      <c r="BQ47" s="251">
        <f t="shared" si="25"/>
        <v>0.3</v>
      </c>
      <c r="BR47" s="510" t="e">
        <f t="shared" si="26"/>
        <v>#N/A</v>
      </c>
      <c r="BS47" s="641">
        <f t="shared" si="27"/>
        <v>1</v>
      </c>
      <c r="BT47" s="250">
        <f>'ACTA REPORTE 1ER TRI'!G277</f>
        <v>1</v>
      </c>
      <c r="BU47" s="250">
        <f>'ACTA REPORTE 1ER TRI'!L277</f>
        <v>1</v>
      </c>
      <c r="BV47" s="250">
        <f>'ACTA REPORTE 1ER TRI'!M277</f>
        <v>1</v>
      </c>
      <c r="BW47" s="544" t="str">
        <f>'ACTA REPORTE 1ER TRI'!N277</f>
        <v>E-</v>
      </c>
      <c r="BX47" s="250">
        <f>'ACTA REPORTE 1ER TRI'!T277</f>
        <v>1</v>
      </c>
      <c r="BY47" s="251">
        <f>'ACTA REPORTE 1ER TRI'!Y277</f>
        <v>1</v>
      </c>
      <c r="BZ47" s="250">
        <f>'ACTA REPORTE 1ER TRI'!Z277</f>
        <v>1</v>
      </c>
      <c r="CA47" s="624" t="str">
        <f>'ACTA REPORTE 1ER TRI'!AA277</f>
        <v>E-</v>
      </c>
      <c r="CB47" s="533">
        <f>'ACTA REPORTE 1ER TRI'!AB277</f>
        <v>1</v>
      </c>
      <c r="CC47" s="1123"/>
      <c r="CD47" s="510" t="str">
        <f t="shared" si="28"/>
        <v>E-</v>
      </c>
      <c r="CE47" s="522">
        <f t="shared" si="29"/>
        <v>1</v>
      </c>
      <c r="CF47" s="285">
        <f t="shared" si="30"/>
        <v>1</v>
      </c>
      <c r="CG47" s="249">
        <f t="shared" si="31"/>
        <v>0.7</v>
      </c>
      <c r="CH47" s="251">
        <f t="shared" si="32"/>
        <v>0.3</v>
      </c>
      <c r="CI47" s="510" t="e">
        <f t="shared" si="33"/>
        <v>#N/A</v>
      </c>
      <c r="CJ47" s="641">
        <f t="shared" si="34"/>
        <v>1</v>
      </c>
      <c r="CK47" s="250">
        <f>'ACTA REPORTE 1ER TRI'!G334</f>
        <v>1</v>
      </c>
      <c r="CL47" s="250">
        <f>'ACTA REPORTE 1ER TRI'!L334</f>
        <v>1</v>
      </c>
      <c r="CM47" s="250">
        <f>'ACTA REPORTE 1ER TRI'!M334</f>
        <v>1</v>
      </c>
      <c r="CN47" s="544" t="str">
        <f>'ACTA REPORTE 1ER TRI'!N334</f>
        <v>E-</v>
      </c>
      <c r="CO47" s="250">
        <f>'ACTA REPORTE 1ER TRI'!T334</f>
        <v>1</v>
      </c>
      <c r="CP47" s="250">
        <f>'ACTA REPORTE 1ER TRI'!Y334</f>
        <v>1</v>
      </c>
      <c r="CQ47" s="250">
        <f>'ACTA REPORTE 1ER TRI'!Z334</f>
        <v>1</v>
      </c>
      <c r="CR47" s="547" t="str">
        <f>'ACTA REPORTE 1ER TRI'!AA334</f>
        <v>E-</v>
      </c>
      <c r="CS47" s="533">
        <f>'ACTA REPORTE 1ER TRI'!AB334</f>
        <v>1</v>
      </c>
      <c r="CT47" s="1123"/>
      <c r="CU47" s="510" t="str">
        <f t="shared" si="35"/>
        <v>E-</v>
      </c>
      <c r="CV47" s="522">
        <f t="shared" si="36"/>
        <v>1</v>
      </c>
      <c r="CW47" s="285">
        <f t="shared" si="37"/>
        <v>1</v>
      </c>
      <c r="CX47" s="249">
        <f t="shared" si="38"/>
        <v>0.7</v>
      </c>
      <c r="CY47" s="251">
        <f t="shared" si="39"/>
        <v>0.3</v>
      </c>
      <c r="CZ47" s="510" t="e">
        <f t="shared" si="40"/>
        <v>#N/A</v>
      </c>
      <c r="DA47" s="641">
        <f t="shared" si="41"/>
        <v>1</v>
      </c>
      <c r="DB47" s="250">
        <f>'ACTA REPORTE 1ER TRI'!G391</f>
        <v>1</v>
      </c>
      <c r="DC47" s="250">
        <f>'ACTA REPORTE 1ER TRI'!L391</f>
        <v>1</v>
      </c>
      <c r="DD47" s="250">
        <f>'ACTA REPORTE 1ER TRI'!M391</f>
        <v>1</v>
      </c>
      <c r="DE47" s="544" t="str">
        <f>'ACTA REPORTE 1ER TRI'!N391</f>
        <v>E-</v>
      </c>
      <c r="DF47" s="250">
        <f>'ACTA REPORTE 1ER TRI'!T391</f>
        <v>1</v>
      </c>
      <c r="DG47" s="250">
        <f>'ACTA REPORTE 1ER TRI'!Y391</f>
        <v>1</v>
      </c>
      <c r="DH47" s="250">
        <f>'ACTA REPORTE 1ER TRI'!Z391</f>
        <v>1</v>
      </c>
      <c r="DI47" s="547" t="str">
        <f>'ACTA REPORTE 1ER TRI'!AA391</f>
        <v>E-</v>
      </c>
      <c r="DJ47" s="533">
        <f>'ACTA REPORTE 1ER TRI'!AB391</f>
        <v>1</v>
      </c>
      <c r="DK47" s="1123"/>
      <c r="DL47" s="510" t="str">
        <f t="shared" si="42"/>
        <v>E-</v>
      </c>
      <c r="DM47" s="522">
        <f t="shared" si="43"/>
        <v>1</v>
      </c>
      <c r="DN47" s="285">
        <f t="shared" si="44"/>
        <v>1</v>
      </c>
      <c r="DO47" s="249">
        <f t="shared" si="45"/>
        <v>0.7</v>
      </c>
      <c r="DP47" s="251">
        <f t="shared" si="46"/>
        <v>0.3</v>
      </c>
      <c r="DQ47" s="510" t="e">
        <f t="shared" si="47"/>
        <v>#N/A</v>
      </c>
      <c r="DR47" s="641">
        <f t="shared" si="48"/>
        <v>1</v>
      </c>
      <c r="DS47" s="250">
        <f>'ACTA REPORTE 1ER TRI'!G448</f>
        <v>1</v>
      </c>
      <c r="DT47" s="250">
        <f>'ACTA REPORTE 1ER TRI'!L448</f>
        <v>1</v>
      </c>
      <c r="DU47" s="250">
        <f>'ACTA REPORTE 1ER TRI'!M448</f>
        <v>1</v>
      </c>
      <c r="DV47" s="544" t="str">
        <f>'ACTA REPORTE 1ER TRI'!N448</f>
        <v>E-</v>
      </c>
      <c r="DW47" s="250">
        <f>'ACTA REPORTE 1ER TRI'!T448</f>
        <v>1</v>
      </c>
      <c r="DX47" s="250">
        <f>'ACTA REPORTE 1ER TRI'!Y448</f>
        <v>1</v>
      </c>
      <c r="DY47" s="250">
        <f>'ACTA REPORTE 1ER TRI'!Z448</f>
        <v>1</v>
      </c>
      <c r="DZ47" s="547" t="str">
        <f>'ACTA REPORTE 1ER TRI'!AA448</f>
        <v>E-</v>
      </c>
      <c r="EA47" s="533">
        <f>'ACTA REPORTE 1ER TRI'!AB448</f>
        <v>1</v>
      </c>
      <c r="EB47" s="1123"/>
      <c r="EC47" s="510" t="str">
        <f t="shared" si="49"/>
        <v>E-</v>
      </c>
      <c r="ED47" s="522">
        <f t="shared" si="50"/>
        <v>1</v>
      </c>
      <c r="EE47" s="285">
        <f t="shared" si="51"/>
        <v>1</v>
      </c>
      <c r="EF47" s="249">
        <f t="shared" si="52"/>
        <v>0.7</v>
      </c>
      <c r="EG47" s="251">
        <f t="shared" si="53"/>
        <v>0.3</v>
      </c>
      <c r="EH47" s="510" t="e">
        <f t="shared" si="54"/>
        <v>#N/A</v>
      </c>
      <c r="EI47" s="641">
        <f t="shared" si="55"/>
        <v>1</v>
      </c>
      <c r="EJ47" s="250">
        <f>'ACTA REPORTE 1ER TRI'!G505</f>
        <v>1</v>
      </c>
      <c r="EK47" s="250">
        <f>'ACTA REPORTE 1ER TRI'!L505</f>
        <v>1</v>
      </c>
      <c r="EL47" s="250">
        <f>'ACTA REPORTE 1ER TRI'!M505</f>
        <v>1</v>
      </c>
      <c r="EM47" s="544" t="str">
        <f>'ACTA REPORTE 1ER TRI'!N505</f>
        <v>E-</v>
      </c>
      <c r="EN47" s="250">
        <f>'ACTA REPORTE 1ER TRI'!T505</f>
        <v>1</v>
      </c>
      <c r="EO47" s="250">
        <f>'ACTA REPORTE 1ER TRI'!Y505</f>
        <v>1</v>
      </c>
      <c r="EP47" s="250">
        <f>'ACTA REPORTE 1ER TRI'!Z505</f>
        <v>1</v>
      </c>
      <c r="EQ47" s="547" t="str">
        <f>'ACTA REPORTE 1ER TRI'!AA505</f>
        <v>E-</v>
      </c>
      <c r="ER47" s="533">
        <f>'ACTA REPORTE 1ER TRI'!AB505</f>
        <v>1</v>
      </c>
      <c r="ES47" s="1123"/>
      <c r="ET47" s="510" t="str">
        <f t="shared" si="56"/>
        <v>E-</v>
      </c>
      <c r="EU47" s="522">
        <f t="shared" si="57"/>
        <v>1</v>
      </c>
      <c r="EV47" s="285">
        <f t="shared" si="58"/>
        <v>1</v>
      </c>
      <c r="EW47" s="249">
        <f t="shared" si="59"/>
        <v>0.7</v>
      </c>
      <c r="EX47" s="251">
        <f t="shared" si="60"/>
        <v>0.3</v>
      </c>
      <c r="EY47" s="510" t="e">
        <f t="shared" si="61"/>
        <v>#N/A</v>
      </c>
      <c r="EZ47" s="641">
        <f t="shared" si="62"/>
        <v>1</v>
      </c>
      <c r="FA47" s="503" t="e">
        <f t="shared" si="63"/>
        <v>#N/A</v>
      </c>
      <c r="FB47" s="645">
        <f t="shared" si="64"/>
        <v>0.85185185185185175</v>
      </c>
      <c r="FC47" s="503" t="e">
        <f t="shared" si="65"/>
        <v>#N/A</v>
      </c>
      <c r="FD47" s="752">
        <f t="shared" si="0"/>
        <v>0.84444444444444444</v>
      </c>
    </row>
    <row r="48" spans="1:160" s="42" customFormat="1" ht="60" customHeight="1" x14ac:dyDescent="0.5">
      <c r="A48" s="41"/>
      <c r="B48" s="536">
        <v>38</v>
      </c>
      <c r="C48" s="72">
        <f>DATOS!F45</f>
        <v>0</v>
      </c>
      <c r="D48" s="250">
        <f>'ACTA REPORTE 1ER TRI'!G50</f>
        <v>0</v>
      </c>
      <c r="E48" s="250">
        <f>'ACTA REPORTE 1ER TRI'!L50</f>
        <v>0</v>
      </c>
      <c r="F48" s="250">
        <f>'ACTA REPORTE 1ER TRI'!M50</f>
        <v>0</v>
      </c>
      <c r="G48" s="544" t="e">
        <f>'ACTA REPORTE 1ER TRI'!N50</f>
        <v>#N/A</v>
      </c>
      <c r="H48" s="250">
        <f>'ACTA REPORTE 1ER TRI'!T50</f>
        <v>0</v>
      </c>
      <c r="I48" s="250">
        <f>'ACTA REPORTE 1ER TRI'!Y50</f>
        <v>0</v>
      </c>
      <c r="J48" s="250">
        <f>'ACTA REPORTE 1ER TRI'!Z50</f>
        <v>0</v>
      </c>
      <c r="K48" s="547" t="str">
        <f>'ACTA REPORTE 1ER TRI'!AA50</f>
        <v>E-</v>
      </c>
      <c r="L48" s="533">
        <f>'ACTA REPORTE 1ER TRI'!AB50</f>
        <v>1</v>
      </c>
      <c r="M48" s="1123"/>
      <c r="N48" s="510" t="e">
        <f t="shared" si="1"/>
        <v>#N/A</v>
      </c>
      <c r="O48" s="522">
        <f t="shared" si="2"/>
        <v>0.33333333333333331</v>
      </c>
      <c r="P48" s="285">
        <f t="shared" si="3"/>
        <v>0</v>
      </c>
      <c r="Q48" s="249">
        <f t="shared" si="4"/>
        <v>0</v>
      </c>
      <c r="R48" s="251">
        <f t="shared" si="5"/>
        <v>0.3</v>
      </c>
      <c r="S48" s="510" t="e">
        <f t="shared" si="6"/>
        <v>#N/A</v>
      </c>
      <c r="T48" s="641">
        <f t="shared" si="7"/>
        <v>0.3</v>
      </c>
      <c r="U48" s="250">
        <f>'ACTA REPORTE 1ER TRI'!G107</f>
        <v>0</v>
      </c>
      <c r="V48" s="250">
        <f>'ACTA REPORTE 1ER TRI'!L107</f>
        <v>0</v>
      </c>
      <c r="W48" s="250">
        <f>'ACTA REPORTE 1ER TRI'!M107</f>
        <v>0</v>
      </c>
      <c r="X48" s="544" t="e">
        <f>'ACTA REPORTE 1ER TRI'!N107</f>
        <v>#N/A</v>
      </c>
      <c r="Y48" s="250">
        <f>'ACTA REPORTE 1ER TRI'!T107</f>
        <v>0</v>
      </c>
      <c r="Z48" s="250">
        <f>'ACTA REPORTE 1ER TRI'!Y107</f>
        <v>0</v>
      </c>
      <c r="AA48" s="250">
        <f>'ACTA REPORTE 1ER TRI'!Z107</f>
        <v>0</v>
      </c>
      <c r="AB48" s="547" t="str">
        <f>'ACTA REPORTE 1ER TRI'!AA107</f>
        <v>E-</v>
      </c>
      <c r="AC48" s="533">
        <f>'ACTA REPORTE 1ER TRI'!AB107</f>
        <v>1</v>
      </c>
      <c r="AD48" s="1123"/>
      <c r="AE48" s="510" t="e">
        <f t="shared" si="8"/>
        <v>#N/A</v>
      </c>
      <c r="AF48" s="522">
        <f t="shared" si="9"/>
        <v>0.33333333333333331</v>
      </c>
      <c r="AG48" s="285">
        <f t="shared" si="10"/>
        <v>0</v>
      </c>
      <c r="AH48" s="249">
        <f t="shared" si="11"/>
        <v>0</v>
      </c>
      <c r="AI48" s="251">
        <f t="shared" si="12"/>
        <v>0.3</v>
      </c>
      <c r="AJ48" s="510" t="e">
        <f t="shared" si="13"/>
        <v>#N/A</v>
      </c>
      <c r="AK48" s="641">
        <f t="shared" si="14"/>
        <v>0.3</v>
      </c>
      <c r="AL48" s="250">
        <f>'ACTA REPORTE 1ER TRI'!G164</f>
        <v>1</v>
      </c>
      <c r="AM48" s="250">
        <f>'ACTA REPORTE 1ER TRI'!L164</f>
        <v>1</v>
      </c>
      <c r="AN48" s="250">
        <f>'ACTA REPORTE 1ER TRI'!M164</f>
        <v>1</v>
      </c>
      <c r="AO48" s="544" t="str">
        <f>'ACTA REPORTE 1ER TRI'!N164</f>
        <v>E-</v>
      </c>
      <c r="AP48" s="250">
        <f>'ACTA REPORTE 1ER TRI'!T164</f>
        <v>1</v>
      </c>
      <c r="AQ48" s="250">
        <f>'ACTA REPORTE 1ER TRI'!Y164</f>
        <v>1</v>
      </c>
      <c r="AR48" s="250">
        <f>'ACTA REPORTE 1ER TRI'!Z164</f>
        <v>1</v>
      </c>
      <c r="AS48" s="547" t="str">
        <f>'ACTA REPORTE 1ER TRI'!AA164</f>
        <v>E-</v>
      </c>
      <c r="AT48" s="533">
        <f>'ACTA REPORTE 1ER TRI'!AB164</f>
        <v>1</v>
      </c>
      <c r="AU48" s="1123"/>
      <c r="AV48" s="510" t="str">
        <f t="shared" si="15"/>
        <v>E-</v>
      </c>
      <c r="AW48" s="522">
        <f t="shared" si="66"/>
        <v>1</v>
      </c>
      <c r="AX48" s="285">
        <f t="shared" si="16"/>
        <v>1</v>
      </c>
      <c r="AY48" s="249">
        <f t="shared" si="17"/>
        <v>0.7</v>
      </c>
      <c r="AZ48" s="251">
        <f t="shared" si="18"/>
        <v>0.3</v>
      </c>
      <c r="BA48" s="510" t="e">
        <f t="shared" si="19"/>
        <v>#N/A</v>
      </c>
      <c r="BB48" s="641">
        <f t="shared" si="20"/>
        <v>1</v>
      </c>
      <c r="BC48" s="250">
        <f>'ACTA REPORTE 1ER TRI'!G221</f>
        <v>1</v>
      </c>
      <c r="BD48" s="250">
        <f>'ACTA REPORTE 1ER TRI'!L221</f>
        <v>1</v>
      </c>
      <c r="BE48" s="250">
        <f>'ACTA REPORTE 1ER TRI'!M221</f>
        <v>1</v>
      </c>
      <c r="BF48" s="544" t="str">
        <f>'ACTA REPORTE 1ER TRI'!N221</f>
        <v>E-</v>
      </c>
      <c r="BG48" s="250">
        <f>'ACTA REPORTE 1ER TRI'!T221</f>
        <v>1</v>
      </c>
      <c r="BH48" s="250">
        <f>'ACTA REPORTE 1ER TRI'!Y221</f>
        <v>1</v>
      </c>
      <c r="BI48" s="250">
        <f>'ACTA REPORTE 1ER TRI'!Z221</f>
        <v>1</v>
      </c>
      <c r="BJ48" s="547" t="str">
        <f>'ACTA REPORTE 1ER TRI'!AA221</f>
        <v>E-</v>
      </c>
      <c r="BK48" s="533">
        <f>'ACTA REPORTE 1ER TRI'!AB221</f>
        <v>1</v>
      </c>
      <c r="BL48" s="1123"/>
      <c r="BM48" s="510" t="str">
        <f t="shared" si="21"/>
        <v>E-</v>
      </c>
      <c r="BN48" s="522">
        <f t="shared" si="22"/>
        <v>1</v>
      </c>
      <c r="BO48" s="285">
        <f t="shared" si="23"/>
        <v>1</v>
      </c>
      <c r="BP48" s="249">
        <f t="shared" si="24"/>
        <v>0.7</v>
      </c>
      <c r="BQ48" s="251">
        <f t="shared" si="25"/>
        <v>0.3</v>
      </c>
      <c r="BR48" s="510" t="e">
        <f t="shared" si="26"/>
        <v>#N/A</v>
      </c>
      <c r="BS48" s="641">
        <f t="shared" si="27"/>
        <v>1</v>
      </c>
      <c r="BT48" s="250">
        <f>'ACTA REPORTE 1ER TRI'!G278</f>
        <v>1</v>
      </c>
      <c r="BU48" s="250">
        <f>'ACTA REPORTE 1ER TRI'!L278</f>
        <v>1</v>
      </c>
      <c r="BV48" s="250">
        <f>'ACTA REPORTE 1ER TRI'!M278</f>
        <v>1</v>
      </c>
      <c r="BW48" s="544" t="str">
        <f>'ACTA REPORTE 1ER TRI'!N278</f>
        <v>E-</v>
      </c>
      <c r="BX48" s="250">
        <f>'ACTA REPORTE 1ER TRI'!T278</f>
        <v>1</v>
      </c>
      <c r="BY48" s="251">
        <f>'ACTA REPORTE 1ER TRI'!Y278</f>
        <v>1</v>
      </c>
      <c r="BZ48" s="250">
        <f>'ACTA REPORTE 1ER TRI'!Z278</f>
        <v>1</v>
      </c>
      <c r="CA48" s="624" t="str">
        <f>'ACTA REPORTE 1ER TRI'!AA278</f>
        <v>E-</v>
      </c>
      <c r="CB48" s="533">
        <f>'ACTA REPORTE 1ER TRI'!AB278</f>
        <v>1</v>
      </c>
      <c r="CC48" s="1123"/>
      <c r="CD48" s="510" t="str">
        <f t="shared" si="28"/>
        <v>E-</v>
      </c>
      <c r="CE48" s="522">
        <f t="shared" si="29"/>
        <v>1</v>
      </c>
      <c r="CF48" s="285">
        <f t="shared" si="30"/>
        <v>1</v>
      </c>
      <c r="CG48" s="249">
        <f t="shared" si="31"/>
        <v>0.7</v>
      </c>
      <c r="CH48" s="251">
        <f t="shared" si="32"/>
        <v>0.3</v>
      </c>
      <c r="CI48" s="510" t="e">
        <f t="shared" si="33"/>
        <v>#N/A</v>
      </c>
      <c r="CJ48" s="641">
        <f t="shared" si="34"/>
        <v>1</v>
      </c>
      <c r="CK48" s="250">
        <f>'ACTA REPORTE 1ER TRI'!G335</f>
        <v>1</v>
      </c>
      <c r="CL48" s="250">
        <f>'ACTA REPORTE 1ER TRI'!L335</f>
        <v>1</v>
      </c>
      <c r="CM48" s="250">
        <f>'ACTA REPORTE 1ER TRI'!M335</f>
        <v>1</v>
      </c>
      <c r="CN48" s="544" t="str">
        <f>'ACTA REPORTE 1ER TRI'!N335</f>
        <v>E-</v>
      </c>
      <c r="CO48" s="250">
        <f>'ACTA REPORTE 1ER TRI'!T335</f>
        <v>1</v>
      </c>
      <c r="CP48" s="250">
        <f>'ACTA REPORTE 1ER TRI'!Y335</f>
        <v>1</v>
      </c>
      <c r="CQ48" s="250">
        <f>'ACTA REPORTE 1ER TRI'!Z335</f>
        <v>1</v>
      </c>
      <c r="CR48" s="547" t="str">
        <f>'ACTA REPORTE 1ER TRI'!AA335</f>
        <v>E-</v>
      </c>
      <c r="CS48" s="533">
        <f>'ACTA REPORTE 1ER TRI'!AB335</f>
        <v>1</v>
      </c>
      <c r="CT48" s="1123"/>
      <c r="CU48" s="510" t="str">
        <f t="shared" si="35"/>
        <v>E-</v>
      </c>
      <c r="CV48" s="522">
        <f t="shared" si="36"/>
        <v>1</v>
      </c>
      <c r="CW48" s="285">
        <f t="shared" si="37"/>
        <v>1</v>
      </c>
      <c r="CX48" s="249">
        <f t="shared" si="38"/>
        <v>0.7</v>
      </c>
      <c r="CY48" s="251">
        <f t="shared" si="39"/>
        <v>0.3</v>
      </c>
      <c r="CZ48" s="510" t="e">
        <f t="shared" si="40"/>
        <v>#N/A</v>
      </c>
      <c r="DA48" s="641">
        <f t="shared" si="41"/>
        <v>1</v>
      </c>
      <c r="DB48" s="250">
        <f>'ACTA REPORTE 1ER TRI'!G392</f>
        <v>1</v>
      </c>
      <c r="DC48" s="250">
        <f>'ACTA REPORTE 1ER TRI'!L392</f>
        <v>1</v>
      </c>
      <c r="DD48" s="250">
        <f>'ACTA REPORTE 1ER TRI'!M392</f>
        <v>1</v>
      </c>
      <c r="DE48" s="544" t="str">
        <f>'ACTA REPORTE 1ER TRI'!N392</f>
        <v>E-</v>
      </c>
      <c r="DF48" s="250">
        <f>'ACTA REPORTE 1ER TRI'!T392</f>
        <v>1</v>
      </c>
      <c r="DG48" s="250">
        <f>'ACTA REPORTE 1ER TRI'!Y392</f>
        <v>1</v>
      </c>
      <c r="DH48" s="250">
        <f>'ACTA REPORTE 1ER TRI'!Z392</f>
        <v>1</v>
      </c>
      <c r="DI48" s="547" t="str">
        <f>'ACTA REPORTE 1ER TRI'!AA392</f>
        <v>E-</v>
      </c>
      <c r="DJ48" s="533">
        <f>'ACTA REPORTE 1ER TRI'!AB392</f>
        <v>1</v>
      </c>
      <c r="DK48" s="1123"/>
      <c r="DL48" s="510" t="str">
        <f t="shared" si="42"/>
        <v>E-</v>
      </c>
      <c r="DM48" s="522">
        <f t="shared" si="43"/>
        <v>1</v>
      </c>
      <c r="DN48" s="285">
        <f t="shared" si="44"/>
        <v>1</v>
      </c>
      <c r="DO48" s="249">
        <f t="shared" si="45"/>
        <v>0.7</v>
      </c>
      <c r="DP48" s="251">
        <f t="shared" si="46"/>
        <v>0.3</v>
      </c>
      <c r="DQ48" s="510" t="e">
        <f t="shared" si="47"/>
        <v>#N/A</v>
      </c>
      <c r="DR48" s="641">
        <f t="shared" si="48"/>
        <v>1</v>
      </c>
      <c r="DS48" s="250">
        <f>'ACTA REPORTE 1ER TRI'!G449</f>
        <v>1</v>
      </c>
      <c r="DT48" s="250">
        <f>'ACTA REPORTE 1ER TRI'!L449</f>
        <v>1</v>
      </c>
      <c r="DU48" s="250">
        <f>'ACTA REPORTE 1ER TRI'!M449</f>
        <v>1</v>
      </c>
      <c r="DV48" s="544" t="str">
        <f>'ACTA REPORTE 1ER TRI'!N449</f>
        <v>E-</v>
      </c>
      <c r="DW48" s="250">
        <f>'ACTA REPORTE 1ER TRI'!T449</f>
        <v>1</v>
      </c>
      <c r="DX48" s="250">
        <f>'ACTA REPORTE 1ER TRI'!Y449</f>
        <v>1</v>
      </c>
      <c r="DY48" s="250">
        <f>'ACTA REPORTE 1ER TRI'!Z449</f>
        <v>1</v>
      </c>
      <c r="DZ48" s="547" t="str">
        <f>'ACTA REPORTE 1ER TRI'!AA449</f>
        <v>E-</v>
      </c>
      <c r="EA48" s="533">
        <f>'ACTA REPORTE 1ER TRI'!AB449</f>
        <v>1</v>
      </c>
      <c r="EB48" s="1123"/>
      <c r="EC48" s="510" t="str">
        <f t="shared" si="49"/>
        <v>E-</v>
      </c>
      <c r="ED48" s="522">
        <f t="shared" si="50"/>
        <v>1</v>
      </c>
      <c r="EE48" s="285">
        <f t="shared" si="51"/>
        <v>1</v>
      </c>
      <c r="EF48" s="249">
        <f t="shared" si="52"/>
        <v>0.7</v>
      </c>
      <c r="EG48" s="251">
        <f t="shared" si="53"/>
        <v>0.3</v>
      </c>
      <c r="EH48" s="510" t="e">
        <f t="shared" si="54"/>
        <v>#N/A</v>
      </c>
      <c r="EI48" s="641">
        <f t="shared" si="55"/>
        <v>1</v>
      </c>
      <c r="EJ48" s="250">
        <f>'ACTA REPORTE 1ER TRI'!G506</f>
        <v>1</v>
      </c>
      <c r="EK48" s="250">
        <f>'ACTA REPORTE 1ER TRI'!L506</f>
        <v>1</v>
      </c>
      <c r="EL48" s="250">
        <f>'ACTA REPORTE 1ER TRI'!M506</f>
        <v>1</v>
      </c>
      <c r="EM48" s="544" t="str">
        <f>'ACTA REPORTE 1ER TRI'!N506</f>
        <v>E-</v>
      </c>
      <c r="EN48" s="250">
        <f>'ACTA REPORTE 1ER TRI'!T506</f>
        <v>1</v>
      </c>
      <c r="EO48" s="250">
        <f>'ACTA REPORTE 1ER TRI'!Y506</f>
        <v>1</v>
      </c>
      <c r="EP48" s="250">
        <f>'ACTA REPORTE 1ER TRI'!Z506</f>
        <v>1</v>
      </c>
      <c r="EQ48" s="547" t="str">
        <f>'ACTA REPORTE 1ER TRI'!AA506</f>
        <v>E-</v>
      </c>
      <c r="ER48" s="533">
        <f>'ACTA REPORTE 1ER TRI'!AB506</f>
        <v>1</v>
      </c>
      <c r="ES48" s="1123"/>
      <c r="ET48" s="510" t="str">
        <f t="shared" si="56"/>
        <v>E-</v>
      </c>
      <c r="EU48" s="522">
        <f t="shared" si="57"/>
        <v>1</v>
      </c>
      <c r="EV48" s="285">
        <f t="shared" si="58"/>
        <v>1</v>
      </c>
      <c r="EW48" s="249">
        <f t="shared" si="59"/>
        <v>0.7</v>
      </c>
      <c r="EX48" s="251">
        <f t="shared" si="60"/>
        <v>0.3</v>
      </c>
      <c r="EY48" s="510" t="e">
        <f t="shared" si="61"/>
        <v>#N/A</v>
      </c>
      <c r="EZ48" s="641">
        <f t="shared" si="62"/>
        <v>1</v>
      </c>
      <c r="FA48" s="503" t="e">
        <f t="shared" si="63"/>
        <v>#N/A</v>
      </c>
      <c r="FB48" s="645">
        <f t="shared" si="64"/>
        <v>0.85185185185185175</v>
      </c>
      <c r="FC48" s="503" t="e">
        <f t="shared" si="65"/>
        <v>#N/A</v>
      </c>
      <c r="FD48" s="752">
        <f t="shared" si="0"/>
        <v>0.84444444444444444</v>
      </c>
    </row>
    <row r="49" spans="1:160" s="42" customFormat="1" ht="60" customHeight="1" x14ac:dyDescent="0.5">
      <c r="A49" s="41"/>
      <c r="B49" s="536">
        <v>39</v>
      </c>
      <c r="C49" s="72">
        <f>DATOS!F46</f>
        <v>0</v>
      </c>
      <c r="D49" s="250">
        <f>'ACTA REPORTE 1ER TRI'!G51</f>
        <v>0</v>
      </c>
      <c r="E49" s="250">
        <f>'ACTA REPORTE 1ER TRI'!L51</f>
        <v>0</v>
      </c>
      <c r="F49" s="250">
        <f>'ACTA REPORTE 1ER TRI'!M51</f>
        <v>0</v>
      </c>
      <c r="G49" s="544" t="e">
        <f>'ACTA REPORTE 1ER TRI'!N51</f>
        <v>#N/A</v>
      </c>
      <c r="H49" s="250">
        <f>'ACTA REPORTE 1ER TRI'!T51</f>
        <v>0</v>
      </c>
      <c r="I49" s="250">
        <f>'ACTA REPORTE 1ER TRI'!Y51</f>
        <v>0</v>
      </c>
      <c r="J49" s="250">
        <f>'ACTA REPORTE 1ER TRI'!Z51</f>
        <v>0</v>
      </c>
      <c r="K49" s="547" t="str">
        <f>'ACTA REPORTE 1ER TRI'!AA51</f>
        <v>E-</v>
      </c>
      <c r="L49" s="533">
        <f>'ACTA REPORTE 1ER TRI'!AB51</f>
        <v>1</v>
      </c>
      <c r="M49" s="1123"/>
      <c r="N49" s="510" t="e">
        <f t="shared" si="1"/>
        <v>#N/A</v>
      </c>
      <c r="O49" s="522">
        <f t="shared" si="2"/>
        <v>0.33333333333333331</v>
      </c>
      <c r="P49" s="285">
        <f t="shared" si="3"/>
        <v>0</v>
      </c>
      <c r="Q49" s="249">
        <f t="shared" si="4"/>
        <v>0</v>
      </c>
      <c r="R49" s="251">
        <f t="shared" si="5"/>
        <v>0.3</v>
      </c>
      <c r="S49" s="510" t="e">
        <f t="shared" si="6"/>
        <v>#N/A</v>
      </c>
      <c r="T49" s="641">
        <f t="shared" si="7"/>
        <v>0.3</v>
      </c>
      <c r="U49" s="250">
        <f>'ACTA REPORTE 1ER TRI'!G108</f>
        <v>0</v>
      </c>
      <c r="V49" s="250">
        <f>'ACTA REPORTE 1ER TRI'!L108</f>
        <v>0</v>
      </c>
      <c r="W49" s="250">
        <f>'ACTA REPORTE 1ER TRI'!M108</f>
        <v>0</v>
      </c>
      <c r="X49" s="544" t="e">
        <f>'ACTA REPORTE 1ER TRI'!N108</f>
        <v>#N/A</v>
      </c>
      <c r="Y49" s="250">
        <f>'ACTA REPORTE 1ER TRI'!T108</f>
        <v>0</v>
      </c>
      <c r="Z49" s="250">
        <f>'ACTA REPORTE 1ER TRI'!Y108</f>
        <v>0</v>
      </c>
      <c r="AA49" s="250">
        <f>'ACTA REPORTE 1ER TRI'!Z108</f>
        <v>0</v>
      </c>
      <c r="AB49" s="547" t="str">
        <f>'ACTA REPORTE 1ER TRI'!AA108</f>
        <v>E-</v>
      </c>
      <c r="AC49" s="533">
        <f>'ACTA REPORTE 1ER TRI'!AB108</f>
        <v>1</v>
      </c>
      <c r="AD49" s="1123"/>
      <c r="AE49" s="510" t="e">
        <f t="shared" si="8"/>
        <v>#N/A</v>
      </c>
      <c r="AF49" s="522">
        <f t="shared" si="9"/>
        <v>0.33333333333333331</v>
      </c>
      <c r="AG49" s="285">
        <f t="shared" si="10"/>
        <v>0</v>
      </c>
      <c r="AH49" s="249">
        <f t="shared" si="11"/>
        <v>0</v>
      </c>
      <c r="AI49" s="251">
        <f t="shared" si="12"/>
        <v>0.3</v>
      </c>
      <c r="AJ49" s="510" t="e">
        <f t="shared" si="13"/>
        <v>#N/A</v>
      </c>
      <c r="AK49" s="641">
        <f t="shared" si="14"/>
        <v>0.3</v>
      </c>
      <c r="AL49" s="250">
        <f>'ACTA REPORTE 1ER TRI'!G165</f>
        <v>1</v>
      </c>
      <c r="AM49" s="250">
        <f>'ACTA REPORTE 1ER TRI'!L165</f>
        <v>1</v>
      </c>
      <c r="AN49" s="250">
        <f>'ACTA REPORTE 1ER TRI'!M165</f>
        <v>1</v>
      </c>
      <c r="AO49" s="544" t="str">
        <f>'ACTA REPORTE 1ER TRI'!N165</f>
        <v>E-</v>
      </c>
      <c r="AP49" s="250">
        <f>'ACTA REPORTE 1ER TRI'!T165</f>
        <v>1</v>
      </c>
      <c r="AQ49" s="250">
        <f>'ACTA REPORTE 1ER TRI'!Y165</f>
        <v>1</v>
      </c>
      <c r="AR49" s="250">
        <f>'ACTA REPORTE 1ER TRI'!Z165</f>
        <v>1</v>
      </c>
      <c r="AS49" s="547" t="str">
        <f>'ACTA REPORTE 1ER TRI'!AA165</f>
        <v>E-</v>
      </c>
      <c r="AT49" s="533">
        <f>'ACTA REPORTE 1ER TRI'!AB165</f>
        <v>1</v>
      </c>
      <c r="AU49" s="1123"/>
      <c r="AV49" s="510" t="str">
        <f t="shared" si="15"/>
        <v>E-</v>
      </c>
      <c r="AW49" s="522">
        <f t="shared" si="66"/>
        <v>1</v>
      </c>
      <c r="AX49" s="285">
        <f t="shared" si="16"/>
        <v>1</v>
      </c>
      <c r="AY49" s="249">
        <f t="shared" si="17"/>
        <v>0.7</v>
      </c>
      <c r="AZ49" s="251">
        <f t="shared" si="18"/>
        <v>0.3</v>
      </c>
      <c r="BA49" s="510" t="e">
        <f t="shared" si="19"/>
        <v>#N/A</v>
      </c>
      <c r="BB49" s="641">
        <f t="shared" si="20"/>
        <v>1</v>
      </c>
      <c r="BC49" s="250">
        <f>'ACTA REPORTE 1ER TRI'!G222</f>
        <v>1</v>
      </c>
      <c r="BD49" s="250">
        <f>'ACTA REPORTE 1ER TRI'!L222</f>
        <v>1</v>
      </c>
      <c r="BE49" s="250">
        <f>'ACTA REPORTE 1ER TRI'!M222</f>
        <v>1</v>
      </c>
      <c r="BF49" s="544" t="str">
        <f>'ACTA REPORTE 1ER TRI'!N222</f>
        <v>E-</v>
      </c>
      <c r="BG49" s="250">
        <f>'ACTA REPORTE 1ER TRI'!T222</f>
        <v>1</v>
      </c>
      <c r="BH49" s="250">
        <f>'ACTA REPORTE 1ER TRI'!Y222</f>
        <v>1</v>
      </c>
      <c r="BI49" s="250">
        <f>'ACTA REPORTE 1ER TRI'!Z222</f>
        <v>1</v>
      </c>
      <c r="BJ49" s="547" t="str">
        <f>'ACTA REPORTE 1ER TRI'!AA222</f>
        <v>E-</v>
      </c>
      <c r="BK49" s="533">
        <f>'ACTA REPORTE 1ER TRI'!AB222</f>
        <v>1</v>
      </c>
      <c r="BL49" s="1123"/>
      <c r="BM49" s="510" t="str">
        <f t="shared" si="21"/>
        <v>E-</v>
      </c>
      <c r="BN49" s="522">
        <f t="shared" si="22"/>
        <v>1</v>
      </c>
      <c r="BO49" s="285">
        <f t="shared" si="23"/>
        <v>1</v>
      </c>
      <c r="BP49" s="249">
        <f t="shared" si="24"/>
        <v>0.7</v>
      </c>
      <c r="BQ49" s="251">
        <f t="shared" si="25"/>
        <v>0.3</v>
      </c>
      <c r="BR49" s="510" t="e">
        <f t="shared" si="26"/>
        <v>#N/A</v>
      </c>
      <c r="BS49" s="641">
        <f t="shared" si="27"/>
        <v>1</v>
      </c>
      <c r="BT49" s="250">
        <f>'ACTA REPORTE 1ER TRI'!G279</f>
        <v>1</v>
      </c>
      <c r="BU49" s="250">
        <f>'ACTA REPORTE 1ER TRI'!L279</f>
        <v>1</v>
      </c>
      <c r="BV49" s="250">
        <f>'ACTA REPORTE 1ER TRI'!M279</f>
        <v>1</v>
      </c>
      <c r="BW49" s="544" t="str">
        <f>'ACTA REPORTE 1ER TRI'!N279</f>
        <v>E-</v>
      </c>
      <c r="BX49" s="250">
        <f>'ACTA REPORTE 1ER TRI'!T279</f>
        <v>1</v>
      </c>
      <c r="BY49" s="251">
        <f>'ACTA REPORTE 1ER TRI'!Y279</f>
        <v>1</v>
      </c>
      <c r="BZ49" s="250">
        <f>'ACTA REPORTE 1ER TRI'!Z279</f>
        <v>1</v>
      </c>
      <c r="CA49" s="624" t="str">
        <f>'ACTA REPORTE 1ER TRI'!AA279</f>
        <v>E-</v>
      </c>
      <c r="CB49" s="533">
        <f>'ACTA REPORTE 1ER TRI'!AB279</f>
        <v>1</v>
      </c>
      <c r="CC49" s="1123"/>
      <c r="CD49" s="510" t="str">
        <f t="shared" si="28"/>
        <v>E-</v>
      </c>
      <c r="CE49" s="522">
        <f t="shared" si="29"/>
        <v>1</v>
      </c>
      <c r="CF49" s="285">
        <f t="shared" si="30"/>
        <v>1</v>
      </c>
      <c r="CG49" s="249">
        <f t="shared" si="31"/>
        <v>0.7</v>
      </c>
      <c r="CH49" s="251">
        <f t="shared" si="32"/>
        <v>0.3</v>
      </c>
      <c r="CI49" s="510" t="e">
        <f t="shared" si="33"/>
        <v>#N/A</v>
      </c>
      <c r="CJ49" s="641">
        <f t="shared" si="34"/>
        <v>1</v>
      </c>
      <c r="CK49" s="250">
        <f>'ACTA REPORTE 1ER TRI'!G336</f>
        <v>1</v>
      </c>
      <c r="CL49" s="250">
        <f>'ACTA REPORTE 1ER TRI'!L336</f>
        <v>1</v>
      </c>
      <c r="CM49" s="250">
        <f>'ACTA REPORTE 1ER TRI'!M336</f>
        <v>1</v>
      </c>
      <c r="CN49" s="544" t="str">
        <f>'ACTA REPORTE 1ER TRI'!N336</f>
        <v>E-</v>
      </c>
      <c r="CO49" s="250">
        <f>'ACTA REPORTE 1ER TRI'!T336</f>
        <v>1</v>
      </c>
      <c r="CP49" s="250">
        <f>'ACTA REPORTE 1ER TRI'!Y336</f>
        <v>1</v>
      </c>
      <c r="CQ49" s="250">
        <f>'ACTA REPORTE 1ER TRI'!Z336</f>
        <v>1</v>
      </c>
      <c r="CR49" s="547" t="str">
        <f>'ACTA REPORTE 1ER TRI'!AA336</f>
        <v>E-</v>
      </c>
      <c r="CS49" s="533">
        <f>'ACTA REPORTE 1ER TRI'!AB336</f>
        <v>1</v>
      </c>
      <c r="CT49" s="1123"/>
      <c r="CU49" s="510" t="str">
        <f t="shared" si="35"/>
        <v>E-</v>
      </c>
      <c r="CV49" s="522">
        <f t="shared" si="36"/>
        <v>1</v>
      </c>
      <c r="CW49" s="285">
        <f t="shared" si="37"/>
        <v>1</v>
      </c>
      <c r="CX49" s="249">
        <f t="shared" si="38"/>
        <v>0.7</v>
      </c>
      <c r="CY49" s="251">
        <f t="shared" si="39"/>
        <v>0.3</v>
      </c>
      <c r="CZ49" s="510" t="e">
        <f t="shared" si="40"/>
        <v>#N/A</v>
      </c>
      <c r="DA49" s="641">
        <f t="shared" si="41"/>
        <v>1</v>
      </c>
      <c r="DB49" s="250">
        <f>'ACTA REPORTE 1ER TRI'!G393</f>
        <v>1</v>
      </c>
      <c r="DC49" s="250">
        <f>'ACTA REPORTE 1ER TRI'!L393</f>
        <v>1</v>
      </c>
      <c r="DD49" s="250">
        <f>'ACTA REPORTE 1ER TRI'!M393</f>
        <v>1</v>
      </c>
      <c r="DE49" s="544" t="str">
        <f>'ACTA REPORTE 1ER TRI'!N393</f>
        <v>E-</v>
      </c>
      <c r="DF49" s="250">
        <f>'ACTA REPORTE 1ER TRI'!T393</f>
        <v>1</v>
      </c>
      <c r="DG49" s="250">
        <f>'ACTA REPORTE 1ER TRI'!Y393</f>
        <v>1</v>
      </c>
      <c r="DH49" s="250">
        <f>'ACTA REPORTE 1ER TRI'!Z393</f>
        <v>1</v>
      </c>
      <c r="DI49" s="547" t="str">
        <f>'ACTA REPORTE 1ER TRI'!AA393</f>
        <v>E-</v>
      </c>
      <c r="DJ49" s="533">
        <f>'ACTA REPORTE 1ER TRI'!AB393</f>
        <v>1</v>
      </c>
      <c r="DK49" s="1123"/>
      <c r="DL49" s="510" t="str">
        <f t="shared" si="42"/>
        <v>E-</v>
      </c>
      <c r="DM49" s="522">
        <f t="shared" si="43"/>
        <v>1</v>
      </c>
      <c r="DN49" s="285">
        <f t="shared" si="44"/>
        <v>1</v>
      </c>
      <c r="DO49" s="249">
        <f t="shared" si="45"/>
        <v>0.7</v>
      </c>
      <c r="DP49" s="251">
        <f t="shared" si="46"/>
        <v>0.3</v>
      </c>
      <c r="DQ49" s="510" t="e">
        <f t="shared" si="47"/>
        <v>#N/A</v>
      </c>
      <c r="DR49" s="641">
        <f t="shared" si="48"/>
        <v>1</v>
      </c>
      <c r="DS49" s="250">
        <f>'ACTA REPORTE 1ER TRI'!G450</f>
        <v>1</v>
      </c>
      <c r="DT49" s="250">
        <f>'ACTA REPORTE 1ER TRI'!L450</f>
        <v>1</v>
      </c>
      <c r="DU49" s="250">
        <f>'ACTA REPORTE 1ER TRI'!M450</f>
        <v>1</v>
      </c>
      <c r="DV49" s="544" t="str">
        <f>'ACTA REPORTE 1ER TRI'!N450</f>
        <v>E-</v>
      </c>
      <c r="DW49" s="250">
        <f>'ACTA REPORTE 1ER TRI'!T450</f>
        <v>1</v>
      </c>
      <c r="DX49" s="250">
        <f>'ACTA REPORTE 1ER TRI'!Y450</f>
        <v>1</v>
      </c>
      <c r="DY49" s="250">
        <f>'ACTA REPORTE 1ER TRI'!Z450</f>
        <v>1</v>
      </c>
      <c r="DZ49" s="547" t="str">
        <f>'ACTA REPORTE 1ER TRI'!AA450</f>
        <v>E-</v>
      </c>
      <c r="EA49" s="533">
        <f>'ACTA REPORTE 1ER TRI'!AB450</f>
        <v>1</v>
      </c>
      <c r="EB49" s="1123"/>
      <c r="EC49" s="510" t="str">
        <f t="shared" si="49"/>
        <v>E-</v>
      </c>
      <c r="ED49" s="522">
        <f t="shared" si="50"/>
        <v>1</v>
      </c>
      <c r="EE49" s="285">
        <f t="shared" si="51"/>
        <v>1</v>
      </c>
      <c r="EF49" s="249">
        <f t="shared" si="52"/>
        <v>0.7</v>
      </c>
      <c r="EG49" s="251">
        <f t="shared" si="53"/>
        <v>0.3</v>
      </c>
      <c r="EH49" s="510" t="e">
        <f t="shared" si="54"/>
        <v>#N/A</v>
      </c>
      <c r="EI49" s="641">
        <f t="shared" si="55"/>
        <v>1</v>
      </c>
      <c r="EJ49" s="250">
        <f>'ACTA REPORTE 1ER TRI'!G507</f>
        <v>1</v>
      </c>
      <c r="EK49" s="250">
        <f>'ACTA REPORTE 1ER TRI'!L507</f>
        <v>1</v>
      </c>
      <c r="EL49" s="250">
        <f>'ACTA REPORTE 1ER TRI'!M507</f>
        <v>1</v>
      </c>
      <c r="EM49" s="544" t="str">
        <f>'ACTA REPORTE 1ER TRI'!N507</f>
        <v>E-</v>
      </c>
      <c r="EN49" s="250">
        <f>'ACTA REPORTE 1ER TRI'!T507</f>
        <v>1</v>
      </c>
      <c r="EO49" s="250">
        <f>'ACTA REPORTE 1ER TRI'!Y507</f>
        <v>1</v>
      </c>
      <c r="EP49" s="250">
        <f>'ACTA REPORTE 1ER TRI'!Z507</f>
        <v>1</v>
      </c>
      <c r="EQ49" s="547" t="str">
        <f>'ACTA REPORTE 1ER TRI'!AA507</f>
        <v>E-</v>
      </c>
      <c r="ER49" s="533">
        <f>'ACTA REPORTE 1ER TRI'!AB507</f>
        <v>1</v>
      </c>
      <c r="ES49" s="1123"/>
      <c r="ET49" s="510" t="str">
        <f t="shared" si="56"/>
        <v>E-</v>
      </c>
      <c r="EU49" s="522">
        <f t="shared" si="57"/>
        <v>1</v>
      </c>
      <c r="EV49" s="285">
        <f t="shared" si="58"/>
        <v>1</v>
      </c>
      <c r="EW49" s="249">
        <f t="shared" si="59"/>
        <v>0.7</v>
      </c>
      <c r="EX49" s="251">
        <f t="shared" si="60"/>
        <v>0.3</v>
      </c>
      <c r="EY49" s="510" t="e">
        <f t="shared" si="61"/>
        <v>#N/A</v>
      </c>
      <c r="EZ49" s="641">
        <f t="shared" si="62"/>
        <v>1</v>
      </c>
      <c r="FA49" s="503" t="e">
        <f t="shared" si="63"/>
        <v>#N/A</v>
      </c>
      <c r="FB49" s="645">
        <f t="shared" si="64"/>
        <v>0.85185185185185175</v>
      </c>
      <c r="FC49" s="503" t="e">
        <f t="shared" si="65"/>
        <v>#N/A</v>
      </c>
      <c r="FD49" s="752">
        <f t="shared" si="0"/>
        <v>0.84444444444444444</v>
      </c>
    </row>
    <row r="50" spans="1:160" s="42" customFormat="1" ht="60" customHeight="1" thickBot="1" x14ac:dyDescent="0.55000000000000004">
      <c r="A50" s="41"/>
      <c r="B50" s="537">
        <v>40</v>
      </c>
      <c r="C50" s="73">
        <f>DATOS!F47</f>
        <v>0</v>
      </c>
      <c r="D50" s="252">
        <f>'ACTA REPORTE 1ER TRI'!G52</f>
        <v>0</v>
      </c>
      <c r="E50" s="252">
        <f>'ACTA REPORTE 1ER TRI'!L52</f>
        <v>0</v>
      </c>
      <c r="F50" s="252">
        <f>'ACTA REPORTE 1ER TRI'!M52</f>
        <v>0</v>
      </c>
      <c r="G50" s="545" t="e">
        <f>'ACTA REPORTE 1ER TRI'!N52</f>
        <v>#N/A</v>
      </c>
      <c r="H50" s="252">
        <f>'ACTA REPORTE 1ER TRI'!T52</f>
        <v>0</v>
      </c>
      <c r="I50" s="252">
        <f>'ACTA REPORTE 1ER TRI'!Y52</f>
        <v>0</v>
      </c>
      <c r="J50" s="252">
        <f>'ACTA REPORTE 1ER TRI'!Z52</f>
        <v>0</v>
      </c>
      <c r="K50" s="548" t="str">
        <f>'ACTA REPORTE 1ER TRI'!AA52</f>
        <v>E-</v>
      </c>
      <c r="L50" s="534">
        <f>'ACTA REPORTE 1ER TRI'!AB52</f>
        <v>1</v>
      </c>
      <c r="M50" s="1124"/>
      <c r="N50" s="511" t="e">
        <f t="shared" si="1"/>
        <v>#N/A</v>
      </c>
      <c r="O50" s="525">
        <f t="shared" si="2"/>
        <v>0.33333333333333331</v>
      </c>
      <c r="P50" s="286">
        <f t="shared" si="3"/>
        <v>0</v>
      </c>
      <c r="Q50" s="254">
        <f t="shared" si="4"/>
        <v>0</v>
      </c>
      <c r="R50" s="253">
        <f t="shared" si="5"/>
        <v>0.3</v>
      </c>
      <c r="S50" s="511" t="e">
        <f t="shared" si="6"/>
        <v>#N/A</v>
      </c>
      <c r="T50" s="642">
        <f t="shared" si="7"/>
        <v>0.3</v>
      </c>
      <c r="U50" s="252">
        <f>'ACTA REPORTE 1ER TRI'!G109</f>
        <v>0</v>
      </c>
      <c r="V50" s="252">
        <f>'ACTA REPORTE 1ER TRI'!L109</f>
        <v>0</v>
      </c>
      <c r="W50" s="252">
        <f>'ACTA REPORTE 1ER TRI'!M109</f>
        <v>0</v>
      </c>
      <c r="X50" s="545" t="e">
        <f>'ACTA REPORTE 1ER TRI'!N109</f>
        <v>#N/A</v>
      </c>
      <c r="Y50" s="252">
        <f>'ACTA REPORTE 1ER TRI'!T109</f>
        <v>0</v>
      </c>
      <c r="Z50" s="252">
        <f>'ACTA REPORTE 1ER TRI'!Y109</f>
        <v>0</v>
      </c>
      <c r="AA50" s="252">
        <f>'ACTA REPORTE 1ER TRI'!Z109</f>
        <v>0</v>
      </c>
      <c r="AB50" s="548" t="str">
        <f>'ACTA REPORTE 1ER TRI'!AA109</f>
        <v>E-</v>
      </c>
      <c r="AC50" s="534">
        <f>'ACTA REPORTE 1ER TRI'!AB109</f>
        <v>1</v>
      </c>
      <c r="AD50" s="1124"/>
      <c r="AE50" s="511" t="e">
        <f t="shared" si="8"/>
        <v>#N/A</v>
      </c>
      <c r="AF50" s="525">
        <f t="shared" si="9"/>
        <v>0.33333333333333331</v>
      </c>
      <c r="AG50" s="286">
        <f t="shared" si="10"/>
        <v>0</v>
      </c>
      <c r="AH50" s="254">
        <f t="shared" si="11"/>
        <v>0</v>
      </c>
      <c r="AI50" s="253">
        <f t="shared" si="12"/>
        <v>0.3</v>
      </c>
      <c r="AJ50" s="511" t="e">
        <f t="shared" si="13"/>
        <v>#N/A</v>
      </c>
      <c r="AK50" s="642">
        <f t="shared" si="14"/>
        <v>0.3</v>
      </c>
      <c r="AL50" s="252">
        <f>'ACTA REPORTE 1ER TRI'!G166</f>
        <v>1</v>
      </c>
      <c r="AM50" s="252">
        <f>'ACTA REPORTE 1ER TRI'!L166</f>
        <v>1</v>
      </c>
      <c r="AN50" s="252">
        <f>'ACTA REPORTE 1ER TRI'!M166</f>
        <v>1</v>
      </c>
      <c r="AO50" s="545" t="str">
        <f>'ACTA REPORTE 1ER TRI'!N166</f>
        <v>E-</v>
      </c>
      <c r="AP50" s="252">
        <f>'ACTA REPORTE 1ER TRI'!T166</f>
        <v>1</v>
      </c>
      <c r="AQ50" s="252">
        <f>'ACTA REPORTE 1ER TRI'!Y166</f>
        <v>1</v>
      </c>
      <c r="AR50" s="252">
        <f>'ACTA REPORTE 1ER TRI'!Z166</f>
        <v>1</v>
      </c>
      <c r="AS50" s="548" t="str">
        <f>'ACTA REPORTE 1ER TRI'!AA166</f>
        <v>E-</v>
      </c>
      <c r="AT50" s="534">
        <f>'ACTA REPORTE 1ER TRI'!AB166</f>
        <v>1</v>
      </c>
      <c r="AU50" s="1124"/>
      <c r="AV50" s="511" t="str">
        <f t="shared" si="15"/>
        <v>E-</v>
      </c>
      <c r="AW50" s="525">
        <f t="shared" si="66"/>
        <v>1</v>
      </c>
      <c r="AX50" s="286">
        <f t="shared" si="16"/>
        <v>1</v>
      </c>
      <c r="AY50" s="254">
        <f t="shared" si="17"/>
        <v>0.7</v>
      </c>
      <c r="AZ50" s="253">
        <f t="shared" si="18"/>
        <v>0.3</v>
      </c>
      <c r="BA50" s="511" t="e">
        <f t="shared" si="19"/>
        <v>#N/A</v>
      </c>
      <c r="BB50" s="642">
        <f t="shared" si="20"/>
        <v>1</v>
      </c>
      <c r="BC50" s="252">
        <f>'ACTA REPORTE 1ER TRI'!G223</f>
        <v>1</v>
      </c>
      <c r="BD50" s="252">
        <f>'ACTA REPORTE 1ER TRI'!L223</f>
        <v>1</v>
      </c>
      <c r="BE50" s="252">
        <f>'ACTA REPORTE 1ER TRI'!M223</f>
        <v>1</v>
      </c>
      <c r="BF50" s="545" t="str">
        <f>'ACTA REPORTE 1ER TRI'!N223</f>
        <v>E-</v>
      </c>
      <c r="BG50" s="252">
        <f>'ACTA REPORTE 1ER TRI'!T223</f>
        <v>1</v>
      </c>
      <c r="BH50" s="252">
        <f>'ACTA REPORTE 1ER TRI'!Y223</f>
        <v>1</v>
      </c>
      <c r="BI50" s="252">
        <f>'ACTA REPORTE 1ER TRI'!Z223</f>
        <v>1</v>
      </c>
      <c r="BJ50" s="548" t="str">
        <f>'ACTA REPORTE 1ER TRI'!AA223</f>
        <v>E-</v>
      </c>
      <c r="BK50" s="534">
        <f>'ACTA REPORTE 1ER TRI'!AB223</f>
        <v>1</v>
      </c>
      <c r="BL50" s="1124"/>
      <c r="BM50" s="511" t="str">
        <f t="shared" si="21"/>
        <v>E-</v>
      </c>
      <c r="BN50" s="525">
        <f t="shared" si="22"/>
        <v>1</v>
      </c>
      <c r="BO50" s="286">
        <f t="shared" si="23"/>
        <v>1</v>
      </c>
      <c r="BP50" s="254">
        <f t="shared" si="24"/>
        <v>0.7</v>
      </c>
      <c r="BQ50" s="253">
        <f t="shared" si="25"/>
        <v>0.3</v>
      </c>
      <c r="BR50" s="511" t="e">
        <f t="shared" si="26"/>
        <v>#N/A</v>
      </c>
      <c r="BS50" s="642">
        <f t="shared" si="27"/>
        <v>1</v>
      </c>
      <c r="BT50" s="252">
        <f>'ACTA REPORTE 1ER TRI'!G280</f>
        <v>1</v>
      </c>
      <c r="BU50" s="252">
        <f>'ACTA REPORTE 1ER TRI'!L280</f>
        <v>1</v>
      </c>
      <c r="BV50" s="252">
        <f>'ACTA REPORTE 1ER TRI'!M280</f>
        <v>1</v>
      </c>
      <c r="BW50" s="545" t="str">
        <f>'ACTA REPORTE 1ER TRI'!N280</f>
        <v>E-</v>
      </c>
      <c r="BX50" s="252">
        <f>'ACTA REPORTE 1ER TRI'!T280</f>
        <v>1</v>
      </c>
      <c r="BY50" s="253">
        <f>'ACTA REPORTE 1ER TRI'!Y280</f>
        <v>1</v>
      </c>
      <c r="BZ50" s="252">
        <f>'ACTA REPORTE 1ER TRI'!Z280</f>
        <v>1</v>
      </c>
      <c r="CA50" s="625" t="str">
        <f>'ACTA REPORTE 1ER TRI'!AA280</f>
        <v>E-</v>
      </c>
      <c r="CB50" s="534">
        <f>'ACTA REPORTE 1ER TRI'!AB280</f>
        <v>1</v>
      </c>
      <c r="CC50" s="1124"/>
      <c r="CD50" s="511" t="str">
        <f t="shared" si="28"/>
        <v>E-</v>
      </c>
      <c r="CE50" s="525">
        <f t="shared" si="29"/>
        <v>1</v>
      </c>
      <c r="CF50" s="286">
        <f t="shared" si="30"/>
        <v>1</v>
      </c>
      <c r="CG50" s="254">
        <f t="shared" si="31"/>
        <v>0.7</v>
      </c>
      <c r="CH50" s="253">
        <f t="shared" si="32"/>
        <v>0.3</v>
      </c>
      <c r="CI50" s="511" t="e">
        <f t="shared" si="33"/>
        <v>#N/A</v>
      </c>
      <c r="CJ50" s="642">
        <f t="shared" si="34"/>
        <v>1</v>
      </c>
      <c r="CK50" s="252">
        <f>'ACTA REPORTE 1ER TRI'!G337</f>
        <v>1</v>
      </c>
      <c r="CL50" s="252">
        <f>'ACTA REPORTE 1ER TRI'!L337</f>
        <v>1</v>
      </c>
      <c r="CM50" s="252">
        <f>'ACTA REPORTE 1ER TRI'!M337</f>
        <v>1</v>
      </c>
      <c r="CN50" s="545" t="str">
        <f>'ACTA REPORTE 1ER TRI'!N337</f>
        <v>E-</v>
      </c>
      <c r="CO50" s="252">
        <f>'ACTA REPORTE 1ER TRI'!T337</f>
        <v>1</v>
      </c>
      <c r="CP50" s="252">
        <f>'ACTA REPORTE 1ER TRI'!Y337</f>
        <v>1</v>
      </c>
      <c r="CQ50" s="252">
        <f>'ACTA REPORTE 1ER TRI'!Z337</f>
        <v>1</v>
      </c>
      <c r="CR50" s="548" t="str">
        <f>'ACTA REPORTE 1ER TRI'!AA337</f>
        <v>E-</v>
      </c>
      <c r="CS50" s="534">
        <f>'ACTA REPORTE 1ER TRI'!AB337</f>
        <v>1</v>
      </c>
      <c r="CT50" s="1124"/>
      <c r="CU50" s="511" t="str">
        <f t="shared" si="35"/>
        <v>E-</v>
      </c>
      <c r="CV50" s="525">
        <f t="shared" si="36"/>
        <v>1</v>
      </c>
      <c r="CW50" s="286">
        <f t="shared" si="37"/>
        <v>1</v>
      </c>
      <c r="CX50" s="254">
        <f t="shared" si="38"/>
        <v>0.7</v>
      </c>
      <c r="CY50" s="253">
        <f t="shared" si="39"/>
        <v>0.3</v>
      </c>
      <c r="CZ50" s="511" t="e">
        <f t="shared" si="40"/>
        <v>#N/A</v>
      </c>
      <c r="DA50" s="642">
        <f t="shared" si="41"/>
        <v>1</v>
      </c>
      <c r="DB50" s="252">
        <f>'ACTA REPORTE 1ER TRI'!G394</f>
        <v>1</v>
      </c>
      <c r="DC50" s="252">
        <f>'ACTA REPORTE 1ER TRI'!L394</f>
        <v>1</v>
      </c>
      <c r="DD50" s="252">
        <f>'ACTA REPORTE 1ER TRI'!M394</f>
        <v>1</v>
      </c>
      <c r="DE50" s="545" t="str">
        <f>'ACTA REPORTE 1ER TRI'!N394</f>
        <v>E-</v>
      </c>
      <c r="DF50" s="252">
        <f>'ACTA REPORTE 1ER TRI'!T394</f>
        <v>1</v>
      </c>
      <c r="DG50" s="252">
        <f>'ACTA REPORTE 1ER TRI'!Y394</f>
        <v>1</v>
      </c>
      <c r="DH50" s="252">
        <f>'ACTA REPORTE 1ER TRI'!Z394</f>
        <v>1</v>
      </c>
      <c r="DI50" s="548" t="str">
        <f>'ACTA REPORTE 1ER TRI'!AA394</f>
        <v>E-</v>
      </c>
      <c r="DJ50" s="534">
        <f>'ACTA REPORTE 1ER TRI'!AB394</f>
        <v>1</v>
      </c>
      <c r="DK50" s="1124"/>
      <c r="DL50" s="511" t="str">
        <f t="shared" si="42"/>
        <v>E-</v>
      </c>
      <c r="DM50" s="525">
        <f t="shared" si="43"/>
        <v>1</v>
      </c>
      <c r="DN50" s="286">
        <f t="shared" si="44"/>
        <v>1</v>
      </c>
      <c r="DO50" s="254">
        <f t="shared" si="45"/>
        <v>0.7</v>
      </c>
      <c r="DP50" s="253">
        <f t="shared" si="46"/>
        <v>0.3</v>
      </c>
      <c r="DQ50" s="511" t="e">
        <f t="shared" si="47"/>
        <v>#N/A</v>
      </c>
      <c r="DR50" s="642">
        <f t="shared" si="48"/>
        <v>1</v>
      </c>
      <c r="DS50" s="252">
        <f>'ACTA REPORTE 1ER TRI'!G451</f>
        <v>1</v>
      </c>
      <c r="DT50" s="252">
        <f>'ACTA REPORTE 1ER TRI'!L451</f>
        <v>1</v>
      </c>
      <c r="DU50" s="252">
        <f>'ACTA REPORTE 1ER TRI'!M451</f>
        <v>1</v>
      </c>
      <c r="DV50" s="545" t="str">
        <f>'ACTA REPORTE 1ER TRI'!N451</f>
        <v>E-</v>
      </c>
      <c r="DW50" s="252">
        <f>'ACTA REPORTE 1ER TRI'!T451</f>
        <v>1</v>
      </c>
      <c r="DX50" s="252">
        <f>'ACTA REPORTE 1ER TRI'!Y451</f>
        <v>1</v>
      </c>
      <c r="DY50" s="252">
        <f>'ACTA REPORTE 1ER TRI'!Z451</f>
        <v>1</v>
      </c>
      <c r="DZ50" s="548" t="str">
        <f>'ACTA REPORTE 1ER TRI'!AA451</f>
        <v>E-</v>
      </c>
      <c r="EA50" s="534">
        <f>'ACTA REPORTE 1ER TRI'!AB451</f>
        <v>1</v>
      </c>
      <c r="EB50" s="1124"/>
      <c r="EC50" s="511" t="str">
        <f t="shared" si="49"/>
        <v>E-</v>
      </c>
      <c r="ED50" s="525">
        <f t="shared" si="50"/>
        <v>1</v>
      </c>
      <c r="EE50" s="286">
        <f t="shared" si="51"/>
        <v>1</v>
      </c>
      <c r="EF50" s="254">
        <f t="shared" si="52"/>
        <v>0.7</v>
      </c>
      <c r="EG50" s="253">
        <f t="shared" si="53"/>
        <v>0.3</v>
      </c>
      <c r="EH50" s="511" t="e">
        <f t="shared" si="54"/>
        <v>#N/A</v>
      </c>
      <c r="EI50" s="642">
        <f t="shared" si="55"/>
        <v>1</v>
      </c>
      <c r="EJ50" s="252">
        <f>'ACTA REPORTE 1ER TRI'!G508</f>
        <v>1</v>
      </c>
      <c r="EK50" s="252">
        <f>'ACTA REPORTE 1ER TRI'!L508</f>
        <v>1</v>
      </c>
      <c r="EL50" s="252">
        <f>'ACTA REPORTE 1ER TRI'!M508</f>
        <v>1</v>
      </c>
      <c r="EM50" s="545" t="str">
        <f>'ACTA REPORTE 1ER TRI'!N508</f>
        <v>E-</v>
      </c>
      <c r="EN50" s="252">
        <f>'ACTA REPORTE 1ER TRI'!T508</f>
        <v>1</v>
      </c>
      <c r="EO50" s="252">
        <f>'ACTA REPORTE 1ER TRI'!Y508</f>
        <v>1</v>
      </c>
      <c r="EP50" s="252">
        <f>'ACTA REPORTE 1ER TRI'!Z508</f>
        <v>1</v>
      </c>
      <c r="EQ50" s="548" t="str">
        <f>'ACTA REPORTE 1ER TRI'!AA508</f>
        <v>E-</v>
      </c>
      <c r="ER50" s="534">
        <f>'ACTA REPORTE 1ER TRI'!AB508</f>
        <v>1</v>
      </c>
      <c r="ES50" s="1124"/>
      <c r="ET50" s="511" t="str">
        <f t="shared" si="56"/>
        <v>E-</v>
      </c>
      <c r="EU50" s="525">
        <f t="shared" si="57"/>
        <v>1</v>
      </c>
      <c r="EV50" s="286">
        <f t="shared" si="58"/>
        <v>1</v>
      </c>
      <c r="EW50" s="254">
        <f t="shared" si="59"/>
        <v>0.7</v>
      </c>
      <c r="EX50" s="253">
        <f t="shared" si="60"/>
        <v>0.3</v>
      </c>
      <c r="EY50" s="511" t="e">
        <f t="shared" si="61"/>
        <v>#N/A</v>
      </c>
      <c r="EZ50" s="642">
        <f t="shared" si="62"/>
        <v>1</v>
      </c>
      <c r="FA50" s="504" t="e">
        <f t="shared" si="63"/>
        <v>#N/A</v>
      </c>
      <c r="FB50" s="646">
        <f t="shared" si="64"/>
        <v>0.85185185185185175</v>
      </c>
      <c r="FC50" s="504" t="e">
        <f t="shared" si="65"/>
        <v>#N/A</v>
      </c>
      <c r="FD50" s="753">
        <f t="shared" si="0"/>
        <v>0.84444444444444444</v>
      </c>
    </row>
    <row r="51" spans="1:160" s="8" customFormat="1" x14ac:dyDescent="0.25">
      <c r="B51" s="64"/>
      <c r="C51" s="64"/>
      <c r="D51" s="256"/>
      <c r="E51" s="256"/>
      <c r="F51" s="256"/>
      <c r="G51" s="256"/>
      <c r="H51" s="256"/>
      <c r="I51" s="256"/>
      <c r="J51" s="256"/>
      <c r="K51" s="256"/>
      <c r="L51" s="256"/>
      <c r="M51" s="256"/>
      <c r="N51" s="256"/>
      <c r="O51" s="256"/>
      <c r="P51" s="256"/>
      <c r="Q51" s="256"/>
      <c r="R51" s="256"/>
      <c r="S51" s="256"/>
      <c r="T51" s="256"/>
      <c r="U51" s="255"/>
      <c r="V51" s="255"/>
      <c r="W51" s="255"/>
      <c r="X51" s="255"/>
      <c r="Y51" s="255"/>
      <c r="Z51" s="255"/>
      <c r="AA51" s="255"/>
      <c r="AB51" s="255"/>
      <c r="AC51" s="255"/>
      <c r="AD51" s="255"/>
      <c r="AE51" s="255"/>
      <c r="AF51" s="255"/>
      <c r="AG51" s="255"/>
      <c r="AH51" s="255"/>
      <c r="AI51" s="255"/>
      <c r="AJ51" s="255"/>
      <c r="AK51" s="255"/>
      <c r="AL51" s="255"/>
      <c r="AM51" s="255"/>
      <c r="AN51" s="255"/>
      <c r="AO51" s="255"/>
      <c r="AP51" s="255"/>
      <c r="AQ51" s="255"/>
      <c r="AR51" s="255"/>
      <c r="AS51" s="255"/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5"/>
      <c r="BJ51" s="255"/>
      <c r="BK51" s="255"/>
      <c r="BL51" s="255"/>
      <c r="BM51" s="255"/>
      <c r="BN51" s="255"/>
      <c r="BO51" s="255"/>
      <c r="BP51" s="255"/>
      <c r="BQ51" s="255"/>
      <c r="BR51" s="255"/>
      <c r="BS51" s="255"/>
      <c r="BT51" s="255"/>
      <c r="BU51" s="255"/>
      <c r="BV51" s="255"/>
      <c r="BW51" s="255"/>
      <c r="BX51" s="255"/>
      <c r="BY51" s="255"/>
      <c r="BZ51" s="255"/>
      <c r="CA51" s="255"/>
      <c r="CB51" s="255"/>
      <c r="CC51" s="255"/>
      <c r="CD51" s="255"/>
      <c r="CE51" s="255"/>
      <c r="CF51" s="255"/>
      <c r="CG51" s="255"/>
      <c r="CH51" s="255"/>
      <c r="CI51" s="255"/>
      <c r="CJ51" s="255"/>
      <c r="CK51" s="255"/>
      <c r="CL51" s="255"/>
      <c r="CM51" s="255"/>
      <c r="CN51" s="255"/>
      <c r="CO51" s="255"/>
      <c r="CP51" s="255"/>
      <c r="CQ51" s="255"/>
      <c r="CR51" s="255"/>
      <c r="CS51" s="255"/>
      <c r="CT51" s="255"/>
      <c r="CU51" s="255"/>
      <c r="CV51" s="255"/>
      <c r="CW51" s="255"/>
      <c r="CX51" s="255"/>
      <c r="CY51" s="255"/>
      <c r="CZ51" s="255"/>
      <c r="DA51" s="255"/>
      <c r="DB51" s="255"/>
      <c r="DC51" s="255"/>
      <c r="DD51" s="255"/>
      <c r="DE51" s="255"/>
      <c r="DF51" s="255"/>
      <c r="DG51" s="255"/>
      <c r="DH51" s="255"/>
      <c r="DI51" s="255"/>
      <c r="DJ51" s="255"/>
      <c r="DK51" s="255"/>
      <c r="DL51" s="255"/>
      <c r="DM51" s="255"/>
      <c r="DN51" s="255"/>
      <c r="DO51" s="255"/>
      <c r="DP51" s="255"/>
      <c r="DQ51" s="255"/>
      <c r="DR51" s="255"/>
      <c r="DS51" s="255"/>
      <c r="DT51" s="255"/>
      <c r="DU51" s="255"/>
      <c r="DV51" s="255"/>
      <c r="DW51" s="255"/>
      <c r="DX51" s="255"/>
      <c r="DY51" s="255"/>
      <c r="DZ51" s="255"/>
      <c r="EA51" s="255"/>
      <c r="EB51" s="255"/>
      <c r="EC51" s="255"/>
      <c r="ED51" s="255"/>
      <c r="EE51" s="255"/>
      <c r="EF51" s="255"/>
      <c r="EG51" s="255"/>
      <c r="EH51" s="255"/>
      <c r="EI51" s="255"/>
      <c r="EJ51" s="255"/>
      <c r="EK51" s="255"/>
      <c r="EL51" s="255"/>
      <c r="EM51" s="255"/>
      <c r="EN51" s="255"/>
      <c r="EO51" s="255"/>
      <c r="EP51" s="255"/>
      <c r="EQ51" s="255"/>
      <c r="ER51" s="255"/>
      <c r="ES51" s="255"/>
      <c r="ET51" s="255"/>
      <c r="EU51" s="255"/>
      <c r="EV51" s="255"/>
      <c r="EW51" s="255"/>
      <c r="EX51" s="235"/>
      <c r="EY51" s="235"/>
      <c r="EZ51" s="235"/>
      <c r="FA51" s="235"/>
      <c r="FB51" s="255"/>
      <c r="FC51" s="255"/>
      <c r="FD51" s="255"/>
    </row>
    <row r="52" spans="1:160" s="8" customFormat="1" ht="35.25" customHeight="1" x14ac:dyDescent="0.75">
      <c r="B52" s="112"/>
      <c r="C52" s="112"/>
      <c r="D52" s="256"/>
      <c r="E52" s="256"/>
      <c r="F52" s="256"/>
      <c r="G52" s="256"/>
      <c r="H52" s="256"/>
      <c r="I52" s="256"/>
      <c r="J52" s="256"/>
      <c r="K52" s="256"/>
      <c r="L52" s="256"/>
      <c r="M52" s="256"/>
      <c r="N52" s="256"/>
      <c r="O52" s="256"/>
      <c r="P52" s="256"/>
      <c r="Q52" s="256"/>
      <c r="R52" s="256"/>
      <c r="S52" s="256"/>
      <c r="T52" s="256"/>
      <c r="U52" s="255"/>
      <c r="V52" s="255"/>
      <c r="W52" s="255"/>
      <c r="X52" s="255"/>
      <c r="Y52" s="255"/>
      <c r="Z52" s="255"/>
      <c r="AA52" s="255"/>
      <c r="AB52" s="255"/>
      <c r="AC52" s="255"/>
      <c r="AD52" s="255"/>
      <c r="AE52" s="255"/>
      <c r="AF52" s="255"/>
      <c r="AG52" s="255"/>
      <c r="AH52" s="255"/>
      <c r="AI52" s="255"/>
      <c r="AJ52" s="255"/>
      <c r="AK52" s="255"/>
      <c r="AL52" s="255"/>
      <c r="AM52" s="255"/>
      <c r="AN52" s="255"/>
      <c r="AO52" s="255"/>
      <c r="AP52" s="255"/>
      <c r="AQ52" s="255"/>
      <c r="AR52" s="255"/>
      <c r="AS52" s="255"/>
      <c r="AT52" s="255"/>
      <c r="AU52" s="255"/>
      <c r="AV52" s="255"/>
      <c r="AW52" s="255"/>
      <c r="AX52" s="255"/>
      <c r="AY52" s="255"/>
      <c r="AZ52" s="255"/>
      <c r="BA52" s="255"/>
      <c r="BB52" s="255"/>
      <c r="BC52" s="255"/>
      <c r="BD52" s="255"/>
      <c r="BE52" s="255"/>
      <c r="BF52" s="255"/>
      <c r="BG52" s="255"/>
      <c r="BH52" s="255"/>
      <c r="BI52" s="255"/>
      <c r="BJ52" s="255"/>
      <c r="BK52" s="255"/>
      <c r="BL52" s="255"/>
      <c r="BM52" s="255"/>
      <c r="BN52" s="255"/>
      <c r="BO52" s="255"/>
      <c r="BP52" s="255"/>
      <c r="BQ52" s="255"/>
      <c r="BR52" s="255"/>
      <c r="BS52" s="255"/>
      <c r="BT52" s="255"/>
      <c r="BU52" s="255"/>
      <c r="BV52" s="255"/>
      <c r="BW52" s="255"/>
      <c r="BX52" s="255"/>
      <c r="BY52" s="255"/>
      <c r="BZ52" s="255"/>
      <c r="CA52" s="255"/>
      <c r="CB52" s="255"/>
      <c r="CC52" s="255"/>
      <c r="CD52" s="255"/>
      <c r="CE52" s="255"/>
      <c r="CF52" s="255"/>
      <c r="CG52" s="255"/>
      <c r="CH52" s="255"/>
      <c r="CI52" s="255"/>
      <c r="CJ52" s="255"/>
      <c r="CK52" s="255"/>
      <c r="CL52" s="255"/>
      <c r="CM52" s="255"/>
      <c r="CN52" s="255"/>
      <c r="CO52" s="255"/>
      <c r="CP52" s="255"/>
      <c r="CQ52" s="255"/>
      <c r="CR52" s="255"/>
      <c r="CS52" s="255"/>
      <c r="CT52" s="255"/>
      <c r="CU52" s="255"/>
      <c r="CV52" s="255"/>
      <c r="CW52" s="255"/>
      <c r="CX52" s="255"/>
      <c r="CY52" s="255"/>
      <c r="CZ52" s="255"/>
      <c r="DA52" s="255"/>
      <c r="DB52" s="255"/>
      <c r="DC52" s="255"/>
      <c r="DD52" s="255"/>
      <c r="DE52" s="255"/>
      <c r="DF52" s="255"/>
      <c r="DG52" s="255"/>
      <c r="DH52" s="255"/>
      <c r="DI52" s="255"/>
      <c r="DJ52" s="255"/>
      <c r="DK52" s="255"/>
      <c r="DL52" s="255"/>
      <c r="DM52" s="255"/>
      <c r="DN52" s="255"/>
      <c r="DO52" s="255"/>
      <c r="DP52" s="255"/>
      <c r="DQ52" s="255"/>
      <c r="DR52" s="255"/>
      <c r="DS52" s="255"/>
      <c r="DT52" s="255"/>
      <c r="DU52" s="255"/>
      <c r="DV52" s="255"/>
      <c r="DW52" s="255"/>
      <c r="DX52" s="255"/>
      <c r="DY52" s="255"/>
      <c r="DZ52" s="255"/>
      <c r="EA52" s="255"/>
      <c r="EB52" s="255"/>
      <c r="EC52" s="255"/>
      <c r="ED52" s="255"/>
      <c r="EE52" s="255"/>
      <c r="EF52" s="255"/>
      <c r="EG52" s="255"/>
      <c r="EH52" s="255"/>
      <c r="EI52" s="255"/>
      <c r="EJ52" s="255"/>
      <c r="EK52" s="255"/>
      <c r="EL52" s="255"/>
      <c r="EM52" s="255"/>
      <c r="EN52" s="255"/>
      <c r="EO52" s="266"/>
      <c r="EP52" s="266"/>
      <c r="EQ52" s="255"/>
      <c r="ER52" s="255"/>
      <c r="ES52" s="255"/>
      <c r="ET52" s="255"/>
      <c r="EU52" s="255"/>
      <c r="EV52" s="255"/>
      <c r="EW52" s="255"/>
      <c r="EX52" s="235"/>
      <c r="EY52" s="235"/>
      <c r="EZ52" s="235"/>
      <c r="FA52" s="235"/>
      <c r="FB52" s="255"/>
      <c r="FC52" s="255"/>
      <c r="FD52" s="255"/>
    </row>
    <row r="53" spans="1:160" s="8" customFormat="1" ht="37.5" customHeight="1" x14ac:dyDescent="0.4">
      <c r="B53" s="65">
        <v>1</v>
      </c>
      <c r="C53" s="63" t="s">
        <v>154</v>
      </c>
      <c r="D53" s="256"/>
      <c r="E53" s="256"/>
      <c r="F53" s="256"/>
      <c r="G53" s="256"/>
      <c r="H53" s="256"/>
      <c r="I53" s="256"/>
      <c r="J53" s="256"/>
      <c r="K53" s="256"/>
      <c r="L53" s="256"/>
      <c r="M53" s="256"/>
      <c r="N53" s="256"/>
      <c r="O53" s="256"/>
      <c r="P53" s="526"/>
      <c r="Q53" s="526"/>
      <c r="R53" s="256"/>
      <c r="S53" s="527">
        <v>1</v>
      </c>
      <c r="T53" s="528" t="s">
        <v>154</v>
      </c>
      <c r="U53" s="258"/>
      <c r="V53" s="258"/>
      <c r="W53" s="258"/>
      <c r="X53" s="255"/>
      <c r="Y53" s="255"/>
      <c r="Z53" s="255"/>
      <c r="AA53" s="255"/>
      <c r="AB53" s="255"/>
      <c r="AC53" s="255"/>
      <c r="AD53" s="255"/>
      <c r="AE53" s="255"/>
      <c r="AF53" s="255"/>
      <c r="AG53" s="255"/>
      <c r="AH53" s="255"/>
      <c r="AI53" s="255"/>
      <c r="AJ53" s="255"/>
      <c r="AK53" s="255"/>
      <c r="AL53" s="255"/>
      <c r="AM53" s="255"/>
      <c r="AN53" s="255"/>
      <c r="AO53" s="255"/>
      <c r="AP53" s="255"/>
      <c r="AQ53" s="255"/>
      <c r="AR53" s="255"/>
      <c r="AS53" s="255"/>
      <c r="AT53" s="255"/>
      <c r="AU53" s="255"/>
      <c r="AV53" s="255"/>
      <c r="AW53" s="255"/>
      <c r="AX53" s="255"/>
      <c r="AY53" s="255"/>
      <c r="AZ53" s="255"/>
      <c r="BA53" s="255"/>
      <c r="BB53" s="255"/>
      <c r="BC53" s="255"/>
      <c r="BD53" s="255"/>
      <c r="BE53" s="255"/>
      <c r="BF53" s="255"/>
      <c r="BG53" s="255"/>
      <c r="BH53" s="255"/>
      <c r="BI53" s="255"/>
      <c r="BJ53" s="255"/>
      <c r="BK53" s="255"/>
      <c r="BL53" s="255"/>
      <c r="BM53" s="255"/>
      <c r="BN53" s="255"/>
      <c r="BO53" s="255"/>
      <c r="BP53" s="255"/>
      <c r="BQ53" s="255"/>
      <c r="BR53" s="255"/>
      <c r="BS53" s="255"/>
      <c r="BT53" s="255"/>
      <c r="BU53" s="255"/>
      <c r="BV53" s="255"/>
      <c r="BW53" s="255"/>
      <c r="BX53" s="255"/>
      <c r="BY53" s="255"/>
      <c r="BZ53" s="255"/>
      <c r="CA53" s="255"/>
      <c r="CB53" s="255"/>
      <c r="CC53" s="255"/>
      <c r="CD53" s="255"/>
      <c r="CE53" s="255"/>
      <c r="CF53" s="255"/>
      <c r="CG53" s="255"/>
      <c r="CH53" s="255"/>
      <c r="CI53" s="255"/>
      <c r="CJ53" s="255"/>
      <c r="CK53" s="255"/>
      <c r="CL53" s="255"/>
      <c r="CM53" s="255"/>
      <c r="CN53" s="255"/>
      <c r="CO53" s="255"/>
      <c r="CP53" s="255"/>
      <c r="CQ53" s="255"/>
      <c r="CR53" s="255"/>
      <c r="CS53" s="255"/>
      <c r="CT53" s="255"/>
      <c r="CU53" s="255"/>
      <c r="CV53" s="255"/>
      <c r="CW53" s="255"/>
      <c r="CX53" s="255"/>
      <c r="CY53" s="255"/>
      <c r="CZ53" s="255"/>
      <c r="DA53" s="255"/>
      <c r="DB53" s="255"/>
      <c r="DC53" s="255"/>
      <c r="DD53" s="255"/>
      <c r="DE53" s="255"/>
      <c r="DF53" s="255"/>
      <c r="DG53" s="255"/>
      <c r="DH53" s="255"/>
      <c r="DI53" s="255"/>
      <c r="DJ53" s="255"/>
      <c r="DK53" s="255"/>
      <c r="DL53" s="255"/>
      <c r="DM53" s="255"/>
      <c r="DN53" s="255"/>
      <c r="DO53" s="255"/>
      <c r="DP53" s="255"/>
      <c r="DQ53" s="255"/>
      <c r="DR53" s="255"/>
      <c r="DS53" s="255"/>
      <c r="DT53" s="255"/>
      <c r="DU53" s="255"/>
      <c r="DV53" s="255"/>
      <c r="DW53" s="255"/>
      <c r="DX53" s="255"/>
      <c r="DY53" s="255"/>
      <c r="DZ53" s="255"/>
      <c r="EA53" s="255"/>
      <c r="EB53" s="255"/>
      <c r="EC53" s="255"/>
      <c r="ED53" s="255"/>
      <c r="EE53" s="255"/>
      <c r="EF53" s="255"/>
      <c r="EG53" s="255"/>
      <c r="EH53" s="255"/>
      <c r="EI53" s="255"/>
      <c r="EJ53" s="255"/>
      <c r="EK53" s="255"/>
      <c r="EL53" s="255"/>
      <c r="EM53" s="255"/>
      <c r="EN53" s="255"/>
      <c r="EO53" s="255"/>
      <c r="EP53" s="255"/>
      <c r="EQ53" s="255"/>
      <c r="ER53" s="255"/>
      <c r="ES53" s="255"/>
      <c r="ET53" s="255"/>
      <c r="EU53" s="255"/>
      <c r="EV53" s="255"/>
      <c r="EW53" s="255"/>
      <c r="EX53" s="235"/>
      <c r="EY53" s="221"/>
      <c r="EZ53" s="221"/>
      <c r="FA53" s="221"/>
      <c r="FB53" s="257"/>
      <c r="FC53" s="257"/>
      <c r="FD53" s="257"/>
    </row>
    <row r="54" spans="1:160" s="8" customFormat="1" x14ac:dyDescent="0.4">
      <c r="B54" s="65">
        <v>2</v>
      </c>
      <c r="C54" s="63" t="s">
        <v>109</v>
      </c>
      <c r="D54" s="256"/>
      <c r="E54" s="256"/>
      <c r="F54" s="256"/>
      <c r="G54" s="256"/>
      <c r="H54" s="256"/>
      <c r="I54" s="256"/>
      <c r="J54" s="256"/>
      <c r="K54" s="256"/>
      <c r="L54" s="256"/>
      <c r="M54" s="256"/>
      <c r="N54" s="256"/>
      <c r="O54" s="256"/>
      <c r="P54" s="526"/>
      <c r="Q54" s="526"/>
      <c r="R54" s="256"/>
      <c r="S54" s="527">
        <v>2</v>
      </c>
      <c r="T54" s="528" t="s">
        <v>109</v>
      </c>
      <c r="U54" s="258"/>
      <c r="V54" s="258"/>
      <c r="W54" s="258"/>
      <c r="X54" s="255"/>
      <c r="Y54" s="255"/>
      <c r="Z54" s="255"/>
      <c r="AA54" s="255"/>
      <c r="AB54" s="255"/>
      <c r="AC54" s="255"/>
      <c r="AD54" s="255"/>
      <c r="AE54" s="255"/>
      <c r="AF54" s="255"/>
      <c r="AG54" s="255"/>
      <c r="AH54" s="255"/>
      <c r="AI54" s="255"/>
      <c r="AJ54" s="255"/>
      <c r="AK54" s="255"/>
      <c r="AL54" s="255"/>
      <c r="AM54" s="255"/>
      <c r="AN54" s="255"/>
      <c r="AO54" s="255"/>
      <c r="AP54" s="255"/>
      <c r="AQ54" s="255"/>
      <c r="AR54" s="255"/>
      <c r="AS54" s="255"/>
      <c r="AT54" s="255"/>
      <c r="AU54" s="255"/>
      <c r="AV54" s="255"/>
      <c r="AW54" s="255"/>
      <c r="AX54" s="255"/>
      <c r="AY54" s="255"/>
      <c r="AZ54" s="255"/>
      <c r="BA54" s="255"/>
      <c r="BB54" s="255"/>
      <c r="BC54" s="255"/>
      <c r="BD54" s="255"/>
      <c r="BE54" s="255"/>
      <c r="BF54" s="255"/>
      <c r="BG54" s="255"/>
      <c r="BH54" s="255"/>
      <c r="BI54" s="255"/>
      <c r="BJ54" s="255"/>
      <c r="BK54" s="255"/>
      <c r="BL54" s="255"/>
      <c r="BM54" s="255"/>
      <c r="BN54" s="255"/>
      <c r="BO54" s="255"/>
      <c r="BP54" s="255"/>
      <c r="BQ54" s="255"/>
      <c r="BR54" s="255"/>
      <c r="BS54" s="255"/>
      <c r="BT54" s="255"/>
      <c r="BU54" s="255"/>
      <c r="BV54" s="255"/>
      <c r="BW54" s="255"/>
      <c r="BX54" s="255"/>
      <c r="BY54" s="255"/>
      <c r="BZ54" s="255"/>
      <c r="CA54" s="255"/>
      <c r="CB54" s="255"/>
      <c r="CC54" s="255"/>
      <c r="CD54" s="255"/>
      <c r="CE54" s="255"/>
      <c r="CF54" s="255"/>
      <c r="CG54" s="255"/>
      <c r="CH54" s="255"/>
      <c r="CI54" s="255"/>
      <c r="CJ54" s="255"/>
      <c r="CK54" s="255"/>
      <c r="CL54" s="255"/>
      <c r="CM54" s="255"/>
      <c r="CN54" s="255"/>
      <c r="CO54" s="255"/>
      <c r="CP54" s="255"/>
      <c r="CQ54" s="255"/>
      <c r="CR54" s="255"/>
      <c r="CS54" s="255"/>
      <c r="CT54" s="255"/>
      <c r="CU54" s="255"/>
      <c r="CV54" s="255"/>
      <c r="CW54" s="255"/>
      <c r="CX54" s="255"/>
      <c r="CY54" s="255"/>
      <c r="CZ54" s="255"/>
      <c r="DA54" s="255"/>
      <c r="DB54" s="255"/>
      <c r="DC54" s="255"/>
      <c r="DD54" s="255"/>
      <c r="DE54" s="255"/>
      <c r="DF54" s="255"/>
      <c r="DG54" s="255"/>
      <c r="DH54" s="255"/>
      <c r="DI54" s="255"/>
      <c r="DJ54" s="255"/>
      <c r="DK54" s="255"/>
      <c r="DL54" s="255"/>
      <c r="DM54" s="255"/>
      <c r="DN54" s="255"/>
      <c r="DO54" s="255"/>
      <c r="DP54" s="255"/>
      <c r="DQ54" s="255"/>
      <c r="DR54" s="255"/>
      <c r="DS54" s="255"/>
      <c r="DT54" s="255"/>
      <c r="DU54" s="255"/>
      <c r="DV54" s="255"/>
      <c r="DW54" s="255"/>
      <c r="DX54" s="255"/>
      <c r="DY54" s="255"/>
      <c r="DZ54" s="255"/>
      <c r="EA54" s="255"/>
      <c r="EB54" s="255"/>
      <c r="EC54" s="255"/>
      <c r="ED54" s="255"/>
      <c r="EE54" s="255"/>
      <c r="EF54" s="255"/>
      <c r="EG54" s="255"/>
      <c r="EH54" s="255"/>
      <c r="EI54" s="255"/>
      <c r="EJ54" s="255"/>
      <c r="EK54" s="255"/>
      <c r="EL54" s="255"/>
      <c r="EM54" s="255"/>
      <c r="EN54" s="255"/>
      <c r="EO54" s="255"/>
      <c r="EP54" s="255"/>
      <c r="EQ54" s="255"/>
      <c r="ER54" s="255"/>
      <c r="ES54" s="257"/>
      <c r="ET54" s="255"/>
      <c r="EU54" s="255"/>
      <c r="EV54" s="255"/>
      <c r="EW54" s="257"/>
      <c r="EX54" s="221"/>
      <c r="EY54" s="221"/>
      <c r="EZ54" s="221"/>
      <c r="FA54" s="221"/>
      <c r="FB54" s="257"/>
      <c r="FC54" s="257"/>
      <c r="FD54" s="257"/>
    </row>
    <row r="55" spans="1:160" s="8" customFormat="1" x14ac:dyDescent="0.4">
      <c r="B55" s="65">
        <v>3</v>
      </c>
      <c r="C55" s="63" t="s">
        <v>155</v>
      </c>
      <c r="D55" s="256"/>
      <c r="E55" s="256"/>
      <c r="F55" s="256"/>
      <c r="G55" s="256"/>
      <c r="H55" s="256"/>
      <c r="I55" s="256"/>
      <c r="J55" s="256"/>
      <c r="K55" s="256"/>
      <c r="L55" s="256"/>
      <c r="M55" s="256"/>
      <c r="N55" s="256"/>
      <c r="O55" s="256"/>
      <c r="P55" s="526"/>
      <c r="Q55" s="526"/>
      <c r="R55" s="256"/>
      <c r="S55" s="527">
        <v>3</v>
      </c>
      <c r="T55" s="528" t="s">
        <v>155</v>
      </c>
      <c r="U55" s="258"/>
      <c r="V55" s="258"/>
      <c r="W55" s="258"/>
      <c r="X55" s="255"/>
      <c r="Y55" s="255"/>
      <c r="Z55" s="255"/>
      <c r="AA55" s="255"/>
      <c r="AB55" s="255"/>
      <c r="AC55" s="255"/>
      <c r="AD55" s="255"/>
      <c r="AE55" s="255"/>
      <c r="AF55" s="255"/>
      <c r="AG55" s="255"/>
      <c r="AH55" s="255"/>
      <c r="AI55" s="255"/>
      <c r="AJ55" s="255"/>
      <c r="AK55" s="255"/>
      <c r="AL55" s="255"/>
      <c r="AM55" s="255"/>
      <c r="AN55" s="255"/>
      <c r="AO55" s="255"/>
      <c r="AP55" s="255"/>
      <c r="AQ55" s="255"/>
      <c r="AR55" s="255"/>
      <c r="AS55" s="255"/>
      <c r="AT55" s="255"/>
      <c r="AU55" s="255"/>
      <c r="AV55" s="255"/>
      <c r="AW55" s="255"/>
      <c r="AX55" s="255"/>
      <c r="AY55" s="255"/>
      <c r="AZ55" s="255"/>
      <c r="BA55" s="255"/>
      <c r="BB55" s="255"/>
      <c r="BC55" s="255"/>
      <c r="BD55" s="255"/>
      <c r="BE55" s="255"/>
      <c r="BF55" s="255"/>
      <c r="BG55" s="255"/>
      <c r="BH55" s="255"/>
      <c r="BI55" s="255"/>
      <c r="BJ55" s="255"/>
      <c r="BK55" s="255"/>
      <c r="BL55" s="255"/>
      <c r="BM55" s="255"/>
      <c r="BN55" s="255"/>
      <c r="BO55" s="255"/>
      <c r="BP55" s="255"/>
      <c r="BQ55" s="255"/>
      <c r="BR55" s="255"/>
      <c r="BS55" s="255"/>
      <c r="BT55" s="255"/>
      <c r="BU55" s="255"/>
      <c r="BV55" s="255"/>
      <c r="BW55" s="255"/>
      <c r="BX55" s="255"/>
      <c r="BY55" s="255"/>
      <c r="BZ55" s="255"/>
      <c r="CA55" s="255"/>
      <c r="CB55" s="255"/>
      <c r="CC55" s="255"/>
      <c r="CD55" s="255"/>
      <c r="CE55" s="255"/>
      <c r="CF55" s="255"/>
      <c r="CG55" s="255"/>
      <c r="CH55" s="255"/>
      <c r="CI55" s="255"/>
      <c r="CJ55" s="255"/>
      <c r="CK55" s="255"/>
      <c r="CL55" s="255"/>
      <c r="CM55" s="255"/>
      <c r="CN55" s="255"/>
      <c r="CO55" s="255"/>
      <c r="CP55" s="255"/>
      <c r="CQ55" s="255"/>
      <c r="CR55" s="255"/>
      <c r="CS55" s="255"/>
      <c r="CT55" s="255"/>
      <c r="CU55" s="255"/>
      <c r="CV55" s="255"/>
      <c r="CW55" s="255"/>
      <c r="CX55" s="255"/>
      <c r="CY55" s="255"/>
      <c r="CZ55" s="255"/>
      <c r="DA55" s="255"/>
      <c r="DB55" s="255"/>
      <c r="DC55" s="255"/>
      <c r="DD55" s="255"/>
      <c r="DE55" s="255"/>
      <c r="DF55" s="255"/>
      <c r="DG55" s="255"/>
      <c r="DH55" s="255"/>
      <c r="DI55" s="255"/>
      <c r="DJ55" s="255"/>
      <c r="DK55" s="255"/>
      <c r="DL55" s="255"/>
      <c r="DM55" s="255"/>
      <c r="DN55" s="255"/>
      <c r="DO55" s="255"/>
      <c r="DP55" s="255"/>
      <c r="DQ55" s="255"/>
      <c r="DR55" s="255"/>
      <c r="DS55" s="255"/>
      <c r="DT55" s="255"/>
      <c r="DU55" s="255"/>
      <c r="DV55" s="255"/>
      <c r="DW55" s="255"/>
      <c r="DX55" s="255"/>
      <c r="DY55" s="255"/>
      <c r="DZ55" s="255"/>
      <c r="EA55" s="255"/>
      <c r="EB55" s="255"/>
      <c r="EC55" s="255"/>
      <c r="ED55" s="255"/>
      <c r="EE55" s="255"/>
      <c r="EF55" s="255"/>
      <c r="EG55" s="255"/>
      <c r="EH55" s="255"/>
      <c r="EI55" s="255"/>
      <c r="EJ55" s="255"/>
      <c r="EK55" s="255"/>
      <c r="EL55" s="255"/>
      <c r="EM55" s="255"/>
      <c r="EN55" s="255"/>
      <c r="EO55" s="255"/>
      <c r="EP55" s="255"/>
      <c r="EQ55" s="255"/>
      <c r="ER55" s="255"/>
      <c r="ES55" s="257"/>
      <c r="ET55" s="255"/>
      <c r="EU55" s="255"/>
      <c r="EV55" s="255"/>
      <c r="EW55" s="257"/>
      <c r="EX55" s="221"/>
      <c r="EY55" s="221"/>
      <c r="EZ55" s="221"/>
      <c r="FA55" s="221"/>
      <c r="FB55" s="257"/>
      <c r="FC55" s="257"/>
      <c r="FD55" s="257"/>
    </row>
    <row r="56" spans="1:160" s="8" customFormat="1" x14ac:dyDescent="0.4">
      <c r="B56" s="65">
        <v>4</v>
      </c>
      <c r="C56" s="63" t="s">
        <v>106</v>
      </c>
      <c r="D56" s="256"/>
      <c r="E56" s="256"/>
      <c r="F56" s="256"/>
      <c r="G56" s="256"/>
      <c r="H56" s="256"/>
      <c r="I56" s="256"/>
      <c r="J56" s="256"/>
      <c r="K56" s="256"/>
      <c r="L56" s="256"/>
      <c r="M56" s="256"/>
      <c r="N56" s="256"/>
      <c r="O56" s="256"/>
      <c r="P56" s="526"/>
      <c r="Q56" s="526"/>
      <c r="R56" s="256"/>
      <c r="S56" s="527">
        <v>4</v>
      </c>
      <c r="T56" s="528" t="s">
        <v>106</v>
      </c>
      <c r="U56" s="258"/>
      <c r="V56" s="258"/>
      <c r="W56" s="258"/>
      <c r="X56" s="255"/>
      <c r="Y56" s="255"/>
      <c r="Z56" s="255"/>
      <c r="AA56" s="255"/>
      <c r="AB56" s="255"/>
      <c r="AC56" s="255"/>
      <c r="AD56" s="255"/>
      <c r="AE56" s="255"/>
      <c r="AF56" s="255"/>
      <c r="AG56" s="255"/>
      <c r="AH56" s="255"/>
      <c r="AI56" s="255"/>
      <c r="AJ56" s="255"/>
      <c r="AK56" s="255"/>
      <c r="AL56" s="255"/>
      <c r="AM56" s="255"/>
      <c r="AN56" s="255"/>
      <c r="AO56" s="255"/>
      <c r="AP56" s="255"/>
      <c r="AQ56" s="255"/>
      <c r="AR56" s="255"/>
      <c r="AS56" s="255"/>
      <c r="AT56" s="255"/>
      <c r="AU56" s="255"/>
      <c r="AV56" s="255"/>
      <c r="AW56" s="255"/>
      <c r="AX56" s="255"/>
      <c r="AY56" s="255"/>
      <c r="AZ56" s="255"/>
      <c r="BA56" s="255"/>
      <c r="BB56" s="255"/>
      <c r="BC56" s="255"/>
      <c r="BD56" s="255"/>
      <c r="BE56" s="255"/>
      <c r="BF56" s="255"/>
      <c r="BG56" s="255"/>
      <c r="BH56" s="255"/>
      <c r="BI56" s="255"/>
      <c r="BJ56" s="255"/>
      <c r="BK56" s="255"/>
      <c r="BL56" s="255"/>
      <c r="BM56" s="255"/>
      <c r="BN56" s="255"/>
      <c r="BO56" s="255"/>
      <c r="BP56" s="255"/>
      <c r="BQ56" s="255"/>
      <c r="BR56" s="255"/>
      <c r="BS56" s="255"/>
      <c r="BT56" s="255"/>
      <c r="BU56" s="255"/>
      <c r="BV56" s="255"/>
      <c r="BW56" s="255"/>
      <c r="BX56" s="255"/>
      <c r="BY56" s="255"/>
      <c r="BZ56" s="255"/>
      <c r="CA56" s="255"/>
      <c r="CB56" s="255"/>
      <c r="CC56" s="255"/>
      <c r="CD56" s="255"/>
      <c r="CE56" s="255"/>
      <c r="CF56" s="255"/>
      <c r="CG56" s="255"/>
      <c r="CH56" s="255"/>
      <c r="CI56" s="255"/>
      <c r="CJ56" s="255"/>
      <c r="CK56" s="255"/>
      <c r="CL56" s="255"/>
      <c r="CM56" s="255"/>
      <c r="CN56" s="255"/>
      <c r="CO56" s="255"/>
      <c r="CP56" s="255"/>
      <c r="CQ56" s="255"/>
      <c r="CR56" s="255"/>
      <c r="CS56" s="255"/>
      <c r="CT56" s="255"/>
      <c r="CU56" s="255"/>
      <c r="CV56" s="255"/>
      <c r="CW56" s="255"/>
      <c r="CX56" s="255"/>
      <c r="CY56" s="255"/>
      <c r="CZ56" s="255"/>
      <c r="DA56" s="255"/>
      <c r="DB56" s="255"/>
      <c r="DC56" s="255"/>
      <c r="DD56" s="255"/>
      <c r="DE56" s="255"/>
      <c r="DF56" s="255"/>
      <c r="DG56" s="255"/>
      <c r="DH56" s="255"/>
      <c r="DI56" s="255"/>
      <c r="DJ56" s="255"/>
      <c r="DK56" s="255"/>
      <c r="DL56" s="255"/>
      <c r="DM56" s="255"/>
      <c r="DN56" s="255"/>
      <c r="DO56" s="255"/>
      <c r="DP56" s="255"/>
      <c r="DQ56" s="255"/>
      <c r="DR56" s="255"/>
      <c r="DS56" s="255"/>
      <c r="DT56" s="255"/>
      <c r="DU56" s="255"/>
      <c r="DV56" s="255"/>
      <c r="DW56" s="255"/>
      <c r="DX56" s="255"/>
      <c r="DY56" s="255"/>
      <c r="DZ56" s="255"/>
      <c r="EA56" s="255"/>
      <c r="EB56" s="255"/>
      <c r="EC56" s="255"/>
      <c r="ED56" s="255"/>
      <c r="EE56" s="255"/>
      <c r="EF56" s="255"/>
      <c r="EG56" s="255"/>
      <c r="EH56" s="255"/>
      <c r="EI56" s="255"/>
      <c r="EJ56" s="255"/>
      <c r="EK56" s="255"/>
      <c r="EL56" s="255"/>
      <c r="EM56" s="255"/>
      <c r="EN56" s="255"/>
      <c r="EO56" s="255"/>
      <c r="EP56" s="255"/>
      <c r="EQ56" s="255"/>
      <c r="ER56" s="255"/>
      <c r="ES56" s="257"/>
      <c r="ET56" s="255"/>
      <c r="EU56" s="255"/>
      <c r="EV56" s="255"/>
      <c r="EW56" s="257"/>
      <c r="EX56" s="221"/>
      <c r="EY56" s="221"/>
      <c r="EZ56" s="221"/>
      <c r="FA56" s="221"/>
      <c r="FB56" s="257"/>
      <c r="FC56" s="257"/>
      <c r="FD56" s="257"/>
    </row>
    <row r="57" spans="1:160" s="8" customFormat="1" x14ac:dyDescent="0.4">
      <c r="B57" s="65">
        <v>5</v>
      </c>
      <c r="C57" s="63" t="s">
        <v>105</v>
      </c>
      <c r="D57" s="256"/>
      <c r="E57" s="256"/>
      <c r="F57" s="256"/>
      <c r="G57" s="256"/>
      <c r="H57" s="256"/>
      <c r="I57" s="256"/>
      <c r="J57" s="256"/>
      <c r="K57" s="256"/>
      <c r="L57" s="256"/>
      <c r="M57" s="256"/>
      <c r="N57" s="256"/>
      <c r="O57" s="256"/>
      <c r="P57" s="526"/>
      <c r="Q57" s="526"/>
      <c r="R57" s="256"/>
      <c r="S57" s="527">
        <v>5</v>
      </c>
      <c r="T57" s="528" t="s">
        <v>105</v>
      </c>
      <c r="U57" s="258"/>
      <c r="V57" s="258"/>
      <c r="W57" s="258"/>
      <c r="X57" s="255"/>
      <c r="Y57" s="255"/>
      <c r="Z57" s="255"/>
      <c r="AA57" s="255"/>
      <c r="AB57" s="255"/>
      <c r="AC57" s="255"/>
      <c r="AD57" s="255"/>
      <c r="AE57" s="255"/>
      <c r="AF57" s="255"/>
      <c r="AG57" s="255"/>
      <c r="AH57" s="255"/>
      <c r="AI57" s="255"/>
      <c r="AJ57" s="255"/>
      <c r="AK57" s="255"/>
      <c r="AL57" s="255"/>
      <c r="AM57" s="255"/>
      <c r="AN57" s="255"/>
      <c r="AO57" s="255"/>
      <c r="AP57" s="255"/>
      <c r="AQ57" s="255"/>
      <c r="AR57" s="255"/>
      <c r="AS57" s="255"/>
      <c r="AT57" s="255"/>
      <c r="AU57" s="255"/>
      <c r="AV57" s="255"/>
      <c r="AW57" s="255"/>
      <c r="AX57" s="255"/>
      <c r="AY57" s="255"/>
      <c r="AZ57" s="255"/>
      <c r="BA57" s="255"/>
      <c r="BB57" s="255"/>
      <c r="BC57" s="255"/>
      <c r="BD57" s="255"/>
      <c r="BE57" s="255"/>
      <c r="BF57" s="255"/>
      <c r="BG57" s="255"/>
      <c r="BH57" s="255"/>
      <c r="BI57" s="255"/>
      <c r="BJ57" s="255"/>
      <c r="BK57" s="255"/>
      <c r="BL57" s="255"/>
      <c r="BM57" s="255"/>
      <c r="BN57" s="255"/>
      <c r="BO57" s="255"/>
      <c r="BP57" s="255"/>
      <c r="BQ57" s="255"/>
      <c r="BR57" s="255"/>
      <c r="BS57" s="255"/>
      <c r="BT57" s="255"/>
      <c r="BU57" s="255"/>
      <c r="BV57" s="255"/>
      <c r="BW57" s="255"/>
      <c r="BX57" s="255"/>
      <c r="BY57" s="255"/>
      <c r="BZ57" s="255"/>
      <c r="CA57" s="255"/>
      <c r="CB57" s="255"/>
      <c r="CC57" s="255"/>
      <c r="CD57" s="255"/>
      <c r="CE57" s="255"/>
      <c r="CF57" s="255"/>
      <c r="CG57" s="255"/>
      <c r="CH57" s="255"/>
      <c r="CI57" s="255"/>
      <c r="CJ57" s="255"/>
      <c r="CK57" s="255"/>
      <c r="CL57" s="255"/>
      <c r="CM57" s="255"/>
      <c r="CN57" s="255"/>
      <c r="CO57" s="255"/>
      <c r="CP57" s="255"/>
      <c r="CQ57" s="255"/>
      <c r="CR57" s="255"/>
      <c r="CS57" s="255"/>
      <c r="CT57" s="255"/>
      <c r="CU57" s="255"/>
      <c r="CV57" s="255"/>
      <c r="CW57" s="255"/>
      <c r="CX57" s="255"/>
      <c r="CY57" s="255"/>
      <c r="CZ57" s="255"/>
      <c r="DA57" s="255"/>
      <c r="DB57" s="255"/>
      <c r="DC57" s="255"/>
      <c r="DD57" s="255"/>
      <c r="DE57" s="255"/>
      <c r="DF57" s="255"/>
      <c r="DG57" s="255"/>
      <c r="DH57" s="255"/>
      <c r="DI57" s="255"/>
      <c r="DJ57" s="255"/>
      <c r="DK57" s="255"/>
      <c r="DL57" s="255"/>
      <c r="DM57" s="255"/>
      <c r="DN57" s="255"/>
      <c r="DO57" s="255"/>
      <c r="DP57" s="255"/>
      <c r="DQ57" s="255"/>
      <c r="DR57" s="255"/>
      <c r="DS57" s="255"/>
      <c r="DT57" s="255"/>
      <c r="DU57" s="255"/>
      <c r="DV57" s="255"/>
      <c r="DW57" s="255"/>
      <c r="DX57" s="255"/>
      <c r="DY57" s="255"/>
      <c r="DZ57" s="255"/>
      <c r="EA57" s="255"/>
      <c r="EB57" s="255"/>
      <c r="EC57" s="255"/>
      <c r="ED57" s="255"/>
      <c r="EE57" s="255"/>
      <c r="EF57" s="255"/>
      <c r="EG57" s="255"/>
      <c r="EH57" s="255"/>
      <c r="EI57" s="255"/>
      <c r="EJ57" s="255"/>
      <c r="EK57" s="255"/>
      <c r="EL57" s="255"/>
      <c r="EM57" s="255"/>
      <c r="EN57" s="255"/>
      <c r="EO57" s="255"/>
      <c r="EP57" s="255"/>
      <c r="EQ57" s="255"/>
      <c r="ER57" s="255"/>
      <c r="ES57" s="257"/>
      <c r="ET57" s="255"/>
      <c r="EU57" s="255"/>
      <c r="EV57" s="255"/>
      <c r="EW57" s="257"/>
      <c r="EX57" s="221"/>
      <c r="EY57" s="221"/>
      <c r="EZ57" s="221"/>
      <c r="FA57" s="221"/>
      <c r="FB57" s="257"/>
      <c r="FC57" s="257"/>
      <c r="FD57" s="257"/>
    </row>
    <row r="58" spans="1:160" s="8" customFormat="1" x14ac:dyDescent="0.4">
      <c r="B58" s="65">
        <v>6</v>
      </c>
      <c r="C58" s="63" t="s">
        <v>104</v>
      </c>
      <c r="D58" s="256"/>
      <c r="E58" s="256"/>
      <c r="F58" s="256"/>
      <c r="G58" s="256"/>
      <c r="H58" s="256"/>
      <c r="I58" s="256"/>
      <c r="J58" s="256"/>
      <c r="K58" s="256"/>
      <c r="L58" s="256"/>
      <c r="M58" s="256"/>
      <c r="N58" s="256"/>
      <c r="O58" s="256"/>
      <c r="P58" s="526"/>
      <c r="Q58" s="526"/>
      <c r="R58" s="256"/>
      <c r="S58" s="527">
        <v>6</v>
      </c>
      <c r="T58" s="528" t="s">
        <v>104</v>
      </c>
      <c r="U58" s="258"/>
      <c r="V58" s="258"/>
      <c r="W58" s="258"/>
      <c r="X58" s="255"/>
      <c r="Y58" s="255"/>
      <c r="Z58" s="255"/>
      <c r="AA58" s="255"/>
      <c r="AB58" s="255"/>
      <c r="AC58" s="255"/>
      <c r="AD58" s="255"/>
      <c r="AE58" s="255"/>
      <c r="AF58" s="255"/>
      <c r="AG58" s="255"/>
      <c r="AH58" s="255"/>
      <c r="AI58" s="255"/>
      <c r="AJ58" s="255"/>
      <c r="AK58" s="255"/>
      <c r="AL58" s="255"/>
      <c r="AM58" s="255"/>
      <c r="AN58" s="255"/>
      <c r="AO58" s="255"/>
      <c r="AP58" s="255"/>
      <c r="AQ58" s="255"/>
      <c r="AR58" s="255"/>
      <c r="AS58" s="255"/>
      <c r="AT58" s="255"/>
      <c r="AU58" s="255"/>
      <c r="AV58" s="255"/>
      <c r="AW58" s="255"/>
      <c r="AX58" s="255"/>
      <c r="AY58" s="255"/>
      <c r="AZ58" s="255"/>
      <c r="BA58" s="255"/>
      <c r="BB58" s="255"/>
      <c r="BC58" s="255"/>
      <c r="BD58" s="255"/>
      <c r="BE58" s="255"/>
      <c r="BF58" s="255"/>
      <c r="BG58" s="255"/>
      <c r="BH58" s="255"/>
      <c r="BI58" s="255"/>
      <c r="BJ58" s="255"/>
      <c r="BK58" s="255"/>
      <c r="BL58" s="255"/>
      <c r="BM58" s="255"/>
      <c r="BN58" s="255"/>
      <c r="BO58" s="255"/>
      <c r="BP58" s="255"/>
      <c r="BQ58" s="255"/>
      <c r="BR58" s="255"/>
      <c r="BS58" s="255"/>
      <c r="BT58" s="255"/>
      <c r="BU58" s="255"/>
      <c r="BV58" s="255"/>
      <c r="BW58" s="255"/>
      <c r="BX58" s="255"/>
      <c r="BY58" s="255"/>
      <c r="BZ58" s="255"/>
      <c r="CA58" s="255"/>
      <c r="CB58" s="255"/>
      <c r="CC58" s="255"/>
      <c r="CD58" s="255"/>
      <c r="CE58" s="255"/>
      <c r="CF58" s="255"/>
      <c r="CG58" s="255"/>
      <c r="CH58" s="255"/>
      <c r="CI58" s="255"/>
      <c r="CJ58" s="255"/>
      <c r="CK58" s="255"/>
      <c r="CL58" s="255"/>
      <c r="CM58" s="255"/>
      <c r="CN58" s="255"/>
      <c r="CO58" s="255"/>
      <c r="CP58" s="255"/>
      <c r="CQ58" s="255"/>
      <c r="CR58" s="255"/>
      <c r="CS58" s="255"/>
      <c r="CT58" s="255"/>
      <c r="CU58" s="255"/>
      <c r="CV58" s="255"/>
      <c r="CW58" s="255"/>
      <c r="CX58" s="255"/>
      <c r="CY58" s="255"/>
      <c r="CZ58" s="255"/>
      <c r="DA58" s="255"/>
      <c r="DB58" s="255"/>
      <c r="DC58" s="255"/>
      <c r="DD58" s="255"/>
      <c r="DE58" s="255"/>
      <c r="DF58" s="255"/>
      <c r="DG58" s="255"/>
      <c r="DH58" s="255"/>
      <c r="DI58" s="255"/>
      <c r="DJ58" s="255"/>
      <c r="DK58" s="255"/>
      <c r="DL58" s="255"/>
      <c r="DM58" s="255"/>
      <c r="DN58" s="255"/>
      <c r="DO58" s="255"/>
      <c r="DP58" s="255"/>
      <c r="DQ58" s="255"/>
      <c r="DR58" s="255"/>
      <c r="DS58" s="255"/>
      <c r="DT58" s="255"/>
      <c r="DU58" s="255"/>
      <c r="DV58" s="255"/>
      <c r="DW58" s="255"/>
      <c r="DX58" s="255"/>
      <c r="DY58" s="255"/>
      <c r="DZ58" s="255"/>
      <c r="EA58" s="255"/>
      <c r="EB58" s="255"/>
      <c r="EC58" s="255"/>
      <c r="ED58" s="255"/>
      <c r="EE58" s="255"/>
      <c r="EF58" s="255"/>
      <c r="EG58" s="255"/>
      <c r="EH58" s="255"/>
      <c r="EI58" s="255"/>
      <c r="EJ58" s="255"/>
      <c r="EK58" s="255"/>
      <c r="EL58" s="255"/>
      <c r="EM58" s="255"/>
      <c r="EN58" s="255"/>
      <c r="EO58" s="255"/>
      <c r="EP58" s="255"/>
      <c r="EQ58" s="255"/>
      <c r="ER58" s="255"/>
      <c r="ES58" s="257"/>
      <c r="ET58" s="255"/>
      <c r="EU58" s="255"/>
      <c r="EV58" s="255"/>
      <c r="EW58" s="257"/>
      <c r="EX58" s="221"/>
      <c r="EY58" s="221"/>
      <c r="EZ58" s="221"/>
      <c r="FA58" s="221"/>
      <c r="FB58" s="255"/>
      <c r="FC58" s="255"/>
      <c r="FD58" s="255"/>
    </row>
    <row r="59" spans="1:160" s="8" customFormat="1" x14ac:dyDescent="0.4">
      <c r="B59" s="65">
        <v>7</v>
      </c>
      <c r="C59" s="63" t="s">
        <v>102</v>
      </c>
      <c r="D59" s="256"/>
      <c r="E59" s="256"/>
      <c r="F59" s="256"/>
      <c r="G59" s="256"/>
      <c r="H59" s="256"/>
      <c r="I59" s="256"/>
      <c r="J59" s="256"/>
      <c r="K59" s="256"/>
      <c r="L59" s="256"/>
      <c r="M59" s="256"/>
      <c r="N59" s="256"/>
      <c r="O59" s="256"/>
      <c r="P59" s="526"/>
      <c r="Q59" s="526"/>
      <c r="R59" s="256"/>
      <c r="S59" s="527">
        <v>7</v>
      </c>
      <c r="T59" s="528" t="s">
        <v>102</v>
      </c>
      <c r="U59" s="258"/>
      <c r="V59" s="258"/>
      <c r="W59" s="258"/>
      <c r="X59" s="255"/>
      <c r="Y59" s="255"/>
      <c r="Z59" s="255"/>
      <c r="AA59" s="255"/>
      <c r="AB59" s="255"/>
      <c r="AC59" s="255"/>
      <c r="AD59" s="255"/>
      <c r="AE59" s="255"/>
      <c r="AF59" s="255"/>
      <c r="AG59" s="255"/>
      <c r="AH59" s="255"/>
      <c r="AI59" s="255"/>
      <c r="AJ59" s="255"/>
      <c r="AK59" s="255"/>
      <c r="AL59" s="255"/>
      <c r="AM59" s="255"/>
      <c r="AN59" s="255"/>
      <c r="AO59" s="255"/>
      <c r="AP59" s="255"/>
      <c r="AQ59" s="255"/>
      <c r="AR59" s="255"/>
      <c r="AS59" s="255"/>
      <c r="AT59" s="255"/>
      <c r="AU59" s="255"/>
      <c r="AV59" s="255"/>
      <c r="AW59" s="255"/>
      <c r="AX59" s="255"/>
      <c r="AY59" s="255"/>
      <c r="AZ59" s="255"/>
      <c r="BA59" s="255"/>
      <c r="BB59" s="255"/>
      <c r="BC59" s="255"/>
      <c r="BD59" s="255"/>
      <c r="BE59" s="255"/>
      <c r="BF59" s="255"/>
      <c r="BG59" s="255"/>
      <c r="BH59" s="255"/>
      <c r="BI59" s="255"/>
      <c r="BJ59" s="255"/>
      <c r="BK59" s="255"/>
      <c r="BL59" s="255"/>
      <c r="BM59" s="255"/>
      <c r="BN59" s="255"/>
      <c r="BO59" s="255"/>
      <c r="BP59" s="255"/>
      <c r="BQ59" s="255"/>
      <c r="BR59" s="255"/>
      <c r="BS59" s="255"/>
      <c r="BT59" s="255"/>
      <c r="BU59" s="255"/>
      <c r="BV59" s="255"/>
      <c r="BW59" s="255"/>
      <c r="BX59" s="255"/>
      <c r="BY59" s="255"/>
      <c r="BZ59" s="255"/>
      <c r="CA59" s="255"/>
      <c r="CB59" s="255"/>
      <c r="CC59" s="255"/>
      <c r="CD59" s="255"/>
      <c r="CE59" s="255"/>
      <c r="CF59" s="255"/>
      <c r="CG59" s="255"/>
      <c r="CH59" s="255"/>
      <c r="CI59" s="255"/>
      <c r="CJ59" s="255"/>
      <c r="CK59" s="255"/>
      <c r="CL59" s="255"/>
      <c r="CM59" s="255"/>
      <c r="CN59" s="255"/>
      <c r="CO59" s="255"/>
      <c r="CP59" s="255"/>
      <c r="CQ59" s="255"/>
      <c r="CR59" s="255"/>
      <c r="CS59" s="255"/>
      <c r="CT59" s="255"/>
      <c r="CU59" s="255"/>
      <c r="CV59" s="255"/>
      <c r="CW59" s="255"/>
      <c r="CX59" s="255"/>
      <c r="CY59" s="255"/>
      <c r="CZ59" s="255"/>
      <c r="DA59" s="255"/>
      <c r="DB59" s="255"/>
      <c r="DC59" s="255"/>
      <c r="DD59" s="255"/>
      <c r="DE59" s="255"/>
      <c r="DF59" s="255"/>
      <c r="DG59" s="255"/>
      <c r="DH59" s="255"/>
      <c r="DI59" s="255"/>
      <c r="DJ59" s="255"/>
      <c r="DK59" s="255"/>
      <c r="DL59" s="255"/>
      <c r="DM59" s="255"/>
      <c r="DN59" s="255"/>
      <c r="DO59" s="255"/>
      <c r="DP59" s="255"/>
      <c r="DQ59" s="255"/>
      <c r="DR59" s="255"/>
      <c r="DS59" s="255"/>
      <c r="DT59" s="255"/>
      <c r="DU59" s="255"/>
      <c r="DV59" s="255"/>
      <c r="DW59" s="255"/>
      <c r="DX59" s="255"/>
      <c r="DY59" s="255"/>
      <c r="DZ59" s="255"/>
      <c r="EA59" s="255"/>
      <c r="EB59" s="255"/>
      <c r="EC59" s="255"/>
      <c r="ED59" s="255"/>
      <c r="EE59" s="255"/>
      <c r="EF59" s="255"/>
      <c r="EG59" s="255"/>
      <c r="EH59" s="255"/>
      <c r="EI59" s="255"/>
      <c r="EJ59" s="255"/>
      <c r="EK59" s="255"/>
      <c r="EL59" s="255"/>
      <c r="EM59" s="255"/>
      <c r="EN59" s="255"/>
      <c r="EO59" s="255"/>
      <c r="EP59" s="255"/>
      <c r="EQ59" s="255"/>
      <c r="ER59" s="255"/>
      <c r="ES59" s="255"/>
      <c r="ET59" s="255"/>
      <c r="EU59" s="255"/>
      <c r="EV59" s="255"/>
      <c r="EW59" s="255"/>
      <c r="EX59" s="235"/>
      <c r="EY59" s="235"/>
      <c r="EZ59" s="235"/>
      <c r="FA59" s="235"/>
      <c r="FB59" s="255"/>
      <c r="FC59" s="255"/>
      <c r="FD59" s="255"/>
    </row>
    <row r="60" spans="1:160" s="8" customFormat="1" x14ac:dyDescent="0.4">
      <c r="B60" s="65">
        <v>8</v>
      </c>
      <c r="C60" s="63" t="s">
        <v>101</v>
      </c>
      <c r="D60" s="256"/>
      <c r="E60" s="256"/>
      <c r="F60" s="256"/>
      <c r="G60" s="256"/>
      <c r="H60" s="256"/>
      <c r="I60" s="256"/>
      <c r="J60" s="256"/>
      <c r="K60" s="256"/>
      <c r="L60" s="256"/>
      <c r="M60" s="256"/>
      <c r="N60" s="256"/>
      <c r="O60" s="256"/>
      <c r="P60" s="526"/>
      <c r="Q60" s="526"/>
      <c r="R60" s="256"/>
      <c r="S60" s="527">
        <v>8</v>
      </c>
      <c r="T60" s="528" t="s">
        <v>101</v>
      </c>
      <c r="U60" s="258"/>
      <c r="V60" s="258"/>
      <c r="W60" s="258"/>
      <c r="X60" s="255"/>
      <c r="Y60" s="255"/>
      <c r="Z60" s="255"/>
      <c r="AA60" s="255"/>
      <c r="AB60" s="255"/>
      <c r="AC60" s="255"/>
      <c r="AD60" s="255"/>
      <c r="AE60" s="255"/>
      <c r="AF60" s="255"/>
      <c r="AG60" s="255"/>
      <c r="AH60" s="255"/>
      <c r="AI60" s="255"/>
      <c r="AJ60" s="255"/>
      <c r="AK60" s="255"/>
      <c r="AL60" s="255"/>
      <c r="AM60" s="255"/>
      <c r="AN60" s="255"/>
      <c r="AO60" s="255"/>
      <c r="AP60" s="255"/>
      <c r="AQ60" s="255"/>
      <c r="AR60" s="255"/>
      <c r="AS60" s="255"/>
      <c r="AT60" s="255"/>
      <c r="AU60" s="255"/>
      <c r="AV60" s="255"/>
      <c r="AW60" s="255"/>
      <c r="AX60" s="255"/>
      <c r="AY60" s="255"/>
      <c r="AZ60" s="255"/>
      <c r="BA60" s="255"/>
      <c r="BB60" s="255"/>
      <c r="BC60" s="255"/>
      <c r="BD60" s="255"/>
      <c r="BE60" s="255"/>
      <c r="BF60" s="255"/>
      <c r="BG60" s="255"/>
      <c r="BH60" s="255"/>
      <c r="BI60" s="255"/>
      <c r="BJ60" s="255"/>
      <c r="BK60" s="255"/>
      <c r="BL60" s="255"/>
      <c r="BM60" s="255"/>
      <c r="BN60" s="255"/>
      <c r="BO60" s="255"/>
      <c r="BP60" s="255"/>
      <c r="BQ60" s="255"/>
      <c r="BR60" s="255"/>
      <c r="BS60" s="255"/>
      <c r="BT60" s="255"/>
      <c r="BU60" s="255"/>
      <c r="BV60" s="255"/>
      <c r="BW60" s="255"/>
      <c r="BX60" s="255"/>
      <c r="BY60" s="255"/>
      <c r="BZ60" s="255"/>
      <c r="CA60" s="255"/>
      <c r="CB60" s="255"/>
      <c r="CC60" s="255"/>
      <c r="CD60" s="255"/>
      <c r="CE60" s="255"/>
      <c r="CF60" s="255"/>
      <c r="CG60" s="255"/>
      <c r="CH60" s="255"/>
      <c r="CI60" s="255"/>
      <c r="CJ60" s="255"/>
      <c r="CK60" s="255"/>
      <c r="CL60" s="255"/>
      <c r="CM60" s="255"/>
      <c r="CN60" s="255"/>
      <c r="CO60" s="255"/>
      <c r="CP60" s="255"/>
      <c r="CQ60" s="255"/>
      <c r="CR60" s="255"/>
      <c r="CS60" s="255"/>
      <c r="CT60" s="255"/>
      <c r="CU60" s="255"/>
      <c r="CV60" s="255"/>
      <c r="CW60" s="255"/>
      <c r="CX60" s="255"/>
      <c r="CY60" s="255"/>
      <c r="CZ60" s="255"/>
      <c r="DA60" s="255"/>
      <c r="DB60" s="255"/>
      <c r="DC60" s="255"/>
      <c r="DD60" s="255"/>
      <c r="DE60" s="255"/>
      <c r="DF60" s="255"/>
      <c r="DG60" s="255"/>
      <c r="DH60" s="255"/>
      <c r="DI60" s="255"/>
      <c r="DJ60" s="255"/>
      <c r="DK60" s="255"/>
      <c r="DL60" s="255"/>
      <c r="DM60" s="255"/>
      <c r="DN60" s="255"/>
      <c r="DO60" s="255"/>
      <c r="DP60" s="255"/>
      <c r="DQ60" s="255"/>
      <c r="DR60" s="255"/>
      <c r="DS60" s="255"/>
      <c r="DT60" s="255"/>
      <c r="DU60" s="255"/>
      <c r="DV60" s="255"/>
      <c r="DW60" s="255"/>
      <c r="DX60" s="255"/>
      <c r="DY60" s="255"/>
      <c r="DZ60" s="255"/>
      <c r="EA60" s="255"/>
      <c r="EB60" s="255"/>
      <c r="EC60" s="255"/>
      <c r="ED60" s="255"/>
      <c r="EE60" s="255"/>
      <c r="EF60" s="255"/>
      <c r="EG60" s="255"/>
      <c r="EH60" s="255"/>
      <c r="EI60" s="255"/>
      <c r="EJ60" s="255"/>
      <c r="EK60" s="255"/>
      <c r="EL60" s="255"/>
      <c r="EM60" s="255"/>
      <c r="EN60" s="255"/>
      <c r="EO60" s="255"/>
      <c r="EP60" s="255"/>
      <c r="EQ60" s="255"/>
      <c r="ER60" s="255"/>
      <c r="ES60" s="255"/>
      <c r="ET60" s="255"/>
      <c r="EU60" s="255"/>
      <c r="EV60" s="255"/>
      <c r="EW60" s="255"/>
      <c r="EX60" s="235"/>
      <c r="EY60" s="235"/>
      <c r="EZ60" s="235"/>
      <c r="FA60" s="235"/>
      <c r="FB60" s="255"/>
      <c r="FC60" s="255"/>
      <c r="FD60" s="255"/>
    </row>
    <row r="61" spans="1:160" s="8" customFormat="1" x14ac:dyDescent="0.4">
      <c r="B61" s="65">
        <v>9</v>
      </c>
      <c r="C61" s="63" t="s">
        <v>156</v>
      </c>
      <c r="D61" s="256"/>
      <c r="E61" s="256"/>
      <c r="F61" s="256"/>
      <c r="G61" s="256"/>
      <c r="H61" s="256"/>
      <c r="I61" s="256"/>
      <c r="J61" s="256"/>
      <c r="K61" s="256"/>
      <c r="L61" s="256"/>
      <c r="M61" s="256"/>
      <c r="N61" s="256"/>
      <c r="O61" s="256"/>
      <c r="P61" s="526"/>
      <c r="Q61" s="526"/>
      <c r="R61" s="256"/>
      <c r="S61" s="527">
        <v>9</v>
      </c>
      <c r="T61" s="528" t="s">
        <v>156</v>
      </c>
      <c r="U61" s="258"/>
      <c r="V61" s="258"/>
      <c r="W61" s="258"/>
      <c r="X61" s="255"/>
      <c r="Y61" s="255"/>
      <c r="Z61" s="255"/>
      <c r="AA61" s="255"/>
      <c r="AB61" s="255"/>
      <c r="AC61" s="255"/>
      <c r="AD61" s="255"/>
      <c r="AE61" s="255"/>
      <c r="AF61" s="255"/>
      <c r="AG61" s="255"/>
      <c r="AH61" s="255"/>
      <c r="AI61" s="255"/>
      <c r="AJ61" s="255"/>
      <c r="AK61" s="255"/>
      <c r="AL61" s="255"/>
      <c r="AM61" s="255"/>
      <c r="AN61" s="255"/>
      <c r="AO61" s="255"/>
      <c r="AP61" s="255"/>
      <c r="AQ61" s="255"/>
      <c r="AR61" s="255"/>
      <c r="AS61" s="255"/>
      <c r="AT61" s="255"/>
      <c r="AU61" s="255"/>
      <c r="AV61" s="255"/>
      <c r="AW61" s="255"/>
      <c r="AX61" s="255"/>
      <c r="AY61" s="255"/>
      <c r="AZ61" s="255"/>
      <c r="BA61" s="255"/>
      <c r="BB61" s="255"/>
      <c r="BC61" s="255"/>
      <c r="BD61" s="255"/>
      <c r="BE61" s="255"/>
      <c r="BF61" s="255"/>
      <c r="BG61" s="255"/>
      <c r="BH61" s="255"/>
      <c r="BI61" s="255"/>
      <c r="BJ61" s="255"/>
      <c r="BK61" s="255"/>
      <c r="BL61" s="255"/>
      <c r="BM61" s="255"/>
      <c r="BN61" s="255"/>
      <c r="BO61" s="255"/>
      <c r="BP61" s="255"/>
      <c r="BQ61" s="255"/>
      <c r="BR61" s="255"/>
      <c r="BS61" s="255"/>
      <c r="BT61" s="255"/>
      <c r="BU61" s="255"/>
      <c r="BV61" s="255"/>
      <c r="BW61" s="255"/>
      <c r="BX61" s="255"/>
      <c r="BY61" s="255"/>
      <c r="BZ61" s="255"/>
      <c r="CA61" s="255"/>
      <c r="CB61" s="255"/>
      <c r="CC61" s="255"/>
      <c r="CD61" s="255"/>
      <c r="CE61" s="255"/>
      <c r="CF61" s="255"/>
      <c r="CG61" s="255"/>
      <c r="CH61" s="255"/>
      <c r="CI61" s="255"/>
      <c r="CJ61" s="255"/>
      <c r="CK61" s="255"/>
      <c r="CL61" s="255"/>
      <c r="CM61" s="255"/>
      <c r="CN61" s="255"/>
      <c r="CO61" s="255"/>
      <c r="CP61" s="255"/>
      <c r="CQ61" s="255"/>
      <c r="CR61" s="255"/>
      <c r="CS61" s="255"/>
      <c r="CT61" s="255"/>
      <c r="CU61" s="255"/>
      <c r="CV61" s="255"/>
      <c r="CW61" s="255"/>
      <c r="CX61" s="255"/>
      <c r="CY61" s="255"/>
      <c r="CZ61" s="255"/>
      <c r="DA61" s="255"/>
      <c r="DB61" s="255"/>
      <c r="DC61" s="255"/>
      <c r="DD61" s="255"/>
      <c r="DE61" s="255"/>
      <c r="DF61" s="255"/>
      <c r="DG61" s="255"/>
      <c r="DH61" s="255"/>
      <c r="DI61" s="255"/>
      <c r="DJ61" s="255"/>
      <c r="DK61" s="255"/>
      <c r="DL61" s="255"/>
      <c r="DM61" s="255"/>
      <c r="DN61" s="255"/>
      <c r="DO61" s="255"/>
      <c r="DP61" s="255"/>
      <c r="DQ61" s="255"/>
      <c r="DR61" s="255"/>
      <c r="DS61" s="255"/>
      <c r="DT61" s="255"/>
      <c r="DU61" s="255"/>
      <c r="DV61" s="255"/>
      <c r="DW61" s="255"/>
      <c r="DX61" s="255"/>
      <c r="DY61" s="255"/>
      <c r="DZ61" s="255"/>
      <c r="EA61" s="255"/>
      <c r="EB61" s="255"/>
      <c r="EC61" s="255"/>
      <c r="ED61" s="255"/>
      <c r="EE61" s="255"/>
      <c r="EF61" s="255"/>
      <c r="EG61" s="255"/>
      <c r="EH61" s="255"/>
      <c r="EI61" s="255"/>
      <c r="EJ61" s="255"/>
      <c r="EK61" s="255"/>
      <c r="EL61" s="255"/>
      <c r="EM61" s="255"/>
      <c r="EN61" s="255"/>
      <c r="EO61" s="255"/>
      <c r="EP61" s="255"/>
      <c r="EQ61" s="255"/>
      <c r="ER61" s="255"/>
      <c r="ES61" s="255"/>
      <c r="ET61" s="255"/>
      <c r="EU61" s="255"/>
      <c r="EV61" s="255"/>
      <c r="EW61" s="255"/>
      <c r="EX61" s="235"/>
      <c r="EY61" s="235"/>
      <c r="EZ61" s="235"/>
      <c r="FA61" s="235"/>
      <c r="FB61" s="255"/>
      <c r="FC61" s="255"/>
      <c r="FD61" s="255"/>
    </row>
    <row r="62" spans="1:160" s="8" customFormat="1" x14ac:dyDescent="0.4">
      <c r="B62" s="65">
        <v>10</v>
      </c>
      <c r="C62" s="63" t="s">
        <v>98</v>
      </c>
      <c r="D62" s="256"/>
      <c r="E62" s="256"/>
      <c r="F62" s="256"/>
      <c r="G62" s="256"/>
      <c r="H62" s="256"/>
      <c r="I62" s="256"/>
      <c r="J62" s="256"/>
      <c r="K62" s="256"/>
      <c r="L62" s="256"/>
      <c r="M62" s="256"/>
      <c r="N62" s="256"/>
      <c r="O62" s="256"/>
      <c r="P62" s="526"/>
      <c r="Q62" s="526"/>
      <c r="R62" s="256"/>
      <c r="S62" s="527">
        <v>10</v>
      </c>
      <c r="T62" s="528" t="s">
        <v>98</v>
      </c>
      <c r="U62" s="258"/>
      <c r="V62" s="258"/>
      <c r="W62" s="258"/>
      <c r="X62" s="255"/>
      <c r="Y62" s="255"/>
      <c r="Z62" s="255"/>
      <c r="AA62" s="255"/>
      <c r="AB62" s="255"/>
      <c r="AC62" s="255"/>
      <c r="AD62" s="255"/>
      <c r="AE62" s="255"/>
      <c r="AF62" s="255"/>
      <c r="AG62" s="255"/>
      <c r="AH62" s="255"/>
      <c r="AI62" s="255"/>
      <c r="AJ62" s="255"/>
      <c r="AK62" s="255"/>
      <c r="AL62" s="255"/>
      <c r="AM62" s="255"/>
      <c r="AN62" s="255"/>
      <c r="AO62" s="255"/>
      <c r="AP62" s="255"/>
      <c r="AQ62" s="255"/>
      <c r="AR62" s="255"/>
      <c r="AS62" s="255"/>
      <c r="AT62" s="255"/>
      <c r="AU62" s="255"/>
      <c r="AV62" s="255"/>
      <c r="AW62" s="255"/>
      <c r="AX62" s="255"/>
      <c r="AY62" s="255"/>
      <c r="AZ62" s="255"/>
      <c r="BA62" s="255"/>
      <c r="BB62" s="255"/>
      <c r="BC62" s="255"/>
      <c r="BD62" s="255"/>
      <c r="BE62" s="255"/>
      <c r="BF62" s="255"/>
      <c r="BG62" s="255"/>
      <c r="BH62" s="255"/>
      <c r="BI62" s="255"/>
      <c r="BJ62" s="255"/>
      <c r="BK62" s="255"/>
      <c r="BL62" s="255"/>
      <c r="BM62" s="255"/>
      <c r="BN62" s="255"/>
      <c r="BO62" s="255"/>
      <c r="BP62" s="255"/>
      <c r="BQ62" s="255"/>
      <c r="BR62" s="255"/>
      <c r="BS62" s="255"/>
      <c r="BT62" s="255"/>
      <c r="BU62" s="255"/>
      <c r="BV62" s="255"/>
      <c r="BW62" s="255"/>
      <c r="BX62" s="255"/>
      <c r="BY62" s="255"/>
      <c r="BZ62" s="255"/>
      <c r="CA62" s="255"/>
      <c r="CB62" s="255"/>
      <c r="CC62" s="255"/>
      <c r="CD62" s="255"/>
      <c r="CE62" s="255"/>
      <c r="CF62" s="255"/>
      <c r="CG62" s="255"/>
      <c r="CH62" s="255"/>
      <c r="CI62" s="255"/>
      <c r="CJ62" s="255"/>
      <c r="CK62" s="255"/>
      <c r="CL62" s="255"/>
      <c r="CM62" s="255"/>
      <c r="CN62" s="255"/>
      <c r="CO62" s="255"/>
      <c r="CP62" s="255"/>
      <c r="CQ62" s="255"/>
      <c r="CR62" s="255"/>
      <c r="CS62" s="255"/>
      <c r="CT62" s="255"/>
      <c r="CU62" s="255"/>
      <c r="CV62" s="255"/>
      <c r="CW62" s="255"/>
      <c r="CX62" s="255"/>
      <c r="CY62" s="255"/>
      <c r="CZ62" s="255"/>
      <c r="DA62" s="255"/>
      <c r="DB62" s="255"/>
      <c r="DC62" s="255"/>
      <c r="DD62" s="255"/>
      <c r="DE62" s="255"/>
      <c r="DF62" s="255"/>
      <c r="DG62" s="255"/>
      <c r="DH62" s="255"/>
      <c r="DI62" s="255"/>
      <c r="DJ62" s="255"/>
      <c r="DK62" s="255"/>
      <c r="DL62" s="255"/>
      <c r="DM62" s="255"/>
      <c r="DN62" s="255"/>
      <c r="DO62" s="255"/>
      <c r="DP62" s="255"/>
      <c r="DQ62" s="255"/>
      <c r="DR62" s="255"/>
      <c r="DS62" s="255"/>
      <c r="DT62" s="255"/>
      <c r="DU62" s="255"/>
      <c r="DV62" s="255"/>
      <c r="DW62" s="255"/>
      <c r="DX62" s="255"/>
      <c r="DY62" s="255"/>
      <c r="DZ62" s="255"/>
      <c r="EA62" s="255"/>
      <c r="EB62" s="255"/>
      <c r="EC62" s="255"/>
      <c r="ED62" s="255"/>
      <c r="EE62" s="255"/>
      <c r="EF62" s="255"/>
      <c r="EG62" s="255"/>
      <c r="EH62" s="255"/>
      <c r="EI62" s="255"/>
      <c r="EJ62" s="255"/>
      <c r="EK62" s="255"/>
      <c r="EL62" s="255"/>
      <c r="EM62" s="255"/>
      <c r="EN62" s="255"/>
      <c r="EO62" s="255"/>
      <c r="EP62" s="255"/>
      <c r="EQ62" s="255"/>
      <c r="ER62" s="255"/>
      <c r="ES62" s="255"/>
      <c r="ET62" s="255"/>
      <c r="EU62" s="255"/>
      <c r="EV62" s="255"/>
      <c r="EW62" s="255"/>
      <c r="EX62" s="235"/>
      <c r="EY62" s="235"/>
      <c r="EZ62" s="235"/>
      <c r="FA62" s="235"/>
      <c r="FB62" s="235"/>
      <c r="FC62" s="235"/>
      <c r="FD62" s="235"/>
    </row>
    <row r="63" spans="1:160" s="8" customFormat="1" x14ac:dyDescent="0.25">
      <c r="B63" s="64"/>
      <c r="C63" s="64"/>
      <c r="D63" s="256"/>
      <c r="E63" s="256"/>
      <c r="F63" s="256"/>
      <c r="G63" s="256"/>
      <c r="H63" s="256"/>
      <c r="I63" s="256"/>
      <c r="J63" s="256"/>
      <c r="K63" s="256"/>
      <c r="L63" s="256"/>
      <c r="M63" s="256"/>
      <c r="N63" s="256"/>
      <c r="O63" s="256"/>
      <c r="P63" s="256"/>
      <c r="Q63" s="256"/>
      <c r="R63" s="256"/>
      <c r="S63" s="256"/>
      <c r="T63" s="256"/>
      <c r="U63" s="255"/>
      <c r="V63" s="255"/>
      <c r="W63" s="255"/>
      <c r="X63" s="255"/>
      <c r="Y63" s="255"/>
      <c r="Z63" s="255"/>
      <c r="AA63" s="255"/>
      <c r="AB63" s="255"/>
      <c r="AC63" s="255"/>
      <c r="AD63" s="255"/>
      <c r="AE63" s="255"/>
      <c r="AF63" s="255"/>
      <c r="AG63" s="255"/>
      <c r="AH63" s="255"/>
      <c r="AI63" s="255"/>
      <c r="AJ63" s="255"/>
      <c r="AK63" s="255"/>
      <c r="AL63" s="255"/>
      <c r="AM63" s="255"/>
      <c r="AN63" s="255"/>
      <c r="AO63" s="255"/>
      <c r="AP63" s="255"/>
      <c r="AQ63" s="255"/>
      <c r="AR63" s="255"/>
      <c r="AS63" s="255"/>
      <c r="AT63" s="255"/>
      <c r="AU63" s="255"/>
      <c r="AV63" s="255"/>
      <c r="AW63" s="255"/>
      <c r="AX63" s="255"/>
      <c r="AY63" s="255"/>
      <c r="AZ63" s="255"/>
      <c r="BA63" s="255"/>
      <c r="BB63" s="255"/>
      <c r="BC63" s="255"/>
      <c r="BD63" s="255"/>
      <c r="BE63" s="255"/>
      <c r="BF63" s="255"/>
      <c r="BG63" s="255"/>
      <c r="BH63" s="255"/>
      <c r="BI63" s="255"/>
      <c r="BJ63" s="255"/>
      <c r="BK63" s="255"/>
      <c r="BL63" s="255"/>
      <c r="BM63" s="255"/>
      <c r="BN63" s="255"/>
      <c r="BO63" s="255"/>
      <c r="BP63" s="255"/>
      <c r="BQ63" s="255"/>
      <c r="BR63" s="255"/>
      <c r="BS63" s="255"/>
      <c r="BT63" s="255"/>
      <c r="BU63" s="255"/>
      <c r="BV63" s="255"/>
      <c r="BW63" s="255"/>
      <c r="BX63" s="255"/>
      <c r="BY63" s="255"/>
      <c r="BZ63" s="255"/>
      <c r="CA63" s="255"/>
      <c r="CB63" s="255"/>
      <c r="CC63" s="255"/>
      <c r="CD63" s="255"/>
      <c r="CE63" s="255"/>
      <c r="CF63" s="255"/>
      <c r="CG63" s="255"/>
      <c r="CH63" s="255"/>
      <c r="CI63" s="255"/>
      <c r="CJ63" s="255"/>
      <c r="CK63" s="255"/>
      <c r="CL63" s="255"/>
      <c r="CM63" s="255"/>
      <c r="CN63" s="255"/>
      <c r="CO63" s="255"/>
      <c r="CP63" s="255"/>
      <c r="CQ63" s="255"/>
      <c r="CR63" s="255"/>
      <c r="CS63" s="255"/>
      <c r="CT63" s="255"/>
      <c r="CU63" s="255"/>
      <c r="CV63" s="255"/>
      <c r="CW63" s="255"/>
      <c r="CX63" s="255"/>
      <c r="CY63" s="255"/>
      <c r="CZ63" s="255"/>
      <c r="DA63" s="255"/>
      <c r="DB63" s="255"/>
      <c r="DC63" s="255"/>
      <c r="DD63" s="255"/>
      <c r="DE63" s="255"/>
      <c r="DF63" s="255"/>
      <c r="DG63" s="255"/>
      <c r="DH63" s="255"/>
      <c r="DI63" s="255"/>
      <c r="DJ63" s="255"/>
      <c r="DK63" s="255"/>
      <c r="DL63" s="255"/>
      <c r="DM63" s="255"/>
      <c r="DN63" s="255"/>
      <c r="DO63" s="255"/>
      <c r="DP63" s="255"/>
      <c r="DQ63" s="255"/>
      <c r="DR63" s="255"/>
      <c r="DS63" s="255"/>
      <c r="DT63" s="255"/>
      <c r="DU63" s="255"/>
      <c r="DV63" s="255"/>
      <c r="DW63" s="255"/>
      <c r="DX63" s="255"/>
      <c r="DY63" s="255"/>
      <c r="DZ63" s="255"/>
      <c r="EA63" s="255"/>
      <c r="EB63" s="255"/>
      <c r="EC63" s="255"/>
      <c r="ED63" s="255"/>
      <c r="EE63" s="255"/>
      <c r="EF63" s="255"/>
      <c r="EG63" s="255"/>
      <c r="EH63" s="255"/>
      <c r="EI63" s="255"/>
      <c r="EJ63" s="255"/>
      <c r="EK63" s="255"/>
      <c r="EL63" s="255"/>
      <c r="EM63" s="255"/>
      <c r="EN63" s="255"/>
      <c r="EO63" s="255"/>
      <c r="EP63" s="255"/>
      <c r="EQ63" s="255"/>
      <c r="ER63" s="255"/>
      <c r="ES63" s="255"/>
      <c r="ET63" s="255"/>
      <c r="EU63" s="255"/>
      <c r="EV63" s="255"/>
      <c r="EW63" s="255"/>
      <c r="EX63" s="235"/>
      <c r="EY63" s="235"/>
      <c r="EZ63" s="235"/>
      <c r="FA63" s="235"/>
      <c r="FB63" s="235"/>
      <c r="FC63" s="235"/>
      <c r="FD63" s="235"/>
    </row>
    <row r="64" spans="1:160" s="8" customFormat="1" x14ac:dyDescent="0.25">
      <c r="B64" s="64"/>
      <c r="C64" s="64"/>
      <c r="D64" s="256"/>
      <c r="E64" s="256"/>
      <c r="F64" s="256"/>
      <c r="G64" s="256"/>
      <c r="H64" s="256"/>
      <c r="I64" s="256"/>
      <c r="J64" s="256"/>
      <c r="K64" s="256"/>
      <c r="L64" s="256"/>
      <c r="M64" s="256"/>
      <c r="N64" s="256"/>
      <c r="O64" s="256"/>
      <c r="P64" s="256"/>
      <c r="Q64" s="256"/>
      <c r="R64" s="256"/>
      <c r="S64" s="256"/>
      <c r="T64" s="256"/>
      <c r="U64" s="255"/>
      <c r="V64" s="255"/>
      <c r="W64" s="255"/>
      <c r="X64" s="255"/>
      <c r="Y64" s="255"/>
      <c r="Z64" s="255"/>
      <c r="AA64" s="255"/>
      <c r="AB64" s="255"/>
      <c r="AC64" s="255"/>
      <c r="AD64" s="255"/>
      <c r="AE64" s="255"/>
      <c r="AF64" s="255"/>
      <c r="AG64" s="255"/>
      <c r="AH64" s="255"/>
      <c r="AI64" s="255"/>
      <c r="AJ64" s="255"/>
      <c r="AK64" s="255"/>
      <c r="AL64" s="255"/>
      <c r="AM64" s="255"/>
      <c r="AN64" s="255"/>
      <c r="AO64" s="255"/>
      <c r="AP64" s="255"/>
      <c r="AQ64" s="255"/>
      <c r="AR64" s="255"/>
      <c r="AS64" s="255"/>
      <c r="AT64" s="255"/>
      <c r="AU64" s="255"/>
      <c r="AV64" s="255"/>
      <c r="AW64" s="255"/>
      <c r="AX64" s="255"/>
      <c r="AY64" s="255"/>
      <c r="AZ64" s="255"/>
      <c r="BA64" s="255"/>
      <c r="BB64" s="255"/>
      <c r="BC64" s="255"/>
      <c r="BD64" s="255"/>
      <c r="BE64" s="255"/>
      <c r="BF64" s="255"/>
      <c r="BG64" s="255"/>
      <c r="BH64" s="255"/>
      <c r="BI64" s="255"/>
      <c r="BJ64" s="255"/>
      <c r="BK64" s="255"/>
      <c r="BL64" s="255"/>
      <c r="BM64" s="255"/>
      <c r="BN64" s="255"/>
      <c r="BO64" s="255"/>
      <c r="BP64" s="255"/>
      <c r="BQ64" s="255"/>
      <c r="BR64" s="255"/>
      <c r="BS64" s="255"/>
      <c r="BT64" s="255"/>
      <c r="BU64" s="255"/>
      <c r="BV64" s="255"/>
      <c r="BW64" s="255"/>
      <c r="BX64" s="255"/>
      <c r="BY64" s="255"/>
      <c r="BZ64" s="255"/>
      <c r="CA64" s="255"/>
      <c r="CB64" s="255"/>
      <c r="CC64" s="255"/>
      <c r="CD64" s="255"/>
      <c r="CE64" s="255"/>
      <c r="CF64" s="255"/>
      <c r="CG64" s="255"/>
      <c r="CH64" s="255"/>
      <c r="CI64" s="255"/>
      <c r="CJ64" s="255"/>
      <c r="CK64" s="255"/>
      <c r="CL64" s="255"/>
      <c r="CM64" s="255"/>
      <c r="CN64" s="255"/>
      <c r="CO64" s="255"/>
      <c r="CP64" s="255"/>
      <c r="CQ64" s="255"/>
      <c r="CR64" s="255"/>
      <c r="CS64" s="255"/>
      <c r="CT64" s="255"/>
      <c r="CU64" s="255"/>
      <c r="CV64" s="255"/>
      <c r="CW64" s="255"/>
      <c r="CX64" s="255"/>
      <c r="CY64" s="255"/>
      <c r="CZ64" s="255"/>
      <c r="DA64" s="255"/>
      <c r="DB64" s="255"/>
      <c r="DC64" s="255"/>
      <c r="DD64" s="255"/>
      <c r="DE64" s="255"/>
      <c r="DF64" s="255"/>
      <c r="DG64" s="255"/>
      <c r="DH64" s="255"/>
      <c r="DI64" s="255"/>
      <c r="DJ64" s="255"/>
      <c r="DK64" s="255"/>
      <c r="DL64" s="255"/>
      <c r="DM64" s="255"/>
      <c r="DN64" s="255"/>
      <c r="DO64" s="255"/>
      <c r="DP64" s="255"/>
      <c r="DQ64" s="255"/>
      <c r="DR64" s="255"/>
      <c r="DS64" s="255"/>
      <c r="DT64" s="255"/>
      <c r="DU64" s="255"/>
      <c r="DV64" s="255"/>
      <c r="DW64" s="255"/>
      <c r="DX64" s="255"/>
      <c r="DY64" s="255"/>
      <c r="DZ64" s="255"/>
      <c r="EA64" s="255"/>
      <c r="EB64" s="255"/>
      <c r="EC64" s="255"/>
      <c r="ED64" s="255"/>
      <c r="EE64" s="255"/>
      <c r="EF64" s="255"/>
      <c r="EG64" s="255"/>
      <c r="EH64" s="255"/>
      <c r="EI64" s="255"/>
      <c r="EJ64" s="255"/>
      <c r="EK64" s="255"/>
      <c r="EL64" s="255"/>
      <c r="EM64" s="255"/>
      <c r="EN64" s="255"/>
      <c r="EO64" s="255"/>
      <c r="EP64" s="255"/>
      <c r="EQ64" s="255"/>
      <c r="ER64" s="255"/>
      <c r="ES64" s="255"/>
      <c r="ET64" s="255"/>
      <c r="EU64" s="255"/>
      <c r="EV64" s="255"/>
      <c r="EW64" s="255"/>
      <c r="EX64" s="235"/>
      <c r="EY64" s="235"/>
      <c r="EZ64" s="235"/>
      <c r="FA64" s="235"/>
      <c r="FB64" s="235"/>
      <c r="FC64" s="235"/>
      <c r="FD64" s="235"/>
    </row>
    <row r="65" spans="2:160" s="8" customFormat="1" x14ac:dyDescent="0.25">
      <c r="B65" s="64"/>
      <c r="C65" s="64"/>
      <c r="D65" s="256"/>
      <c r="E65" s="256"/>
      <c r="F65" s="256"/>
      <c r="G65" s="256"/>
      <c r="H65" s="256"/>
      <c r="I65" s="256"/>
      <c r="J65" s="256"/>
      <c r="K65" s="256"/>
      <c r="L65" s="256"/>
      <c r="M65" s="256"/>
      <c r="N65" s="256"/>
      <c r="O65" s="256"/>
      <c r="P65" s="256"/>
      <c r="Q65" s="256"/>
      <c r="R65" s="256"/>
      <c r="S65" s="256"/>
      <c r="T65" s="256"/>
      <c r="U65" s="255"/>
      <c r="V65" s="255"/>
      <c r="W65" s="255"/>
      <c r="X65" s="255"/>
      <c r="Y65" s="255"/>
      <c r="Z65" s="255"/>
      <c r="AA65" s="255"/>
      <c r="AB65" s="255"/>
      <c r="AC65" s="255"/>
      <c r="AD65" s="255"/>
      <c r="AE65" s="255"/>
      <c r="AF65" s="255"/>
      <c r="AG65" s="255"/>
      <c r="AH65" s="255"/>
      <c r="AI65" s="255"/>
      <c r="AJ65" s="255"/>
      <c r="AK65" s="255"/>
      <c r="AL65" s="255"/>
      <c r="AM65" s="255"/>
      <c r="AN65" s="255"/>
      <c r="AO65" s="255"/>
      <c r="AP65" s="255"/>
      <c r="AQ65" s="255"/>
      <c r="AR65" s="255"/>
      <c r="AS65" s="255"/>
      <c r="AT65" s="255"/>
      <c r="AU65" s="255"/>
      <c r="AV65" s="255"/>
      <c r="AW65" s="255"/>
      <c r="AX65" s="255"/>
      <c r="AY65" s="255"/>
      <c r="AZ65" s="255"/>
      <c r="BA65" s="255"/>
      <c r="BB65" s="255"/>
      <c r="BC65" s="255"/>
      <c r="BD65" s="255"/>
      <c r="BE65" s="255"/>
      <c r="BF65" s="255"/>
      <c r="BG65" s="255"/>
      <c r="BH65" s="255"/>
      <c r="BI65" s="255"/>
      <c r="BJ65" s="255"/>
      <c r="BK65" s="255"/>
      <c r="BL65" s="255"/>
      <c r="BM65" s="255"/>
      <c r="BN65" s="255"/>
      <c r="BO65" s="255"/>
      <c r="BP65" s="255"/>
      <c r="BQ65" s="255"/>
      <c r="BR65" s="255"/>
      <c r="BS65" s="255"/>
      <c r="BT65" s="255"/>
      <c r="BU65" s="255"/>
      <c r="BV65" s="255"/>
      <c r="BW65" s="255"/>
      <c r="BX65" s="255"/>
      <c r="BY65" s="255"/>
      <c r="BZ65" s="255"/>
      <c r="CA65" s="255"/>
      <c r="CB65" s="255"/>
      <c r="CC65" s="255"/>
      <c r="CD65" s="255"/>
      <c r="CE65" s="255"/>
      <c r="CF65" s="255"/>
      <c r="CG65" s="255"/>
      <c r="CH65" s="255"/>
      <c r="CI65" s="255"/>
      <c r="CJ65" s="255"/>
      <c r="CK65" s="255"/>
      <c r="CL65" s="255"/>
      <c r="CM65" s="255"/>
      <c r="CN65" s="255"/>
      <c r="CO65" s="255"/>
      <c r="CP65" s="255"/>
      <c r="CQ65" s="255"/>
      <c r="CR65" s="255"/>
      <c r="CS65" s="255"/>
      <c r="CT65" s="255"/>
      <c r="CU65" s="255"/>
      <c r="CV65" s="255"/>
      <c r="CW65" s="255"/>
      <c r="CX65" s="255"/>
      <c r="CY65" s="255"/>
      <c r="CZ65" s="255"/>
      <c r="DA65" s="255"/>
      <c r="DB65" s="255"/>
      <c r="DC65" s="255"/>
      <c r="DD65" s="255"/>
      <c r="DE65" s="255"/>
      <c r="DF65" s="255"/>
      <c r="DG65" s="255"/>
      <c r="DH65" s="255"/>
      <c r="DI65" s="255"/>
      <c r="DJ65" s="255"/>
      <c r="DK65" s="255"/>
      <c r="DL65" s="255"/>
      <c r="DM65" s="255"/>
      <c r="DN65" s="255"/>
      <c r="DO65" s="255"/>
      <c r="DP65" s="255"/>
      <c r="DQ65" s="255"/>
      <c r="DR65" s="255"/>
      <c r="DS65" s="255"/>
      <c r="DT65" s="255"/>
      <c r="DU65" s="255"/>
      <c r="DV65" s="255"/>
      <c r="DW65" s="255"/>
      <c r="DX65" s="255"/>
      <c r="DY65" s="255"/>
      <c r="DZ65" s="255"/>
      <c r="EA65" s="255"/>
      <c r="EB65" s="255"/>
      <c r="EC65" s="255"/>
      <c r="ED65" s="255"/>
      <c r="EE65" s="255"/>
      <c r="EF65" s="255"/>
      <c r="EG65" s="255"/>
      <c r="EH65" s="255"/>
      <c r="EI65" s="255"/>
      <c r="EJ65" s="255"/>
      <c r="EK65" s="255"/>
      <c r="EL65" s="255"/>
      <c r="EM65" s="255"/>
      <c r="EN65" s="255"/>
      <c r="EO65" s="255"/>
      <c r="EP65" s="255"/>
      <c r="EQ65" s="255"/>
      <c r="ER65" s="255"/>
      <c r="ES65" s="255"/>
      <c r="ET65" s="255"/>
      <c r="EU65" s="255"/>
      <c r="EV65" s="255"/>
      <c r="EW65" s="255"/>
      <c r="EX65" s="235"/>
      <c r="EY65" s="235"/>
      <c r="EZ65" s="235"/>
      <c r="FA65" s="235"/>
      <c r="FB65" s="235"/>
      <c r="FC65" s="235"/>
      <c r="FD65" s="235"/>
    </row>
    <row r="66" spans="2:160" s="8" customFormat="1" x14ac:dyDescent="0.25">
      <c r="B66" s="108"/>
      <c r="C66" s="108"/>
      <c r="D66" s="260"/>
      <c r="E66" s="260"/>
      <c r="F66" s="260"/>
      <c r="G66" s="260"/>
      <c r="H66" s="260"/>
      <c r="I66" s="260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0"/>
      <c r="U66" s="259"/>
      <c r="V66" s="259"/>
      <c r="W66" s="259"/>
      <c r="X66" s="259"/>
      <c r="Y66" s="259"/>
      <c r="Z66" s="259"/>
      <c r="AA66" s="259"/>
      <c r="AB66" s="259"/>
      <c r="AC66" s="259"/>
      <c r="AD66" s="259"/>
      <c r="AE66" s="259"/>
      <c r="AF66" s="259"/>
      <c r="AG66" s="259"/>
      <c r="AH66" s="259"/>
      <c r="AI66" s="259"/>
      <c r="AJ66" s="259"/>
      <c r="AK66" s="259"/>
      <c r="AL66" s="259"/>
      <c r="AM66" s="259"/>
      <c r="AN66" s="259"/>
      <c r="AO66" s="259"/>
      <c r="AP66" s="259"/>
      <c r="AQ66" s="259"/>
      <c r="AR66" s="259"/>
      <c r="AS66" s="259"/>
      <c r="AT66" s="259"/>
      <c r="AU66" s="259"/>
      <c r="AV66" s="259"/>
      <c r="AW66" s="259"/>
      <c r="AX66" s="259"/>
      <c r="AY66" s="259"/>
      <c r="AZ66" s="259"/>
      <c r="BA66" s="259"/>
      <c r="BB66" s="259"/>
      <c r="BC66" s="259"/>
      <c r="BD66" s="259"/>
      <c r="BE66" s="259"/>
      <c r="BF66" s="259"/>
      <c r="BG66" s="259"/>
      <c r="BH66" s="259"/>
      <c r="BI66" s="259"/>
      <c r="BJ66" s="259"/>
      <c r="BK66" s="259"/>
      <c r="BL66" s="259"/>
      <c r="BM66" s="259"/>
      <c r="BN66" s="259"/>
      <c r="BO66" s="259"/>
      <c r="BP66" s="259"/>
      <c r="BQ66" s="259"/>
      <c r="BR66" s="259"/>
      <c r="BS66" s="259"/>
      <c r="BT66" s="259"/>
      <c r="BU66" s="259"/>
      <c r="BV66" s="259"/>
      <c r="BW66" s="259"/>
      <c r="BX66" s="259"/>
      <c r="BY66" s="259"/>
      <c r="BZ66" s="259"/>
      <c r="CA66" s="259"/>
      <c r="CB66" s="259"/>
      <c r="CC66" s="259"/>
      <c r="CD66" s="259"/>
      <c r="CE66" s="259"/>
      <c r="CF66" s="259"/>
      <c r="CG66" s="259"/>
      <c r="CH66" s="259"/>
      <c r="CI66" s="259"/>
      <c r="CJ66" s="259"/>
      <c r="CK66" s="259"/>
      <c r="CL66" s="259"/>
      <c r="CM66" s="259"/>
      <c r="CN66" s="259"/>
      <c r="CO66" s="259"/>
      <c r="CP66" s="259"/>
      <c r="CQ66" s="259"/>
      <c r="CR66" s="259"/>
      <c r="CS66" s="259"/>
      <c r="CT66" s="259"/>
      <c r="CU66" s="259"/>
      <c r="CV66" s="259"/>
      <c r="CW66" s="259"/>
      <c r="CX66" s="259"/>
      <c r="CY66" s="259"/>
      <c r="CZ66" s="259"/>
      <c r="DA66" s="259"/>
      <c r="DB66" s="259"/>
      <c r="DC66" s="259"/>
      <c r="DD66" s="259"/>
      <c r="DE66" s="259"/>
      <c r="DF66" s="259"/>
      <c r="DG66" s="259"/>
      <c r="DH66" s="259"/>
      <c r="DI66" s="259"/>
      <c r="DJ66" s="259"/>
      <c r="DK66" s="259"/>
      <c r="DL66" s="259"/>
      <c r="DM66" s="259"/>
      <c r="DN66" s="259"/>
      <c r="DO66" s="259"/>
      <c r="DP66" s="259"/>
      <c r="DQ66" s="259"/>
      <c r="DR66" s="259"/>
      <c r="DS66" s="259"/>
      <c r="DT66" s="259"/>
      <c r="DU66" s="259"/>
      <c r="DV66" s="259"/>
      <c r="DW66" s="259"/>
      <c r="DX66" s="259"/>
      <c r="DY66" s="259"/>
      <c r="DZ66" s="259"/>
      <c r="EA66" s="259"/>
      <c r="EB66" s="259"/>
      <c r="EC66" s="259"/>
      <c r="ED66" s="259"/>
      <c r="EE66" s="259"/>
      <c r="EF66" s="259"/>
      <c r="EG66" s="259"/>
      <c r="EH66" s="259"/>
      <c r="EI66" s="259"/>
      <c r="EJ66" s="259"/>
      <c r="EK66" s="259"/>
      <c r="EL66" s="259"/>
      <c r="EM66" s="259"/>
      <c r="EN66" s="259"/>
      <c r="EO66" s="259"/>
      <c r="EP66" s="259"/>
      <c r="EQ66" s="259"/>
      <c r="ER66" s="259"/>
      <c r="ES66" s="259"/>
      <c r="ET66" s="259"/>
      <c r="EU66" s="259"/>
      <c r="EV66" s="259"/>
      <c r="EW66" s="259"/>
      <c r="EX66" s="235"/>
      <c r="EY66" s="235"/>
      <c r="EZ66" s="235"/>
      <c r="FA66" s="235"/>
      <c r="FB66" s="235"/>
      <c r="FC66" s="235"/>
      <c r="FD66" s="235"/>
    </row>
    <row r="67" spans="2:160" s="1" customFormat="1" x14ac:dyDescent="0.25">
      <c r="B67" s="108"/>
      <c r="C67" s="108"/>
      <c r="D67" s="260"/>
      <c r="E67" s="260"/>
      <c r="F67" s="260"/>
      <c r="G67" s="260"/>
      <c r="H67" s="260"/>
      <c r="I67" s="260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0"/>
      <c r="U67" s="259"/>
      <c r="V67" s="259"/>
      <c r="W67" s="259"/>
      <c r="X67" s="259"/>
      <c r="Y67" s="259"/>
      <c r="Z67" s="259"/>
      <c r="AA67" s="259"/>
      <c r="AB67" s="259"/>
      <c r="AC67" s="259"/>
      <c r="AD67" s="259"/>
      <c r="AE67" s="259"/>
      <c r="AF67" s="259"/>
      <c r="AG67" s="259"/>
      <c r="AH67" s="259"/>
      <c r="AI67" s="259"/>
      <c r="AJ67" s="259"/>
      <c r="AK67" s="259"/>
      <c r="AL67" s="259"/>
      <c r="AM67" s="259"/>
      <c r="AN67" s="259"/>
      <c r="AO67" s="259"/>
      <c r="AP67" s="259"/>
      <c r="AQ67" s="259"/>
      <c r="AR67" s="259"/>
      <c r="AS67" s="259"/>
      <c r="AT67" s="259"/>
      <c r="AU67" s="259"/>
      <c r="AV67" s="259"/>
      <c r="AW67" s="259"/>
      <c r="AX67" s="259"/>
      <c r="AY67" s="259"/>
      <c r="AZ67" s="259"/>
      <c r="BA67" s="259"/>
      <c r="BB67" s="259"/>
      <c r="BC67" s="259"/>
      <c r="BD67" s="259"/>
      <c r="BE67" s="259"/>
      <c r="BF67" s="259"/>
      <c r="BG67" s="259"/>
      <c r="BH67" s="259"/>
      <c r="BI67" s="259"/>
      <c r="BJ67" s="259"/>
      <c r="BK67" s="259"/>
      <c r="BL67" s="259"/>
      <c r="BM67" s="259"/>
      <c r="BN67" s="259"/>
      <c r="BO67" s="259"/>
      <c r="BP67" s="259"/>
      <c r="BQ67" s="259"/>
      <c r="BR67" s="259"/>
      <c r="BS67" s="259"/>
      <c r="BT67" s="259"/>
      <c r="BU67" s="259"/>
      <c r="BV67" s="259"/>
      <c r="BW67" s="259"/>
      <c r="BX67" s="259"/>
      <c r="BY67" s="259"/>
      <c r="BZ67" s="259"/>
      <c r="CA67" s="259"/>
      <c r="CB67" s="259"/>
      <c r="CC67" s="259"/>
      <c r="CD67" s="259"/>
      <c r="CE67" s="259"/>
      <c r="CF67" s="259"/>
      <c r="CG67" s="259"/>
      <c r="CH67" s="259"/>
      <c r="CI67" s="259"/>
      <c r="CJ67" s="259"/>
      <c r="CK67" s="259"/>
      <c r="CL67" s="259"/>
      <c r="CM67" s="259"/>
      <c r="CN67" s="259"/>
      <c r="CO67" s="259"/>
      <c r="CP67" s="259"/>
      <c r="CQ67" s="259"/>
      <c r="CR67" s="259"/>
      <c r="CS67" s="259"/>
      <c r="CT67" s="259"/>
      <c r="CU67" s="259"/>
      <c r="CV67" s="259"/>
      <c r="CW67" s="259"/>
      <c r="CX67" s="259"/>
      <c r="CY67" s="259"/>
      <c r="CZ67" s="259"/>
      <c r="DA67" s="259"/>
      <c r="DB67" s="259"/>
      <c r="DC67" s="259"/>
      <c r="DD67" s="259"/>
      <c r="DE67" s="259"/>
      <c r="DF67" s="259"/>
      <c r="DG67" s="259"/>
      <c r="DH67" s="259"/>
      <c r="DI67" s="259"/>
      <c r="DJ67" s="259"/>
      <c r="DK67" s="259"/>
      <c r="DL67" s="259"/>
      <c r="DM67" s="259"/>
      <c r="DN67" s="259"/>
      <c r="DO67" s="259"/>
      <c r="DP67" s="259"/>
      <c r="DQ67" s="259"/>
      <c r="DR67" s="259"/>
      <c r="DS67" s="259"/>
      <c r="DT67" s="259"/>
      <c r="DU67" s="259"/>
      <c r="DV67" s="259"/>
      <c r="DW67" s="259"/>
      <c r="DX67" s="259"/>
      <c r="DY67" s="259"/>
      <c r="DZ67" s="259"/>
      <c r="EA67" s="259"/>
      <c r="EB67" s="259"/>
      <c r="EC67" s="259"/>
      <c r="ED67" s="259"/>
      <c r="EE67" s="259"/>
      <c r="EF67" s="259"/>
      <c r="EG67" s="259"/>
      <c r="EH67" s="259"/>
      <c r="EI67" s="259"/>
      <c r="EJ67" s="259"/>
      <c r="EK67" s="259"/>
      <c r="EL67" s="259"/>
      <c r="EM67" s="259"/>
      <c r="EN67" s="259"/>
      <c r="EO67" s="259"/>
      <c r="EP67" s="259"/>
      <c r="EQ67" s="259"/>
      <c r="ER67" s="259"/>
      <c r="ES67" s="259"/>
      <c r="ET67" s="259"/>
      <c r="EU67" s="259"/>
      <c r="EV67" s="259"/>
      <c r="EW67" s="259"/>
      <c r="EX67" s="235"/>
      <c r="EY67" s="235"/>
      <c r="EZ67" s="235"/>
      <c r="FA67" s="235"/>
      <c r="FB67" s="235"/>
      <c r="FC67" s="235"/>
      <c r="FD67" s="235"/>
    </row>
    <row r="68" spans="2:160" s="1" customFormat="1" x14ac:dyDescent="0.25">
      <c r="B68" s="108"/>
      <c r="C68" s="108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0"/>
      <c r="U68" s="259"/>
      <c r="V68" s="259"/>
      <c r="W68" s="259"/>
      <c r="X68" s="259"/>
      <c r="Y68" s="259"/>
      <c r="Z68" s="259"/>
      <c r="AA68" s="259"/>
      <c r="AB68" s="259"/>
      <c r="AC68" s="259"/>
      <c r="AD68" s="259"/>
      <c r="AE68" s="259"/>
      <c r="AF68" s="259"/>
      <c r="AG68" s="259"/>
      <c r="AH68" s="259"/>
      <c r="AI68" s="259"/>
      <c r="AJ68" s="259"/>
      <c r="AK68" s="259"/>
      <c r="AL68" s="259"/>
      <c r="AM68" s="259"/>
      <c r="AN68" s="259"/>
      <c r="AO68" s="259"/>
      <c r="AP68" s="259"/>
      <c r="AQ68" s="259"/>
      <c r="AR68" s="259"/>
      <c r="AS68" s="259"/>
      <c r="AT68" s="259"/>
      <c r="AU68" s="259"/>
      <c r="AV68" s="259"/>
      <c r="AW68" s="259"/>
      <c r="AX68" s="259"/>
      <c r="AY68" s="259"/>
      <c r="AZ68" s="259"/>
      <c r="BA68" s="259"/>
      <c r="BB68" s="259"/>
      <c r="BC68" s="259"/>
      <c r="BD68" s="259"/>
      <c r="BE68" s="259"/>
      <c r="BF68" s="259"/>
      <c r="BG68" s="259"/>
      <c r="BH68" s="259"/>
      <c r="BI68" s="259"/>
      <c r="BJ68" s="259"/>
      <c r="BK68" s="259"/>
      <c r="BL68" s="259"/>
      <c r="BM68" s="259"/>
      <c r="BN68" s="259"/>
      <c r="BO68" s="259"/>
      <c r="BP68" s="259"/>
      <c r="BQ68" s="259"/>
      <c r="BR68" s="259"/>
      <c r="BS68" s="259"/>
      <c r="BT68" s="259"/>
      <c r="BU68" s="259"/>
      <c r="BV68" s="259"/>
      <c r="BW68" s="259"/>
      <c r="BX68" s="259"/>
      <c r="BY68" s="259"/>
      <c r="BZ68" s="259"/>
      <c r="CA68" s="259"/>
      <c r="CB68" s="259"/>
      <c r="CC68" s="259"/>
      <c r="CD68" s="259"/>
      <c r="CE68" s="259"/>
      <c r="CF68" s="259"/>
      <c r="CG68" s="259"/>
      <c r="CH68" s="259"/>
      <c r="CI68" s="259"/>
      <c r="CJ68" s="259"/>
      <c r="CK68" s="259"/>
      <c r="CL68" s="259"/>
      <c r="CM68" s="259"/>
      <c r="CN68" s="259"/>
      <c r="CO68" s="259"/>
      <c r="CP68" s="259"/>
      <c r="CQ68" s="259"/>
      <c r="CR68" s="259"/>
      <c r="CS68" s="259"/>
      <c r="CT68" s="259"/>
      <c r="CU68" s="259"/>
      <c r="CV68" s="259"/>
      <c r="CW68" s="259"/>
      <c r="CX68" s="259"/>
      <c r="CY68" s="259"/>
      <c r="CZ68" s="259"/>
      <c r="DA68" s="259"/>
      <c r="DB68" s="259"/>
      <c r="DC68" s="259"/>
      <c r="DD68" s="259"/>
      <c r="DE68" s="259"/>
      <c r="DF68" s="259"/>
      <c r="DG68" s="259"/>
      <c r="DH68" s="259"/>
      <c r="DI68" s="259"/>
      <c r="DJ68" s="259"/>
      <c r="DK68" s="259"/>
      <c r="DL68" s="259"/>
      <c r="DM68" s="259"/>
      <c r="DN68" s="259"/>
      <c r="DO68" s="259"/>
      <c r="DP68" s="259"/>
      <c r="DQ68" s="259"/>
      <c r="DR68" s="259"/>
      <c r="DS68" s="259"/>
      <c r="DT68" s="259"/>
      <c r="DU68" s="259"/>
      <c r="DV68" s="259"/>
      <c r="DW68" s="259"/>
      <c r="DX68" s="259"/>
      <c r="DY68" s="259"/>
      <c r="DZ68" s="259"/>
      <c r="EA68" s="259"/>
      <c r="EB68" s="259"/>
      <c r="EC68" s="259"/>
      <c r="ED68" s="259"/>
      <c r="EE68" s="259"/>
      <c r="EF68" s="259"/>
      <c r="EG68" s="259"/>
      <c r="EH68" s="259"/>
      <c r="EI68" s="259"/>
      <c r="EJ68" s="259"/>
      <c r="EK68" s="259"/>
      <c r="EL68" s="259"/>
      <c r="EM68" s="259"/>
      <c r="EN68" s="259"/>
      <c r="EO68" s="259"/>
      <c r="EP68" s="259"/>
      <c r="EQ68" s="259"/>
      <c r="ER68" s="259"/>
      <c r="ES68" s="259"/>
      <c r="ET68" s="259"/>
      <c r="EU68" s="259"/>
      <c r="EV68" s="259"/>
      <c r="EW68" s="259"/>
      <c r="EX68" s="235"/>
      <c r="EY68" s="235"/>
      <c r="EZ68" s="235"/>
      <c r="FA68" s="235"/>
      <c r="FB68" s="235"/>
      <c r="FC68" s="235"/>
      <c r="FD68" s="235"/>
    </row>
    <row r="69" spans="2:160" s="1" customFormat="1" x14ac:dyDescent="0.25">
      <c r="B69" s="108"/>
      <c r="C69" s="108"/>
      <c r="D69" s="260"/>
      <c r="E69" s="260"/>
      <c r="F69" s="260"/>
      <c r="G69" s="260"/>
      <c r="H69" s="260"/>
      <c r="I69" s="260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0"/>
      <c r="U69" s="259"/>
      <c r="V69" s="259"/>
      <c r="W69" s="259"/>
      <c r="X69" s="259"/>
      <c r="Y69" s="259"/>
      <c r="Z69" s="259"/>
      <c r="AA69" s="259"/>
      <c r="AB69" s="259"/>
      <c r="AC69" s="259"/>
      <c r="AD69" s="259"/>
      <c r="AE69" s="259"/>
      <c r="AF69" s="259"/>
      <c r="AG69" s="259"/>
      <c r="AH69" s="259"/>
      <c r="AI69" s="259"/>
      <c r="AJ69" s="259"/>
      <c r="AK69" s="259"/>
      <c r="AL69" s="259"/>
      <c r="AM69" s="259"/>
      <c r="AN69" s="259"/>
      <c r="AO69" s="259"/>
      <c r="AP69" s="259"/>
      <c r="AQ69" s="259"/>
      <c r="AR69" s="259"/>
      <c r="AS69" s="259"/>
      <c r="AT69" s="259"/>
      <c r="AU69" s="259"/>
      <c r="AV69" s="259"/>
      <c r="AW69" s="259"/>
      <c r="AX69" s="259"/>
      <c r="AY69" s="259"/>
      <c r="AZ69" s="259"/>
      <c r="BA69" s="259"/>
      <c r="BB69" s="259"/>
      <c r="BC69" s="259"/>
      <c r="BD69" s="259"/>
      <c r="BE69" s="259"/>
      <c r="BF69" s="259"/>
      <c r="BG69" s="259"/>
      <c r="BH69" s="259"/>
      <c r="BI69" s="259"/>
      <c r="BJ69" s="259"/>
      <c r="BK69" s="259"/>
      <c r="BL69" s="259"/>
      <c r="BM69" s="259"/>
      <c r="BN69" s="259"/>
      <c r="BO69" s="259"/>
      <c r="BP69" s="259"/>
      <c r="BQ69" s="259"/>
      <c r="BR69" s="259"/>
      <c r="BS69" s="259"/>
      <c r="BT69" s="259"/>
      <c r="BU69" s="259"/>
      <c r="BV69" s="259"/>
      <c r="BW69" s="259"/>
      <c r="BX69" s="259"/>
      <c r="BY69" s="259"/>
      <c r="BZ69" s="259"/>
      <c r="CA69" s="259"/>
      <c r="CB69" s="259"/>
      <c r="CC69" s="259"/>
      <c r="CD69" s="259"/>
      <c r="CE69" s="259"/>
      <c r="CF69" s="259"/>
      <c r="CG69" s="259"/>
      <c r="CH69" s="259"/>
      <c r="CI69" s="259"/>
      <c r="CJ69" s="259"/>
      <c r="CK69" s="259"/>
      <c r="CL69" s="259"/>
      <c r="CM69" s="259"/>
      <c r="CN69" s="259"/>
      <c r="CO69" s="259"/>
      <c r="CP69" s="259"/>
      <c r="CQ69" s="259"/>
      <c r="CR69" s="259"/>
      <c r="CS69" s="259"/>
      <c r="CT69" s="259"/>
      <c r="CU69" s="259"/>
      <c r="CV69" s="259"/>
      <c r="CW69" s="259"/>
      <c r="CX69" s="259"/>
      <c r="CY69" s="259"/>
      <c r="CZ69" s="259"/>
      <c r="DA69" s="259"/>
      <c r="DB69" s="259"/>
      <c r="DC69" s="259"/>
      <c r="DD69" s="259"/>
      <c r="DE69" s="259"/>
      <c r="DF69" s="259"/>
      <c r="DG69" s="259"/>
      <c r="DH69" s="259"/>
      <c r="DI69" s="259"/>
      <c r="DJ69" s="259"/>
      <c r="DK69" s="259"/>
      <c r="DL69" s="259"/>
      <c r="DM69" s="259"/>
      <c r="DN69" s="259"/>
      <c r="DO69" s="259"/>
      <c r="DP69" s="259"/>
      <c r="DQ69" s="259"/>
      <c r="DR69" s="259"/>
      <c r="DS69" s="259"/>
      <c r="DT69" s="259"/>
      <c r="DU69" s="259"/>
      <c r="DV69" s="259"/>
      <c r="DW69" s="259"/>
      <c r="DX69" s="259"/>
      <c r="DY69" s="259"/>
      <c r="DZ69" s="259"/>
      <c r="EA69" s="259"/>
      <c r="EB69" s="259"/>
      <c r="EC69" s="259"/>
      <c r="ED69" s="259"/>
      <c r="EE69" s="259"/>
      <c r="EF69" s="259"/>
      <c r="EG69" s="259"/>
      <c r="EH69" s="259"/>
      <c r="EI69" s="259"/>
      <c r="EJ69" s="259"/>
      <c r="EK69" s="259"/>
      <c r="EL69" s="259"/>
      <c r="EM69" s="259"/>
      <c r="EN69" s="259"/>
      <c r="EO69" s="259"/>
      <c r="EP69" s="259"/>
      <c r="EQ69" s="259"/>
      <c r="ER69" s="259"/>
      <c r="ES69" s="259"/>
      <c r="ET69" s="259"/>
      <c r="EU69" s="259"/>
      <c r="EV69" s="259"/>
      <c r="EW69" s="259"/>
      <c r="EX69" s="235"/>
      <c r="EY69" s="235"/>
      <c r="EZ69" s="235"/>
      <c r="FA69" s="235"/>
      <c r="FB69" s="235"/>
      <c r="FC69" s="235"/>
      <c r="FD69" s="235"/>
    </row>
    <row r="70" spans="2:160" s="1" customFormat="1" x14ac:dyDescent="0.25">
      <c r="B70" s="108"/>
      <c r="C70" s="108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59"/>
      <c r="V70" s="259"/>
      <c r="W70" s="259"/>
      <c r="X70" s="259"/>
      <c r="Y70" s="259"/>
      <c r="Z70" s="259"/>
      <c r="AA70" s="259"/>
      <c r="AB70" s="259"/>
      <c r="AC70" s="259"/>
      <c r="AD70" s="259"/>
      <c r="AE70" s="259"/>
      <c r="AF70" s="259"/>
      <c r="AG70" s="259"/>
      <c r="AH70" s="259"/>
      <c r="AI70" s="259"/>
      <c r="AJ70" s="259"/>
      <c r="AK70" s="259"/>
      <c r="AL70" s="259"/>
      <c r="AM70" s="259"/>
      <c r="AN70" s="259"/>
      <c r="AO70" s="259"/>
      <c r="AP70" s="259"/>
      <c r="AQ70" s="259"/>
      <c r="AR70" s="259"/>
      <c r="AS70" s="259"/>
      <c r="AT70" s="259"/>
      <c r="AU70" s="259"/>
      <c r="AV70" s="259"/>
      <c r="AW70" s="259"/>
      <c r="AX70" s="259"/>
      <c r="AY70" s="259"/>
      <c r="AZ70" s="259"/>
      <c r="BA70" s="259"/>
      <c r="BB70" s="259"/>
      <c r="BC70" s="259"/>
      <c r="BD70" s="259"/>
      <c r="BE70" s="259"/>
      <c r="BF70" s="259"/>
      <c r="BG70" s="259"/>
      <c r="BH70" s="259"/>
      <c r="BI70" s="259"/>
      <c r="BJ70" s="259"/>
      <c r="BK70" s="259"/>
      <c r="BL70" s="259"/>
      <c r="BM70" s="259"/>
      <c r="BN70" s="259"/>
      <c r="BO70" s="259"/>
      <c r="BP70" s="259"/>
      <c r="BQ70" s="259"/>
      <c r="BR70" s="259"/>
      <c r="BS70" s="259"/>
      <c r="BT70" s="259"/>
      <c r="BU70" s="259"/>
      <c r="BV70" s="259"/>
      <c r="BW70" s="259"/>
      <c r="BX70" s="259"/>
      <c r="BY70" s="259"/>
      <c r="BZ70" s="259"/>
      <c r="CA70" s="259"/>
      <c r="CB70" s="259"/>
      <c r="CC70" s="259"/>
      <c r="CD70" s="259"/>
      <c r="CE70" s="259"/>
      <c r="CF70" s="259"/>
      <c r="CG70" s="259"/>
      <c r="CH70" s="259"/>
      <c r="CI70" s="259"/>
      <c r="CJ70" s="259"/>
      <c r="CK70" s="259"/>
      <c r="CL70" s="259"/>
      <c r="CM70" s="259"/>
      <c r="CN70" s="259"/>
      <c r="CO70" s="259"/>
      <c r="CP70" s="259"/>
      <c r="CQ70" s="259"/>
      <c r="CR70" s="259"/>
      <c r="CS70" s="259"/>
      <c r="CT70" s="259"/>
      <c r="CU70" s="259"/>
      <c r="CV70" s="259"/>
      <c r="CW70" s="259"/>
      <c r="CX70" s="259"/>
      <c r="CY70" s="259"/>
      <c r="CZ70" s="259"/>
      <c r="DA70" s="259"/>
      <c r="DB70" s="259"/>
      <c r="DC70" s="259"/>
      <c r="DD70" s="259"/>
      <c r="DE70" s="259"/>
      <c r="DF70" s="259"/>
      <c r="DG70" s="259"/>
      <c r="DH70" s="259"/>
      <c r="DI70" s="259"/>
      <c r="DJ70" s="259"/>
      <c r="DK70" s="259"/>
      <c r="DL70" s="259"/>
      <c r="DM70" s="259"/>
      <c r="DN70" s="259"/>
      <c r="DO70" s="259"/>
      <c r="DP70" s="259"/>
      <c r="DQ70" s="259"/>
      <c r="DR70" s="259"/>
      <c r="DS70" s="259"/>
      <c r="DT70" s="259"/>
      <c r="DU70" s="259"/>
      <c r="DV70" s="259"/>
      <c r="DW70" s="259"/>
      <c r="DX70" s="259"/>
      <c r="DY70" s="259"/>
      <c r="DZ70" s="259"/>
      <c r="EA70" s="259"/>
      <c r="EB70" s="259"/>
      <c r="EC70" s="259"/>
      <c r="ED70" s="259"/>
      <c r="EE70" s="259"/>
      <c r="EF70" s="259"/>
      <c r="EG70" s="259"/>
      <c r="EH70" s="259"/>
      <c r="EI70" s="259"/>
      <c r="EJ70" s="259"/>
      <c r="EK70" s="259"/>
      <c r="EL70" s="259"/>
      <c r="EM70" s="259"/>
      <c r="EN70" s="259"/>
      <c r="EO70" s="259"/>
      <c r="EP70" s="259"/>
      <c r="EQ70" s="259"/>
      <c r="ER70" s="259"/>
      <c r="ES70" s="259"/>
      <c r="ET70" s="259"/>
      <c r="EU70" s="259"/>
      <c r="EV70" s="259"/>
      <c r="EW70" s="259"/>
      <c r="EX70" s="235"/>
      <c r="EY70" s="235"/>
      <c r="EZ70" s="235"/>
      <c r="FA70" s="235"/>
      <c r="FB70" s="235"/>
      <c r="FC70" s="235"/>
      <c r="FD70" s="235"/>
    </row>
    <row r="71" spans="2:160" s="1" customFormat="1" x14ac:dyDescent="0.25">
      <c r="B71" s="108"/>
      <c r="C71" s="108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0"/>
      <c r="U71" s="259"/>
      <c r="V71" s="259"/>
      <c r="W71" s="259"/>
      <c r="X71" s="259"/>
      <c r="Y71" s="259"/>
      <c r="Z71" s="259"/>
      <c r="AA71" s="259"/>
      <c r="AB71" s="259"/>
      <c r="AC71" s="259"/>
      <c r="AD71" s="259"/>
      <c r="AE71" s="259"/>
      <c r="AF71" s="259"/>
      <c r="AG71" s="259"/>
      <c r="AH71" s="259"/>
      <c r="AI71" s="259"/>
      <c r="AJ71" s="259"/>
      <c r="AK71" s="259"/>
      <c r="AL71" s="259"/>
      <c r="AM71" s="259"/>
      <c r="AN71" s="259"/>
      <c r="AO71" s="259"/>
      <c r="AP71" s="259"/>
      <c r="AQ71" s="259"/>
      <c r="AR71" s="259"/>
      <c r="AS71" s="259"/>
      <c r="AT71" s="259"/>
      <c r="AU71" s="259"/>
      <c r="AV71" s="259"/>
      <c r="AW71" s="259"/>
      <c r="AX71" s="259"/>
      <c r="AY71" s="259"/>
      <c r="AZ71" s="259"/>
      <c r="BA71" s="259"/>
      <c r="BB71" s="259"/>
      <c r="BC71" s="259"/>
      <c r="BD71" s="259"/>
      <c r="BE71" s="259"/>
      <c r="BF71" s="259"/>
      <c r="BG71" s="259"/>
      <c r="BH71" s="259"/>
      <c r="BI71" s="259"/>
      <c r="BJ71" s="259"/>
      <c r="BK71" s="259"/>
      <c r="BL71" s="259"/>
      <c r="BM71" s="259"/>
      <c r="BN71" s="259"/>
      <c r="BO71" s="259"/>
      <c r="BP71" s="259"/>
      <c r="BQ71" s="259"/>
      <c r="BR71" s="259"/>
      <c r="BS71" s="259"/>
      <c r="BT71" s="259"/>
      <c r="BU71" s="259"/>
      <c r="BV71" s="259"/>
      <c r="BW71" s="259"/>
      <c r="BX71" s="259"/>
      <c r="BY71" s="259"/>
      <c r="BZ71" s="259"/>
      <c r="CA71" s="259"/>
      <c r="CB71" s="259"/>
      <c r="CC71" s="259"/>
      <c r="CD71" s="259"/>
      <c r="CE71" s="259"/>
      <c r="CF71" s="259"/>
      <c r="CG71" s="259"/>
      <c r="CH71" s="259"/>
      <c r="CI71" s="259"/>
      <c r="CJ71" s="259"/>
      <c r="CK71" s="259"/>
      <c r="CL71" s="259"/>
      <c r="CM71" s="259"/>
      <c r="CN71" s="259"/>
      <c r="CO71" s="259"/>
      <c r="CP71" s="259"/>
      <c r="CQ71" s="259"/>
      <c r="CR71" s="259"/>
      <c r="CS71" s="259"/>
      <c r="CT71" s="259"/>
      <c r="CU71" s="259"/>
      <c r="CV71" s="259"/>
      <c r="CW71" s="259"/>
      <c r="CX71" s="259"/>
      <c r="CY71" s="259"/>
      <c r="CZ71" s="259"/>
      <c r="DA71" s="259"/>
      <c r="DB71" s="259"/>
      <c r="DC71" s="259"/>
      <c r="DD71" s="259"/>
      <c r="DE71" s="259"/>
      <c r="DF71" s="259"/>
      <c r="DG71" s="259"/>
      <c r="DH71" s="259"/>
      <c r="DI71" s="259"/>
      <c r="DJ71" s="259"/>
      <c r="DK71" s="259"/>
      <c r="DL71" s="259"/>
      <c r="DM71" s="259"/>
      <c r="DN71" s="259"/>
      <c r="DO71" s="259"/>
      <c r="DP71" s="259"/>
      <c r="DQ71" s="259"/>
      <c r="DR71" s="259"/>
      <c r="DS71" s="259"/>
      <c r="DT71" s="259"/>
      <c r="DU71" s="259"/>
      <c r="DV71" s="259"/>
      <c r="DW71" s="259"/>
      <c r="DX71" s="259"/>
      <c r="DY71" s="259"/>
      <c r="DZ71" s="259"/>
      <c r="EA71" s="259"/>
      <c r="EB71" s="259"/>
      <c r="EC71" s="259"/>
      <c r="ED71" s="259"/>
      <c r="EE71" s="259"/>
      <c r="EF71" s="259"/>
      <c r="EG71" s="259"/>
      <c r="EH71" s="259"/>
      <c r="EI71" s="259"/>
      <c r="EJ71" s="259"/>
      <c r="EK71" s="259"/>
      <c r="EL71" s="259"/>
      <c r="EM71" s="259"/>
      <c r="EN71" s="259"/>
      <c r="EO71" s="259"/>
      <c r="EP71" s="259"/>
      <c r="EQ71" s="259"/>
      <c r="ER71" s="259"/>
      <c r="ES71" s="259"/>
      <c r="ET71" s="259"/>
      <c r="EU71" s="259"/>
      <c r="EV71" s="259"/>
      <c r="EW71" s="259"/>
      <c r="EX71" s="235"/>
      <c r="EY71" s="235"/>
      <c r="EZ71" s="235"/>
      <c r="FA71" s="235"/>
      <c r="FB71" s="235"/>
      <c r="FC71" s="235"/>
      <c r="FD71" s="235"/>
    </row>
    <row r="72" spans="2:160" s="1" customFormat="1" x14ac:dyDescent="0.25">
      <c r="B72" s="108"/>
      <c r="C72" s="108"/>
      <c r="D72" s="260"/>
      <c r="E72" s="260"/>
      <c r="F72" s="260"/>
      <c r="G72" s="260"/>
      <c r="H72" s="260"/>
      <c r="I72" s="260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0"/>
      <c r="U72" s="259"/>
      <c r="V72" s="259"/>
      <c r="W72" s="259"/>
      <c r="X72" s="259"/>
      <c r="Y72" s="259"/>
      <c r="Z72" s="259"/>
      <c r="AA72" s="259"/>
      <c r="AB72" s="259"/>
      <c r="AC72" s="259"/>
      <c r="AD72" s="259"/>
      <c r="AE72" s="259"/>
      <c r="AF72" s="259"/>
      <c r="AG72" s="259"/>
      <c r="AH72" s="259"/>
      <c r="AI72" s="259"/>
      <c r="AJ72" s="259"/>
      <c r="AK72" s="259"/>
      <c r="AL72" s="259"/>
      <c r="AM72" s="259"/>
      <c r="AN72" s="259"/>
      <c r="AO72" s="259"/>
      <c r="AP72" s="259"/>
      <c r="AQ72" s="259"/>
      <c r="AR72" s="259"/>
      <c r="AS72" s="259"/>
      <c r="AT72" s="259"/>
      <c r="AU72" s="259"/>
      <c r="AV72" s="259"/>
      <c r="AW72" s="259"/>
      <c r="AX72" s="259"/>
      <c r="AY72" s="259"/>
      <c r="AZ72" s="259"/>
      <c r="BA72" s="259"/>
      <c r="BB72" s="259"/>
      <c r="BC72" s="259"/>
      <c r="BD72" s="259"/>
      <c r="BE72" s="259"/>
      <c r="BF72" s="259"/>
      <c r="BG72" s="259"/>
      <c r="BH72" s="259"/>
      <c r="BI72" s="259"/>
      <c r="BJ72" s="259"/>
      <c r="BK72" s="259"/>
      <c r="BL72" s="259"/>
      <c r="BM72" s="259"/>
      <c r="BN72" s="259"/>
      <c r="BO72" s="259"/>
      <c r="BP72" s="259"/>
      <c r="BQ72" s="259"/>
      <c r="BR72" s="259"/>
      <c r="BS72" s="259"/>
      <c r="BT72" s="259"/>
      <c r="BU72" s="259"/>
      <c r="BV72" s="259"/>
      <c r="BW72" s="259"/>
      <c r="BX72" s="259"/>
      <c r="BY72" s="259"/>
      <c r="BZ72" s="259"/>
      <c r="CA72" s="259"/>
      <c r="CB72" s="259"/>
      <c r="CC72" s="259"/>
      <c r="CD72" s="259"/>
      <c r="CE72" s="259"/>
      <c r="CF72" s="259"/>
      <c r="CG72" s="259"/>
      <c r="CH72" s="259"/>
      <c r="CI72" s="259"/>
      <c r="CJ72" s="259"/>
      <c r="CK72" s="259"/>
      <c r="CL72" s="259"/>
      <c r="CM72" s="259"/>
      <c r="CN72" s="259"/>
      <c r="CO72" s="259"/>
      <c r="CP72" s="259"/>
      <c r="CQ72" s="259"/>
      <c r="CR72" s="259"/>
      <c r="CS72" s="259"/>
      <c r="CT72" s="259"/>
      <c r="CU72" s="259"/>
      <c r="CV72" s="259"/>
      <c r="CW72" s="259"/>
      <c r="CX72" s="259"/>
      <c r="CY72" s="259"/>
      <c r="CZ72" s="259"/>
      <c r="DA72" s="259"/>
      <c r="DB72" s="259"/>
      <c r="DC72" s="259"/>
      <c r="DD72" s="259"/>
      <c r="DE72" s="259"/>
      <c r="DF72" s="259"/>
      <c r="DG72" s="259"/>
      <c r="DH72" s="259"/>
      <c r="DI72" s="259"/>
      <c r="DJ72" s="259"/>
      <c r="DK72" s="259"/>
      <c r="DL72" s="259"/>
      <c r="DM72" s="259"/>
      <c r="DN72" s="259"/>
      <c r="DO72" s="259"/>
      <c r="DP72" s="259"/>
      <c r="DQ72" s="259"/>
      <c r="DR72" s="259"/>
      <c r="DS72" s="259"/>
      <c r="DT72" s="259"/>
      <c r="DU72" s="259"/>
      <c r="DV72" s="259"/>
      <c r="DW72" s="259"/>
      <c r="DX72" s="259"/>
      <c r="DY72" s="259"/>
      <c r="DZ72" s="259"/>
      <c r="EA72" s="259"/>
      <c r="EB72" s="259"/>
      <c r="EC72" s="259"/>
      <c r="ED72" s="259"/>
      <c r="EE72" s="259"/>
      <c r="EF72" s="259"/>
      <c r="EG72" s="259"/>
      <c r="EH72" s="259"/>
      <c r="EI72" s="259"/>
      <c r="EJ72" s="259"/>
      <c r="EK72" s="259"/>
      <c r="EL72" s="259"/>
      <c r="EM72" s="259"/>
      <c r="EN72" s="259"/>
      <c r="EO72" s="259"/>
      <c r="EP72" s="259"/>
      <c r="EQ72" s="259"/>
      <c r="ER72" s="259"/>
      <c r="ES72" s="259"/>
      <c r="ET72" s="259"/>
      <c r="EU72" s="259"/>
      <c r="EV72" s="259"/>
      <c r="EW72" s="259"/>
      <c r="EX72" s="259"/>
      <c r="EY72" s="259"/>
      <c r="EZ72" s="259"/>
      <c r="FA72" s="259"/>
      <c r="FB72" s="259"/>
      <c r="FC72" s="235"/>
      <c r="FD72" s="235"/>
    </row>
    <row r="73" spans="2:160" s="1" customFormat="1" x14ac:dyDescent="0.25">
      <c r="B73" s="108"/>
      <c r="C73" s="108"/>
      <c r="D73" s="260"/>
      <c r="E73" s="260"/>
      <c r="F73" s="260"/>
      <c r="G73" s="260"/>
      <c r="H73" s="260"/>
      <c r="I73" s="260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0"/>
      <c r="U73" s="259"/>
      <c r="V73" s="259"/>
      <c r="W73" s="259"/>
      <c r="X73" s="259"/>
      <c r="Y73" s="259"/>
      <c r="Z73" s="259"/>
      <c r="AA73" s="259"/>
      <c r="AB73" s="259"/>
      <c r="AC73" s="259"/>
      <c r="AD73" s="259"/>
      <c r="AE73" s="259"/>
      <c r="AF73" s="259"/>
      <c r="AG73" s="259"/>
      <c r="AH73" s="259"/>
      <c r="AI73" s="259"/>
      <c r="AJ73" s="259"/>
      <c r="AK73" s="259"/>
      <c r="AL73" s="259"/>
      <c r="AM73" s="259"/>
      <c r="AN73" s="259"/>
      <c r="AO73" s="259"/>
      <c r="AP73" s="259"/>
      <c r="AQ73" s="259"/>
      <c r="AR73" s="259"/>
      <c r="AS73" s="259"/>
      <c r="AT73" s="259"/>
      <c r="AU73" s="259"/>
      <c r="AV73" s="259"/>
      <c r="AW73" s="259"/>
      <c r="AX73" s="259"/>
      <c r="AY73" s="259"/>
      <c r="AZ73" s="259"/>
      <c r="BA73" s="259"/>
      <c r="BB73" s="259"/>
      <c r="BC73" s="259"/>
      <c r="BD73" s="259"/>
      <c r="BE73" s="259"/>
      <c r="BF73" s="259"/>
      <c r="BG73" s="259"/>
      <c r="BH73" s="259"/>
      <c r="BI73" s="259"/>
      <c r="BJ73" s="259"/>
      <c r="BK73" s="259"/>
      <c r="BL73" s="259"/>
      <c r="BM73" s="259"/>
      <c r="BN73" s="259"/>
      <c r="BO73" s="259"/>
      <c r="BP73" s="259"/>
      <c r="BQ73" s="259"/>
      <c r="BR73" s="259"/>
      <c r="BS73" s="259"/>
      <c r="BT73" s="259"/>
      <c r="BU73" s="259"/>
      <c r="BV73" s="259"/>
      <c r="BW73" s="259"/>
      <c r="BX73" s="259"/>
      <c r="BY73" s="259"/>
      <c r="BZ73" s="259"/>
      <c r="CA73" s="259"/>
      <c r="CB73" s="259"/>
      <c r="CC73" s="259"/>
      <c r="CD73" s="259"/>
      <c r="CE73" s="259"/>
      <c r="CF73" s="259"/>
      <c r="CG73" s="259"/>
      <c r="CH73" s="259"/>
      <c r="CI73" s="259"/>
      <c r="CJ73" s="259"/>
      <c r="CK73" s="259"/>
      <c r="CL73" s="259"/>
      <c r="CM73" s="259"/>
      <c r="CN73" s="259"/>
      <c r="CO73" s="259"/>
      <c r="CP73" s="259"/>
      <c r="CQ73" s="259"/>
      <c r="CR73" s="259"/>
      <c r="CS73" s="259"/>
      <c r="CT73" s="259"/>
      <c r="CU73" s="259"/>
      <c r="CV73" s="259"/>
      <c r="CW73" s="259"/>
      <c r="CX73" s="259"/>
      <c r="CY73" s="259"/>
      <c r="CZ73" s="259"/>
      <c r="DA73" s="259"/>
      <c r="DB73" s="259"/>
      <c r="DC73" s="259"/>
      <c r="DD73" s="259"/>
      <c r="DE73" s="259"/>
      <c r="DF73" s="259"/>
      <c r="DG73" s="259"/>
      <c r="DH73" s="259"/>
      <c r="DI73" s="259"/>
      <c r="DJ73" s="259"/>
      <c r="DK73" s="259"/>
      <c r="DL73" s="259"/>
      <c r="DM73" s="259"/>
      <c r="DN73" s="259"/>
      <c r="DO73" s="259"/>
      <c r="DP73" s="259"/>
      <c r="DQ73" s="259"/>
      <c r="DR73" s="259"/>
      <c r="DS73" s="259"/>
      <c r="DT73" s="259"/>
      <c r="DU73" s="259"/>
      <c r="DV73" s="259"/>
      <c r="DW73" s="259"/>
      <c r="DX73" s="259"/>
      <c r="DY73" s="259"/>
      <c r="DZ73" s="259"/>
      <c r="EA73" s="259"/>
      <c r="EB73" s="259"/>
      <c r="EC73" s="259"/>
      <c r="ED73" s="259"/>
      <c r="EE73" s="259"/>
      <c r="EF73" s="259"/>
      <c r="EG73" s="259"/>
      <c r="EH73" s="259"/>
      <c r="EI73" s="259"/>
      <c r="EJ73" s="259"/>
      <c r="EK73" s="259"/>
      <c r="EL73" s="259"/>
      <c r="EM73" s="259"/>
      <c r="EN73" s="259"/>
      <c r="EO73" s="259"/>
      <c r="EP73" s="259"/>
      <c r="EQ73" s="259"/>
      <c r="ER73" s="259"/>
      <c r="ES73" s="259"/>
      <c r="ET73" s="259"/>
      <c r="EU73" s="259"/>
      <c r="EV73" s="259"/>
      <c r="EW73" s="259"/>
      <c r="EX73" s="259"/>
      <c r="EY73" s="259"/>
      <c r="EZ73" s="259"/>
      <c r="FA73" s="259"/>
      <c r="FB73" s="259"/>
      <c r="FC73" s="235"/>
      <c r="FD73" s="235"/>
    </row>
    <row r="74" spans="2:160" s="1" customFormat="1" x14ac:dyDescent="0.25">
      <c r="B74" s="108"/>
      <c r="C74" s="108"/>
      <c r="D74" s="260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0"/>
      <c r="U74" s="259"/>
      <c r="V74" s="259"/>
      <c r="W74" s="259"/>
      <c r="X74" s="259"/>
      <c r="Y74" s="259"/>
      <c r="Z74" s="259"/>
      <c r="AA74" s="259"/>
      <c r="AB74" s="259"/>
      <c r="AC74" s="259"/>
      <c r="AD74" s="259"/>
      <c r="AE74" s="259"/>
      <c r="AF74" s="259"/>
      <c r="AG74" s="259"/>
      <c r="AH74" s="259"/>
      <c r="AI74" s="259"/>
      <c r="AJ74" s="259"/>
      <c r="AK74" s="259"/>
      <c r="AL74" s="259"/>
      <c r="AM74" s="259"/>
      <c r="AN74" s="259"/>
      <c r="AO74" s="259"/>
      <c r="AP74" s="259"/>
      <c r="AQ74" s="259"/>
      <c r="AR74" s="259"/>
      <c r="AS74" s="259"/>
      <c r="AT74" s="259"/>
      <c r="AU74" s="259"/>
      <c r="AV74" s="259"/>
      <c r="AW74" s="259"/>
      <c r="AX74" s="259"/>
      <c r="AY74" s="259"/>
      <c r="AZ74" s="259"/>
      <c r="BA74" s="259"/>
      <c r="BB74" s="259"/>
      <c r="BC74" s="259"/>
      <c r="BD74" s="259"/>
      <c r="BE74" s="259"/>
      <c r="BF74" s="259"/>
      <c r="BG74" s="259"/>
      <c r="BH74" s="259"/>
      <c r="BI74" s="259"/>
      <c r="BJ74" s="259"/>
      <c r="BK74" s="259"/>
      <c r="BL74" s="259"/>
      <c r="BM74" s="259"/>
      <c r="BN74" s="259"/>
      <c r="BO74" s="259"/>
      <c r="BP74" s="259"/>
      <c r="BQ74" s="259"/>
      <c r="BR74" s="259"/>
      <c r="BS74" s="259"/>
      <c r="BT74" s="259"/>
      <c r="BU74" s="259"/>
      <c r="BV74" s="259"/>
      <c r="BW74" s="259"/>
      <c r="BX74" s="259"/>
      <c r="BY74" s="259"/>
      <c r="BZ74" s="259"/>
      <c r="CA74" s="259"/>
      <c r="CB74" s="259"/>
      <c r="CC74" s="259"/>
      <c r="CD74" s="259"/>
      <c r="CE74" s="259"/>
      <c r="CF74" s="259"/>
      <c r="CG74" s="259"/>
      <c r="CH74" s="259"/>
      <c r="CI74" s="259"/>
      <c r="CJ74" s="259"/>
      <c r="CK74" s="259"/>
      <c r="CL74" s="259"/>
      <c r="CM74" s="259"/>
      <c r="CN74" s="259"/>
      <c r="CO74" s="259"/>
      <c r="CP74" s="259"/>
      <c r="CQ74" s="259"/>
      <c r="CR74" s="259"/>
      <c r="CS74" s="259"/>
      <c r="CT74" s="259"/>
      <c r="CU74" s="259"/>
      <c r="CV74" s="259"/>
      <c r="CW74" s="259"/>
      <c r="CX74" s="259"/>
      <c r="CY74" s="259"/>
      <c r="CZ74" s="259"/>
      <c r="DA74" s="259"/>
      <c r="DB74" s="259"/>
      <c r="DC74" s="259"/>
      <c r="DD74" s="259"/>
      <c r="DE74" s="259"/>
      <c r="DF74" s="259"/>
      <c r="DG74" s="259"/>
      <c r="DH74" s="259"/>
      <c r="DI74" s="259"/>
      <c r="DJ74" s="259"/>
      <c r="DK74" s="259"/>
      <c r="DL74" s="259"/>
      <c r="DM74" s="259"/>
      <c r="DN74" s="259"/>
      <c r="DO74" s="259"/>
      <c r="DP74" s="259"/>
      <c r="DQ74" s="259"/>
      <c r="DR74" s="259"/>
      <c r="DS74" s="259"/>
      <c r="DT74" s="259"/>
      <c r="DU74" s="259"/>
      <c r="DV74" s="259"/>
      <c r="DW74" s="259"/>
      <c r="DX74" s="259"/>
      <c r="DY74" s="259"/>
      <c r="DZ74" s="259"/>
      <c r="EA74" s="259"/>
      <c r="EB74" s="259"/>
      <c r="EC74" s="259"/>
      <c r="ED74" s="259"/>
      <c r="EE74" s="259"/>
      <c r="EF74" s="259"/>
      <c r="EG74" s="259"/>
      <c r="EH74" s="259"/>
      <c r="EI74" s="259"/>
      <c r="EJ74" s="259"/>
      <c r="EK74" s="259"/>
      <c r="EL74" s="259"/>
      <c r="EM74" s="259"/>
      <c r="EN74" s="259"/>
      <c r="EO74" s="259"/>
      <c r="EP74" s="259"/>
      <c r="EQ74" s="259"/>
      <c r="ER74" s="259"/>
      <c r="ES74" s="259"/>
      <c r="ET74" s="259"/>
      <c r="EU74" s="259"/>
      <c r="EV74" s="259"/>
      <c r="EW74" s="259"/>
      <c r="EX74" s="259"/>
      <c r="EY74" s="259"/>
      <c r="EZ74" s="259"/>
      <c r="FA74" s="259"/>
      <c r="FB74" s="259"/>
      <c r="FC74" s="235"/>
      <c r="FD74" s="235"/>
    </row>
    <row r="75" spans="2:160" s="1" customFormat="1" x14ac:dyDescent="0.25">
      <c r="B75" s="108"/>
      <c r="C75" s="108"/>
      <c r="D75" s="260"/>
      <c r="E75" s="260"/>
      <c r="F75" s="260"/>
      <c r="G75" s="260"/>
      <c r="H75" s="260"/>
      <c r="I75" s="260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0"/>
      <c r="U75" s="259"/>
      <c r="V75" s="259"/>
      <c r="W75" s="259"/>
      <c r="X75" s="259"/>
      <c r="Y75" s="259"/>
      <c r="Z75" s="259"/>
      <c r="AA75" s="259"/>
      <c r="AB75" s="259"/>
      <c r="AC75" s="259"/>
      <c r="AD75" s="259"/>
      <c r="AE75" s="259"/>
      <c r="AF75" s="259"/>
      <c r="AG75" s="259"/>
      <c r="AH75" s="259"/>
      <c r="AI75" s="259"/>
      <c r="AJ75" s="259"/>
      <c r="AK75" s="259"/>
      <c r="AL75" s="259"/>
      <c r="AM75" s="259"/>
      <c r="AN75" s="259"/>
      <c r="AO75" s="259"/>
      <c r="AP75" s="259"/>
      <c r="AQ75" s="259"/>
      <c r="AR75" s="259"/>
      <c r="AS75" s="259"/>
      <c r="AT75" s="259"/>
      <c r="AU75" s="259"/>
      <c r="AV75" s="259"/>
      <c r="AW75" s="259"/>
      <c r="AX75" s="259"/>
      <c r="AY75" s="259"/>
      <c r="AZ75" s="259"/>
      <c r="BA75" s="259"/>
      <c r="BB75" s="259"/>
      <c r="BC75" s="259"/>
      <c r="BD75" s="259"/>
      <c r="BE75" s="259"/>
      <c r="BF75" s="259"/>
      <c r="BG75" s="259"/>
      <c r="BH75" s="259"/>
      <c r="BI75" s="259"/>
      <c r="BJ75" s="259"/>
      <c r="BK75" s="259"/>
      <c r="BL75" s="259"/>
      <c r="BM75" s="259"/>
      <c r="BN75" s="259"/>
      <c r="BO75" s="259"/>
      <c r="BP75" s="259"/>
      <c r="BQ75" s="259"/>
      <c r="BR75" s="259"/>
      <c r="BS75" s="259"/>
      <c r="BT75" s="259"/>
      <c r="BU75" s="259"/>
      <c r="BV75" s="259"/>
      <c r="BW75" s="259"/>
      <c r="BX75" s="259"/>
      <c r="BY75" s="259"/>
      <c r="BZ75" s="259"/>
      <c r="CA75" s="259"/>
      <c r="CB75" s="259"/>
      <c r="CC75" s="259"/>
      <c r="CD75" s="259"/>
      <c r="CE75" s="259"/>
      <c r="CF75" s="259"/>
      <c r="CG75" s="259"/>
      <c r="CH75" s="259"/>
      <c r="CI75" s="259"/>
      <c r="CJ75" s="259"/>
      <c r="CK75" s="259"/>
      <c r="CL75" s="259"/>
      <c r="CM75" s="259"/>
      <c r="CN75" s="259"/>
      <c r="CO75" s="259"/>
      <c r="CP75" s="259"/>
      <c r="CQ75" s="259"/>
      <c r="CR75" s="259"/>
      <c r="CS75" s="259"/>
      <c r="CT75" s="259"/>
      <c r="CU75" s="259"/>
      <c r="CV75" s="259"/>
      <c r="CW75" s="259"/>
      <c r="CX75" s="259"/>
      <c r="CY75" s="259"/>
      <c r="CZ75" s="259"/>
      <c r="DA75" s="259"/>
      <c r="DB75" s="259"/>
      <c r="DC75" s="259"/>
      <c r="DD75" s="259"/>
      <c r="DE75" s="259"/>
      <c r="DF75" s="259"/>
      <c r="DG75" s="259"/>
      <c r="DH75" s="259"/>
      <c r="DI75" s="259"/>
      <c r="DJ75" s="259"/>
      <c r="DK75" s="259"/>
      <c r="DL75" s="259"/>
      <c r="DM75" s="259"/>
      <c r="DN75" s="259"/>
      <c r="DO75" s="259"/>
      <c r="DP75" s="259"/>
      <c r="DQ75" s="259"/>
      <c r="DR75" s="259"/>
      <c r="DS75" s="259"/>
      <c r="DT75" s="259"/>
      <c r="DU75" s="259"/>
      <c r="DV75" s="259"/>
      <c r="DW75" s="259"/>
      <c r="DX75" s="259"/>
      <c r="DY75" s="259"/>
      <c r="DZ75" s="259"/>
      <c r="EA75" s="259"/>
      <c r="EB75" s="259"/>
      <c r="EC75" s="259"/>
      <c r="ED75" s="259"/>
      <c r="EE75" s="259"/>
      <c r="EF75" s="259"/>
      <c r="EG75" s="259"/>
      <c r="EH75" s="259"/>
      <c r="EI75" s="259"/>
      <c r="EJ75" s="259"/>
      <c r="EK75" s="259"/>
      <c r="EL75" s="259"/>
      <c r="EM75" s="259"/>
      <c r="EN75" s="259"/>
      <c r="EO75" s="259"/>
      <c r="EP75" s="259"/>
      <c r="EQ75" s="259"/>
      <c r="ER75" s="259"/>
      <c r="ES75" s="259"/>
      <c r="ET75" s="259"/>
      <c r="EU75" s="259"/>
      <c r="EV75" s="259"/>
      <c r="EW75" s="259"/>
      <c r="EX75" s="259"/>
      <c r="EY75" s="259"/>
      <c r="EZ75" s="259"/>
      <c r="FA75" s="259"/>
      <c r="FB75" s="259"/>
      <c r="FC75" s="235"/>
      <c r="FD75" s="235"/>
    </row>
    <row r="76" spans="2:160" s="1" customFormat="1" x14ac:dyDescent="0.25">
      <c r="B76" s="108"/>
      <c r="C76" s="108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0"/>
      <c r="U76" s="259"/>
      <c r="V76" s="259"/>
      <c r="W76" s="259"/>
      <c r="X76" s="259"/>
      <c r="Y76" s="259"/>
      <c r="Z76" s="259"/>
      <c r="AA76" s="259"/>
      <c r="AB76" s="259"/>
      <c r="AC76" s="259"/>
      <c r="AD76" s="259"/>
      <c r="AE76" s="259"/>
      <c r="AF76" s="259"/>
      <c r="AG76" s="259"/>
      <c r="AH76" s="259"/>
      <c r="AI76" s="259"/>
      <c r="AJ76" s="259"/>
      <c r="AK76" s="259"/>
      <c r="AL76" s="259"/>
      <c r="AM76" s="259"/>
      <c r="AN76" s="259"/>
      <c r="AO76" s="259"/>
      <c r="AP76" s="259"/>
      <c r="AQ76" s="259"/>
      <c r="AR76" s="259"/>
      <c r="AS76" s="259"/>
      <c r="AT76" s="259"/>
      <c r="AU76" s="259"/>
      <c r="AV76" s="259"/>
      <c r="AW76" s="259"/>
      <c r="AX76" s="259"/>
      <c r="AY76" s="259"/>
      <c r="AZ76" s="259"/>
      <c r="BA76" s="259"/>
      <c r="BB76" s="259"/>
      <c r="BC76" s="259"/>
      <c r="BD76" s="259"/>
      <c r="BE76" s="259"/>
      <c r="BF76" s="259"/>
      <c r="BG76" s="259"/>
      <c r="BH76" s="259"/>
      <c r="BI76" s="259"/>
      <c r="BJ76" s="259"/>
      <c r="BK76" s="259"/>
      <c r="BL76" s="259"/>
      <c r="BM76" s="259"/>
      <c r="BN76" s="259"/>
      <c r="BO76" s="259"/>
      <c r="BP76" s="259"/>
      <c r="BQ76" s="259"/>
      <c r="BR76" s="259"/>
      <c r="BS76" s="259"/>
      <c r="BT76" s="259"/>
      <c r="BU76" s="259"/>
      <c r="BV76" s="259"/>
      <c r="BW76" s="259"/>
      <c r="BX76" s="259"/>
      <c r="BY76" s="259"/>
      <c r="BZ76" s="259"/>
      <c r="CA76" s="259"/>
      <c r="CB76" s="259"/>
      <c r="CC76" s="259"/>
      <c r="CD76" s="259"/>
      <c r="CE76" s="259"/>
      <c r="CF76" s="259"/>
      <c r="CG76" s="259"/>
      <c r="CH76" s="259"/>
      <c r="CI76" s="259"/>
      <c r="CJ76" s="259"/>
      <c r="CK76" s="259"/>
      <c r="CL76" s="259"/>
      <c r="CM76" s="259"/>
      <c r="CN76" s="259"/>
      <c r="CO76" s="259"/>
      <c r="CP76" s="259"/>
      <c r="CQ76" s="259"/>
      <c r="CR76" s="259"/>
      <c r="CS76" s="259"/>
      <c r="CT76" s="259"/>
      <c r="CU76" s="259"/>
      <c r="CV76" s="259"/>
      <c r="CW76" s="259"/>
      <c r="CX76" s="259"/>
      <c r="CY76" s="259"/>
      <c r="CZ76" s="259"/>
      <c r="DA76" s="259"/>
      <c r="DB76" s="259"/>
      <c r="DC76" s="259"/>
      <c r="DD76" s="259"/>
      <c r="DE76" s="259"/>
      <c r="DF76" s="259"/>
      <c r="DG76" s="259"/>
      <c r="DH76" s="259"/>
      <c r="DI76" s="259"/>
      <c r="DJ76" s="259"/>
      <c r="DK76" s="259"/>
      <c r="DL76" s="259"/>
      <c r="DM76" s="259"/>
      <c r="DN76" s="259"/>
      <c r="DO76" s="259"/>
      <c r="DP76" s="259"/>
      <c r="DQ76" s="259"/>
      <c r="DR76" s="259"/>
      <c r="DS76" s="259"/>
      <c r="DT76" s="259"/>
      <c r="DU76" s="259"/>
      <c r="DV76" s="259"/>
      <c r="DW76" s="259"/>
      <c r="DX76" s="259"/>
      <c r="DY76" s="259"/>
      <c r="DZ76" s="259"/>
      <c r="EA76" s="259"/>
      <c r="EB76" s="259"/>
      <c r="EC76" s="259"/>
      <c r="ED76" s="259"/>
      <c r="EE76" s="259"/>
      <c r="EF76" s="259"/>
      <c r="EG76" s="259"/>
      <c r="EH76" s="259"/>
      <c r="EI76" s="259"/>
      <c r="EJ76" s="259"/>
      <c r="EK76" s="259"/>
      <c r="EL76" s="259"/>
      <c r="EM76" s="259"/>
      <c r="EN76" s="259"/>
      <c r="EO76" s="259"/>
      <c r="EP76" s="259"/>
      <c r="EQ76" s="259"/>
      <c r="ER76" s="259"/>
      <c r="ES76" s="259"/>
      <c r="ET76" s="259"/>
      <c r="EU76" s="259"/>
      <c r="EV76" s="259"/>
      <c r="EW76" s="259"/>
      <c r="EX76" s="259"/>
      <c r="EY76" s="259"/>
      <c r="EZ76" s="259"/>
      <c r="FA76" s="259"/>
      <c r="FB76" s="259"/>
      <c r="FC76" s="235"/>
      <c r="FD76" s="235"/>
    </row>
    <row r="77" spans="2:160" s="1" customFormat="1" x14ac:dyDescent="0.25">
      <c r="B77" s="108"/>
      <c r="C77" s="108"/>
      <c r="D77" s="260"/>
      <c r="E77" s="260"/>
      <c r="F77" s="260"/>
      <c r="G77" s="260"/>
      <c r="H77" s="260"/>
      <c r="I77" s="260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60"/>
      <c r="U77" s="259"/>
      <c r="V77" s="259"/>
      <c r="W77" s="259"/>
      <c r="X77" s="259"/>
      <c r="Y77" s="259"/>
      <c r="Z77" s="259"/>
      <c r="AA77" s="259"/>
      <c r="AB77" s="259"/>
      <c r="AC77" s="259"/>
      <c r="AD77" s="259"/>
      <c r="AE77" s="259"/>
      <c r="AF77" s="259"/>
      <c r="AG77" s="259"/>
      <c r="AH77" s="259"/>
      <c r="AI77" s="259"/>
      <c r="AJ77" s="259"/>
      <c r="AK77" s="259"/>
      <c r="AL77" s="259"/>
      <c r="AM77" s="259"/>
      <c r="AN77" s="259"/>
      <c r="AO77" s="259"/>
      <c r="AP77" s="259"/>
      <c r="AQ77" s="259"/>
      <c r="AR77" s="259"/>
      <c r="AS77" s="259"/>
      <c r="AT77" s="259"/>
      <c r="AU77" s="259"/>
      <c r="AV77" s="259"/>
      <c r="AW77" s="259"/>
      <c r="AX77" s="259"/>
      <c r="AY77" s="259"/>
      <c r="AZ77" s="259"/>
      <c r="BA77" s="259"/>
      <c r="BB77" s="259"/>
      <c r="BC77" s="259"/>
      <c r="BD77" s="259"/>
      <c r="BE77" s="259"/>
      <c r="BF77" s="259"/>
      <c r="BG77" s="259"/>
      <c r="BH77" s="259"/>
      <c r="BI77" s="259"/>
      <c r="BJ77" s="259"/>
      <c r="BK77" s="259"/>
      <c r="BL77" s="259"/>
      <c r="BM77" s="259"/>
      <c r="BN77" s="259"/>
      <c r="BO77" s="259"/>
      <c r="BP77" s="259"/>
      <c r="BQ77" s="259"/>
      <c r="BR77" s="259"/>
      <c r="BS77" s="259"/>
      <c r="BT77" s="259"/>
      <c r="BU77" s="259"/>
      <c r="BV77" s="259"/>
      <c r="BW77" s="259"/>
      <c r="BX77" s="259"/>
      <c r="BY77" s="259"/>
      <c r="BZ77" s="259"/>
      <c r="CA77" s="259"/>
      <c r="CB77" s="259"/>
      <c r="CC77" s="259"/>
      <c r="CD77" s="259"/>
      <c r="CE77" s="259"/>
      <c r="CF77" s="259"/>
      <c r="CG77" s="259"/>
      <c r="CH77" s="259"/>
      <c r="CI77" s="259"/>
      <c r="CJ77" s="259"/>
      <c r="CK77" s="259"/>
      <c r="CL77" s="259"/>
      <c r="CM77" s="259"/>
      <c r="CN77" s="259"/>
      <c r="CO77" s="259"/>
      <c r="CP77" s="259"/>
      <c r="CQ77" s="259"/>
      <c r="CR77" s="259"/>
      <c r="CS77" s="259"/>
      <c r="CT77" s="259"/>
      <c r="CU77" s="259"/>
      <c r="CV77" s="259"/>
      <c r="CW77" s="259"/>
      <c r="CX77" s="259"/>
      <c r="CY77" s="259"/>
      <c r="CZ77" s="259"/>
      <c r="DA77" s="259"/>
      <c r="DB77" s="259"/>
      <c r="DC77" s="259"/>
      <c r="DD77" s="259"/>
      <c r="DE77" s="259"/>
      <c r="DF77" s="259"/>
      <c r="DG77" s="259"/>
      <c r="DH77" s="259"/>
      <c r="DI77" s="259"/>
      <c r="DJ77" s="259"/>
      <c r="DK77" s="259"/>
      <c r="DL77" s="259"/>
      <c r="DM77" s="259"/>
      <c r="DN77" s="259"/>
      <c r="DO77" s="259"/>
      <c r="DP77" s="259"/>
      <c r="DQ77" s="259"/>
      <c r="DR77" s="259"/>
      <c r="DS77" s="259"/>
      <c r="DT77" s="259"/>
      <c r="DU77" s="259"/>
      <c r="DV77" s="259"/>
      <c r="DW77" s="259"/>
      <c r="DX77" s="259"/>
      <c r="DY77" s="259"/>
      <c r="DZ77" s="259"/>
      <c r="EA77" s="259"/>
      <c r="EB77" s="259"/>
      <c r="EC77" s="259"/>
      <c r="ED77" s="259"/>
      <c r="EE77" s="259"/>
      <c r="EF77" s="259"/>
      <c r="EG77" s="259"/>
      <c r="EH77" s="259"/>
      <c r="EI77" s="259"/>
      <c r="EJ77" s="259"/>
      <c r="EK77" s="259"/>
      <c r="EL77" s="259"/>
      <c r="EM77" s="259"/>
      <c r="EN77" s="259"/>
      <c r="EO77" s="259"/>
      <c r="EP77" s="259"/>
      <c r="EQ77" s="259"/>
      <c r="ER77" s="259"/>
      <c r="ES77" s="259"/>
      <c r="ET77" s="259"/>
      <c r="EU77" s="259"/>
      <c r="EV77" s="259"/>
      <c r="EW77" s="259"/>
      <c r="EX77" s="259"/>
      <c r="EY77" s="259"/>
      <c r="EZ77" s="259"/>
      <c r="FA77" s="259"/>
      <c r="FB77" s="259"/>
      <c r="FC77" s="235"/>
      <c r="FD77" s="235"/>
    </row>
    <row r="78" spans="2:160" s="1" customFormat="1" x14ac:dyDescent="0.25">
      <c r="B78" s="108"/>
      <c r="C78" s="108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60"/>
      <c r="U78" s="259"/>
      <c r="V78" s="259"/>
      <c r="W78" s="259"/>
      <c r="X78" s="259"/>
      <c r="Y78" s="259"/>
      <c r="Z78" s="259"/>
      <c r="AA78" s="259"/>
      <c r="AB78" s="259"/>
      <c r="AC78" s="259"/>
      <c r="AD78" s="259"/>
      <c r="AE78" s="259"/>
      <c r="AF78" s="259"/>
      <c r="AG78" s="259"/>
      <c r="AH78" s="259"/>
      <c r="AI78" s="259"/>
      <c r="AJ78" s="259"/>
      <c r="AK78" s="259"/>
      <c r="AL78" s="259"/>
      <c r="AM78" s="259"/>
      <c r="AN78" s="259"/>
      <c r="AO78" s="259"/>
      <c r="AP78" s="259"/>
      <c r="AQ78" s="259"/>
      <c r="AR78" s="259"/>
      <c r="AS78" s="259"/>
      <c r="AT78" s="259"/>
      <c r="AU78" s="259"/>
      <c r="AV78" s="259"/>
      <c r="AW78" s="259"/>
      <c r="AX78" s="259"/>
      <c r="AY78" s="259"/>
      <c r="AZ78" s="259"/>
      <c r="BA78" s="259"/>
      <c r="BB78" s="259"/>
      <c r="BC78" s="259"/>
      <c r="BD78" s="259"/>
      <c r="BE78" s="259"/>
      <c r="BF78" s="259"/>
      <c r="BG78" s="259"/>
      <c r="BH78" s="259"/>
      <c r="BI78" s="259"/>
      <c r="BJ78" s="259"/>
      <c r="BK78" s="259"/>
      <c r="BL78" s="259"/>
      <c r="BM78" s="259"/>
      <c r="BN78" s="259"/>
      <c r="BO78" s="259"/>
      <c r="BP78" s="259"/>
      <c r="BQ78" s="259"/>
      <c r="BR78" s="259"/>
      <c r="BS78" s="259"/>
      <c r="BT78" s="259"/>
      <c r="BU78" s="259"/>
      <c r="BV78" s="259"/>
      <c r="BW78" s="259"/>
      <c r="BX78" s="259"/>
      <c r="BY78" s="259"/>
      <c r="BZ78" s="259"/>
      <c r="CA78" s="259"/>
      <c r="CB78" s="259"/>
      <c r="CC78" s="259"/>
      <c r="CD78" s="259"/>
      <c r="CE78" s="259"/>
      <c r="CF78" s="259"/>
      <c r="CG78" s="259"/>
      <c r="CH78" s="259"/>
      <c r="CI78" s="259"/>
      <c r="CJ78" s="259"/>
      <c r="CK78" s="259"/>
      <c r="CL78" s="259"/>
      <c r="CM78" s="259"/>
      <c r="CN78" s="259"/>
      <c r="CO78" s="259"/>
      <c r="CP78" s="259"/>
      <c r="CQ78" s="259"/>
      <c r="CR78" s="259"/>
      <c r="CS78" s="259"/>
      <c r="CT78" s="259"/>
      <c r="CU78" s="259"/>
      <c r="CV78" s="259"/>
      <c r="CW78" s="259"/>
      <c r="CX78" s="259"/>
      <c r="CY78" s="259"/>
      <c r="CZ78" s="259"/>
      <c r="DA78" s="259"/>
      <c r="DB78" s="259"/>
      <c r="DC78" s="259"/>
      <c r="DD78" s="259"/>
      <c r="DE78" s="259"/>
      <c r="DF78" s="259"/>
      <c r="DG78" s="259"/>
      <c r="DH78" s="259"/>
      <c r="DI78" s="259"/>
      <c r="DJ78" s="259"/>
      <c r="DK78" s="259"/>
      <c r="DL78" s="259"/>
      <c r="DM78" s="259"/>
      <c r="DN78" s="259"/>
      <c r="DO78" s="259"/>
      <c r="DP78" s="259"/>
      <c r="DQ78" s="259"/>
      <c r="DR78" s="259"/>
      <c r="DS78" s="259"/>
      <c r="DT78" s="259"/>
      <c r="DU78" s="259"/>
      <c r="DV78" s="259"/>
      <c r="DW78" s="259"/>
      <c r="DX78" s="259"/>
      <c r="DY78" s="259"/>
      <c r="DZ78" s="259"/>
      <c r="EA78" s="259"/>
      <c r="EB78" s="259"/>
      <c r="EC78" s="259"/>
      <c r="ED78" s="259"/>
      <c r="EE78" s="259"/>
      <c r="EF78" s="259"/>
      <c r="EG78" s="259"/>
      <c r="EH78" s="259"/>
      <c r="EI78" s="259"/>
      <c r="EJ78" s="259"/>
      <c r="EK78" s="259"/>
      <c r="EL78" s="259"/>
      <c r="EM78" s="259"/>
      <c r="EN78" s="259"/>
      <c r="EO78" s="259"/>
      <c r="EP78" s="259"/>
      <c r="EQ78" s="259"/>
      <c r="ER78" s="259"/>
      <c r="ES78" s="259"/>
      <c r="ET78" s="259"/>
      <c r="EU78" s="259"/>
      <c r="EV78" s="259"/>
      <c r="EW78" s="259"/>
      <c r="EX78" s="259"/>
      <c r="EY78" s="259"/>
      <c r="EZ78" s="259"/>
      <c r="FA78" s="259"/>
      <c r="FB78" s="259"/>
      <c r="FC78" s="235"/>
      <c r="FD78" s="235"/>
    </row>
    <row r="79" spans="2:160" s="1" customFormat="1" x14ac:dyDescent="0.25">
      <c r="B79" s="108"/>
      <c r="C79" s="108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60"/>
      <c r="U79" s="259"/>
      <c r="V79" s="259"/>
      <c r="W79" s="259"/>
      <c r="X79" s="259"/>
      <c r="Y79" s="259"/>
      <c r="Z79" s="259"/>
      <c r="AA79" s="259"/>
      <c r="AB79" s="259"/>
      <c r="AC79" s="259"/>
      <c r="AD79" s="259"/>
      <c r="AE79" s="259"/>
      <c r="AF79" s="259"/>
      <c r="AG79" s="259"/>
      <c r="AH79" s="259"/>
      <c r="AI79" s="259"/>
      <c r="AJ79" s="259"/>
      <c r="AK79" s="259"/>
      <c r="AL79" s="259"/>
      <c r="AM79" s="259"/>
      <c r="AN79" s="259"/>
      <c r="AO79" s="259"/>
      <c r="AP79" s="259"/>
      <c r="AQ79" s="259"/>
      <c r="AR79" s="259"/>
      <c r="AS79" s="259"/>
      <c r="AT79" s="259"/>
      <c r="AU79" s="259"/>
      <c r="AV79" s="259"/>
      <c r="AW79" s="259"/>
      <c r="AX79" s="259"/>
      <c r="AY79" s="259"/>
      <c r="AZ79" s="259"/>
      <c r="BA79" s="259"/>
      <c r="BB79" s="259"/>
      <c r="BC79" s="259"/>
      <c r="BD79" s="259"/>
      <c r="BE79" s="259"/>
      <c r="BF79" s="259"/>
      <c r="BG79" s="259"/>
      <c r="BH79" s="259"/>
      <c r="BI79" s="259"/>
      <c r="BJ79" s="259"/>
      <c r="BK79" s="259"/>
      <c r="BL79" s="259"/>
      <c r="BM79" s="259"/>
      <c r="BN79" s="259"/>
      <c r="BO79" s="259"/>
      <c r="BP79" s="259"/>
      <c r="BQ79" s="259"/>
      <c r="BR79" s="259"/>
      <c r="BS79" s="259"/>
      <c r="BT79" s="259"/>
      <c r="BU79" s="259"/>
      <c r="BV79" s="259"/>
      <c r="BW79" s="259"/>
      <c r="BX79" s="259"/>
      <c r="BY79" s="259"/>
      <c r="BZ79" s="259"/>
      <c r="CA79" s="259"/>
      <c r="CB79" s="259"/>
      <c r="CC79" s="259"/>
      <c r="CD79" s="259"/>
      <c r="CE79" s="259"/>
      <c r="CF79" s="259"/>
      <c r="CG79" s="259"/>
      <c r="CH79" s="259"/>
      <c r="CI79" s="259"/>
      <c r="CJ79" s="259"/>
      <c r="CK79" s="259"/>
      <c r="CL79" s="259"/>
      <c r="CM79" s="259"/>
      <c r="CN79" s="259"/>
      <c r="CO79" s="259"/>
      <c r="CP79" s="259"/>
      <c r="CQ79" s="259"/>
      <c r="CR79" s="259"/>
      <c r="CS79" s="259"/>
      <c r="CT79" s="259"/>
      <c r="CU79" s="259"/>
      <c r="CV79" s="259"/>
      <c r="CW79" s="259"/>
      <c r="CX79" s="259"/>
      <c r="CY79" s="259"/>
      <c r="CZ79" s="259"/>
      <c r="DA79" s="259"/>
      <c r="DB79" s="259"/>
      <c r="DC79" s="259"/>
      <c r="DD79" s="259"/>
      <c r="DE79" s="259"/>
      <c r="DF79" s="259"/>
      <c r="DG79" s="259"/>
      <c r="DH79" s="259"/>
      <c r="DI79" s="259"/>
      <c r="DJ79" s="259"/>
      <c r="DK79" s="259"/>
      <c r="DL79" s="259"/>
      <c r="DM79" s="259"/>
      <c r="DN79" s="259"/>
      <c r="DO79" s="259"/>
      <c r="DP79" s="259"/>
      <c r="DQ79" s="259"/>
      <c r="DR79" s="259"/>
      <c r="DS79" s="259"/>
      <c r="DT79" s="259"/>
      <c r="DU79" s="259"/>
      <c r="DV79" s="259"/>
      <c r="DW79" s="259"/>
      <c r="DX79" s="259"/>
      <c r="DY79" s="259"/>
      <c r="DZ79" s="259"/>
      <c r="EA79" s="259"/>
      <c r="EB79" s="259"/>
      <c r="EC79" s="259"/>
      <c r="ED79" s="259"/>
      <c r="EE79" s="259"/>
      <c r="EF79" s="259"/>
      <c r="EG79" s="259"/>
      <c r="EH79" s="259"/>
      <c r="EI79" s="259"/>
      <c r="EJ79" s="259"/>
      <c r="EK79" s="259"/>
      <c r="EL79" s="259"/>
      <c r="EM79" s="259"/>
      <c r="EN79" s="259"/>
      <c r="EO79" s="259"/>
      <c r="EP79" s="259"/>
      <c r="EQ79" s="259"/>
      <c r="ER79" s="259"/>
      <c r="ES79" s="259"/>
      <c r="ET79" s="259"/>
      <c r="EU79" s="259"/>
      <c r="EV79" s="259"/>
      <c r="EW79" s="259"/>
      <c r="EX79" s="259"/>
      <c r="EY79" s="259"/>
      <c r="EZ79" s="259"/>
      <c r="FA79" s="259"/>
      <c r="FB79" s="259"/>
      <c r="FC79" s="235"/>
      <c r="FD79" s="235"/>
    </row>
    <row r="80" spans="2:160" s="1" customFormat="1" x14ac:dyDescent="0.25">
      <c r="B80" s="108"/>
      <c r="C80" s="108"/>
      <c r="D80" s="260"/>
      <c r="E80" s="260"/>
      <c r="F80" s="260"/>
      <c r="G80" s="260"/>
      <c r="H80" s="260"/>
      <c r="I80" s="260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60"/>
      <c r="U80" s="259"/>
      <c r="V80" s="259"/>
      <c r="W80" s="259"/>
      <c r="X80" s="259"/>
      <c r="Y80" s="259"/>
      <c r="Z80" s="259"/>
      <c r="AA80" s="259"/>
      <c r="AB80" s="259"/>
      <c r="AC80" s="259"/>
      <c r="AD80" s="259"/>
      <c r="AE80" s="259"/>
      <c r="AF80" s="259"/>
      <c r="AG80" s="259"/>
      <c r="AH80" s="259"/>
      <c r="AI80" s="259"/>
      <c r="AJ80" s="259"/>
      <c r="AK80" s="259"/>
      <c r="AL80" s="259"/>
      <c r="AM80" s="259"/>
      <c r="AN80" s="259"/>
      <c r="AO80" s="259"/>
      <c r="AP80" s="259"/>
      <c r="AQ80" s="259"/>
      <c r="AR80" s="259"/>
      <c r="AS80" s="259"/>
      <c r="AT80" s="259"/>
      <c r="AU80" s="259"/>
      <c r="AV80" s="259"/>
      <c r="AW80" s="259"/>
      <c r="AX80" s="259"/>
      <c r="AY80" s="259"/>
      <c r="AZ80" s="259"/>
      <c r="BA80" s="259"/>
      <c r="BB80" s="259"/>
      <c r="BC80" s="259"/>
      <c r="BD80" s="259"/>
      <c r="BE80" s="259"/>
      <c r="BF80" s="259"/>
      <c r="BG80" s="259"/>
      <c r="BH80" s="259"/>
      <c r="BI80" s="259"/>
      <c r="BJ80" s="259"/>
      <c r="BK80" s="259"/>
      <c r="BL80" s="259"/>
      <c r="BM80" s="259"/>
      <c r="BN80" s="259"/>
      <c r="BO80" s="259"/>
      <c r="BP80" s="259"/>
      <c r="BQ80" s="259"/>
      <c r="BR80" s="259"/>
      <c r="BS80" s="259"/>
      <c r="BT80" s="259"/>
      <c r="BU80" s="259"/>
      <c r="BV80" s="259"/>
      <c r="BW80" s="259"/>
      <c r="BX80" s="259"/>
      <c r="BY80" s="259"/>
      <c r="BZ80" s="259"/>
      <c r="CA80" s="259"/>
      <c r="CB80" s="259"/>
      <c r="CC80" s="259"/>
      <c r="CD80" s="259"/>
      <c r="CE80" s="259"/>
      <c r="CF80" s="259"/>
      <c r="CG80" s="259"/>
      <c r="CH80" s="259"/>
      <c r="CI80" s="259"/>
      <c r="CJ80" s="259"/>
      <c r="CK80" s="259"/>
      <c r="CL80" s="259"/>
      <c r="CM80" s="259"/>
      <c r="CN80" s="259"/>
      <c r="CO80" s="259"/>
      <c r="CP80" s="259"/>
      <c r="CQ80" s="259"/>
      <c r="CR80" s="259"/>
      <c r="CS80" s="259"/>
      <c r="CT80" s="259"/>
      <c r="CU80" s="259"/>
      <c r="CV80" s="259"/>
      <c r="CW80" s="259"/>
      <c r="CX80" s="259"/>
      <c r="CY80" s="259"/>
      <c r="CZ80" s="259"/>
      <c r="DA80" s="259"/>
      <c r="DB80" s="259"/>
      <c r="DC80" s="259"/>
      <c r="DD80" s="259"/>
      <c r="DE80" s="259"/>
      <c r="DF80" s="259"/>
      <c r="DG80" s="259"/>
      <c r="DH80" s="259"/>
      <c r="DI80" s="259"/>
      <c r="DJ80" s="259"/>
      <c r="DK80" s="259"/>
      <c r="DL80" s="259"/>
      <c r="DM80" s="259"/>
      <c r="DN80" s="259"/>
      <c r="DO80" s="259"/>
      <c r="DP80" s="259"/>
      <c r="DQ80" s="259"/>
      <c r="DR80" s="259"/>
      <c r="DS80" s="259"/>
      <c r="DT80" s="259"/>
      <c r="DU80" s="259"/>
      <c r="DV80" s="259"/>
      <c r="DW80" s="259"/>
      <c r="DX80" s="259"/>
      <c r="DY80" s="259"/>
      <c r="DZ80" s="259"/>
      <c r="EA80" s="259"/>
      <c r="EB80" s="259"/>
      <c r="EC80" s="259"/>
      <c r="ED80" s="259"/>
      <c r="EE80" s="259"/>
      <c r="EF80" s="259"/>
      <c r="EG80" s="259"/>
      <c r="EH80" s="259"/>
      <c r="EI80" s="259"/>
      <c r="EJ80" s="259"/>
      <c r="EK80" s="259"/>
      <c r="EL80" s="259"/>
      <c r="EM80" s="259"/>
      <c r="EN80" s="259"/>
      <c r="EO80" s="259"/>
      <c r="EP80" s="259"/>
      <c r="EQ80" s="259"/>
      <c r="ER80" s="259"/>
      <c r="ES80" s="259"/>
      <c r="ET80" s="259"/>
      <c r="EU80" s="259"/>
      <c r="EV80" s="259"/>
      <c r="EW80" s="259"/>
      <c r="EX80" s="259"/>
      <c r="EY80" s="259"/>
      <c r="EZ80" s="259"/>
      <c r="FA80" s="259"/>
      <c r="FB80" s="259"/>
      <c r="FC80" s="235"/>
      <c r="FD80" s="235"/>
    </row>
    <row r="81" spans="2:160" s="1" customFormat="1" x14ac:dyDescent="0.25">
      <c r="B81" s="33"/>
      <c r="C81" s="33"/>
      <c r="D81" s="261"/>
      <c r="E81" s="261"/>
      <c r="F81" s="261"/>
      <c r="G81" s="261"/>
      <c r="H81" s="261"/>
      <c r="I81" s="261"/>
      <c r="J81" s="261"/>
      <c r="K81" s="261"/>
      <c r="L81" s="261"/>
      <c r="M81" s="261"/>
      <c r="N81" s="261"/>
      <c r="O81" s="261"/>
      <c r="P81" s="261"/>
      <c r="Q81" s="261"/>
      <c r="R81" s="261"/>
      <c r="S81" s="261"/>
      <c r="T81" s="261"/>
      <c r="U81" s="235"/>
      <c r="V81" s="235"/>
      <c r="W81" s="235"/>
      <c r="X81" s="235"/>
      <c r="Y81" s="235"/>
      <c r="Z81" s="235"/>
      <c r="AA81" s="235"/>
      <c r="AB81" s="235"/>
      <c r="AC81" s="235"/>
      <c r="AD81" s="235"/>
      <c r="AE81" s="235"/>
      <c r="AF81" s="235"/>
      <c r="AG81" s="235"/>
      <c r="AH81" s="235"/>
      <c r="AI81" s="235"/>
      <c r="AJ81" s="235"/>
      <c r="AK81" s="235"/>
      <c r="AL81" s="235"/>
      <c r="AM81" s="235"/>
      <c r="AN81" s="235"/>
      <c r="AO81" s="235"/>
      <c r="AP81" s="235"/>
      <c r="AQ81" s="235"/>
      <c r="AR81" s="235"/>
      <c r="AS81" s="235"/>
      <c r="AT81" s="235"/>
      <c r="AU81" s="235"/>
      <c r="AV81" s="235"/>
      <c r="AW81" s="235"/>
      <c r="AX81" s="235"/>
      <c r="AY81" s="235"/>
      <c r="AZ81" s="235"/>
      <c r="BA81" s="235"/>
      <c r="BB81" s="235"/>
      <c r="BC81" s="235"/>
      <c r="BD81" s="235"/>
      <c r="BE81" s="235"/>
      <c r="BF81" s="235"/>
      <c r="BG81" s="235"/>
      <c r="BH81" s="235"/>
      <c r="BI81" s="235"/>
      <c r="BJ81" s="235"/>
      <c r="BK81" s="235"/>
      <c r="BL81" s="235"/>
      <c r="BM81" s="235"/>
      <c r="BN81" s="235"/>
      <c r="BO81" s="235"/>
      <c r="BP81" s="235"/>
      <c r="BQ81" s="235"/>
      <c r="BR81" s="235"/>
      <c r="BS81" s="235"/>
      <c r="BT81" s="235"/>
      <c r="BU81" s="235"/>
      <c r="BV81" s="235"/>
      <c r="BW81" s="235"/>
      <c r="BX81" s="235"/>
      <c r="BY81" s="235"/>
      <c r="BZ81" s="235"/>
      <c r="CA81" s="235"/>
      <c r="CB81" s="235"/>
      <c r="CC81" s="235"/>
      <c r="CD81" s="235"/>
      <c r="CE81" s="235"/>
      <c r="CF81" s="235"/>
      <c r="CG81" s="235"/>
      <c r="CH81" s="235"/>
      <c r="CI81" s="235"/>
      <c r="CJ81" s="235"/>
      <c r="CK81" s="235"/>
      <c r="CL81" s="235"/>
      <c r="CM81" s="235"/>
      <c r="CN81" s="235"/>
      <c r="CO81" s="235"/>
      <c r="CP81" s="235"/>
      <c r="CQ81" s="235"/>
      <c r="CR81" s="235"/>
      <c r="CS81" s="235"/>
      <c r="CT81" s="235"/>
      <c r="CU81" s="235"/>
      <c r="CV81" s="235"/>
      <c r="CW81" s="235"/>
      <c r="CX81" s="235"/>
      <c r="CY81" s="235"/>
      <c r="CZ81" s="235"/>
      <c r="DA81" s="235"/>
      <c r="DB81" s="235"/>
      <c r="DC81" s="235"/>
      <c r="DD81" s="235"/>
      <c r="DE81" s="235"/>
      <c r="DF81" s="235"/>
      <c r="DG81" s="235"/>
      <c r="DH81" s="235"/>
      <c r="DI81" s="235"/>
      <c r="DJ81" s="235"/>
      <c r="DK81" s="235"/>
      <c r="DL81" s="235"/>
      <c r="DM81" s="235"/>
      <c r="DN81" s="235"/>
      <c r="DO81" s="235"/>
      <c r="DP81" s="235"/>
      <c r="DQ81" s="235"/>
      <c r="DR81" s="235"/>
      <c r="DS81" s="235"/>
      <c r="DT81" s="235"/>
      <c r="DU81" s="235"/>
      <c r="DV81" s="235"/>
      <c r="DW81" s="235"/>
      <c r="DX81" s="235"/>
      <c r="DY81" s="235"/>
      <c r="DZ81" s="235"/>
      <c r="EA81" s="235"/>
      <c r="EB81" s="235"/>
      <c r="EC81" s="235"/>
      <c r="ED81" s="235"/>
      <c r="EE81" s="235"/>
      <c r="EF81" s="235"/>
      <c r="EG81" s="235"/>
      <c r="EH81" s="235"/>
      <c r="EI81" s="235"/>
      <c r="EJ81" s="235"/>
      <c r="EK81" s="235"/>
      <c r="EL81" s="235"/>
      <c r="EM81" s="235"/>
      <c r="EN81" s="235"/>
      <c r="EO81" s="235"/>
      <c r="EP81" s="235"/>
      <c r="EQ81" s="235"/>
      <c r="ER81" s="235"/>
      <c r="ES81" s="235"/>
      <c r="ET81" s="235"/>
      <c r="EU81" s="235"/>
      <c r="EV81" s="235"/>
      <c r="EW81" s="235"/>
      <c r="EX81" s="235"/>
      <c r="EY81" s="235"/>
      <c r="EZ81" s="235"/>
      <c r="FA81" s="235"/>
      <c r="FB81" s="235"/>
      <c r="FC81" s="235"/>
      <c r="FD81" s="235"/>
    </row>
    <row r="82" spans="2:160" s="1" customFormat="1" x14ac:dyDescent="0.25">
      <c r="B82" s="33"/>
      <c r="C82" s="33"/>
      <c r="D82" s="261"/>
      <c r="E82" s="261"/>
      <c r="F82" s="261"/>
      <c r="G82" s="261"/>
      <c r="H82" s="261"/>
      <c r="I82" s="261"/>
      <c r="J82" s="261"/>
      <c r="K82" s="261"/>
      <c r="L82" s="261"/>
      <c r="M82" s="261"/>
      <c r="N82" s="261"/>
      <c r="O82" s="261"/>
      <c r="P82" s="261"/>
      <c r="Q82" s="261"/>
      <c r="R82" s="261"/>
      <c r="S82" s="261"/>
      <c r="T82" s="261"/>
      <c r="U82" s="235"/>
      <c r="V82" s="235"/>
      <c r="W82" s="235"/>
      <c r="X82" s="235"/>
      <c r="Y82" s="235"/>
      <c r="Z82" s="235"/>
      <c r="AA82" s="235"/>
      <c r="AB82" s="235"/>
      <c r="AC82" s="235"/>
      <c r="AD82" s="235"/>
      <c r="AE82" s="235"/>
      <c r="AF82" s="235"/>
      <c r="AG82" s="235"/>
      <c r="AH82" s="235"/>
      <c r="AI82" s="235"/>
      <c r="AJ82" s="235"/>
      <c r="AK82" s="235"/>
      <c r="AL82" s="235"/>
      <c r="AM82" s="235"/>
      <c r="AN82" s="235"/>
      <c r="AO82" s="235"/>
      <c r="AP82" s="235"/>
      <c r="AQ82" s="235"/>
      <c r="AR82" s="235"/>
      <c r="AS82" s="235"/>
      <c r="AT82" s="235"/>
      <c r="AU82" s="235"/>
      <c r="AV82" s="235"/>
      <c r="AW82" s="235"/>
      <c r="AX82" s="235"/>
      <c r="AY82" s="235"/>
      <c r="AZ82" s="235"/>
      <c r="BA82" s="235"/>
      <c r="BB82" s="235"/>
      <c r="BC82" s="235"/>
      <c r="BD82" s="235"/>
      <c r="BE82" s="235"/>
      <c r="BF82" s="235"/>
      <c r="BG82" s="235"/>
      <c r="BH82" s="235"/>
      <c r="BI82" s="235"/>
      <c r="BJ82" s="235"/>
      <c r="BK82" s="235"/>
      <c r="BL82" s="235"/>
      <c r="BM82" s="235"/>
      <c r="BN82" s="235"/>
      <c r="BO82" s="235"/>
      <c r="BP82" s="235"/>
      <c r="BQ82" s="235"/>
      <c r="BR82" s="235"/>
      <c r="BS82" s="235"/>
      <c r="BT82" s="235"/>
      <c r="BU82" s="235"/>
      <c r="BV82" s="235"/>
      <c r="BW82" s="235"/>
      <c r="BX82" s="235"/>
      <c r="BY82" s="235"/>
      <c r="BZ82" s="235"/>
      <c r="CA82" s="235"/>
      <c r="CB82" s="235"/>
      <c r="CC82" s="235"/>
      <c r="CD82" s="235"/>
      <c r="CE82" s="235"/>
      <c r="CF82" s="235"/>
      <c r="CG82" s="235"/>
      <c r="CH82" s="235"/>
      <c r="CI82" s="235"/>
      <c r="CJ82" s="235"/>
      <c r="CK82" s="235"/>
      <c r="CL82" s="235"/>
      <c r="CM82" s="235"/>
      <c r="CN82" s="235"/>
      <c r="CO82" s="235"/>
      <c r="CP82" s="235"/>
      <c r="CQ82" s="235"/>
      <c r="CR82" s="235"/>
      <c r="CS82" s="235"/>
      <c r="CT82" s="235"/>
      <c r="CU82" s="235"/>
      <c r="CV82" s="235"/>
      <c r="CW82" s="235"/>
      <c r="CX82" s="235"/>
      <c r="CY82" s="235"/>
      <c r="CZ82" s="235"/>
      <c r="DA82" s="235"/>
      <c r="DB82" s="235"/>
      <c r="DC82" s="235"/>
      <c r="DD82" s="235"/>
      <c r="DE82" s="235"/>
      <c r="DF82" s="235"/>
      <c r="DG82" s="235"/>
      <c r="DH82" s="235"/>
      <c r="DI82" s="235"/>
      <c r="DJ82" s="235"/>
      <c r="DK82" s="235"/>
      <c r="DL82" s="235"/>
      <c r="DM82" s="235"/>
      <c r="DN82" s="235"/>
      <c r="DO82" s="235"/>
      <c r="DP82" s="235"/>
      <c r="DQ82" s="235"/>
      <c r="DR82" s="235"/>
      <c r="DS82" s="235"/>
      <c r="DT82" s="235"/>
      <c r="DU82" s="235"/>
      <c r="DV82" s="235"/>
      <c r="DW82" s="235"/>
      <c r="DX82" s="235"/>
      <c r="DY82" s="235"/>
      <c r="DZ82" s="235"/>
      <c r="EA82" s="235"/>
      <c r="EB82" s="235"/>
      <c r="EC82" s="235"/>
      <c r="ED82" s="235"/>
      <c r="EE82" s="235"/>
      <c r="EF82" s="235"/>
      <c r="EG82" s="235"/>
      <c r="EH82" s="235"/>
      <c r="EI82" s="235"/>
      <c r="EJ82" s="235"/>
      <c r="EK82" s="235"/>
      <c r="EL82" s="235"/>
      <c r="EM82" s="235"/>
      <c r="EN82" s="235"/>
      <c r="EO82" s="235"/>
      <c r="EP82" s="235"/>
      <c r="EQ82" s="235"/>
      <c r="ER82" s="235"/>
      <c r="ES82" s="235"/>
      <c r="ET82" s="235"/>
      <c r="EU82" s="235"/>
      <c r="EV82" s="235"/>
      <c r="EW82" s="235"/>
      <c r="EX82" s="235"/>
      <c r="EY82" s="235"/>
      <c r="EZ82" s="235"/>
      <c r="FA82" s="235"/>
      <c r="FB82" s="235"/>
      <c r="FC82" s="235"/>
      <c r="FD82" s="235"/>
    </row>
    <row r="83" spans="2:160" s="1" customFormat="1" x14ac:dyDescent="0.25">
      <c r="B83" s="33"/>
      <c r="C83" s="33"/>
      <c r="D83" s="261"/>
      <c r="E83" s="261"/>
      <c r="F83" s="261"/>
      <c r="G83" s="261"/>
      <c r="H83" s="261"/>
      <c r="I83" s="261"/>
      <c r="J83" s="261"/>
      <c r="K83" s="261"/>
      <c r="L83" s="261"/>
      <c r="M83" s="261"/>
      <c r="N83" s="261"/>
      <c r="O83" s="261"/>
      <c r="P83" s="261"/>
      <c r="Q83" s="261"/>
      <c r="R83" s="261"/>
      <c r="S83" s="261"/>
      <c r="T83" s="261"/>
      <c r="U83" s="235"/>
      <c r="V83" s="235"/>
      <c r="W83" s="235"/>
      <c r="X83" s="235"/>
      <c r="Y83" s="235"/>
      <c r="Z83" s="235"/>
      <c r="AA83" s="235"/>
      <c r="AB83" s="235"/>
      <c r="AC83" s="235"/>
      <c r="AD83" s="235"/>
      <c r="AE83" s="235"/>
      <c r="AF83" s="235"/>
      <c r="AG83" s="235"/>
      <c r="AH83" s="235"/>
      <c r="AI83" s="235"/>
      <c r="AJ83" s="235"/>
      <c r="AK83" s="235"/>
      <c r="AL83" s="235"/>
      <c r="AM83" s="235"/>
      <c r="AN83" s="235"/>
      <c r="AO83" s="235"/>
      <c r="AP83" s="235"/>
      <c r="AQ83" s="235"/>
      <c r="AR83" s="235"/>
      <c r="AS83" s="235"/>
      <c r="AT83" s="235"/>
      <c r="AU83" s="235"/>
      <c r="AV83" s="235"/>
      <c r="AW83" s="235"/>
      <c r="AX83" s="235"/>
      <c r="AY83" s="235"/>
      <c r="AZ83" s="235"/>
      <c r="BA83" s="235"/>
      <c r="BB83" s="235"/>
      <c r="BC83" s="235"/>
      <c r="BD83" s="235"/>
      <c r="BE83" s="235"/>
      <c r="BF83" s="235"/>
      <c r="BG83" s="235"/>
      <c r="BH83" s="235"/>
      <c r="BI83" s="235"/>
      <c r="BJ83" s="235"/>
      <c r="BK83" s="235"/>
      <c r="BL83" s="235"/>
      <c r="BM83" s="235"/>
      <c r="BN83" s="235"/>
      <c r="BO83" s="235"/>
      <c r="BP83" s="235"/>
      <c r="BQ83" s="235"/>
      <c r="BR83" s="235"/>
      <c r="BS83" s="235"/>
      <c r="BT83" s="235"/>
      <c r="BU83" s="235"/>
      <c r="BV83" s="235"/>
      <c r="BW83" s="235"/>
      <c r="BX83" s="235"/>
      <c r="BY83" s="235"/>
      <c r="BZ83" s="235"/>
      <c r="CA83" s="235"/>
      <c r="CB83" s="235"/>
      <c r="CC83" s="235"/>
      <c r="CD83" s="235"/>
      <c r="CE83" s="235"/>
      <c r="CF83" s="235"/>
      <c r="CG83" s="235"/>
      <c r="CH83" s="235"/>
      <c r="CI83" s="235"/>
      <c r="CJ83" s="235"/>
      <c r="CK83" s="235"/>
      <c r="CL83" s="235"/>
      <c r="CM83" s="235"/>
      <c r="CN83" s="235"/>
      <c r="CO83" s="235"/>
      <c r="CP83" s="235"/>
      <c r="CQ83" s="235"/>
      <c r="CR83" s="235"/>
      <c r="CS83" s="235"/>
      <c r="CT83" s="235"/>
      <c r="CU83" s="235"/>
      <c r="CV83" s="235"/>
      <c r="CW83" s="235"/>
      <c r="CX83" s="235"/>
      <c r="CY83" s="235"/>
      <c r="CZ83" s="235"/>
      <c r="DA83" s="235"/>
      <c r="DB83" s="235"/>
      <c r="DC83" s="235"/>
      <c r="DD83" s="235"/>
      <c r="DE83" s="235"/>
      <c r="DF83" s="235"/>
      <c r="DG83" s="235"/>
      <c r="DH83" s="235"/>
      <c r="DI83" s="235"/>
      <c r="DJ83" s="235"/>
      <c r="DK83" s="235"/>
      <c r="DL83" s="235"/>
      <c r="DM83" s="235"/>
      <c r="DN83" s="235"/>
      <c r="DO83" s="235"/>
      <c r="DP83" s="235"/>
      <c r="DQ83" s="235"/>
      <c r="DR83" s="235"/>
      <c r="DS83" s="235"/>
      <c r="DT83" s="235"/>
      <c r="DU83" s="235"/>
      <c r="DV83" s="235"/>
      <c r="DW83" s="235"/>
      <c r="DX83" s="235"/>
      <c r="DY83" s="235"/>
      <c r="DZ83" s="235"/>
      <c r="EA83" s="235"/>
      <c r="EB83" s="235"/>
      <c r="EC83" s="235"/>
      <c r="ED83" s="235"/>
      <c r="EE83" s="235"/>
      <c r="EF83" s="235"/>
      <c r="EG83" s="235"/>
      <c r="EH83" s="235"/>
      <c r="EI83" s="235"/>
      <c r="EJ83" s="235"/>
      <c r="EK83" s="235"/>
      <c r="EL83" s="235"/>
      <c r="EM83" s="235"/>
      <c r="EN83" s="235"/>
      <c r="EO83" s="235"/>
      <c r="EP83" s="235"/>
      <c r="EQ83" s="235"/>
      <c r="ER83" s="235"/>
      <c r="ES83" s="235"/>
      <c r="ET83" s="235"/>
      <c r="EU83" s="235"/>
      <c r="EV83" s="235"/>
      <c r="EW83" s="235"/>
      <c r="EX83" s="235"/>
      <c r="EY83" s="235"/>
      <c r="EZ83" s="235"/>
      <c r="FA83" s="235"/>
      <c r="FB83" s="235"/>
      <c r="FC83" s="235"/>
      <c r="FD83" s="235"/>
    </row>
    <row r="84" spans="2:160" s="1" customFormat="1" x14ac:dyDescent="0.25">
      <c r="B84" s="33"/>
      <c r="C84" s="33"/>
      <c r="D84" s="261"/>
      <c r="E84" s="261"/>
      <c r="F84" s="261"/>
      <c r="G84" s="261"/>
      <c r="H84" s="261"/>
      <c r="I84" s="261"/>
      <c r="J84" s="261"/>
      <c r="K84" s="261"/>
      <c r="L84" s="261"/>
      <c r="M84" s="261"/>
      <c r="N84" s="261"/>
      <c r="O84" s="261"/>
      <c r="P84" s="261"/>
      <c r="Q84" s="261"/>
      <c r="R84" s="261"/>
      <c r="S84" s="261"/>
      <c r="T84" s="261"/>
      <c r="U84" s="235"/>
      <c r="V84" s="235"/>
      <c r="W84" s="235"/>
      <c r="X84" s="235"/>
      <c r="Y84" s="235"/>
      <c r="Z84" s="235"/>
      <c r="AA84" s="235"/>
      <c r="AB84" s="235"/>
      <c r="AC84" s="235"/>
      <c r="AD84" s="235"/>
      <c r="AE84" s="235"/>
      <c r="AF84" s="235"/>
      <c r="AG84" s="235"/>
      <c r="AH84" s="235"/>
      <c r="AI84" s="235"/>
      <c r="AJ84" s="235"/>
      <c r="AK84" s="235"/>
      <c r="AL84" s="235"/>
      <c r="AM84" s="235"/>
      <c r="AN84" s="235"/>
      <c r="AO84" s="235"/>
      <c r="AP84" s="235"/>
      <c r="AQ84" s="235"/>
      <c r="AR84" s="235"/>
      <c r="AS84" s="235"/>
      <c r="AT84" s="235"/>
      <c r="AU84" s="235"/>
      <c r="AV84" s="235"/>
      <c r="AW84" s="235"/>
      <c r="AX84" s="235"/>
      <c r="AY84" s="235"/>
      <c r="AZ84" s="235"/>
      <c r="BA84" s="235"/>
      <c r="BB84" s="235"/>
      <c r="BC84" s="235"/>
      <c r="BD84" s="235"/>
      <c r="BE84" s="235"/>
      <c r="BF84" s="235"/>
      <c r="BG84" s="235"/>
      <c r="BH84" s="235"/>
      <c r="BI84" s="235"/>
      <c r="BJ84" s="235"/>
      <c r="BK84" s="235"/>
      <c r="BL84" s="235"/>
      <c r="BM84" s="235"/>
      <c r="BN84" s="235"/>
      <c r="BO84" s="235"/>
      <c r="BP84" s="235"/>
      <c r="BQ84" s="235"/>
      <c r="BR84" s="235"/>
      <c r="BS84" s="235"/>
      <c r="BT84" s="235"/>
      <c r="BU84" s="235"/>
      <c r="BV84" s="235"/>
      <c r="BW84" s="235"/>
      <c r="BX84" s="235"/>
      <c r="BY84" s="235"/>
      <c r="BZ84" s="235"/>
      <c r="CA84" s="235"/>
      <c r="CB84" s="235"/>
      <c r="CC84" s="235"/>
      <c r="CD84" s="235"/>
      <c r="CE84" s="235"/>
      <c r="CF84" s="235"/>
      <c r="CG84" s="235"/>
      <c r="CH84" s="235"/>
      <c r="CI84" s="235"/>
      <c r="CJ84" s="235"/>
      <c r="CK84" s="235"/>
      <c r="CL84" s="235"/>
      <c r="CM84" s="235"/>
      <c r="CN84" s="235"/>
      <c r="CO84" s="235"/>
      <c r="CP84" s="235"/>
      <c r="CQ84" s="235"/>
      <c r="CR84" s="235"/>
      <c r="CS84" s="235"/>
      <c r="CT84" s="235"/>
      <c r="CU84" s="235"/>
      <c r="CV84" s="235"/>
      <c r="CW84" s="235"/>
      <c r="CX84" s="235"/>
      <c r="CY84" s="235"/>
      <c r="CZ84" s="235"/>
      <c r="DA84" s="235"/>
      <c r="DB84" s="235"/>
      <c r="DC84" s="235"/>
      <c r="DD84" s="235"/>
      <c r="DE84" s="235"/>
      <c r="DF84" s="235"/>
      <c r="DG84" s="235"/>
      <c r="DH84" s="235"/>
      <c r="DI84" s="235"/>
      <c r="DJ84" s="235"/>
      <c r="DK84" s="235"/>
      <c r="DL84" s="235"/>
      <c r="DM84" s="235"/>
      <c r="DN84" s="235"/>
      <c r="DO84" s="235"/>
      <c r="DP84" s="235"/>
      <c r="DQ84" s="235"/>
      <c r="DR84" s="235"/>
      <c r="DS84" s="235"/>
      <c r="DT84" s="235"/>
      <c r="DU84" s="235"/>
      <c r="DV84" s="235"/>
      <c r="DW84" s="235"/>
      <c r="DX84" s="235"/>
      <c r="DY84" s="235"/>
      <c r="DZ84" s="235"/>
      <c r="EA84" s="235"/>
      <c r="EB84" s="235"/>
      <c r="EC84" s="235"/>
      <c r="ED84" s="235"/>
      <c r="EE84" s="235"/>
      <c r="EF84" s="235"/>
      <c r="EG84" s="235"/>
      <c r="EH84" s="235"/>
      <c r="EI84" s="235"/>
      <c r="EJ84" s="235"/>
      <c r="EK84" s="235"/>
      <c r="EL84" s="235"/>
      <c r="EM84" s="235"/>
      <c r="EN84" s="235"/>
      <c r="EO84" s="235"/>
      <c r="EP84" s="235"/>
      <c r="EQ84" s="235"/>
      <c r="ER84" s="235"/>
      <c r="ES84" s="235"/>
      <c r="ET84" s="235"/>
      <c r="EU84" s="235"/>
      <c r="EV84" s="235"/>
      <c r="EW84" s="235"/>
      <c r="EX84" s="235"/>
      <c r="EY84" s="235"/>
      <c r="EZ84" s="235"/>
      <c r="FA84" s="235"/>
      <c r="FB84" s="235"/>
      <c r="FC84" s="235"/>
      <c r="FD84" s="235"/>
    </row>
    <row r="85" spans="2:160" s="1" customFormat="1" x14ac:dyDescent="0.25">
      <c r="B85" s="33"/>
      <c r="C85" s="33"/>
      <c r="D85" s="261"/>
      <c r="E85" s="261"/>
      <c r="F85" s="261"/>
      <c r="G85" s="261"/>
      <c r="H85" s="261"/>
      <c r="I85" s="261"/>
      <c r="J85" s="261"/>
      <c r="K85" s="261"/>
      <c r="L85" s="261"/>
      <c r="M85" s="261"/>
      <c r="N85" s="261"/>
      <c r="O85" s="261"/>
      <c r="P85" s="261"/>
      <c r="Q85" s="261"/>
      <c r="R85" s="261"/>
      <c r="S85" s="261"/>
      <c r="T85" s="261"/>
      <c r="U85" s="235"/>
      <c r="V85" s="235"/>
      <c r="W85" s="235"/>
      <c r="X85" s="235"/>
      <c r="Y85" s="235"/>
      <c r="Z85" s="235"/>
      <c r="AA85" s="235"/>
      <c r="AB85" s="235"/>
      <c r="AC85" s="235"/>
      <c r="AD85" s="235"/>
      <c r="AE85" s="235"/>
      <c r="AF85" s="235"/>
      <c r="AG85" s="235"/>
      <c r="AH85" s="235"/>
      <c r="AI85" s="235"/>
      <c r="AJ85" s="235"/>
      <c r="AK85" s="235"/>
      <c r="AL85" s="235"/>
      <c r="AM85" s="235"/>
      <c r="AN85" s="235"/>
      <c r="AO85" s="235"/>
      <c r="AP85" s="235"/>
      <c r="AQ85" s="235"/>
      <c r="AR85" s="235"/>
      <c r="AS85" s="235"/>
      <c r="AT85" s="235"/>
      <c r="AU85" s="235"/>
      <c r="AV85" s="235"/>
      <c r="AW85" s="235"/>
      <c r="AX85" s="235"/>
      <c r="AY85" s="235"/>
      <c r="AZ85" s="235"/>
      <c r="BA85" s="235"/>
      <c r="BB85" s="235"/>
      <c r="BC85" s="235"/>
      <c r="BD85" s="235"/>
      <c r="BE85" s="235"/>
      <c r="BF85" s="235"/>
      <c r="BG85" s="235"/>
      <c r="BH85" s="235"/>
      <c r="BI85" s="235"/>
      <c r="BJ85" s="235"/>
      <c r="BK85" s="235"/>
      <c r="BL85" s="235"/>
      <c r="BM85" s="235"/>
      <c r="BN85" s="235"/>
      <c r="BO85" s="235"/>
      <c r="BP85" s="235"/>
      <c r="BQ85" s="235"/>
      <c r="BR85" s="235"/>
      <c r="BS85" s="235"/>
      <c r="BT85" s="235"/>
      <c r="BU85" s="235"/>
      <c r="BV85" s="235"/>
      <c r="BW85" s="235"/>
      <c r="BX85" s="235"/>
      <c r="BY85" s="235"/>
      <c r="BZ85" s="235"/>
      <c r="CA85" s="235"/>
      <c r="CB85" s="235"/>
      <c r="CC85" s="235"/>
      <c r="CD85" s="235"/>
      <c r="CE85" s="235"/>
      <c r="CF85" s="235"/>
      <c r="CG85" s="235"/>
      <c r="CH85" s="235"/>
      <c r="CI85" s="235"/>
      <c r="CJ85" s="235"/>
      <c r="CK85" s="235"/>
      <c r="CL85" s="235"/>
      <c r="CM85" s="235"/>
      <c r="CN85" s="235"/>
      <c r="CO85" s="235"/>
      <c r="CP85" s="235"/>
      <c r="CQ85" s="235"/>
      <c r="CR85" s="235"/>
      <c r="CS85" s="235"/>
      <c r="CT85" s="235"/>
      <c r="CU85" s="235"/>
      <c r="CV85" s="235"/>
      <c r="CW85" s="235"/>
      <c r="CX85" s="235"/>
      <c r="CY85" s="235"/>
      <c r="CZ85" s="235"/>
      <c r="DA85" s="235"/>
      <c r="DB85" s="235"/>
      <c r="DC85" s="235"/>
      <c r="DD85" s="235"/>
      <c r="DE85" s="235"/>
      <c r="DF85" s="235"/>
      <c r="DG85" s="235"/>
      <c r="DH85" s="235"/>
      <c r="DI85" s="235"/>
      <c r="DJ85" s="235"/>
      <c r="DK85" s="235"/>
      <c r="DL85" s="235"/>
      <c r="DM85" s="235"/>
      <c r="DN85" s="235"/>
      <c r="DO85" s="235"/>
      <c r="DP85" s="235"/>
      <c r="DQ85" s="235"/>
      <c r="DR85" s="235"/>
      <c r="DS85" s="235"/>
      <c r="DT85" s="235"/>
      <c r="DU85" s="235"/>
      <c r="DV85" s="235"/>
      <c r="DW85" s="235"/>
      <c r="DX85" s="235"/>
      <c r="DY85" s="235"/>
      <c r="DZ85" s="235"/>
      <c r="EA85" s="235"/>
      <c r="EB85" s="235"/>
      <c r="EC85" s="235"/>
      <c r="ED85" s="235"/>
      <c r="EE85" s="235"/>
      <c r="EF85" s="235"/>
      <c r="EG85" s="235"/>
      <c r="EH85" s="235"/>
      <c r="EI85" s="235"/>
      <c r="EJ85" s="235"/>
      <c r="EK85" s="235"/>
      <c r="EL85" s="235"/>
      <c r="EM85" s="235"/>
      <c r="EN85" s="235"/>
      <c r="EO85" s="235"/>
      <c r="EP85" s="235"/>
      <c r="EQ85" s="235"/>
      <c r="ER85" s="235"/>
      <c r="ES85" s="235"/>
      <c r="ET85" s="235"/>
      <c r="EU85" s="235"/>
      <c r="EV85" s="235"/>
      <c r="EW85" s="235"/>
      <c r="EX85" s="235"/>
      <c r="EY85" s="235"/>
      <c r="EZ85" s="235"/>
      <c r="FA85" s="235"/>
      <c r="FB85" s="235"/>
      <c r="FC85" s="235"/>
      <c r="FD85" s="235"/>
    </row>
    <row r="86" spans="2:160" s="1" customFormat="1" x14ac:dyDescent="0.25">
      <c r="B86" s="33"/>
      <c r="C86" s="33"/>
      <c r="D86" s="261"/>
      <c r="E86" s="261"/>
      <c r="F86" s="261"/>
      <c r="G86" s="261"/>
      <c r="H86" s="261"/>
      <c r="I86" s="261"/>
      <c r="J86" s="261"/>
      <c r="K86" s="261"/>
      <c r="L86" s="261"/>
      <c r="M86" s="261"/>
      <c r="N86" s="261"/>
      <c r="O86" s="261"/>
      <c r="P86" s="261"/>
      <c r="Q86" s="261"/>
      <c r="R86" s="261"/>
      <c r="S86" s="261"/>
      <c r="T86" s="261"/>
      <c r="U86" s="235"/>
      <c r="V86" s="235"/>
      <c r="W86" s="235"/>
      <c r="X86" s="235"/>
      <c r="Y86" s="235"/>
      <c r="Z86" s="235"/>
      <c r="AA86" s="235"/>
      <c r="AB86" s="235"/>
      <c r="AC86" s="235"/>
      <c r="AD86" s="235"/>
      <c r="AE86" s="235"/>
      <c r="AF86" s="235"/>
      <c r="AG86" s="235"/>
      <c r="AH86" s="235"/>
      <c r="AI86" s="235"/>
      <c r="AJ86" s="235"/>
      <c r="AK86" s="235"/>
      <c r="AL86" s="235"/>
      <c r="AM86" s="235"/>
      <c r="AN86" s="235"/>
      <c r="AO86" s="235"/>
      <c r="AP86" s="235"/>
      <c r="AQ86" s="235"/>
      <c r="AR86" s="235"/>
      <c r="AS86" s="235"/>
      <c r="AT86" s="235"/>
      <c r="AU86" s="235"/>
      <c r="AV86" s="235"/>
      <c r="AW86" s="235"/>
      <c r="AX86" s="235"/>
      <c r="AY86" s="235"/>
      <c r="AZ86" s="235"/>
      <c r="BA86" s="235"/>
      <c r="BB86" s="235"/>
      <c r="BC86" s="235"/>
      <c r="BD86" s="235"/>
      <c r="BE86" s="235"/>
      <c r="BF86" s="235"/>
      <c r="BG86" s="235"/>
      <c r="BH86" s="235"/>
      <c r="BI86" s="235"/>
      <c r="BJ86" s="235"/>
      <c r="BK86" s="235"/>
      <c r="BL86" s="235"/>
      <c r="BM86" s="235"/>
      <c r="BN86" s="235"/>
      <c r="BO86" s="235"/>
      <c r="BP86" s="235"/>
      <c r="BQ86" s="235"/>
      <c r="BR86" s="235"/>
      <c r="BS86" s="235"/>
      <c r="BT86" s="235"/>
      <c r="BU86" s="235"/>
      <c r="BV86" s="235"/>
      <c r="BW86" s="235"/>
      <c r="BX86" s="235"/>
      <c r="BY86" s="235"/>
      <c r="BZ86" s="235"/>
      <c r="CA86" s="235"/>
      <c r="CB86" s="235"/>
      <c r="CC86" s="235"/>
      <c r="CD86" s="235"/>
      <c r="CE86" s="235"/>
      <c r="CF86" s="235"/>
      <c r="CG86" s="235"/>
      <c r="CH86" s="235"/>
      <c r="CI86" s="235"/>
      <c r="CJ86" s="235"/>
      <c r="CK86" s="235"/>
      <c r="CL86" s="235"/>
      <c r="CM86" s="235"/>
      <c r="CN86" s="235"/>
      <c r="CO86" s="235"/>
      <c r="CP86" s="235"/>
      <c r="CQ86" s="235"/>
      <c r="CR86" s="235"/>
      <c r="CS86" s="235"/>
      <c r="CT86" s="235"/>
      <c r="CU86" s="235"/>
      <c r="CV86" s="235"/>
      <c r="CW86" s="235"/>
      <c r="CX86" s="235"/>
      <c r="CY86" s="235"/>
      <c r="CZ86" s="235"/>
      <c r="DA86" s="235"/>
      <c r="DB86" s="235"/>
      <c r="DC86" s="235"/>
      <c r="DD86" s="235"/>
      <c r="DE86" s="235"/>
      <c r="DF86" s="235"/>
      <c r="DG86" s="235"/>
      <c r="DH86" s="235"/>
      <c r="DI86" s="235"/>
      <c r="DJ86" s="235"/>
      <c r="DK86" s="235"/>
      <c r="DL86" s="235"/>
      <c r="DM86" s="235"/>
      <c r="DN86" s="235"/>
      <c r="DO86" s="235"/>
      <c r="DP86" s="235"/>
      <c r="DQ86" s="235"/>
      <c r="DR86" s="235"/>
      <c r="DS86" s="235"/>
      <c r="DT86" s="235"/>
      <c r="DU86" s="235"/>
      <c r="DV86" s="235"/>
      <c r="DW86" s="235"/>
      <c r="DX86" s="235"/>
      <c r="DY86" s="235"/>
      <c r="DZ86" s="235"/>
      <c r="EA86" s="235"/>
      <c r="EB86" s="235"/>
      <c r="EC86" s="235"/>
      <c r="ED86" s="235"/>
      <c r="EE86" s="235"/>
      <c r="EF86" s="235"/>
      <c r="EG86" s="235"/>
      <c r="EH86" s="235"/>
      <c r="EI86" s="235"/>
      <c r="EJ86" s="235"/>
      <c r="EK86" s="235"/>
      <c r="EL86" s="235"/>
      <c r="EM86" s="235"/>
      <c r="EN86" s="235"/>
      <c r="EO86" s="235"/>
      <c r="EP86" s="235"/>
      <c r="EQ86" s="235"/>
      <c r="ER86" s="235"/>
      <c r="ES86" s="235"/>
      <c r="ET86" s="235"/>
      <c r="EU86" s="235"/>
      <c r="EV86" s="235"/>
      <c r="EW86" s="235"/>
      <c r="EX86" s="235"/>
      <c r="EY86" s="235"/>
      <c r="EZ86" s="235"/>
      <c r="FA86" s="235"/>
      <c r="FB86" s="235"/>
      <c r="FC86" s="235"/>
      <c r="FD86" s="235"/>
    </row>
    <row r="87" spans="2:160" s="1" customFormat="1" x14ac:dyDescent="0.25">
      <c r="B87" s="33"/>
      <c r="C87" s="33"/>
      <c r="D87" s="261"/>
      <c r="E87" s="261"/>
      <c r="F87" s="261"/>
      <c r="G87" s="261"/>
      <c r="H87" s="261"/>
      <c r="I87" s="261"/>
      <c r="J87" s="261"/>
      <c r="K87" s="261"/>
      <c r="L87" s="261"/>
      <c r="M87" s="261"/>
      <c r="N87" s="261"/>
      <c r="O87" s="261"/>
      <c r="P87" s="261"/>
      <c r="Q87" s="261"/>
      <c r="R87" s="261"/>
      <c r="S87" s="261"/>
      <c r="T87" s="261"/>
      <c r="U87" s="235"/>
      <c r="V87" s="235"/>
      <c r="W87" s="235"/>
      <c r="X87" s="235"/>
      <c r="Y87" s="235"/>
      <c r="Z87" s="235"/>
      <c r="AA87" s="235"/>
      <c r="AB87" s="235"/>
      <c r="AC87" s="235"/>
      <c r="AD87" s="235"/>
      <c r="AE87" s="235"/>
      <c r="AF87" s="235"/>
      <c r="AG87" s="235"/>
      <c r="AH87" s="235"/>
      <c r="AI87" s="235"/>
      <c r="AJ87" s="235"/>
      <c r="AK87" s="235"/>
      <c r="AL87" s="235"/>
      <c r="AM87" s="235"/>
      <c r="AN87" s="235"/>
      <c r="AO87" s="235"/>
      <c r="AP87" s="235"/>
      <c r="AQ87" s="235"/>
      <c r="AR87" s="235"/>
      <c r="AS87" s="235"/>
      <c r="AT87" s="235"/>
      <c r="AU87" s="235"/>
      <c r="AV87" s="235"/>
      <c r="AW87" s="235"/>
      <c r="AX87" s="235"/>
      <c r="AY87" s="235"/>
      <c r="AZ87" s="235"/>
      <c r="BA87" s="235"/>
      <c r="BB87" s="235"/>
      <c r="BC87" s="235"/>
      <c r="BD87" s="235"/>
      <c r="BE87" s="235"/>
      <c r="BF87" s="235"/>
      <c r="BG87" s="235"/>
      <c r="BH87" s="235"/>
      <c r="BI87" s="235"/>
      <c r="BJ87" s="235"/>
      <c r="BK87" s="235"/>
      <c r="BL87" s="235"/>
      <c r="BM87" s="235"/>
      <c r="BN87" s="235"/>
      <c r="BO87" s="235"/>
      <c r="BP87" s="235"/>
      <c r="BQ87" s="235"/>
      <c r="BR87" s="235"/>
      <c r="BS87" s="235"/>
      <c r="BT87" s="235"/>
      <c r="BU87" s="235"/>
      <c r="BV87" s="235"/>
      <c r="BW87" s="235"/>
      <c r="BX87" s="235"/>
      <c r="BY87" s="235"/>
      <c r="BZ87" s="235"/>
      <c r="CA87" s="235"/>
      <c r="CB87" s="235"/>
      <c r="CC87" s="235"/>
      <c r="CD87" s="235"/>
      <c r="CE87" s="235"/>
      <c r="CF87" s="235"/>
      <c r="CG87" s="235"/>
      <c r="CH87" s="235"/>
      <c r="CI87" s="235"/>
      <c r="CJ87" s="235"/>
      <c r="CK87" s="235"/>
      <c r="CL87" s="235"/>
      <c r="CM87" s="235"/>
      <c r="CN87" s="235"/>
      <c r="CO87" s="235"/>
      <c r="CP87" s="235"/>
      <c r="CQ87" s="235"/>
      <c r="CR87" s="235"/>
      <c r="CS87" s="235"/>
      <c r="CT87" s="235"/>
      <c r="CU87" s="235"/>
      <c r="CV87" s="235"/>
      <c r="CW87" s="235"/>
      <c r="CX87" s="235"/>
      <c r="CY87" s="235"/>
      <c r="CZ87" s="235"/>
      <c r="DA87" s="235"/>
      <c r="DB87" s="235"/>
      <c r="DC87" s="235"/>
      <c r="DD87" s="235"/>
      <c r="DE87" s="235"/>
      <c r="DF87" s="235"/>
      <c r="DG87" s="235"/>
      <c r="DH87" s="235"/>
      <c r="DI87" s="235"/>
      <c r="DJ87" s="235"/>
      <c r="DK87" s="235"/>
      <c r="DL87" s="235"/>
      <c r="DM87" s="235"/>
      <c r="DN87" s="235"/>
      <c r="DO87" s="235"/>
      <c r="DP87" s="235"/>
      <c r="DQ87" s="235"/>
      <c r="DR87" s="235"/>
      <c r="DS87" s="235"/>
      <c r="DT87" s="235"/>
      <c r="DU87" s="235"/>
      <c r="DV87" s="235"/>
      <c r="DW87" s="235"/>
      <c r="DX87" s="235"/>
      <c r="DY87" s="235"/>
      <c r="DZ87" s="235"/>
      <c r="EA87" s="235"/>
      <c r="EB87" s="235"/>
      <c r="EC87" s="235"/>
      <c r="ED87" s="235"/>
      <c r="EE87" s="235"/>
      <c r="EF87" s="235"/>
      <c r="EG87" s="235"/>
      <c r="EH87" s="235"/>
      <c r="EI87" s="235"/>
      <c r="EJ87" s="235"/>
      <c r="EK87" s="235"/>
      <c r="EL87" s="235"/>
      <c r="EM87" s="235"/>
      <c r="EN87" s="235"/>
      <c r="EO87" s="235"/>
      <c r="EP87" s="235"/>
      <c r="EQ87" s="235"/>
      <c r="ER87" s="235"/>
      <c r="ES87" s="235"/>
      <c r="ET87" s="235"/>
      <c r="EU87" s="235"/>
      <c r="EV87" s="235"/>
      <c r="EW87" s="235"/>
      <c r="EX87" s="235"/>
      <c r="EY87" s="235"/>
      <c r="EZ87" s="235"/>
      <c r="FA87" s="235"/>
      <c r="FB87" s="235"/>
      <c r="FC87" s="235"/>
      <c r="FD87" s="235"/>
    </row>
    <row r="88" spans="2:160" s="1" customFormat="1" x14ac:dyDescent="0.25">
      <c r="B88" s="33"/>
      <c r="C88" s="33"/>
      <c r="D88" s="261"/>
      <c r="E88" s="261"/>
      <c r="F88" s="261"/>
      <c r="G88" s="261"/>
      <c r="H88" s="261"/>
      <c r="I88" s="261"/>
      <c r="J88" s="261"/>
      <c r="K88" s="261"/>
      <c r="L88" s="261"/>
      <c r="M88" s="261"/>
      <c r="N88" s="261"/>
      <c r="O88" s="261"/>
      <c r="P88" s="261"/>
      <c r="Q88" s="261"/>
      <c r="R88" s="261"/>
      <c r="S88" s="261"/>
      <c r="T88" s="261"/>
      <c r="U88" s="235"/>
      <c r="V88" s="235"/>
      <c r="W88" s="235"/>
      <c r="X88" s="235"/>
      <c r="Y88" s="235"/>
      <c r="Z88" s="235"/>
      <c r="AA88" s="235"/>
      <c r="AB88" s="235"/>
      <c r="AC88" s="235"/>
      <c r="AD88" s="235"/>
      <c r="AE88" s="235"/>
      <c r="AF88" s="235"/>
      <c r="AG88" s="235"/>
      <c r="AH88" s="235"/>
      <c r="AI88" s="235"/>
      <c r="AJ88" s="235"/>
      <c r="AK88" s="235"/>
      <c r="AL88" s="235"/>
      <c r="AM88" s="235"/>
      <c r="AN88" s="235"/>
      <c r="AO88" s="235"/>
      <c r="AP88" s="235"/>
      <c r="AQ88" s="235"/>
      <c r="AR88" s="235"/>
      <c r="AS88" s="235"/>
      <c r="AT88" s="235"/>
      <c r="AU88" s="235"/>
      <c r="AV88" s="235"/>
      <c r="AW88" s="235"/>
      <c r="AX88" s="235"/>
      <c r="AY88" s="235"/>
      <c r="AZ88" s="235"/>
      <c r="BA88" s="235"/>
      <c r="BB88" s="235"/>
      <c r="BC88" s="235"/>
      <c r="BD88" s="235"/>
      <c r="BE88" s="235"/>
      <c r="BF88" s="235"/>
      <c r="BG88" s="235"/>
      <c r="BH88" s="235"/>
      <c r="BI88" s="235"/>
      <c r="BJ88" s="235"/>
      <c r="BK88" s="235"/>
      <c r="BL88" s="235"/>
      <c r="BM88" s="235"/>
      <c r="BN88" s="235"/>
      <c r="BO88" s="235"/>
      <c r="BP88" s="235"/>
      <c r="BQ88" s="235"/>
      <c r="BR88" s="235"/>
      <c r="BS88" s="235"/>
      <c r="BT88" s="235"/>
      <c r="BU88" s="235"/>
      <c r="BV88" s="235"/>
      <c r="BW88" s="235"/>
      <c r="BX88" s="235"/>
      <c r="BY88" s="235"/>
      <c r="BZ88" s="235"/>
      <c r="CA88" s="235"/>
      <c r="CB88" s="235"/>
      <c r="CC88" s="235"/>
      <c r="CD88" s="235"/>
      <c r="CE88" s="235"/>
      <c r="CF88" s="235"/>
      <c r="CG88" s="235"/>
      <c r="CH88" s="235"/>
      <c r="CI88" s="235"/>
      <c r="CJ88" s="235"/>
      <c r="CK88" s="235"/>
      <c r="CL88" s="235"/>
      <c r="CM88" s="235"/>
      <c r="CN88" s="235"/>
      <c r="CO88" s="235"/>
      <c r="CP88" s="235"/>
      <c r="CQ88" s="235"/>
      <c r="CR88" s="235"/>
      <c r="CS88" s="235"/>
      <c r="CT88" s="235"/>
      <c r="CU88" s="235"/>
      <c r="CV88" s="235"/>
      <c r="CW88" s="235"/>
      <c r="CX88" s="235"/>
      <c r="CY88" s="235"/>
      <c r="CZ88" s="235"/>
      <c r="DA88" s="235"/>
      <c r="DB88" s="235"/>
      <c r="DC88" s="235"/>
      <c r="DD88" s="235"/>
      <c r="DE88" s="235"/>
      <c r="DF88" s="235"/>
      <c r="DG88" s="235"/>
      <c r="DH88" s="235"/>
      <c r="DI88" s="235"/>
      <c r="DJ88" s="235"/>
      <c r="DK88" s="235"/>
      <c r="DL88" s="235"/>
      <c r="DM88" s="235"/>
      <c r="DN88" s="235"/>
      <c r="DO88" s="235"/>
      <c r="DP88" s="235"/>
      <c r="DQ88" s="235"/>
      <c r="DR88" s="235"/>
      <c r="DS88" s="235"/>
      <c r="DT88" s="235"/>
      <c r="DU88" s="235"/>
      <c r="DV88" s="235"/>
      <c r="DW88" s="235"/>
      <c r="DX88" s="235"/>
      <c r="DY88" s="235"/>
      <c r="DZ88" s="235"/>
      <c r="EA88" s="235"/>
      <c r="EB88" s="235"/>
      <c r="EC88" s="235"/>
      <c r="ED88" s="235"/>
      <c r="EE88" s="235"/>
      <c r="EF88" s="235"/>
      <c r="EG88" s="235"/>
      <c r="EH88" s="235"/>
      <c r="EI88" s="235"/>
      <c r="EJ88" s="235"/>
      <c r="EK88" s="235"/>
      <c r="EL88" s="235"/>
      <c r="EM88" s="235"/>
      <c r="EN88" s="235"/>
      <c r="EO88" s="235"/>
      <c r="EP88" s="235"/>
      <c r="EQ88" s="235"/>
      <c r="ER88" s="235"/>
      <c r="ES88" s="235"/>
      <c r="ET88" s="235"/>
      <c r="EU88" s="235"/>
      <c r="EV88" s="235"/>
      <c r="EW88" s="235"/>
      <c r="EX88" s="235"/>
      <c r="EY88" s="235"/>
      <c r="EZ88" s="235"/>
      <c r="FA88" s="235"/>
      <c r="FB88" s="235"/>
      <c r="FC88" s="235"/>
      <c r="FD88" s="235"/>
    </row>
    <row r="89" spans="2:160" s="1" customFormat="1" x14ac:dyDescent="0.25">
      <c r="B89" s="33"/>
      <c r="C89" s="33"/>
      <c r="D89" s="261"/>
      <c r="E89" s="261"/>
      <c r="F89" s="261"/>
      <c r="G89" s="261"/>
      <c r="H89" s="261"/>
      <c r="I89" s="261"/>
      <c r="J89" s="261"/>
      <c r="K89" s="261"/>
      <c r="L89" s="261"/>
      <c r="M89" s="261"/>
      <c r="N89" s="261"/>
      <c r="O89" s="261"/>
      <c r="P89" s="261"/>
      <c r="Q89" s="261"/>
      <c r="R89" s="261"/>
      <c r="S89" s="261"/>
      <c r="T89" s="261"/>
      <c r="U89" s="235"/>
      <c r="V89" s="235"/>
      <c r="W89" s="235"/>
      <c r="X89" s="235"/>
      <c r="Y89" s="235"/>
      <c r="Z89" s="235"/>
      <c r="AA89" s="235"/>
      <c r="AB89" s="235"/>
      <c r="AC89" s="235"/>
      <c r="AD89" s="235"/>
      <c r="AE89" s="235"/>
      <c r="AF89" s="235"/>
      <c r="AG89" s="235"/>
      <c r="AH89" s="235"/>
      <c r="AI89" s="235"/>
      <c r="AJ89" s="235"/>
      <c r="AK89" s="235"/>
      <c r="AL89" s="235"/>
      <c r="AM89" s="235"/>
      <c r="AN89" s="235"/>
      <c r="AO89" s="235"/>
      <c r="AP89" s="235"/>
      <c r="AQ89" s="235"/>
      <c r="AR89" s="235"/>
      <c r="AS89" s="235"/>
      <c r="AT89" s="235"/>
      <c r="AU89" s="235"/>
      <c r="AV89" s="235"/>
      <c r="AW89" s="235"/>
      <c r="AX89" s="235"/>
      <c r="AY89" s="235"/>
      <c r="AZ89" s="235"/>
      <c r="BA89" s="235"/>
      <c r="BB89" s="235"/>
      <c r="BC89" s="235"/>
      <c r="BD89" s="235"/>
      <c r="BE89" s="235"/>
      <c r="BF89" s="235"/>
      <c r="BG89" s="235"/>
      <c r="BH89" s="235"/>
      <c r="BI89" s="235"/>
      <c r="BJ89" s="235"/>
      <c r="BK89" s="235"/>
      <c r="BL89" s="235"/>
      <c r="BM89" s="235"/>
      <c r="BN89" s="235"/>
      <c r="BO89" s="235"/>
      <c r="BP89" s="235"/>
      <c r="BQ89" s="235"/>
      <c r="BR89" s="235"/>
      <c r="BS89" s="235"/>
      <c r="BT89" s="235"/>
      <c r="BU89" s="235"/>
      <c r="BV89" s="235"/>
      <c r="BW89" s="235"/>
      <c r="BX89" s="235"/>
      <c r="BY89" s="235"/>
      <c r="BZ89" s="235"/>
      <c r="CA89" s="235"/>
      <c r="CB89" s="235"/>
      <c r="CC89" s="235"/>
      <c r="CD89" s="235"/>
      <c r="CE89" s="235"/>
      <c r="CF89" s="235"/>
      <c r="CG89" s="235"/>
      <c r="CH89" s="235"/>
      <c r="CI89" s="235"/>
      <c r="CJ89" s="235"/>
      <c r="CK89" s="235"/>
      <c r="CL89" s="235"/>
      <c r="CM89" s="235"/>
      <c r="CN89" s="235"/>
      <c r="CO89" s="235"/>
      <c r="CP89" s="235"/>
      <c r="CQ89" s="235"/>
      <c r="CR89" s="235"/>
      <c r="CS89" s="235"/>
      <c r="CT89" s="235"/>
      <c r="CU89" s="235"/>
      <c r="CV89" s="235"/>
      <c r="CW89" s="235"/>
      <c r="CX89" s="235"/>
      <c r="CY89" s="235"/>
      <c r="CZ89" s="235"/>
      <c r="DA89" s="235"/>
      <c r="DB89" s="235"/>
      <c r="DC89" s="235"/>
      <c r="DD89" s="235"/>
      <c r="DE89" s="235"/>
      <c r="DF89" s="235"/>
      <c r="DG89" s="235"/>
      <c r="DH89" s="235"/>
      <c r="DI89" s="235"/>
      <c r="DJ89" s="235"/>
      <c r="DK89" s="235"/>
      <c r="DL89" s="235"/>
      <c r="DM89" s="235"/>
      <c r="DN89" s="235"/>
      <c r="DO89" s="235"/>
      <c r="DP89" s="235"/>
      <c r="DQ89" s="235"/>
      <c r="DR89" s="235"/>
      <c r="DS89" s="235"/>
      <c r="DT89" s="235"/>
      <c r="DU89" s="235"/>
      <c r="DV89" s="235"/>
      <c r="DW89" s="235"/>
      <c r="DX89" s="235"/>
      <c r="DY89" s="235"/>
      <c r="DZ89" s="235"/>
      <c r="EA89" s="235"/>
      <c r="EB89" s="235"/>
      <c r="EC89" s="235"/>
      <c r="ED89" s="235"/>
      <c r="EE89" s="235"/>
      <c r="EF89" s="235"/>
      <c r="EG89" s="235"/>
      <c r="EH89" s="235"/>
      <c r="EI89" s="235"/>
      <c r="EJ89" s="235"/>
      <c r="EK89" s="235"/>
      <c r="EL89" s="235"/>
      <c r="EM89" s="235"/>
      <c r="EN89" s="235"/>
      <c r="EO89" s="235"/>
      <c r="EP89" s="235"/>
      <c r="EQ89" s="235"/>
      <c r="ER89" s="235"/>
      <c r="ES89" s="235"/>
      <c r="ET89" s="235"/>
      <c r="EU89" s="235"/>
      <c r="EV89" s="235"/>
      <c r="EW89" s="235"/>
      <c r="EX89" s="235"/>
      <c r="EY89" s="235"/>
      <c r="EZ89" s="235"/>
      <c r="FA89" s="235"/>
      <c r="FB89" s="235"/>
      <c r="FC89" s="235"/>
      <c r="FD89" s="235"/>
    </row>
    <row r="90" spans="2:160" s="1" customFormat="1" x14ac:dyDescent="0.25">
      <c r="B90" s="33"/>
      <c r="C90" s="33"/>
      <c r="D90" s="261"/>
      <c r="E90" s="261"/>
      <c r="F90" s="261"/>
      <c r="G90" s="261"/>
      <c r="H90" s="261"/>
      <c r="I90" s="261"/>
      <c r="J90" s="261"/>
      <c r="K90" s="261"/>
      <c r="L90" s="261"/>
      <c r="M90" s="261"/>
      <c r="N90" s="261"/>
      <c r="O90" s="261"/>
      <c r="P90" s="261"/>
      <c r="Q90" s="261"/>
      <c r="R90" s="261"/>
      <c r="S90" s="261"/>
      <c r="T90" s="261"/>
      <c r="U90" s="235"/>
      <c r="V90" s="235"/>
      <c r="W90" s="235"/>
      <c r="X90" s="235"/>
      <c r="Y90" s="235"/>
      <c r="Z90" s="235"/>
      <c r="AA90" s="235"/>
      <c r="AB90" s="235"/>
      <c r="AC90" s="235"/>
      <c r="AD90" s="235"/>
      <c r="AE90" s="235"/>
      <c r="AF90" s="235"/>
      <c r="AG90" s="235"/>
      <c r="AH90" s="235"/>
      <c r="AI90" s="235"/>
      <c r="AJ90" s="235"/>
      <c r="AK90" s="235"/>
      <c r="AL90" s="235"/>
      <c r="AM90" s="235"/>
      <c r="AN90" s="235"/>
      <c r="AO90" s="235"/>
      <c r="AP90" s="235"/>
      <c r="AQ90" s="235"/>
      <c r="AR90" s="235"/>
      <c r="AS90" s="235"/>
      <c r="AT90" s="235"/>
      <c r="AU90" s="235"/>
      <c r="AV90" s="235"/>
      <c r="AW90" s="235"/>
      <c r="AX90" s="235"/>
      <c r="AY90" s="235"/>
      <c r="AZ90" s="235"/>
      <c r="BA90" s="235"/>
      <c r="BB90" s="235"/>
      <c r="BC90" s="235"/>
      <c r="BD90" s="235"/>
      <c r="BE90" s="235"/>
      <c r="BF90" s="235"/>
      <c r="BG90" s="235"/>
      <c r="BH90" s="235"/>
      <c r="BI90" s="235"/>
      <c r="BJ90" s="235"/>
      <c r="BK90" s="235"/>
      <c r="BL90" s="235"/>
      <c r="BM90" s="235"/>
      <c r="BN90" s="235"/>
      <c r="BO90" s="235"/>
      <c r="BP90" s="235"/>
      <c r="BQ90" s="235"/>
      <c r="BR90" s="235"/>
      <c r="BS90" s="235"/>
      <c r="BT90" s="235"/>
      <c r="BU90" s="235"/>
      <c r="BV90" s="235"/>
      <c r="BW90" s="235"/>
      <c r="BX90" s="235"/>
      <c r="BY90" s="235"/>
      <c r="BZ90" s="235"/>
      <c r="CA90" s="235"/>
      <c r="CB90" s="235"/>
      <c r="CC90" s="235"/>
      <c r="CD90" s="235"/>
      <c r="CE90" s="235"/>
      <c r="CF90" s="235"/>
      <c r="CG90" s="235"/>
      <c r="CH90" s="235"/>
      <c r="CI90" s="235"/>
      <c r="CJ90" s="235"/>
      <c r="CK90" s="235"/>
      <c r="CL90" s="235"/>
      <c r="CM90" s="235"/>
      <c r="CN90" s="235"/>
      <c r="CO90" s="235"/>
      <c r="CP90" s="235"/>
      <c r="CQ90" s="235"/>
      <c r="CR90" s="235"/>
      <c r="CS90" s="235"/>
      <c r="CT90" s="235"/>
      <c r="CU90" s="235"/>
      <c r="CV90" s="235"/>
      <c r="CW90" s="235"/>
      <c r="CX90" s="235"/>
      <c r="CY90" s="235"/>
      <c r="CZ90" s="235"/>
      <c r="DA90" s="235"/>
      <c r="DB90" s="235"/>
      <c r="DC90" s="235"/>
      <c r="DD90" s="235"/>
      <c r="DE90" s="235"/>
      <c r="DF90" s="235"/>
      <c r="DG90" s="235"/>
      <c r="DH90" s="235"/>
      <c r="DI90" s="235"/>
      <c r="DJ90" s="235"/>
      <c r="DK90" s="235"/>
      <c r="DL90" s="235"/>
      <c r="DM90" s="235"/>
      <c r="DN90" s="235"/>
      <c r="DO90" s="235"/>
      <c r="DP90" s="235"/>
      <c r="DQ90" s="235"/>
      <c r="DR90" s="235"/>
      <c r="DS90" s="235"/>
      <c r="DT90" s="235"/>
      <c r="DU90" s="235"/>
      <c r="DV90" s="235"/>
      <c r="DW90" s="235"/>
      <c r="DX90" s="235"/>
      <c r="DY90" s="235"/>
      <c r="DZ90" s="235"/>
      <c r="EA90" s="235"/>
      <c r="EB90" s="235"/>
      <c r="EC90" s="235"/>
      <c r="ED90" s="235"/>
      <c r="EE90" s="235"/>
      <c r="EF90" s="235"/>
      <c r="EG90" s="235"/>
      <c r="EH90" s="235"/>
      <c r="EI90" s="235"/>
      <c r="EJ90" s="235"/>
      <c r="EK90" s="235"/>
      <c r="EL90" s="235"/>
      <c r="EM90" s="235"/>
      <c r="EN90" s="235"/>
      <c r="EO90" s="235"/>
      <c r="EP90" s="235"/>
      <c r="EQ90" s="235"/>
      <c r="ER90" s="235"/>
      <c r="ES90" s="235"/>
      <c r="ET90" s="235"/>
      <c r="EU90" s="235"/>
      <c r="EV90" s="235"/>
      <c r="EW90" s="235"/>
      <c r="EX90" s="235"/>
      <c r="EY90" s="235"/>
      <c r="EZ90" s="235"/>
      <c r="FA90" s="235"/>
      <c r="FB90" s="235"/>
      <c r="FC90" s="235"/>
      <c r="FD90" s="235"/>
    </row>
    <row r="91" spans="2:160" s="1" customFormat="1" x14ac:dyDescent="0.25">
      <c r="B91" s="33"/>
      <c r="C91" s="33"/>
      <c r="D91" s="261"/>
      <c r="E91" s="261"/>
      <c r="F91" s="261"/>
      <c r="G91" s="261"/>
      <c r="H91" s="261"/>
      <c r="I91" s="261"/>
      <c r="J91" s="261"/>
      <c r="K91" s="261"/>
      <c r="L91" s="261"/>
      <c r="M91" s="261"/>
      <c r="N91" s="261"/>
      <c r="O91" s="261"/>
      <c r="P91" s="261"/>
      <c r="Q91" s="261"/>
      <c r="R91" s="261"/>
      <c r="S91" s="261"/>
      <c r="T91" s="261"/>
      <c r="U91" s="235"/>
      <c r="V91" s="235"/>
      <c r="W91" s="235"/>
      <c r="X91" s="235"/>
      <c r="Y91" s="235"/>
      <c r="Z91" s="235"/>
      <c r="AA91" s="235"/>
      <c r="AB91" s="235"/>
      <c r="AC91" s="235"/>
      <c r="AD91" s="235"/>
      <c r="AE91" s="235"/>
      <c r="AF91" s="235"/>
      <c r="AG91" s="235"/>
      <c r="AH91" s="235"/>
      <c r="AI91" s="235"/>
      <c r="AJ91" s="235"/>
      <c r="AK91" s="235"/>
      <c r="AL91" s="235"/>
      <c r="AM91" s="235"/>
      <c r="AN91" s="235"/>
      <c r="AO91" s="235"/>
      <c r="AP91" s="235"/>
      <c r="AQ91" s="235"/>
      <c r="AR91" s="235"/>
      <c r="AS91" s="235"/>
      <c r="AT91" s="235"/>
      <c r="AU91" s="235"/>
      <c r="AV91" s="235"/>
      <c r="AW91" s="235"/>
      <c r="AX91" s="235"/>
      <c r="AY91" s="235"/>
      <c r="AZ91" s="235"/>
      <c r="BA91" s="235"/>
      <c r="BB91" s="235"/>
      <c r="BC91" s="235"/>
      <c r="BD91" s="235"/>
      <c r="BE91" s="235"/>
      <c r="BF91" s="235"/>
      <c r="BG91" s="235"/>
      <c r="BH91" s="235"/>
      <c r="BI91" s="235"/>
      <c r="BJ91" s="235"/>
      <c r="BK91" s="235"/>
      <c r="BL91" s="235"/>
      <c r="BM91" s="235"/>
      <c r="BN91" s="235"/>
      <c r="BO91" s="235"/>
      <c r="BP91" s="235"/>
      <c r="BQ91" s="235"/>
      <c r="BR91" s="235"/>
      <c r="BS91" s="235"/>
      <c r="BT91" s="235"/>
      <c r="BU91" s="235"/>
      <c r="BV91" s="235"/>
      <c r="BW91" s="235"/>
      <c r="BX91" s="235"/>
      <c r="BY91" s="235"/>
      <c r="BZ91" s="235"/>
      <c r="CA91" s="235"/>
      <c r="CB91" s="235"/>
      <c r="CC91" s="235"/>
      <c r="CD91" s="235"/>
      <c r="CE91" s="235"/>
      <c r="CF91" s="235"/>
      <c r="CG91" s="235"/>
      <c r="CH91" s="235"/>
      <c r="CI91" s="235"/>
      <c r="CJ91" s="235"/>
      <c r="CK91" s="235"/>
      <c r="CL91" s="235"/>
      <c r="CM91" s="235"/>
      <c r="CN91" s="235"/>
      <c r="CO91" s="235"/>
      <c r="CP91" s="235"/>
      <c r="CQ91" s="235"/>
      <c r="CR91" s="235"/>
      <c r="CS91" s="235"/>
      <c r="CT91" s="235"/>
      <c r="CU91" s="235"/>
      <c r="CV91" s="235"/>
      <c r="CW91" s="235"/>
      <c r="CX91" s="235"/>
      <c r="CY91" s="235"/>
      <c r="CZ91" s="235"/>
      <c r="DA91" s="235"/>
      <c r="DB91" s="235"/>
      <c r="DC91" s="235"/>
      <c r="DD91" s="235"/>
      <c r="DE91" s="235"/>
      <c r="DF91" s="235"/>
      <c r="DG91" s="235"/>
      <c r="DH91" s="235"/>
      <c r="DI91" s="235"/>
      <c r="DJ91" s="235"/>
      <c r="DK91" s="235"/>
      <c r="DL91" s="235"/>
      <c r="DM91" s="235"/>
      <c r="DN91" s="235"/>
      <c r="DO91" s="235"/>
      <c r="DP91" s="235"/>
      <c r="DQ91" s="235"/>
      <c r="DR91" s="235"/>
      <c r="DS91" s="235"/>
      <c r="DT91" s="235"/>
      <c r="DU91" s="235"/>
      <c r="DV91" s="235"/>
      <c r="DW91" s="235"/>
      <c r="DX91" s="235"/>
      <c r="DY91" s="235"/>
      <c r="DZ91" s="235"/>
      <c r="EA91" s="235"/>
      <c r="EB91" s="235"/>
      <c r="EC91" s="235"/>
      <c r="ED91" s="235"/>
      <c r="EE91" s="235"/>
      <c r="EF91" s="235"/>
      <c r="EG91" s="235"/>
      <c r="EH91" s="235"/>
      <c r="EI91" s="235"/>
      <c r="EJ91" s="235"/>
      <c r="EK91" s="235"/>
      <c r="EL91" s="235"/>
      <c r="EM91" s="235"/>
      <c r="EN91" s="235"/>
      <c r="EO91" s="235"/>
      <c r="EP91" s="235"/>
      <c r="EQ91" s="235"/>
      <c r="ER91" s="235"/>
      <c r="ES91" s="235"/>
      <c r="ET91" s="235"/>
      <c r="EU91" s="235"/>
      <c r="EV91" s="235"/>
      <c r="EW91" s="235"/>
      <c r="EX91" s="235"/>
      <c r="EY91" s="235"/>
      <c r="EZ91" s="235"/>
      <c r="FA91" s="235"/>
      <c r="FB91" s="235"/>
      <c r="FC91" s="235"/>
      <c r="FD91" s="235"/>
    </row>
    <row r="92" spans="2:160" s="1" customFormat="1" x14ac:dyDescent="0.25">
      <c r="B92" s="33"/>
      <c r="C92" s="33"/>
      <c r="D92" s="261"/>
      <c r="E92" s="261"/>
      <c r="F92" s="261"/>
      <c r="G92" s="261"/>
      <c r="H92" s="261"/>
      <c r="I92" s="261"/>
      <c r="J92" s="261"/>
      <c r="K92" s="261"/>
      <c r="L92" s="261"/>
      <c r="M92" s="261"/>
      <c r="N92" s="261"/>
      <c r="O92" s="261"/>
      <c r="P92" s="261"/>
      <c r="Q92" s="261"/>
      <c r="R92" s="261"/>
      <c r="S92" s="261"/>
      <c r="T92" s="261"/>
      <c r="U92" s="235"/>
      <c r="V92" s="235"/>
      <c r="W92" s="235"/>
      <c r="X92" s="235"/>
      <c r="Y92" s="235"/>
      <c r="Z92" s="235"/>
      <c r="AA92" s="235"/>
      <c r="AB92" s="235"/>
      <c r="AC92" s="235"/>
      <c r="AD92" s="235"/>
      <c r="AE92" s="235"/>
      <c r="AF92" s="235"/>
      <c r="AG92" s="235"/>
      <c r="AH92" s="235"/>
      <c r="AI92" s="235"/>
      <c r="AJ92" s="235"/>
      <c r="AK92" s="235"/>
      <c r="AL92" s="235"/>
      <c r="AM92" s="235"/>
      <c r="AN92" s="235"/>
      <c r="AO92" s="235"/>
      <c r="AP92" s="235"/>
      <c r="AQ92" s="235"/>
      <c r="AR92" s="235"/>
      <c r="AS92" s="235"/>
      <c r="AT92" s="235"/>
      <c r="AU92" s="235"/>
      <c r="AV92" s="235"/>
      <c r="AW92" s="235"/>
      <c r="AX92" s="235"/>
      <c r="AY92" s="235"/>
      <c r="AZ92" s="235"/>
      <c r="BA92" s="235"/>
      <c r="BB92" s="235"/>
      <c r="BC92" s="235"/>
      <c r="BD92" s="235"/>
      <c r="BE92" s="235"/>
      <c r="BF92" s="235"/>
      <c r="BG92" s="235"/>
      <c r="BH92" s="235"/>
      <c r="BI92" s="235"/>
      <c r="BJ92" s="235"/>
      <c r="BK92" s="235"/>
      <c r="BL92" s="235"/>
      <c r="BM92" s="235"/>
      <c r="BN92" s="235"/>
      <c r="BO92" s="235"/>
      <c r="BP92" s="235"/>
      <c r="BQ92" s="235"/>
      <c r="BR92" s="235"/>
      <c r="BS92" s="235"/>
      <c r="BT92" s="235"/>
      <c r="BU92" s="235"/>
      <c r="BV92" s="235"/>
      <c r="BW92" s="235"/>
      <c r="BX92" s="235"/>
      <c r="BY92" s="235"/>
      <c r="BZ92" s="235"/>
      <c r="CA92" s="235"/>
      <c r="CB92" s="235"/>
      <c r="CC92" s="235"/>
      <c r="CD92" s="235"/>
      <c r="CE92" s="235"/>
      <c r="CF92" s="235"/>
      <c r="CG92" s="235"/>
      <c r="CH92" s="235"/>
      <c r="CI92" s="235"/>
      <c r="CJ92" s="235"/>
      <c r="CK92" s="235"/>
      <c r="CL92" s="235"/>
      <c r="CM92" s="235"/>
      <c r="CN92" s="235"/>
      <c r="CO92" s="235"/>
      <c r="CP92" s="235"/>
      <c r="CQ92" s="235"/>
      <c r="CR92" s="235"/>
      <c r="CS92" s="235"/>
      <c r="CT92" s="235"/>
      <c r="CU92" s="235"/>
      <c r="CV92" s="235"/>
      <c r="CW92" s="235"/>
      <c r="CX92" s="235"/>
      <c r="CY92" s="235"/>
      <c r="CZ92" s="235"/>
      <c r="DA92" s="235"/>
      <c r="DB92" s="235"/>
      <c r="DC92" s="235"/>
      <c r="DD92" s="235"/>
      <c r="DE92" s="235"/>
      <c r="DF92" s="235"/>
      <c r="DG92" s="235"/>
      <c r="DH92" s="235"/>
      <c r="DI92" s="235"/>
      <c r="DJ92" s="235"/>
      <c r="DK92" s="235"/>
      <c r="DL92" s="235"/>
      <c r="DM92" s="235"/>
      <c r="DN92" s="235"/>
      <c r="DO92" s="235"/>
      <c r="DP92" s="235"/>
      <c r="DQ92" s="235"/>
      <c r="DR92" s="235"/>
      <c r="DS92" s="235"/>
      <c r="DT92" s="235"/>
      <c r="DU92" s="235"/>
      <c r="DV92" s="235"/>
      <c r="DW92" s="235"/>
      <c r="DX92" s="235"/>
      <c r="DY92" s="235"/>
      <c r="DZ92" s="235"/>
      <c r="EA92" s="235"/>
      <c r="EB92" s="235"/>
      <c r="EC92" s="235"/>
      <c r="ED92" s="235"/>
      <c r="EE92" s="235"/>
      <c r="EF92" s="235"/>
      <c r="EG92" s="235"/>
      <c r="EH92" s="235"/>
      <c r="EI92" s="235"/>
      <c r="EJ92" s="235"/>
      <c r="EK92" s="235"/>
      <c r="EL92" s="235"/>
      <c r="EM92" s="235"/>
      <c r="EN92" s="235"/>
      <c r="EO92" s="235"/>
      <c r="EP92" s="235"/>
      <c r="EQ92" s="235"/>
      <c r="ER92" s="235"/>
      <c r="ES92" s="235"/>
      <c r="ET92" s="235"/>
      <c r="EU92" s="235"/>
      <c r="EV92" s="235"/>
      <c r="EW92" s="235"/>
      <c r="EX92" s="235"/>
      <c r="EY92" s="235"/>
      <c r="EZ92" s="235"/>
      <c r="FA92" s="235"/>
      <c r="FB92" s="235"/>
      <c r="FC92" s="235"/>
      <c r="FD92" s="235"/>
    </row>
    <row r="93" spans="2:160" s="1" customFormat="1" x14ac:dyDescent="0.25">
      <c r="B93" s="33"/>
      <c r="C93" s="33"/>
      <c r="D93" s="261"/>
      <c r="E93" s="261"/>
      <c r="F93" s="261"/>
      <c r="G93" s="261"/>
      <c r="H93" s="261"/>
      <c r="I93" s="261"/>
      <c r="J93" s="261"/>
      <c r="K93" s="261"/>
      <c r="L93" s="261"/>
      <c r="M93" s="261"/>
      <c r="N93" s="261"/>
      <c r="O93" s="261"/>
      <c r="P93" s="261"/>
      <c r="Q93" s="261"/>
      <c r="R93" s="261"/>
      <c r="S93" s="261"/>
      <c r="T93" s="261"/>
      <c r="U93" s="235"/>
      <c r="V93" s="235"/>
      <c r="W93" s="235"/>
      <c r="X93" s="235"/>
      <c r="Y93" s="235"/>
      <c r="Z93" s="235"/>
      <c r="AA93" s="235"/>
      <c r="AB93" s="235"/>
      <c r="AC93" s="235"/>
      <c r="AD93" s="235"/>
      <c r="AE93" s="235"/>
      <c r="AF93" s="235"/>
      <c r="AG93" s="235"/>
      <c r="AH93" s="235"/>
      <c r="AI93" s="235"/>
      <c r="AJ93" s="235"/>
      <c r="AK93" s="235"/>
      <c r="AL93" s="235"/>
      <c r="AM93" s="235"/>
      <c r="AN93" s="235"/>
      <c r="AO93" s="235"/>
      <c r="AP93" s="235"/>
      <c r="AQ93" s="235"/>
      <c r="AR93" s="235"/>
      <c r="AS93" s="235"/>
      <c r="AT93" s="235"/>
      <c r="AU93" s="235"/>
      <c r="AV93" s="235"/>
      <c r="AW93" s="235"/>
      <c r="AX93" s="235"/>
      <c r="AY93" s="235"/>
      <c r="AZ93" s="235"/>
      <c r="BA93" s="235"/>
      <c r="BB93" s="235"/>
      <c r="BC93" s="235"/>
      <c r="BD93" s="235"/>
      <c r="BE93" s="235"/>
      <c r="BF93" s="235"/>
      <c r="BG93" s="235"/>
      <c r="BH93" s="235"/>
      <c r="BI93" s="235"/>
      <c r="BJ93" s="235"/>
      <c r="BK93" s="235"/>
      <c r="BL93" s="235"/>
      <c r="BM93" s="235"/>
      <c r="BN93" s="235"/>
      <c r="BO93" s="235"/>
      <c r="BP93" s="235"/>
      <c r="BQ93" s="235"/>
      <c r="BR93" s="235"/>
      <c r="BS93" s="235"/>
      <c r="BT93" s="235"/>
      <c r="BU93" s="235"/>
      <c r="BV93" s="235"/>
      <c r="BW93" s="235"/>
      <c r="BX93" s="235"/>
      <c r="BY93" s="235"/>
      <c r="BZ93" s="235"/>
      <c r="CA93" s="235"/>
      <c r="CB93" s="235"/>
      <c r="CC93" s="235"/>
      <c r="CD93" s="235"/>
      <c r="CE93" s="235"/>
      <c r="CF93" s="235"/>
      <c r="CG93" s="235"/>
      <c r="CH93" s="235"/>
      <c r="CI93" s="235"/>
      <c r="CJ93" s="235"/>
      <c r="CK93" s="235"/>
      <c r="CL93" s="235"/>
      <c r="CM93" s="235"/>
      <c r="CN93" s="235"/>
      <c r="CO93" s="235"/>
      <c r="CP93" s="235"/>
      <c r="CQ93" s="235"/>
      <c r="CR93" s="235"/>
      <c r="CS93" s="235"/>
      <c r="CT93" s="235"/>
      <c r="CU93" s="235"/>
      <c r="CV93" s="235"/>
      <c r="CW93" s="235"/>
      <c r="CX93" s="235"/>
      <c r="CY93" s="235"/>
      <c r="CZ93" s="235"/>
      <c r="DA93" s="235"/>
      <c r="DB93" s="235"/>
      <c r="DC93" s="235"/>
      <c r="DD93" s="235"/>
      <c r="DE93" s="235"/>
      <c r="DF93" s="235"/>
      <c r="DG93" s="235"/>
      <c r="DH93" s="235"/>
      <c r="DI93" s="235"/>
      <c r="DJ93" s="235"/>
      <c r="DK93" s="235"/>
      <c r="DL93" s="235"/>
      <c r="DM93" s="235"/>
      <c r="DN93" s="235"/>
      <c r="DO93" s="235"/>
      <c r="DP93" s="235"/>
      <c r="DQ93" s="235"/>
      <c r="DR93" s="235"/>
      <c r="DS93" s="235"/>
      <c r="DT93" s="235"/>
      <c r="DU93" s="235"/>
      <c r="DV93" s="235"/>
      <c r="DW93" s="235"/>
      <c r="DX93" s="235"/>
      <c r="DY93" s="235"/>
      <c r="DZ93" s="235"/>
      <c r="EA93" s="235"/>
      <c r="EB93" s="235"/>
      <c r="EC93" s="235"/>
      <c r="ED93" s="235"/>
      <c r="EE93" s="235"/>
      <c r="EF93" s="235"/>
      <c r="EG93" s="235"/>
      <c r="EH93" s="235"/>
      <c r="EI93" s="235"/>
      <c r="EJ93" s="235"/>
      <c r="EK93" s="235"/>
      <c r="EL93" s="235"/>
      <c r="EM93" s="235"/>
      <c r="EN93" s="235"/>
      <c r="EO93" s="235"/>
      <c r="EP93" s="235"/>
      <c r="EQ93" s="235"/>
      <c r="ER93" s="235"/>
      <c r="ES93" s="235"/>
      <c r="ET93" s="235"/>
      <c r="EU93" s="235"/>
      <c r="EV93" s="235"/>
      <c r="EW93" s="235"/>
      <c r="EX93" s="235"/>
      <c r="EY93" s="235"/>
      <c r="EZ93" s="235"/>
      <c r="FA93" s="235"/>
      <c r="FB93" s="235"/>
      <c r="FC93" s="235"/>
      <c r="FD93" s="235"/>
    </row>
    <row r="94" spans="2:160" s="1" customFormat="1" x14ac:dyDescent="0.25">
      <c r="B94" s="33"/>
      <c r="C94" s="33"/>
      <c r="D94" s="261"/>
      <c r="E94" s="261"/>
      <c r="F94" s="261"/>
      <c r="G94" s="261"/>
      <c r="H94" s="261"/>
      <c r="I94" s="261"/>
      <c r="J94" s="261"/>
      <c r="K94" s="261"/>
      <c r="L94" s="261"/>
      <c r="M94" s="261"/>
      <c r="N94" s="261"/>
      <c r="O94" s="261"/>
      <c r="P94" s="261"/>
      <c r="Q94" s="261"/>
      <c r="R94" s="261"/>
      <c r="S94" s="261"/>
      <c r="T94" s="261"/>
      <c r="U94" s="235"/>
      <c r="V94" s="235"/>
      <c r="W94" s="235"/>
      <c r="X94" s="235"/>
      <c r="Y94" s="235"/>
      <c r="Z94" s="235"/>
      <c r="AA94" s="235"/>
      <c r="AB94" s="235"/>
      <c r="AC94" s="235"/>
      <c r="AD94" s="235"/>
      <c r="AE94" s="235"/>
      <c r="AF94" s="235"/>
      <c r="AG94" s="235"/>
      <c r="AH94" s="235"/>
      <c r="AI94" s="235"/>
      <c r="AJ94" s="235"/>
      <c r="AK94" s="235"/>
      <c r="AL94" s="235"/>
      <c r="AM94" s="235"/>
      <c r="AN94" s="235"/>
      <c r="AO94" s="235"/>
      <c r="AP94" s="235"/>
      <c r="AQ94" s="235"/>
      <c r="AR94" s="235"/>
      <c r="AS94" s="235"/>
      <c r="AT94" s="235"/>
      <c r="AU94" s="235"/>
      <c r="AV94" s="235"/>
      <c r="AW94" s="235"/>
      <c r="AX94" s="235"/>
      <c r="AY94" s="235"/>
      <c r="AZ94" s="235"/>
      <c r="BA94" s="235"/>
      <c r="BB94" s="235"/>
      <c r="BC94" s="235"/>
      <c r="BD94" s="235"/>
      <c r="BE94" s="235"/>
      <c r="BF94" s="235"/>
      <c r="BG94" s="235"/>
      <c r="BH94" s="235"/>
      <c r="BI94" s="235"/>
      <c r="BJ94" s="235"/>
      <c r="BK94" s="235"/>
      <c r="BL94" s="235"/>
      <c r="BM94" s="235"/>
      <c r="BN94" s="235"/>
      <c r="BO94" s="235"/>
      <c r="BP94" s="235"/>
      <c r="BQ94" s="235"/>
      <c r="BR94" s="235"/>
      <c r="BS94" s="235"/>
      <c r="BT94" s="235"/>
      <c r="BU94" s="235"/>
      <c r="BV94" s="235"/>
      <c r="BW94" s="235"/>
      <c r="BX94" s="235"/>
      <c r="BY94" s="235"/>
      <c r="BZ94" s="235"/>
      <c r="CA94" s="235"/>
      <c r="CB94" s="235"/>
      <c r="CC94" s="235"/>
      <c r="CD94" s="235"/>
      <c r="CE94" s="235"/>
      <c r="CF94" s="235"/>
      <c r="CG94" s="235"/>
      <c r="CH94" s="235"/>
      <c r="CI94" s="235"/>
      <c r="CJ94" s="235"/>
      <c r="CK94" s="235"/>
      <c r="CL94" s="235"/>
      <c r="CM94" s="235"/>
      <c r="CN94" s="235"/>
      <c r="CO94" s="235"/>
      <c r="CP94" s="235"/>
      <c r="CQ94" s="235"/>
      <c r="CR94" s="235"/>
      <c r="CS94" s="235"/>
      <c r="CT94" s="235"/>
      <c r="CU94" s="235"/>
      <c r="CV94" s="235"/>
      <c r="CW94" s="235"/>
      <c r="CX94" s="235"/>
      <c r="CY94" s="235"/>
      <c r="CZ94" s="235"/>
      <c r="DA94" s="235"/>
      <c r="DB94" s="235"/>
      <c r="DC94" s="235"/>
      <c r="DD94" s="235"/>
      <c r="DE94" s="235"/>
      <c r="DF94" s="235"/>
      <c r="DG94" s="235"/>
      <c r="DH94" s="235"/>
      <c r="DI94" s="235"/>
      <c r="DJ94" s="235"/>
      <c r="DK94" s="235"/>
      <c r="DL94" s="235"/>
      <c r="DM94" s="235"/>
      <c r="DN94" s="235"/>
      <c r="DO94" s="235"/>
      <c r="DP94" s="235"/>
      <c r="DQ94" s="235"/>
      <c r="DR94" s="235"/>
      <c r="DS94" s="235"/>
      <c r="DT94" s="235"/>
      <c r="DU94" s="235"/>
      <c r="DV94" s="235"/>
      <c r="DW94" s="235"/>
      <c r="DX94" s="235"/>
      <c r="DY94" s="235"/>
      <c r="DZ94" s="235"/>
      <c r="EA94" s="235"/>
      <c r="EB94" s="235"/>
      <c r="EC94" s="235"/>
      <c r="ED94" s="235"/>
      <c r="EE94" s="235"/>
      <c r="EF94" s="235"/>
      <c r="EG94" s="235"/>
      <c r="EH94" s="235"/>
      <c r="EI94" s="235"/>
      <c r="EJ94" s="235"/>
      <c r="EK94" s="235"/>
      <c r="EL94" s="235"/>
      <c r="EM94" s="235"/>
      <c r="EN94" s="235"/>
      <c r="EO94" s="235"/>
      <c r="EP94" s="235"/>
      <c r="EQ94" s="235"/>
      <c r="ER94" s="235"/>
      <c r="ES94" s="235"/>
      <c r="ET94" s="235"/>
      <c r="EU94" s="235"/>
      <c r="EV94" s="235"/>
      <c r="EW94" s="235"/>
      <c r="EX94" s="235"/>
      <c r="EY94" s="235"/>
      <c r="EZ94" s="235"/>
      <c r="FA94" s="235"/>
      <c r="FB94" s="235"/>
      <c r="FC94" s="235"/>
      <c r="FD94" s="235"/>
    </row>
    <row r="95" spans="2:160" s="1" customFormat="1" x14ac:dyDescent="0.25">
      <c r="B95" s="33"/>
      <c r="C95" s="33"/>
      <c r="D95" s="261"/>
      <c r="E95" s="261"/>
      <c r="F95" s="261"/>
      <c r="G95" s="261"/>
      <c r="H95" s="261"/>
      <c r="I95" s="261"/>
      <c r="J95" s="261"/>
      <c r="K95" s="261"/>
      <c r="L95" s="261"/>
      <c r="M95" s="261"/>
      <c r="N95" s="261"/>
      <c r="O95" s="261"/>
      <c r="P95" s="261"/>
      <c r="Q95" s="261"/>
      <c r="R95" s="261"/>
      <c r="S95" s="261"/>
      <c r="T95" s="261"/>
      <c r="U95" s="235"/>
      <c r="V95" s="235"/>
      <c r="W95" s="235"/>
      <c r="X95" s="235"/>
      <c r="Y95" s="235"/>
      <c r="Z95" s="235"/>
      <c r="AA95" s="235"/>
      <c r="AB95" s="235"/>
      <c r="AC95" s="235"/>
      <c r="AD95" s="235"/>
      <c r="AE95" s="235"/>
      <c r="AF95" s="235"/>
      <c r="AG95" s="235"/>
      <c r="AH95" s="235"/>
      <c r="AI95" s="235"/>
      <c r="AJ95" s="235"/>
      <c r="AK95" s="235"/>
      <c r="AL95" s="235"/>
      <c r="AM95" s="235"/>
      <c r="AN95" s="235"/>
      <c r="AO95" s="235"/>
      <c r="AP95" s="235"/>
      <c r="AQ95" s="235"/>
      <c r="AR95" s="235"/>
      <c r="AS95" s="235"/>
      <c r="AT95" s="235"/>
      <c r="AU95" s="235"/>
      <c r="AV95" s="235"/>
      <c r="AW95" s="235"/>
      <c r="AX95" s="235"/>
      <c r="AY95" s="235"/>
      <c r="AZ95" s="235"/>
      <c r="BA95" s="235"/>
      <c r="BB95" s="235"/>
      <c r="BC95" s="235"/>
      <c r="BD95" s="235"/>
      <c r="BE95" s="235"/>
      <c r="BF95" s="235"/>
      <c r="BG95" s="235"/>
      <c r="BH95" s="235"/>
      <c r="BI95" s="235"/>
      <c r="BJ95" s="235"/>
      <c r="BK95" s="235"/>
      <c r="BL95" s="235"/>
      <c r="BM95" s="235"/>
      <c r="BN95" s="235"/>
      <c r="BO95" s="235"/>
      <c r="BP95" s="235"/>
      <c r="BQ95" s="235"/>
      <c r="BR95" s="235"/>
      <c r="BS95" s="235"/>
      <c r="BT95" s="235"/>
      <c r="BU95" s="235"/>
      <c r="BV95" s="235"/>
      <c r="BW95" s="235"/>
      <c r="BX95" s="235"/>
      <c r="BY95" s="235"/>
      <c r="BZ95" s="235"/>
      <c r="CA95" s="235"/>
      <c r="CB95" s="235"/>
      <c r="CC95" s="235"/>
      <c r="CD95" s="235"/>
      <c r="CE95" s="235"/>
      <c r="CF95" s="235"/>
      <c r="CG95" s="235"/>
      <c r="CH95" s="235"/>
      <c r="CI95" s="235"/>
      <c r="CJ95" s="235"/>
      <c r="CK95" s="235"/>
      <c r="CL95" s="235"/>
      <c r="CM95" s="235"/>
      <c r="CN95" s="235"/>
      <c r="CO95" s="235"/>
      <c r="CP95" s="235"/>
      <c r="CQ95" s="235"/>
      <c r="CR95" s="235"/>
      <c r="CS95" s="235"/>
      <c r="CT95" s="235"/>
      <c r="CU95" s="235"/>
      <c r="CV95" s="235"/>
      <c r="CW95" s="235"/>
      <c r="CX95" s="235"/>
      <c r="CY95" s="235"/>
      <c r="CZ95" s="235"/>
      <c r="DA95" s="235"/>
      <c r="DB95" s="235"/>
      <c r="DC95" s="235"/>
      <c r="DD95" s="235"/>
      <c r="DE95" s="235"/>
      <c r="DF95" s="235"/>
      <c r="DG95" s="235"/>
      <c r="DH95" s="235"/>
      <c r="DI95" s="235"/>
      <c r="DJ95" s="235"/>
      <c r="DK95" s="235"/>
      <c r="DL95" s="235"/>
      <c r="DM95" s="235"/>
      <c r="DN95" s="235"/>
      <c r="DO95" s="235"/>
      <c r="DP95" s="235"/>
      <c r="DQ95" s="235"/>
      <c r="DR95" s="235"/>
      <c r="DS95" s="235"/>
      <c r="DT95" s="235"/>
      <c r="DU95" s="235"/>
      <c r="DV95" s="235"/>
      <c r="DW95" s="235"/>
      <c r="DX95" s="235"/>
      <c r="DY95" s="235"/>
      <c r="DZ95" s="235"/>
      <c r="EA95" s="235"/>
      <c r="EB95" s="235"/>
      <c r="EC95" s="235"/>
      <c r="ED95" s="235"/>
      <c r="EE95" s="235"/>
      <c r="EF95" s="235"/>
      <c r="EG95" s="235"/>
      <c r="EH95" s="235"/>
      <c r="EI95" s="235"/>
      <c r="EJ95" s="235"/>
      <c r="EK95" s="235"/>
      <c r="EL95" s="235"/>
      <c r="EM95" s="235"/>
      <c r="EN95" s="235"/>
      <c r="EO95" s="235"/>
      <c r="EP95" s="235"/>
      <c r="EQ95" s="235"/>
      <c r="ER95" s="235"/>
      <c r="ES95" s="235"/>
      <c r="ET95" s="235"/>
      <c r="EU95" s="235"/>
      <c r="EV95" s="235"/>
      <c r="EW95" s="235"/>
      <c r="EX95" s="235"/>
      <c r="EY95" s="235"/>
      <c r="EZ95" s="235"/>
      <c r="FA95" s="235"/>
      <c r="FB95" s="235"/>
      <c r="FC95" s="235"/>
      <c r="FD95" s="235"/>
    </row>
    <row r="96" spans="2:160" s="1" customFormat="1" x14ac:dyDescent="0.25">
      <c r="B96" s="33"/>
      <c r="C96" s="33"/>
      <c r="D96" s="261"/>
      <c r="E96" s="261"/>
      <c r="F96" s="261"/>
      <c r="G96" s="261"/>
      <c r="H96" s="261"/>
      <c r="I96" s="261"/>
      <c r="J96" s="261"/>
      <c r="K96" s="261"/>
      <c r="L96" s="261"/>
      <c r="M96" s="261"/>
      <c r="N96" s="261"/>
      <c r="O96" s="261"/>
      <c r="P96" s="261"/>
      <c r="Q96" s="261"/>
      <c r="R96" s="261"/>
      <c r="S96" s="261"/>
      <c r="T96" s="261"/>
      <c r="U96" s="235"/>
      <c r="V96" s="235"/>
      <c r="W96" s="235"/>
      <c r="X96" s="235"/>
      <c r="Y96" s="235"/>
      <c r="Z96" s="235"/>
      <c r="AA96" s="235"/>
      <c r="AB96" s="235"/>
      <c r="AC96" s="235"/>
      <c r="AD96" s="235"/>
      <c r="AE96" s="235"/>
      <c r="AF96" s="235"/>
      <c r="AG96" s="235"/>
      <c r="AH96" s="235"/>
      <c r="AI96" s="235"/>
      <c r="AJ96" s="235"/>
      <c r="AK96" s="235"/>
      <c r="AL96" s="235"/>
      <c r="AM96" s="235"/>
      <c r="AN96" s="235"/>
      <c r="AO96" s="235"/>
      <c r="AP96" s="235"/>
      <c r="AQ96" s="235"/>
      <c r="AR96" s="235"/>
      <c r="AS96" s="235"/>
      <c r="AT96" s="235"/>
      <c r="AU96" s="235"/>
      <c r="AV96" s="235"/>
      <c r="AW96" s="235"/>
      <c r="AX96" s="235"/>
      <c r="AY96" s="235"/>
      <c r="AZ96" s="235"/>
      <c r="BA96" s="235"/>
      <c r="BB96" s="235"/>
      <c r="BC96" s="235"/>
      <c r="BD96" s="235"/>
      <c r="BE96" s="235"/>
      <c r="BF96" s="235"/>
      <c r="BG96" s="235"/>
      <c r="BH96" s="235"/>
      <c r="BI96" s="235"/>
      <c r="BJ96" s="235"/>
      <c r="BK96" s="235"/>
      <c r="BL96" s="235"/>
      <c r="BM96" s="235"/>
      <c r="BN96" s="235"/>
      <c r="BO96" s="235"/>
      <c r="BP96" s="235"/>
      <c r="BQ96" s="235"/>
      <c r="BR96" s="235"/>
      <c r="BS96" s="235"/>
      <c r="BT96" s="235"/>
      <c r="BU96" s="235"/>
      <c r="BV96" s="235"/>
      <c r="BW96" s="235"/>
      <c r="BX96" s="235"/>
      <c r="BY96" s="235"/>
      <c r="BZ96" s="235"/>
      <c r="CA96" s="235"/>
      <c r="CB96" s="235"/>
      <c r="CC96" s="235"/>
      <c r="CD96" s="235"/>
      <c r="CE96" s="235"/>
      <c r="CF96" s="235"/>
      <c r="CG96" s="235"/>
      <c r="CH96" s="235"/>
      <c r="CI96" s="235"/>
      <c r="CJ96" s="235"/>
      <c r="CK96" s="235"/>
      <c r="CL96" s="235"/>
      <c r="CM96" s="235"/>
      <c r="CN96" s="235"/>
      <c r="CO96" s="235"/>
      <c r="CP96" s="235"/>
      <c r="CQ96" s="235"/>
      <c r="CR96" s="235"/>
      <c r="CS96" s="235"/>
      <c r="CT96" s="235"/>
      <c r="CU96" s="235"/>
      <c r="CV96" s="235"/>
      <c r="CW96" s="235"/>
      <c r="CX96" s="235"/>
      <c r="CY96" s="235"/>
      <c r="CZ96" s="235"/>
      <c r="DA96" s="235"/>
      <c r="DB96" s="235"/>
      <c r="DC96" s="235"/>
      <c r="DD96" s="235"/>
      <c r="DE96" s="235"/>
      <c r="DF96" s="235"/>
      <c r="DG96" s="235"/>
      <c r="DH96" s="235"/>
      <c r="DI96" s="235"/>
      <c r="DJ96" s="235"/>
      <c r="DK96" s="235"/>
      <c r="DL96" s="235"/>
      <c r="DM96" s="235"/>
      <c r="DN96" s="235"/>
      <c r="DO96" s="235"/>
      <c r="DP96" s="235"/>
      <c r="DQ96" s="235"/>
      <c r="DR96" s="235"/>
      <c r="DS96" s="235"/>
      <c r="DT96" s="235"/>
      <c r="DU96" s="235"/>
      <c r="DV96" s="235"/>
      <c r="DW96" s="235"/>
      <c r="DX96" s="235"/>
      <c r="DY96" s="235"/>
      <c r="DZ96" s="235"/>
      <c r="EA96" s="235"/>
      <c r="EB96" s="235"/>
      <c r="EC96" s="235"/>
      <c r="ED96" s="235"/>
      <c r="EE96" s="235"/>
      <c r="EF96" s="235"/>
      <c r="EG96" s="235"/>
      <c r="EH96" s="235"/>
      <c r="EI96" s="235"/>
      <c r="EJ96" s="235"/>
      <c r="EK96" s="235"/>
      <c r="EL96" s="235"/>
      <c r="EM96" s="235"/>
      <c r="EN96" s="235"/>
      <c r="EO96" s="235"/>
      <c r="EP96" s="235"/>
      <c r="EQ96" s="235"/>
      <c r="ER96" s="235"/>
      <c r="ES96" s="235"/>
      <c r="ET96" s="235"/>
      <c r="EU96" s="235"/>
      <c r="EV96" s="235"/>
      <c r="EW96" s="235"/>
      <c r="EX96" s="235"/>
      <c r="EY96" s="235"/>
      <c r="EZ96" s="235"/>
      <c r="FA96" s="235"/>
      <c r="FB96" s="235"/>
      <c r="FC96" s="235"/>
      <c r="FD96" s="235"/>
    </row>
    <row r="97" spans="2:160" s="1" customFormat="1" x14ac:dyDescent="0.25">
      <c r="B97" s="33"/>
      <c r="C97" s="33"/>
      <c r="D97" s="261"/>
      <c r="E97" s="261"/>
      <c r="F97" s="261"/>
      <c r="G97" s="261"/>
      <c r="H97" s="261"/>
      <c r="I97" s="261"/>
      <c r="J97" s="261"/>
      <c r="K97" s="261"/>
      <c r="L97" s="261"/>
      <c r="M97" s="261"/>
      <c r="N97" s="261"/>
      <c r="O97" s="261"/>
      <c r="P97" s="261"/>
      <c r="Q97" s="261"/>
      <c r="R97" s="261"/>
      <c r="S97" s="261"/>
      <c r="T97" s="261"/>
      <c r="U97" s="235"/>
      <c r="V97" s="235"/>
      <c r="W97" s="235"/>
      <c r="X97" s="235"/>
      <c r="Y97" s="235"/>
      <c r="Z97" s="235"/>
      <c r="AA97" s="235"/>
      <c r="AB97" s="235"/>
      <c r="AC97" s="235"/>
      <c r="AD97" s="235"/>
      <c r="AE97" s="235"/>
      <c r="AF97" s="235"/>
      <c r="AG97" s="235"/>
      <c r="AH97" s="235"/>
      <c r="AI97" s="235"/>
      <c r="AJ97" s="235"/>
      <c r="AK97" s="235"/>
      <c r="AL97" s="235"/>
      <c r="AM97" s="235"/>
      <c r="AN97" s="235"/>
      <c r="AO97" s="235"/>
      <c r="AP97" s="235"/>
      <c r="AQ97" s="235"/>
      <c r="AR97" s="235"/>
      <c r="AS97" s="235"/>
      <c r="AT97" s="235"/>
      <c r="AU97" s="235"/>
      <c r="AV97" s="235"/>
      <c r="AW97" s="235"/>
      <c r="AX97" s="235"/>
      <c r="AY97" s="235"/>
      <c r="AZ97" s="235"/>
      <c r="BA97" s="235"/>
      <c r="BB97" s="235"/>
      <c r="BC97" s="235"/>
      <c r="BD97" s="235"/>
      <c r="BE97" s="235"/>
      <c r="BF97" s="235"/>
      <c r="BG97" s="235"/>
      <c r="BH97" s="235"/>
      <c r="BI97" s="235"/>
      <c r="BJ97" s="235"/>
      <c r="BK97" s="235"/>
      <c r="BL97" s="235"/>
      <c r="BM97" s="235"/>
      <c r="BN97" s="235"/>
      <c r="BO97" s="235"/>
      <c r="BP97" s="235"/>
      <c r="BQ97" s="235"/>
      <c r="BR97" s="235"/>
      <c r="BS97" s="235"/>
      <c r="BT97" s="235"/>
      <c r="BU97" s="235"/>
      <c r="BV97" s="235"/>
      <c r="BW97" s="235"/>
      <c r="BX97" s="235"/>
      <c r="BY97" s="235"/>
      <c r="BZ97" s="235"/>
      <c r="CA97" s="235"/>
      <c r="CB97" s="235"/>
      <c r="CC97" s="235"/>
      <c r="CD97" s="235"/>
      <c r="CE97" s="235"/>
      <c r="CF97" s="235"/>
      <c r="CG97" s="235"/>
      <c r="CH97" s="235"/>
      <c r="CI97" s="235"/>
      <c r="CJ97" s="235"/>
      <c r="CK97" s="235"/>
      <c r="CL97" s="235"/>
      <c r="CM97" s="235"/>
      <c r="CN97" s="235"/>
      <c r="CO97" s="235"/>
      <c r="CP97" s="235"/>
      <c r="CQ97" s="235"/>
      <c r="CR97" s="235"/>
      <c r="CS97" s="235"/>
      <c r="CT97" s="235"/>
      <c r="CU97" s="235"/>
      <c r="CV97" s="235"/>
      <c r="CW97" s="235"/>
      <c r="CX97" s="235"/>
      <c r="CY97" s="235"/>
      <c r="CZ97" s="235"/>
      <c r="DA97" s="235"/>
      <c r="DB97" s="235"/>
      <c r="DC97" s="235"/>
      <c r="DD97" s="235"/>
      <c r="DE97" s="235"/>
      <c r="DF97" s="235"/>
      <c r="DG97" s="235"/>
      <c r="DH97" s="235"/>
      <c r="DI97" s="235"/>
      <c r="DJ97" s="235"/>
      <c r="DK97" s="235"/>
      <c r="DL97" s="235"/>
      <c r="DM97" s="235"/>
      <c r="DN97" s="235"/>
      <c r="DO97" s="235"/>
      <c r="DP97" s="235"/>
      <c r="DQ97" s="235"/>
      <c r="DR97" s="235"/>
      <c r="DS97" s="235"/>
      <c r="DT97" s="235"/>
      <c r="DU97" s="235"/>
      <c r="DV97" s="235"/>
      <c r="DW97" s="235"/>
      <c r="DX97" s="235"/>
      <c r="DY97" s="235"/>
      <c r="DZ97" s="235"/>
      <c r="EA97" s="235"/>
      <c r="EB97" s="235"/>
      <c r="EC97" s="235"/>
      <c r="ED97" s="235"/>
      <c r="EE97" s="235"/>
      <c r="EF97" s="235"/>
      <c r="EG97" s="235"/>
      <c r="EH97" s="235"/>
      <c r="EI97" s="235"/>
      <c r="EJ97" s="235"/>
      <c r="EK97" s="235"/>
      <c r="EL97" s="235"/>
      <c r="EM97" s="235"/>
      <c r="EN97" s="235"/>
      <c r="EO97" s="235"/>
      <c r="EP97" s="235"/>
      <c r="EQ97" s="235"/>
      <c r="ER97" s="235"/>
      <c r="ES97" s="235"/>
      <c r="ET97" s="235"/>
      <c r="EU97" s="235"/>
      <c r="EV97" s="235"/>
      <c r="EW97" s="235"/>
      <c r="EX97" s="235"/>
      <c r="EY97" s="235"/>
      <c r="EZ97" s="235"/>
      <c r="FA97" s="235"/>
      <c r="FB97" s="235"/>
      <c r="FC97" s="235"/>
      <c r="FD97" s="235"/>
    </row>
    <row r="98" spans="2:160" s="1" customFormat="1" x14ac:dyDescent="0.25">
      <c r="B98" s="33"/>
      <c r="C98" s="33"/>
      <c r="D98" s="261"/>
      <c r="E98" s="261"/>
      <c r="F98" s="261"/>
      <c r="G98" s="261"/>
      <c r="H98" s="261"/>
      <c r="I98" s="261"/>
      <c r="J98" s="261"/>
      <c r="K98" s="261"/>
      <c r="L98" s="261"/>
      <c r="M98" s="261"/>
      <c r="N98" s="261"/>
      <c r="O98" s="261"/>
      <c r="P98" s="261"/>
      <c r="Q98" s="261"/>
      <c r="R98" s="261"/>
      <c r="S98" s="261"/>
      <c r="T98" s="261"/>
      <c r="U98" s="235"/>
      <c r="V98" s="235"/>
      <c r="W98" s="235"/>
      <c r="X98" s="235"/>
      <c r="Y98" s="235"/>
      <c r="Z98" s="235"/>
      <c r="AA98" s="235"/>
      <c r="AB98" s="235"/>
      <c r="AC98" s="235"/>
      <c r="AD98" s="235"/>
      <c r="AE98" s="235"/>
      <c r="AF98" s="235"/>
      <c r="AG98" s="235"/>
      <c r="AH98" s="235"/>
      <c r="AI98" s="235"/>
      <c r="AJ98" s="235"/>
      <c r="AK98" s="235"/>
      <c r="AL98" s="235"/>
      <c r="AM98" s="235"/>
      <c r="AN98" s="235"/>
      <c r="AO98" s="235"/>
      <c r="AP98" s="235"/>
      <c r="AQ98" s="235"/>
      <c r="AR98" s="235"/>
      <c r="AS98" s="235"/>
      <c r="AT98" s="235"/>
      <c r="AU98" s="235"/>
      <c r="AV98" s="235"/>
      <c r="AW98" s="235"/>
      <c r="AX98" s="235"/>
      <c r="AY98" s="235"/>
      <c r="AZ98" s="235"/>
      <c r="BA98" s="235"/>
      <c r="BB98" s="235"/>
      <c r="BC98" s="235"/>
      <c r="BD98" s="235"/>
      <c r="BE98" s="235"/>
      <c r="BF98" s="235"/>
      <c r="BG98" s="235"/>
      <c r="BH98" s="235"/>
      <c r="BI98" s="235"/>
      <c r="BJ98" s="235"/>
      <c r="BK98" s="235"/>
      <c r="BL98" s="235"/>
      <c r="BM98" s="235"/>
      <c r="BN98" s="235"/>
      <c r="BO98" s="235"/>
      <c r="BP98" s="235"/>
      <c r="BQ98" s="235"/>
      <c r="BR98" s="235"/>
      <c r="BS98" s="235"/>
      <c r="BT98" s="235"/>
      <c r="BU98" s="235"/>
      <c r="BV98" s="235"/>
      <c r="BW98" s="235"/>
      <c r="BX98" s="235"/>
      <c r="BY98" s="235"/>
      <c r="BZ98" s="235"/>
      <c r="CA98" s="235"/>
      <c r="CB98" s="235"/>
      <c r="CC98" s="235"/>
      <c r="CD98" s="235"/>
      <c r="CE98" s="235"/>
      <c r="CF98" s="235"/>
      <c r="CG98" s="235"/>
      <c r="CH98" s="235"/>
      <c r="CI98" s="235"/>
      <c r="CJ98" s="235"/>
      <c r="CK98" s="235"/>
      <c r="CL98" s="235"/>
      <c r="CM98" s="235"/>
      <c r="CN98" s="235"/>
      <c r="CO98" s="235"/>
      <c r="CP98" s="235"/>
      <c r="CQ98" s="235"/>
      <c r="CR98" s="235"/>
      <c r="CS98" s="235"/>
      <c r="CT98" s="235"/>
      <c r="CU98" s="235"/>
      <c r="CV98" s="235"/>
      <c r="CW98" s="235"/>
      <c r="CX98" s="235"/>
      <c r="CY98" s="235"/>
      <c r="CZ98" s="235"/>
      <c r="DA98" s="235"/>
      <c r="DB98" s="235"/>
      <c r="DC98" s="235"/>
      <c r="DD98" s="235"/>
      <c r="DE98" s="235"/>
      <c r="DF98" s="235"/>
      <c r="DG98" s="235"/>
      <c r="DH98" s="235"/>
      <c r="DI98" s="235"/>
      <c r="DJ98" s="235"/>
      <c r="DK98" s="235"/>
      <c r="DL98" s="235"/>
      <c r="DM98" s="235"/>
      <c r="DN98" s="235"/>
      <c r="DO98" s="235"/>
      <c r="DP98" s="235"/>
      <c r="DQ98" s="235"/>
      <c r="DR98" s="235"/>
      <c r="DS98" s="235"/>
      <c r="DT98" s="235"/>
      <c r="DU98" s="235"/>
      <c r="DV98" s="235"/>
      <c r="DW98" s="235"/>
      <c r="DX98" s="235"/>
      <c r="DY98" s="235"/>
      <c r="DZ98" s="235"/>
      <c r="EA98" s="235"/>
      <c r="EB98" s="235"/>
      <c r="EC98" s="235"/>
      <c r="ED98" s="235"/>
      <c r="EE98" s="235"/>
      <c r="EF98" s="235"/>
      <c r="EG98" s="235"/>
      <c r="EH98" s="235"/>
      <c r="EI98" s="235"/>
      <c r="EJ98" s="235"/>
      <c r="EK98" s="235"/>
      <c r="EL98" s="235"/>
      <c r="EM98" s="235"/>
      <c r="EN98" s="235"/>
      <c r="EO98" s="235"/>
      <c r="EP98" s="235"/>
      <c r="EQ98" s="235"/>
      <c r="ER98" s="235"/>
      <c r="ES98" s="235"/>
      <c r="ET98" s="235"/>
      <c r="EU98" s="235"/>
      <c r="EV98" s="235"/>
      <c r="EW98" s="235"/>
      <c r="EX98" s="235"/>
      <c r="EY98" s="235"/>
      <c r="EZ98" s="235"/>
      <c r="FA98" s="235"/>
      <c r="FB98" s="235"/>
      <c r="FC98" s="235"/>
      <c r="FD98" s="235"/>
    </row>
    <row r="99" spans="2:160" s="1" customFormat="1" x14ac:dyDescent="0.25">
      <c r="B99" s="33"/>
      <c r="C99" s="33"/>
      <c r="D99" s="261"/>
      <c r="E99" s="261"/>
      <c r="F99" s="261"/>
      <c r="G99" s="261"/>
      <c r="H99" s="261"/>
      <c r="I99" s="261"/>
      <c r="J99" s="261"/>
      <c r="K99" s="261"/>
      <c r="L99" s="261"/>
      <c r="M99" s="261"/>
      <c r="N99" s="261"/>
      <c r="O99" s="261"/>
      <c r="P99" s="261"/>
      <c r="Q99" s="261"/>
      <c r="R99" s="261"/>
      <c r="S99" s="261"/>
      <c r="T99" s="261"/>
      <c r="U99" s="235"/>
      <c r="V99" s="235"/>
      <c r="W99" s="235"/>
      <c r="X99" s="235"/>
      <c r="Y99" s="235"/>
      <c r="Z99" s="235"/>
      <c r="AA99" s="235"/>
      <c r="AB99" s="235"/>
      <c r="AC99" s="235"/>
      <c r="AD99" s="235"/>
      <c r="AE99" s="235"/>
      <c r="AF99" s="235"/>
      <c r="AG99" s="235"/>
      <c r="AH99" s="235"/>
      <c r="AI99" s="235"/>
      <c r="AJ99" s="235"/>
      <c r="AK99" s="235"/>
      <c r="AL99" s="235"/>
      <c r="AM99" s="235"/>
      <c r="AN99" s="235"/>
      <c r="AO99" s="235"/>
      <c r="AP99" s="235"/>
      <c r="AQ99" s="235"/>
      <c r="AR99" s="235"/>
      <c r="AS99" s="235"/>
      <c r="AT99" s="235"/>
      <c r="AU99" s="235"/>
      <c r="AV99" s="235"/>
      <c r="AW99" s="235"/>
      <c r="AX99" s="235"/>
      <c r="AY99" s="235"/>
      <c r="AZ99" s="235"/>
      <c r="BA99" s="235"/>
      <c r="BB99" s="235"/>
      <c r="BC99" s="235"/>
      <c r="BD99" s="235"/>
      <c r="BE99" s="235"/>
      <c r="BF99" s="235"/>
      <c r="BG99" s="235"/>
      <c r="BH99" s="235"/>
      <c r="BI99" s="235"/>
      <c r="BJ99" s="235"/>
      <c r="BK99" s="235"/>
      <c r="BL99" s="235"/>
      <c r="BM99" s="235"/>
      <c r="BN99" s="235"/>
      <c r="BO99" s="235"/>
      <c r="BP99" s="235"/>
      <c r="BQ99" s="235"/>
      <c r="BR99" s="235"/>
      <c r="BS99" s="235"/>
      <c r="BT99" s="235"/>
      <c r="BU99" s="235"/>
      <c r="BV99" s="235"/>
      <c r="BW99" s="235"/>
      <c r="BX99" s="235"/>
      <c r="BY99" s="235"/>
      <c r="BZ99" s="235"/>
      <c r="CA99" s="235"/>
      <c r="CB99" s="235"/>
      <c r="CC99" s="235"/>
      <c r="CD99" s="235"/>
      <c r="CE99" s="235"/>
      <c r="CF99" s="235"/>
      <c r="CG99" s="235"/>
      <c r="CH99" s="235"/>
      <c r="CI99" s="235"/>
      <c r="CJ99" s="235"/>
      <c r="CK99" s="235"/>
      <c r="CL99" s="235"/>
      <c r="CM99" s="235"/>
      <c r="CN99" s="235"/>
      <c r="CO99" s="235"/>
      <c r="CP99" s="235"/>
      <c r="CQ99" s="235"/>
      <c r="CR99" s="235"/>
      <c r="CS99" s="235"/>
      <c r="CT99" s="235"/>
      <c r="CU99" s="235"/>
      <c r="CV99" s="235"/>
      <c r="CW99" s="235"/>
      <c r="CX99" s="235"/>
      <c r="CY99" s="235"/>
      <c r="CZ99" s="235"/>
      <c r="DA99" s="235"/>
      <c r="DB99" s="235"/>
      <c r="DC99" s="235"/>
      <c r="DD99" s="235"/>
      <c r="DE99" s="235"/>
      <c r="DF99" s="235"/>
      <c r="DG99" s="235"/>
      <c r="DH99" s="235"/>
      <c r="DI99" s="235"/>
      <c r="DJ99" s="235"/>
      <c r="DK99" s="235"/>
      <c r="DL99" s="235"/>
      <c r="DM99" s="235"/>
      <c r="DN99" s="235"/>
      <c r="DO99" s="235"/>
      <c r="DP99" s="235"/>
      <c r="DQ99" s="235"/>
      <c r="DR99" s="235"/>
      <c r="DS99" s="235"/>
      <c r="DT99" s="235"/>
      <c r="DU99" s="235"/>
      <c r="DV99" s="235"/>
      <c r="DW99" s="235"/>
      <c r="DX99" s="235"/>
      <c r="DY99" s="235"/>
      <c r="DZ99" s="235"/>
      <c r="EA99" s="235"/>
      <c r="EB99" s="235"/>
      <c r="EC99" s="235"/>
      <c r="ED99" s="235"/>
      <c r="EE99" s="235"/>
      <c r="EF99" s="235"/>
      <c r="EG99" s="235"/>
      <c r="EH99" s="235"/>
      <c r="EI99" s="235"/>
      <c r="EJ99" s="235"/>
      <c r="EK99" s="235"/>
      <c r="EL99" s="235"/>
      <c r="EM99" s="235"/>
      <c r="EN99" s="235"/>
      <c r="EO99" s="235"/>
      <c r="EP99" s="235"/>
      <c r="EQ99" s="235"/>
      <c r="ER99" s="235"/>
      <c r="ES99" s="235"/>
      <c r="ET99" s="235"/>
      <c r="EU99" s="235"/>
      <c r="EV99" s="235"/>
      <c r="EW99" s="235"/>
      <c r="EX99" s="235"/>
      <c r="EY99" s="235"/>
      <c r="EZ99" s="235"/>
      <c r="FA99" s="235"/>
      <c r="FB99" s="235"/>
      <c r="FC99" s="235"/>
      <c r="FD99" s="235"/>
    </row>
    <row r="100" spans="2:160" s="1" customFormat="1" x14ac:dyDescent="0.25">
      <c r="B100" s="33"/>
      <c r="C100" s="33"/>
      <c r="D100" s="261"/>
      <c r="E100" s="261"/>
      <c r="F100" s="261"/>
      <c r="G100" s="261"/>
      <c r="H100" s="261"/>
      <c r="I100" s="261"/>
      <c r="J100" s="261"/>
      <c r="K100" s="261"/>
      <c r="L100" s="261"/>
      <c r="M100" s="261"/>
      <c r="N100" s="261"/>
      <c r="O100" s="261"/>
      <c r="P100" s="261"/>
      <c r="Q100" s="261"/>
      <c r="R100" s="261"/>
      <c r="S100" s="261"/>
      <c r="T100" s="261"/>
      <c r="U100" s="235"/>
      <c r="V100" s="235"/>
      <c r="W100" s="235"/>
      <c r="X100" s="235"/>
      <c r="Y100" s="235"/>
      <c r="Z100" s="235"/>
      <c r="AA100" s="235"/>
      <c r="AB100" s="235"/>
      <c r="AC100" s="235"/>
      <c r="AD100" s="235"/>
      <c r="AE100" s="235"/>
      <c r="AF100" s="235"/>
      <c r="AG100" s="235"/>
      <c r="AH100" s="235"/>
      <c r="AI100" s="235"/>
      <c r="AJ100" s="235"/>
      <c r="AK100" s="235"/>
      <c r="AL100" s="235"/>
      <c r="AM100" s="235"/>
      <c r="AN100" s="235"/>
      <c r="AO100" s="235"/>
      <c r="AP100" s="235"/>
      <c r="AQ100" s="235"/>
      <c r="AR100" s="235"/>
      <c r="AS100" s="235"/>
      <c r="AT100" s="235"/>
      <c r="AU100" s="235"/>
      <c r="AV100" s="235"/>
      <c r="AW100" s="235"/>
      <c r="AX100" s="235"/>
      <c r="AY100" s="235"/>
      <c r="AZ100" s="235"/>
      <c r="BA100" s="235"/>
      <c r="BB100" s="235"/>
      <c r="BC100" s="235"/>
      <c r="BD100" s="235"/>
      <c r="BE100" s="235"/>
      <c r="BF100" s="235"/>
      <c r="BG100" s="235"/>
      <c r="BH100" s="235"/>
      <c r="BI100" s="235"/>
      <c r="BJ100" s="235"/>
      <c r="BK100" s="235"/>
      <c r="BL100" s="235"/>
      <c r="BM100" s="235"/>
      <c r="BN100" s="235"/>
      <c r="BO100" s="235"/>
      <c r="BP100" s="235"/>
      <c r="BQ100" s="235"/>
      <c r="BR100" s="235"/>
      <c r="BS100" s="235"/>
      <c r="BT100" s="235"/>
      <c r="BU100" s="235"/>
      <c r="BV100" s="235"/>
      <c r="BW100" s="235"/>
      <c r="BX100" s="235"/>
      <c r="BY100" s="235"/>
      <c r="BZ100" s="235"/>
      <c r="CA100" s="235"/>
      <c r="CB100" s="235"/>
      <c r="CC100" s="235"/>
      <c r="CD100" s="235"/>
      <c r="CE100" s="235"/>
      <c r="CF100" s="235"/>
      <c r="CG100" s="235"/>
      <c r="CH100" s="235"/>
      <c r="CI100" s="235"/>
      <c r="CJ100" s="235"/>
      <c r="CK100" s="235"/>
      <c r="CL100" s="235"/>
      <c r="CM100" s="235"/>
      <c r="CN100" s="235"/>
      <c r="CO100" s="235"/>
      <c r="CP100" s="235"/>
      <c r="CQ100" s="235"/>
      <c r="CR100" s="235"/>
      <c r="CS100" s="235"/>
      <c r="CT100" s="235"/>
      <c r="CU100" s="235"/>
      <c r="CV100" s="235"/>
      <c r="CW100" s="235"/>
      <c r="CX100" s="235"/>
      <c r="CY100" s="235"/>
      <c r="CZ100" s="235"/>
      <c r="DA100" s="235"/>
      <c r="DB100" s="235"/>
      <c r="DC100" s="235"/>
      <c r="DD100" s="235"/>
      <c r="DE100" s="235"/>
      <c r="DF100" s="235"/>
      <c r="DG100" s="235"/>
      <c r="DH100" s="235"/>
      <c r="DI100" s="235"/>
      <c r="DJ100" s="235"/>
      <c r="DK100" s="235"/>
      <c r="DL100" s="235"/>
      <c r="DM100" s="235"/>
      <c r="DN100" s="235"/>
      <c r="DO100" s="235"/>
      <c r="DP100" s="235"/>
      <c r="DQ100" s="235"/>
      <c r="DR100" s="235"/>
      <c r="DS100" s="235"/>
      <c r="DT100" s="235"/>
      <c r="DU100" s="235"/>
      <c r="DV100" s="235"/>
      <c r="DW100" s="235"/>
      <c r="DX100" s="235"/>
      <c r="DY100" s="235"/>
      <c r="DZ100" s="235"/>
      <c r="EA100" s="235"/>
      <c r="EB100" s="235"/>
      <c r="EC100" s="235"/>
      <c r="ED100" s="235"/>
      <c r="EE100" s="235"/>
      <c r="EF100" s="235"/>
      <c r="EG100" s="235"/>
      <c r="EH100" s="235"/>
      <c r="EI100" s="235"/>
      <c r="EJ100" s="235"/>
      <c r="EK100" s="235"/>
      <c r="EL100" s="235"/>
      <c r="EM100" s="235"/>
      <c r="EN100" s="235"/>
      <c r="EO100" s="235"/>
      <c r="EP100" s="235"/>
      <c r="EQ100" s="235"/>
      <c r="ER100" s="235"/>
      <c r="ES100" s="235"/>
      <c r="ET100" s="235"/>
      <c r="EU100" s="235"/>
      <c r="EV100" s="235"/>
      <c r="EW100" s="235"/>
      <c r="EX100" s="235"/>
      <c r="EY100" s="235"/>
      <c r="EZ100" s="235"/>
      <c r="FA100" s="235"/>
      <c r="FB100" s="235"/>
      <c r="FC100" s="235"/>
      <c r="FD100" s="235"/>
    </row>
    <row r="101" spans="2:160" s="1" customFormat="1" x14ac:dyDescent="0.25">
      <c r="B101" s="33"/>
      <c r="C101" s="33"/>
      <c r="D101" s="261"/>
      <c r="E101" s="261"/>
      <c r="F101" s="261"/>
      <c r="G101" s="261"/>
      <c r="H101" s="261"/>
      <c r="I101" s="261"/>
      <c r="J101" s="261"/>
      <c r="K101" s="261"/>
      <c r="L101" s="261"/>
      <c r="M101" s="261"/>
      <c r="N101" s="261"/>
      <c r="O101" s="261"/>
      <c r="P101" s="261"/>
      <c r="Q101" s="261"/>
      <c r="R101" s="261"/>
      <c r="S101" s="261"/>
      <c r="T101" s="261"/>
      <c r="U101" s="235"/>
      <c r="V101" s="235"/>
      <c r="W101" s="235"/>
      <c r="X101" s="235"/>
      <c r="Y101" s="235"/>
      <c r="Z101" s="235"/>
      <c r="AA101" s="235"/>
      <c r="AB101" s="235"/>
      <c r="AC101" s="235"/>
      <c r="AD101" s="235"/>
      <c r="AE101" s="235"/>
      <c r="AF101" s="235"/>
      <c r="AG101" s="235"/>
      <c r="AH101" s="235"/>
      <c r="AI101" s="235"/>
      <c r="AJ101" s="235"/>
      <c r="AK101" s="235"/>
      <c r="AL101" s="235"/>
      <c r="AM101" s="235"/>
      <c r="AN101" s="235"/>
      <c r="AO101" s="235"/>
      <c r="AP101" s="235"/>
      <c r="AQ101" s="235"/>
      <c r="AR101" s="235"/>
      <c r="AS101" s="235"/>
      <c r="AT101" s="235"/>
      <c r="AU101" s="235"/>
      <c r="AV101" s="235"/>
      <c r="AW101" s="235"/>
      <c r="AX101" s="235"/>
      <c r="AY101" s="235"/>
      <c r="AZ101" s="235"/>
      <c r="BA101" s="235"/>
      <c r="BB101" s="235"/>
      <c r="BC101" s="235"/>
      <c r="BD101" s="235"/>
      <c r="BE101" s="235"/>
      <c r="BF101" s="235"/>
      <c r="BG101" s="235"/>
      <c r="BH101" s="235"/>
      <c r="BI101" s="235"/>
      <c r="BJ101" s="235"/>
      <c r="BK101" s="235"/>
      <c r="BL101" s="235"/>
      <c r="BM101" s="235"/>
      <c r="BN101" s="235"/>
      <c r="BO101" s="235"/>
      <c r="BP101" s="235"/>
      <c r="BQ101" s="235"/>
      <c r="BR101" s="235"/>
      <c r="BS101" s="235"/>
      <c r="BT101" s="235"/>
      <c r="BU101" s="235"/>
      <c r="BV101" s="235"/>
      <c r="BW101" s="235"/>
      <c r="BX101" s="235"/>
      <c r="BY101" s="235"/>
      <c r="BZ101" s="235"/>
      <c r="CA101" s="235"/>
      <c r="CB101" s="235"/>
      <c r="CC101" s="235"/>
      <c r="CD101" s="235"/>
      <c r="CE101" s="235"/>
      <c r="CF101" s="235"/>
      <c r="CG101" s="235"/>
      <c r="CH101" s="235"/>
      <c r="CI101" s="235"/>
      <c r="CJ101" s="235"/>
      <c r="CK101" s="235"/>
      <c r="CL101" s="235"/>
      <c r="CM101" s="235"/>
      <c r="CN101" s="235"/>
      <c r="CO101" s="235"/>
      <c r="CP101" s="235"/>
      <c r="CQ101" s="235"/>
      <c r="CR101" s="235"/>
      <c r="CS101" s="235"/>
      <c r="CT101" s="235"/>
      <c r="CU101" s="235"/>
      <c r="CV101" s="235"/>
      <c r="CW101" s="235"/>
      <c r="CX101" s="235"/>
      <c r="CY101" s="235"/>
      <c r="CZ101" s="235"/>
      <c r="DA101" s="235"/>
      <c r="DB101" s="235"/>
      <c r="DC101" s="235"/>
      <c r="DD101" s="235"/>
      <c r="DE101" s="235"/>
      <c r="DF101" s="235"/>
      <c r="DG101" s="235"/>
      <c r="DH101" s="235"/>
      <c r="DI101" s="235"/>
      <c r="DJ101" s="235"/>
      <c r="DK101" s="235"/>
      <c r="DL101" s="235"/>
      <c r="DM101" s="235"/>
      <c r="DN101" s="235"/>
      <c r="DO101" s="235"/>
      <c r="DP101" s="235"/>
      <c r="DQ101" s="235"/>
      <c r="DR101" s="235"/>
      <c r="DS101" s="235"/>
      <c r="DT101" s="235"/>
      <c r="DU101" s="235"/>
      <c r="DV101" s="235"/>
      <c r="DW101" s="235"/>
      <c r="DX101" s="235"/>
      <c r="DY101" s="235"/>
      <c r="DZ101" s="235"/>
      <c r="EA101" s="235"/>
      <c r="EB101" s="235"/>
      <c r="EC101" s="235"/>
      <c r="ED101" s="235"/>
      <c r="EE101" s="235"/>
      <c r="EF101" s="235"/>
      <c r="EG101" s="235"/>
      <c r="EH101" s="235"/>
      <c r="EI101" s="235"/>
      <c r="EJ101" s="235"/>
      <c r="EK101" s="235"/>
      <c r="EL101" s="235"/>
      <c r="EM101" s="235"/>
      <c r="EN101" s="235"/>
      <c r="EO101" s="235"/>
      <c r="EP101" s="235"/>
      <c r="EQ101" s="235"/>
      <c r="ER101" s="235"/>
      <c r="ES101" s="235"/>
      <c r="ET101" s="235"/>
      <c r="EU101" s="235"/>
      <c r="EV101" s="235"/>
      <c r="EW101" s="235"/>
      <c r="EX101" s="235"/>
      <c r="EY101" s="235"/>
      <c r="EZ101" s="235"/>
      <c r="FA101" s="235"/>
      <c r="FB101" s="235"/>
      <c r="FC101" s="235"/>
      <c r="FD101" s="235"/>
    </row>
    <row r="102" spans="2:160" s="1" customFormat="1" x14ac:dyDescent="0.25">
      <c r="B102" s="33"/>
      <c r="C102" s="33"/>
      <c r="D102" s="261"/>
      <c r="E102" s="261"/>
      <c r="F102" s="261"/>
      <c r="G102" s="261"/>
      <c r="H102" s="261"/>
      <c r="I102" s="261"/>
      <c r="J102" s="261"/>
      <c r="K102" s="261"/>
      <c r="L102" s="261"/>
      <c r="M102" s="261"/>
      <c r="N102" s="261"/>
      <c r="O102" s="261"/>
      <c r="P102" s="261"/>
      <c r="Q102" s="261"/>
      <c r="R102" s="261"/>
      <c r="S102" s="261"/>
      <c r="T102" s="261"/>
      <c r="U102" s="235"/>
      <c r="V102" s="235"/>
      <c r="W102" s="235"/>
      <c r="X102" s="235"/>
      <c r="Y102" s="235"/>
      <c r="Z102" s="235"/>
      <c r="AA102" s="235"/>
      <c r="AB102" s="235"/>
      <c r="AC102" s="235"/>
      <c r="AD102" s="235"/>
      <c r="AE102" s="235"/>
      <c r="AF102" s="235"/>
      <c r="AG102" s="235"/>
      <c r="AH102" s="235"/>
      <c r="AI102" s="235"/>
      <c r="AJ102" s="235"/>
      <c r="AK102" s="235"/>
      <c r="AL102" s="235"/>
      <c r="AM102" s="235"/>
      <c r="AN102" s="235"/>
      <c r="AO102" s="235"/>
      <c r="AP102" s="235"/>
      <c r="AQ102" s="235"/>
      <c r="AR102" s="235"/>
      <c r="AS102" s="235"/>
      <c r="AT102" s="235"/>
      <c r="AU102" s="235"/>
      <c r="AV102" s="235"/>
      <c r="AW102" s="235"/>
      <c r="AX102" s="235"/>
      <c r="AY102" s="235"/>
      <c r="AZ102" s="235"/>
      <c r="BA102" s="235"/>
      <c r="BB102" s="235"/>
      <c r="BC102" s="235"/>
      <c r="BD102" s="235"/>
      <c r="BE102" s="235"/>
      <c r="BF102" s="235"/>
      <c r="BG102" s="235"/>
      <c r="BH102" s="235"/>
      <c r="BI102" s="235"/>
      <c r="BJ102" s="235"/>
      <c r="BK102" s="235"/>
      <c r="BL102" s="235"/>
      <c r="BM102" s="235"/>
      <c r="BN102" s="235"/>
      <c r="BO102" s="235"/>
      <c r="BP102" s="235"/>
      <c r="BQ102" s="235"/>
      <c r="BR102" s="235"/>
      <c r="BS102" s="235"/>
      <c r="BT102" s="235"/>
      <c r="BU102" s="235"/>
      <c r="BV102" s="235"/>
      <c r="BW102" s="235"/>
      <c r="BX102" s="235"/>
      <c r="BY102" s="235"/>
      <c r="BZ102" s="235"/>
      <c r="CA102" s="235"/>
      <c r="CB102" s="235"/>
      <c r="CC102" s="235"/>
      <c r="CD102" s="235"/>
      <c r="CE102" s="235"/>
      <c r="CF102" s="235"/>
      <c r="CG102" s="235"/>
      <c r="CH102" s="235"/>
      <c r="CI102" s="235"/>
      <c r="CJ102" s="235"/>
      <c r="CK102" s="235"/>
      <c r="CL102" s="235"/>
      <c r="CM102" s="235"/>
      <c r="CN102" s="235"/>
      <c r="CO102" s="235"/>
      <c r="CP102" s="235"/>
      <c r="CQ102" s="235"/>
      <c r="CR102" s="235"/>
      <c r="CS102" s="235"/>
      <c r="CT102" s="235"/>
      <c r="CU102" s="235"/>
      <c r="CV102" s="235"/>
      <c r="CW102" s="235"/>
      <c r="CX102" s="235"/>
      <c r="CY102" s="235"/>
      <c r="CZ102" s="235"/>
      <c r="DA102" s="235"/>
      <c r="DB102" s="235"/>
      <c r="DC102" s="235"/>
      <c r="DD102" s="235"/>
      <c r="DE102" s="235"/>
      <c r="DF102" s="235"/>
      <c r="DG102" s="235"/>
      <c r="DH102" s="235"/>
      <c r="DI102" s="235"/>
      <c r="DJ102" s="235"/>
      <c r="DK102" s="235"/>
      <c r="DL102" s="235"/>
      <c r="DM102" s="235"/>
      <c r="DN102" s="235"/>
      <c r="DO102" s="235"/>
      <c r="DP102" s="235"/>
      <c r="DQ102" s="235"/>
      <c r="DR102" s="235"/>
      <c r="DS102" s="235"/>
      <c r="DT102" s="235"/>
      <c r="DU102" s="235"/>
      <c r="DV102" s="235"/>
      <c r="DW102" s="235"/>
      <c r="DX102" s="235"/>
      <c r="DY102" s="235"/>
      <c r="DZ102" s="235"/>
      <c r="EA102" s="235"/>
      <c r="EB102" s="235"/>
      <c r="EC102" s="235"/>
      <c r="ED102" s="235"/>
      <c r="EE102" s="235"/>
      <c r="EF102" s="235"/>
      <c r="EG102" s="235"/>
      <c r="EH102" s="235"/>
      <c r="EI102" s="235"/>
      <c r="EJ102" s="235"/>
      <c r="EK102" s="235"/>
      <c r="EL102" s="235"/>
      <c r="EM102" s="235"/>
      <c r="EN102" s="235"/>
      <c r="EO102" s="235"/>
      <c r="EP102" s="235"/>
      <c r="EQ102" s="235"/>
      <c r="ER102" s="235"/>
      <c r="ES102" s="235"/>
      <c r="ET102" s="235"/>
      <c r="EU102" s="235"/>
      <c r="EV102" s="235"/>
      <c r="EW102" s="235"/>
      <c r="EX102" s="235"/>
      <c r="EY102" s="235"/>
      <c r="EZ102" s="235"/>
      <c r="FA102" s="235"/>
      <c r="FB102" s="235"/>
      <c r="FC102" s="235"/>
      <c r="FD102" s="235"/>
    </row>
    <row r="103" spans="2:160" s="1" customFormat="1" x14ac:dyDescent="0.25">
      <c r="B103" s="33"/>
      <c r="C103" s="33"/>
      <c r="D103" s="261"/>
      <c r="E103" s="261"/>
      <c r="F103" s="261"/>
      <c r="G103" s="261"/>
      <c r="H103" s="261"/>
      <c r="I103" s="261"/>
      <c r="J103" s="261"/>
      <c r="K103" s="261"/>
      <c r="L103" s="261"/>
      <c r="M103" s="261"/>
      <c r="N103" s="261"/>
      <c r="O103" s="261"/>
      <c r="P103" s="261"/>
      <c r="Q103" s="261"/>
      <c r="R103" s="261"/>
      <c r="S103" s="261"/>
      <c r="T103" s="261"/>
      <c r="U103" s="235"/>
      <c r="V103" s="235"/>
      <c r="W103" s="235"/>
      <c r="X103" s="235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235"/>
      <c r="AI103" s="235"/>
      <c r="AJ103" s="235"/>
      <c r="AK103" s="235"/>
      <c r="AL103" s="235"/>
      <c r="AM103" s="235"/>
      <c r="AN103" s="235"/>
      <c r="AO103" s="235"/>
      <c r="AP103" s="235"/>
      <c r="AQ103" s="235"/>
      <c r="AR103" s="235"/>
      <c r="AS103" s="235"/>
      <c r="AT103" s="235"/>
      <c r="AU103" s="235"/>
      <c r="AV103" s="235"/>
      <c r="AW103" s="235"/>
      <c r="AX103" s="235"/>
      <c r="AY103" s="235"/>
      <c r="AZ103" s="235"/>
      <c r="BA103" s="235"/>
      <c r="BB103" s="235"/>
      <c r="BC103" s="235"/>
      <c r="BD103" s="235"/>
      <c r="BE103" s="235"/>
      <c r="BF103" s="235"/>
      <c r="BG103" s="235"/>
      <c r="BH103" s="235"/>
      <c r="BI103" s="235"/>
      <c r="BJ103" s="235"/>
      <c r="BK103" s="235"/>
      <c r="BL103" s="235"/>
      <c r="BM103" s="235"/>
      <c r="BN103" s="235"/>
      <c r="BO103" s="235"/>
      <c r="BP103" s="235"/>
      <c r="BQ103" s="235"/>
      <c r="BR103" s="235"/>
      <c r="BS103" s="235"/>
      <c r="BT103" s="235"/>
      <c r="BU103" s="235"/>
      <c r="BV103" s="235"/>
      <c r="BW103" s="235"/>
      <c r="BX103" s="235"/>
      <c r="BY103" s="235"/>
      <c r="BZ103" s="235"/>
      <c r="CA103" s="235"/>
      <c r="CB103" s="235"/>
      <c r="CC103" s="235"/>
      <c r="CD103" s="235"/>
      <c r="CE103" s="235"/>
      <c r="CF103" s="235"/>
      <c r="CG103" s="235"/>
      <c r="CH103" s="235"/>
      <c r="CI103" s="235"/>
      <c r="CJ103" s="235"/>
      <c r="CK103" s="235"/>
      <c r="CL103" s="235"/>
      <c r="CM103" s="235"/>
      <c r="CN103" s="235"/>
      <c r="CO103" s="235"/>
      <c r="CP103" s="235"/>
      <c r="CQ103" s="235"/>
      <c r="CR103" s="235"/>
      <c r="CS103" s="235"/>
      <c r="CT103" s="235"/>
      <c r="CU103" s="235"/>
      <c r="CV103" s="235"/>
      <c r="CW103" s="235"/>
      <c r="CX103" s="235"/>
      <c r="CY103" s="235"/>
      <c r="CZ103" s="235"/>
      <c r="DA103" s="235"/>
      <c r="DB103" s="235"/>
      <c r="DC103" s="235"/>
      <c r="DD103" s="235"/>
      <c r="DE103" s="235"/>
      <c r="DF103" s="235"/>
      <c r="DG103" s="235"/>
      <c r="DH103" s="235"/>
      <c r="DI103" s="235"/>
      <c r="DJ103" s="235"/>
      <c r="DK103" s="235"/>
      <c r="DL103" s="235"/>
      <c r="DM103" s="235"/>
      <c r="DN103" s="235"/>
      <c r="DO103" s="235"/>
      <c r="DP103" s="235"/>
      <c r="DQ103" s="235"/>
      <c r="DR103" s="235"/>
      <c r="DS103" s="235"/>
      <c r="DT103" s="235"/>
      <c r="DU103" s="235"/>
      <c r="DV103" s="235"/>
      <c r="DW103" s="235"/>
      <c r="DX103" s="235"/>
      <c r="DY103" s="235"/>
      <c r="DZ103" s="235"/>
      <c r="EA103" s="235"/>
      <c r="EB103" s="235"/>
      <c r="EC103" s="235"/>
      <c r="ED103" s="235"/>
      <c r="EE103" s="235"/>
      <c r="EF103" s="235"/>
      <c r="EG103" s="235"/>
      <c r="EH103" s="235"/>
      <c r="EI103" s="235"/>
      <c r="EJ103" s="235"/>
      <c r="EK103" s="235"/>
      <c r="EL103" s="235"/>
      <c r="EM103" s="235"/>
      <c r="EN103" s="235"/>
      <c r="EO103" s="235"/>
      <c r="EP103" s="235"/>
      <c r="EQ103" s="235"/>
      <c r="ER103" s="235"/>
      <c r="ES103" s="235"/>
      <c r="ET103" s="235"/>
      <c r="EU103" s="235"/>
      <c r="EV103" s="235"/>
      <c r="EW103" s="235"/>
      <c r="EX103" s="235"/>
      <c r="EY103" s="235"/>
      <c r="EZ103" s="235"/>
      <c r="FA103" s="235"/>
      <c r="FB103" s="235"/>
      <c r="FC103" s="235"/>
      <c r="FD103" s="235"/>
    </row>
    <row r="104" spans="2:160" s="1" customFormat="1" x14ac:dyDescent="0.25">
      <c r="B104" s="33"/>
      <c r="C104" s="33"/>
      <c r="D104" s="261"/>
      <c r="E104" s="261"/>
      <c r="F104" s="261"/>
      <c r="G104" s="261"/>
      <c r="H104" s="261"/>
      <c r="I104" s="261"/>
      <c r="J104" s="261"/>
      <c r="K104" s="261"/>
      <c r="L104" s="261"/>
      <c r="M104" s="261"/>
      <c r="N104" s="261"/>
      <c r="O104" s="261"/>
      <c r="P104" s="261"/>
      <c r="Q104" s="261"/>
      <c r="R104" s="261"/>
      <c r="S104" s="261"/>
      <c r="T104" s="261"/>
      <c r="U104" s="235"/>
      <c r="V104" s="235"/>
      <c r="W104" s="235"/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235"/>
      <c r="AI104" s="235"/>
      <c r="AJ104" s="235"/>
      <c r="AK104" s="235"/>
      <c r="AL104" s="235"/>
      <c r="AM104" s="235"/>
      <c r="AN104" s="235"/>
      <c r="AO104" s="235"/>
      <c r="AP104" s="235"/>
      <c r="AQ104" s="235"/>
      <c r="AR104" s="235"/>
      <c r="AS104" s="235"/>
      <c r="AT104" s="235"/>
      <c r="AU104" s="235"/>
      <c r="AV104" s="235"/>
      <c r="AW104" s="235"/>
      <c r="AX104" s="235"/>
      <c r="AY104" s="235"/>
      <c r="AZ104" s="235"/>
      <c r="BA104" s="235"/>
      <c r="BB104" s="235"/>
      <c r="BC104" s="235"/>
      <c r="BD104" s="235"/>
      <c r="BE104" s="235"/>
      <c r="BF104" s="235"/>
      <c r="BG104" s="235"/>
      <c r="BH104" s="235"/>
      <c r="BI104" s="235"/>
      <c r="BJ104" s="235"/>
      <c r="BK104" s="235"/>
      <c r="BL104" s="235"/>
      <c r="BM104" s="235"/>
      <c r="BN104" s="235"/>
      <c r="BO104" s="235"/>
      <c r="BP104" s="235"/>
      <c r="BQ104" s="235"/>
      <c r="BR104" s="235"/>
      <c r="BS104" s="235"/>
      <c r="BT104" s="235"/>
      <c r="BU104" s="235"/>
      <c r="BV104" s="235"/>
      <c r="BW104" s="235"/>
      <c r="BX104" s="235"/>
      <c r="BY104" s="235"/>
      <c r="BZ104" s="235"/>
      <c r="CA104" s="235"/>
      <c r="CB104" s="235"/>
      <c r="CC104" s="235"/>
      <c r="CD104" s="235"/>
      <c r="CE104" s="235"/>
      <c r="CF104" s="235"/>
      <c r="CG104" s="235"/>
      <c r="CH104" s="235"/>
      <c r="CI104" s="235"/>
      <c r="CJ104" s="235"/>
      <c r="CK104" s="235"/>
      <c r="CL104" s="235"/>
      <c r="CM104" s="235"/>
      <c r="CN104" s="235"/>
      <c r="CO104" s="235"/>
      <c r="CP104" s="235"/>
      <c r="CQ104" s="235"/>
      <c r="CR104" s="235"/>
      <c r="CS104" s="235"/>
      <c r="CT104" s="235"/>
      <c r="CU104" s="235"/>
      <c r="CV104" s="235"/>
      <c r="CW104" s="235"/>
      <c r="CX104" s="235"/>
      <c r="CY104" s="235"/>
      <c r="CZ104" s="235"/>
      <c r="DA104" s="235"/>
      <c r="DB104" s="235"/>
      <c r="DC104" s="235"/>
      <c r="DD104" s="235"/>
      <c r="DE104" s="235"/>
      <c r="DF104" s="235"/>
      <c r="DG104" s="235"/>
      <c r="DH104" s="235"/>
      <c r="DI104" s="235"/>
      <c r="DJ104" s="235"/>
      <c r="DK104" s="235"/>
      <c r="DL104" s="235"/>
      <c r="DM104" s="235"/>
      <c r="DN104" s="235"/>
      <c r="DO104" s="235"/>
      <c r="DP104" s="235"/>
      <c r="DQ104" s="235"/>
      <c r="DR104" s="235"/>
      <c r="DS104" s="235"/>
      <c r="DT104" s="235"/>
      <c r="DU104" s="235"/>
      <c r="DV104" s="235"/>
      <c r="DW104" s="235"/>
      <c r="DX104" s="235"/>
      <c r="DY104" s="235"/>
      <c r="DZ104" s="235"/>
      <c r="EA104" s="235"/>
      <c r="EB104" s="235"/>
      <c r="EC104" s="235"/>
      <c r="ED104" s="235"/>
      <c r="EE104" s="235"/>
      <c r="EF104" s="235"/>
      <c r="EG104" s="235"/>
      <c r="EH104" s="235"/>
      <c r="EI104" s="235"/>
      <c r="EJ104" s="235"/>
      <c r="EK104" s="235"/>
      <c r="EL104" s="235"/>
      <c r="EM104" s="235"/>
      <c r="EN104" s="235"/>
      <c r="EO104" s="235"/>
      <c r="EP104" s="235"/>
      <c r="EQ104" s="235"/>
      <c r="ER104" s="235"/>
      <c r="ES104" s="235"/>
      <c r="ET104" s="235"/>
      <c r="EU104" s="235"/>
      <c r="EV104" s="235"/>
      <c r="EW104" s="235"/>
      <c r="EX104" s="235"/>
      <c r="EY104" s="235"/>
      <c r="EZ104" s="235"/>
      <c r="FA104" s="235"/>
      <c r="FB104" s="235"/>
      <c r="FC104" s="235"/>
      <c r="FD104" s="235"/>
    </row>
    <row r="105" spans="2:160" s="1" customFormat="1" x14ac:dyDescent="0.25">
      <c r="B105" s="33"/>
      <c r="C105" s="33"/>
      <c r="D105" s="261"/>
      <c r="E105" s="261"/>
      <c r="F105" s="261"/>
      <c r="G105" s="261"/>
      <c r="H105" s="261"/>
      <c r="I105" s="261"/>
      <c r="J105" s="261"/>
      <c r="K105" s="261"/>
      <c r="L105" s="261"/>
      <c r="M105" s="261"/>
      <c r="N105" s="261"/>
      <c r="O105" s="261"/>
      <c r="P105" s="261"/>
      <c r="Q105" s="261"/>
      <c r="R105" s="261"/>
      <c r="S105" s="261"/>
      <c r="T105" s="261"/>
      <c r="U105" s="235"/>
      <c r="V105" s="235"/>
      <c r="W105" s="235"/>
      <c r="X105" s="235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235"/>
      <c r="AI105" s="235"/>
      <c r="AJ105" s="235"/>
      <c r="AK105" s="235"/>
      <c r="AL105" s="235"/>
      <c r="AM105" s="235"/>
      <c r="AN105" s="235"/>
      <c r="AO105" s="235"/>
      <c r="AP105" s="235"/>
      <c r="AQ105" s="235"/>
      <c r="AR105" s="235"/>
      <c r="AS105" s="235"/>
      <c r="AT105" s="235"/>
      <c r="AU105" s="235"/>
      <c r="AV105" s="235"/>
      <c r="AW105" s="235"/>
      <c r="AX105" s="235"/>
      <c r="AY105" s="235"/>
      <c r="AZ105" s="235"/>
      <c r="BA105" s="235"/>
      <c r="BB105" s="235"/>
      <c r="BC105" s="235"/>
      <c r="BD105" s="235"/>
      <c r="BE105" s="235"/>
      <c r="BF105" s="235"/>
      <c r="BG105" s="235"/>
      <c r="BH105" s="235"/>
      <c r="BI105" s="235"/>
      <c r="BJ105" s="235"/>
      <c r="BK105" s="235"/>
      <c r="BL105" s="235"/>
      <c r="BM105" s="235"/>
      <c r="BN105" s="235"/>
      <c r="BO105" s="235"/>
      <c r="BP105" s="235"/>
      <c r="BQ105" s="235"/>
      <c r="BR105" s="235"/>
      <c r="BS105" s="235"/>
      <c r="BT105" s="235"/>
      <c r="BU105" s="235"/>
      <c r="BV105" s="235"/>
      <c r="BW105" s="235"/>
      <c r="BX105" s="235"/>
      <c r="BY105" s="235"/>
      <c r="BZ105" s="235"/>
      <c r="CA105" s="235"/>
      <c r="CB105" s="235"/>
      <c r="CC105" s="235"/>
      <c r="CD105" s="235"/>
      <c r="CE105" s="235"/>
      <c r="CF105" s="235"/>
      <c r="CG105" s="235"/>
      <c r="CH105" s="235"/>
      <c r="CI105" s="235"/>
      <c r="CJ105" s="235"/>
      <c r="CK105" s="235"/>
      <c r="CL105" s="235"/>
      <c r="CM105" s="235"/>
      <c r="CN105" s="235"/>
      <c r="CO105" s="235"/>
      <c r="CP105" s="235"/>
      <c r="CQ105" s="235"/>
      <c r="CR105" s="235"/>
      <c r="CS105" s="235"/>
      <c r="CT105" s="235"/>
      <c r="CU105" s="235"/>
      <c r="CV105" s="235"/>
      <c r="CW105" s="235"/>
      <c r="CX105" s="235"/>
      <c r="CY105" s="235"/>
      <c r="CZ105" s="235"/>
      <c r="DA105" s="235"/>
      <c r="DB105" s="235"/>
      <c r="DC105" s="235"/>
      <c r="DD105" s="235"/>
      <c r="DE105" s="235"/>
      <c r="DF105" s="235"/>
      <c r="DG105" s="235"/>
      <c r="DH105" s="235"/>
      <c r="DI105" s="235"/>
      <c r="DJ105" s="235"/>
      <c r="DK105" s="235"/>
      <c r="DL105" s="235"/>
      <c r="DM105" s="235"/>
      <c r="DN105" s="235"/>
      <c r="DO105" s="235"/>
      <c r="DP105" s="235"/>
      <c r="DQ105" s="235"/>
      <c r="DR105" s="235"/>
      <c r="DS105" s="235"/>
      <c r="DT105" s="235"/>
      <c r="DU105" s="235"/>
      <c r="DV105" s="235"/>
      <c r="DW105" s="235"/>
      <c r="DX105" s="235"/>
      <c r="DY105" s="235"/>
      <c r="DZ105" s="235"/>
      <c r="EA105" s="235"/>
      <c r="EB105" s="235"/>
      <c r="EC105" s="235"/>
      <c r="ED105" s="235"/>
      <c r="EE105" s="235"/>
      <c r="EF105" s="235"/>
      <c r="EG105" s="235"/>
      <c r="EH105" s="235"/>
      <c r="EI105" s="235"/>
      <c r="EJ105" s="235"/>
      <c r="EK105" s="235"/>
      <c r="EL105" s="235"/>
      <c r="EM105" s="235"/>
      <c r="EN105" s="235"/>
      <c r="EO105" s="235"/>
      <c r="EP105" s="235"/>
      <c r="EQ105" s="235"/>
      <c r="ER105" s="235"/>
      <c r="ES105" s="235"/>
      <c r="ET105" s="235"/>
      <c r="EU105" s="235"/>
      <c r="EV105" s="235"/>
      <c r="EW105" s="235"/>
      <c r="EX105" s="235"/>
      <c r="EY105" s="235"/>
      <c r="EZ105" s="235"/>
      <c r="FA105" s="235"/>
      <c r="FB105" s="235"/>
      <c r="FC105" s="235"/>
      <c r="FD105" s="235"/>
    </row>
    <row r="106" spans="2:160" s="1" customFormat="1" x14ac:dyDescent="0.25">
      <c r="B106" s="33"/>
      <c r="C106" s="33"/>
      <c r="D106" s="261"/>
      <c r="E106" s="261"/>
      <c r="F106" s="261"/>
      <c r="G106" s="261"/>
      <c r="H106" s="261"/>
      <c r="I106" s="261"/>
      <c r="J106" s="261"/>
      <c r="K106" s="261"/>
      <c r="L106" s="261"/>
      <c r="M106" s="261"/>
      <c r="N106" s="261"/>
      <c r="O106" s="261"/>
      <c r="P106" s="261"/>
      <c r="Q106" s="261"/>
      <c r="R106" s="261"/>
      <c r="S106" s="261"/>
      <c r="T106" s="261"/>
      <c r="U106" s="235"/>
      <c r="V106" s="235"/>
      <c r="W106" s="235"/>
      <c r="X106" s="235"/>
      <c r="Y106" s="235"/>
      <c r="Z106" s="235"/>
      <c r="AA106" s="235"/>
      <c r="AB106" s="235"/>
      <c r="AC106" s="235"/>
      <c r="AD106" s="235"/>
      <c r="AE106" s="235"/>
      <c r="AF106" s="235"/>
      <c r="AG106" s="235"/>
      <c r="AH106" s="235"/>
      <c r="AI106" s="235"/>
      <c r="AJ106" s="235"/>
      <c r="AK106" s="235"/>
      <c r="AL106" s="235"/>
      <c r="AM106" s="235"/>
      <c r="AN106" s="235"/>
      <c r="AO106" s="235"/>
      <c r="AP106" s="235"/>
      <c r="AQ106" s="235"/>
      <c r="AR106" s="235"/>
      <c r="AS106" s="235"/>
      <c r="AT106" s="235"/>
      <c r="AU106" s="235"/>
      <c r="AV106" s="235"/>
      <c r="AW106" s="235"/>
      <c r="AX106" s="235"/>
      <c r="AY106" s="235"/>
      <c r="AZ106" s="235"/>
      <c r="BA106" s="235"/>
      <c r="BB106" s="235"/>
      <c r="BC106" s="235"/>
      <c r="BD106" s="235"/>
      <c r="BE106" s="235"/>
      <c r="BF106" s="235"/>
      <c r="BG106" s="235"/>
      <c r="BH106" s="235"/>
      <c r="BI106" s="235"/>
      <c r="BJ106" s="235"/>
      <c r="BK106" s="235"/>
      <c r="BL106" s="235"/>
      <c r="BM106" s="235"/>
      <c r="BN106" s="235"/>
      <c r="BO106" s="235"/>
      <c r="BP106" s="235"/>
      <c r="BQ106" s="235"/>
      <c r="BR106" s="235"/>
      <c r="BS106" s="235"/>
      <c r="BT106" s="235"/>
      <c r="BU106" s="235"/>
      <c r="BV106" s="235"/>
      <c r="BW106" s="235"/>
      <c r="BX106" s="235"/>
      <c r="BY106" s="235"/>
      <c r="BZ106" s="235"/>
      <c r="CA106" s="235"/>
      <c r="CB106" s="235"/>
      <c r="CC106" s="235"/>
      <c r="CD106" s="235"/>
      <c r="CE106" s="235"/>
      <c r="CF106" s="235"/>
      <c r="CG106" s="235"/>
      <c r="CH106" s="235"/>
      <c r="CI106" s="235"/>
      <c r="CJ106" s="235"/>
      <c r="CK106" s="235"/>
      <c r="CL106" s="235"/>
      <c r="CM106" s="235"/>
      <c r="CN106" s="235"/>
      <c r="CO106" s="235"/>
      <c r="CP106" s="235"/>
      <c r="CQ106" s="235"/>
      <c r="CR106" s="235"/>
      <c r="CS106" s="235"/>
      <c r="CT106" s="235"/>
      <c r="CU106" s="235"/>
      <c r="CV106" s="235"/>
      <c r="CW106" s="235"/>
      <c r="CX106" s="235"/>
      <c r="CY106" s="235"/>
      <c r="CZ106" s="235"/>
      <c r="DA106" s="235"/>
      <c r="DB106" s="235"/>
      <c r="DC106" s="235"/>
      <c r="DD106" s="235"/>
      <c r="DE106" s="235"/>
      <c r="DF106" s="235"/>
      <c r="DG106" s="235"/>
      <c r="DH106" s="235"/>
      <c r="DI106" s="235"/>
      <c r="DJ106" s="235"/>
      <c r="DK106" s="235"/>
      <c r="DL106" s="235"/>
      <c r="DM106" s="235"/>
      <c r="DN106" s="235"/>
      <c r="DO106" s="235"/>
      <c r="DP106" s="235"/>
      <c r="DQ106" s="235"/>
      <c r="DR106" s="235"/>
      <c r="DS106" s="235"/>
      <c r="DT106" s="235"/>
      <c r="DU106" s="235"/>
      <c r="DV106" s="235"/>
      <c r="DW106" s="235"/>
      <c r="DX106" s="235"/>
      <c r="DY106" s="235"/>
      <c r="DZ106" s="235"/>
      <c r="EA106" s="235"/>
      <c r="EB106" s="235"/>
      <c r="EC106" s="235"/>
      <c r="ED106" s="235"/>
      <c r="EE106" s="235"/>
      <c r="EF106" s="235"/>
      <c r="EG106" s="235"/>
      <c r="EH106" s="235"/>
      <c r="EI106" s="235"/>
      <c r="EJ106" s="235"/>
      <c r="EK106" s="235"/>
      <c r="EL106" s="235"/>
      <c r="EM106" s="235"/>
      <c r="EN106" s="235"/>
      <c r="EO106" s="235"/>
      <c r="EP106" s="235"/>
      <c r="EQ106" s="235"/>
      <c r="ER106" s="235"/>
      <c r="ES106" s="235"/>
      <c r="ET106" s="235"/>
      <c r="EU106" s="235"/>
      <c r="EV106" s="235"/>
      <c r="EW106" s="235"/>
      <c r="EX106" s="235"/>
      <c r="EY106" s="235"/>
      <c r="EZ106" s="235"/>
      <c r="FA106" s="235"/>
      <c r="FB106" s="235"/>
      <c r="FC106" s="235"/>
      <c r="FD106" s="235"/>
    </row>
    <row r="107" spans="2:160" s="1" customFormat="1" x14ac:dyDescent="0.25">
      <c r="B107" s="33"/>
      <c r="C107" s="33"/>
      <c r="D107" s="261"/>
      <c r="E107" s="261"/>
      <c r="F107" s="261"/>
      <c r="G107" s="261"/>
      <c r="H107" s="261"/>
      <c r="I107" s="261"/>
      <c r="J107" s="261"/>
      <c r="K107" s="261"/>
      <c r="L107" s="261"/>
      <c r="M107" s="261"/>
      <c r="N107" s="261"/>
      <c r="O107" s="261"/>
      <c r="P107" s="261"/>
      <c r="Q107" s="261"/>
      <c r="R107" s="261"/>
      <c r="S107" s="261"/>
      <c r="T107" s="261"/>
      <c r="U107" s="235"/>
      <c r="V107" s="235"/>
      <c r="W107" s="235"/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235"/>
      <c r="AI107" s="235"/>
      <c r="AJ107" s="235"/>
      <c r="AK107" s="235"/>
      <c r="AL107" s="235"/>
      <c r="AM107" s="235"/>
      <c r="AN107" s="235"/>
      <c r="AO107" s="235"/>
      <c r="AP107" s="235"/>
      <c r="AQ107" s="235"/>
      <c r="AR107" s="235"/>
      <c r="AS107" s="235"/>
      <c r="AT107" s="235"/>
      <c r="AU107" s="235"/>
      <c r="AV107" s="235"/>
      <c r="AW107" s="235"/>
      <c r="AX107" s="235"/>
      <c r="AY107" s="235"/>
      <c r="AZ107" s="235"/>
      <c r="BA107" s="235"/>
      <c r="BB107" s="235"/>
      <c r="BC107" s="235"/>
      <c r="BD107" s="235"/>
      <c r="BE107" s="235"/>
      <c r="BF107" s="235"/>
      <c r="BG107" s="235"/>
      <c r="BH107" s="235"/>
      <c r="BI107" s="235"/>
      <c r="BJ107" s="235"/>
      <c r="BK107" s="235"/>
      <c r="BL107" s="235"/>
      <c r="BM107" s="235"/>
      <c r="BN107" s="235"/>
      <c r="BO107" s="235"/>
      <c r="BP107" s="235"/>
      <c r="BQ107" s="235"/>
      <c r="BR107" s="235"/>
      <c r="BS107" s="235"/>
      <c r="BT107" s="235"/>
      <c r="BU107" s="235"/>
      <c r="BV107" s="235"/>
      <c r="BW107" s="235"/>
      <c r="BX107" s="235"/>
      <c r="BY107" s="235"/>
      <c r="BZ107" s="235"/>
      <c r="CA107" s="235"/>
      <c r="CB107" s="235"/>
      <c r="CC107" s="235"/>
      <c r="CD107" s="235"/>
      <c r="CE107" s="235"/>
      <c r="CF107" s="235"/>
      <c r="CG107" s="235"/>
      <c r="CH107" s="235"/>
      <c r="CI107" s="235"/>
      <c r="CJ107" s="235"/>
      <c r="CK107" s="235"/>
      <c r="CL107" s="235"/>
      <c r="CM107" s="235"/>
      <c r="CN107" s="235"/>
      <c r="CO107" s="235"/>
      <c r="CP107" s="235"/>
      <c r="CQ107" s="235"/>
      <c r="CR107" s="235"/>
      <c r="CS107" s="235"/>
      <c r="CT107" s="235"/>
      <c r="CU107" s="235"/>
      <c r="CV107" s="235"/>
      <c r="CW107" s="235"/>
      <c r="CX107" s="235"/>
      <c r="CY107" s="235"/>
      <c r="CZ107" s="235"/>
      <c r="DA107" s="235"/>
      <c r="DB107" s="235"/>
      <c r="DC107" s="235"/>
      <c r="DD107" s="235"/>
      <c r="DE107" s="235"/>
      <c r="DF107" s="235"/>
      <c r="DG107" s="235"/>
      <c r="DH107" s="235"/>
      <c r="DI107" s="235"/>
      <c r="DJ107" s="235"/>
      <c r="DK107" s="235"/>
      <c r="DL107" s="235"/>
      <c r="DM107" s="235"/>
      <c r="DN107" s="235"/>
      <c r="DO107" s="235"/>
      <c r="DP107" s="235"/>
      <c r="DQ107" s="235"/>
      <c r="DR107" s="235"/>
      <c r="DS107" s="235"/>
      <c r="DT107" s="235"/>
      <c r="DU107" s="235"/>
      <c r="DV107" s="235"/>
      <c r="DW107" s="235"/>
      <c r="DX107" s="235"/>
      <c r="DY107" s="235"/>
      <c r="DZ107" s="235"/>
      <c r="EA107" s="235"/>
      <c r="EB107" s="235"/>
      <c r="EC107" s="235"/>
      <c r="ED107" s="235"/>
      <c r="EE107" s="235"/>
      <c r="EF107" s="235"/>
      <c r="EG107" s="235"/>
      <c r="EH107" s="235"/>
      <c r="EI107" s="235"/>
      <c r="EJ107" s="235"/>
      <c r="EK107" s="235"/>
      <c r="EL107" s="235"/>
      <c r="EM107" s="235"/>
      <c r="EN107" s="235"/>
      <c r="EO107" s="235"/>
      <c r="EP107" s="235"/>
      <c r="EQ107" s="235"/>
      <c r="ER107" s="235"/>
      <c r="ES107" s="235"/>
      <c r="ET107" s="235"/>
      <c r="EU107" s="235"/>
      <c r="EV107" s="235"/>
      <c r="EW107" s="235"/>
      <c r="EX107" s="235"/>
      <c r="EY107" s="235"/>
      <c r="EZ107" s="235"/>
      <c r="FA107" s="235"/>
      <c r="FB107" s="235"/>
      <c r="FC107" s="235"/>
      <c r="FD107" s="235"/>
    </row>
    <row r="108" spans="2:160" s="1" customFormat="1" x14ac:dyDescent="0.25">
      <c r="B108" s="33"/>
      <c r="C108" s="33"/>
      <c r="D108" s="261"/>
      <c r="E108" s="261"/>
      <c r="F108" s="261"/>
      <c r="G108" s="261"/>
      <c r="H108" s="261"/>
      <c r="I108" s="261"/>
      <c r="J108" s="261"/>
      <c r="K108" s="261"/>
      <c r="L108" s="261"/>
      <c r="M108" s="261"/>
      <c r="N108" s="261"/>
      <c r="O108" s="261"/>
      <c r="P108" s="261"/>
      <c r="Q108" s="261"/>
      <c r="R108" s="261"/>
      <c r="S108" s="261"/>
      <c r="T108" s="261"/>
      <c r="U108" s="235"/>
      <c r="V108" s="235"/>
      <c r="W108" s="235"/>
      <c r="X108" s="235"/>
      <c r="Y108" s="235"/>
      <c r="Z108" s="235"/>
      <c r="AA108" s="235"/>
      <c r="AB108" s="235"/>
      <c r="AC108" s="235"/>
      <c r="AD108" s="235"/>
      <c r="AE108" s="235"/>
      <c r="AF108" s="235"/>
      <c r="AG108" s="235"/>
      <c r="AH108" s="235"/>
      <c r="AI108" s="235"/>
      <c r="AJ108" s="235"/>
      <c r="AK108" s="235"/>
      <c r="AL108" s="235"/>
      <c r="AM108" s="235"/>
      <c r="AN108" s="235"/>
      <c r="AO108" s="235"/>
      <c r="AP108" s="235"/>
      <c r="AQ108" s="235"/>
      <c r="AR108" s="235"/>
      <c r="AS108" s="235"/>
      <c r="AT108" s="235"/>
      <c r="AU108" s="235"/>
      <c r="AV108" s="235"/>
      <c r="AW108" s="235"/>
      <c r="AX108" s="235"/>
      <c r="AY108" s="235"/>
      <c r="AZ108" s="235"/>
      <c r="BA108" s="235"/>
      <c r="BB108" s="235"/>
      <c r="BC108" s="235"/>
      <c r="BD108" s="235"/>
      <c r="BE108" s="235"/>
      <c r="BF108" s="235"/>
      <c r="BG108" s="235"/>
      <c r="BH108" s="235"/>
      <c r="BI108" s="235"/>
      <c r="BJ108" s="235"/>
      <c r="BK108" s="235"/>
      <c r="BL108" s="235"/>
      <c r="BM108" s="235"/>
      <c r="BN108" s="235"/>
      <c r="BO108" s="235"/>
      <c r="BP108" s="235"/>
      <c r="BQ108" s="235"/>
      <c r="BR108" s="235"/>
      <c r="BS108" s="235"/>
      <c r="BT108" s="235"/>
      <c r="BU108" s="235"/>
      <c r="BV108" s="235"/>
      <c r="BW108" s="235"/>
      <c r="BX108" s="235"/>
      <c r="BY108" s="235"/>
      <c r="BZ108" s="235"/>
      <c r="CA108" s="235"/>
      <c r="CB108" s="235"/>
      <c r="CC108" s="235"/>
      <c r="CD108" s="235"/>
      <c r="CE108" s="235"/>
      <c r="CF108" s="235"/>
      <c r="CG108" s="235"/>
      <c r="CH108" s="235"/>
      <c r="CI108" s="235"/>
      <c r="CJ108" s="235"/>
      <c r="CK108" s="235"/>
      <c r="CL108" s="235"/>
      <c r="CM108" s="235"/>
      <c r="CN108" s="235"/>
      <c r="CO108" s="235"/>
      <c r="CP108" s="235"/>
      <c r="CQ108" s="235"/>
      <c r="CR108" s="235"/>
      <c r="CS108" s="235"/>
      <c r="CT108" s="235"/>
      <c r="CU108" s="235"/>
      <c r="CV108" s="235"/>
      <c r="CW108" s="235"/>
      <c r="CX108" s="235"/>
      <c r="CY108" s="235"/>
      <c r="CZ108" s="235"/>
      <c r="DA108" s="235"/>
      <c r="DB108" s="235"/>
      <c r="DC108" s="235"/>
      <c r="DD108" s="235"/>
      <c r="DE108" s="235"/>
      <c r="DF108" s="235"/>
      <c r="DG108" s="235"/>
      <c r="DH108" s="235"/>
      <c r="DI108" s="235"/>
      <c r="DJ108" s="235"/>
      <c r="DK108" s="235"/>
      <c r="DL108" s="235"/>
      <c r="DM108" s="235"/>
      <c r="DN108" s="235"/>
      <c r="DO108" s="235"/>
      <c r="DP108" s="235"/>
      <c r="DQ108" s="235"/>
      <c r="DR108" s="235"/>
      <c r="DS108" s="235"/>
      <c r="DT108" s="235"/>
      <c r="DU108" s="235"/>
      <c r="DV108" s="235"/>
      <c r="DW108" s="235"/>
      <c r="DX108" s="235"/>
      <c r="DY108" s="235"/>
      <c r="DZ108" s="235"/>
      <c r="EA108" s="235"/>
      <c r="EB108" s="235"/>
      <c r="EC108" s="235"/>
      <c r="ED108" s="235"/>
      <c r="EE108" s="235"/>
      <c r="EF108" s="235"/>
      <c r="EG108" s="235"/>
      <c r="EH108" s="235"/>
      <c r="EI108" s="235"/>
      <c r="EJ108" s="235"/>
      <c r="EK108" s="235"/>
      <c r="EL108" s="235"/>
      <c r="EM108" s="235"/>
      <c r="EN108" s="235"/>
      <c r="EO108" s="235"/>
      <c r="EP108" s="235"/>
      <c r="EQ108" s="235"/>
      <c r="ER108" s="235"/>
      <c r="ES108" s="235"/>
      <c r="ET108" s="235"/>
      <c r="EU108" s="235"/>
      <c r="EV108" s="235"/>
      <c r="EW108" s="235"/>
      <c r="EX108" s="235"/>
      <c r="EY108" s="235"/>
      <c r="EZ108" s="235"/>
      <c r="FA108" s="235"/>
      <c r="FB108" s="235"/>
      <c r="FC108" s="235"/>
      <c r="FD108" s="235"/>
    </row>
    <row r="109" spans="2:160" s="1" customFormat="1" x14ac:dyDescent="0.25">
      <c r="B109" s="33"/>
      <c r="C109" s="33"/>
      <c r="D109" s="261"/>
      <c r="E109" s="261"/>
      <c r="F109" s="261"/>
      <c r="G109" s="261"/>
      <c r="H109" s="261"/>
      <c r="I109" s="261"/>
      <c r="J109" s="261"/>
      <c r="K109" s="261"/>
      <c r="L109" s="261"/>
      <c r="M109" s="261"/>
      <c r="N109" s="261"/>
      <c r="O109" s="261"/>
      <c r="P109" s="261"/>
      <c r="Q109" s="261"/>
      <c r="R109" s="261"/>
      <c r="S109" s="261"/>
      <c r="T109" s="261"/>
      <c r="U109" s="235"/>
      <c r="V109" s="235"/>
      <c r="W109" s="235"/>
      <c r="X109" s="235"/>
      <c r="Y109" s="235"/>
      <c r="Z109" s="235"/>
      <c r="AA109" s="235"/>
      <c r="AB109" s="235"/>
      <c r="AC109" s="235"/>
      <c r="AD109" s="235"/>
      <c r="AE109" s="235"/>
      <c r="AF109" s="235"/>
      <c r="AG109" s="235"/>
      <c r="AH109" s="235"/>
      <c r="AI109" s="235"/>
      <c r="AJ109" s="235"/>
      <c r="AK109" s="235"/>
      <c r="AL109" s="235"/>
      <c r="AM109" s="235"/>
      <c r="AN109" s="235"/>
      <c r="AO109" s="235"/>
      <c r="AP109" s="235"/>
      <c r="AQ109" s="235"/>
      <c r="AR109" s="235"/>
      <c r="AS109" s="235"/>
      <c r="AT109" s="235"/>
      <c r="AU109" s="235"/>
      <c r="AV109" s="235"/>
      <c r="AW109" s="235"/>
      <c r="AX109" s="235"/>
      <c r="AY109" s="235"/>
      <c r="AZ109" s="235"/>
      <c r="BA109" s="235"/>
      <c r="BB109" s="235"/>
      <c r="BC109" s="235"/>
      <c r="BD109" s="235"/>
      <c r="BE109" s="235"/>
      <c r="BF109" s="235"/>
      <c r="BG109" s="235"/>
      <c r="BH109" s="235"/>
      <c r="BI109" s="235"/>
      <c r="BJ109" s="235"/>
      <c r="BK109" s="235"/>
      <c r="BL109" s="235"/>
      <c r="BM109" s="235"/>
      <c r="BN109" s="235"/>
      <c r="BO109" s="235"/>
      <c r="BP109" s="235"/>
      <c r="BQ109" s="235"/>
      <c r="BR109" s="235"/>
      <c r="BS109" s="235"/>
      <c r="BT109" s="235"/>
      <c r="BU109" s="235"/>
      <c r="BV109" s="235"/>
      <c r="BW109" s="235"/>
      <c r="BX109" s="235"/>
      <c r="BY109" s="235"/>
      <c r="BZ109" s="235"/>
      <c r="CA109" s="235"/>
      <c r="CB109" s="235"/>
      <c r="CC109" s="235"/>
      <c r="CD109" s="235"/>
      <c r="CE109" s="235"/>
      <c r="CF109" s="235"/>
      <c r="CG109" s="235"/>
      <c r="CH109" s="235"/>
      <c r="CI109" s="235"/>
      <c r="CJ109" s="235"/>
      <c r="CK109" s="235"/>
      <c r="CL109" s="235"/>
      <c r="CM109" s="235"/>
      <c r="CN109" s="235"/>
      <c r="CO109" s="235"/>
      <c r="CP109" s="235"/>
      <c r="CQ109" s="235"/>
      <c r="CR109" s="235"/>
      <c r="CS109" s="235"/>
      <c r="CT109" s="235"/>
      <c r="CU109" s="235"/>
      <c r="CV109" s="235"/>
      <c r="CW109" s="235"/>
      <c r="CX109" s="235"/>
      <c r="CY109" s="235"/>
      <c r="CZ109" s="235"/>
      <c r="DA109" s="235"/>
      <c r="DB109" s="235"/>
      <c r="DC109" s="235"/>
      <c r="DD109" s="235"/>
      <c r="DE109" s="235"/>
      <c r="DF109" s="235"/>
      <c r="DG109" s="235"/>
      <c r="DH109" s="235"/>
      <c r="DI109" s="235"/>
      <c r="DJ109" s="235"/>
      <c r="DK109" s="235"/>
      <c r="DL109" s="235"/>
      <c r="DM109" s="235"/>
      <c r="DN109" s="235"/>
      <c r="DO109" s="235"/>
      <c r="DP109" s="235"/>
      <c r="DQ109" s="235"/>
      <c r="DR109" s="235"/>
      <c r="DS109" s="235"/>
      <c r="DT109" s="235"/>
      <c r="DU109" s="235"/>
      <c r="DV109" s="235"/>
      <c r="DW109" s="235"/>
      <c r="DX109" s="235"/>
      <c r="DY109" s="235"/>
      <c r="DZ109" s="235"/>
      <c r="EA109" s="235"/>
      <c r="EB109" s="235"/>
      <c r="EC109" s="235"/>
      <c r="ED109" s="235"/>
      <c r="EE109" s="235"/>
      <c r="EF109" s="235"/>
      <c r="EG109" s="235"/>
      <c r="EH109" s="235"/>
      <c r="EI109" s="235"/>
      <c r="EJ109" s="235"/>
      <c r="EK109" s="235"/>
      <c r="EL109" s="235"/>
      <c r="EM109" s="235"/>
      <c r="EN109" s="235"/>
      <c r="EO109" s="235"/>
      <c r="EP109" s="235"/>
      <c r="EQ109" s="235"/>
      <c r="ER109" s="235"/>
      <c r="ES109" s="235"/>
      <c r="ET109" s="235"/>
      <c r="EU109" s="235"/>
      <c r="EV109" s="235"/>
      <c r="EW109" s="235"/>
      <c r="EX109" s="235"/>
      <c r="EY109" s="235"/>
      <c r="EZ109" s="235"/>
      <c r="FA109" s="235"/>
      <c r="FB109" s="235"/>
      <c r="FC109" s="235"/>
      <c r="FD109" s="235"/>
    </row>
    <row r="110" spans="2:160" s="1" customFormat="1" x14ac:dyDescent="0.25">
      <c r="B110" s="33"/>
      <c r="C110" s="33"/>
      <c r="D110" s="261"/>
      <c r="E110" s="261"/>
      <c r="F110" s="261"/>
      <c r="G110" s="261"/>
      <c r="H110" s="261"/>
      <c r="I110" s="261"/>
      <c r="J110" s="261"/>
      <c r="K110" s="261"/>
      <c r="L110" s="261"/>
      <c r="M110" s="261"/>
      <c r="N110" s="261"/>
      <c r="O110" s="261"/>
      <c r="P110" s="261"/>
      <c r="Q110" s="261"/>
      <c r="R110" s="261"/>
      <c r="S110" s="261"/>
      <c r="T110" s="261"/>
      <c r="U110" s="235"/>
      <c r="V110" s="235"/>
      <c r="W110" s="235"/>
      <c r="X110" s="235"/>
      <c r="Y110" s="235"/>
      <c r="Z110" s="235"/>
      <c r="AA110" s="235"/>
      <c r="AB110" s="235"/>
      <c r="AC110" s="235"/>
      <c r="AD110" s="235"/>
      <c r="AE110" s="235"/>
      <c r="AF110" s="235"/>
      <c r="AG110" s="235"/>
      <c r="AH110" s="235"/>
      <c r="AI110" s="235"/>
      <c r="AJ110" s="235"/>
      <c r="AK110" s="235"/>
      <c r="AL110" s="235"/>
      <c r="AM110" s="235"/>
      <c r="AN110" s="235"/>
      <c r="AO110" s="235"/>
      <c r="AP110" s="235"/>
      <c r="AQ110" s="235"/>
      <c r="AR110" s="235"/>
      <c r="AS110" s="235"/>
      <c r="AT110" s="235"/>
      <c r="AU110" s="235"/>
      <c r="AV110" s="235"/>
      <c r="AW110" s="235"/>
      <c r="AX110" s="235"/>
      <c r="AY110" s="235"/>
      <c r="AZ110" s="235"/>
      <c r="BA110" s="235"/>
      <c r="BB110" s="235"/>
      <c r="BC110" s="235"/>
      <c r="BD110" s="235"/>
      <c r="BE110" s="235"/>
      <c r="BF110" s="235"/>
      <c r="BG110" s="235"/>
      <c r="BH110" s="235"/>
      <c r="BI110" s="235"/>
      <c r="BJ110" s="235"/>
      <c r="BK110" s="235"/>
      <c r="BL110" s="235"/>
      <c r="BM110" s="235"/>
      <c r="BN110" s="235"/>
      <c r="BO110" s="235"/>
      <c r="BP110" s="235"/>
      <c r="BQ110" s="235"/>
      <c r="BR110" s="235"/>
      <c r="BS110" s="235"/>
      <c r="BT110" s="235"/>
      <c r="BU110" s="235"/>
      <c r="BV110" s="235"/>
      <c r="BW110" s="235"/>
      <c r="BX110" s="235"/>
      <c r="BY110" s="235"/>
      <c r="BZ110" s="235"/>
      <c r="CA110" s="235"/>
      <c r="CB110" s="235"/>
      <c r="CC110" s="235"/>
      <c r="CD110" s="235"/>
      <c r="CE110" s="235"/>
      <c r="CF110" s="235"/>
      <c r="CG110" s="235"/>
      <c r="CH110" s="235"/>
      <c r="CI110" s="235"/>
      <c r="CJ110" s="235"/>
      <c r="CK110" s="235"/>
      <c r="CL110" s="235"/>
      <c r="CM110" s="235"/>
      <c r="CN110" s="235"/>
      <c r="CO110" s="235"/>
      <c r="CP110" s="235"/>
      <c r="CQ110" s="235"/>
      <c r="CR110" s="235"/>
      <c r="CS110" s="235"/>
      <c r="CT110" s="235"/>
      <c r="CU110" s="235"/>
      <c r="CV110" s="235"/>
      <c r="CW110" s="235"/>
      <c r="CX110" s="235"/>
      <c r="CY110" s="235"/>
      <c r="CZ110" s="235"/>
      <c r="DA110" s="235"/>
      <c r="DB110" s="235"/>
      <c r="DC110" s="235"/>
      <c r="DD110" s="235"/>
      <c r="DE110" s="235"/>
      <c r="DF110" s="235"/>
      <c r="DG110" s="235"/>
      <c r="DH110" s="235"/>
      <c r="DI110" s="235"/>
      <c r="DJ110" s="235"/>
      <c r="DK110" s="235"/>
      <c r="DL110" s="235"/>
      <c r="DM110" s="235"/>
      <c r="DN110" s="235"/>
      <c r="DO110" s="235"/>
      <c r="DP110" s="235"/>
      <c r="DQ110" s="235"/>
      <c r="DR110" s="235"/>
      <c r="DS110" s="235"/>
      <c r="DT110" s="235"/>
      <c r="DU110" s="235"/>
      <c r="DV110" s="235"/>
      <c r="DW110" s="235"/>
      <c r="DX110" s="235"/>
      <c r="DY110" s="235"/>
      <c r="DZ110" s="235"/>
      <c r="EA110" s="235"/>
      <c r="EB110" s="235"/>
      <c r="EC110" s="235"/>
      <c r="ED110" s="235"/>
      <c r="EE110" s="235"/>
      <c r="EF110" s="235"/>
      <c r="EG110" s="235"/>
      <c r="EH110" s="235"/>
      <c r="EI110" s="235"/>
      <c r="EJ110" s="235"/>
      <c r="EK110" s="235"/>
      <c r="EL110" s="235"/>
      <c r="EM110" s="235"/>
      <c r="EN110" s="235"/>
      <c r="EO110" s="235"/>
      <c r="EP110" s="235"/>
      <c r="EQ110" s="235"/>
      <c r="ER110" s="235"/>
      <c r="ES110" s="235"/>
      <c r="ET110" s="235"/>
      <c r="EU110" s="235"/>
      <c r="EV110" s="235"/>
      <c r="EW110" s="235"/>
      <c r="EX110" s="235"/>
      <c r="EY110" s="235"/>
      <c r="EZ110" s="235"/>
      <c r="FA110" s="235"/>
      <c r="FB110" s="235"/>
      <c r="FC110" s="235"/>
      <c r="FD110" s="235"/>
    </row>
    <row r="111" spans="2:160" s="1" customFormat="1" x14ac:dyDescent="0.25">
      <c r="B111" s="33"/>
      <c r="C111" s="33"/>
      <c r="D111" s="261"/>
      <c r="E111" s="261"/>
      <c r="F111" s="261"/>
      <c r="G111" s="261"/>
      <c r="H111" s="261"/>
      <c r="I111" s="261"/>
      <c r="J111" s="261"/>
      <c r="K111" s="261"/>
      <c r="L111" s="261"/>
      <c r="M111" s="261"/>
      <c r="N111" s="261"/>
      <c r="O111" s="261"/>
      <c r="P111" s="261"/>
      <c r="Q111" s="261"/>
      <c r="R111" s="261"/>
      <c r="S111" s="261"/>
      <c r="T111" s="261"/>
      <c r="U111" s="235"/>
      <c r="V111" s="235"/>
      <c r="W111" s="235"/>
      <c r="X111" s="235"/>
      <c r="Y111" s="235"/>
      <c r="Z111" s="235"/>
      <c r="AA111" s="235"/>
      <c r="AB111" s="235"/>
      <c r="AC111" s="235"/>
      <c r="AD111" s="235"/>
      <c r="AE111" s="235"/>
      <c r="AF111" s="235"/>
      <c r="AG111" s="235"/>
      <c r="AH111" s="235"/>
      <c r="AI111" s="235"/>
      <c r="AJ111" s="235"/>
      <c r="AK111" s="235"/>
      <c r="AL111" s="235"/>
      <c r="AM111" s="235"/>
      <c r="AN111" s="235"/>
      <c r="AO111" s="235"/>
      <c r="AP111" s="235"/>
      <c r="AQ111" s="235"/>
      <c r="AR111" s="235"/>
      <c r="AS111" s="235"/>
      <c r="AT111" s="235"/>
      <c r="AU111" s="235"/>
      <c r="AV111" s="235"/>
      <c r="AW111" s="235"/>
      <c r="AX111" s="235"/>
      <c r="AY111" s="235"/>
      <c r="AZ111" s="235"/>
      <c r="BA111" s="235"/>
      <c r="BB111" s="235"/>
      <c r="BC111" s="235"/>
      <c r="BD111" s="235"/>
      <c r="BE111" s="235"/>
      <c r="BF111" s="235"/>
      <c r="BG111" s="235"/>
      <c r="BH111" s="235"/>
      <c r="BI111" s="235"/>
      <c r="BJ111" s="235"/>
      <c r="BK111" s="235"/>
      <c r="BL111" s="235"/>
      <c r="BM111" s="235"/>
      <c r="BN111" s="235"/>
      <c r="BO111" s="235"/>
      <c r="BP111" s="235"/>
      <c r="BQ111" s="235"/>
      <c r="BR111" s="235"/>
      <c r="BS111" s="235"/>
      <c r="BT111" s="235"/>
      <c r="BU111" s="235"/>
      <c r="BV111" s="235"/>
      <c r="BW111" s="235"/>
      <c r="BX111" s="235"/>
      <c r="BY111" s="235"/>
      <c r="BZ111" s="235"/>
      <c r="CA111" s="235"/>
      <c r="CB111" s="235"/>
      <c r="CC111" s="235"/>
      <c r="CD111" s="235"/>
      <c r="CE111" s="235"/>
      <c r="CF111" s="235"/>
      <c r="CG111" s="235"/>
      <c r="CH111" s="235"/>
      <c r="CI111" s="235"/>
      <c r="CJ111" s="235"/>
      <c r="CK111" s="235"/>
      <c r="CL111" s="235"/>
      <c r="CM111" s="235"/>
      <c r="CN111" s="235"/>
      <c r="CO111" s="235"/>
      <c r="CP111" s="235"/>
      <c r="CQ111" s="235"/>
      <c r="CR111" s="235"/>
      <c r="CS111" s="235"/>
      <c r="CT111" s="235"/>
      <c r="CU111" s="235"/>
      <c r="CV111" s="235"/>
      <c r="CW111" s="235"/>
      <c r="CX111" s="235"/>
      <c r="CY111" s="235"/>
      <c r="CZ111" s="235"/>
      <c r="DA111" s="235"/>
      <c r="DB111" s="235"/>
      <c r="DC111" s="235"/>
      <c r="DD111" s="235"/>
      <c r="DE111" s="235"/>
      <c r="DF111" s="235"/>
      <c r="DG111" s="235"/>
      <c r="DH111" s="235"/>
      <c r="DI111" s="235"/>
      <c r="DJ111" s="235"/>
      <c r="DK111" s="235"/>
      <c r="DL111" s="235"/>
      <c r="DM111" s="235"/>
      <c r="DN111" s="235"/>
      <c r="DO111" s="235"/>
      <c r="DP111" s="235"/>
      <c r="DQ111" s="235"/>
      <c r="DR111" s="235"/>
      <c r="DS111" s="235"/>
      <c r="DT111" s="235"/>
      <c r="DU111" s="235"/>
      <c r="DV111" s="235"/>
      <c r="DW111" s="235"/>
      <c r="DX111" s="235"/>
      <c r="DY111" s="235"/>
      <c r="DZ111" s="235"/>
      <c r="EA111" s="235"/>
      <c r="EB111" s="235"/>
      <c r="EC111" s="235"/>
      <c r="ED111" s="235"/>
      <c r="EE111" s="235"/>
      <c r="EF111" s="235"/>
      <c r="EG111" s="235"/>
      <c r="EH111" s="235"/>
      <c r="EI111" s="235"/>
      <c r="EJ111" s="235"/>
      <c r="EK111" s="235"/>
      <c r="EL111" s="235"/>
      <c r="EM111" s="235"/>
      <c r="EN111" s="235"/>
      <c r="EO111" s="235"/>
      <c r="EP111" s="235"/>
      <c r="EQ111" s="235"/>
      <c r="ER111" s="235"/>
      <c r="ES111" s="235"/>
      <c r="ET111" s="235"/>
      <c r="EU111" s="235"/>
      <c r="EV111" s="235"/>
      <c r="EW111" s="235"/>
      <c r="EX111" s="235"/>
      <c r="EY111" s="235"/>
      <c r="EZ111" s="235"/>
      <c r="FA111" s="235"/>
      <c r="FB111" s="235"/>
      <c r="FC111" s="235"/>
      <c r="FD111" s="235"/>
    </row>
    <row r="112" spans="2:160" s="1" customFormat="1" x14ac:dyDescent="0.25">
      <c r="B112" s="33"/>
      <c r="C112" s="33"/>
      <c r="D112" s="261"/>
      <c r="E112" s="261"/>
      <c r="F112" s="261"/>
      <c r="G112" s="261"/>
      <c r="H112" s="261"/>
      <c r="I112" s="261"/>
      <c r="J112" s="261"/>
      <c r="K112" s="261"/>
      <c r="L112" s="261"/>
      <c r="M112" s="261"/>
      <c r="N112" s="261"/>
      <c r="O112" s="261"/>
      <c r="P112" s="261"/>
      <c r="Q112" s="261"/>
      <c r="R112" s="261"/>
      <c r="S112" s="261"/>
      <c r="T112" s="261"/>
      <c r="U112" s="235"/>
      <c r="V112" s="235"/>
      <c r="W112" s="235"/>
      <c r="X112" s="235"/>
      <c r="Y112" s="235"/>
      <c r="Z112" s="235"/>
      <c r="AA112" s="235"/>
      <c r="AB112" s="235"/>
      <c r="AC112" s="235"/>
      <c r="AD112" s="235"/>
      <c r="AE112" s="235"/>
      <c r="AF112" s="235"/>
      <c r="AG112" s="235"/>
      <c r="AH112" s="235"/>
      <c r="AI112" s="235"/>
      <c r="AJ112" s="235"/>
      <c r="AK112" s="235"/>
      <c r="AL112" s="235"/>
      <c r="AM112" s="235"/>
      <c r="AN112" s="235"/>
      <c r="AO112" s="235"/>
      <c r="AP112" s="235"/>
      <c r="AQ112" s="235"/>
      <c r="AR112" s="235"/>
      <c r="AS112" s="235"/>
      <c r="AT112" s="235"/>
      <c r="AU112" s="235"/>
      <c r="AV112" s="235"/>
      <c r="AW112" s="235"/>
      <c r="AX112" s="235"/>
      <c r="AY112" s="235"/>
      <c r="AZ112" s="235"/>
      <c r="BA112" s="235"/>
      <c r="BB112" s="235"/>
      <c r="BC112" s="235"/>
      <c r="BD112" s="235"/>
      <c r="BE112" s="235"/>
      <c r="BF112" s="235"/>
      <c r="BG112" s="235"/>
      <c r="BH112" s="235"/>
      <c r="BI112" s="235"/>
      <c r="BJ112" s="235"/>
      <c r="BK112" s="235"/>
      <c r="BL112" s="235"/>
      <c r="BM112" s="235"/>
      <c r="BN112" s="235"/>
      <c r="BO112" s="235"/>
      <c r="BP112" s="235"/>
      <c r="BQ112" s="235"/>
      <c r="BR112" s="235"/>
      <c r="BS112" s="235"/>
      <c r="BT112" s="235"/>
      <c r="BU112" s="235"/>
      <c r="BV112" s="235"/>
      <c r="BW112" s="235"/>
      <c r="BX112" s="235"/>
      <c r="BY112" s="235"/>
      <c r="BZ112" s="235"/>
      <c r="CA112" s="235"/>
      <c r="CB112" s="235"/>
      <c r="CC112" s="235"/>
      <c r="CD112" s="235"/>
      <c r="CE112" s="235"/>
      <c r="CF112" s="235"/>
      <c r="CG112" s="235"/>
      <c r="CH112" s="235"/>
      <c r="CI112" s="235"/>
      <c r="CJ112" s="235"/>
      <c r="CK112" s="235"/>
      <c r="CL112" s="235"/>
      <c r="CM112" s="235"/>
      <c r="CN112" s="235"/>
      <c r="CO112" s="235"/>
      <c r="CP112" s="235"/>
      <c r="CQ112" s="235"/>
      <c r="CR112" s="235"/>
      <c r="CS112" s="235"/>
      <c r="CT112" s="235"/>
      <c r="CU112" s="235"/>
      <c r="CV112" s="235"/>
      <c r="CW112" s="235"/>
      <c r="CX112" s="235"/>
      <c r="CY112" s="235"/>
      <c r="CZ112" s="235"/>
      <c r="DA112" s="235"/>
      <c r="DB112" s="235"/>
      <c r="DC112" s="235"/>
      <c r="DD112" s="235"/>
      <c r="DE112" s="235"/>
      <c r="DF112" s="235"/>
      <c r="DG112" s="235"/>
      <c r="DH112" s="235"/>
      <c r="DI112" s="235"/>
      <c r="DJ112" s="235"/>
      <c r="DK112" s="235"/>
      <c r="DL112" s="235"/>
      <c r="DM112" s="235"/>
      <c r="DN112" s="235"/>
      <c r="DO112" s="235"/>
      <c r="DP112" s="235"/>
      <c r="DQ112" s="235"/>
      <c r="DR112" s="235"/>
      <c r="DS112" s="235"/>
      <c r="DT112" s="235"/>
      <c r="DU112" s="235"/>
      <c r="DV112" s="235"/>
      <c r="DW112" s="235"/>
      <c r="DX112" s="235"/>
      <c r="DY112" s="235"/>
      <c r="DZ112" s="235"/>
      <c r="EA112" s="235"/>
      <c r="EB112" s="235"/>
      <c r="EC112" s="235"/>
      <c r="ED112" s="235"/>
      <c r="EE112" s="235"/>
      <c r="EF112" s="235"/>
      <c r="EG112" s="235"/>
      <c r="EH112" s="235"/>
      <c r="EI112" s="235"/>
      <c r="EJ112" s="235"/>
      <c r="EK112" s="235"/>
      <c r="EL112" s="235"/>
      <c r="EM112" s="235"/>
      <c r="EN112" s="235"/>
      <c r="EO112" s="235"/>
      <c r="EP112" s="235"/>
      <c r="EQ112" s="235"/>
      <c r="ER112" s="235"/>
      <c r="ES112" s="235"/>
      <c r="ET112" s="235"/>
      <c r="EU112" s="235"/>
      <c r="EV112" s="235"/>
      <c r="EW112" s="235"/>
      <c r="EX112" s="235"/>
      <c r="EY112" s="235"/>
      <c r="EZ112" s="235"/>
      <c r="FA112" s="235"/>
      <c r="FB112" s="235"/>
      <c r="FC112" s="235"/>
      <c r="FD112" s="235"/>
    </row>
    <row r="113" spans="2:160" s="1" customFormat="1" x14ac:dyDescent="0.25">
      <c r="B113" s="33"/>
      <c r="C113" s="33"/>
      <c r="D113" s="261"/>
      <c r="E113" s="261"/>
      <c r="F113" s="261"/>
      <c r="G113" s="261"/>
      <c r="H113" s="261"/>
      <c r="I113" s="261"/>
      <c r="J113" s="261"/>
      <c r="K113" s="261"/>
      <c r="L113" s="261"/>
      <c r="M113" s="261"/>
      <c r="N113" s="261"/>
      <c r="O113" s="261"/>
      <c r="P113" s="261"/>
      <c r="Q113" s="261"/>
      <c r="R113" s="261"/>
      <c r="S113" s="261"/>
      <c r="T113" s="261"/>
      <c r="U113" s="235"/>
      <c r="V113" s="235"/>
      <c r="W113" s="235"/>
      <c r="X113" s="235"/>
      <c r="Y113" s="235"/>
      <c r="Z113" s="235"/>
      <c r="AA113" s="235"/>
      <c r="AB113" s="235"/>
      <c r="AC113" s="235"/>
      <c r="AD113" s="235"/>
      <c r="AE113" s="235"/>
      <c r="AF113" s="235"/>
      <c r="AG113" s="235"/>
      <c r="AH113" s="235"/>
      <c r="AI113" s="235"/>
      <c r="AJ113" s="235"/>
      <c r="AK113" s="235"/>
      <c r="AL113" s="235"/>
      <c r="AM113" s="235"/>
      <c r="AN113" s="235"/>
      <c r="AO113" s="235"/>
      <c r="AP113" s="235"/>
      <c r="AQ113" s="235"/>
      <c r="AR113" s="235"/>
      <c r="AS113" s="235"/>
      <c r="AT113" s="235"/>
      <c r="AU113" s="235"/>
      <c r="AV113" s="235"/>
      <c r="AW113" s="235"/>
      <c r="AX113" s="235"/>
      <c r="AY113" s="235"/>
      <c r="AZ113" s="235"/>
      <c r="BA113" s="235"/>
      <c r="BB113" s="235"/>
      <c r="BC113" s="235"/>
      <c r="BD113" s="235"/>
      <c r="BE113" s="235"/>
      <c r="BF113" s="235"/>
      <c r="BG113" s="235"/>
      <c r="BH113" s="235"/>
      <c r="BI113" s="235"/>
      <c r="BJ113" s="235"/>
      <c r="BK113" s="235"/>
      <c r="BL113" s="235"/>
      <c r="BM113" s="235"/>
      <c r="BN113" s="235"/>
      <c r="BO113" s="235"/>
      <c r="BP113" s="235"/>
      <c r="BQ113" s="235"/>
      <c r="BR113" s="235"/>
      <c r="BS113" s="235"/>
      <c r="BT113" s="235"/>
      <c r="BU113" s="235"/>
      <c r="BV113" s="235"/>
      <c r="BW113" s="235"/>
      <c r="BX113" s="235"/>
      <c r="BY113" s="235"/>
      <c r="BZ113" s="235"/>
      <c r="CA113" s="235"/>
      <c r="CB113" s="235"/>
      <c r="CC113" s="235"/>
      <c r="CD113" s="235"/>
      <c r="CE113" s="235"/>
      <c r="CF113" s="235"/>
      <c r="CG113" s="235"/>
      <c r="CH113" s="235"/>
      <c r="CI113" s="235"/>
      <c r="CJ113" s="235"/>
      <c r="CK113" s="235"/>
      <c r="CL113" s="235"/>
      <c r="CM113" s="235"/>
      <c r="CN113" s="235"/>
      <c r="CO113" s="235"/>
      <c r="CP113" s="235"/>
      <c r="CQ113" s="235"/>
      <c r="CR113" s="235"/>
      <c r="CS113" s="235"/>
      <c r="CT113" s="235"/>
      <c r="CU113" s="235"/>
      <c r="CV113" s="235"/>
      <c r="CW113" s="235"/>
      <c r="CX113" s="235"/>
      <c r="CY113" s="235"/>
      <c r="CZ113" s="235"/>
      <c r="DA113" s="235"/>
      <c r="DB113" s="235"/>
      <c r="DC113" s="235"/>
      <c r="DD113" s="235"/>
      <c r="DE113" s="235"/>
      <c r="DF113" s="235"/>
      <c r="DG113" s="235"/>
      <c r="DH113" s="235"/>
      <c r="DI113" s="235"/>
      <c r="DJ113" s="235"/>
      <c r="DK113" s="235"/>
      <c r="DL113" s="235"/>
      <c r="DM113" s="235"/>
      <c r="DN113" s="235"/>
      <c r="DO113" s="235"/>
      <c r="DP113" s="235"/>
      <c r="DQ113" s="235"/>
      <c r="DR113" s="235"/>
      <c r="DS113" s="235"/>
      <c r="DT113" s="235"/>
      <c r="DU113" s="235"/>
      <c r="DV113" s="235"/>
      <c r="DW113" s="235"/>
      <c r="DX113" s="235"/>
      <c r="DY113" s="235"/>
      <c r="DZ113" s="235"/>
      <c r="EA113" s="235"/>
      <c r="EB113" s="235"/>
      <c r="EC113" s="235"/>
      <c r="ED113" s="235"/>
      <c r="EE113" s="235"/>
      <c r="EF113" s="235"/>
      <c r="EG113" s="235"/>
      <c r="EH113" s="235"/>
      <c r="EI113" s="235"/>
      <c r="EJ113" s="235"/>
      <c r="EK113" s="235"/>
      <c r="EL113" s="235"/>
      <c r="EM113" s="235"/>
      <c r="EN113" s="235"/>
      <c r="EO113" s="235"/>
      <c r="EP113" s="235"/>
      <c r="EQ113" s="235"/>
      <c r="ER113" s="235"/>
      <c r="ES113" s="235"/>
      <c r="ET113" s="235"/>
      <c r="EU113" s="235"/>
      <c r="EV113" s="235"/>
      <c r="EW113" s="235"/>
      <c r="EX113" s="235"/>
      <c r="EY113" s="235"/>
      <c r="EZ113" s="235"/>
      <c r="FA113" s="235"/>
      <c r="FB113" s="235"/>
      <c r="FC113" s="235"/>
      <c r="FD113" s="235"/>
    </row>
    <row r="114" spans="2:160" s="1" customFormat="1" x14ac:dyDescent="0.25">
      <c r="B114" s="33"/>
      <c r="C114" s="33"/>
      <c r="D114" s="261"/>
      <c r="E114" s="261"/>
      <c r="F114" s="261"/>
      <c r="G114" s="261"/>
      <c r="H114" s="261"/>
      <c r="I114" s="261"/>
      <c r="J114" s="261"/>
      <c r="K114" s="261"/>
      <c r="L114" s="261"/>
      <c r="M114" s="261"/>
      <c r="N114" s="261"/>
      <c r="O114" s="261"/>
      <c r="P114" s="261"/>
      <c r="Q114" s="261"/>
      <c r="R114" s="261"/>
      <c r="S114" s="261"/>
      <c r="T114" s="261"/>
      <c r="U114" s="235"/>
      <c r="V114" s="235"/>
      <c r="W114" s="235"/>
      <c r="X114" s="235"/>
      <c r="Y114" s="235"/>
      <c r="Z114" s="235"/>
      <c r="AA114" s="235"/>
      <c r="AB114" s="235"/>
      <c r="AC114" s="235"/>
      <c r="AD114" s="235"/>
      <c r="AE114" s="235"/>
      <c r="AF114" s="235"/>
      <c r="AG114" s="235"/>
      <c r="AH114" s="235"/>
      <c r="AI114" s="235"/>
      <c r="AJ114" s="235"/>
      <c r="AK114" s="235"/>
      <c r="AL114" s="235"/>
      <c r="AM114" s="235"/>
      <c r="AN114" s="235"/>
      <c r="AO114" s="235"/>
      <c r="AP114" s="235"/>
      <c r="AQ114" s="235"/>
      <c r="AR114" s="235"/>
      <c r="AS114" s="235"/>
      <c r="AT114" s="235"/>
      <c r="AU114" s="235"/>
      <c r="AV114" s="235"/>
      <c r="AW114" s="235"/>
      <c r="AX114" s="235"/>
      <c r="AY114" s="235"/>
      <c r="AZ114" s="235"/>
      <c r="BA114" s="235"/>
      <c r="BB114" s="235"/>
      <c r="BC114" s="235"/>
      <c r="BD114" s="235"/>
      <c r="BE114" s="235"/>
      <c r="BF114" s="235"/>
      <c r="BG114" s="235"/>
      <c r="BH114" s="235"/>
      <c r="BI114" s="235"/>
      <c r="BJ114" s="235"/>
      <c r="BK114" s="235"/>
      <c r="BL114" s="235"/>
      <c r="BM114" s="235"/>
      <c r="BN114" s="235"/>
      <c r="BO114" s="235"/>
      <c r="BP114" s="235"/>
      <c r="BQ114" s="235"/>
      <c r="BR114" s="235"/>
      <c r="BS114" s="235"/>
      <c r="BT114" s="235"/>
      <c r="BU114" s="235"/>
      <c r="BV114" s="235"/>
      <c r="BW114" s="235"/>
      <c r="BX114" s="235"/>
      <c r="BY114" s="235"/>
      <c r="BZ114" s="235"/>
      <c r="CA114" s="235"/>
      <c r="CB114" s="235"/>
      <c r="CC114" s="235"/>
      <c r="CD114" s="235"/>
      <c r="CE114" s="235"/>
      <c r="CF114" s="235"/>
      <c r="CG114" s="235"/>
      <c r="CH114" s="235"/>
      <c r="CI114" s="235"/>
      <c r="CJ114" s="235"/>
      <c r="CK114" s="235"/>
      <c r="CL114" s="235"/>
      <c r="CM114" s="235"/>
      <c r="CN114" s="235"/>
      <c r="CO114" s="235"/>
      <c r="CP114" s="235"/>
      <c r="CQ114" s="235"/>
      <c r="CR114" s="235"/>
      <c r="CS114" s="235"/>
      <c r="CT114" s="235"/>
      <c r="CU114" s="235"/>
      <c r="CV114" s="235"/>
      <c r="CW114" s="235"/>
      <c r="CX114" s="235"/>
      <c r="CY114" s="235"/>
      <c r="CZ114" s="235"/>
      <c r="DA114" s="235"/>
      <c r="DB114" s="235"/>
      <c r="DC114" s="235"/>
      <c r="DD114" s="235"/>
      <c r="DE114" s="235"/>
      <c r="DF114" s="235"/>
      <c r="DG114" s="235"/>
      <c r="DH114" s="235"/>
      <c r="DI114" s="235"/>
      <c r="DJ114" s="235"/>
      <c r="DK114" s="235"/>
      <c r="DL114" s="235"/>
      <c r="DM114" s="235"/>
      <c r="DN114" s="235"/>
      <c r="DO114" s="235"/>
      <c r="DP114" s="235"/>
      <c r="DQ114" s="235"/>
      <c r="DR114" s="235"/>
      <c r="DS114" s="235"/>
      <c r="DT114" s="235"/>
      <c r="DU114" s="235"/>
      <c r="DV114" s="235"/>
      <c r="DW114" s="235"/>
      <c r="DX114" s="235"/>
      <c r="DY114" s="235"/>
      <c r="DZ114" s="235"/>
      <c r="EA114" s="235"/>
      <c r="EB114" s="235"/>
      <c r="EC114" s="235"/>
      <c r="ED114" s="235"/>
      <c r="EE114" s="235"/>
      <c r="EF114" s="235"/>
      <c r="EG114" s="235"/>
      <c r="EH114" s="235"/>
      <c r="EI114" s="235"/>
      <c r="EJ114" s="235"/>
      <c r="EK114" s="235"/>
      <c r="EL114" s="235"/>
      <c r="EM114" s="235"/>
      <c r="EN114" s="235"/>
      <c r="EO114" s="235"/>
      <c r="EP114" s="235"/>
      <c r="EQ114" s="235"/>
      <c r="ER114" s="235"/>
      <c r="ES114" s="235"/>
      <c r="ET114" s="235"/>
      <c r="EU114" s="235"/>
      <c r="EV114" s="235"/>
      <c r="EW114" s="235"/>
      <c r="EX114" s="235"/>
      <c r="EY114" s="235"/>
      <c r="EZ114" s="235"/>
      <c r="FA114" s="235"/>
      <c r="FB114" s="235"/>
      <c r="FC114" s="235"/>
      <c r="FD114" s="235"/>
    </row>
    <row r="115" spans="2:160" s="1" customFormat="1" x14ac:dyDescent="0.25">
      <c r="B115" s="33"/>
      <c r="C115" s="33"/>
      <c r="D115" s="261"/>
      <c r="E115" s="261"/>
      <c r="F115" s="261"/>
      <c r="G115" s="261"/>
      <c r="H115" s="261"/>
      <c r="I115" s="261"/>
      <c r="J115" s="261"/>
      <c r="K115" s="261"/>
      <c r="L115" s="261"/>
      <c r="M115" s="261"/>
      <c r="N115" s="261"/>
      <c r="O115" s="261"/>
      <c r="P115" s="261"/>
      <c r="Q115" s="261"/>
      <c r="R115" s="261"/>
      <c r="S115" s="261"/>
      <c r="T115" s="261"/>
      <c r="U115" s="235"/>
      <c r="V115" s="235"/>
      <c r="W115" s="235"/>
      <c r="X115" s="235"/>
      <c r="Y115" s="235"/>
      <c r="Z115" s="235"/>
      <c r="AA115" s="235"/>
      <c r="AB115" s="235"/>
      <c r="AC115" s="235"/>
      <c r="AD115" s="235"/>
      <c r="AE115" s="235"/>
      <c r="AF115" s="235"/>
      <c r="AG115" s="235"/>
      <c r="AH115" s="235"/>
      <c r="AI115" s="235"/>
      <c r="AJ115" s="235"/>
      <c r="AK115" s="235"/>
      <c r="AL115" s="235"/>
      <c r="AM115" s="235"/>
      <c r="AN115" s="235"/>
      <c r="AO115" s="235"/>
      <c r="AP115" s="235"/>
      <c r="AQ115" s="235"/>
      <c r="AR115" s="235"/>
      <c r="AS115" s="235"/>
      <c r="AT115" s="235"/>
      <c r="AU115" s="235"/>
      <c r="AV115" s="235"/>
      <c r="AW115" s="235"/>
      <c r="AX115" s="235"/>
      <c r="AY115" s="235"/>
      <c r="AZ115" s="235"/>
      <c r="BA115" s="235"/>
      <c r="BB115" s="235"/>
      <c r="BC115" s="235"/>
      <c r="BD115" s="235"/>
      <c r="BE115" s="235"/>
      <c r="BF115" s="235"/>
      <c r="BG115" s="235"/>
      <c r="BH115" s="235"/>
      <c r="BI115" s="235"/>
      <c r="BJ115" s="235"/>
      <c r="BK115" s="235"/>
      <c r="BL115" s="235"/>
      <c r="BM115" s="235"/>
      <c r="BN115" s="235"/>
      <c r="BO115" s="235"/>
      <c r="BP115" s="235"/>
      <c r="BQ115" s="235"/>
      <c r="BR115" s="235"/>
      <c r="BS115" s="235"/>
      <c r="BT115" s="235"/>
      <c r="BU115" s="235"/>
      <c r="BV115" s="235"/>
      <c r="BW115" s="235"/>
      <c r="BX115" s="235"/>
      <c r="BY115" s="235"/>
      <c r="BZ115" s="235"/>
      <c r="CA115" s="235"/>
      <c r="CB115" s="235"/>
      <c r="CC115" s="235"/>
      <c r="CD115" s="235"/>
      <c r="CE115" s="235"/>
      <c r="CF115" s="235"/>
      <c r="CG115" s="235"/>
      <c r="CH115" s="235"/>
      <c r="CI115" s="235"/>
      <c r="CJ115" s="235"/>
      <c r="CK115" s="235"/>
      <c r="CL115" s="235"/>
      <c r="CM115" s="235"/>
      <c r="CN115" s="235"/>
      <c r="CO115" s="235"/>
      <c r="CP115" s="235"/>
      <c r="CQ115" s="235"/>
      <c r="CR115" s="235"/>
      <c r="CS115" s="235"/>
      <c r="CT115" s="235"/>
      <c r="CU115" s="235"/>
      <c r="CV115" s="235"/>
      <c r="CW115" s="235"/>
      <c r="CX115" s="235"/>
      <c r="CY115" s="235"/>
      <c r="CZ115" s="235"/>
      <c r="DA115" s="235"/>
      <c r="DB115" s="235"/>
      <c r="DC115" s="235"/>
      <c r="DD115" s="235"/>
      <c r="DE115" s="235"/>
      <c r="DF115" s="235"/>
      <c r="DG115" s="235"/>
      <c r="DH115" s="235"/>
      <c r="DI115" s="235"/>
      <c r="DJ115" s="235"/>
      <c r="DK115" s="235"/>
      <c r="DL115" s="235"/>
      <c r="DM115" s="235"/>
      <c r="DN115" s="235"/>
      <c r="DO115" s="235"/>
      <c r="DP115" s="235"/>
      <c r="DQ115" s="235"/>
      <c r="DR115" s="235"/>
      <c r="DS115" s="235"/>
      <c r="DT115" s="235"/>
      <c r="DU115" s="235"/>
      <c r="DV115" s="235"/>
      <c r="DW115" s="235"/>
      <c r="DX115" s="235"/>
      <c r="DY115" s="235"/>
      <c r="DZ115" s="235"/>
      <c r="EA115" s="235"/>
      <c r="EB115" s="235"/>
      <c r="EC115" s="235"/>
      <c r="ED115" s="235"/>
      <c r="EE115" s="235"/>
      <c r="EF115" s="235"/>
      <c r="EG115" s="235"/>
      <c r="EH115" s="235"/>
      <c r="EI115" s="235"/>
      <c r="EJ115" s="235"/>
      <c r="EK115" s="235"/>
      <c r="EL115" s="235"/>
      <c r="EM115" s="235"/>
      <c r="EN115" s="235"/>
      <c r="EO115" s="235"/>
      <c r="EP115" s="235"/>
      <c r="EQ115" s="235"/>
      <c r="ER115" s="235"/>
      <c r="ES115" s="235"/>
      <c r="ET115" s="235"/>
      <c r="EU115" s="235"/>
      <c r="EV115" s="235"/>
      <c r="EW115" s="235"/>
      <c r="EX115" s="235"/>
      <c r="EY115" s="235"/>
      <c r="EZ115" s="235"/>
      <c r="FA115" s="235"/>
      <c r="FB115" s="235"/>
      <c r="FC115" s="235"/>
      <c r="FD115" s="235"/>
    </row>
    <row r="116" spans="2:160" s="1" customFormat="1" x14ac:dyDescent="0.25">
      <c r="B116" s="33"/>
      <c r="C116" s="33"/>
      <c r="D116" s="261"/>
      <c r="E116" s="261"/>
      <c r="F116" s="261"/>
      <c r="G116" s="261"/>
      <c r="H116" s="261"/>
      <c r="I116" s="261"/>
      <c r="J116" s="261"/>
      <c r="K116" s="261"/>
      <c r="L116" s="261"/>
      <c r="M116" s="261"/>
      <c r="N116" s="261"/>
      <c r="O116" s="261"/>
      <c r="P116" s="261"/>
      <c r="Q116" s="261"/>
      <c r="R116" s="261"/>
      <c r="S116" s="261"/>
      <c r="T116" s="261"/>
      <c r="U116" s="235"/>
      <c r="V116" s="235"/>
      <c r="W116" s="235"/>
      <c r="X116" s="235"/>
      <c r="Y116" s="235"/>
      <c r="Z116" s="235"/>
      <c r="AA116" s="235"/>
      <c r="AB116" s="235"/>
      <c r="AC116" s="235"/>
      <c r="AD116" s="235"/>
      <c r="AE116" s="235"/>
      <c r="AF116" s="235"/>
      <c r="AG116" s="235"/>
      <c r="AH116" s="235"/>
      <c r="AI116" s="235"/>
      <c r="AJ116" s="235"/>
      <c r="AK116" s="235"/>
      <c r="AL116" s="235"/>
      <c r="AM116" s="235"/>
      <c r="AN116" s="235"/>
      <c r="AO116" s="235"/>
      <c r="AP116" s="235"/>
      <c r="AQ116" s="235"/>
      <c r="AR116" s="235"/>
      <c r="AS116" s="235"/>
      <c r="AT116" s="235"/>
      <c r="AU116" s="235"/>
      <c r="AV116" s="235"/>
      <c r="AW116" s="235"/>
      <c r="AX116" s="235"/>
      <c r="AY116" s="235"/>
      <c r="AZ116" s="235"/>
      <c r="BA116" s="235"/>
      <c r="BB116" s="235"/>
      <c r="BC116" s="235"/>
      <c r="BD116" s="235"/>
      <c r="BE116" s="235"/>
      <c r="BF116" s="235"/>
      <c r="BG116" s="235"/>
      <c r="BH116" s="235"/>
      <c r="BI116" s="235"/>
      <c r="BJ116" s="235"/>
      <c r="BK116" s="235"/>
      <c r="BL116" s="235"/>
      <c r="BM116" s="235"/>
      <c r="BN116" s="235"/>
      <c r="BO116" s="235"/>
      <c r="BP116" s="235"/>
      <c r="BQ116" s="235"/>
      <c r="BR116" s="235"/>
      <c r="BS116" s="235"/>
      <c r="BT116" s="235"/>
      <c r="BU116" s="235"/>
      <c r="BV116" s="235"/>
      <c r="BW116" s="235"/>
      <c r="BX116" s="235"/>
      <c r="BY116" s="235"/>
      <c r="BZ116" s="235"/>
      <c r="CA116" s="235"/>
      <c r="CB116" s="235"/>
      <c r="CC116" s="235"/>
      <c r="CD116" s="235"/>
      <c r="CE116" s="235"/>
      <c r="CF116" s="235"/>
      <c r="CG116" s="235"/>
      <c r="CH116" s="235"/>
      <c r="CI116" s="235"/>
      <c r="CJ116" s="235"/>
      <c r="CK116" s="235"/>
      <c r="CL116" s="235"/>
      <c r="CM116" s="235"/>
      <c r="CN116" s="235"/>
      <c r="CO116" s="235"/>
      <c r="CP116" s="235"/>
      <c r="CQ116" s="235"/>
      <c r="CR116" s="235"/>
      <c r="CS116" s="235"/>
      <c r="CT116" s="235"/>
      <c r="CU116" s="235"/>
      <c r="CV116" s="235"/>
      <c r="CW116" s="235"/>
      <c r="CX116" s="235"/>
      <c r="CY116" s="235"/>
      <c r="CZ116" s="235"/>
      <c r="DA116" s="235"/>
      <c r="DB116" s="235"/>
      <c r="DC116" s="235"/>
      <c r="DD116" s="235"/>
      <c r="DE116" s="235"/>
      <c r="DF116" s="235"/>
      <c r="DG116" s="235"/>
      <c r="DH116" s="235"/>
      <c r="DI116" s="235"/>
      <c r="DJ116" s="235"/>
      <c r="DK116" s="235"/>
      <c r="DL116" s="235"/>
      <c r="DM116" s="235"/>
      <c r="DN116" s="235"/>
      <c r="DO116" s="235"/>
      <c r="DP116" s="235"/>
      <c r="DQ116" s="235"/>
      <c r="DR116" s="235"/>
      <c r="DS116" s="235"/>
      <c r="DT116" s="235"/>
      <c r="DU116" s="235"/>
      <c r="DV116" s="235"/>
      <c r="DW116" s="235"/>
      <c r="DX116" s="235"/>
      <c r="DY116" s="235"/>
      <c r="DZ116" s="235"/>
      <c r="EA116" s="235"/>
      <c r="EB116" s="235"/>
      <c r="EC116" s="235"/>
      <c r="ED116" s="235"/>
      <c r="EE116" s="235"/>
      <c r="EF116" s="235"/>
      <c r="EG116" s="235"/>
      <c r="EH116" s="235"/>
      <c r="EI116" s="235"/>
      <c r="EJ116" s="235"/>
      <c r="EK116" s="235"/>
      <c r="EL116" s="235"/>
      <c r="EM116" s="235"/>
      <c r="EN116" s="235"/>
      <c r="EO116" s="235"/>
      <c r="EP116" s="235"/>
      <c r="EQ116" s="235"/>
      <c r="ER116" s="235"/>
      <c r="ES116" s="235"/>
      <c r="ET116" s="235"/>
      <c r="EU116" s="235"/>
      <c r="EV116" s="235"/>
      <c r="EW116" s="235"/>
      <c r="EX116" s="235"/>
      <c r="EY116" s="235"/>
      <c r="EZ116" s="235"/>
      <c r="FA116" s="235"/>
      <c r="FB116" s="235"/>
      <c r="FC116" s="235"/>
      <c r="FD116" s="235"/>
    </row>
    <row r="117" spans="2:160" s="1" customFormat="1" x14ac:dyDescent="0.25">
      <c r="B117" s="33"/>
      <c r="C117" s="33"/>
      <c r="D117" s="261"/>
      <c r="E117" s="261"/>
      <c r="F117" s="261"/>
      <c r="G117" s="261"/>
      <c r="H117" s="261"/>
      <c r="I117" s="261"/>
      <c r="J117" s="261"/>
      <c r="K117" s="261"/>
      <c r="L117" s="261"/>
      <c r="M117" s="261"/>
      <c r="N117" s="261"/>
      <c r="O117" s="261"/>
      <c r="P117" s="261"/>
      <c r="Q117" s="261"/>
      <c r="R117" s="261"/>
      <c r="S117" s="261"/>
      <c r="T117" s="261"/>
      <c r="U117" s="235"/>
      <c r="V117" s="235"/>
      <c r="W117" s="235"/>
      <c r="X117" s="235"/>
      <c r="Y117" s="235"/>
      <c r="Z117" s="235"/>
      <c r="AA117" s="235"/>
      <c r="AB117" s="235"/>
      <c r="AC117" s="235"/>
      <c r="AD117" s="235"/>
      <c r="AE117" s="235"/>
      <c r="AF117" s="235"/>
      <c r="AG117" s="235"/>
      <c r="AH117" s="235"/>
      <c r="AI117" s="235"/>
      <c r="AJ117" s="235"/>
      <c r="AK117" s="235"/>
      <c r="AL117" s="235"/>
      <c r="AM117" s="235"/>
      <c r="AN117" s="235"/>
      <c r="AO117" s="235"/>
      <c r="AP117" s="235"/>
      <c r="AQ117" s="235"/>
      <c r="AR117" s="235"/>
      <c r="AS117" s="235"/>
      <c r="AT117" s="235"/>
      <c r="AU117" s="235"/>
      <c r="AV117" s="235"/>
      <c r="AW117" s="235"/>
      <c r="AX117" s="235"/>
      <c r="AY117" s="235"/>
      <c r="AZ117" s="235"/>
      <c r="BA117" s="235"/>
      <c r="BB117" s="235"/>
      <c r="BC117" s="235"/>
      <c r="BD117" s="235"/>
      <c r="BE117" s="235"/>
      <c r="BF117" s="235"/>
      <c r="BG117" s="235"/>
      <c r="BH117" s="235"/>
      <c r="BI117" s="235"/>
      <c r="BJ117" s="235"/>
      <c r="BK117" s="235"/>
      <c r="BL117" s="235"/>
      <c r="BM117" s="235"/>
      <c r="BN117" s="235"/>
      <c r="BO117" s="235"/>
      <c r="BP117" s="235"/>
      <c r="BQ117" s="235"/>
      <c r="BR117" s="235"/>
      <c r="BS117" s="235"/>
      <c r="BT117" s="235"/>
      <c r="BU117" s="235"/>
      <c r="BV117" s="235"/>
      <c r="BW117" s="235"/>
      <c r="BX117" s="235"/>
      <c r="BY117" s="235"/>
      <c r="BZ117" s="235"/>
      <c r="CA117" s="235"/>
      <c r="CB117" s="235"/>
      <c r="CC117" s="235"/>
      <c r="CD117" s="235"/>
      <c r="CE117" s="235"/>
      <c r="CF117" s="235"/>
      <c r="CG117" s="235"/>
      <c r="CH117" s="235"/>
      <c r="CI117" s="235"/>
      <c r="CJ117" s="235"/>
      <c r="CK117" s="235"/>
      <c r="CL117" s="235"/>
      <c r="CM117" s="235"/>
      <c r="CN117" s="235"/>
      <c r="CO117" s="235"/>
      <c r="CP117" s="235"/>
      <c r="CQ117" s="235"/>
      <c r="CR117" s="235"/>
      <c r="CS117" s="235"/>
      <c r="CT117" s="235"/>
      <c r="CU117" s="235"/>
      <c r="CV117" s="235"/>
      <c r="CW117" s="235"/>
      <c r="CX117" s="235"/>
      <c r="CY117" s="235"/>
      <c r="CZ117" s="235"/>
      <c r="DA117" s="235"/>
      <c r="DB117" s="235"/>
      <c r="DC117" s="235"/>
      <c r="DD117" s="235"/>
      <c r="DE117" s="235"/>
      <c r="DF117" s="235"/>
      <c r="DG117" s="235"/>
      <c r="DH117" s="235"/>
      <c r="DI117" s="235"/>
      <c r="DJ117" s="235"/>
      <c r="DK117" s="235"/>
      <c r="DL117" s="235"/>
      <c r="DM117" s="235"/>
      <c r="DN117" s="235"/>
      <c r="DO117" s="235"/>
      <c r="DP117" s="235"/>
      <c r="DQ117" s="235"/>
      <c r="DR117" s="235"/>
      <c r="DS117" s="235"/>
      <c r="DT117" s="235"/>
      <c r="DU117" s="235"/>
      <c r="DV117" s="235"/>
      <c r="DW117" s="235"/>
      <c r="DX117" s="235"/>
      <c r="DY117" s="235"/>
      <c r="DZ117" s="235"/>
      <c r="EA117" s="235"/>
      <c r="EB117" s="235"/>
      <c r="EC117" s="235"/>
      <c r="ED117" s="235"/>
      <c r="EE117" s="235"/>
      <c r="EF117" s="235"/>
      <c r="EG117" s="235"/>
      <c r="EH117" s="235"/>
      <c r="EI117" s="235"/>
      <c r="EJ117" s="235"/>
      <c r="EK117" s="235"/>
      <c r="EL117" s="235"/>
      <c r="EM117" s="235"/>
      <c r="EN117" s="235"/>
      <c r="EO117" s="235"/>
      <c r="EP117" s="235"/>
      <c r="EQ117" s="235"/>
      <c r="ER117" s="235"/>
      <c r="ES117" s="235"/>
      <c r="ET117" s="235"/>
      <c r="EU117" s="235"/>
      <c r="EV117" s="235"/>
      <c r="EW117" s="235"/>
      <c r="EX117" s="235"/>
      <c r="EY117" s="235"/>
      <c r="EZ117" s="235"/>
      <c r="FA117" s="235"/>
      <c r="FB117" s="235"/>
      <c r="FC117" s="235"/>
      <c r="FD117" s="235"/>
    </row>
    <row r="118" spans="2:160" s="1" customFormat="1" x14ac:dyDescent="0.25">
      <c r="B118" s="33"/>
      <c r="C118" s="33"/>
      <c r="D118" s="261"/>
      <c r="E118" s="261"/>
      <c r="F118" s="261"/>
      <c r="G118" s="261"/>
      <c r="H118" s="261"/>
      <c r="I118" s="261"/>
      <c r="J118" s="261"/>
      <c r="K118" s="261"/>
      <c r="L118" s="261"/>
      <c r="M118" s="261"/>
      <c r="N118" s="261"/>
      <c r="O118" s="261"/>
      <c r="P118" s="261"/>
      <c r="Q118" s="261"/>
      <c r="R118" s="261"/>
      <c r="S118" s="261"/>
      <c r="T118" s="261"/>
      <c r="U118" s="235"/>
      <c r="V118" s="235"/>
      <c r="W118" s="235"/>
      <c r="X118" s="235"/>
      <c r="Y118" s="235"/>
      <c r="Z118" s="235"/>
      <c r="AA118" s="235"/>
      <c r="AB118" s="235"/>
      <c r="AC118" s="235"/>
      <c r="AD118" s="235"/>
      <c r="AE118" s="235"/>
      <c r="AF118" s="235"/>
      <c r="AG118" s="235"/>
      <c r="AH118" s="235"/>
      <c r="AI118" s="235"/>
      <c r="AJ118" s="235"/>
      <c r="AK118" s="235"/>
      <c r="AL118" s="235"/>
      <c r="AM118" s="235"/>
      <c r="AN118" s="235"/>
      <c r="AO118" s="235"/>
      <c r="AP118" s="235"/>
      <c r="AQ118" s="235"/>
      <c r="AR118" s="235"/>
      <c r="AS118" s="235"/>
      <c r="AT118" s="235"/>
      <c r="AU118" s="235"/>
      <c r="AV118" s="235"/>
      <c r="AW118" s="235"/>
      <c r="AX118" s="235"/>
      <c r="AY118" s="235"/>
      <c r="AZ118" s="235"/>
      <c r="BA118" s="235"/>
      <c r="BB118" s="235"/>
      <c r="BC118" s="235"/>
      <c r="BD118" s="235"/>
      <c r="BE118" s="235"/>
      <c r="BF118" s="235"/>
      <c r="BG118" s="235"/>
      <c r="BH118" s="235"/>
      <c r="BI118" s="235"/>
      <c r="BJ118" s="235"/>
      <c r="BK118" s="235"/>
      <c r="BL118" s="235"/>
      <c r="BM118" s="235"/>
      <c r="BN118" s="235"/>
      <c r="BO118" s="235"/>
      <c r="BP118" s="235"/>
      <c r="BQ118" s="235"/>
      <c r="BR118" s="235"/>
      <c r="BS118" s="235"/>
      <c r="BT118" s="235"/>
      <c r="BU118" s="235"/>
      <c r="BV118" s="235"/>
      <c r="BW118" s="235"/>
      <c r="BX118" s="235"/>
      <c r="BY118" s="235"/>
      <c r="BZ118" s="235"/>
      <c r="CA118" s="235"/>
      <c r="CB118" s="235"/>
      <c r="CC118" s="235"/>
      <c r="CD118" s="235"/>
      <c r="CE118" s="235"/>
      <c r="CF118" s="235"/>
      <c r="CG118" s="235"/>
      <c r="CH118" s="235"/>
      <c r="CI118" s="235"/>
      <c r="CJ118" s="235"/>
      <c r="CK118" s="235"/>
      <c r="CL118" s="235"/>
      <c r="CM118" s="235"/>
      <c r="CN118" s="235"/>
      <c r="CO118" s="235"/>
      <c r="CP118" s="235"/>
      <c r="CQ118" s="235"/>
      <c r="CR118" s="235"/>
      <c r="CS118" s="235"/>
      <c r="CT118" s="235"/>
      <c r="CU118" s="235"/>
      <c r="CV118" s="235"/>
      <c r="CW118" s="235"/>
      <c r="CX118" s="235"/>
      <c r="CY118" s="235"/>
      <c r="CZ118" s="235"/>
      <c r="DA118" s="235"/>
      <c r="DB118" s="235"/>
      <c r="DC118" s="235"/>
      <c r="DD118" s="235"/>
      <c r="DE118" s="235"/>
      <c r="DF118" s="235"/>
      <c r="DG118" s="235"/>
      <c r="DH118" s="235"/>
      <c r="DI118" s="235"/>
      <c r="DJ118" s="235"/>
      <c r="DK118" s="235"/>
      <c r="DL118" s="235"/>
      <c r="DM118" s="235"/>
      <c r="DN118" s="235"/>
      <c r="DO118" s="235"/>
      <c r="DP118" s="235"/>
      <c r="DQ118" s="235"/>
      <c r="DR118" s="235"/>
      <c r="DS118" s="235"/>
      <c r="DT118" s="235"/>
      <c r="DU118" s="235"/>
      <c r="DV118" s="235"/>
      <c r="DW118" s="235"/>
      <c r="DX118" s="235"/>
      <c r="DY118" s="235"/>
      <c r="DZ118" s="235"/>
      <c r="EA118" s="235"/>
      <c r="EB118" s="235"/>
      <c r="EC118" s="235"/>
      <c r="ED118" s="235"/>
      <c r="EE118" s="235"/>
      <c r="EF118" s="235"/>
      <c r="EG118" s="235"/>
      <c r="EH118" s="235"/>
      <c r="EI118" s="235"/>
      <c r="EJ118" s="235"/>
      <c r="EK118" s="235"/>
      <c r="EL118" s="235"/>
      <c r="EM118" s="235"/>
      <c r="EN118" s="235"/>
      <c r="EO118" s="235"/>
      <c r="EP118" s="235"/>
      <c r="EQ118" s="235"/>
      <c r="ER118" s="235"/>
      <c r="ES118" s="235"/>
      <c r="ET118" s="235"/>
      <c r="EU118" s="235"/>
      <c r="EV118" s="235"/>
      <c r="EW118" s="235"/>
      <c r="EX118" s="235"/>
      <c r="EY118" s="235"/>
      <c r="EZ118" s="235"/>
      <c r="FA118" s="235"/>
      <c r="FB118" s="235"/>
      <c r="FC118" s="235"/>
      <c r="FD118" s="235"/>
    </row>
    <row r="119" spans="2:160" s="1" customFormat="1" x14ac:dyDescent="0.25">
      <c r="B119" s="33"/>
      <c r="C119" s="33"/>
      <c r="D119" s="261"/>
      <c r="E119" s="261"/>
      <c r="F119" s="261"/>
      <c r="G119" s="261"/>
      <c r="H119" s="261"/>
      <c r="I119" s="261"/>
      <c r="J119" s="261"/>
      <c r="K119" s="261"/>
      <c r="L119" s="261"/>
      <c r="M119" s="261"/>
      <c r="N119" s="261"/>
      <c r="O119" s="261"/>
      <c r="P119" s="261"/>
      <c r="Q119" s="261"/>
      <c r="R119" s="261"/>
      <c r="S119" s="261"/>
      <c r="T119" s="261"/>
      <c r="U119" s="235"/>
      <c r="V119" s="235"/>
      <c r="W119" s="235"/>
      <c r="X119" s="235"/>
      <c r="Y119" s="235"/>
      <c r="Z119" s="235"/>
      <c r="AA119" s="235"/>
      <c r="AB119" s="235"/>
      <c r="AC119" s="235"/>
      <c r="AD119" s="235"/>
      <c r="AE119" s="235"/>
      <c r="AF119" s="235"/>
      <c r="AG119" s="235"/>
      <c r="AH119" s="235"/>
      <c r="AI119" s="235"/>
      <c r="AJ119" s="235"/>
      <c r="AK119" s="235"/>
      <c r="AL119" s="235"/>
      <c r="AM119" s="235"/>
      <c r="AN119" s="235"/>
      <c r="AO119" s="235"/>
      <c r="AP119" s="235"/>
      <c r="AQ119" s="235"/>
      <c r="AR119" s="235"/>
      <c r="AS119" s="235"/>
      <c r="AT119" s="235"/>
      <c r="AU119" s="235"/>
      <c r="AV119" s="235"/>
      <c r="AW119" s="235"/>
      <c r="AX119" s="235"/>
      <c r="AY119" s="235"/>
      <c r="AZ119" s="235"/>
      <c r="BA119" s="235"/>
      <c r="BB119" s="235"/>
      <c r="BC119" s="235"/>
      <c r="BD119" s="235"/>
      <c r="BE119" s="235"/>
      <c r="BF119" s="235"/>
      <c r="BG119" s="235"/>
      <c r="BH119" s="235"/>
      <c r="BI119" s="235"/>
      <c r="BJ119" s="235"/>
      <c r="BK119" s="235"/>
      <c r="BL119" s="235"/>
      <c r="BM119" s="235"/>
      <c r="BN119" s="235"/>
      <c r="BO119" s="235"/>
      <c r="BP119" s="235"/>
      <c r="BQ119" s="235"/>
      <c r="BR119" s="235"/>
      <c r="BS119" s="235"/>
      <c r="BT119" s="235"/>
      <c r="BU119" s="235"/>
      <c r="BV119" s="235"/>
      <c r="BW119" s="235"/>
      <c r="BX119" s="235"/>
      <c r="BY119" s="235"/>
      <c r="BZ119" s="235"/>
      <c r="CA119" s="235"/>
      <c r="CB119" s="235"/>
      <c r="CC119" s="235"/>
      <c r="CD119" s="235"/>
      <c r="CE119" s="235"/>
      <c r="CF119" s="235"/>
      <c r="CG119" s="235"/>
      <c r="CH119" s="235"/>
      <c r="CI119" s="235"/>
      <c r="CJ119" s="235"/>
      <c r="CK119" s="235"/>
      <c r="CL119" s="235"/>
      <c r="CM119" s="235"/>
      <c r="CN119" s="235"/>
      <c r="CO119" s="235"/>
      <c r="CP119" s="235"/>
      <c r="CQ119" s="235"/>
      <c r="CR119" s="235"/>
      <c r="CS119" s="235"/>
      <c r="CT119" s="235"/>
      <c r="CU119" s="235"/>
      <c r="CV119" s="235"/>
      <c r="CW119" s="235"/>
      <c r="CX119" s="235"/>
      <c r="CY119" s="235"/>
      <c r="CZ119" s="235"/>
      <c r="DA119" s="235"/>
      <c r="DB119" s="235"/>
      <c r="DC119" s="235"/>
      <c r="DD119" s="235"/>
      <c r="DE119" s="235"/>
      <c r="DF119" s="235"/>
      <c r="DG119" s="235"/>
      <c r="DH119" s="235"/>
      <c r="DI119" s="235"/>
      <c r="DJ119" s="235"/>
      <c r="DK119" s="235"/>
      <c r="DL119" s="235"/>
      <c r="DM119" s="235"/>
      <c r="DN119" s="235"/>
      <c r="DO119" s="235"/>
      <c r="DP119" s="235"/>
      <c r="DQ119" s="235"/>
      <c r="DR119" s="235"/>
      <c r="DS119" s="235"/>
      <c r="DT119" s="235"/>
      <c r="DU119" s="235"/>
      <c r="DV119" s="235"/>
      <c r="DW119" s="235"/>
      <c r="DX119" s="235"/>
      <c r="DY119" s="235"/>
      <c r="DZ119" s="235"/>
      <c r="EA119" s="235"/>
      <c r="EB119" s="235"/>
      <c r="EC119" s="235"/>
      <c r="ED119" s="235"/>
      <c r="EE119" s="235"/>
      <c r="EF119" s="235"/>
      <c r="EG119" s="235"/>
      <c r="EH119" s="235"/>
      <c r="EI119" s="235"/>
      <c r="EJ119" s="235"/>
      <c r="EK119" s="235"/>
      <c r="EL119" s="235"/>
      <c r="EM119" s="235"/>
      <c r="EN119" s="235"/>
      <c r="EO119" s="235"/>
      <c r="EP119" s="235"/>
      <c r="EQ119" s="235"/>
      <c r="ER119" s="235"/>
      <c r="ES119" s="235"/>
      <c r="ET119" s="235"/>
      <c r="EU119" s="235"/>
      <c r="EV119" s="235"/>
      <c r="EW119" s="235"/>
      <c r="EX119" s="235"/>
      <c r="EY119" s="235"/>
      <c r="EZ119" s="235"/>
      <c r="FA119" s="235"/>
      <c r="FB119" s="235"/>
      <c r="FC119" s="235"/>
      <c r="FD119" s="235"/>
    </row>
    <row r="120" spans="2:160" s="1" customFormat="1" x14ac:dyDescent="0.25">
      <c r="B120" s="33"/>
      <c r="C120" s="33"/>
      <c r="D120" s="261"/>
      <c r="E120" s="261"/>
      <c r="F120" s="261"/>
      <c r="G120" s="261"/>
      <c r="H120" s="261"/>
      <c r="I120" s="261"/>
      <c r="J120" s="261"/>
      <c r="K120" s="261"/>
      <c r="L120" s="261"/>
      <c r="M120" s="261"/>
      <c r="N120" s="261"/>
      <c r="O120" s="261"/>
      <c r="P120" s="261"/>
      <c r="Q120" s="261"/>
      <c r="R120" s="261"/>
      <c r="S120" s="261"/>
      <c r="T120" s="261"/>
      <c r="U120" s="235"/>
      <c r="V120" s="235"/>
      <c r="W120" s="235"/>
      <c r="X120" s="235"/>
      <c r="Y120" s="235"/>
      <c r="Z120" s="235"/>
      <c r="AA120" s="235"/>
      <c r="AB120" s="235"/>
      <c r="AC120" s="235"/>
      <c r="AD120" s="235"/>
      <c r="AE120" s="235"/>
      <c r="AF120" s="235"/>
      <c r="AG120" s="235"/>
      <c r="AH120" s="235"/>
      <c r="AI120" s="235"/>
      <c r="AJ120" s="235"/>
      <c r="AK120" s="235"/>
      <c r="AL120" s="235"/>
      <c r="AM120" s="235"/>
      <c r="AN120" s="235"/>
      <c r="AO120" s="235"/>
      <c r="AP120" s="235"/>
      <c r="AQ120" s="235"/>
      <c r="AR120" s="235"/>
      <c r="AS120" s="235"/>
      <c r="AT120" s="235"/>
      <c r="AU120" s="235"/>
      <c r="AV120" s="235"/>
      <c r="AW120" s="235"/>
      <c r="AX120" s="235"/>
      <c r="AY120" s="235"/>
      <c r="AZ120" s="235"/>
      <c r="BA120" s="235"/>
      <c r="BB120" s="235"/>
      <c r="BC120" s="235"/>
      <c r="BD120" s="235"/>
      <c r="BE120" s="235"/>
      <c r="BF120" s="235"/>
      <c r="BG120" s="235"/>
      <c r="BH120" s="235"/>
      <c r="BI120" s="235"/>
      <c r="BJ120" s="235"/>
      <c r="BK120" s="235"/>
      <c r="BL120" s="235"/>
      <c r="BM120" s="235"/>
      <c r="BN120" s="235"/>
      <c r="BO120" s="235"/>
      <c r="BP120" s="235"/>
      <c r="BQ120" s="235"/>
      <c r="BR120" s="235"/>
      <c r="BS120" s="235"/>
      <c r="BT120" s="235"/>
      <c r="BU120" s="235"/>
      <c r="BV120" s="235"/>
      <c r="BW120" s="235"/>
      <c r="BX120" s="235"/>
      <c r="BY120" s="235"/>
      <c r="BZ120" s="235"/>
      <c r="CA120" s="235"/>
      <c r="CB120" s="235"/>
      <c r="CC120" s="235"/>
      <c r="CD120" s="235"/>
      <c r="CE120" s="235"/>
      <c r="CF120" s="235"/>
      <c r="CG120" s="235"/>
      <c r="CH120" s="235"/>
      <c r="CI120" s="235"/>
      <c r="CJ120" s="235"/>
      <c r="CK120" s="235"/>
      <c r="CL120" s="235"/>
      <c r="CM120" s="235"/>
      <c r="CN120" s="235"/>
      <c r="CO120" s="235"/>
      <c r="CP120" s="235"/>
      <c r="CQ120" s="235"/>
      <c r="CR120" s="235"/>
      <c r="CS120" s="235"/>
      <c r="CT120" s="235"/>
      <c r="CU120" s="235"/>
      <c r="CV120" s="235"/>
      <c r="CW120" s="235"/>
      <c r="CX120" s="235"/>
      <c r="CY120" s="235"/>
      <c r="CZ120" s="235"/>
      <c r="DA120" s="235"/>
      <c r="DB120" s="235"/>
      <c r="DC120" s="235"/>
      <c r="DD120" s="235"/>
      <c r="DE120" s="235"/>
      <c r="DF120" s="235"/>
      <c r="DG120" s="235"/>
      <c r="DH120" s="235"/>
      <c r="DI120" s="235"/>
      <c r="DJ120" s="235"/>
      <c r="DK120" s="235"/>
      <c r="DL120" s="235"/>
      <c r="DM120" s="235"/>
      <c r="DN120" s="235"/>
      <c r="DO120" s="235"/>
      <c r="DP120" s="235"/>
      <c r="DQ120" s="235"/>
      <c r="DR120" s="235"/>
      <c r="DS120" s="235"/>
      <c r="DT120" s="235"/>
      <c r="DU120" s="235"/>
      <c r="DV120" s="235"/>
      <c r="DW120" s="235"/>
      <c r="DX120" s="235"/>
      <c r="DY120" s="235"/>
      <c r="DZ120" s="235"/>
      <c r="EA120" s="235"/>
      <c r="EB120" s="235"/>
      <c r="EC120" s="235"/>
      <c r="ED120" s="235"/>
      <c r="EE120" s="235"/>
      <c r="EF120" s="235"/>
      <c r="EG120" s="235"/>
      <c r="EH120" s="235"/>
      <c r="EI120" s="235"/>
      <c r="EJ120" s="235"/>
      <c r="EK120" s="235"/>
      <c r="EL120" s="235"/>
      <c r="EM120" s="235"/>
      <c r="EN120" s="235"/>
      <c r="EO120" s="235"/>
      <c r="EP120" s="235"/>
      <c r="EQ120" s="235"/>
      <c r="ER120" s="235"/>
      <c r="ES120" s="235"/>
      <c r="ET120" s="235"/>
      <c r="EU120" s="235"/>
      <c r="EV120" s="235"/>
      <c r="EW120" s="235"/>
      <c r="EX120" s="235"/>
      <c r="EY120" s="235"/>
      <c r="EZ120" s="235"/>
      <c r="FA120" s="235"/>
      <c r="FB120" s="235"/>
      <c r="FC120" s="235"/>
      <c r="FD120" s="235"/>
    </row>
    <row r="121" spans="2:160" s="1" customFormat="1" x14ac:dyDescent="0.25">
      <c r="B121" s="33"/>
      <c r="C121" s="33"/>
      <c r="D121" s="261"/>
      <c r="E121" s="261"/>
      <c r="F121" s="261"/>
      <c r="G121" s="261"/>
      <c r="H121" s="261"/>
      <c r="I121" s="261"/>
      <c r="J121" s="261"/>
      <c r="K121" s="261"/>
      <c r="L121" s="261"/>
      <c r="M121" s="261"/>
      <c r="N121" s="261"/>
      <c r="O121" s="261"/>
      <c r="P121" s="261"/>
      <c r="Q121" s="261"/>
      <c r="R121" s="261"/>
      <c r="S121" s="261"/>
      <c r="T121" s="261"/>
      <c r="U121" s="235"/>
      <c r="V121" s="235"/>
      <c r="W121" s="235"/>
      <c r="X121" s="235"/>
      <c r="Y121" s="235"/>
      <c r="Z121" s="235"/>
      <c r="AA121" s="235"/>
      <c r="AB121" s="235"/>
      <c r="AC121" s="235"/>
      <c r="AD121" s="235"/>
      <c r="AE121" s="235"/>
      <c r="AF121" s="235"/>
      <c r="AG121" s="235"/>
      <c r="AH121" s="235"/>
      <c r="AI121" s="235"/>
      <c r="AJ121" s="235"/>
      <c r="AK121" s="235"/>
      <c r="AL121" s="235"/>
      <c r="AM121" s="235"/>
      <c r="AN121" s="235"/>
      <c r="AO121" s="235"/>
      <c r="AP121" s="235"/>
      <c r="AQ121" s="235"/>
      <c r="AR121" s="235"/>
      <c r="AS121" s="235"/>
      <c r="AT121" s="235"/>
      <c r="AU121" s="235"/>
      <c r="AV121" s="235"/>
      <c r="AW121" s="235"/>
      <c r="AX121" s="235"/>
      <c r="AY121" s="235"/>
      <c r="AZ121" s="235"/>
      <c r="BA121" s="235"/>
      <c r="BB121" s="235"/>
      <c r="BC121" s="235"/>
      <c r="BD121" s="235"/>
      <c r="BE121" s="235"/>
      <c r="BF121" s="235"/>
      <c r="BG121" s="235"/>
      <c r="BH121" s="235"/>
      <c r="BI121" s="235"/>
      <c r="BJ121" s="235"/>
      <c r="BK121" s="235"/>
      <c r="BL121" s="235"/>
      <c r="BM121" s="235"/>
      <c r="BN121" s="235"/>
      <c r="BO121" s="235"/>
      <c r="BP121" s="235"/>
      <c r="BQ121" s="235"/>
      <c r="BR121" s="235"/>
      <c r="BS121" s="235"/>
      <c r="BT121" s="235"/>
      <c r="BU121" s="235"/>
      <c r="BV121" s="235"/>
      <c r="BW121" s="235"/>
      <c r="BX121" s="235"/>
      <c r="BY121" s="235"/>
      <c r="BZ121" s="235"/>
      <c r="CA121" s="235"/>
      <c r="CB121" s="235"/>
      <c r="CC121" s="235"/>
      <c r="CD121" s="235"/>
      <c r="CE121" s="235"/>
      <c r="CF121" s="235"/>
      <c r="CG121" s="235"/>
      <c r="CH121" s="235"/>
      <c r="CI121" s="235"/>
      <c r="CJ121" s="235"/>
      <c r="CK121" s="235"/>
      <c r="CL121" s="235"/>
      <c r="CM121" s="235"/>
      <c r="CN121" s="235"/>
      <c r="CO121" s="235"/>
      <c r="CP121" s="235"/>
      <c r="CQ121" s="235"/>
      <c r="CR121" s="235"/>
      <c r="CS121" s="235"/>
      <c r="CT121" s="235"/>
      <c r="CU121" s="235"/>
      <c r="CV121" s="235"/>
      <c r="CW121" s="235"/>
      <c r="CX121" s="235"/>
      <c r="CY121" s="235"/>
      <c r="CZ121" s="235"/>
      <c r="DA121" s="235"/>
      <c r="DB121" s="235"/>
      <c r="DC121" s="235"/>
      <c r="DD121" s="235"/>
      <c r="DE121" s="235"/>
      <c r="DF121" s="235"/>
      <c r="DG121" s="235"/>
      <c r="DH121" s="235"/>
      <c r="DI121" s="235"/>
      <c r="DJ121" s="235"/>
      <c r="DK121" s="235"/>
      <c r="DL121" s="235"/>
      <c r="DM121" s="235"/>
      <c r="DN121" s="235"/>
      <c r="DO121" s="235"/>
      <c r="DP121" s="235"/>
      <c r="DQ121" s="235"/>
      <c r="DR121" s="235"/>
      <c r="DS121" s="235"/>
      <c r="DT121" s="235"/>
      <c r="DU121" s="235"/>
      <c r="DV121" s="235"/>
      <c r="DW121" s="235"/>
      <c r="DX121" s="235"/>
      <c r="DY121" s="235"/>
      <c r="DZ121" s="235"/>
      <c r="EA121" s="235"/>
      <c r="EB121" s="235"/>
      <c r="EC121" s="235"/>
      <c r="ED121" s="235"/>
      <c r="EE121" s="235"/>
      <c r="EF121" s="235"/>
      <c r="EG121" s="235"/>
      <c r="EH121" s="235"/>
      <c r="EI121" s="235"/>
      <c r="EJ121" s="235"/>
      <c r="EK121" s="235"/>
      <c r="EL121" s="235"/>
      <c r="EM121" s="235"/>
      <c r="EN121" s="235"/>
      <c r="EO121" s="235"/>
      <c r="EP121" s="235"/>
      <c r="EQ121" s="235"/>
      <c r="ER121" s="235"/>
      <c r="ES121" s="235"/>
      <c r="ET121" s="235"/>
      <c r="EU121" s="235"/>
      <c r="EV121" s="235"/>
      <c r="EW121" s="235"/>
      <c r="EX121" s="235"/>
      <c r="EY121" s="235"/>
      <c r="EZ121" s="235"/>
      <c r="FA121" s="235"/>
      <c r="FB121" s="235"/>
      <c r="FC121" s="235"/>
      <c r="FD121" s="235"/>
    </row>
    <row r="122" spans="2:160" s="1" customFormat="1" x14ac:dyDescent="0.25">
      <c r="B122" s="33"/>
      <c r="C122" s="33"/>
      <c r="D122" s="261"/>
      <c r="E122" s="261"/>
      <c r="F122" s="261"/>
      <c r="G122" s="261"/>
      <c r="H122" s="261"/>
      <c r="I122" s="261"/>
      <c r="J122" s="261"/>
      <c r="K122" s="261"/>
      <c r="L122" s="261"/>
      <c r="M122" s="261"/>
      <c r="N122" s="261"/>
      <c r="O122" s="261"/>
      <c r="P122" s="261"/>
      <c r="Q122" s="261"/>
      <c r="R122" s="261"/>
      <c r="S122" s="261"/>
      <c r="T122" s="261"/>
      <c r="U122" s="235"/>
      <c r="V122" s="235"/>
      <c r="W122" s="235"/>
      <c r="X122" s="235"/>
      <c r="Y122" s="235"/>
      <c r="Z122" s="235"/>
      <c r="AA122" s="235"/>
      <c r="AB122" s="235"/>
      <c r="AC122" s="235"/>
      <c r="AD122" s="235"/>
      <c r="AE122" s="235"/>
      <c r="AF122" s="235"/>
      <c r="AG122" s="235"/>
      <c r="AH122" s="235"/>
      <c r="AI122" s="235"/>
      <c r="AJ122" s="235"/>
      <c r="AK122" s="235"/>
      <c r="AL122" s="235"/>
      <c r="AM122" s="235"/>
      <c r="AN122" s="235"/>
      <c r="AO122" s="235"/>
      <c r="AP122" s="235"/>
      <c r="AQ122" s="235"/>
      <c r="AR122" s="235"/>
      <c r="AS122" s="235"/>
      <c r="AT122" s="235"/>
      <c r="AU122" s="235"/>
      <c r="AV122" s="235"/>
      <c r="AW122" s="235"/>
      <c r="AX122" s="235"/>
      <c r="AY122" s="235"/>
      <c r="AZ122" s="235"/>
      <c r="BA122" s="235"/>
      <c r="BB122" s="235"/>
      <c r="BC122" s="235"/>
      <c r="BD122" s="235"/>
      <c r="BE122" s="235"/>
      <c r="BF122" s="235"/>
      <c r="BG122" s="235"/>
      <c r="BH122" s="235"/>
      <c r="BI122" s="235"/>
      <c r="BJ122" s="235"/>
      <c r="BK122" s="235"/>
      <c r="BL122" s="235"/>
      <c r="BM122" s="235"/>
      <c r="BN122" s="235"/>
      <c r="BO122" s="235"/>
      <c r="BP122" s="235"/>
      <c r="BQ122" s="235"/>
      <c r="BR122" s="235"/>
      <c r="BS122" s="235"/>
      <c r="BT122" s="235"/>
      <c r="BU122" s="235"/>
      <c r="BV122" s="235"/>
      <c r="BW122" s="235"/>
      <c r="BX122" s="235"/>
      <c r="BY122" s="235"/>
      <c r="BZ122" s="235"/>
      <c r="CA122" s="235"/>
      <c r="CB122" s="235"/>
      <c r="CC122" s="235"/>
      <c r="CD122" s="235"/>
      <c r="CE122" s="235"/>
      <c r="CF122" s="235"/>
      <c r="CG122" s="235"/>
      <c r="CH122" s="235"/>
      <c r="CI122" s="235"/>
      <c r="CJ122" s="235"/>
      <c r="CK122" s="235"/>
      <c r="CL122" s="235"/>
      <c r="CM122" s="235"/>
      <c r="CN122" s="235"/>
      <c r="CO122" s="235"/>
      <c r="CP122" s="235"/>
      <c r="CQ122" s="235"/>
      <c r="CR122" s="235"/>
      <c r="CS122" s="235"/>
      <c r="CT122" s="235"/>
      <c r="CU122" s="235"/>
      <c r="CV122" s="235"/>
      <c r="CW122" s="235"/>
      <c r="CX122" s="235"/>
      <c r="CY122" s="235"/>
      <c r="CZ122" s="235"/>
      <c r="DA122" s="235"/>
      <c r="DB122" s="235"/>
      <c r="DC122" s="235"/>
      <c r="DD122" s="235"/>
      <c r="DE122" s="235"/>
      <c r="DF122" s="235"/>
      <c r="DG122" s="235"/>
      <c r="DH122" s="235"/>
      <c r="DI122" s="235"/>
      <c r="DJ122" s="235"/>
      <c r="DK122" s="235"/>
      <c r="DL122" s="235"/>
      <c r="DM122" s="235"/>
      <c r="DN122" s="235"/>
      <c r="DO122" s="235"/>
      <c r="DP122" s="235"/>
      <c r="DQ122" s="235"/>
      <c r="DR122" s="235"/>
      <c r="DS122" s="235"/>
      <c r="DT122" s="235"/>
      <c r="DU122" s="235"/>
      <c r="DV122" s="235"/>
      <c r="DW122" s="235"/>
      <c r="DX122" s="235"/>
      <c r="DY122" s="235"/>
      <c r="DZ122" s="235"/>
      <c r="EA122" s="235"/>
      <c r="EB122" s="235"/>
      <c r="EC122" s="235"/>
      <c r="ED122" s="235"/>
      <c r="EE122" s="235"/>
      <c r="EF122" s="235"/>
      <c r="EG122" s="235"/>
      <c r="EH122" s="235"/>
      <c r="EI122" s="235"/>
      <c r="EJ122" s="235"/>
      <c r="EK122" s="235"/>
      <c r="EL122" s="235"/>
      <c r="EM122" s="235"/>
      <c r="EN122" s="235"/>
      <c r="EO122" s="235"/>
      <c r="EP122" s="235"/>
      <c r="EQ122" s="235"/>
      <c r="ER122" s="235"/>
      <c r="ES122" s="235"/>
      <c r="ET122" s="235"/>
      <c r="EU122" s="235"/>
      <c r="EV122" s="235"/>
      <c r="EW122" s="235"/>
      <c r="EX122" s="235"/>
      <c r="EY122" s="235"/>
      <c r="EZ122" s="235"/>
      <c r="FA122" s="235"/>
      <c r="FB122" s="235"/>
      <c r="FC122" s="235"/>
      <c r="FD122" s="235"/>
    </row>
    <row r="123" spans="2:160" s="1" customFormat="1" x14ac:dyDescent="0.25">
      <c r="B123" s="33"/>
      <c r="C123" s="33"/>
      <c r="D123" s="261"/>
      <c r="E123" s="261"/>
      <c r="F123" s="261"/>
      <c r="G123" s="261"/>
      <c r="H123" s="261"/>
      <c r="I123" s="261"/>
      <c r="J123" s="261"/>
      <c r="K123" s="261"/>
      <c r="L123" s="261"/>
      <c r="M123" s="261"/>
      <c r="N123" s="261"/>
      <c r="O123" s="261"/>
      <c r="P123" s="261"/>
      <c r="Q123" s="261"/>
      <c r="R123" s="261"/>
      <c r="S123" s="261"/>
      <c r="T123" s="261"/>
      <c r="U123" s="235"/>
      <c r="V123" s="235"/>
      <c r="W123" s="235"/>
      <c r="X123" s="235"/>
      <c r="Y123" s="235"/>
      <c r="Z123" s="235"/>
      <c r="AA123" s="235"/>
      <c r="AB123" s="235"/>
      <c r="AC123" s="235"/>
      <c r="AD123" s="235"/>
      <c r="AE123" s="235"/>
      <c r="AF123" s="235"/>
      <c r="AG123" s="235"/>
      <c r="AH123" s="235"/>
      <c r="AI123" s="235"/>
      <c r="AJ123" s="235"/>
      <c r="AK123" s="235"/>
      <c r="AL123" s="235"/>
      <c r="AM123" s="235"/>
      <c r="AN123" s="235"/>
      <c r="AO123" s="235"/>
      <c r="AP123" s="235"/>
      <c r="AQ123" s="235"/>
      <c r="AR123" s="235"/>
      <c r="AS123" s="235"/>
      <c r="AT123" s="235"/>
      <c r="AU123" s="235"/>
      <c r="AV123" s="235"/>
      <c r="AW123" s="235"/>
      <c r="AX123" s="235"/>
      <c r="AY123" s="235"/>
      <c r="AZ123" s="235"/>
      <c r="BA123" s="235"/>
      <c r="BB123" s="235"/>
      <c r="BC123" s="235"/>
      <c r="BD123" s="235"/>
      <c r="BE123" s="235"/>
      <c r="BF123" s="235"/>
      <c r="BG123" s="235"/>
      <c r="BH123" s="235"/>
      <c r="BI123" s="235"/>
      <c r="BJ123" s="235"/>
      <c r="BK123" s="235"/>
      <c r="BL123" s="235"/>
      <c r="BM123" s="235"/>
      <c r="BN123" s="235"/>
      <c r="BO123" s="235"/>
      <c r="BP123" s="235"/>
      <c r="BQ123" s="235"/>
      <c r="BR123" s="235"/>
      <c r="BS123" s="235"/>
      <c r="BT123" s="235"/>
      <c r="BU123" s="235"/>
      <c r="BV123" s="235"/>
      <c r="BW123" s="235"/>
      <c r="BX123" s="235"/>
      <c r="BY123" s="235"/>
      <c r="BZ123" s="235"/>
      <c r="CA123" s="235"/>
      <c r="CB123" s="235"/>
      <c r="CC123" s="235"/>
      <c r="CD123" s="235"/>
      <c r="CE123" s="235"/>
      <c r="CF123" s="235"/>
      <c r="CG123" s="235"/>
      <c r="CH123" s="235"/>
      <c r="CI123" s="235"/>
      <c r="CJ123" s="235"/>
      <c r="CK123" s="235"/>
      <c r="CL123" s="235"/>
      <c r="CM123" s="235"/>
      <c r="CN123" s="235"/>
      <c r="CO123" s="235"/>
      <c r="CP123" s="235"/>
      <c r="CQ123" s="235"/>
      <c r="CR123" s="235"/>
      <c r="CS123" s="235"/>
      <c r="CT123" s="235"/>
      <c r="CU123" s="235"/>
      <c r="CV123" s="235"/>
      <c r="CW123" s="235"/>
      <c r="CX123" s="235"/>
      <c r="CY123" s="235"/>
      <c r="CZ123" s="235"/>
      <c r="DA123" s="235"/>
      <c r="DB123" s="235"/>
      <c r="DC123" s="235"/>
      <c r="DD123" s="235"/>
      <c r="DE123" s="235"/>
      <c r="DF123" s="235"/>
      <c r="DG123" s="235"/>
      <c r="DH123" s="235"/>
      <c r="DI123" s="235"/>
      <c r="DJ123" s="235"/>
      <c r="DK123" s="235"/>
      <c r="DL123" s="235"/>
      <c r="DM123" s="235"/>
      <c r="DN123" s="235"/>
      <c r="DO123" s="235"/>
      <c r="DP123" s="235"/>
      <c r="DQ123" s="235"/>
      <c r="DR123" s="235"/>
      <c r="DS123" s="235"/>
      <c r="DT123" s="235"/>
      <c r="DU123" s="235"/>
      <c r="DV123" s="235"/>
      <c r="DW123" s="235"/>
      <c r="DX123" s="235"/>
      <c r="DY123" s="235"/>
      <c r="DZ123" s="235"/>
      <c r="EA123" s="235"/>
      <c r="EB123" s="235"/>
      <c r="EC123" s="235"/>
      <c r="ED123" s="235"/>
      <c r="EE123" s="235"/>
      <c r="EF123" s="235"/>
      <c r="EG123" s="235"/>
      <c r="EH123" s="235"/>
      <c r="EI123" s="235"/>
      <c r="EJ123" s="235"/>
      <c r="EK123" s="235"/>
      <c r="EL123" s="235"/>
      <c r="EM123" s="235"/>
      <c r="EN123" s="235"/>
      <c r="EO123" s="235"/>
      <c r="EP123" s="235"/>
      <c r="EQ123" s="235"/>
      <c r="ER123" s="235"/>
      <c r="ES123" s="235"/>
      <c r="ET123" s="235"/>
      <c r="EU123" s="235"/>
      <c r="EV123" s="235"/>
      <c r="EW123" s="235"/>
      <c r="EX123" s="235"/>
      <c r="EY123" s="235"/>
      <c r="EZ123" s="235"/>
      <c r="FA123" s="235"/>
      <c r="FB123" s="235"/>
      <c r="FC123" s="235"/>
      <c r="FD123" s="235"/>
    </row>
    <row r="124" spans="2:160" s="1" customFormat="1" x14ac:dyDescent="0.25">
      <c r="B124" s="33"/>
      <c r="C124" s="33"/>
      <c r="D124" s="261"/>
      <c r="E124" s="261"/>
      <c r="F124" s="261"/>
      <c r="G124" s="261"/>
      <c r="H124" s="261"/>
      <c r="I124" s="261"/>
      <c r="J124" s="261"/>
      <c r="K124" s="261"/>
      <c r="L124" s="261"/>
      <c r="M124" s="261"/>
      <c r="N124" s="261"/>
      <c r="O124" s="261"/>
      <c r="P124" s="261"/>
      <c r="Q124" s="261"/>
      <c r="R124" s="261"/>
      <c r="S124" s="261"/>
      <c r="T124" s="261"/>
      <c r="U124" s="235"/>
      <c r="V124" s="235"/>
      <c r="W124" s="235"/>
      <c r="X124" s="235"/>
      <c r="Y124" s="235"/>
      <c r="Z124" s="235"/>
      <c r="AA124" s="235"/>
      <c r="AB124" s="235"/>
      <c r="AC124" s="235"/>
      <c r="AD124" s="235"/>
      <c r="AE124" s="235"/>
      <c r="AF124" s="235"/>
      <c r="AG124" s="235"/>
      <c r="AH124" s="235"/>
      <c r="AI124" s="235"/>
      <c r="AJ124" s="235"/>
      <c r="AK124" s="235"/>
      <c r="AL124" s="235"/>
      <c r="AM124" s="235"/>
      <c r="AN124" s="235"/>
      <c r="AO124" s="235"/>
      <c r="AP124" s="235"/>
      <c r="AQ124" s="235"/>
      <c r="AR124" s="235"/>
      <c r="AS124" s="235"/>
      <c r="AT124" s="235"/>
      <c r="AU124" s="235"/>
      <c r="AV124" s="235"/>
      <c r="AW124" s="235"/>
      <c r="AX124" s="235"/>
      <c r="AY124" s="235"/>
      <c r="AZ124" s="235"/>
      <c r="BA124" s="235"/>
      <c r="BB124" s="235"/>
      <c r="BC124" s="235"/>
      <c r="BD124" s="235"/>
      <c r="BE124" s="235"/>
      <c r="BF124" s="235"/>
      <c r="BG124" s="235"/>
      <c r="BH124" s="235"/>
      <c r="BI124" s="235"/>
      <c r="BJ124" s="235"/>
      <c r="BK124" s="235"/>
      <c r="BL124" s="235"/>
      <c r="BM124" s="235"/>
      <c r="BN124" s="235"/>
      <c r="BO124" s="235"/>
      <c r="BP124" s="235"/>
      <c r="BQ124" s="235"/>
      <c r="BR124" s="235"/>
      <c r="BS124" s="235"/>
      <c r="BT124" s="235"/>
      <c r="BU124" s="235"/>
      <c r="BV124" s="235"/>
      <c r="BW124" s="235"/>
      <c r="BX124" s="235"/>
      <c r="BY124" s="235"/>
      <c r="BZ124" s="235"/>
      <c r="CA124" s="235"/>
      <c r="CB124" s="235"/>
      <c r="CC124" s="235"/>
      <c r="CD124" s="235"/>
      <c r="CE124" s="235"/>
      <c r="CF124" s="235"/>
      <c r="CG124" s="235"/>
      <c r="CH124" s="235"/>
      <c r="CI124" s="235"/>
      <c r="CJ124" s="235"/>
      <c r="CK124" s="235"/>
      <c r="CL124" s="235"/>
      <c r="CM124" s="235"/>
      <c r="CN124" s="235"/>
      <c r="CO124" s="235"/>
      <c r="CP124" s="235"/>
      <c r="CQ124" s="235"/>
      <c r="CR124" s="235"/>
      <c r="CS124" s="235"/>
      <c r="CT124" s="235"/>
      <c r="CU124" s="235"/>
      <c r="CV124" s="235"/>
      <c r="CW124" s="235"/>
      <c r="CX124" s="235"/>
      <c r="CY124" s="235"/>
      <c r="CZ124" s="235"/>
      <c r="DA124" s="235"/>
      <c r="DB124" s="235"/>
      <c r="DC124" s="235"/>
      <c r="DD124" s="235"/>
      <c r="DE124" s="235"/>
      <c r="DF124" s="235"/>
      <c r="DG124" s="235"/>
      <c r="DH124" s="235"/>
      <c r="DI124" s="235"/>
      <c r="DJ124" s="235"/>
      <c r="DK124" s="235"/>
      <c r="DL124" s="235"/>
      <c r="DM124" s="235"/>
      <c r="DN124" s="235"/>
      <c r="DO124" s="235"/>
      <c r="DP124" s="235"/>
      <c r="DQ124" s="235"/>
      <c r="DR124" s="235"/>
      <c r="DS124" s="235"/>
      <c r="DT124" s="235"/>
      <c r="DU124" s="235"/>
      <c r="DV124" s="235"/>
      <c r="DW124" s="235"/>
      <c r="DX124" s="235"/>
      <c r="DY124" s="235"/>
      <c r="DZ124" s="235"/>
      <c r="EA124" s="235"/>
      <c r="EB124" s="235"/>
      <c r="EC124" s="235"/>
      <c r="ED124" s="235"/>
      <c r="EE124" s="235"/>
      <c r="EF124" s="235"/>
      <c r="EG124" s="235"/>
      <c r="EH124" s="235"/>
      <c r="EI124" s="235"/>
      <c r="EJ124" s="235"/>
      <c r="EK124" s="235"/>
      <c r="EL124" s="235"/>
      <c r="EM124" s="235"/>
      <c r="EN124" s="235"/>
      <c r="EO124" s="235"/>
      <c r="EP124" s="235"/>
      <c r="EQ124" s="235"/>
      <c r="ER124" s="235"/>
      <c r="ES124" s="235"/>
      <c r="ET124" s="235"/>
      <c r="EU124" s="235"/>
      <c r="EV124" s="235"/>
      <c r="EW124" s="235"/>
      <c r="EX124" s="235"/>
      <c r="EY124" s="235"/>
      <c r="EZ124" s="235"/>
      <c r="FA124" s="235"/>
      <c r="FB124" s="235"/>
      <c r="FC124" s="235"/>
      <c r="FD124" s="235"/>
    </row>
    <row r="125" spans="2:160" s="1" customFormat="1" x14ac:dyDescent="0.25">
      <c r="B125" s="33"/>
      <c r="C125" s="33"/>
      <c r="D125" s="261"/>
      <c r="E125" s="261"/>
      <c r="F125" s="261"/>
      <c r="G125" s="261"/>
      <c r="H125" s="261"/>
      <c r="I125" s="261"/>
      <c r="J125" s="261"/>
      <c r="K125" s="261"/>
      <c r="L125" s="261"/>
      <c r="M125" s="261"/>
      <c r="N125" s="261"/>
      <c r="O125" s="261"/>
      <c r="P125" s="261"/>
      <c r="Q125" s="261"/>
      <c r="R125" s="261"/>
      <c r="S125" s="261"/>
      <c r="T125" s="261"/>
      <c r="U125" s="235"/>
      <c r="V125" s="235"/>
      <c r="W125" s="235"/>
      <c r="X125" s="235"/>
      <c r="Y125" s="235"/>
      <c r="Z125" s="235"/>
      <c r="AA125" s="235"/>
      <c r="AB125" s="235"/>
      <c r="AC125" s="235"/>
      <c r="AD125" s="235"/>
      <c r="AE125" s="235"/>
      <c r="AF125" s="235"/>
      <c r="AG125" s="235"/>
      <c r="AH125" s="235"/>
      <c r="AI125" s="235"/>
      <c r="AJ125" s="235"/>
      <c r="AK125" s="235"/>
      <c r="AL125" s="235"/>
      <c r="AM125" s="235"/>
      <c r="AN125" s="235"/>
      <c r="AO125" s="235"/>
      <c r="AP125" s="235"/>
      <c r="AQ125" s="235"/>
      <c r="AR125" s="235"/>
      <c r="AS125" s="235"/>
      <c r="AT125" s="235"/>
      <c r="AU125" s="235"/>
      <c r="AV125" s="235"/>
      <c r="AW125" s="235"/>
      <c r="AX125" s="235"/>
      <c r="AY125" s="235"/>
      <c r="AZ125" s="235"/>
      <c r="BA125" s="235"/>
      <c r="BB125" s="235"/>
      <c r="BC125" s="235"/>
      <c r="BD125" s="235"/>
      <c r="BE125" s="235"/>
      <c r="BF125" s="235"/>
      <c r="BG125" s="235"/>
      <c r="BH125" s="235"/>
      <c r="BI125" s="235"/>
      <c r="BJ125" s="235"/>
      <c r="BK125" s="235"/>
      <c r="BL125" s="235"/>
      <c r="BM125" s="235"/>
      <c r="BN125" s="235"/>
      <c r="BO125" s="235"/>
      <c r="BP125" s="235"/>
      <c r="BQ125" s="235"/>
      <c r="BR125" s="235"/>
      <c r="BS125" s="235"/>
      <c r="BT125" s="235"/>
      <c r="BU125" s="235"/>
      <c r="BV125" s="235"/>
      <c r="BW125" s="235"/>
      <c r="BX125" s="235"/>
      <c r="BY125" s="235"/>
      <c r="BZ125" s="235"/>
      <c r="CA125" s="235"/>
      <c r="CB125" s="235"/>
      <c r="CC125" s="235"/>
      <c r="CD125" s="235"/>
      <c r="CE125" s="235"/>
      <c r="CF125" s="235"/>
      <c r="CG125" s="235"/>
      <c r="CH125" s="235"/>
      <c r="CI125" s="235"/>
      <c r="CJ125" s="235"/>
      <c r="CK125" s="235"/>
      <c r="CL125" s="235"/>
      <c r="CM125" s="235"/>
      <c r="CN125" s="235"/>
      <c r="CO125" s="235"/>
      <c r="CP125" s="235"/>
      <c r="CQ125" s="235"/>
      <c r="CR125" s="235"/>
      <c r="CS125" s="235"/>
      <c r="CT125" s="235"/>
      <c r="CU125" s="235"/>
      <c r="CV125" s="235"/>
      <c r="CW125" s="235"/>
      <c r="CX125" s="235"/>
      <c r="CY125" s="235"/>
      <c r="CZ125" s="235"/>
      <c r="DA125" s="235"/>
      <c r="DB125" s="235"/>
      <c r="DC125" s="235"/>
      <c r="DD125" s="235"/>
      <c r="DE125" s="235"/>
      <c r="DF125" s="235"/>
      <c r="DG125" s="235"/>
      <c r="DH125" s="235"/>
      <c r="DI125" s="235"/>
      <c r="DJ125" s="235"/>
      <c r="DK125" s="235"/>
      <c r="DL125" s="235"/>
      <c r="DM125" s="235"/>
      <c r="DN125" s="235"/>
      <c r="DO125" s="235"/>
      <c r="DP125" s="235"/>
      <c r="DQ125" s="235"/>
      <c r="DR125" s="235"/>
      <c r="DS125" s="235"/>
      <c r="DT125" s="235"/>
      <c r="DU125" s="235"/>
      <c r="DV125" s="235"/>
      <c r="DW125" s="235"/>
      <c r="DX125" s="235"/>
      <c r="DY125" s="235"/>
      <c r="DZ125" s="235"/>
      <c r="EA125" s="235"/>
      <c r="EB125" s="235"/>
      <c r="EC125" s="235"/>
      <c r="ED125" s="235"/>
      <c r="EE125" s="235"/>
      <c r="EF125" s="235"/>
      <c r="EG125" s="235"/>
      <c r="EH125" s="235"/>
      <c r="EI125" s="235"/>
      <c r="EJ125" s="235"/>
      <c r="EK125" s="235"/>
      <c r="EL125" s="235"/>
      <c r="EM125" s="235"/>
      <c r="EN125" s="235"/>
      <c r="EO125" s="235"/>
      <c r="EP125" s="235"/>
      <c r="EQ125" s="235"/>
      <c r="ER125" s="235"/>
      <c r="ES125" s="235"/>
      <c r="ET125" s="235"/>
      <c r="EU125" s="235"/>
      <c r="EV125" s="235"/>
      <c r="EW125" s="235"/>
      <c r="EX125" s="235"/>
      <c r="EY125" s="235"/>
      <c r="EZ125" s="235"/>
      <c r="FA125" s="235"/>
      <c r="FB125" s="235"/>
      <c r="FC125" s="235"/>
      <c r="FD125" s="235"/>
    </row>
    <row r="126" spans="2:160" s="1" customFormat="1" x14ac:dyDescent="0.25">
      <c r="B126" s="33"/>
      <c r="C126" s="33"/>
      <c r="D126" s="261"/>
      <c r="E126" s="261"/>
      <c r="F126" s="261"/>
      <c r="G126" s="261"/>
      <c r="H126" s="261"/>
      <c r="I126" s="261"/>
      <c r="J126" s="261"/>
      <c r="K126" s="261"/>
      <c r="L126" s="261"/>
      <c r="M126" s="261"/>
      <c r="N126" s="261"/>
      <c r="O126" s="261"/>
      <c r="P126" s="261"/>
      <c r="Q126" s="261"/>
      <c r="R126" s="261"/>
      <c r="S126" s="261"/>
      <c r="T126" s="261"/>
      <c r="U126" s="235"/>
      <c r="V126" s="235"/>
      <c r="W126" s="235"/>
      <c r="X126" s="235"/>
      <c r="Y126" s="235"/>
      <c r="Z126" s="235"/>
      <c r="AA126" s="235"/>
      <c r="AB126" s="235"/>
      <c r="AC126" s="235"/>
      <c r="AD126" s="235"/>
      <c r="AE126" s="235"/>
      <c r="AF126" s="235"/>
      <c r="AG126" s="235"/>
      <c r="AH126" s="235"/>
      <c r="AI126" s="235"/>
      <c r="AJ126" s="235"/>
      <c r="AK126" s="235"/>
      <c r="AL126" s="235"/>
      <c r="AM126" s="235"/>
      <c r="AN126" s="235"/>
      <c r="AO126" s="235"/>
      <c r="AP126" s="235"/>
      <c r="AQ126" s="235"/>
      <c r="AR126" s="235"/>
      <c r="AS126" s="235"/>
      <c r="AT126" s="235"/>
      <c r="AU126" s="235"/>
      <c r="AV126" s="235"/>
      <c r="AW126" s="235"/>
      <c r="AX126" s="235"/>
      <c r="AY126" s="235"/>
      <c r="AZ126" s="235"/>
      <c r="BA126" s="235"/>
      <c r="BB126" s="235"/>
      <c r="BC126" s="235"/>
      <c r="BD126" s="235"/>
      <c r="BE126" s="235"/>
      <c r="BF126" s="235"/>
      <c r="BG126" s="235"/>
      <c r="BH126" s="235"/>
      <c r="BI126" s="235"/>
      <c r="BJ126" s="235"/>
      <c r="BK126" s="235"/>
      <c r="BL126" s="235"/>
      <c r="BM126" s="235"/>
      <c r="BN126" s="235"/>
      <c r="BO126" s="235"/>
      <c r="BP126" s="235"/>
      <c r="BQ126" s="235"/>
      <c r="BR126" s="235"/>
      <c r="BS126" s="235"/>
      <c r="BT126" s="235"/>
      <c r="BU126" s="235"/>
      <c r="BV126" s="235"/>
      <c r="BW126" s="235"/>
      <c r="BX126" s="235"/>
      <c r="BY126" s="235"/>
      <c r="BZ126" s="235"/>
      <c r="CA126" s="235"/>
      <c r="CB126" s="235"/>
      <c r="CC126" s="235"/>
      <c r="CD126" s="235"/>
      <c r="CE126" s="235"/>
      <c r="CF126" s="235"/>
      <c r="CG126" s="235"/>
      <c r="CH126" s="235"/>
      <c r="CI126" s="235"/>
      <c r="CJ126" s="235"/>
      <c r="CK126" s="235"/>
      <c r="CL126" s="235"/>
      <c r="CM126" s="235"/>
      <c r="CN126" s="235"/>
      <c r="CO126" s="235"/>
      <c r="CP126" s="235"/>
      <c r="CQ126" s="235"/>
      <c r="CR126" s="235"/>
      <c r="CS126" s="235"/>
      <c r="CT126" s="235"/>
      <c r="CU126" s="235"/>
      <c r="CV126" s="235"/>
      <c r="CW126" s="235"/>
      <c r="CX126" s="235"/>
      <c r="CY126" s="235"/>
      <c r="CZ126" s="235"/>
      <c r="DA126" s="235"/>
      <c r="DB126" s="235"/>
      <c r="DC126" s="235"/>
      <c r="DD126" s="235"/>
      <c r="DE126" s="235"/>
      <c r="DF126" s="235"/>
      <c r="DG126" s="235"/>
      <c r="DH126" s="235"/>
      <c r="DI126" s="235"/>
      <c r="DJ126" s="235"/>
      <c r="DK126" s="235"/>
      <c r="DL126" s="235"/>
      <c r="DM126" s="235"/>
      <c r="DN126" s="235"/>
      <c r="DO126" s="235"/>
      <c r="DP126" s="235"/>
      <c r="DQ126" s="235"/>
      <c r="DR126" s="235"/>
      <c r="DS126" s="235"/>
      <c r="DT126" s="235"/>
      <c r="DU126" s="235"/>
      <c r="DV126" s="235"/>
      <c r="DW126" s="235"/>
      <c r="DX126" s="235"/>
      <c r="DY126" s="235"/>
      <c r="DZ126" s="235"/>
      <c r="EA126" s="235"/>
      <c r="EB126" s="235"/>
      <c r="EC126" s="235"/>
      <c r="ED126" s="235"/>
      <c r="EE126" s="235"/>
      <c r="EF126" s="235"/>
      <c r="EG126" s="235"/>
      <c r="EH126" s="235"/>
      <c r="EI126" s="235"/>
      <c r="EJ126" s="235"/>
      <c r="EK126" s="235"/>
      <c r="EL126" s="235"/>
      <c r="EM126" s="235"/>
      <c r="EN126" s="235"/>
      <c r="EO126" s="235"/>
      <c r="EP126" s="235"/>
      <c r="EQ126" s="235"/>
      <c r="ER126" s="235"/>
      <c r="ES126" s="235"/>
      <c r="ET126" s="235"/>
      <c r="EU126" s="235"/>
      <c r="EV126" s="235"/>
      <c r="EW126" s="235"/>
      <c r="EX126" s="235"/>
      <c r="EY126" s="235"/>
      <c r="EZ126" s="235"/>
      <c r="FA126" s="235"/>
      <c r="FB126" s="235"/>
      <c r="FC126" s="235"/>
      <c r="FD126" s="235"/>
    </row>
    <row r="127" spans="2:160" s="1" customFormat="1" x14ac:dyDescent="0.25">
      <c r="B127" s="33"/>
      <c r="C127" s="33"/>
      <c r="D127" s="261"/>
      <c r="E127" s="261"/>
      <c r="F127" s="261"/>
      <c r="G127" s="261"/>
      <c r="H127" s="261"/>
      <c r="I127" s="261"/>
      <c r="J127" s="261"/>
      <c r="K127" s="261"/>
      <c r="L127" s="261"/>
      <c r="M127" s="261"/>
      <c r="N127" s="261"/>
      <c r="O127" s="261"/>
      <c r="P127" s="261"/>
      <c r="Q127" s="261"/>
      <c r="R127" s="261"/>
      <c r="S127" s="261"/>
      <c r="T127" s="261"/>
      <c r="U127" s="235"/>
      <c r="V127" s="235"/>
      <c r="W127" s="235"/>
      <c r="X127" s="235"/>
      <c r="Y127" s="235"/>
      <c r="Z127" s="235"/>
      <c r="AA127" s="235"/>
      <c r="AB127" s="235"/>
      <c r="AC127" s="235"/>
      <c r="AD127" s="235"/>
      <c r="AE127" s="235"/>
      <c r="AF127" s="235"/>
      <c r="AG127" s="235"/>
      <c r="AH127" s="235"/>
      <c r="AI127" s="235"/>
      <c r="AJ127" s="235"/>
      <c r="AK127" s="235"/>
      <c r="AL127" s="235"/>
      <c r="AM127" s="235"/>
      <c r="AN127" s="235"/>
      <c r="AO127" s="235"/>
      <c r="AP127" s="235"/>
      <c r="AQ127" s="235"/>
      <c r="AR127" s="235"/>
      <c r="AS127" s="235"/>
      <c r="AT127" s="235"/>
      <c r="AU127" s="235"/>
      <c r="AV127" s="235"/>
      <c r="AW127" s="235"/>
      <c r="AX127" s="235"/>
      <c r="AY127" s="235"/>
      <c r="AZ127" s="235"/>
      <c r="BA127" s="235"/>
      <c r="BB127" s="235"/>
      <c r="BC127" s="235"/>
      <c r="BD127" s="235"/>
      <c r="BE127" s="235"/>
      <c r="BF127" s="235"/>
      <c r="BG127" s="235"/>
      <c r="BH127" s="235"/>
      <c r="BI127" s="235"/>
      <c r="BJ127" s="235"/>
      <c r="BK127" s="235"/>
      <c r="BL127" s="235"/>
      <c r="BM127" s="235"/>
      <c r="BN127" s="235"/>
      <c r="BO127" s="235"/>
      <c r="BP127" s="235"/>
      <c r="BQ127" s="235"/>
      <c r="BR127" s="235"/>
      <c r="BS127" s="235"/>
      <c r="BT127" s="235"/>
      <c r="BU127" s="235"/>
      <c r="BV127" s="235"/>
      <c r="BW127" s="235"/>
      <c r="BX127" s="235"/>
      <c r="BY127" s="235"/>
      <c r="BZ127" s="235"/>
      <c r="CA127" s="235"/>
      <c r="CB127" s="235"/>
      <c r="CC127" s="235"/>
      <c r="CD127" s="235"/>
      <c r="CE127" s="235"/>
      <c r="CF127" s="235"/>
      <c r="CG127" s="235"/>
      <c r="CH127" s="235"/>
      <c r="CI127" s="235"/>
      <c r="CJ127" s="235"/>
      <c r="CK127" s="235"/>
      <c r="CL127" s="235"/>
      <c r="CM127" s="235"/>
      <c r="CN127" s="235"/>
      <c r="CO127" s="235"/>
      <c r="CP127" s="235"/>
      <c r="CQ127" s="235"/>
      <c r="CR127" s="235"/>
      <c r="CS127" s="235"/>
      <c r="CT127" s="235"/>
      <c r="CU127" s="235"/>
      <c r="CV127" s="235"/>
      <c r="CW127" s="235"/>
      <c r="CX127" s="235"/>
      <c r="CY127" s="235"/>
      <c r="CZ127" s="235"/>
      <c r="DA127" s="235"/>
      <c r="DB127" s="235"/>
      <c r="DC127" s="235"/>
      <c r="DD127" s="235"/>
      <c r="DE127" s="235"/>
      <c r="DF127" s="235"/>
      <c r="DG127" s="235"/>
      <c r="DH127" s="235"/>
      <c r="DI127" s="235"/>
      <c r="DJ127" s="235"/>
      <c r="DK127" s="235"/>
      <c r="DL127" s="235"/>
      <c r="DM127" s="235"/>
      <c r="DN127" s="235"/>
      <c r="DO127" s="235"/>
      <c r="DP127" s="235"/>
      <c r="DQ127" s="235"/>
      <c r="DR127" s="235"/>
      <c r="DS127" s="235"/>
      <c r="DT127" s="235"/>
      <c r="DU127" s="235"/>
      <c r="DV127" s="235"/>
      <c r="DW127" s="235"/>
      <c r="DX127" s="235"/>
      <c r="DY127" s="235"/>
      <c r="DZ127" s="235"/>
      <c r="EA127" s="235"/>
      <c r="EB127" s="235"/>
      <c r="EC127" s="235"/>
      <c r="ED127" s="235"/>
      <c r="EE127" s="235"/>
      <c r="EF127" s="235"/>
      <c r="EG127" s="235"/>
      <c r="EH127" s="235"/>
      <c r="EI127" s="235"/>
      <c r="EJ127" s="235"/>
      <c r="EK127" s="235"/>
      <c r="EL127" s="235"/>
      <c r="EM127" s="235"/>
      <c r="EN127" s="235"/>
      <c r="EO127" s="235"/>
      <c r="EP127" s="235"/>
      <c r="EQ127" s="235"/>
      <c r="ER127" s="235"/>
      <c r="ES127" s="235"/>
      <c r="ET127" s="235"/>
      <c r="EU127" s="235"/>
      <c r="EV127" s="235"/>
      <c r="EW127" s="235"/>
      <c r="EX127" s="235"/>
      <c r="EY127" s="235"/>
      <c r="EZ127" s="235"/>
      <c r="FA127" s="235"/>
      <c r="FB127" s="235"/>
      <c r="FC127" s="235"/>
      <c r="FD127" s="235"/>
    </row>
    <row r="128" spans="2:160" s="1" customFormat="1" x14ac:dyDescent="0.25">
      <c r="B128" s="33"/>
      <c r="C128" s="33"/>
      <c r="D128" s="261"/>
      <c r="E128" s="261"/>
      <c r="F128" s="261"/>
      <c r="G128" s="261"/>
      <c r="H128" s="261"/>
      <c r="I128" s="261"/>
      <c r="J128" s="261"/>
      <c r="K128" s="261"/>
      <c r="L128" s="261"/>
      <c r="M128" s="261"/>
      <c r="N128" s="261"/>
      <c r="O128" s="261"/>
      <c r="P128" s="261"/>
      <c r="Q128" s="261"/>
      <c r="R128" s="261"/>
      <c r="S128" s="261"/>
      <c r="T128" s="261"/>
      <c r="U128" s="235"/>
      <c r="V128" s="235"/>
      <c r="W128" s="235"/>
      <c r="X128" s="235"/>
      <c r="Y128" s="235"/>
      <c r="Z128" s="235"/>
      <c r="AA128" s="235"/>
      <c r="AB128" s="235"/>
      <c r="AC128" s="235"/>
      <c r="AD128" s="235"/>
      <c r="AE128" s="235"/>
      <c r="AF128" s="235"/>
      <c r="AG128" s="235"/>
      <c r="AH128" s="235"/>
      <c r="AI128" s="235"/>
      <c r="AJ128" s="235"/>
      <c r="AK128" s="235"/>
      <c r="AL128" s="235"/>
      <c r="AM128" s="235"/>
      <c r="AN128" s="235"/>
      <c r="AO128" s="235"/>
      <c r="AP128" s="235"/>
      <c r="AQ128" s="235"/>
      <c r="AR128" s="235"/>
      <c r="AS128" s="235"/>
      <c r="AT128" s="235"/>
      <c r="AU128" s="235"/>
      <c r="AV128" s="235"/>
      <c r="AW128" s="235"/>
      <c r="AX128" s="235"/>
      <c r="AY128" s="235"/>
      <c r="AZ128" s="235"/>
      <c r="BA128" s="235"/>
      <c r="BB128" s="235"/>
      <c r="BC128" s="235"/>
      <c r="BD128" s="235"/>
      <c r="BE128" s="235"/>
      <c r="BF128" s="235"/>
      <c r="BG128" s="235"/>
      <c r="BH128" s="235"/>
      <c r="BI128" s="235"/>
      <c r="BJ128" s="235"/>
      <c r="BK128" s="235"/>
      <c r="BL128" s="235"/>
      <c r="BM128" s="235"/>
      <c r="BN128" s="235"/>
      <c r="BO128" s="235"/>
      <c r="BP128" s="235"/>
      <c r="BQ128" s="235"/>
      <c r="BR128" s="235"/>
      <c r="BS128" s="235"/>
      <c r="BT128" s="235"/>
      <c r="BU128" s="235"/>
      <c r="BV128" s="235"/>
      <c r="BW128" s="235"/>
      <c r="BX128" s="235"/>
      <c r="BY128" s="235"/>
      <c r="BZ128" s="235"/>
      <c r="CA128" s="235"/>
      <c r="CB128" s="235"/>
      <c r="CC128" s="235"/>
      <c r="CD128" s="235"/>
      <c r="CE128" s="235"/>
      <c r="CF128" s="235"/>
      <c r="CG128" s="235"/>
      <c r="CH128" s="235"/>
      <c r="CI128" s="235"/>
      <c r="CJ128" s="235"/>
      <c r="CK128" s="235"/>
      <c r="CL128" s="235"/>
      <c r="CM128" s="235"/>
      <c r="CN128" s="235"/>
      <c r="CO128" s="235"/>
      <c r="CP128" s="235"/>
      <c r="CQ128" s="235"/>
      <c r="CR128" s="235"/>
      <c r="CS128" s="235"/>
      <c r="CT128" s="235"/>
      <c r="CU128" s="235"/>
      <c r="CV128" s="235"/>
      <c r="CW128" s="235"/>
      <c r="CX128" s="235"/>
      <c r="CY128" s="235"/>
      <c r="CZ128" s="235"/>
      <c r="DA128" s="235"/>
      <c r="DB128" s="235"/>
      <c r="DC128" s="235"/>
      <c r="DD128" s="235"/>
      <c r="DE128" s="235"/>
      <c r="DF128" s="235"/>
      <c r="DG128" s="235"/>
      <c r="DH128" s="235"/>
      <c r="DI128" s="235"/>
      <c r="DJ128" s="235"/>
      <c r="DK128" s="235"/>
      <c r="DL128" s="235"/>
      <c r="DM128" s="235"/>
      <c r="DN128" s="235"/>
      <c r="DO128" s="235"/>
      <c r="DP128" s="235"/>
      <c r="DQ128" s="235"/>
      <c r="DR128" s="235"/>
      <c r="DS128" s="235"/>
      <c r="DT128" s="235"/>
      <c r="DU128" s="235"/>
      <c r="DV128" s="235"/>
      <c r="DW128" s="235"/>
      <c r="DX128" s="235"/>
      <c r="DY128" s="235"/>
      <c r="DZ128" s="235"/>
      <c r="EA128" s="235"/>
      <c r="EB128" s="235"/>
      <c r="EC128" s="235"/>
      <c r="ED128" s="235"/>
      <c r="EE128" s="235"/>
      <c r="EF128" s="235"/>
      <c r="EG128" s="235"/>
      <c r="EH128" s="235"/>
      <c r="EI128" s="235"/>
      <c r="EJ128" s="235"/>
      <c r="EK128" s="235"/>
      <c r="EL128" s="235"/>
      <c r="EM128" s="235"/>
      <c r="EN128" s="235"/>
      <c r="EO128" s="235"/>
      <c r="EP128" s="235"/>
      <c r="EQ128" s="235"/>
      <c r="ER128" s="235"/>
      <c r="ES128" s="235"/>
      <c r="ET128" s="235"/>
      <c r="EU128" s="235"/>
      <c r="EV128" s="235"/>
      <c r="EW128" s="235"/>
      <c r="EX128" s="235"/>
      <c r="EY128" s="235"/>
      <c r="EZ128" s="235"/>
      <c r="FA128" s="235"/>
      <c r="FB128" s="235"/>
      <c r="FC128" s="235"/>
      <c r="FD128" s="235"/>
    </row>
    <row r="129" spans="2:160" s="1" customFormat="1" x14ac:dyDescent="0.25">
      <c r="B129" s="33"/>
      <c r="C129" s="33"/>
      <c r="D129" s="261"/>
      <c r="E129" s="261"/>
      <c r="F129" s="261"/>
      <c r="G129" s="261"/>
      <c r="H129" s="261"/>
      <c r="I129" s="261"/>
      <c r="J129" s="261"/>
      <c r="K129" s="261"/>
      <c r="L129" s="261"/>
      <c r="M129" s="261"/>
      <c r="N129" s="261"/>
      <c r="O129" s="261"/>
      <c r="P129" s="261"/>
      <c r="Q129" s="261"/>
      <c r="R129" s="261"/>
      <c r="S129" s="261"/>
      <c r="T129" s="261"/>
      <c r="U129" s="235"/>
      <c r="V129" s="235"/>
      <c r="W129" s="235"/>
      <c r="X129" s="235"/>
      <c r="Y129" s="235"/>
      <c r="Z129" s="235"/>
      <c r="AA129" s="235"/>
      <c r="AB129" s="235"/>
      <c r="AC129" s="235"/>
      <c r="AD129" s="235"/>
      <c r="AE129" s="235"/>
      <c r="AF129" s="235"/>
      <c r="AG129" s="235"/>
      <c r="AH129" s="235"/>
      <c r="AI129" s="235"/>
      <c r="AJ129" s="235"/>
      <c r="AK129" s="235"/>
      <c r="AL129" s="235"/>
      <c r="AM129" s="235"/>
      <c r="AN129" s="235"/>
      <c r="AO129" s="235"/>
      <c r="AP129" s="235"/>
      <c r="AQ129" s="235"/>
      <c r="AR129" s="235"/>
      <c r="AS129" s="235"/>
      <c r="AT129" s="235"/>
      <c r="AU129" s="235"/>
      <c r="AV129" s="235"/>
      <c r="AW129" s="235"/>
      <c r="AX129" s="235"/>
      <c r="AY129" s="235"/>
      <c r="AZ129" s="235"/>
      <c r="BA129" s="235"/>
      <c r="BB129" s="235"/>
      <c r="BC129" s="235"/>
      <c r="BD129" s="235"/>
      <c r="BE129" s="235"/>
      <c r="BF129" s="235"/>
      <c r="BG129" s="235"/>
      <c r="BH129" s="235"/>
      <c r="BI129" s="235"/>
      <c r="BJ129" s="235"/>
      <c r="BK129" s="235"/>
      <c r="BL129" s="235"/>
      <c r="BM129" s="235"/>
      <c r="BN129" s="235"/>
      <c r="BO129" s="235"/>
      <c r="BP129" s="235"/>
      <c r="BQ129" s="235"/>
      <c r="BR129" s="235"/>
      <c r="BS129" s="235"/>
      <c r="BT129" s="235"/>
      <c r="BU129" s="235"/>
      <c r="BV129" s="235"/>
      <c r="BW129" s="235"/>
      <c r="BX129" s="235"/>
      <c r="BY129" s="235"/>
      <c r="BZ129" s="235"/>
      <c r="CA129" s="235"/>
      <c r="CB129" s="235"/>
      <c r="CC129" s="235"/>
      <c r="CD129" s="235"/>
      <c r="CE129" s="235"/>
      <c r="CF129" s="235"/>
      <c r="CG129" s="235"/>
      <c r="CH129" s="235"/>
      <c r="CI129" s="235"/>
      <c r="CJ129" s="235"/>
      <c r="CK129" s="235"/>
      <c r="CL129" s="235"/>
      <c r="CM129" s="235"/>
      <c r="CN129" s="235"/>
      <c r="CO129" s="235"/>
      <c r="CP129" s="235"/>
      <c r="CQ129" s="235"/>
      <c r="CR129" s="235"/>
      <c r="CS129" s="235"/>
      <c r="CT129" s="235"/>
      <c r="CU129" s="235"/>
      <c r="CV129" s="235"/>
      <c r="CW129" s="235"/>
      <c r="CX129" s="235"/>
      <c r="CY129" s="235"/>
      <c r="CZ129" s="235"/>
      <c r="DA129" s="235"/>
      <c r="DB129" s="235"/>
      <c r="DC129" s="235"/>
      <c r="DD129" s="235"/>
      <c r="DE129" s="235"/>
      <c r="DF129" s="235"/>
      <c r="DG129" s="235"/>
      <c r="DH129" s="235"/>
      <c r="DI129" s="235"/>
      <c r="DJ129" s="235"/>
      <c r="DK129" s="235"/>
      <c r="DL129" s="235"/>
      <c r="DM129" s="235"/>
      <c r="DN129" s="235"/>
      <c r="DO129" s="235"/>
      <c r="DP129" s="235"/>
      <c r="DQ129" s="235"/>
      <c r="DR129" s="235"/>
      <c r="DS129" s="235"/>
      <c r="DT129" s="235"/>
      <c r="DU129" s="235"/>
      <c r="DV129" s="235"/>
      <c r="DW129" s="235"/>
      <c r="DX129" s="235"/>
      <c r="DY129" s="235"/>
      <c r="DZ129" s="235"/>
      <c r="EA129" s="235"/>
      <c r="EB129" s="235"/>
      <c r="EC129" s="235"/>
      <c r="ED129" s="235"/>
      <c r="EE129" s="235"/>
      <c r="EF129" s="235"/>
      <c r="EG129" s="235"/>
      <c r="EH129" s="235"/>
      <c r="EI129" s="235"/>
      <c r="EJ129" s="235"/>
      <c r="EK129" s="235"/>
      <c r="EL129" s="235"/>
      <c r="EM129" s="235"/>
      <c r="EN129" s="235"/>
      <c r="EO129" s="235"/>
      <c r="EP129" s="235"/>
      <c r="EQ129" s="235"/>
      <c r="ER129" s="235"/>
      <c r="ES129" s="235"/>
      <c r="ET129" s="235"/>
      <c r="EU129" s="235"/>
      <c r="EV129" s="235"/>
      <c r="EW129" s="235"/>
      <c r="EX129" s="235"/>
      <c r="EY129" s="235"/>
      <c r="EZ129" s="235"/>
      <c r="FA129" s="235"/>
      <c r="FB129" s="235"/>
      <c r="FC129" s="235"/>
      <c r="FD129" s="235"/>
    </row>
    <row r="130" spans="2:160" s="1" customFormat="1" x14ac:dyDescent="0.25">
      <c r="B130" s="33"/>
      <c r="C130" s="33"/>
      <c r="D130" s="261"/>
      <c r="E130" s="261"/>
      <c r="F130" s="261"/>
      <c r="G130" s="261"/>
      <c r="H130" s="261"/>
      <c r="I130" s="261"/>
      <c r="J130" s="261"/>
      <c r="K130" s="261"/>
      <c r="L130" s="261"/>
      <c r="M130" s="261"/>
      <c r="N130" s="261"/>
      <c r="O130" s="261"/>
      <c r="P130" s="261"/>
      <c r="Q130" s="261"/>
      <c r="R130" s="261"/>
      <c r="S130" s="261"/>
      <c r="T130" s="261"/>
      <c r="U130" s="235"/>
      <c r="V130" s="235"/>
      <c r="W130" s="235"/>
      <c r="X130" s="235"/>
      <c r="Y130" s="235"/>
      <c r="Z130" s="235"/>
      <c r="AA130" s="235"/>
      <c r="AB130" s="235"/>
      <c r="AC130" s="235"/>
      <c r="AD130" s="235"/>
      <c r="AE130" s="235"/>
      <c r="AF130" s="235"/>
      <c r="AG130" s="235"/>
      <c r="AH130" s="235"/>
      <c r="AI130" s="235"/>
      <c r="AJ130" s="235"/>
      <c r="AK130" s="235"/>
      <c r="AL130" s="235"/>
      <c r="AM130" s="235"/>
      <c r="AN130" s="235"/>
      <c r="AO130" s="235"/>
      <c r="AP130" s="235"/>
      <c r="AQ130" s="235"/>
      <c r="AR130" s="235"/>
      <c r="AS130" s="235"/>
      <c r="AT130" s="235"/>
      <c r="AU130" s="235"/>
      <c r="AV130" s="235"/>
      <c r="AW130" s="235"/>
      <c r="AX130" s="235"/>
      <c r="AY130" s="235"/>
      <c r="AZ130" s="235"/>
      <c r="BA130" s="235"/>
      <c r="BB130" s="235"/>
      <c r="BC130" s="235"/>
      <c r="BD130" s="235"/>
      <c r="BE130" s="235"/>
      <c r="BF130" s="235"/>
      <c r="BG130" s="235"/>
      <c r="BH130" s="235"/>
      <c r="BI130" s="235"/>
      <c r="BJ130" s="235"/>
      <c r="BK130" s="235"/>
      <c r="BL130" s="235"/>
      <c r="BM130" s="235"/>
      <c r="BN130" s="235"/>
      <c r="BO130" s="235"/>
      <c r="BP130" s="235"/>
      <c r="BQ130" s="235"/>
      <c r="BR130" s="235"/>
      <c r="BS130" s="235"/>
      <c r="BT130" s="235"/>
      <c r="BU130" s="235"/>
      <c r="BV130" s="235"/>
      <c r="BW130" s="235"/>
      <c r="BX130" s="235"/>
      <c r="BY130" s="235"/>
      <c r="BZ130" s="235"/>
      <c r="CA130" s="235"/>
      <c r="CB130" s="235"/>
      <c r="CC130" s="235"/>
      <c r="CD130" s="235"/>
      <c r="CE130" s="235"/>
      <c r="CF130" s="235"/>
      <c r="CG130" s="235"/>
      <c r="CH130" s="235"/>
      <c r="CI130" s="235"/>
      <c r="CJ130" s="235"/>
      <c r="CK130" s="235"/>
      <c r="CL130" s="235"/>
      <c r="CM130" s="235"/>
      <c r="CN130" s="235"/>
      <c r="CO130" s="235"/>
      <c r="CP130" s="235"/>
      <c r="CQ130" s="235"/>
      <c r="CR130" s="235"/>
      <c r="CS130" s="235"/>
      <c r="CT130" s="235"/>
      <c r="CU130" s="235"/>
      <c r="CV130" s="235"/>
      <c r="CW130" s="235"/>
      <c r="CX130" s="235"/>
      <c r="CY130" s="235"/>
      <c r="CZ130" s="235"/>
      <c r="DA130" s="235"/>
      <c r="DB130" s="235"/>
      <c r="DC130" s="235"/>
      <c r="DD130" s="235"/>
      <c r="DE130" s="235"/>
      <c r="DF130" s="235"/>
      <c r="DG130" s="235"/>
      <c r="DH130" s="235"/>
      <c r="DI130" s="235"/>
      <c r="DJ130" s="235"/>
      <c r="DK130" s="235"/>
      <c r="DL130" s="235"/>
      <c r="DM130" s="235"/>
      <c r="DN130" s="235"/>
      <c r="DO130" s="235"/>
      <c r="DP130" s="235"/>
      <c r="DQ130" s="235"/>
      <c r="DR130" s="235"/>
      <c r="DS130" s="235"/>
      <c r="DT130" s="235"/>
      <c r="DU130" s="235"/>
      <c r="DV130" s="235"/>
      <c r="DW130" s="235"/>
      <c r="DX130" s="235"/>
      <c r="DY130" s="235"/>
      <c r="DZ130" s="235"/>
      <c r="EA130" s="235"/>
      <c r="EB130" s="235"/>
      <c r="EC130" s="235"/>
      <c r="ED130" s="235"/>
      <c r="EE130" s="235"/>
      <c r="EF130" s="235"/>
      <c r="EG130" s="235"/>
      <c r="EH130" s="235"/>
      <c r="EI130" s="235"/>
      <c r="EJ130" s="235"/>
      <c r="EK130" s="235"/>
      <c r="EL130" s="235"/>
      <c r="EM130" s="235"/>
      <c r="EN130" s="235"/>
      <c r="EO130" s="235"/>
      <c r="EP130" s="235"/>
      <c r="EQ130" s="235"/>
      <c r="ER130" s="235"/>
      <c r="ES130" s="235"/>
      <c r="ET130" s="235"/>
      <c r="EU130" s="235"/>
      <c r="EV130" s="235"/>
      <c r="EW130" s="235"/>
      <c r="EX130" s="235"/>
      <c r="EY130" s="235"/>
      <c r="EZ130" s="235"/>
      <c r="FA130" s="235"/>
      <c r="FB130" s="235"/>
      <c r="FC130" s="235"/>
      <c r="FD130" s="235"/>
    </row>
    <row r="131" spans="2:160" s="1" customFormat="1" x14ac:dyDescent="0.25">
      <c r="B131" s="33"/>
      <c r="C131" s="33"/>
      <c r="D131" s="261"/>
      <c r="E131" s="261"/>
      <c r="F131" s="261"/>
      <c r="G131" s="261"/>
      <c r="H131" s="261"/>
      <c r="I131" s="261"/>
      <c r="J131" s="261"/>
      <c r="K131" s="261"/>
      <c r="L131" s="261"/>
      <c r="M131" s="261"/>
      <c r="N131" s="261"/>
      <c r="O131" s="261"/>
      <c r="P131" s="261"/>
      <c r="Q131" s="261"/>
      <c r="R131" s="261"/>
      <c r="S131" s="261"/>
      <c r="T131" s="261"/>
      <c r="U131" s="235"/>
      <c r="V131" s="235"/>
      <c r="W131" s="235"/>
      <c r="X131" s="235"/>
      <c r="Y131" s="235"/>
      <c r="Z131" s="235"/>
      <c r="AA131" s="235"/>
      <c r="AB131" s="235"/>
      <c r="AC131" s="235"/>
      <c r="AD131" s="235"/>
      <c r="AE131" s="235"/>
      <c r="AF131" s="235"/>
      <c r="AG131" s="235"/>
      <c r="AH131" s="235"/>
      <c r="AI131" s="235"/>
      <c r="AJ131" s="235"/>
      <c r="AK131" s="235"/>
      <c r="AL131" s="235"/>
      <c r="AM131" s="235"/>
      <c r="AN131" s="235"/>
      <c r="AO131" s="235"/>
      <c r="AP131" s="235"/>
      <c r="AQ131" s="235"/>
      <c r="AR131" s="235"/>
      <c r="AS131" s="235"/>
      <c r="AT131" s="235"/>
      <c r="AU131" s="235"/>
      <c r="AV131" s="235"/>
      <c r="AW131" s="235"/>
      <c r="AX131" s="235"/>
      <c r="AY131" s="235"/>
      <c r="AZ131" s="235"/>
      <c r="BA131" s="235"/>
      <c r="BB131" s="235"/>
      <c r="BC131" s="235"/>
      <c r="BD131" s="235"/>
      <c r="BE131" s="235"/>
      <c r="BF131" s="235"/>
      <c r="BG131" s="235"/>
      <c r="BH131" s="235"/>
      <c r="BI131" s="235"/>
      <c r="BJ131" s="235"/>
      <c r="BK131" s="235"/>
      <c r="BL131" s="235"/>
      <c r="BM131" s="235"/>
      <c r="BN131" s="235"/>
      <c r="BO131" s="235"/>
      <c r="BP131" s="235"/>
      <c r="BQ131" s="235"/>
      <c r="BR131" s="235"/>
      <c r="BS131" s="235"/>
      <c r="BT131" s="235"/>
      <c r="BU131" s="235"/>
      <c r="BV131" s="235"/>
      <c r="BW131" s="235"/>
      <c r="BX131" s="235"/>
      <c r="BY131" s="235"/>
      <c r="BZ131" s="235"/>
      <c r="CA131" s="235"/>
      <c r="CB131" s="235"/>
      <c r="CC131" s="235"/>
      <c r="CD131" s="235"/>
      <c r="CE131" s="235"/>
      <c r="CF131" s="235"/>
      <c r="CG131" s="235"/>
      <c r="CH131" s="235"/>
      <c r="CI131" s="235"/>
      <c r="CJ131" s="235"/>
      <c r="CK131" s="235"/>
      <c r="CL131" s="235"/>
      <c r="CM131" s="235"/>
      <c r="CN131" s="235"/>
      <c r="CO131" s="235"/>
      <c r="CP131" s="235"/>
      <c r="CQ131" s="235"/>
      <c r="CR131" s="235"/>
      <c r="CS131" s="235"/>
      <c r="CT131" s="235"/>
      <c r="CU131" s="235"/>
      <c r="CV131" s="235"/>
      <c r="CW131" s="235"/>
      <c r="CX131" s="235"/>
      <c r="CY131" s="235"/>
      <c r="CZ131" s="235"/>
      <c r="DA131" s="235"/>
      <c r="DB131" s="235"/>
      <c r="DC131" s="235"/>
      <c r="DD131" s="235"/>
      <c r="DE131" s="235"/>
      <c r="DF131" s="235"/>
      <c r="DG131" s="235"/>
      <c r="DH131" s="235"/>
      <c r="DI131" s="235"/>
      <c r="DJ131" s="235"/>
      <c r="DK131" s="235"/>
      <c r="DL131" s="235"/>
      <c r="DM131" s="235"/>
      <c r="DN131" s="235"/>
      <c r="DO131" s="235"/>
      <c r="DP131" s="235"/>
      <c r="DQ131" s="235"/>
      <c r="DR131" s="235"/>
      <c r="DS131" s="235"/>
      <c r="DT131" s="235"/>
      <c r="DU131" s="235"/>
      <c r="DV131" s="235"/>
      <c r="DW131" s="235"/>
      <c r="DX131" s="235"/>
      <c r="DY131" s="235"/>
      <c r="DZ131" s="235"/>
      <c r="EA131" s="235"/>
      <c r="EB131" s="235"/>
      <c r="EC131" s="235"/>
      <c r="ED131" s="235"/>
      <c r="EE131" s="235"/>
      <c r="EF131" s="235"/>
      <c r="EG131" s="235"/>
      <c r="EH131" s="235"/>
      <c r="EI131" s="235"/>
      <c r="EJ131" s="235"/>
      <c r="EK131" s="235"/>
      <c r="EL131" s="235"/>
      <c r="EM131" s="235"/>
      <c r="EN131" s="235"/>
      <c r="EO131" s="235"/>
      <c r="EP131" s="235"/>
      <c r="EQ131" s="235"/>
      <c r="ER131" s="235"/>
      <c r="ES131" s="235"/>
      <c r="ET131" s="235"/>
      <c r="EU131" s="235"/>
      <c r="EV131" s="235"/>
      <c r="EW131" s="235"/>
      <c r="EX131" s="235"/>
      <c r="EY131" s="235"/>
      <c r="EZ131" s="235"/>
      <c r="FA131" s="235"/>
      <c r="FB131" s="235"/>
      <c r="FC131" s="235"/>
      <c r="FD131" s="235"/>
    </row>
    <row r="132" spans="2:160" s="1" customFormat="1" x14ac:dyDescent="0.25">
      <c r="B132" s="33"/>
      <c r="C132" s="33"/>
      <c r="D132" s="261"/>
      <c r="E132" s="261"/>
      <c r="F132" s="261"/>
      <c r="G132" s="261"/>
      <c r="H132" s="261"/>
      <c r="I132" s="261"/>
      <c r="J132" s="261"/>
      <c r="K132" s="261"/>
      <c r="L132" s="261"/>
      <c r="M132" s="261"/>
      <c r="N132" s="261"/>
      <c r="O132" s="261"/>
      <c r="P132" s="261"/>
      <c r="Q132" s="261"/>
      <c r="R132" s="261"/>
      <c r="S132" s="261"/>
      <c r="T132" s="261"/>
      <c r="U132" s="235"/>
      <c r="V132" s="235"/>
      <c r="W132" s="235"/>
      <c r="X132" s="235"/>
      <c r="Y132" s="235"/>
      <c r="Z132" s="235"/>
      <c r="AA132" s="235"/>
      <c r="AB132" s="235"/>
      <c r="AC132" s="235"/>
      <c r="AD132" s="235"/>
      <c r="AE132" s="235"/>
      <c r="AF132" s="235"/>
      <c r="AG132" s="235"/>
      <c r="AH132" s="235"/>
      <c r="AI132" s="235"/>
      <c r="AJ132" s="235"/>
      <c r="AK132" s="235"/>
      <c r="AL132" s="235"/>
      <c r="AM132" s="235"/>
      <c r="AN132" s="235"/>
      <c r="AO132" s="235"/>
      <c r="AP132" s="235"/>
      <c r="AQ132" s="235"/>
      <c r="AR132" s="235"/>
      <c r="AS132" s="235"/>
      <c r="AT132" s="235"/>
      <c r="AU132" s="235"/>
      <c r="AV132" s="235"/>
      <c r="AW132" s="235"/>
      <c r="AX132" s="235"/>
      <c r="AY132" s="235"/>
      <c r="AZ132" s="235"/>
      <c r="BA132" s="235"/>
      <c r="BB132" s="235"/>
      <c r="BC132" s="235"/>
      <c r="BD132" s="235"/>
      <c r="BE132" s="235"/>
      <c r="BF132" s="235"/>
      <c r="BG132" s="235"/>
      <c r="BH132" s="235"/>
      <c r="BI132" s="235"/>
      <c r="BJ132" s="235"/>
      <c r="BK132" s="235"/>
      <c r="BL132" s="235"/>
      <c r="BM132" s="235"/>
      <c r="BN132" s="235"/>
      <c r="BO132" s="235"/>
      <c r="BP132" s="235"/>
      <c r="BQ132" s="235"/>
      <c r="BR132" s="235"/>
      <c r="BS132" s="235"/>
      <c r="BT132" s="235"/>
      <c r="BU132" s="235"/>
      <c r="BV132" s="235"/>
      <c r="BW132" s="235"/>
      <c r="BX132" s="235"/>
      <c r="BY132" s="235"/>
      <c r="BZ132" s="235"/>
      <c r="CA132" s="235"/>
      <c r="CB132" s="235"/>
      <c r="CC132" s="235"/>
      <c r="CD132" s="235"/>
      <c r="CE132" s="235"/>
      <c r="CF132" s="235"/>
      <c r="CG132" s="235"/>
      <c r="CH132" s="235"/>
      <c r="CI132" s="235"/>
      <c r="CJ132" s="235"/>
      <c r="CK132" s="235"/>
      <c r="CL132" s="235"/>
      <c r="CM132" s="235"/>
      <c r="CN132" s="235"/>
      <c r="CO132" s="235"/>
      <c r="CP132" s="235"/>
      <c r="CQ132" s="235"/>
      <c r="CR132" s="235"/>
      <c r="CS132" s="235"/>
      <c r="CT132" s="235"/>
      <c r="CU132" s="235"/>
      <c r="CV132" s="235"/>
      <c r="CW132" s="235"/>
      <c r="CX132" s="235"/>
      <c r="CY132" s="235"/>
      <c r="CZ132" s="235"/>
      <c r="DA132" s="235"/>
      <c r="DB132" s="235"/>
      <c r="DC132" s="235"/>
      <c r="DD132" s="235"/>
      <c r="DE132" s="235"/>
      <c r="DF132" s="235"/>
      <c r="DG132" s="235"/>
      <c r="DH132" s="235"/>
      <c r="DI132" s="235"/>
      <c r="DJ132" s="235"/>
      <c r="DK132" s="235"/>
      <c r="DL132" s="235"/>
      <c r="DM132" s="235"/>
      <c r="DN132" s="235"/>
      <c r="DO132" s="235"/>
      <c r="DP132" s="235"/>
      <c r="DQ132" s="235"/>
      <c r="DR132" s="235"/>
      <c r="DS132" s="235"/>
      <c r="DT132" s="235"/>
      <c r="DU132" s="235"/>
      <c r="DV132" s="235"/>
      <c r="DW132" s="235"/>
      <c r="DX132" s="235"/>
      <c r="DY132" s="235"/>
      <c r="DZ132" s="235"/>
      <c r="EA132" s="235"/>
      <c r="EB132" s="235"/>
      <c r="EC132" s="235"/>
      <c r="ED132" s="235"/>
      <c r="EE132" s="235"/>
      <c r="EF132" s="235"/>
      <c r="EG132" s="235"/>
      <c r="EH132" s="235"/>
      <c r="EI132" s="235"/>
      <c r="EJ132" s="235"/>
      <c r="EK132" s="235"/>
      <c r="EL132" s="235"/>
      <c r="EM132" s="235"/>
      <c r="EN132" s="235"/>
      <c r="EO132" s="235"/>
      <c r="EP132" s="235"/>
      <c r="EQ132" s="235"/>
      <c r="ER132" s="235"/>
      <c r="ES132" s="235"/>
      <c r="ET132" s="235"/>
      <c r="EU132" s="235"/>
      <c r="EV132" s="235"/>
      <c r="EW132" s="235"/>
      <c r="EX132" s="235"/>
      <c r="EY132" s="235"/>
      <c r="EZ132" s="235"/>
      <c r="FA132" s="235"/>
      <c r="FB132" s="235"/>
      <c r="FC132" s="235"/>
      <c r="FD132" s="235"/>
    </row>
    <row r="133" spans="2:160" s="1" customFormat="1" x14ac:dyDescent="0.25">
      <c r="B133" s="33"/>
      <c r="C133" s="33"/>
      <c r="D133" s="261"/>
      <c r="E133" s="261"/>
      <c r="F133" s="261"/>
      <c r="G133" s="261"/>
      <c r="H133" s="261"/>
      <c r="I133" s="261"/>
      <c r="J133" s="261"/>
      <c r="K133" s="261"/>
      <c r="L133" s="261"/>
      <c r="M133" s="261"/>
      <c r="N133" s="261"/>
      <c r="O133" s="261"/>
      <c r="P133" s="261"/>
      <c r="Q133" s="261"/>
      <c r="R133" s="261"/>
      <c r="S133" s="261"/>
      <c r="T133" s="261"/>
      <c r="U133" s="235"/>
      <c r="V133" s="235"/>
      <c r="W133" s="235"/>
      <c r="X133" s="235"/>
      <c r="Y133" s="235"/>
      <c r="Z133" s="235"/>
      <c r="AA133" s="235"/>
      <c r="AB133" s="235"/>
      <c r="AC133" s="235"/>
      <c r="AD133" s="235"/>
      <c r="AE133" s="235"/>
      <c r="AF133" s="235"/>
      <c r="AG133" s="235"/>
      <c r="AH133" s="235"/>
      <c r="AI133" s="235"/>
      <c r="AJ133" s="235"/>
      <c r="AK133" s="235"/>
      <c r="AL133" s="235"/>
      <c r="AM133" s="235"/>
      <c r="AN133" s="235"/>
      <c r="AO133" s="235"/>
      <c r="AP133" s="235"/>
      <c r="AQ133" s="235"/>
      <c r="AR133" s="235"/>
      <c r="AS133" s="235"/>
      <c r="AT133" s="235"/>
      <c r="AU133" s="235"/>
      <c r="AV133" s="235"/>
      <c r="AW133" s="235"/>
      <c r="AX133" s="235"/>
      <c r="AY133" s="235"/>
      <c r="AZ133" s="235"/>
      <c r="BA133" s="235"/>
      <c r="BB133" s="235"/>
      <c r="BC133" s="235"/>
      <c r="BD133" s="235"/>
      <c r="BE133" s="235"/>
      <c r="BF133" s="235"/>
      <c r="BG133" s="235"/>
      <c r="BH133" s="235"/>
      <c r="BI133" s="235"/>
      <c r="BJ133" s="235"/>
      <c r="BK133" s="235"/>
      <c r="BL133" s="235"/>
      <c r="BM133" s="235"/>
      <c r="BN133" s="235"/>
      <c r="BO133" s="235"/>
      <c r="BP133" s="235"/>
      <c r="BQ133" s="235"/>
      <c r="BR133" s="235"/>
      <c r="BS133" s="235"/>
      <c r="BT133" s="235"/>
      <c r="BU133" s="235"/>
      <c r="BV133" s="235"/>
      <c r="BW133" s="235"/>
      <c r="BX133" s="235"/>
      <c r="BY133" s="235"/>
      <c r="BZ133" s="235"/>
      <c r="CA133" s="235"/>
      <c r="CB133" s="235"/>
      <c r="CC133" s="235"/>
      <c r="CD133" s="235"/>
      <c r="CE133" s="235"/>
      <c r="CF133" s="235"/>
      <c r="CG133" s="235"/>
      <c r="CH133" s="235"/>
      <c r="CI133" s="235"/>
      <c r="CJ133" s="235"/>
      <c r="CK133" s="235"/>
      <c r="CL133" s="235"/>
      <c r="CM133" s="235"/>
      <c r="CN133" s="235"/>
      <c r="CO133" s="235"/>
      <c r="CP133" s="235"/>
      <c r="CQ133" s="235"/>
      <c r="CR133" s="235"/>
      <c r="CS133" s="235"/>
      <c r="CT133" s="235"/>
      <c r="CU133" s="235"/>
      <c r="CV133" s="235"/>
      <c r="CW133" s="235"/>
      <c r="CX133" s="235"/>
      <c r="CY133" s="235"/>
      <c r="CZ133" s="235"/>
      <c r="DA133" s="235"/>
      <c r="DB133" s="235"/>
      <c r="DC133" s="235"/>
      <c r="DD133" s="235"/>
      <c r="DE133" s="235"/>
      <c r="DF133" s="235"/>
      <c r="DG133" s="235"/>
      <c r="DH133" s="235"/>
      <c r="DI133" s="235"/>
      <c r="DJ133" s="235"/>
      <c r="DK133" s="235"/>
      <c r="DL133" s="235"/>
      <c r="DM133" s="235"/>
      <c r="DN133" s="235"/>
      <c r="DO133" s="235"/>
      <c r="DP133" s="235"/>
      <c r="DQ133" s="235"/>
      <c r="DR133" s="235"/>
      <c r="DS133" s="235"/>
      <c r="DT133" s="235"/>
      <c r="DU133" s="235"/>
      <c r="DV133" s="235"/>
      <c r="DW133" s="235"/>
      <c r="DX133" s="235"/>
      <c r="DY133" s="235"/>
      <c r="DZ133" s="235"/>
      <c r="EA133" s="235"/>
      <c r="EB133" s="235"/>
      <c r="EC133" s="235"/>
      <c r="ED133" s="235"/>
      <c r="EE133" s="235"/>
      <c r="EF133" s="235"/>
      <c r="EG133" s="235"/>
      <c r="EH133" s="235"/>
      <c r="EI133" s="235"/>
      <c r="EJ133" s="235"/>
      <c r="EK133" s="235"/>
      <c r="EL133" s="235"/>
      <c r="EM133" s="235"/>
      <c r="EN133" s="235"/>
      <c r="EO133" s="235"/>
      <c r="EP133" s="235"/>
      <c r="EQ133" s="235"/>
      <c r="ER133" s="235"/>
      <c r="ES133" s="235"/>
      <c r="ET133" s="235"/>
      <c r="EU133" s="235"/>
      <c r="EV133" s="235"/>
      <c r="EW133" s="235"/>
      <c r="EX133" s="235"/>
      <c r="EY133" s="235"/>
      <c r="EZ133" s="235"/>
      <c r="FA133" s="235"/>
      <c r="FB133" s="235"/>
      <c r="FC133" s="235"/>
      <c r="FD133" s="235"/>
    </row>
    <row r="134" spans="2:160" s="1" customFormat="1" x14ac:dyDescent="0.25">
      <c r="B134" s="33"/>
      <c r="C134" s="33"/>
      <c r="D134" s="261"/>
      <c r="E134" s="261"/>
      <c r="F134" s="261"/>
      <c r="G134" s="261"/>
      <c r="H134" s="261"/>
      <c r="I134" s="261"/>
      <c r="J134" s="261"/>
      <c r="K134" s="261"/>
      <c r="L134" s="261"/>
      <c r="M134" s="261"/>
      <c r="N134" s="261"/>
      <c r="O134" s="261"/>
      <c r="P134" s="261"/>
      <c r="Q134" s="261"/>
      <c r="R134" s="261"/>
      <c r="S134" s="261"/>
      <c r="T134" s="261"/>
      <c r="U134" s="235"/>
      <c r="V134" s="235"/>
      <c r="W134" s="235"/>
      <c r="X134" s="235"/>
      <c r="Y134" s="235"/>
      <c r="Z134" s="235"/>
      <c r="AA134" s="235"/>
      <c r="AB134" s="235"/>
      <c r="AC134" s="235"/>
      <c r="AD134" s="235"/>
      <c r="AE134" s="235"/>
      <c r="AF134" s="235"/>
      <c r="AG134" s="235"/>
      <c r="AH134" s="235"/>
      <c r="AI134" s="235"/>
      <c r="AJ134" s="235"/>
      <c r="AK134" s="235"/>
      <c r="AL134" s="235"/>
      <c r="AM134" s="235"/>
      <c r="AN134" s="235"/>
      <c r="AO134" s="235"/>
      <c r="AP134" s="235"/>
      <c r="AQ134" s="235"/>
      <c r="AR134" s="235"/>
      <c r="AS134" s="235"/>
      <c r="AT134" s="235"/>
      <c r="AU134" s="235"/>
      <c r="AV134" s="235"/>
      <c r="AW134" s="235"/>
      <c r="AX134" s="235"/>
      <c r="AY134" s="235"/>
      <c r="AZ134" s="235"/>
      <c r="BA134" s="235"/>
      <c r="BB134" s="235"/>
      <c r="BC134" s="235"/>
      <c r="BD134" s="235"/>
      <c r="BE134" s="235"/>
      <c r="BF134" s="235"/>
      <c r="BG134" s="235"/>
      <c r="BH134" s="235"/>
      <c r="BI134" s="235"/>
      <c r="BJ134" s="235"/>
      <c r="BK134" s="235"/>
      <c r="BL134" s="235"/>
      <c r="BM134" s="235"/>
      <c r="BN134" s="235"/>
      <c r="BO134" s="235"/>
      <c r="BP134" s="235"/>
      <c r="BQ134" s="235"/>
      <c r="BR134" s="235"/>
      <c r="BS134" s="235"/>
      <c r="BT134" s="235"/>
      <c r="BU134" s="235"/>
      <c r="BV134" s="235"/>
      <c r="BW134" s="235"/>
      <c r="BX134" s="235"/>
      <c r="BY134" s="235"/>
      <c r="BZ134" s="235"/>
      <c r="CA134" s="235"/>
      <c r="CB134" s="235"/>
      <c r="CC134" s="235"/>
      <c r="CD134" s="235"/>
      <c r="CE134" s="235"/>
      <c r="CF134" s="235"/>
      <c r="CG134" s="235"/>
      <c r="CH134" s="235"/>
      <c r="CI134" s="235"/>
      <c r="CJ134" s="235"/>
      <c r="CK134" s="235"/>
      <c r="CL134" s="235"/>
      <c r="CM134" s="235"/>
      <c r="CN134" s="235"/>
      <c r="CO134" s="235"/>
      <c r="CP134" s="235"/>
      <c r="CQ134" s="235"/>
      <c r="CR134" s="235"/>
      <c r="CS134" s="235"/>
      <c r="CT134" s="235"/>
      <c r="CU134" s="235"/>
      <c r="CV134" s="235"/>
      <c r="CW134" s="235"/>
      <c r="CX134" s="235"/>
      <c r="CY134" s="235"/>
      <c r="CZ134" s="235"/>
      <c r="DA134" s="235"/>
      <c r="DB134" s="235"/>
      <c r="DC134" s="235"/>
      <c r="DD134" s="235"/>
      <c r="DE134" s="235"/>
      <c r="DF134" s="235"/>
      <c r="DG134" s="235"/>
      <c r="DH134" s="235"/>
      <c r="DI134" s="235"/>
      <c r="DJ134" s="235"/>
      <c r="DK134" s="235"/>
      <c r="DL134" s="235"/>
      <c r="DM134" s="235"/>
      <c r="DN134" s="235"/>
      <c r="DO134" s="235"/>
      <c r="DP134" s="235"/>
      <c r="DQ134" s="235"/>
      <c r="DR134" s="235"/>
      <c r="DS134" s="235"/>
      <c r="DT134" s="235"/>
      <c r="DU134" s="235"/>
      <c r="DV134" s="235"/>
      <c r="DW134" s="235"/>
      <c r="DX134" s="235"/>
      <c r="DY134" s="235"/>
      <c r="DZ134" s="235"/>
      <c r="EA134" s="235"/>
      <c r="EB134" s="235"/>
      <c r="EC134" s="235"/>
      <c r="ED134" s="235"/>
      <c r="EE134" s="235"/>
      <c r="EF134" s="235"/>
      <c r="EG134" s="235"/>
      <c r="EH134" s="235"/>
      <c r="EI134" s="235"/>
      <c r="EJ134" s="235"/>
      <c r="EK134" s="235"/>
      <c r="EL134" s="235"/>
      <c r="EM134" s="235"/>
      <c r="EN134" s="235"/>
      <c r="EO134" s="235"/>
      <c r="EP134" s="235"/>
      <c r="EQ134" s="235"/>
      <c r="ER134" s="235"/>
      <c r="ES134" s="235"/>
      <c r="ET134" s="235"/>
      <c r="EU134" s="235"/>
      <c r="EV134" s="235"/>
      <c r="EW134" s="235"/>
      <c r="EX134" s="235"/>
      <c r="EY134" s="235"/>
      <c r="EZ134" s="235"/>
      <c r="FA134" s="235"/>
      <c r="FB134" s="235"/>
      <c r="FC134" s="235"/>
      <c r="FD134" s="235"/>
    </row>
    <row r="135" spans="2:160" s="1" customFormat="1" x14ac:dyDescent="0.25">
      <c r="B135" s="33"/>
      <c r="C135" s="33"/>
      <c r="D135" s="261"/>
      <c r="E135" s="261"/>
      <c r="F135" s="261"/>
      <c r="G135" s="261"/>
      <c r="H135" s="261"/>
      <c r="I135" s="261"/>
      <c r="J135" s="261"/>
      <c r="K135" s="261"/>
      <c r="L135" s="261"/>
      <c r="M135" s="261"/>
      <c r="N135" s="261"/>
      <c r="O135" s="261"/>
      <c r="P135" s="261"/>
      <c r="Q135" s="261"/>
      <c r="R135" s="261"/>
      <c r="S135" s="261"/>
      <c r="T135" s="261"/>
      <c r="U135" s="235"/>
      <c r="V135" s="235"/>
      <c r="W135" s="235"/>
      <c r="X135" s="235"/>
      <c r="Y135" s="235"/>
      <c r="Z135" s="235"/>
      <c r="AA135" s="235"/>
      <c r="AB135" s="235"/>
      <c r="AC135" s="235"/>
      <c r="AD135" s="235"/>
      <c r="AE135" s="235"/>
      <c r="AF135" s="235"/>
      <c r="AG135" s="235"/>
      <c r="AH135" s="235"/>
      <c r="AI135" s="235"/>
      <c r="AJ135" s="235"/>
      <c r="AK135" s="235"/>
      <c r="AL135" s="235"/>
      <c r="AM135" s="235"/>
      <c r="AN135" s="235"/>
      <c r="AO135" s="235"/>
      <c r="AP135" s="235"/>
      <c r="AQ135" s="235"/>
      <c r="AR135" s="235"/>
      <c r="AS135" s="235"/>
      <c r="AT135" s="235"/>
      <c r="AU135" s="235"/>
      <c r="AV135" s="235"/>
      <c r="AW135" s="235"/>
      <c r="AX135" s="235"/>
      <c r="AY135" s="235"/>
      <c r="AZ135" s="235"/>
      <c r="BA135" s="235"/>
      <c r="BB135" s="235"/>
      <c r="BC135" s="235"/>
      <c r="BD135" s="235"/>
      <c r="BE135" s="235"/>
      <c r="BF135" s="235"/>
      <c r="BG135" s="235"/>
      <c r="BH135" s="235"/>
      <c r="BI135" s="235"/>
      <c r="BJ135" s="235"/>
      <c r="BK135" s="235"/>
      <c r="BL135" s="235"/>
      <c r="BM135" s="235"/>
      <c r="BN135" s="235"/>
      <c r="BO135" s="235"/>
      <c r="BP135" s="235"/>
      <c r="BQ135" s="235"/>
      <c r="BR135" s="235"/>
      <c r="BS135" s="235"/>
      <c r="BT135" s="235"/>
      <c r="BU135" s="235"/>
      <c r="BV135" s="235"/>
      <c r="BW135" s="235"/>
      <c r="BX135" s="235"/>
      <c r="BY135" s="235"/>
      <c r="BZ135" s="235"/>
      <c r="CA135" s="235"/>
      <c r="CB135" s="235"/>
      <c r="CC135" s="235"/>
      <c r="CD135" s="235"/>
      <c r="CE135" s="235"/>
      <c r="CF135" s="235"/>
      <c r="CG135" s="235"/>
      <c r="CH135" s="235"/>
      <c r="CI135" s="235"/>
      <c r="CJ135" s="235"/>
      <c r="CK135" s="235"/>
      <c r="CL135" s="235"/>
      <c r="CM135" s="235"/>
      <c r="CN135" s="235"/>
      <c r="CO135" s="235"/>
      <c r="CP135" s="235"/>
      <c r="CQ135" s="235"/>
      <c r="CR135" s="235"/>
      <c r="CS135" s="235"/>
      <c r="CT135" s="235"/>
      <c r="CU135" s="235"/>
      <c r="CV135" s="235"/>
      <c r="CW135" s="235"/>
      <c r="CX135" s="235"/>
      <c r="CY135" s="235"/>
      <c r="CZ135" s="235"/>
      <c r="DA135" s="235"/>
      <c r="DB135" s="235"/>
      <c r="DC135" s="235"/>
      <c r="DD135" s="235"/>
      <c r="DE135" s="235"/>
      <c r="DF135" s="235"/>
      <c r="DG135" s="235"/>
      <c r="DH135" s="235"/>
      <c r="DI135" s="235"/>
      <c r="DJ135" s="235"/>
      <c r="DK135" s="235"/>
      <c r="DL135" s="235"/>
      <c r="DM135" s="235"/>
      <c r="DN135" s="235"/>
      <c r="DO135" s="235"/>
      <c r="DP135" s="235"/>
      <c r="DQ135" s="235"/>
      <c r="DR135" s="235"/>
      <c r="DS135" s="235"/>
      <c r="DT135" s="235"/>
      <c r="DU135" s="235"/>
      <c r="DV135" s="235"/>
      <c r="DW135" s="235"/>
      <c r="DX135" s="235"/>
      <c r="DY135" s="235"/>
      <c r="DZ135" s="235"/>
      <c r="EA135" s="235"/>
      <c r="EB135" s="235"/>
      <c r="EC135" s="235"/>
      <c r="ED135" s="235"/>
      <c r="EE135" s="235"/>
      <c r="EF135" s="235"/>
      <c r="EG135" s="235"/>
      <c r="EH135" s="235"/>
      <c r="EI135" s="235"/>
      <c r="EJ135" s="235"/>
      <c r="EK135" s="235"/>
      <c r="EL135" s="235"/>
      <c r="EM135" s="235"/>
      <c r="EN135" s="235"/>
      <c r="EO135" s="235"/>
      <c r="EP135" s="235"/>
      <c r="EQ135" s="235"/>
      <c r="ER135" s="235"/>
      <c r="ES135" s="235"/>
      <c r="ET135" s="235"/>
      <c r="EU135" s="235"/>
      <c r="EV135" s="235"/>
      <c r="EW135" s="235"/>
      <c r="EX135" s="235"/>
      <c r="EY135" s="235"/>
      <c r="EZ135" s="235"/>
      <c r="FA135" s="235"/>
      <c r="FB135" s="235"/>
      <c r="FC135" s="235"/>
      <c r="FD135" s="235"/>
    </row>
    <row r="136" spans="2:160" s="1" customFormat="1" x14ac:dyDescent="0.25">
      <c r="B136" s="33"/>
      <c r="C136" s="33"/>
      <c r="D136" s="261"/>
      <c r="E136" s="261"/>
      <c r="F136" s="261"/>
      <c r="G136" s="261"/>
      <c r="H136" s="261"/>
      <c r="I136" s="261"/>
      <c r="J136" s="261"/>
      <c r="K136" s="261"/>
      <c r="L136" s="261"/>
      <c r="M136" s="261"/>
      <c r="N136" s="261"/>
      <c r="O136" s="261"/>
      <c r="P136" s="261"/>
      <c r="Q136" s="261"/>
      <c r="R136" s="261"/>
      <c r="S136" s="261"/>
      <c r="T136" s="261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235"/>
      <c r="AI136" s="235"/>
      <c r="AJ136" s="235"/>
      <c r="AK136" s="235"/>
      <c r="AL136" s="235"/>
      <c r="AM136" s="235"/>
      <c r="AN136" s="235"/>
      <c r="AO136" s="235"/>
      <c r="AP136" s="235"/>
      <c r="AQ136" s="235"/>
      <c r="AR136" s="235"/>
      <c r="AS136" s="235"/>
      <c r="AT136" s="235"/>
      <c r="AU136" s="235"/>
      <c r="AV136" s="235"/>
      <c r="AW136" s="235"/>
      <c r="AX136" s="235"/>
      <c r="AY136" s="235"/>
      <c r="AZ136" s="235"/>
      <c r="BA136" s="235"/>
      <c r="BB136" s="235"/>
      <c r="BC136" s="235"/>
      <c r="BD136" s="235"/>
      <c r="BE136" s="235"/>
      <c r="BF136" s="235"/>
      <c r="BG136" s="235"/>
      <c r="BH136" s="235"/>
      <c r="BI136" s="235"/>
      <c r="BJ136" s="235"/>
      <c r="BK136" s="235"/>
      <c r="BL136" s="235"/>
      <c r="BM136" s="235"/>
      <c r="BN136" s="235"/>
      <c r="BO136" s="235"/>
      <c r="BP136" s="235"/>
      <c r="BQ136" s="235"/>
      <c r="BR136" s="235"/>
      <c r="BS136" s="235"/>
      <c r="BT136" s="235"/>
      <c r="BU136" s="235"/>
      <c r="BV136" s="235"/>
      <c r="BW136" s="235"/>
      <c r="BX136" s="235"/>
      <c r="BY136" s="235"/>
      <c r="BZ136" s="235"/>
      <c r="CA136" s="235"/>
      <c r="CB136" s="235"/>
      <c r="CC136" s="235"/>
      <c r="CD136" s="235"/>
      <c r="CE136" s="235"/>
      <c r="CF136" s="235"/>
      <c r="CG136" s="235"/>
      <c r="CH136" s="235"/>
      <c r="CI136" s="235"/>
      <c r="CJ136" s="235"/>
      <c r="CK136" s="235"/>
      <c r="CL136" s="235"/>
      <c r="CM136" s="235"/>
      <c r="CN136" s="235"/>
      <c r="CO136" s="235"/>
      <c r="CP136" s="235"/>
      <c r="CQ136" s="235"/>
      <c r="CR136" s="235"/>
      <c r="CS136" s="235"/>
      <c r="CT136" s="235"/>
      <c r="CU136" s="235"/>
      <c r="CV136" s="235"/>
      <c r="CW136" s="235"/>
      <c r="CX136" s="235"/>
      <c r="CY136" s="235"/>
      <c r="CZ136" s="235"/>
      <c r="DA136" s="235"/>
      <c r="DB136" s="235"/>
      <c r="DC136" s="235"/>
      <c r="DD136" s="235"/>
      <c r="DE136" s="235"/>
      <c r="DF136" s="235"/>
      <c r="DG136" s="235"/>
      <c r="DH136" s="235"/>
      <c r="DI136" s="235"/>
      <c r="DJ136" s="235"/>
      <c r="DK136" s="235"/>
      <c r="DL136" s="235"/>
      <c r="DM136" s="235"/>
      <c r="DN136" s="235"/>
      <c r="DO136" s="235"/>
      <c r="DP136" s="235"/>
      <c r="DQ136" s="235"/>
      <c r="DR136" s="235"/>
      <c r="DS136" s="235"/>
      <c r="DT136" s="235"/>
      <c r="DU136" s="235"/>
      <c r="DV136" s="235"/>
      <c r="DW136" s="235"/>
      <c r="DX136" s="235"/>
      <c r="DY136" s="235"/>
      <c r="DZ136" s="235"/>
      <c r="EA136" s="235"/>
      <c r="EB136" s="235"/>
      <c r="EC136" s="235"/>
      <c r="ED136" s="235"/>
      <c r="EE136" s="235"/>
      <c r="EF136" s="235"/>
      <c r="EG136" s="235"/>
      <c r="EH136" s="235"/>
      <c r="EI136" s="235"/>
      <c r="EJ136" s="235"/>
      <c r="EK136" s="235"/>
      <c r="EL136" s="235"/>
      <c r="EM136" s="235"/>
      <c r="EN136" s="235"/>
      <c r="EO136" s="235"/>
      <c r="EP136" s="235"/>
      <c r="EQ136" s="235"/>
      <c r="ER136" s="235"/>
      <c r="ES136" s="235"/>
      <c r="ET136" s="235"/>
      <c r="EU136" s="235"/>
      <c r="EV136" s="235"/>
      <c r="EW136" s="235"/>
      <c r="EX136" s="235"/>
      <c r="EY136" s="235"/>
      <c r="EZ136" s="235"/>
      <c r="FA136" s="235"/>
      <c r="FB136" s="235"/>
      <c r="FC136" s="235"/>
      <c r="FD136" s="235"/>
    </row>
    <row r="137" spans="2:160" s="1" customFormat="1" x14ac:dyDescent="0.25">
      <c r="B137" s="33"/>
      <c r="C137" s="33"/>
      <c r="D137" s="261"/>
      <c r="E137" s="261"/>
      <c r="F137" s="261"/>
      <c r="G137" s="261"/>
      <c r="H137" s="261"/>
      <c r="I137" s="261"/>
      <c r="J137" s="261"/>
      <c r="K137" s="261"/>
      <c r="L137" s="261"/>
      <c r="M137" s="261"/>
      <c r="N137" s="261"/>
      <c r="O137" s="261"/>
      <c r="P137" s="261"/>
      <c r="Q137" s="261"/>
      <c r="R137" s="261"/>
      <c r="S137" s="261"/>
      <c r="T137" s="261"/>
      <c r="U137" s="235"/>
      <c r="V137" s="235"/>
      <c r="W137" s="235"/>
      <c r="X137" s="235"/>
      <c r="Y137" s="235"/>
      <c r="Z137" s="235"/>
      <c r="AA137" s="235"/>
      <c r="AB137" s="235"/>
      <c r="AC137" s="235"/>
      <c r="AD137" s="235"/>
      <c r="AE137" s="235"/>
      <c r="AF137" s="235"/>
      <c r="AG137" s="235"/>
      <c r="AH137" s="235"/>
      <c r="AI137" s="235"/>
      <c r="AJ137" s="235"/>
      <c r="AK137" s="235"/>
      <c r="AL137" s="235"/>
      <c r="AM137" s="235"/>
      <c r="AN137" s="235"/>
      <c r="AO137" s="235"/>
      <c r="AP137" s="235"/>
      <c r="AQ137" s="235"/>
      <c r="AR137" s="235"/>
      <c r="AS137" s="235"/>
      <c r="AT137" s="235"/>
      <c r="AU137" s="235"/>
      <c r="AV137" s="235"/>
      <c r="AW137" s="235"/>
      <c r="AX137" s="235"/>
      <c r="AY137" s="235"/>
      <c r="AZ137" s="235"/>
      <c r="BA137" s="235"/>
      <c r="BB137" s="235"/>
      <c r="BC137" s="235"/>
      <c r="BD137" s="235"/>
      <c r="BE137" s="235"/>
      <c r="BF137" s="235"/>
      <c r="BG137" s="235"/>
      <c r="BH137" s="235"/>
      <c r="BI137" s="235"/>
      <c r="BJ137" s="235"/>
      <c r="BK137" s="235"/>
      <c r="BL137" s="235"/>
      <c r="BM137" s="235"/>
      <c r="BN137" s="235"/>
      <c r="BO137" s="235"/>
      <c r="BP137" s="235"/>
      <c r="BQ137" s="235"/>
      <c r="BR137" s="235"/>
      <c r="BS137" s="235"/>
      <c r="BT137" s="235"/>
      <c r="BU137" s="235"/>
      <c r="BV137" s="235"/>
      <c r="BW137" s="235"/>
      <c r="BX137" s="235"/>
      <c r="BY137" s="235"/>
      <c r="BZ137" s="235"/>
      <c r="CA137" s="235"/>
      <c r="CB137" s="235"/>
      <c r="CC137" s="235"/>
      <c r="CD137" s="235"/>
      <c r="CE137" s="235"/>
      <c r="CF137" s="235"/>
      <c r="CG137" s="235"/>
      <c r="CH137" s="235"/>
      <c r="CI137" s="235"/>
      <c r="CJ137" s="235"/>
      <c r="CK137" s="235"/>
      <c r="CL137" s="235"/>
      <c r="CM137" s="235"/>
      <c r="CN137" s="235"/>
      <c r="CO137" s="235"/>
      <c r="CP137" s="235"/>
      <c r="CQ137" s="235"/>
      <c r="CR137" s="235"/>
      <c r="CS137" s="235"/>
      <c r="CT137" s="235"/>
      <c r="CU137" s="235"/>
      <c r="CV137" s="235"/>
      <c r="CW137" s="235"/>
      <c r="CX137" s="235"/>
      <c r="CY137" s="235"/>
      <c r="CZ137" s="235"/>
      <c r="DA137" s="235"/>
      <c r="DB137" s="235"/>
      <c r="DC137" s="235"/>
      <c r="DD137" s="235"/>
      <c r="DE137" s="235"/>
      <c r="DF137" s="235"/>
      <c r="DG137" s="235"/>
      <c r="DH137" s="235"/>
      <c r="DI137" s="235"/>
      <c r="DJ137" s="235"/>
      <c r="DK137" s="235"/>
      <c r="DL137" s="235"/>
      <c r="DM137" s="235"/>
      <c r="DN137" s="235"/>
      <c r="DO137" s="235"/>
      <c r="DP137" s="235"/>
      <c r="DQ137" s="235"/>
      <c r="DR137" s="235"/>
      <c r="DS137" s="235"/>
      <c r="DT137" s="235"/>
      <c r="DU137" s="235"/>
      <c r="DV137" s="235"/>
      <c r="DW137" s="235"/>
      <c r="DX137" s="235"/>
      <c r="DY137" s="235"/>
      <c r="DZ137" s="235"/>
      <c r="EA137" s="235"/>
      <c r="EB137" s="235"/>
      <c r="EC137" s="235"/>
      <c r="ED137" s="235"/>
      <c r="EE137" s="235"/>
      <c r="EF137" s="235"/>
      <c r="EG137" s="235"/>
      <c r="EH137" s="235"/>
      <c r="EI137" s="235"/>
      <c r="EJ137" s="235"/>
      <c r="EK137" s="235"/>
      <c r="EL137" s="235"/>
      <c r="EM137" s="235"/>
      <c r="EN137" s="235"/>
      <c r="EO137" s="235"/>
      <c r="EP137" s="235"/>
      <c r="EQ137" s="235"/>
      <c r="ER137" s="235"/>
      <c r="ES137" s="235"/>
      <c r="ET137" s="235"/>
      <c r="EU137" s="235"/>
      <c r="EV137" s="235"/>
      <c r="EW137" s="235"/>
      <c r="EX137" s="235"/>
      <c r="EY137" s="235"/>
      <c r="EZ137" s="235"/>
      <c r="FA137" s="235"/>
      <c r="FB137" s="235"/>
      <c r="FC137" s="235"/>
      <c r="FD137" s="235"/>
    </row>
    <row r="138" spans="2:160" s="1" customFormat="1" x14ac:dyDescent="0.25">
      <c r="B138" s="33"/>
      <c r="C138" s="33"/>
      <c r="D138" s="261"/>
      <c r="E138" s="261"/>
      <c r="F138" s="261"/>
      <c r="G138" s="261"/>
      <c r="H138" s="261"/>
      <c r="I138" s="261"/>
      <c r="J138" s="261"/>
      <c r="K138" s="261"/>
      <c r="L138" s="261"/>
      <c r="M138" s="261"/>
      <c r="N138" s="261"/>
      <c r="O138" s="261"/>
      <c r="P138" s="261"/>
      <c r="Q138" s="261"/>
      <c r="R138" s="261"/>
      <c r="S138" s="261"/>
      <c r="T138" s="261"/>
      <c r="U138" s="235"/>
      <c r="V138" s="235"/>
      <c r="W138" s="235"/>
      <c r="X138" s="235"/>
      <c r="Y138" s="235"/>
      <c r="Z138" s="235"/>
      <c r="AA138" s="235"/>
      <c r="AB138" s="235"/>
      <c r="AC138" s="235"/>
      <c r="AD138" s="235"/>
      <c r="AE138" s="235"/>
      <c r="AF138" s="235"/>
      <c r="AG138" s="235"/>
      <c r="AH138" s="235"/>
      <c r="AI138" s="235"/>
      <c r="AJ138" s="235"/>
      <c r="AK138" s="235"/>
      <c r="AL138" s="235"/>
      <c r="AM138" s="235"/>
      <c r="AN138" s="235"/>
      <c r="AO138" s="235"/>
      <c r="AP138" s="235"/>
      <c r="AQ138" s="235"/>
      <c r="AR138" s="235"/>
      <c r="AS138" s="235"/>
      <c r="AT138" s="235"/>
      <c r="AU138" s="235"/>
      <c r="AV138" s="235"/>
      <c r="AW138" s="235"/>
      <c r="AX138" s="235"/>
      <c r="AY138" s="235"/>
      <c r="AZ138" s="235"/>
      <c r="BA138" s="235"/>
      <c r="BB138" s="235"/>
      <c r="BC138" s="235"/>
      <c r="BD138" s="235"/>
      <c r="BE138" s="235"/>
      <c r="BF138" s="235"/>
      <c r="BG138" s="235"/>
      <c r="BH138" s="235"/>
      <c r="BI138" s="235"/>
      <c r="BJ138" s="235"/>
      <c r="BK138" s="235"/>
      <c r="BL138" s="235"/>
      <c r="BM138" s="235"/>
      <c r="BN138" s="235"/>
      <c r="BO138" s="235"/>
      <c r="BP138" s="235"/>
      <c r="BQ138" s="235"/>
      <c r="BR138" s="235"/>
      <c r="BS138" s="235"/>
      <c r="BT138" s="235"/>
      <c r="BU138" s="235"/>
      <c r="BV138" s="235"/>
      <c r="BW138" s="235"/>
      <c r="BX138" s="235"/>
      <c r="BY138" s="235"/>
      <c r="BZ138" s="235"/>
      <c r="CA138" s="235"/>
      <c r="CB138" s="235"/>
      <c r="CC138" s="235"/>
      <c r="CD138" s="235"/>
      <c r="CE138" s="235"/>
      <c r="CF138" s="235"/>
      <c r="CG138" s="235"/>
      <c r="CH138" s="235"/>
      <c r="CI138" s="235"/>
      <c r="CJ138" s="235"/>
      <c r="CK138" s="235"/>
      <c r="CL138" s="235"/>
      <c r="CM138" s="235"/>
      <c r="CN138" s="235"/>
      <c r="CO138" s="235"/>
      <c r="CP138" s="235"/>
      <c r="CQ138" s="235"/>
      <c r="CR138" s="235"/>
      <c r="CS138" s="235"/>
      <c r="CT138" s="235"/>
      <c r="CU138" s="235"/>
      <c r="CV138" s="235"/>
      <c r="CW138" s="235"/>
      <c r="CX138" s="235"/>
      <c r="CY138" s="235"/>
      <c r="CZ138" s="235"/>
      <c r="DA138" s="235"/>
      <c r="DB138" s="235"/>
      <c r="DC138" s="235"/>
      <c r="DD138" s="235"/>
      <c r="DE138" s="235"/>
      <c r="DF138" s="235"/>
      <c r="DG138" s="235"/>
      <c r="DH138" s="235"/>
      <c r="DI138" s="235"/>
      <c r="DJ138" s="235"/>
      <c r="DK138" s="235"/>
      <c r="DL138" s="235"/>
      <c r="DM138" s="235"/>
      <c r="DN138" s="235"/>
      <c r="DO138" s="235"/>
      <c r="DP138" s="235"/>
      <c r="DQ138" s="235"/>
      <c r="DR138" s="235"/>
      <c r="DS138" s="235"/>
      <c r="DT138" s="235"/>
      <c r="DU138" s="235"/>
      <c r="DV138" s="235"/>
      <c r="DW138" s="235"/>
      <c r="DX138" s="235"/>
      <c r="DY138" s="235"/>
      <c r="DZ138" s="235"/>
      <c r="EA138" s="235"/>
      <c r="EB138" s="235"/>
      <c r="EC138" s="235"/>
      <c r="ED138" s="235"/>
      <c r="EE138" s="235"/>
      <c r="EF138" s="235"/>
      <c r="EG138" s="235"/>
      <c r="EH138" s="235"/>
      <c r="EI138" s="235"/>
      <c r="EJ138" s="235"/>
      <c r="EK138" s="235"/>
      <c r="EL138" s="235"/>
      <c r="EM138" s="235"/>
      <c r="EN138" s="235"/>
      <c r="EO138" s="235"/>
      <c r="EP138" s="235"/>
      <c r="EQ138" s="235"/>
      <c r="ER138" s="235"/>
      <c r="ES138" s="235"/>
      <c r="ET138" s="235"/>
      <c r="EU138" s="235"/>
      <c r="EV138" s="235"/>
      <c r="EW138" s="235"/>
      <c r="EX138" s="235"/>
      <c r="EY138" s="235"/>
      <c r="EZ138" s="235"/>
      <c r="FA138" s="235"/>
      <c r="FB138" s="235"/>
      <c r="FC138" s="235"/>
      <c r="FD138" s="235"/>
    </row>
    <row r="139" spans="2:160" s="1" customFormat="1" x14ac:dyDescent="0.25">
      <c r="B139" s="33"/>
      <c r="C139" s="33"/>
      <c r="D139" s="261"/>
      <c r="E139" s="261"/>
      <c r="F139" s="261"/>
      <c r="G139" s="261"/>
      <c r="H139" s="261"/>
      <c r="I139" s="261"/>
      <c r="J139" s="261"/>
      <c r="K139" s="261"/>
      <c r="L139" s="261"/>
      <c r="M139" s="261"/>
      <c r="N139" s="261"/>
      <c r="O139" s="261"/>
      <c r="P139" s="261"/>
      <c r="Q139" s="261"/>
      <c r="R139" s="261"/>
      <c r="S139" s="261"/>
      <c r="T139" s="261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235"/>
      <c r="AI139" s="235"/>
      <c r="AJ139" s="235"/>
      <c r="AK139" s="235"/>
      <c r="AL139" s="235"/>
      <c r="AM139" s="235"/>
      <c r="AN139" s="235"/>
      <c r="AO139" s="235"/>
      <c r="AP139" s="235"/>
      <c r="AQ139" s="235"/>
      <c r="AR139" s="235"/>
      <c r="AS139" s="235"/>
      <c r="AT139" s="235"/>
      <c r="AU139" s="235"/>
      <c r="AV139" s="235"/>
      <c r="AW139" s="235"/>
      <c r="AX139" s="235"/>
      <c r="AY139" s="235"/>
      <c r="AZ139" s="235"/>
      <c r="BA139" s="235"/>
      <c r="BB139" s="235"/>
      <c r="BC139" s="235"/>
      <c r="BD139" s="235"/>
      <c r="BE139" s="235"/>
      <c r="BF139" s="235"/>
      <c r="BG139" s="235"/>
      <c r="BH139" s="235"/>
      <c r="BI139" s="235"/>
      <c r="BJ139" s="235"/>
      <c r="BK139" s="235"/>
      <c r="BL139" s="235"/>
      <c r="BM139" s="235"/>
      <c r="BN139" s="235"/>
      <c r="BO139" s="235"/>
      <c r="BP139" s="235"/>
      <c r="BQ139" s="235"/>
      <c r="BR139" s="235"/>
      <c r="BS139" s="235"/>
      <c r="BT139" s="235"/>
      <c r="BU139" s="235"/>
      <c r="BV139" s="235"/>
      <c r="BW139" s="235"/>
      <c r="BX139" s="235"/>
      <c r="BY139" s="235"/>
      <c r="BZ139" s="235"/>
      <c r="CA139" s="235"/>
      <c r="CB139" s="235"/>
      <c r="CC139" s="235"/>
      <c r="CD139" s="235"/>
      <c r="CE139" s="235"/>
      <c r="CF139" s="235"/>
      <c r="CG139" s="235"/>
      <c r="CH139" s="235"/>
      <c r="CI139" s="235"/>
      <c r="CJ139" s="235"/>
      <c r="CK139" s="235"/>
      <c r="CL139" s="235"/>
      <c r="CM139" s="235"/>
      <c r="CN139" s="235"/>
      <c r="CO139" s="235"/>
      <c r="CP139" s="235"/>
      <c r="CQ139" s="235"/>
      <c r="CR139" s="235"/>
      <c r="CS139" s="235"/>
      <c r="CT139" s="235"/>
      <c r="CU139" s="235"/>
      <c r="CV139" s="235"/>
      <c r="CW139" s="235"/>
      <c r="CX139" s="235"/>
      <c r="CY139" s="235"/>
      <c r="CZ139" s="235"/>
      <c r="DA139" s="235"/>
      <c r="DB139" s="235"/>
      <c r="DC139" s="235"/>
      <c r="DD139" s="235"/>
      <c r="DE139" s="235"/>
      <c r="DF139" s="235"/>
      <c r="DG139" s="235"/>
      <c r="DH139" s="235"/>
      <c r="DI139" s="235"/>
      <c r="DJ139" s="235"/>
      <c r="DK139" s="235"/>
      <c r="DL139" s="235"/>
      <c r="DM139" s="235"/>
      <c r="DN139" s="235"/>
      <c r="DO139" s="235"/>
      <c r="DP139" s="235"/>
      <c r="DQ139" s="235"/>
      <c r="DR139" s="235"/>
      <c r="DS139" s="235"/>
      <c r="DT139" s="235"/>
      <c r="DU139" s="235"/>
      <c r="DV139" s="235"/>
      <c r="DW139" s="235"/>
      <c r="DX139" s="235"/>
      <c r="DY139" s="235"/>
      <c r="DZ139" s="235"/>
      <c r="EA139" s="235"/>
      <c r="EB139" s="235"/>
      <c r="EC139" s="235"/>
      <c r="ED139" s="235"/>
      <c r="EE139" s="235"/>
      <c r="EF139" s="235"/>
      <c r="EG139" s="235"/>
      <c r="EH139" s="235"/>
      <c r="EI139" s="235"/>
      <c r="EJ139" s="235"/>
      <c r="EK139" s="235"/>
      <c r="EL139" s="235"/>
      <c r="EM139" s="235"/>
      <c r="EN139" s="235"/>
      <c r="EO139" s="235"/>
      <c r="EP139" s="235"/>
      <c r="EQ139" s="235"/>
      <c r="ER139" s="235"/>
      <c r="ES139" s="235"/>
      <c r="ET139" s="235"/>
      <c r="EU139" s="235"/>
      <c r="EV139" s="235"/>
      <c r="EW139" s="235"/>
      <c r="EX139" s="235"/>
      <c r="EY139" s="235"/>
      <c r="EZ139" s="235"/>
      <c r="FA139" s="235"/>
      <c r="FB139" s="235"/>
      <c r="FC139" s="235"/>
      <c r="FD139" s="235"/>
    </row>
    <row r="140" spans="2:160" s="1" customFormat="1" x14ac:dyDescent="0.25">
      <c r="B140" s="33"/>
      <c r="C140" s="33"/>
      <c r="D140" s="261"/>
      <c r="E140" s="261"/>
      <c r="F140" s="261"/>
      <c r="G140" s="261"/>
      <c r="H140" s="261"/>
      <c r="I140" s="261"/>
      <c r="J140" s="261"/>
      <c r="K140" s="261"/>
      <c r="L140" s="261"/>
      <c r="M140" s="261"/>
      <c r="N140" s="261"/>
      <c r="O140" s="261"/>
      <c r="P140" s="261"/>
      <c r="Q140" s="261"/>
      <c r="R140" s="261"/>
      <c r="S140" s="261"/>
      <c r="T140" s="261"/>
      <c r="U140" s="235"/>
      <c r="V140" s="235"/>
      <c r="W140" s="235"/>
      <c r="X140" s="235"/>
      <c r="Y140" s="235"/>
      <c r="Z140" s="235"/>
      <c r="AA140" s="235"/>
      <c r="AB140" s="235"/>
      <c r="AC140" s="235"/>
      <c r="AD140" s="235"/>
      <c r="AE140" s="235"/>
      <c r="AF140" s="235"/>
      <c r="AG140" s="235"/>
      <c r="AH140" s="235"/>
      <c r="AI140" s="235"/>
      <c r="AJ140" s="235"/>
      <c r="AK140" s="235"/>
      <c r="AL140" s="235"/>
      <c r="AM140" s="235"/>
      <c r="AN140" s="235"/>
      <c r="AO140" s="235"/>
      <c r="AP140" s="235"/>
      <c r="AQ140" s="235"/>
      <c r="AR140" s="235"/>
      <c r="AS140" s="235"/>
      <c r="AT140" s="235"/>
      <c r="AU140" s="235"/>
      <c r="AV140" s="235"/>
      <c r="AW140" s="235"/>
      <c r="AX140" s="235"/>
      <c r="AY140" s="235"/>
      <c r="AZ140" s="235"/>
      <c r="BA140" s="235"/>
      <c r="BB140" s="235"/>
      <c r="BC140" s="235"/>
      <c r="BD140" s="235"/>
      <c r="BE140" s="235"/>
      <c r="BF140" s="235"/>
      <c r="BG140" s="235"/>
      <c r="BH140" s="235"/>
      <c r="BI140" s="235"/>
      <c r="BJ140" s="235"/>
      <c r="BK140" s="235"/>
      <c r="BL140" s="235"/>
      <c r="BM140" s="235"/>
      <c r="BN140" s="235"/>
      <c r="BO140" s="235"/>
      <c r="BP140" s="235"/>
      <c r="BQ140" s="235"/>
      <c r="BR140" s="235"/>
      <c r="BS140" s="235"/>
      <c r="BT140" s="235"/>
      <c r="BU140" s="235"/>
      <c r="BV140" s="235"/>
      <c r="BW140" s="235"/>
      <c r="BX140" s="235"/>
      <c r="BY140" s="235"/>
      <c r="BZ140" s="235"/>
      <c r="CA140" s="235"/>
      <c r="CB140" s="235"/>
      <c r="CC140" s="235"/>
      <c r="CD140" s="235"/>
      <c r="CE140" s="235"/>
      <c r="CF140" s="235"/>
      <c r="CG140" s="235"/>
      <c r="CH140" s="235"/>
      <c r="CI140" s="235"/>
      <c r="CJ140" s="235"/>
      <c r="CK140" s="235"/>
      <c r="CL140" s="235"/>
      <c r="CM140" s="235"/>
      <c r="CN140" s="235"/>
      <c r="CO140" s="235"/>
      <c r="CP140" s="235"/>
      <c r="CQ140" s="235"/>
      <c r="CR140" s="235"/>
      <c r="CS140" s="235"/>
      <c r="CT140" s="235"/>
      <c r="CU140" s="235"/>
      <c r="CV140" s="235"/>
      <c r="CW140" s="235"/>
      <c r="CX140" s="235"/>
      <c r="CY140" s="235"/>
      <c r="CZ140" s="235"/>
      <c r="DA140" s="235"/>
      <c r="DB140" s="235"/>
      <c r="DC140" s="235"/>
      <c r="DD140" s="235"/>
      <c r="DE140" s="235"/>
      <c r="DF140" s="235"/>
      <c r="DG140" s="235"/>
      <c r="DH140" s="235"/>
      <c r="DI140" s="235"/>
      <c r="DJ140" s="235"/>
      <c r="DK140" s="235"/>
      <c r="DL140" s="235"/>
      <c r="DM140" s="235"/>
      <c r="DN140" s="235"/>
      <c r="DO140" s="235"/>
      <c r="DP140" s="235"/>
      <c r="DQ140" s="235"/>
      <c r="DR140" s="235"/>
      <c r="DS140" s="235"/>
      <c r="DT140" s="235"/>
      <c r="DU140" s="235"/>
      <c r="DV140" s="235"/>
      <c r="DW140" s="235"/>
      <c r="DX140" s="235"/>
      <c r="DY140" s="235"/>
      <c r="DZ140" s="235"/>
      <c r="EA140" s="235"/>
      <c r="EB140" s="235"/>
      <c r="EC140" s="235"/>
      <c r="ED140" s="235"/>
      <c r="EE140" s="235"/>
      <c r="EF140" s="235"/>
      <c r="EG140" s="235"/>
      <c r="EH140" s="235"/>
      <c r="EI140" s="235"/>
      <c r="EJ140" s="235"/>
      <c r="EK140" s="235"/>
      <c r="EL140" s="235"/>
      <c r="EM140" s="235"/>
      <c r="EN140" s="235"/>
      <c r="EO140" s="235"/>
      <c r="EP140" s="235"/>
      <c r="EQ140" s="235"/>
      <c r="ER140" s="235"/>
      <c r="ES140" s="235"/>
      <c r="ET140" s="235"/>
      <c r="EU140" s="235"/>
      <c r="EV140" s="235"/>
      <c r="EW140" s="235"/>
      <c r="EX140" s="235"/>
      <c r="EY140" s="235"/>
      <c r="EZ140" s="235"/>
      <c r="FA140" s="235"/>
      <c r="FB140" s="235"/>
      <c r="FC140" s="235"/>
      <c r="FD140" s="235"/>
    </row>
    <row r="141" spans="2:160" s="1" customFormat="1" x14ac:dyDescent="0.25">
      <c r="B141" s="33"/>
      <c r="C141" s="33"/>
      <c r="D141" s="261"/>
      <c r="E141" s="261"/>
      <c r="F141" s="261"/>
      <c r="G141" s="261"/>
      <c r="H141" s="261"/>
      <c r="I141" s="261"/>
      <c r="J141" s="261"/>
      <c r="K141" s="261"/>
      <c r="L141" s="261"/>
      <c r="M141" s="261"/>
      <c r="N141" s="261"/>
      <c r="O141" s="261"/>
      <c r="P141" s="261"/>
      <c r="Q141" s="261"/>
      <c r="R141" s="261"/>
      <c r="S141" s="261"/>
      <c r="T141" s="261"/>
      <c r="U141" s="235"/>
      <c r="V141" s="235"/>
      <c r="W141" s="235"/>
      <c r="X141" s="235"/>
      <c r="Y141" s="235"/>
      <c r="Z141" s="235"/>
      <c r="AA141" s="235"/>
      <c r="AB141" s="235"/>
      <c r="AC141" s="235"/>
      <c r="AD141" s="235"/>
      <c r="AE141" s="235"/>
      <c r="AF141" s="235"/>
      <c r="AG141" s="235"/>
      <c r="AH141" s="235"/>
      <c r="AI141" s="235"/>
      <c r="AJ141" s="235"/>
      <c r="AK141" s="235"/>
      <c r="AL141" s="235"/>
      <c r="AM141" s="235"/>
      <c r="AN141" s="235"/>
      <c r="AO141" s="235"/>
      <c r="AP141" s="235"/>
      <c r="AQ141" s="235"/>
      <c r="AR141" s="235"/>
      <c r="AS141" s="235"/>
      <c r="AT141" s="235"/>
      <c r="AU141" s="235"/>
      <c r="AV141" s="235"/>
      <c r="AW141" s="235"/>
      <c r="AX141" s="235"/>
      <c r="AY141" s="235"/>
      <c r="AZ141" s="235"/>
      <c r="BA141" s="235"/>
      <c r="BB141" s="235"/>
      <c r="BC141" s="235"/>
      <c r="BD141" s="235"/>
      <c r="BE141" s="235"/>
      <c r="BF141" s="235"/>
      <c r="BG141" s="235"/>
      <c r="BH141" s="235"/>
      <c r="BI141" s="235"/>
      <c r="BJ141" s="235"/>
      <c r="BK141" s="235"/>
      <c r="BL141" s="235"/>
      <c r="BM141" s="235"/>
      <c r="BN141" s="235"/>
      <c r="BO141" s="235"/>
      <c r="BP141" s="235"/>
      <c r="BQ141" s="235"/>
      <c r="BR141" s="235"/>
      <c r="BS141" s="235"/>
      <c r="BT141" s="235"/>
      <c r="BU141" s="235"/>
      <c r="BV141" s="235"/>
      <c r="BW141" s="235"/>
      <c r="BX141" s="235"/>
      <c r="BY141" s="235"/>
      <c r="BZ141" s="235"/>
      <c r="CA141" s="235"/>
      <c r="CB141" s="235"/>
      <c r="CC141" s="235"/>
      <c r="CD141" s="235"/>
      <c r="CE141" s="235"/>
      <c r="CF141" s="235"/>
      <c r="CG141" s="235"/>
      <c r="CH141" s="235"/>
      <c r="CI141" s="235"/>
      <c r="CJ141" s="235"/>
      <c r="CK141" s="235"/>
      <c r="CL141" s="235"/>
      <c r="CM141" s="235"/>
      <c r="CN141" s="235"/>
      <c r="CO141" s="235"/>
      <c r="CP141" s="235"/>
      <c r="CQ141" s="235"/>
      <c r="CR141" s="235"/>
      <c r="CS141" s="235"/>
      <c r="CT141" s="235"/>
      <c r="CU141" s="235"/>
      <c r="CV141" s="235"/>
      <c r="CW141" s="235"/>
      <c r="CX141" s="235"/>
      <c r="CY141" s="235"/>
      <c r="CZ141" s="235"/>
      <c r="DA141" s="235"/>
      <c r="DB141" s="235"/>
      <c r="DC141" s="235"/>
      <c r="DD141" s="235"/>
      <c r="DE141" s="235"/>
      <c r="DF141" s="235"/>
      <c r="DG141" s="235"/>
      <c r="DH141" s="235"/>
      <c r="DI141" s="235"/>
      <c r="DJ141" s="235"/>
      <c r="DK141" s="235"/>
      <c r="DL141" s="235"/>
      <c r="DM141" s="235"/>
      <c r="DN141" s="235"/>
      <c r="DO141" s="235"/>
      <c r="DP141" s="235"/>
      <c r="DQ141" s="235"/>
      <c r="DR141" s="235"/>
      <c r="DS141" s="235"/>
      <c r="DT141" s="235"/>
      <c r="DU141" s="235"/>
      <c r="DV141" s="235"/>
      <c r="DW141" s="235"/>
      <c r="DX141" s="235"/>
      <c r="DY141" s="235"/>
      <c r="DZ141" s="235"/>
      <c r="EA141" s="235"/>
      <c r="EB141" s="235"/>
      <c r="EC141" s="235"/>
      <c r="ED141" s="235"/>
      <c r="EE141" s="235"/>
      <c r="EF141" s="235"/>
      <c r="EG141" s="235"/>
      <c r="EH141" s="235"/>
      <c r="EI141" s="235"/>
      <c r="EJ141" s="235"/>
      <c r="EK141" s="235"/>
      <c r="EL141" s="235"/>
      <c r="EM141" s="235"/>
      <c r="EN141" s="235"/>
      <c r="EO141" s="235"/>
      <c r="EP141" s="235"/>
      <c r="EQ141" s="235"/>
      <c r="ER141" s="235"/>
      <c r="ES141" s="235"/>
      <c r="ET141" s="235"/>
      <c r="EU141" s="235"/>
      <c r="EV141" s="235"/>
      <c r="EW141" s="235"/>
      <c r="EX141" s="235"/>
      <c r="EY141" s="235"/>
      <c r="EZ141" s="235"/>
      <c r="FA141" s="235"/>
      <c r="FB141" s="235"/>
      <c r="FC141" s="235"/>
      <c r="FD141" s="235"/>
    </row>
    <row r="142" spans="2:160" s="1" customFormat="1" x14ac:dyDescent="0.25">
      <c r="B142" s="33"/>
      <c r="C142" s="33"/>
      <c r="D142" s="261"/>
      <c r="E142" s="261"/>
      <c r="F142" s="261"/>
      <c r="G142" s="261"/>
      <c r="H142" s="261"/>
      <c r="I142" s="261"/>
      <c r="J142" s="261"/>
      <c r="K142" s="261"/>
      <c r="L142" s="261"/>
      <c r="M142" s="261"/>
      <c r="N142" s="261"/>
      <c r="O142" s="261"/>
      <c r="P142" s="261"/>
      <c r="Q142" s="261"/>
      <c r="R142" s="261"/>
      <c r="S142" s="261"/>
      <c r="T142" s="261"/>
      <c r="U142" s="235"/>
      <c r="V142" s="235"/>
      <c r="W142" s="235"/>
      <c r="X142" s="235"/>
      <c r="Y142" s="235"/>
      <c r="Z142" s="235"/>
      <c r="AA142" s="235"/>
      <c r="AB142" s="235"/>
      <c r="AC142" s="235"/>
      <c r="AD142" s="235"/>
      <c r="AE142" s="235"/>
      <c r="AF142" s="235"/>
      <c r="AG142" s="235"/>
      <c r="AH142" s="235"/>
      <c r="AI142" s="235"/>
      <c r="AJ142" s="235"/>
      <c r="AK142" s="235"/>
      <c r="AL142" s="235"/>
      <c r="AM142" s="235"/>
      <c r="AN142" s="235"/>
      <c r="AO142" s="235"/>
      <c r="AP142" s="235"/>
      <c r="AQ142" s="235"/>
      <c r="AR142" s="235"/>
      <c r="AS142" s="235"/>
      <c r="AT142" s="235"/>
      <c r="AU142" s="235"/>
      <c r="AV142" s="235"/>
      <c r="AW142" s="235"/>
      <c r="AX142" s="235"/>
      <c r="AY142" s="235"/>
      <c r="AZ142" s="235"/>
      <c r="BA142" s="235"/>
      <c r="BB142" s="235"/>
      <c r="BC142" s="235"/>
      <c r="BD142" s="235"/>
      <c r="BE142" s="235"/>
      <c r="BF142" s="235"/>
      <c r="BG142" s="235"/>
      <c r="BH142" s="235"/>
      <c r="BI142" s="235"/>
      <c r="BJ142" s="235"/>
      <c r="BK142" s="235"/>
      <c r="BL142" s="235"/>
      <c r="BM142" s="235"/>
      <c r="BN142" s="235"/>
      <c r="BO142" s="235"/>
      <c r="BP142" s="235"/>
      <c r="BQ142" s="235"/>
      <c r="BR142" s="235"/>
      <c r="BS142" s="235"/>
      <c r="BT142" s="235"/>
      <c r="BU142" s="235"/>
      <c r="BV142" s="235"/>
      <c r="BW142" s="235"/>
      <c r="BX142" s="235"/>
      <c r="BY142" s="235"/>
      <c r="BZ142" s="235"/>
      <c r="CA142" s="235"/>
      <c r="CB142" s="235"/>
      <c r="CC142" s="235"/>
      <c r="CD142" s="235"/>
      <c r="CE142" s="235"/>
      <c r="CF142" s="235"/>
      <c r="CG142" s="235"/>
      <c r="CH142" s="235"/>
      <c r="CI142" s="235"/>
      <c r="CJ142" s="235"/>
      <c r="CK142" s="235"/>
      <c r="CL142" s="235"/>
      <c r="CM142" s="235"/>
      <c r="CN142" s="235"/>
      <c r="CO142" s="235"/>
      <c r="CP142" s="235"/>
      <c r="CQ142" s="235"/>
      <c r="CR142" s="235"/>
      <c r="CS142" s="235"/>
      <c r="CT142" s="235"/>
      <c r="CU142" s="235"/>
      <c r="CV142" s="235"/>
      <c r="CW142" s="235"/>
      <c r="CX142" s="235"/>
      <c r="CY142" s="235"/>
      <c r="CZ142" s="235"/>
      <c r="DA142" s="235"/>
      <c r="DB142" s="235"/>
      <c r="DC142" s="235"/>
      <c r="DD142" s="235"/>
      <c r="DE142" s="235"/>
      <c r="DF142" s="235"/>
      <c r="DG142" s="235"/>
      <c r="DH142" s="235"/>
      <c r="DI142" s="235"/>
      <c r="DJ142" s="235"/>
      <c r="DK142" s="235"/>
      <c r="DL142" s="235"/>
      <c r="DM142" s="235"/>
      <c r="DN142" s="235"/>
      <c r="DO142" s="235"/>
      <c r="DP142" s="235"/>
      <c r="DQ142" s="235"/>
      <c r="DR142" s="235"/>
      <c r="DS142" s="235"/>
      <c r="DT142" s="235"/>
      <c r="DU142" s="235"/>
      <c r="DV142" s="235"/>
      <c r="DW142" s="235"/>
      <c r="DX142" s="235"/>
      <c r="DY142" s="235"/>
      <c r="DZ142" s="235"/>
      <c r="EA142" s="235"/>
      <c r="EB142" s="235"/>
      <c r="EC142" s="235"/>
      <c r="ED142" s="235"/>
      <c r="EE142" s="235"/>
      <c r="EF142" s="235"/>
      <c r="EG142" s="235"/>
      <c r="EH142" s="235"/>
      <c r="EI142" s="235"/>
      <c r="EJ142" s="235"/>
      <c r="EK142" s="235"/>
      <c r="EL142" s="235"/>
      <c r="EM142" s="235"/>
      <c r="EN142" s="235"/>
      <c r="EO142" s="235"/>
      <c r="EP142" s="235"/>
      <c r="EQ142" s="235"/>
      <c r="ER142" s="235"/>
      <c r="ES142" s="235"/>
      <c r="ET142" s="235"/>
      <c r="EU142" s="235"/>
      <c r="EV142" s="235"/>
      <c r="EW142" s="235"/>
      <c r="EX142" s="235"/>
      <c r="EY142" s="235"/>
      <c r="EZ142" s="235"/>
      <c r="FA142" s="235"/>
      <c r="FB142" s="235"/>
      <c r="FC142" s="235"/>
      <c r="FD142" s="235"/>
    </row>
    <row r="143" spans="2:160" s="1" customFormat="1" x14ac:dyDescent="0.25">
      <c r="B143" s="33"/>
      <c r="C143" s="33"/>
      <c r="D143" s="261"/>
      <c r="E143" s="261"/>
      <c r="F143" s="261"/>
      <c r="G143" s="261"/>
      <c r="H143" s="261"/>
      <c r="I143" s="261"/>
      <c r="J143" s="261"/>
      <c r="K143" s="261"/>
      <c r="L143" s="261"/>
      <c r="M143" s="261"/>
      <c r="N143" s="261"/>
      <c r="O143" s="261"/>
      <c r="P143" s="261"/>
      <c r="Q143" s="261"/>
      <c r="R143" s="261"/>
      <c r="S143" s="261"/>
      <c r="T143" s="261"/>
      <c r="U143" s="235"/>
      <c r="V143" s="235"/>
      <c r="W143" s="235"/>
      <c r="X143" s="235"/>
      <c r="Y143" s="235"/>
      <c r="Z143" s="235"/>
      <c r="AA143" s="235"/>
      <c r="AB143" s="235"/>
      <c r="AC143" s="235"/>
      <c r="AD143" s="235"/>
      <c r="AE143" s="235"/>
      <c r="AF143" s="235"/>
      <c r="AG143" s="235"/>
      <c r="AH143" s="235"/>
      <c r="AI143" s="235"/>
      <c r="AJ143" s="235"/>
      <c r="AK143" s="235"/>
      <c r="AL143" s="235"/>
      <c r="AM143" s="235"/>
      <c r="AN143" s="235"/>
      <c r="AO143" s="235"/>
      <c r="AP143" s="235"/>
      <c r="AQ143" s="235"/>
      <c r="AR143" s="235"/>
      <c r="AS143" s="235"/>
      <c r="AT143" s="235"/>
      <c r="AU143" s="235"/>
      <c r="AV143" s="235"/>
      <c r="AW143" s="235"/>
      <c r="AX143" s="235"/>
      <c r="AY143" s="235"/>
      <c r="AZ143" s="235"/>
      <c r="BA143" s="235"/>
      <c r="BB143" s="235"/>
      <c r="BC143" s="235"/>
      <c r="BD143" s="235"/>
      <c r="BE143" s="235"/>
      <c r="BF143" s="235"/>
      <c r="BG143" s="235"/>
      <c r="BH143" s="235"/>
      <c r="BI143" s="235"/>
      <c r="BJ143" s="235"/>
      <c r="BK143" s="235"/>
      <c r="BL143" s="235"/>
      <c r="BM143" s="235"/>
      <c r="BN143" s="235"/>
      <c r="BO143" s="235"/>
      <c r="BP143" s="235"/>
      <c r="BQ143" s="235"/>
      <c r="BR143" s="235"/>
      <c r="BS143" s="235"/>
      <c r="BT143" s="235"/>
      <c r="BU143" s="235"/>
      <c r="BV143" s="235"/>
      <c r="BW143" s="235"/>
      <c r="BX143" s="235"/>
      <c r="BY143" s="235"/>
      <c r="BZ143" s="235"/>
      <c r="CA143" s="235"/>
      <c r="CB143" s="235"/>
      <c r="CC143" s="235"/>
      <c r="CD143" s="235"/>
      <c r="CE143" s="235"/>
      <c r="CF143" s="235"/>
      <c r="CG143" s="235"/>
      <c r="CH143" s="235"/>
      <c r="CI143" s="235"/>
      <c r="CJ143" s="235"/>
      <c r="CK143" s="235"/>
      <c r="CL143" s="235"/>
      <c r="CM143" s="235"/>
      <c r="CN143" s="235"/>
      <c r="CO143" s="235"/>
      <c r="CP143" s="235"/>
      <c r="CQ143" s="235"/>
      <c r="CR143" s="235"/>
      <c r="CS143" s="235"/>
      <c r="CT143" s="235"/>
      <c r="CU143" s="235"/>
      <c r="CV143" s="235"/>
      <c r="CW143" s="235"/>
      <c r="CX143" s="235"/>
      <c r="CY143" s="235"/>
      <c r="CZ143" s="235"/>
      <c r="DA143" s="235"/>
      <c r="DB143" s="235"/>
      <c r="DC143" s="235"/>
      <c r="DD143" s="235"/>
      <c r="DE143" s="235"/>
      <c r="DF143" s="235"/>
      <c r="DG143" s="235"/>
      <c r="DH143" s="235"/>
      <c r="DI143" s="235"/>
      <c r="DJ143" s="235"/>
      <c r="DK143" s="235"/>
      <c r="DL143" s="235"/>
      <c r="DM143" s="235"/>
      <c r="DN143" s="235"/>
      <c r="DO143" s="235"/>
      <c r="DP143" s="235"/>
      <c r="DQ143" s="235"/>
      <c r="DR143" s="235"/>
      <c r="DS143" s="235"/>
      <c r="DT143" s="235"/>
      <c r="DU143" s="235"/>
      <c r="DV143" s="235"/>
      <c r="DW143" s="235"/>
      <c r="DX143" s="235"/>
      <c r="DY143" s="235"/>
      <c r="DZ143" s="235"/>
      <c r="EA143" s="235"/>
      <c r="EB143" s="235"/>
      <c r="EC143" s="235"/>
      <c r="ED143" s="235"/>
      <c r="EE143" s="235"/>
      <c r="EF143" s="235"/>
      <c r="EG143" s="235"/>
      <c r="EH143" s="235"/>
      <c r="EI143" s="235"/>
      <c r="EJ143" s="235"/>
      <c r="EK143" s="235"/>
      <c r="EL143" s="235"/>
      <c r="EM143" s="235"/>
      <c r="EN143" s="235"/>
      <c r="EO143" s="235"/>
      <c r="EP143" s="235"/>
      <c r="EQ143" s="235"/>
      <c r="ER143" s="235"/>
      <c r="ES143" s="235"/>
      <c r="ET143" s="235"/>
      <c r="EU143" s="235"/>
      <c r="EV143" s="235"/>
      <c r="EW143" s="235"/>
      <c r="EX143" s="235"/>
      <c r="EY143" s="235"/>
      <c r="EZ143" s="235"/>
      <c r="FA143" s="235"/>
      <c r="FB143" s="235"/>
      <c r="FC143" s="235"/>
      <c r="FD143" s="235"/>
    </row>
    <row r="144" spans="2:160" s="1" customFormat="1" x14ac:dyDescent="0.25">
      <c r="B144" s="33"/>
      <c r="C144" s="33"/>
      <c r="D144" s="261"/>
      <c r="E144" s="261"/>
      <c r="F144" s="261"/>
      <c r="G144" s="261"/>
      <c r="H144" s="261"/>
      <c r="I144" s="261"/>
      <c r="J144" s="261"/>
      <c r="K144" s="261"/>
      <c r="L144" s="261"/>
      <c r="M144" s="261"/>
      <c r="N144" s="261"/>
      <c r="O144" s="261"/>
      <c r="P144" s="261"/>
      <c r="Q144" s="261"/>
      <c r="R144" s="261"/>
      <c r="S144" s="261"/>
      <c r="T144" s="261"/>
      <c r="U144" s="235"/>
      <c r="V144" s="235"/>
      <c r="W144" s="235"/>
      <c r="X144" s="235"/>
      <c r="Y144" s="235"/>
      <c r="Z144" s="235"/>
      <c r="AA144" s="235"/>
      <c r="AB144" s="235"/>
      <c r="AC144" s="235"/>
      <c r="AD144" s="235"/>
      <c r="AE144" s="235"/>
      <c r="AF144" s="235"/>
      <c r="AG144" s="235"/>
      <c r="AH144" s="235"/>
      <c r="AI144" s="235"/>
      <c r="AJ144" s="235"/>
      <c r="AK144" s="235"/>
      <c r="AL144" s="235"/>
      <c r="AM144" s="235"/>
      <c r="AN144" s="235"/>
      <c r="AO144" s="235"/>
      <c r="AP144" s="235"/>
      <c r="AQ144" s="235"/>
      <c r="AR144" s="235"/>
      <c r="AS144" s="235"/>
      <c r="AT144" s="235"/>
      <c r="AU144" s="235"/>
      <c r="AV144" s="235"/>
      <c r="AW144" s="235"/>
      <c r="AX144" s="235"/>
      <c r="AY144" s="235"/>
      <c r="AZ144" s="235"/>
      <c r="BA144" s="235"/>
      <c r="BB144" s="235"/>
      <c r="BC144" s="235"/>
      <c r="BD144" s="235"/>
      <c r="BE144" s="235"/>
      <c r="BF144" s="235"/>
      <c r="BG144" s="235"/>
      <c r="BH144" s="235"/>
      <c r="BI144" s="235"/>
      <c r="BJ144" s="235"/>
      <c r="BK144" s="235"/>
      <c r="BL144" s="235"/>
      <c r="BM144" s="235"/>
      <c r="BN144" s="235"/>
      <c r="BO144" s="235"/>
      <c r="BP144" s="235"/>
      <c r="BQ144" s="235"/>
      <c r="BR144" s="235"/>
      <c r="BS144" s="235"/>
      <c r="BT144" s="235"/>
      <c r="BU144" s="235"/>
      <c r="BV144" s="235"/>
      <c r="BW144" s="235"/>
      <c r="BX144" s="235"/>
      <c r="BY144" s="235"/>
      <c r="BZ144" s="235"/>
      <c r="CA144" s="235"/>
      <c r="CB144" s="235"/>
      <c r="CC144" s="235"/>
      <c r="CD144" s="235"/>
      <c r="CE144" s="235"/>
      <c r="CF144" s="235"/>
      <c r="CG144" s="235"/>
      <c r="CH144" s="235"/>
      <c r="CI144" s="235"/>
      <c r="CJ144" s="235"/>
      <c r="CK144" s="235"/>
      <c r="CL144" s="235"/>
      <c r="CM144" s="235"/>
      <c r="CN144" s="235"/>
      <c r="CO144" s="235"/>
      <c r="CP144" s="235"/>
      <c r="CQ144" s="235"/>
      <c r="CR144" s="235"/>
      <c r="CS144" s="235"/>
      <c r="CT144" s="235"/>
      <c r="CU144" s="235"/>
      <c r="CV144" s="235"/>
      <c r="CW144" s="235"/>
      <c r="CX144" s="235"/>
      <c r="CY144" s="235"/>
      <c r="CZ144" s="235"/>
      <c r="DA144" s="235"/>
      <c r="DB144" s="235"/>
      <c r="DC144" s="235"/>
      <c r="DD144" s="235"/>
      <c r="DE144" s="235"/>
      <c r="DF144" s="235"/>
      <c r="DG144" s="235"/>
      <c r="DH144" s="235"/>
      <c r="DI144" s="235"/>
      <c r="DJ144" s="235"/>
      <c r="DK144" s="235"/>
      <c r="DL144" s="235"/>
      <c r="DM144" s="235"/>
      <c r="DN144" s="235"/>
      <c r="DO144" s="235"/>
      <c r="DP144" s="235"/>
      <c r="DQ144" s="235"/>
      <c r="DR144" s="235"/>
      <c r="DS144" s="235"/>
      <c r="DT144" s="235"/>
      <c r="DU144" s="235"/>
      <c r="DV144" s="235"/>
      <c r="DW144" s="235"/>
      <c r="DX144" s="235"/>
      <c r="DY144" s="235"/>
      <c r="DZ144" s="235"/>
      <c r="EA144" s="235"/>
      <c r="EB144" s="235"/>
      <c r="EC144" s="235"/>
      <c r="ED144" s="235"/>
      <c r="EE144" s="235"/>
      <c r="EF144" s="235"/>
      <c r="EG144" s="235"/>
      <c r="EH144" s="235"/>
      <c r="EI144" s="235"/>
      <c r="EJ144" s="235"/>
      <c r="EK144" s="235"/>
      <c r="EL144" s="235"/>
      <c r="EM144" s="235"/>
      <c r="EN144" s="235"/>
      <c r="EO144" s="235"/>
      <c r="EP144" s="235"/>
      <c r="EQ144" s="235"/>
      <c r="ER144" s="235"/>
      <c r="ES144" s="235"/>
      <c r="ET144" s="235"/>
      <c r="EU144" s="235"/>
      <c r="EV144" s="235"/>
      <c r="EW144" s="235"/>
      <c r="EX144" s="235"/>
      <c r="EY144" s="235"/>
      <c r="EZ144" s="235"/>
      <c r="FA144" s="235"/>
      <c r="FB144" s="235"/>
      <c r="FC144" s="235"/>
      <c r="FD144" s="235"/>
    </row>
    <row r="145" spans="2:160" s="1" customFormat="1" x14ac:dyDescent="0.25">
      <c r="B145" s="33"/>
      <c r="C145" s="33"/>
      <c r="D145" s="261"/>
      <c r="E145" s="261"/>
      <c r="F145" s="261"/>
      <c r="G145" s="261"/>
      <c r="H145" s="261"/>
      <c r="I145" s="261"/>
      <c r="J145" s="261"/>
      <c r="K145" s="261"/>
      <c r="L145" s="261"/>
      <c r="M145" s="261"/>
      <c r="N145" s="261"/>
      <c r="O145" s="261"/>
      <c r="P145" s="261"/>
      <c r="Q145" s="261"/>
      <c r="R145" s="261"/>
      <c r="S145" s="261"/>
      <c r="T145" s="261"/>
      <c r="U145" s="235"/>
      <c r="V145" s="235"/>
      <c r="W145" s="235"/>
      <c r="X145" s="235"/>
      <c r="Y145" s="235"/>
      <c r="Z145" s="235"/>
      <c r="AA145" s="235"/>
      <c r="AB145" s="235"/>
      <c r="AC145" s="235"/>
      <c r="AD145" s="235"/>
      <c r="AE145" s="235"/>
      <c r="AF145" s="235"/>
      <c r="AG145" s="235"/>
      <c r="AH145" s="235"/>
      <c r="AI145" s="235"/>
      <c r="AJ145" s="235"/>
      <c r="AK145" s="235"/>
      <c r="AL145" s="235"/>
      <c r="AM145" s="235"/>
      <c r="AN145" s="235"/>
      <c r="AO145" s="235"/>
      <c r="AP145" s="235"/>
      <c r="AQ145" s="235"/>
      <c r="AR145" s="235"/>
      <c r="AS145" s="235"/>
      <c r="AT145" s="235"/>
      <c r="AU145" s="235"/>
      <c r="AV145" s="235"/>
      <c r="AW145" s="235"/>
      <c r="AX145" s="235"/>
      <c r="AY145" s="235"/>
      <c r="AZ145" s="235"/>
      <c r="BA145" s="235"/>
      <c r="BB145" s="235"/>
      <c r="BC145" s="235"/>
      <c r="BD145" s="235"/>
      <c r="BE145" s="235"/>
      <c r="BF145" s="235"/>
      <c r="BG145" s="235"/>
      <c r="BH145" s="235"/>
      <c r="BI145" s="235"/>
      <c r="BJ145" s="235"/>
      <c r="BK145" s="235"/>
      <c r="BL145" s="235"/>
      <c r="BM145" s="235"/>
      <c r="BN145" s="235"/>
      <c r="BO145" s="235"/>
      <c r="BP145" s="235"/>
      <c r="BQ145" s="235"/>
      <c r="BR145" s="235"/>
      <c r="BS145" s="235"/>
      <c r="BT145" s="235"/>
      <c r="BU145" s="235"/>
      <c r="BV145" s="235"/>
      <c r="BW145" s="235"/>
      <c r="BX145" s="235"/>
      <c r="BY145" s="235"/>
      <c r="BZ145" s="235"/>
      <c r="CA145" s="235"/>
      <c r="CB145" s="235"/>
      <c r="CC145" s="235"/>
      <c r="CD145" s="235"/>
      <c r="CE145" s="235"/>
      <c r="CF145" s="235"/>
      <c r="CG145" s="235"/>
      <c r="CH145" s="235"/>
      <c r="CI145" s="235"/>
      <c r="CJ145" s="235"/>
      <c r="CK145" s="235"/>
      <c r="CL145" s="235"/>
      <c r="CM145" s="235"/>
      <c r="CN145" s="235"/>
      <c r="CO145" s="235"/>
      <c r="CP145" s="235"/>
      <c r="CQ145" s="235"/>
      <c r="CR145" s="235"/>
      <c r="CS145" s="235"/>
      <c r="CT145" s="235"/>
      <c r="CU145" s="235"/>
      <c r="CV145" s="235"/>
      <c r="CW145" s="235"/>
      <c r="CX145" s="235"/>
      <c r="CY145" s="235"/>
      <c r="CZ145" s="235"/>
      <c r="DA145" s="235"/>
      <c r="DB145" s="235"/>
      <c r="DC145" s="235"/>
      <c r="DD145" s="235"/>
      <c r="DE145" s="235"/>
      <c r="DF145" s="235"/>
      <c r="DG145" s="235"/>
      <c r="DH145" s="235"/>
      <c r="DI145" s="235"/>
      <c r="DJ145" s="235"/>
      <c r="DK145" s="235"/>
      <c r="DL145" s="235"/>
      <c r="DM145" s="235"/>
      <c r="DN145" s="235"/>
      <c r="DO145" s="235"/>
      <c r="DP145" s="235"/>
      <c r="DQ145" s="235"/>
      <c r="DR145" s="235"/>
      <c r="DS145" s="235"/>
      <c r="DT145" s="235"/>
      <c r="DU145" s="235"/>
      <c r="DV145" s="235"/>
      <c r="DW145" s="235"/>
      <c r="DX145" s="235"/>
      <c r="DY145" s="235"/>
      <c r="DZ145" s="235"/>
      <c r="EA145" s="235"/>
      <c r="EB145" s="235"/>
      <c r="EC145" s="235"/>
      <c r="ED145" s="235"/>
      <c r="EE145" s="235"/>
      <c r="EF145" s="235"/>
      <c r="EG145" s="235"/>
      <c r="EH145" s="235"/>
      <c r="EI145" s="235"/>
      <c r="EJ145" s="235"/>
      <c r="EK145" s="235"/>
      <c r="EL145" s="235"/>
      <c r="EM145" s="235"/>
      <c r="EN145" s="235"/>
      <c r="EO145" s="235"/>
      <c r="EP145" s="235"/>
      <c r="EQ145" s="235"/>
      <c r="ER145" s="235"/>
      <c r="ES145" s="235"/>
      <c r="ET145" s="235"/>
      <c r="EU145" s="235"/>
      <c r="EV145" s="235"/>
      <c r="EW145" s="235"/>
      <c r="EX145" s="235"/>
      <c r="EY145" s="235"/>
      <c r="EZ145" s="235"/>
      <c r="FA145" s="235"/>
      <c r="FB145" s="235"/>
      <c r="FC145" s="235"/>
      <c r="FD145" s="235"/>
    </row>
    <row r="146" spans="2:160" s="1" customFormat="1" x14ac:dyDescent="0.25">
      <c r="B146" s="33"/>
      <c r="C146" s="33"/>
      <c r="D146" s="261"/>
      <c r="E146" s="261"/>
      <c r="F146" s="261"/>
      <c r="G146" s="261"/>
      <c r="H146" s="261"/>
      <c r="I146" s="261"/>
      <c r="J146" s="261"/>
      <c r="K146" s="261"/>
      <c r="L146" s="261"/>
      <c r="M146" s="261"/>
      <c r="N146" s="261"/>
      <c r="O146" s="261"/>
      <c r="P146" s="261"/>
      <c r="Q146" s="261"/>
      <c r="R146" s="261"/>
      <c r="S146" s="261"/>
      <c r="T146" s="261"/>
      <c r="U146" s="235"/>
      <c r="V146" s="235"/>
      <c r="W146" s="235"/>
      <c r="X146" s="235"/>
      <c r="Y146" s="235"/>
      <c r="Z146" s="235"/>
      <c r="AA146" s="235"/>
      <c r="AB146" s="235"/>
      <c r="AC146" s="235"/>
      <c r="AD146" s="235"/>
      <c r="AE146" s="235"/>
      <c r="AF146" s="235"/>
      <c r="AG146" s="235"/>
      <c r="AH146" s="235"/>
      <c r="AI146" s="235"/>
      <c r="AJ146" s="235"/>
      <c r="AK146" s="235"/>
      <c r="AL146" s="235"/>
      <c r="AM146" s="235"/>
      <c r="AN146" s="235"/>
      <c r="AO146" s="235"/>
      <c r="AP146" s="235"/>
      <c r="AQ146" s="235"/>
      <c r="AR146" s="235"/>
      <c r="AS146" s="235"/>
      <c r="AT146" s="235"/>
      <c r="AU146" s="235"/>
      <c r="AV146" s="235"/>
      <c r="AW146" s="235"/>
      <c r="AX146" s="235"/>
      <c r="AY146" s="235"/>
      <c r="AZ146" s="235"/>
      <c r="BA146" s="235"/>
      <c r="BB146" s="235"/>
      <c r="BC146" s="235"/>
      <c r="BD146" s="235"/>
      <c r="BE146" s="235"/>
      <c r="BF146" s="235"/>
      <c r="BG146" s="235"/>
      <c r="BH146" s="235"/>
      <c r="BI146" s="235"/>
      <c r="BJ146" s="235"/>
      <c r="BK146" s="235"/>
      <c r="BL146" s="235"/>
      <c r="BM146" s="235"/>
      <c r="BN146" s="235"/>
      <c r="BO146" s="235"/>
      <c r="BP146" s="235"/>
      <c r="BQ146" s="235"/>
      <c r="BR146" s="235"/>
      <c r="BS146" s="235"/>
      <c r="BT146" s="235"/>
      <c r="BU146" s="235"/>
      <c r="BV146" s="235"/>
      <c r="BW146" s="235"/>
      <c r="BX146" s="235"/>
      <c r="BY146" s="235"/>
      <c r="BZ146" s="235"/>
      <c r="CA146" s="235"/>
      <c r="CB146" s="235"/>
      <c r="CC146" s="235"/>
      <c r="CD146" s="235"/>
      <c r="CE146" s="235"/>
      <c r="CF146" s="235"/>
      <c r="CG146" s="235"/>
      <c r="CH146" s="235"/>
      <c r="CI146" s="235"/>
      <c r="CJ146" s="235"/>
      <c r="CK146" s="235"/>
      <c r="CL146" s="235"/>
      <c r="CM146" s="235"/>
      <c r="CN146" s="235"/>
      <c r="CO146" s="235"/>
      <c r="CP146" s="235"/>
      <c r="CQ146" s="235"/>
      <c r="CR146" s="235"/>
      <c r="CS146" s="235"/>
      <c r="CT146" s="235"/>
      <c r="CU146" s="235"/>
      <c r="CV146" s="235"/>
      <c r="CW146" s="235"/>
      <c r="CX146" s="235"/>
      <c r="CY146" s="235"/>
      <c r="CZ146" s="235"/>
      <c r="DA146" s="235"/>
      <c r="DB146" s="235"/>
      <c r="DC146" s="235"/>
      <c r="DD146" s="235"/>
      <c r="DE146" s="235"/>
      <c r="DF146" s="235"/>
      <c r="DG146" s="235"/>
      <c r="DH146" s="235"/>
      <c r="DI146" s="235"/>
      <c r="DJ146" s="235"/>
      <c r="DK146" s="235"/>
      <c r="DL146" s="235"/>
      <c r="DM146" s="235"/>
      <c r="DN146" s="235"/>
      <c r="DO146" s="235"/>
      <c r="DP146" s="235"/>
      <c r="DQ146" s="235"/>
      <c r="DR146" s="235"/>
      <c r="DS146" s="235"/>
      <c r="DT146" s="235"/>
      <c r="DU146" s="235"/>
      <c r="DV146" s="235"/>
      <c r="DW146" s="235"/>
      <c r="DX146" s="235"/>
      <c r="DY146" s="235"/>
      <c r="DZ146" s="235"/>
      <c r="EA146" s="235"/>
      <c r="EB146" s="235"/>
      <c r="EC146" s="235"/>
      <c r="ED146" s="235"/>
      <c r="EE146" s="235"/>
      <c r="EF146" s="235"/>
      <c r="EG146" s="235"/>
      <c r="EH146" s="235"/>
      <c r="EI146" s="235"/>
      <c r="EJ146" s="235"/>
      <c r="EK146" s="235"/>
      <c r="EL146" s="235"/>
      <c r="EM146" s="235"/>
      <c r="EN146" s="235"/>
      <c r="EO146" s="235"/>
      <c r="EP146" s="235"/>
      <c r="EQ146" s="235"/>
      <c r="ER146" s="235"/>
      <c r="ES146" s="235"/>
      <c r="ET146" s="235"/>
      <c r="EU146" s="235"/>
      <c r="EV146" s="235"/>
      <c r="EW146" s="235"/>
      <c r="EX146" s="235"/>
      <c r="EY146" s="235"/>
      <c r="EZ146" s="235"/>
      <c r="FA146" s="235"/>
      <c r="FB146" s="235"/>
      <c r="FC146" s="235"/>
      <c r="FD146" s="235"/>
    </row>
    <row r="147" spans="2:160" s="1" customFormat="1" x14ac:dyDescent="0.25">
      <c r="B147" s="33"/>
      <c r="C147" s="33"/>
      <c r="D147" s="261"/>
      <c r="E147" s="261"/>
      <c r="F147" s="261"/>
      <c r="G147" s="261"/>
      <c r="H147" s="261"/>
      <c r="I147" s="261"/>
      <c r="J147" s="261"/>
      <c r="K147" s="261"/>
      <c r="L147" s="261"/>
      <c r="M147" s="261"/>
      <c r="N147" s="261"/>
      <c r="O147" s="261"/>
      <c r="P147" s="261"/>
      <c r="Q147" s="261"/>
      <c r="R147" s="261"/>
      <c r="S147" s="261"/>
      <c r="T147" s="261"/>
      <c r="U147" s="235"/>
      <c r="V147" s="235"/>
      <c r="W147" s="235"/>
      <c r="X147" s="235"/>
      <c r="Y147" s="235"/>
      <c r="Z147" s="235"/>
      <c r="AA147" s="235"/>
      <c r="AB147" s="235"/>
      <c r="AC147" s="235"/>
      <c r="AD147" s="235"/>
      <c r="AE147" s="235"/>
      <c r="AF147" s="235"/>
      <c r="AG147" s="235"/>
      <c r="AH147" s="235"/>
      <c r="AI147" s="235"/>
      <c r="AJ147" s="235"/>
      <c r="AK147" s="235"/>
      <c r="AL147" s="235"/>
      <c r="AM147" s="235"/>
      <c r="AN147" s="235"/>
      <c r="AO147" s="235"/>
      <c r="AP147" s="235"/>
      <c r="AQ147" s="235"/>
      <c r="AR147" s="235"/>
      <c r="AS147" s="235"/>
      <c r="AT147" s="235"/>
      <c r="AU147" s="235"/>
      <c r="AV147" s="235"/>
      <c r="AW147" s="235"/>
      <c r="AX147" s="235"/>
      <c r="AY147" s="235"/>
      <c r="AZ147" s="235"/>
      <c r="BA147" s="235"/>
      <c r="BB147" s="235"/>
      <c r="BC147" s="235"/>
      <c r="BD147" s="235"/>
      <c r="BE147" s="235"/>
      <c r="BF147" s="235"/>
      <c r="BG147" s="235"/>
      <c r="BH147" s="235"/>
      <c r="BI147" s="235"/>
      <c r="BJ147" s="235"/>
      <c r="BK147" s="235"/>
      <c r="BL147" s="235"/>
      <c r="BM147" s="235"/>
      <c r="BN147" s="235"/>
      <c r="BO147" s="235"/>
      <c r="BP147" s="235"/>
      <c r="BQ147" s="235"/>
      <c r="BR147" s="235"/>
      <c r="BS147" s="235"/>
      <c r="BT147" s="235"/>
      <c r="BU147" s="235"/>
      <c r="BV147" s="235"/>
      <c r="BW147" s="235"/>
      <c r="BX147" s="235"/>
      <c r="BY147" s="235"/>
      <c r="BZ147" s="235"/>
      <c r="CA147" s="235"/>
      <c r="CB147" s="235"/>
      <c r="CC147" s="235"/>
      <c r="CD147" s="235"/>
      <c r="CE147" s="235"/>
      <c r="CF147" s="235"/>
      <c r="CG147" s="235"/>
      <c r="CH147" s="235"/>
      <c r="CI147" s="235"/>
      <c r="CJ147" s="235"/>
      <c r="CK147" s="235"/>
      <c r="CL147" s="235"/>
      <c r="CM147" s="235"/>
      <c r="CN147" s="235"/>
      <c r="CO147" s="235"/>
      <c r="CP147" s="235"/>
      <c r="CQ147" s="235"/>
      <c r="CR147" s="235"/>
      <c r="CS147" s="235"/>
      <c r="CT147" s="235"/>
      <c r="CU147" s="235"/>
      <c r="CV147" s="235"/>
      <c r="CW147" s="235"/>
      <c r="CX147" s="235"/>
      <c r="CY147" s="235"/>
      <c r="CZ147" s="235"/>
      <c r="DA147" s="235"/>
      <c r="DB147" s="235"/>
      <c r="DC147" s="235"/>
      <c r="DD147" s="235"/>
      <c r="DE147" s="235"/>
      <c r="DF147" s="235"/>
      <c r="DG147" s="235"/>
      <c r="DH147" s="235"/>
      <c r="DI147" s="235"/>
      <c r="DJ147" s="235"/>
      <c r="DK147" s="235"/>
      <c r="DL147" s="235"/>
      <c r="DM147" s="235"/>
      <c r="DN147" s="235"/>
      <c r="DO147" s="235"/>
      <c r="DP147" s="235"/>
      <c r="DQ147" s="235"/>
      <c r="DR147" s="235"/>
      <c r="DS147" s="235"/>
      <c r="DT147" s="235"/>
      <c r="DU147" s="235"/>
      <c r="DV147" s="235"/>
      <c r="DW147" s="235"/>
      <c r="DX147" s="235"/>
      <c r="DY147" s="235"/>
      <c r="DZ147" s="235"/>
      <c r="EA147" s="235"/>
      <c r="EB147" s="235"/>
      <c r="EC147" s="235"/>
      <c r="ED147" s="235"/>
      <c r="EE147" s="235"/>
      <c r="EF147" s="235"/>
      <c r="EG147" s="235"/>
      <c r="EH147" s="235"/>
      <c r="EI147" s="235"/>
      <c r="EJ147" s="235"/>
      <c r="EK147" s="235"/>
      <c r="EL147" s="235"/>
      <c r="EM147" s="235"/>
      <c r="EN147" s="235"/>
      <c r="EO147" s="235"/>
      <c r="EP147" s="235"/>
      <c r="EQ147" s="235"/>
      <c r="ER147" s="235"/>
      <c r="ES147" s="235"/>
      <c r="ET147" s="235"/>
      <c r="EU147" s="235"/>
      <c r="EV147" s="235"/>
      <c r="EW147" s="235"/>
      <c r="EX147" s="235"/>
      <c r="EY147" s="235"/>
      <c r="EZ147" s="235"/>
      <c r="FA147" s="235"/>
      <c r="FB147" s="235"/>
      <c r="FC147" s="235"/>
      <c r="FD147" s="235"/>
    </row>
    <row r="148" spans="2:160" s="1" customFormat="1" x14ac:dyDescent="0.25">
      <c r="B148" s="33"/>
      <c r="C148" s="33"/>
      <c r="D148" s="261"/>
      <c r="E148" s="261"/>
      <c r="F148" s="261"/>
      <c r="G148" s="261"/>
      <c r="H148" s="261"/>
      <c r="I148" s="261"/>
      <c r="J148" s="261"/>
      <c r="K148" s="261"/>
      <c r="L148" s="261"/>
      <c r="M148" s="261"/>
      <c r="N148" s="261"/>
      <c r="O148" s="261"/>
      <c r="P148" s="261"/>
      <c r="Q148" s="261"/>
      <c r="R148" s="261"/>
      <c r="S148" s="261"/>
      <c r="T148" s="261"/>
      <c r="U148" s="235"/>
      <c r="V148" s="235"/>
      <c r="W148" s="235"/>
      <c r="X148" s="235"/>
      <c r="Y148" s="235"/>
      <c r="Z148" s="235"/>
      <c r="AA148" s="235"/>
      <c r="AB148" s="235"/>
      <c r="AC148" s="235"/>
      <c r="AD148" s="235"/>
      <c r="AE148" s="235"/>
      <c r="AF148" s="235"/>
      <c r="AG148" s="235"/>
      <c r="AH148" s="235"/>
      <c r="AI148" s="235"/>
      <c r="AJ148" s="235"/>
      <c r="AK148" s="235"/>
      <c r="AL148" s="235"/>
      <c r="AM148" s="235"/>
      <c r="AN148" s="235"/>
      <c r="AO148" s="235"/>
      <c r="AP148" s="235"/>
      <c r="AQ148" s="235"/>
      <c r="AR148" s="235"/>
      <c r="AS148" s="235"/>
      <c r="AT148" s="235"/>
      <c r="AU148" s="235"/>
      <c r="AV148" s="235"/>
      <c r="AW148" s="235"/>
      <c r="AX148" s="235"/>
      <c r="AY148" s="235"/>
      <c r="AZ148" s="235"/>
      <c r="BA148" s="235"/>
      <c r="BB148" s="235"/>
      <c r="BC148" s="235"/>
      <c r="BD148" s="235"/>
      <c r="BE148" s="235"/>
      <c r="BF148" s="235"/>
      <c r="BG148" s="235"/>
      <c r="BH148" s="235"/>
      <c r="BI148" s="235"/>
      <c r="BJ148" s="235"/>
      <c r="BK148" s="235"/>
      <c r="BL148" s="235"/>
      <c r="BM148" s="235"/>
      <c r="BN148" s="235"/>
      <c r="BO148" s="235"/>
      <c r="BP148" s="235"/>
      <c r="BQ148" s="235"/>
      <c r="BR148" s="235"/>
      <c r="BS148" s="235"/>
      <c r="BT148" s="235"/>
      <c r="BU148" s="235"/>
      <c r="BV148" s="235"/>
      <c r="BW148" s="235"/>
      <c r="BX148" s="235"/>
      <c r="BY148" s="235"/>
      <c r="BZ148" s="235"/>
      <c r="CA148" s="235"/>
      <c r="CB148" s="235"/>
      <c r="CC148" s="235"/>
      <c r="CD148" s="235"/>
      <c r="CE148" s="235"/>
      <c r="CF148" s="235"/>
      <c r="CG148" s="235"/>
      <c r="CH148" s="235"/>
      <c r="CI148" s="235"/>
      <c r="CJ148" s="235"/>
      <c r="CK148" s="235"/>
      <c r="CL148" s="235"/>
      <c r="CM148" s="235"/>
      <c r="CN148" s="235"/>
      <c r="CO148" s="235"/>
      <c r="CP148" s="235"/>
      <c r="CQ148" s="235"/>
      <c r="CR148" s="235"/>
      <c r="CS148" s="235"/>
      <c r="CT148" s="235"/>
      <c r="CU148" s="235"/>
      <c r="CV148" s="235"/>
      <c r="CW148" s="235"/>
      <c r="CX148" s="235"/>
      <c r="CY148" s="235"/>
      <c r="CZ148" s="235"/>
      <c r="DA148" s="235"/>
      <c r="DB148" s="235"/>
      <c r="DC148" s="235"/>
      <c r="DD148" s="235"/>
      <c r="DE148" s="235"/>
      <c r="DF148" s="235"/>
      <c r="DG148" s="235"/>
      <c r="DH148" s="235"/>
      <c r="DI148" s="235"/>
      <c r="DJ148" s="235"/>
      <c r="DK148" s="235"/>
      <c r="DL148" s="235"/>
      <c r="DM148" s="235"/>
      <c r="DN148" s="235"/>
      <c r="DO148" s="235"/>
      <c r="DP148" s="235"/>
      <c r="DQ148" s="235"/>
      <c r="DR148" s="235"/>
      <c r="DS148" s="235"/>
      <c r="DT148" s="235"/>
      <c r="DU148" s="235"/>
      <c r="DV148" s="235"/>
      <c r="DW148" s="235"/>
      <c r="DX148" s="235"/>
      <c r="DY148" s="235"/>
      <c r="DZ148" s="235"/>
      <c r="EA148" s="235"/>
      <c r="EB148" s="235"/>
      <c r="EC148" s="235"/>
      <c r="ED148" s="235"/>
      <c r="EE148" s="235"/>
      <c r="EF148" s="235"/>
      <c r="EG148" s="235"/>
      <c r="EH148" s="235"/>
      <c r="EI148" s="235"/>
      <c r="EJ148" s="235"/>
      <c r="EK148" s="235"/>
      <c r="EL148" s="235"/>
      <c r="EM148" s="235"/>
      <c r="EN148" s="235"/>
      <c r="EO148" s="235"/>
      <c r="EP148" s="235"/>
      <c r="EQ148" s="235"/>
      <c r="ER148" s="235"/>
      <c r="ES148" s="235"/>
      <c r="ET148" s="235"/>
      <c r="EU148" s="235"/>
      <c r="EV148" s="235"/>
      <c r="EW148" s="235"/>
      <c r="EX148" s="235"/>
      <c r="EY148" s="235"/>
      <c r="EZ148" s="235"/>
      <c r="FA148" s="235"/>
      <c r="FB148" s="235"/>
      <c r="FC148" s="235"/>
      <c r="FD148" s="235"/>
    </row>
    <row r="149" spans="2:160" s="1" customFormat="1" x14ac:dyDescent="0.25">
      <c r="B149" s="33"/>
      <c r="C149" s="33"/>
      <c r="D149" s="261"/>
      <c r="E149" s="261"/>
      <c r="F149" s="261"/>
      <c r="G149" s="261"/>
      <c r="H149" s="261"/>
      <c r="I149" s="261"/>
      <c r="J149" s="261"/>
      <c r="K149" s="261"/>
      <c r="L149" s="261"/>
      <c r="M149" s="261"/>
      <c r="N149" s="261"/>
      <c r="O149" s="261"/>
      <c r="P149" s="261"/>
      <c r="Q149" s="261"/>
      <c r="R149" s="261"/>
      <c r="S149" s="261"/>
      <c r="T149" s="261"/>
      <c r="U149" s="235"/>
      <c r="V149" s="235"/>
      <c r="W149" s="235"/>
      <c r="X149" s="235"/>
      <c r="Y149" s="235"/>
      <c r="Z149" s="235"/>
      <c r="AA149" s="235"/>
      <c r="AB149" s="235"/>
      <c r="AC149" s="235"/>
      <c r="AD149" s="235"/>
      <c r="AE149" s="235"/>
      <c r="AF149" s="235"/>
      <c r="AG149" s="235"/>
      <c r="AH149" s="235"/>
      <c r="AI149" s="235"/>
      <c r="AJ149" s="235"/>
      <c r="AK149" s="235"/>
      <c r="AL149" s="235"/>
      <c r="AM149" s="235"/>
      <c r="AN149" s="235"/>
      <c r="AO149" s="235"/>
      <c r="AP149" s="235"/>
      <c r="AQ149" s="235"/>
      <c r="AR149" s="235"/>
      <c r="AS149" s="235"/>
      <c r="AT149" s="235"/>
      <c r="AU149" s="235"/>
      <c r="AV149" s="235"/>
      <c r="AW149" s="235"/>
      <c r="AX149" s="235"/>
      <c r="AY149" s="235"/>
      <c r="AZ149" s="235"/>
      <c r="BA149" s="235"/>
      <c r="BB149" s="235"/>
      <c r="BC149" s="235"/>
      <c r="BD149" s="235"/>
      <c r="BE149" s="235"/>
      <c r="BF149" s="235"/>
      <c r="BG149" s="235"/>
      <c r="BH149" s="235"/>
      <c r="BI149" s="235"/>
      <c r="BJ149" s="235"/>
      <c r="BK149" s="235"/>
      <c r="BL149" s="235"/>
      <c r="BM149" s="235"/>
      <c r="BN149" s="235"/>
      <c r="BO149" s="235"/>
      <c r="BP149" s="235"/>
      <c r="BQ149" s="235"/>
      <c r="BR149" s="235"/>
      <c r="BS149" s="235"/>
      <c r="BT149" s="235"/>
      <c r="BU149" s="235"/>
      <c r="BV149" s="235"/>
      <c r="BW149" s="235"/>
      <c r="BX149" s="235"/>
      <c r="BY149" s="235"/>
      <c r="BZ149" s="235"/>
      <c r="CA149" s="235"/>
      <c r="CB149" s="235"/>
      <c r="CC149" s="235"/>
      <c r="CD149" s="235"/>
      <c r="CE149" s="235"/>
      <c r="CF149" s="235"/>
      <c r="CG149" s="235"/>
      <c r="CH149" s="235"/>
      <c r="CI149" s="235"/>
      <c r="CJ149" s="235"/>
      <c r="CK149" s="235"/>
      <c r="CL149" s="235"/>
      <c r="CM149" s="235"/>
      <c r="CN149" s="235"/>
      <c r="CO149" s="235"/>
      <c r="CP149" s="235"/>
      <c r="CQ149" s="235"/>
      <c r="CR149" s="235"/>
      <c r="CS149" s="235"/>
      <c r="CT149" s="235"/>
      <c r="CU149" s="235"/>
      <c r="CV149" s="235"/>
      <c r="CW149" s="235"/>
      <c r="CX149" s="235"/>
      <c r="CY149" s="235"/>
      <c r="CZ149" s="235"/>
      <c r="DA149" s="235"/>
      <c r="DB149" s="235"/>
      <c r="DC149" s="235"/>
      <c r="DD149" s="235"/>
      <c r="DE149" s="235"/>
      <c r="DF149" s="235"/>
      <c r="DG149" s="235"/>
      <c r="DH149" s="235"/>
      <c r="DI149" s="235"/>
      <c r="DJ149" s="235"/>
      <c r="DK149" s="235"/>
      <c r="DL149" s="235"/>
      <c r="DM149" s="235"/>
      <c r="DN149" s="235"/>
      <c r="DO149" s="235"/>
      <c r="DP149" s="235"/>
      <c r="DQ149" s="235"/>
      <c r="DR149" s="235"/>
      <c r="DS149" s="235"/>
      <c r="DT149" s="235"/>
      <c r="DU149" s="235"/>
      <c r="DV149" s="235"/>
      <c r="DW149" s="235"/>
      <c r="DX149" s="235"/>
      <c r="DY149" s="235"/>
      <c r="DZ149" s="235"/>
      <c r="EA149" s="235"/>
      <c r="EB149" s="235"/>
      <c r="EC149" s="235"/>
      <c r="ED149" s="235"/>
      <c r="EE149" s="235"/>
      <c r="EF149" s="235"/>
      <c r="EG149" s="235"/>
      <c r="EH149" s="235"/>
      <c r="EI149" s="235"/>
      <c r="EJ149" s="235"/>
      <c r="EK149" s="235"/>
      <c r="EL149" s="235"/>
      <c r="EM149" s="235"/>
      <c r="EN149" s="235"/>
      <c r="EO149" s="235"/>
      <c r="EP149" s="235"/>
      <c r="EQ149" s="235"/>
      <c r="ER149" s="235"/>
      <c r="ES149" s="235"/>
      <c r="ET149" s="235"/>
      <c r="EU149" s="235"/>
      <c r="EV149" s="235"/>
      <c r="EW149" s="235"/>
      <c r="EX149" s="235"/>
      <c r="EY149" s="235"/>
      <c r="EZ149" s="235"/>
      <c r="FA149" s="235"/>
      <c r="FB149" s="235"/>
      <c r="FC149" s="235"/>
      <c r="FD149" s="235"/>
    </row>
    <row r="150" spans="2:160" s="1" customFormat="1" x14ac:dyDescent="0.25">
      <c r="B150" s="33"/>
      <c r="C150" s="33"/>
      <c r="D150" s="261"/>
      <c r="E150" s="261"/>
      <c r="F150" s="261"/>
      <c r="G150" s="261"/>
      <c r="H150" s="261"/>
      <c r="I150" s="261"/>
      <c r="J150" s="261"/>
      <c r="K150" s="261"/>
      <c r="L150" s="261"/>
      <c r="M150" s="261"/>
      <c r="N150" s="261"/>
      <c r="O150" s="261"/>
      <c r="P150" s="261"/>
      <c r="Q150" s="261"/>
      <c r="R150" s="261"/>
      <c r="S150" s="261"/>
      <c r="T150" s="261"/>
      <c r="U150" s="235"/>
      <c r="V150" s="235"/>
      <c r="W150" s="235"/>
      <c r="X150" s="235"/>
      <c r="Y150" s="235"/>
      <c r="Z150" s="235"/>
      <c r="AA150" s="235"/>
      <c r="AB150" s="235"/>
      <c r="AC150" s="235"/>
      <c r="AD150" s="235"/>
      <c r="AE150" s="235"/>
      <c r="AF150" s="235"/>
      <c r="AG150" s="235"/>
      <c r="AH150" s="235"/>
      <c r="AI150" s="235"/>
      <c r="AJ150" s="235"/>
      <c r="AK150" s="235"/>
      <c r="AL150" s="235"/>
      <c r="AM150" s="235"/>
      <c r="AN150" s="235"/>
      <c r="AO150" s="235"/>
      <c r="AP150" s="235"/>
      <c r="AQ150" s="235"/>
      <c r="AR150" s="235"/>
      <c r="AS150" s="235"/>
      <c r="AT150" s="235"/>
      <c r="AU150" s="235"/>
      <c r="AV150" s="235"/>
      <c r="AW150" s="235"/>
      <c r="AX150" s="235"/>
      <c r="AY150" s="235"/>
      <c r="AZ150" s="235"/>
      <c r="BA150" s="235"/>
      <c r="BB150" s="235"/>
      <c r="BC150" s="235"/>
      <c r="BD150" s="235"/>
      <c r="BE150" s="235"/>
      <c r="BF150" s="235"/>
      <c r="BG150" s="235"/>
      <c r="BH150" s="235"/>
      <c r="BI150" s="235"/>
      <c r="BJ150" s="235"/>
      <c r="BK150" s="235"/>
      <c r="BL150" s="235"/>
      <c r="BM150" s="235"/>
      <c r="BN150" s="235"/>
      <c r="BO150" s="235"/>
      <c r="BP150" s="235"/>
      <c r="BQ150" s="235"/>
      <c r="BR150" s="235"/>
      <c r="BS150" s="235"/>
      <c r="BT150" s="235"/>
      <c r="BU150" s="235"/>
      <c r="BV150" s="235"/>
      <c r="BW150" s="235"/>
      <c r="BX150" s="235"/>
      <c r="BY150" s="235"/>
      <c r="BZ150" s="235"/>
      <c r="CA150" s="235"/>
      <c r="CB150" s="235"/>
      <c r="CC150" s="235"/>
      <c r="CD150" s="235"/>
      <c r="CE150" s="235"/>
      <c r="CF150" s="235"/>
      <c r="CG150" s="235"/>
      <c r="CH150" s="235"/>
      <c r="CI150" s="235"/>
      <c r="CJ150" s="235"/>
      <c r="CK150" s="235"/>
      <c r="CL150" s="235"/>
      <c r="CM150" s="235"/>
      <c r="CN150" s="235"/>
      <c r="CO150" s="235"/>
      <c r="CP150" s="235"/>
      <c r="CQ150" s="235"/>
      <c r="CR150" s="235"/>
      <c r="CS150" s="235"/>
      <c r="CT150" s="235"/>
      <c r="CU150" s="235"/>
      <c r="CV150" s="235"/>
      <c r="CW150" s="235"/>
      <c r="CX150" s="235"/>
      <c r="CY150" s="235"/>
      <c r="CZ150" s="235"/>
      <c r="DA150" s="235"/>
      <c r="DB150" s="235"/>
      <c r="DC150" s="235"/>
      <c r="DD150" s="235"/>
      <c r="DE150" s="235"/>
      <c r="DF150" s="235"/>
      <c r="DG150" s="235"/>
      <c r="DH150" s="235"/>
      <c r="DI150" s="235"/>
      <c r="DJ150" s="235"/>
      <c r="DK150" s="235"/>
      <c r="DL150" s="235"/>
      <c r="DM150" s="235"/>
      <c r="DN150" s="235"/>
      <c r="DO150" s="235"/>
      <c r="DP150" s="235"/>
      <c r="DQ150" s="235"/>
      <c r="DR150" s="235"/>
      <c r="DS150" s="235"/>
      <c r="DT150" s="235"/>
      <c r="DU150" s="235"/>
      <c r="DV150" s="235"/>
      <c r="DW150" s="235"/>
      <c r="DX150" s="235"/>
      <c r="DY150" s="235"/>
      <c r="DZ150" s="235"/>
      <c r="EA150" s="235"/>
      <c r="EB150" s="235"/>
      <c r="EC150" s="235"/>
      <c r="ED150" s="235"/>
      <c r="EE150" s="235"/>
      <c r="EF150" s="235"/>
      <c r="EG150" s="235"/>
      <c r="EH150" s="235"/>
      <c r="EI150" s="235"/>
      <c r="EJ150" s="235"/>
      <c r="EK150" s="235"/>
      <c r="EL150" s="235"/>
      <c r="EM150" s="235"/>
      <c r="EN150" s="235"/>
      <c r="EO150" s="235"/>
      <c r="EP150" s="235"/>
      <c r="EQ150" s="235"/>
      <c r="ER150" s="235"/>
      <c r="ES150" s="235"/>
      <c r="ET150" s="235"/>
      <c r="EU150" s="235"/>
      <c r="EV150" s="235"/>
      <c r="EW150" s="235"/>
      <c r="EX150" s="235"/>
      <c r="EY150" s="235"/>
      <c r="EZ150" s="235"/>
      <c r="FA150" s="235"/>
      <c r="FB150" s="235"/>
      <c r="FC150" s="235"/>
      <c r="FD150" s="235"/>
    </row>
    <row r="151" spans="2:160" s="1" customFormat="1" x14ac:dyDescent="0.25">
      <c r="B151" s="33"/>
      <c r="C151" s="33"/>
      <c r="D151" s="261"/>
      <c r="E151" s="261"/>
      <c r="F151" s="261"/>
      <c r="G151" s="261"/>
      <c r="H151" s="261"/>
      <c r="I151" s="261"/>
      <c r="J151" s="261"/>
      <c r="K151" s="261"/>
      <c r="L151" s="261"/>
      <c r="M151" s="261"/>
      <c r="N151" s="261"/>
      <c r="O151" s="261"/>
      <c r="P151" s="261"/>
      <c r="Q151" s="261"/>
      <c r="R151" s="261"/>
      <c r="S151" s="261"/>
      <c r="T151" s="261"/>
      <c r="U151" s="235"/>
      <c r="V151" s="235"/>
      <c r="W151" s="235"/>
      <c r="X151" s="235"/>
      <c r="Y151" s="235"/>
      <c r="Z151" s="235"/>
      <c r="AA151" s="235"/>
      <c r="AB151" s="235"/>
      <c r="AC151" s="235"/>
      <c r="AD151" s="235"/>
      <c r="AE151" s="235"/>
      <c r="AF151" s="235"/>
      <c r="AG151" s="235"/>
      <c r="AH151" s="235"/>
      <c r="AI151" s="235"/>
      <c r="AJ151" s="235"/>
      <c r="AK151" s="235"/>
      <c r="AL151" s="235"/>
      <c r="AM151" s="235"/>
      <c r="AN151" s="235"/>
      <c r="AO151" s="235"/>
      <c r="AP151" s="235"/>
      <c r="AQ151" s="235"/>
      <c r="AR151" s="235"/>
      <c r="AS151" s="235"/>
      <c r="AT151" s="235"/>
      <c r="AU151" s="235"/>
      <c r="AV151" s="235"/>
      <c r="AW151" s="235"/>
      <c r="AX151" s="235"/>
      <c r="AY151" s="235"/>
      <c r="AZ151" s="235"/>
      <c r="BA151" s="235"/>
      <c r="BB151" s="235"/>
      <c r="BC151" s="235"/>
      <c r="BD151" s="235"/>
      <c r="BE151" s="235"/>
      <c r="BF151" s="235"/>
      <c r="BG151" s="235"/>
      <c r="BH151" s="235"/>
      <c r="BI151" s="235"/>
      <c r="BJ151" s="235"/>
      <c r="BK151" s="235"/>
      <c r="BL151" s="235"/>
      <c r="BM151" s="235"/>
      <c r="BN151" s="235"/>
      <c r="BO151" s="235"/>
      <c r="BP151" s="235"/>
      <c r="BQ151" s="235"/>
      <c r="BR151" s="235"/>
      <c r="BS151" s="235"/>
      <c r="BT151" s="235"/>
      <c r="BU151" s="235"/>
      <c r="BV151" s="235"/>
      <c r="BW151" s="235"/>
      <c r="BX151" s="235"/>
      <c r="BY151" s="235"/>
      <c r="BZ151" s="235"/>
      <c r="CA151" s="235"/>
      <c r="CB151" s="235"/>
      <c r="CC151" s="235"/>
      <c r="CD151" s="235"/>
      <c r="CE151" s="235"/>
      <c r="CF151" s="235"/>
      <c r="CG151" s="235"/>
      <c r="CH151" s="235"/>
      <c r="CI151" s="235"/>
      <c r="CJ151" s="235"/>
      <c r="CK151" s="235"/>
      <c r="CL151" s="235"/>
      <c r="CM151" s="235"/>
      <c r="CN151" s="235"/>
      <c r="CO151" s="235"/>
      <c r="CP151" s="235"/>
      <c r="CQ151" s="235"/>
      <c r="CR151" s="235"/>
      <c r="CS151" s="235"/>
      <c r="CT151" s="235"/>
      <c r="CU151" s="235"/>
      <c r="CV151" s="235"/>
      <c r="CW151" s="235"/>
      <c r="CX151" s="235"/>
      <c r="CY151" s="235"/>
      <c r="CZ151" s="235"/>
      <c r="DA151" s="235"/>
      <c r="DB151" s="235"/>
      <c r="DC151" s="235"/>
      <c r="DD151" s="235"/>
      <c r="DE151" s="235"/>
      <c r="DF151" s="235"/>
      <c r="DG151" s="235"/>
      <c r="DH151" s="235"/>
      <c r="DI151" s="235"/>
      <c r="DJ151" s="235"/>
      <c r="DK151" s="235"/>
      <c r="DL151" s="235"/>
      <c r="DM151" s="235"/>
      <c r="DN151" s="235"/>
      <c r="DO151" s="235"/>
      <c r="DP151" s="235"/>
      <c r="DQ151" s="235"/>
      <c r="DR151" s="235"/>
      <c r="DS151" s="235"/>
      <c r="DT151" s="235"/>
      <c r="DU151" s="235"/>
      <c r="DV151" s="235"/>
      <c r="DW151" s="235"/>
      <c r="DX151" s="235"/>
      <c r="DY151" s="235"/>
      <c r="DZ151" s="235"/>
      <c r="EA151" s="235"/>
      <c r="EB151" s="235"/>
      <c r="EC151" s="235"/>
      <c r="ED151" s="235"/>
      <c r="EE151" s="235"/>
      <c r="EF151" s="235"/>
      <c r="EG151" s="235"/>
      <c r="EH151" s="235"/>
      <c r="EI151" s="235"/>
      <c r="EJ151" s="235"/>
      <c r="EK151" s="235"/>
      <c r="EL151" s="235"/>
      <c r="EM151" s="235"/>
      <c r="EN151" s="235"/>
      <c r="EO151" s="235"/>
      <c r="EP151" s="235"/>
      <c r="EQ151" s="235"/>
      <c r="ER151" s="235"/>
      <c r="ES151" s="235"/>
      <c r="ET151" s="235"/>
      <c r="EU151" s="235"/>
      <c r="EV151" s="235"/>
      <c r="EW151" s="235"/>
      <c r="EX151" s="235"/>
      <c r="EY151" s="235"/>
      <c r="EZ151" s="235"/>
      <c r="FA151" s="235"/>
      <c r="FB151" s="235"/>
      <c r="FC151" s="235"/>
      <c r="FD151" s="235"/>
    </row>
    <row r="152" spans="2:160" s="1" customFormat="1" x14ac:dyDescent="0.25">
      <c r="B152" s="33"/>
      <c r="C152" s="33"/>
      <c r="D152" s="261"/>
      <c r="E152" s="261"/>
      <c r="F152" s="261"/>
      <c r="G152" s="261"/>
      <c r="H152" s="261"/>
      <c r="I152" s="261"/>
      <c r="J152" s="261"/>
      <c r="K152" s="261"/>
      <c r="L152" s="261"/>
      <c r="M152" s="261"/>
      <c r="N152" s="261"/>
      <c r="O152" s="261"/>
      <c r="P152" s="261"/>
      <c r="Q152" s="261"/>
      <c r="R152" s="261"/>
      <c r="S152" s="261"/>
      <c r="T152" s="261"/>
      <c r="U152" s="235"/>
      <c r="V152" s="235"/>
      <c r="W152" s="235"/>
      <c r="X152" s="235"/>
      <c r="Y152" s="235"/>
      <c r="Z152" s="235"/>
      <c r="AA152" s="235"/>
      <c r="AB152" s="235"/>
      <c r="AC152" s="235"/>
      <c r="AD152" s="235"/>
      <c r="AE152" s="235"/>
      <c r="AF152" s="235"/>
      <c r="AG152" s="235"/>
      <c r="AH152" s="235"/>
      <c r="AI152" s="235"/>
      <c r="AJ152" s="235"/>
      <c r="AK152" s="235"/>
      <c r="AL152" s="235"/>
      <c r="AM152" s="235"/>
      <c r="AN152" s="235"/>
      <c r="AO152" s="235"/>
      <c r="AP152" s="235"/>
      <c r="AQ152" s="235"/>
      <c r="AR152" s="235"/>
      <c r="AS152" s="235"/>
      <c r="AT152" s="235"/>
      <c r="AU152" s="235"/>
      <c r="AV152" s="235"/>
      <c r="AW152" s="235"/>
      <c r="AX152" s="235"/>
      <c r="AY152" s="235"/>
      <c r="AZ152" s="235"/>
      <c r="BA152" s="235"/>
      <c r="BB152" s="235"/>
      <c r="BC152" s="235"/>
      <c r="BD152" s="235"/>
      <c r="BE152" s="235"/>
      <c r="BF152" s="235"/>
      <c r="BG152" s="235"/>
      <c r="BH152" s="235"/>
      <c r="BI152" s="235"/>
      <c r="BJ152" s="235"/>
      <c r="BK152" s="235"/>
      <c r="BL152" s="235"/>
      <c r="BM152" s="235"/>
      <c r="BN152" s="235"/>
      <c r="BO152" s="235"/>
      <c r="BP152" s="235"/>
      <c r="BQ152" s="235"/>
      <c r="BR152" s="235"/>
      <c r="BS152" s="235"/>
      <c r="BT152" s="235"/>
      <c r="BU152" s="235"/>
      <c r="BV152" s="235"/>
      <c r="BW152" s="235"/>
      <c r="BX152" s="235"/>
      <c r="BY152" s="235"/>
      <c r="BZ152" s="235"/>
      <c r="CA152" s="235"/>
      <c r="CB152" s="235"/>
      <c r="CC152" s="235"/>
      <c r="CD152" s="235"/>
      <c r="CE152" s="235"/>
      <c r="CF152" s="235"/>
      <c r="CG152" s="235"/>
      <c r="CH152" s="235"/>
      <c r="CI152" s="235"/>
      <c r="CJ152" s="235"/>
      <c r="CK152" s="235"/>
      <c r="CL152" s="235"/>
      <c r="CM152" s="235"/>
      <c r="CN152" s="235"/>
      <c r="CO152" s="235"/>
      <c r="CP152" s="235"/>
      <c r="CQ152" s="235"/>
      <c r="CR152" s="235"/>
      <c r="CS152" s="235"/>
      <c r="CT152" s="235"/>
      <c r="CU152" s="235"/>
      <c r="CV152" s="235"/>
      <c r="CW152" s="235"/>
      <c r="CX152" s="235"/>
      <c r="CY152" s="235"/>
      <c r="CZ152" s="235"/>
      <c r="DA152" s="235"/>
      <c r="DB152" s="235"/>
      <c r="DC152" s="235"/>
      <c r="DD152" s="235"/>
      <c r="DE152" s="235"/>
      <c r="DF152" s="235"/>
      <c r="DG152" s="235"/>
      <c r="DH152" s="235"/>
      <c r="DI152" s="235"/>
      <c r="DJ152" s="235"/>
      <c r="DK152" s="235"/>
      <c r="DL152" s="235"/>
      <c r="DM152" s="235"/>
      <c r="DN152" s="235"/>
      <c r="DO152" s="235"/>
      <c r="DP152" s="235"/>
      <c r="DQ152" s="235"/>
      <c r="DR152" s="235"/>
      <c r="DS152" s="235"/>
      <c r="DT152" s="235"/>
      <c r="DU152" s="235"/>
      <c r="DV152" s="235"/>
      <c r="DW152" s="235"/>
      <c r="DX152" s="235"/>
      <c r="DY152" s="235"/>
      <c r="DZ152" s="235"/>
      <c r="EA152" s="235"/>
      <c r="EB152" s="235"/>
      <c r="EC152" s="235"/>
      <c r="ED152" s="235"/>
      <c r="EE152" s="235"/>
      <c r="EF152" s="235"/>
      <c r="EG152" s="235"/>
      <c r="EH152" s="235"/>
      <c r="EI152" s="235"/>
      <c r="EJ152" s="235"/>
      <c r="EK152" s="235"/>
      <c r="EL152" s="235"/>
      <c r="EM152" s="235"/>
      <c r="EN152" s="235"/>
      <c r="EO152" s="235"/>
      <c r="EP152" s="235"/>
      <c r="EQ152" s="235"/>
      <c r="ER152" s="235"/>
      <c r="ES152" s="235"/>
      <c r="ET152" s="235"/>
      <c r="EU152" s="235"/>
      <c r="EV152" s="235"/>
      <c r="EW152" s="235"/>
      <c r="EX152" s="235"/>
      <c r="EY152" s="235"/>
      <c r="EZ152" s="235"/>
      <c r="FA152" s="235"/>
      <c r="FB152" s="235"/>
      <c r="FC152" s="235"/>
      <c r="FD152" s="235"/>
    </row>
    <row r="153" spans="2:160" s="1" customFormat="1" x14ac:dyDescent="0.25">
      <c r="B153" s="33"/>
      <c r="C153" s="33"/>
      <c r="D153" s="261"/>
      <c r="E153" s="261"/>
      <c r="F153" s="261"/>
      <c r="G153" s="261"/>
      <c r="H153" s="261"/>
      <c r="I153" s="261"/>
      <c r="J153" s="261"/>
      <c r="K153" s="261"/>
      <c r="L153" s="261"/>
      <c r="M153" s="261"/>
      <c r="N153" s="261"/>
      <c r="O153" s="261"/>
      <c r="P153" s="261"/>
      <c r="Q153" s="261"/>
      <c r="R153" s="261"/>
      <c r="S153" s="261"/>
      <c r="T153" s="261"/>
      <c r="U153" s="235"/>
      <c r="V153" s="235"/>
      <c r="W153" s="235"/>
      <c r="X153" s="235"/>
      <c r="Y153" s="235"/>
      <c r="Z153" s="235"/>
      <c r="AA153" s="235"/>
      <c r="AB153" s="235"/>
      <c r="AC153" s="235"/>
      <c r="AD153" s="235"/>
      <c r="AE153" s="235"/>
      <c r="AF153" s="235"/>
      <c r="AG153" s="235"/>
      <c r="AH153" s="235"/>
      <c r="AI153" s="235"/>
      <c r="AJ153" s="235"/>
      <c r="AK153" s="235"/>
      <c r="AL153" s="235"/>
      <c r="AM153" s="235"/>
      <c r="AN153" s="235"/>
      <c r="AO153" s="235"/>
      <c r="AP153" s="235"/>
      <c r="AQ153" s="235"/>
      <c r="AR153" s="235"/>
      <c r="AS153" s="235"/>
      <c r="AT153" s="235"/>
      <c r="AU153" s="235"/>
      <c r="AV153" s="235"/>
      <c r="AW153" s="235"/>
      <c r="AX153" s="235"/>
      <c r="AY153" s="235"/>
      <c r="AZ153" s="235"/>
      <c r="BA153" s="235"/>
      <c r="BB153" s="235"/>
      <c r="BC153" s="235"/>
      <c r="BD153" s="235"/>
      <c r="BE153" s="235"/>
      <c r="BF153" s="235"/>
      <c r="BG153" s="235"/>
      <c r="BH153" s="235"/>
      <c r="BI153" s="235"/>
      <c r="BJ153" s="235"/>
      <c r="BK153" s="235"/>
      <c r="BL153" s="235"/>
      <c r="BM153" s="235"/>
      <c r="BN153" s="235"/>
      <c r="BO153" s="235"/>
      <c r="BP153" s="235"/>
      <c r="BQ153" s="235"/>
      <c r="BR153" s="235"/>
      <c r="BS153" s="235"/>
      <c r="BT153" s="235"/>
      <c r="BU153" s="235"/>
      <c r="BV153" s="235"/>
      <c r="BW153" s="235"/>
      <c r="BX153" s="235"/>
      <c r="BY153" s="235"/>
      <c r="BZ153" s="235"/>
      <c r="CA153" s="235"/>
      <c r="CB153" s="235"/>
      <c r="CC153" s="235"/>
      <c r="CD153" s="235"/>
      <c r="CE153" s="235"/>
      <c r="CF153" s="235"/>
      <c r="CG153" s="235"/>
      <c r="CH153" s="235"/>
      <c r="CI153" s="235"/>
      <c r="CJ153" s="235"/>
      <c r="CK153" s="235"/>
      <c r="CL153" s="235"/>
      <c r="CM153" s="235"/>
      <c r="CN153" s="235"/>
      <c r="CO153" s="235"/>
      <c r="CP153" s="235"/>
      <c r="CQ153" s="235"/>
      <c r="CR153" s="235"/>
      <c r="CS153" s="235"/>
      <c r="CT153" s="235"/>
      <c r="CU153" s="235"/>
      <c r="CV153" s="235"/>
      <c r="CW153" s="235"/>
      <c r="CX153" s="235"/>
      <c r="CY153" s="235"/>
      <c r="CZ153" s="235"/>
      <c r="DA153" s="235"/>
      <c r="DB153" s="235"/>
      <c r="DC153" s="235"/>
      <c r="DD153" s="235"/>
      <c r="DE153" s="235"/>
      <c r="DF153" s="235"/>
      <c r="DG153" s="235"/>
      <c r="DH153" s="235"/>
      <c r="DI153" s="235"/>
      <c r="DJ153" s="235"/>
      <c r="DK153" s="235"/>
      <c r="DL153" s="235"/>
      <c r="DM153" s="235"/>
      <c r="DN153" s="235"/>
      <c r="DO153" s="235"/>
      <c r="DP153" s="235"/>
      <c r="DQ153" s="235"/>
      <c r="DR153" s="235"/>
      <c r="DS153" s="235"/>
      <c r="DT153" s="235"/>
      <c r="DU153" s="235"/>
      <c r="DV153" s="235"/>
      <c r="DW153" s="235"/>
      <c r="DX153" s="235"/>
      <c r="DY153" s="235"/>
      <c r="DZ153" s="235"/>
      <c r="EA153" s="235"/>
      <c r="EB153" s="235"/>
      <c r="EC153" s="235"/>
      <c r="ED153" s="235"/>
      <c r="EE153" s="235"/>
      <c r="EF153" s="235"/>
      <c r="EG153" s="235"/>
      <c r="EH153" s="235"/>
      <c r="EI153" s="235"/>
      <c r="EJ153" s="235"/>
      <c r="EK153" s="235"/>
      <c r="EL153" s="235"/>
      <c r="EM153" s="235"/>
      <c r="EN153" s="235"/>
      <c r="EO153" s="235"/>
      <c r="EP153" s="235"/>
      <c r="EQ153" s="235"/>
      <c r="ER153" s="235"/>
      <c r="ES153" s="235"/>
      <c r="ET153" s="235"/>
      <c r="EU153" s="235"/>
      <c r="EV153" s="235"/>
      <c r="EW153" s="235"/>
      <c r="EX153" s="235"/>
      <c r="EY153" s="235"/>
      <c r="EZ153" s="235"/>
      <c r="FA153" s="235"/>
      <c r="FB153" s="235"/>
      <c r="FC153" s="235"/>
      <c r="FD153" s="235"/>
    </row>
    <row r="154" spans="2:160" s="1" customFormat="1" x14ac:dyDescent="0.25">
      <c r="B154" s="33"/>
      <c r="C154" s="33"/>
      <c r="D154" s="261"/>
      <c r="E154" s="261"/>
      <c r="F154" s="261"/>
      <c r="G154" s="261"/>
      <c r="H154" s="261"/>
      <c r="I154" s="261"/>
      <c r="J154" s="261"/>
      <c r="K154" s="261"/>
      <c r="L154" s="261"/>
      <c r="M154" s="261"/>
      <c r="N154" s="261"/>
      <c r="O154" s="261"/>
      <c r="P154" s="261"/>
      <c r="Q154" s="261"/>
      <c r="R154" s="261"/>
      <c r="S154" s="261"/>
      <c r="T154" s="261"/>
      <c r="U154" s="235"/>
      <c r="V154" s="235"/>
      <c r="W154" s="235"/>
      <c r="X154" s="235"/>
      <c r="Y154" s="235"/>
      <c r="Z154" s="235"/>
      <c r="AA154" s="235"/>
      <c r="AB154" s="235"/>
      <c r="AC154" s="235"/>
      <c r="AD154" s="235"/>
      <c r="AE154" s="235"/>
      <c r="AF154" s="235"/>
      <c r="AG154" s="235"/>
      <c r="AH154" s="235"/>
      <c r="AI154" s="235"/>
      <c r="AJ154" s="235"/>
      <c r="AK154" s="235"/>
      <c r="AL154" s="235"/>
      <c r="AM154" s="235"/>
      <c r="AN154" s="235"/>
      <c r="AO154" s="235"/>
      <c r="AP154" s="235"/>
      <c r="AQ154" s="235"/>
      <c r="AR154" s="235"/>
      <c r="AS154" s="235"/>
      <c r="AT154" s="235"/>
      <c r="AU154" s="235"/>
      <c r="AV154" s="235"/>
      <c r="AW154" s="235"/>
      <c r="AX154" s="235"/>
      <c r="AY154" s="235"/>
      <c r="AZ154" s="235"/>
      <c r="BA154" s="235"/>
      <c r="BB154" s="235"/>
      <c r="BC154" s="235"/>
      <c r="BD154" s="235"/>
      <c r="BE154" s="235"/>
      <c r="BF154" s="235"/>
      <c r="BG154" s="235"/>
      <c r="BH154" s="235"/>
      <c r="BI154" s="235"/>
      <c r="BJ154" s="235"/>
      <c r="BK154" s="235"/>
      <c r="BL154" s="235"/>
      <c r="BM154" s="235"/>
      <c r="BN154" s="235"/>
      <c r="BO154" s="235"/>
      <c r="BP154" s="235"/>
      <c r="BQ154" s="235"/>
      <c r="BR154" s="235"/>
      <c r="BS154" s="235"/>
      <c r="BT154" s="235"/>
      <c r="BU154" s="235"/>
      <c r="BV154" s="235"/>
      <c r="BW154" s="235"/>
      <c r="BX154" s="235"/>
      <c r="BY154" s="235"/>
      <c r="BZ154" s="235"/>
      <c r="CA154" s="235"/>
      <c r="CB154" s="235"/>
      <c r="CC154" s="235"/>
      <c r="CD154" s="235"/>
      <c r="CE154" s="235"/>
      <c r="CF154" s="235"/>
      <c r="CG154" s="235"/>
      <c r="CH154" s="235"/>
      <c r="CI154" s="235"/>
      <c r="CJ154" s="235"/>
      <c r="CK154" s="235"/>
      <c r="CL154" s="235"/>
      <c r="CM154" s="235"/>
      <c r="CN154" s="235"/>
      <c r="CO154" s="235"/>
      <c r="CP154" s="235"/>
      <c r="CQ154" s="235"/>
      <c r="CR154" s="235"/>
      <c r="CS154" s="235"/>
      <c r="CT154" s="235"/>
      <c r="CU154" s="235"/>
      <c r="CV154" s="235"/>
      <c r="CW154" s="235"/>
      <c r="CX154" s="235"/>
      <c r="CY154" s="235"/>
      <c r="CZ154" s="235"/>
      <c r="DA154" s="235"/>
      <c r="DB154" s="235"/>
      <c r="DC154" s="235"/>
      <c r="DD154" s="235"/>
      <c r="DE154" s="235"/>
      <c r="DF154" s="235"/>
      <c r="DG154" s="235"/>
      <c r="DH154" s="235"/>
      <c r="DI154" s="235"/>
      <c r="DJ154" s="235"/>
      <c r="DK154" s="235"/>
      <c r="DL154" s="235"/>
      <c r="DM154" s="235"/>
      <c r="DN154" s="235"/>
      <c r="DO154" s="235"/>
      <c r="DP154" s="235"/>
      <c r="DQ154" s="235"/>
      <c r="DR154" s="235"/>
      <c r="DS154" s="235"/>
      <c r="DT154" s="235"/>
      <c r="DU154" s="235"/>
      <c r="DV154" s="235"/>
      <c r="DW154" s="235"/>
      <c r="DX154" s="235"/>
      <c r="DY154" s="235"/>
      <c r="DZ154" s="235"/>
      <c r="EA154" s="235"/>
      <c r="EB154" s="235"/>
      <c r="EC154" s="235"/>
      <c r="ED154" s="235"/>
      <c r="EE154" s="235"/>
      <c r="EF154" s="235"/>
      <c r="EG154" s="235"/>
      <c r="EH154" s="235"/>
      <c r="EI154" s="235"/>
      <c r="EJ154" s="235"/>
      <c r="EK154" s="235"/>
      <c r="EL154" s="235"/>
      <c r="EM154" s="235"/>
      <c r="EN154" s="235"/>
      <c r="EO154" s="235"/>
      <c r="EP154" s="235"/>
      <c r="EQ154" s="235"/>
      <c r="ER154" s="235"/>
      <c r="ES154" s="235"/>
      <c r="ET154" s="235"/>
      <c r="EU154" s="235"/>
      <c r="EV154" s="235"/>
      <c r="EW154" s="235"/>
      <c r="EX154" s="235"/>
      <c r="EY154" s="235"/>
      <c r="EZ154" s="235"/>
      <c r="FA154" s="235"/>
      <c r="FB154" s="235"/>
      <c r="FC154" s="235"/>
      <c r="FD154" s="235"/>
    </row>
    <row r="155" spans="2:160" s="1" customFormat="1" x14ac:dyDescent="0.25">
      <c r="B155" s="33"/>
      <c r="C155" s="33"/>
      <c r="D155" s="261"/>
      <c r="E155" s="261"/>
      <c r="F155" s="261"/>
      <c r="G155" s="261"/>
      <c r="H155" s="261"/>
      <c r="I155" s="261"/>
      <c r="J155" s="261"/>
      <c r="K155" s="261"/>
      <c r="L155" s="261"/>
      <c r="M155" s="261"/>
      <c r="N155" s="261"/>
      <c r="O155" s="261"/>
      <c r="P155" s="261"/>
      <c r="Q155" s="261"/>
      <c r="R155" s="261"/>
      <c r="S155" s="261"/>
      <c r="T155" s="261"/>
      <c r="U155" s="235"/>
      <c r="V155" s="235"/>
      <c r="W155" s="235"/>
      <c r="X155" s="235"/>
      <c r="Y155" s="235"/>
      <c r="Z155" s="235"/>
      <c r="AA155" s="235"/>
      <c r="AB155" s="235"/>
      <c r="AC155" s="235"/>
      <c r="AD155" s="235"/>
      <c r="AE155" s="235"/>
      <c r="AF155" s="235"/>
      <c r="AG155" s="235"/>
      <c r="AH155" s="235"/>
      <c r="AI155" s="235"/>
      <c r="AJ155" s="235"/>
      <c r="AK155" s="235"/>
      <c r="AL155" s="235"/>
      <c r="AM155" s="235"/>
      <c r="AN155" s="235"/>
      <c r="AO155" s="235"/>
      <c r="AP155" s="235"/>
      <c r="AQ155" s="235"/>
      <c r="AR155" s="235"/>
      <c r="AS155" s="235"/>
      <c r="AT155" s="235"/>
      <c r="AU155" s="235"/>
      <c r="AV155" s="235"/>
      <c r="AW155" s="235"/>
      <c r="AX155" s="235"/>
      <c r="AY155" s="235"/>
      <c r="AZ155" s="235"/>
      <c r="BA155" s="235"/>
      <c r="BB155" s="235"/>
      <c r="BC155" s="235"/>
      <c r="BD155" s="235"/>
      <c r="BE155" s="235"/>
      <c r="BF155" s="235"/>
      <c r="BG155" s="235"/>
      <c r="BH155" s="235"/>
      <c r="BI155" s="235"/>
      <c r="BJ155" s="235"/>
      <c r="BK155" s="235"/>
      <c r="BL155" s="235"/>
      <c r="BM155" s="235"/>
      <c r="BN155" s="235"/>
      <c r="BO155" s="235"/>
      <c r="BP155" s="235"/>
      <c r="BQ155" s="235"/>
      <c r="BR155" s="235"/>
      <c r="BS155" s="235"/>
      <c r="BT155" s="235"/>
      <c r="BU155" s="235"/>
      <c r="BV155" s="235"/>
      <c r="BW155" s="235"/>
      <c r="BX155" s="235"/>
      <c r="BY155" s="235"/>
      <c r="BZ155" s="235"/>
      <c r="CA155" s="235"/>
      <c r="CB155" s="235"/>
      <c r="CC155" s="235"/>
      <c r="CD155" s="235"/>
      <c r="CE155" s="235"/>
      <c r="CF155" s="235"/>
      <c r="CG155" s="235"/>
      <c r="CH155" s="235"/>
      <c r="CI155" s="235"/>
      <c r="CJ155" s="235"/>
      <c r="CK155" s="235"/>
      <c r="CL155" s="235"/>
      <c r="CM155" s="235"/>
      <c r="CN155" s="235"/>
      <c r="CO155" s="235"/>
      <c r="CP155" s="235"/>
      <c r="CQ155" s="235"/>
      <c r="CR155" s="235"/>
      <c r="CS155" s="235"/>
      <c r="CT155" s="235"/>
      <c r="CU155" s="235"/>
      <c r="CV155" s="235"/>
      <c r="CW155" s="235"/>
      <c r="CX155" s="235"/>
      <c r="CY155" s="235"/>
      <c r="CZ155" s="235"/>
      <c r="DA155" s="235"/>
      <c r="DB155" s="235"/>
      <c r="DC155" s="235"/>
      <c r="DD155" s="235"/>
      <c r="DE155" s="235"/>
      <c r="DF155" s="235"/>
      <c r="DG155" s="235"/>
      <c r="DH155" s="235"/>
      <c r="DI155" s="235"/>
      <c r="DJ155" s="235"/>
      <c r="DK155" s="235"/>
      <c r="DL155" s="235"/>
      <c r="DM155" s="235"/>
      <c r="DN155" s="235"/>
      <c r="DO155" s="235"/>
      <c r="DP155" s="235"/>
      <c r="DQ155" s="235"/>
      <c r="DR155" s="235"/>
      <c r="DS155" s="235"/>
      <c r="DT155" s="235"/>
      <c r="DU155" s="235"/>
      <c r="DV155" s="235"/>
      <c r="DW155" s="235"/>
      <c r="DX155" s="235"/>
      <c r="DY155" s="235"/>
      <c r="DZ155" s="235"/>
      <c r="EA155" s="235"/>
      <c r="EB155" s="235"/>
      <c r="EC155" s="235"/>
      <c r="ED155" s="235"/>
      <c r="EE155" s="235"/>
      <c r="EF155" s="235"/>
      <c r="EG155" s="235"/>
      <c r="EH155" s="235"/>
      <c r="EI155" s="235"/>
      <c r="EJ155" s="235"/>
      <c r="EK155" s="235"/>
      <c r="EL155" s="235"/>
      <c r="EM155" s="235"/>
      <c r="EN155" s="235"/>
      <c r="EO155" s="235"/>
      <c r="EP155" s="235"/>
      <c r="EQ155" s="235"/>
      <c r="ER155" s="235"/>
      <c r="ES155" s="235"/>
      <c r="ET155" s="235"/>
      <c r="EU155" s="235"/>
      <c r="EV155" s="235"/>
      <c r="EW155" s="235"/>
      <c r="EX155" s="235"/>
      <c r="EY155" s="235"/>
      <c r="EZ155" s="235"/>
      <c r="FA155" s="235"/>
      <c r="FB155" s="235"/>
      <c r="FC155" s="235"/>
      <c r="FD155" s="235"/>
    </row>
    <row r="156" spans="2:160" s="1" customFormat="1" x14ac:dyDescent="0.25">
      <c r="B156" s="33"/>
      <c r="C156" s="33"/>
      <c r="D156" s="261"/>
      <c r="E156" s="261"/>
      <c r="F156" s="261"/>
      <c r="G156" s="261"/>
      <c r="H156" s="261"/>
      <c r="I156" s="261"/>
      <c r="J156" s="261"/>
      <c r="K156" s="261"/>
      <c r="L156" s="261"/>
      <c r="M156" s="261"/>
      <c r="N156" s="261"/>
      <c r="O156" s="261"/>
      <c r="P156" s="261"/>
      <c r="Q156" s="261"/>
      <c r="R156" s="261"/>
      <c r="S156" s="261"/>
      <c r="T156" s="261"/>
      <c r="U156" s="235"/>
      <c r="V156" s="235"/>
      <c r="W156" s="235"/>
      <c r="X156" s="235"/>
      <c r="Y156" s="235"/>
      <c r="Z156" s="235"/>
      <c r="AA156" s="235"/>
      <c r="AB156" s="235"/>
      <c r="AC156" s="235"/>
      <c r="AD156" s="235"/>
      <c r="AE156" s="235"/>
      <c r="AF156" s="235"/>
      <c r="AG156" s="235"/>
      <c r="AH156" s="235"/>
      <c r="AI156" s="235"/>
      <c r="AJ156" s="235"/>
      <c r="AK156" s="235"/>
      <c r="AL156" s="235"/>
      <c r="AM156" s="235"/>
      <c r="AN156" s="235"/>
      <c r="AO156" s="235"/>
      <c r="AP156" s="235"/>
      <c r="AQ156" s="235"/>
      <c r="AR156" s="235"/>
      <c r="AS156" s="235"/>
      <c r="AT156" s="235"/>
      <c r="AU156" s="235"/>
      <c r="AV156" s="235"/>
      <c r="AW156" s="235"/>
      <c r="AX156" s="235"/>
      <c r="AY156" s="235"/>
      <c r="AZ156" s="235"/>
      <c r="BA156" s="235"/>
      <c r="BB156" s="235"/>
      <c r="BC156" s="235"/>
      <c r="BD156" s="235"/>
      <c r="BE156" s="235"/>
      <c r="BF156" s="235"/>
      <c r="BG156" s="235"/>
      <c r="BH156" s="235"/>
      <c r="BI156" s="235"/>
      <c r="BJ156" s="235"/>
      <c r="BK156" s="235"/>
      <c r="BL156" s="235"/>
      <c r="BM156" s="235"/>
      <c r="BN156" s="235"/>
      <c r="BO156" s="235"/>
      <c r="BP156" s="235"/>
      <c r="BQ156" s="235"/>
      <c r="BR156" s="235"/>
      <c r="BS156" s="235"/>
      <c r="BT156" s="235"/>
      <c r="BU156" s="235"/>
      <c r="BV156" s="235"/>
      <c r="BW156" s="235"/>
      <c r="BX156" s="235"/>
      <c r="BY156" s="235"/>
      <c r="BZ156" s="235"/>
      <c r="CA156" s="235"/>
      <c r="CB156" s="235"/>
      <c r="CC156" s="235"/>
      <c r="CD156" s="235"/>
      <c r="CE156" s="235"/>
      <c r="CF156" s="235"/>
      <c r="CG156" s="235"/>
      <c r="CH156" s="235"/>
      <c r="CI156" s="235"/>
      <c r="CJ156" s="235"/>
      <c r="CK156" s="235"/>
      <c r="CL156" s="235"/>
      <c r="CM156" s="235"/>
      <c r="CN156" s="235"/>
      <c r="CO156" s="235"/>
      <c r="CP156" s="235"/>
      <c r="CQ156" s="235"/>
      <c r="CR156" s="235"/>
      <c r="CS156" s="235"/>
      <c r="CT156" s="235"/>
      <c r="CU156" s="235"/>
      <c r="CV156" s="235"/>
      <c r="CW156" s="235"/>
      <c r="CX156" s="235"/>
      <c r="CY156" s="235"/>
      <c r="CZ156" s="235"/>
      <c r="DA156" s="235"/>
      <c r="DB156" s="235"/>
      <c r="DC156" s="235"/>
      <c r="DD156" s="235"/>
      <c r="DE156" s="235"/>
      <c r="DF156" s="235"/>
      <c r="DG156" s="235"/>
      <c r="DH156" s="235"/>
      <c r="DI156" s="235"/>
      <c r="DJ156" s="235"/>
      <c r="DK156" s="235"/>
      <c r="DL156" s="235"/>
      <c r="DM156" s="235"/>
      <c r="DN156" s="235"/>
      <c r="DO156" s="235"/>
      <c r="DP156" s="235"/>
      <c r="DQ156" s="235"/>
      <c r="DR156" s="235"/>
      <c r="DS156" s="235"/>
      <c r="DT156" s="235"/>
      <c r="DU156" s="235"/>
      <c r="DV156" s="235"/>
      <c r="DW156" s="235"/>
      <c r="DX156" s="235"/>
      <c r="DY156" s="235"/>
      <c r="DZ156" s="235"/>
      <c r="EA156" s="235"/>
      <c r="EB156" s="235"/>
      <c r="EC156" s="235"/>
      <c r="ED156" s="235"/>
      <c r="EE156" s="235"/>
      <c r="EF156" s="235"/>
      <c r="EG156" s="235"/>
      <c r="EH156" s="235"/>
      <c r="EI156" s="235"/>
      <c r="EJ156" s="235"/>
      <c r="EK156" s="235"/>
      <c r="EL156" s="235"/>
      <c r="EM156" s="235"/>
      <c r="EN156" s="235"/>
      <c r="EO156" s="235"/>
      <c r="EP156" s="235"/>
      <c r="EQ156" s="235"/>
      <c r="ER156" s="235"/>
      <c r="ES156" s="235"/>
      <c r="ET156" s="235"/>
      <c r="EU156" s="235"/>
      <c r="EV156" s="235"/>
      <c r="EW156" s="235"/>
      <c r="EX156" s="235"/>
      <c r="EY156" s="235"/>
      <c r="EZ156" s="235"/>
      <c r="FA156" s="235"/>
      <c r="FB156" s="235"/>
      <c r="FC156" s="235"/>
      <c r="FD156" s="235"/>
    </row>
    <row r="157" spans="2:160" s="1" customFormat="1" x14ac:dyDescent="0.25">
      <c r="B157" s="33"/>
      <c r="C157" s="33"/>
      <c r="D157" s="261"/>
      <c r="E157" s="261"/>
      <c r="F157" s="261"/>
      <c r="G157" s="261"/>
      <c r="H157" s="261"/>
      <c r="I157" s="261"/>
      <c r="J157" s="261"/>
      <c r="K157" s="261"/>
      <c r="L157" s="261"/>
      <c r="M157" s="261"/>
      <c r="N157" s="261"/>
      <c r="O157" s="261"/>
      <c r="P157" s="261"/>
      <c r="Q157" s="261"/>
      <c r="R157" s="261"/>
      <c r="S157" s="261"/>
      <c r="T157" s="261"/>
      <c r="U157" s="235"/>
      <c r="V157" s="235"/>
      <c r="W157" s="235"/>
      <c r="X157" s="235"/>
      <c r="Y157" s="235"/>
      <c r="Z157" s="235"/>
      <c r="AA157" s="235"/>
      <c r="AB157" s="235"/>
      <c r="AC157" s="235"/>
      <c r="AD157" s="235"/>
      <c r="AE157" s="235"/>
      <c r="AF157" s="235"/>
      <c r="AG157" s="235"/>
      <c r="AH157" s="235"/>
      <c r="AI157" s="235"/>
      <c r="AJ157" s="235"/>
      <c r="AK157" s="235"/>
      <c r="AL157" s="235"/>
      <c r="AM157" s="235"/>
      <c r="AN157" s="235"/>
      <c r="AO157" s="235"/>
      <c r="AP157" s="235"/>
      <c r="AQ157" s="235"/>
      <c r="AR157" s="235"/>
      <c r="AS157" s="235"/>
      <c r="AT157" s="235"/>
      <c r="AU157" s="235"/>
      <c r="AV157" s="235"/>
      <c r="AW157" s="235"/>
      <c r="AX157" s="235"/>
      <c r="AY157" s="235"/>
      <c r="AZ157" s="235"/>
      <c r="BA157" s="235"/>
      <c r="BB157" s="235"/>
      <c r="BC157" s="235"/>
      <c r="BD157" s="235"/>
      <c r="BE157" s="235"/>
      <c r="BF157" s="235"/>
      <c r="BG157" s="235"/>
      <c r="BH157" s="235"/>
      <c r="BI157" s="235"/>
      <c r="BJ157" s="235"/>
      <c r="BK157" s="235"/>
      <c r="BL157" s="235"/>
      <c r="BM157" s="235"/>
      <c r="BN157" s="235"/>
      <c r="BO157" s="235"/>
      <c r="BP157" s="235"/>
      <c r="BQ157" s="235"/>
      <c r="BR157" s="235"/>
      <c r="BS157" s="235"/>
      <c r="BT157" s="235"/>
      <c r="BU157" s="235"/>
      <c r="BV157" s="235"/>
      <c r="BW157" s="235"/>
      <c r="BX157" s="235"/>
      <c r="BY157" s="235"/>
      <c r="BZ157" s="235"/>
      <c r="CA157" s="235"/>
      <c r="CB157" s="235"/>
      <c r="CC157" s="235"/>
      <c r="CD157" s="235"/>
      <c r="CE157" s="235"/>
      <c r="CF157" s="235"/>
      <c r="CG157" s="235"/>
      <c r="CH157" s="235"/>
      <c r="CI157" s="235"/>
      <c r="CJ157" s="235"/>
      <c r="CK157" s="235"/>
      <c r="CL157" s="235"/>
      <c r="CM157" s="235"/>
      <c r="CN157" s="235"/>
      <c r="CO157" s="235"/>
      <c r="CP157" s="235"/>
      <c r="CQ157" s="235"/>
      <c r="CR157" s="235"/>
      <c r="CS157" s="235"/>
      <c r="CT157" s="235"/>
      <c r="CU157" s="235"/>
      <c r="CV157" s="235"/>
      <c r="CW157" s="235"/>
      <c r="CX157" s="235"/>
      <c r="CY157" s="235"/>
      <c r="CZ157" s="235"/>
      <c r="DA157" s="235"/>
      <c r="DB157" s="235"/>
      <c r="DC157" s="235"/>
      <c r="DD157" s="235"/>
      <c r="DE157" s="235"/>
      <c r="DF157" s="235"/>
      <c r="DG157" s="235"/>
      <c r="DH157" s="235"/>
      <c r="DI157" s="235"/>
      <c r="DJ157" s="235"/>
      <c r="DK157" s="235"/>
      <c r="DL157" s="235"/>
      <c r="DM157" s="235"/>
      <c r="DN157" s="235"/>
      <c r="DO157" s="235"/>
      <c r="DP157" s="235"/>
      <c r="DQ157" s="235"/>
      <c r="DR157" s="235"/>
      <c r="DS157" s="235"/>
      <c r="DT157" s="235"/>
      <c r="DU157" s="235"/>
      <c r="DV157" s="235"/>
      <c r="DW157" s="235"/>
      <c r="DX157" s="235"/>
      <c r="DY157" s="235"/>
      <c r="DZ157" s="235"/>
      <c r="EA157" s="235"/>
      <c r="EB157" s="235"/>
      <c r="EC157" s="235"/>
      <c r="ED157" s="235"/>
      <c r="EE157" s="235"/>
      <c r="EF157" s="235"/>
      <c r="EG157" s="235"/>
      <c r="EH157" s="235"/>
      <c r="EI157" s="235"/>
      <c r="EJ157" s="235"/>
      <c r="EK157" s="235"/>
      <c r="EL157" s="235"/>
      <c r="EM157" s="235"/>
      <c r="EN157" s="235"/>
      <c r="EO157" s="235"/>
      <c r="EP157" s="235"/>
      <c r="EQ157" s="235"/>
      <c r="ER157" s="235"/>
      <c r="ES157" s="235"/>
      <c r="ET157" s="235"/>
      <c r="EU157" s="235"/>
      <c r="EV157" s="235"/>
      <c r="EW157" s="235"/>
      <c r="EX157" s="235"/>
      <c r="EY157" s="235"/>
      <c r="EZ157" s="235"/>
      <c r="FA157" s="235"/>
      <c r="FB157" s="235"/>
      <c r="FC157" s="235"/>
      <c r="FD157" s="235"/>
    </row>
    <row r="158" spans="2:160" s="1" customFormat="1" x14ac:dyDescent="0.25">
      <c r="B158" s="33"/>
      <c r="C158" s="33"/>
      <c r="D158" s="261"/>
      <c r="E158" s="261"/>
      <c r="F158" s="261"/>
      <c r="G158" s="261"/>
      <c r="H158" s="261"/>
      <c r="I158" s="261"/>
      <c r="J158" s="261"/>
      <c r="K158" s="261"/>
      <c r="L158" s="261"/>
      <c r="M158" s="261"/>
      <c r="N158" s="261"/>
      <c r="O158" s="261"/>
      <c r="P158" s="261"/>
      <c r="Q158" s="261"/>
      <c r="R158" s="261"/>
      <c r="S158" s="261"/>
      <c r="T158" s="261"/>
      <c r="U158" s="235"/>
      <c r="V158" s="235"/>
      <c r="W158" s="235"/>
      <c r="X158" s="235"/>
      <c r="Y158" s="235"/>
      <c r="Z158" s="235"/>
      <c r="AA158" s="235"/>
      <c r="AB158" s="235"/>
      <c r="AC158" s="235"/>
      <c r="AD158" s="235"/>
      <c r="AE158" s="235"/>
      <c r="AF158" s="235"/>
      <c r="AG158" s="235"/>
      <c r="AH158" s="235"/>
      <c r="AI158" s="235"/>
      <c r="AJ158" s="235"/>
      <c r="AK158" s="235"/>
      <c r="AL158" s="235"/>
      <c r="AM158" s="235"/>
      <c r="AN158" s="235"/>
      <c r="AO158" s="235"/>
      <c r="AP158" s="235"/>
      <c r="AQ158" s="235"/>
      <c r="AR158" s="235"/>
      <c r="AS158" s="235"/>
      <c r="AT158" s="235"/>
      <c r="AU158" s="235"/>
      <c r="AV158" s="235"/>
      <c r="AW158" s="235"/>
      <c r="AX158" s="235"/>
      <c r="AY158" s="235"/>
      <c r="AZ158" s="235"/>
      <c r="BA158" s="235"/>
      <c r="BB158" s="235"/>
      <c r="BC158" s="235"/>
      <c r="BD158" s="235"/>
      <c r="BE158" s="235"/>
      <c r="BF158" s="235"/>
      <c r="BG158" s="235"/>
      <c r="BH158" s="235"/>
      <c r="BI158" s="235"/>
      <c r="BJ158" s="235"/>
      <c r="BK158" s="235"/>
      <c r="BL158" s="235"/>
      <c r="BM158" s="235"/>
      <c r="BN158" s="235"/>
      <c r="BO158" s="235"/>
      <c r="BP158" s="235"/>
      <c r="BQ158" s="235"/>
      <c r="BR158" s="235"/>
      <c r="BS158" s="235"/>
      <c r="BT158" s="235"/>
      <c r="BU158" s="235"/>
      <c r="BV158" s="235"/>
      <c r="BW158" s="235"/>
      <c r="BX158" s="235"/>
      <c r="BY158" s="235"/>
      <c r="BZ158" s="235"/>
      <c r="CA158" s="235"/>
      <c r="CB158" s="235"/>
      <c r="CC158" s="235"/>
      <c r="CD158" s="235"/>
      <c r="CE158" s="235"/>
      <c r="CF158" s="235"/>
      <c r="CG158" s="235"/>
      <c r="CH158" s="235"/>
      <c r="CI158" s="235"/>
      <c r="CJ158" s="235"/>
      <c r="CK158" s="235"/>
      <c r="CL158" s="235"/>
      <c r="CM158" s="235"/>
      <c r="CN158" s="235"/>
      <c r="CO158" s="235"/>
      <c r="CP158" s="235"/>
      <c r="CQ158" s="235"/>
      <c r="CR158" s="235"/>
      <c r="CS158" s="235"/>
      <c r="CT158" s="235"/>
      <c r="CU158" s="235"/>
      <c r="CV158" s="235"/>
      <c r="CW158" s="235"/>
      <c r="CX158" s="235"/>
      <c r="CY158" s="235"/>
      <c r="CZ158" s="235"/>
      <c r="DA158" s="235"/>
      <c r="DB158" s="235"/>
      <c r="DC158" s="235"/>
      <c r="DD158" s="235"/>
      <c r="DE158" s="235"/>
      <c r="DF158" s="235"/>
      <c r="DG158" s="235"/>
      <c r="DH158" s="235"/>
      <c r="DI158" s="235"/>
      <c r="DJ158" s="235"/>
      <c r="DK158" s="235"/>
      <c r="DL158" s="235"/>
      <c r="DM158" s="235"/>
      <c r="DN158" s="235"/>
      <c r="DO158" s="235"/>
      <c r="DP158" s="235"/>
      <c r="DQ158" s="235"/>
      <c r="DR158" s="235"/>
      <c r="DS158" s="235"/>
      <c r="DT158" s="235"/>
      <c r="DU158" s="235"/>
      <c r="DV158" s="235"/>
      <c r="DW158" s="235"/>
      <c r="DX158" s="235"/>
      <c r="DY158" s="235"/>
      <c r="DZ158" s="235"/>
      <c r="EA158" s="235"/>
      <c r="EB158" s="235"/>
      <c r="EC158" s="235"/>
      <c r="ED158" s="235"/>
      <c r="EE158" s="235"/>
      <c r="EF158" s="235"/>
      <c r="EG158" s="235"/>
      <c r="EH158" s="235"/>
      <c r="EI158" s="235"/>
      <c r="EJ158" s="235"/>
      <c r="EK158" s="235"/>
      <c r="EL158" s="235"/>
      <c r="EM158" s="235"/>
      <c r="EN158" s="235"/>
      <c r="EO158" s="235"/>
      <c r="EP158" s="235"/>
      <c r="EQ158" s="235"/>
      <c r="ER158" s="235"/>
      <c r="ES158" s="235"/>
      <c r="ET158" s="235"/>
      <c r="EU158" s="235"/>
      <c r="EV158" s="235"/>
      <c r="EW158" s="235"/>
      <c r="EX158" s="235"/>
      <c r="EY158" s="235"/>
      <c r="EZ158" s="235"/>
      <c r="FA158" s="235"/>
      <c r="FB158" s="235"/>
      <c r="FC158" s="235"/>
      <c r="FD158" s="235"/>
    </row>
    <row r="159" spans="2:160" s="1" customFormat="1" x14ac:dyDescent="0.25">
      <c r="B159" s="33"/>
      <c r="C159" s="33"/>
      <c r="D159" s="261"/>
      <c r="E159" s="261"/>
      <c r="F159" s="261"/>
      <c r="G159" s="261"/>
      <c r="H159" s="261"/>
      <c r="I159" s="261"/>
      <c r="J159" s="261"/>
      <c r="K159" s="261"/>
      <c r="L159" s="261"/>
      <c r="M159" s="261"/>
      <c r="N159" s="261"/>
      <c r="O159" s="261"/>
      <c r="P159" s="261"/>
      <c r="Q159" s="261"/>
      <c r="R159" s="261"/>
      <c r="S159" s="261"/>
      <c r="T159" s="261"/>
      <c r="U159" s="235"/>
      <c r="V159" s="235"/>
      <c r="W159" s="235"/>
      <c r="X159" s="235"/>
      <c r="Y159" s="235"/>
      <c r="Z159" s="235"/>
      <c r="AA159" s="235"/>
      <c r="AB159" s="235"/>
      <c r="AC159" s="235"/>
      <c r="AD159" s="235"/>
      <c r="AE159" s="235"/>
      <c r="AF159" s="235"/>
      <c r="AG159" s="235"/>
      <c r="AH159" s="235"/>
      <c r="AI159" s="235"/>
      <c r="AJ159" s="235"/>
      <c r="AK159" s="235"/>
      <c r="AL159" s="235"/>
      <c r="AM159" s="235"/>
      <c r="AN159" s="235"/>
      <c r="AO159" s="235"/>
      <c r="AP159" s="235"/>
      <c r="AQ159" s="235"/>
      <c r="AR159" s="235"/>
      <c r="AS159" s="235"/>
      <c r="AT159" s="235"/>
      <c r="AU159" s="235"/>
      <c r="AV159" s="235"/>
      <c r="AW159" s="235"/>
      <c r="AX159" s="235"/>
      <c r="AY159" s="235"/>
      <c r="AZ159" s="235"/>
      <c r="BA159" s="235"/>
      <c r="BB159" s="235"/>
      <c r="BC159" s="235"/>
      <c r="BD159" s="235"/>
      <c r="BE159" s="235"/>
      <c r="BF159" s="235"/>
      <c r="BG159" s="235"/>
      <c r="BH159" s="235"/>
      <c r="BI159" s="235"/>
      <c r="BJ159" s="235"/>
      <c r="BK159" s="235"/>
      <c r="BL159" s="235"/>
      <c r="BM159" s="235"/>
      <c r="BN159" s="235"/>
      <c r="BO159" s="235"/>
      <c r="BP159" s="235"/>
      <c r="BQ159" s="235"/>
      <c r="BR159" s="235"/>
      <c r="BS159" s="235"/>
      <c r="BT159" s="235"/>
      <c r="BU159" s="235"/>
      <c r="BV159" s="235"/>
      <c r="BW159" s="235"/>
      <c r="BX159" s="235"/>
      <c r="BY159" s="235"/>
      <c r="BZ159" s="235"/>
      <c r="CA159" s="235"/>
      <c r="CB159" s="235"/>
      <c r="CC159" s="235"/>
      <c r="CD159" s="235"/>
      <c r="CE159" s="235"/>
      <c r="CF159" s="235"/>
      <c r="CG159" s="235"/>
      <c r="CH159" s="235"/>
      <c r="CI159" s="235"/>
      <c r="CJ159" s="235"/>
      <c r="CK159" s="235"/>
      <c r="CL159" s="235"/>
      <c r="CM159" s="235"/>
      <c r="CN159" s="235"/>
      <c r="CO159" s="235"/>
      <c r="CP159" s="235"/>
      <c r="CQ159" s="235"/>
      <c r="CR159" s="235"/>
      <c r="CS159" s="235"/>
      <c r="CT159" s="235"/>
      <c r="CU159" s="235"/>
      <c r="CV159" s="235"/>
      <c r="CW159" s="235"/>
      <c r="CX159" s="235"/>
      <c r="CY159" s="235"/>
      <c r="CZ159" s="235"/>
      <c r="DA159" s="235"/>
      <c r="DB159" s="235"/>
      <c r="DC159" s="235"/>
      <c r="DD159" s="235"/>
      <c r="DE159" s="235"/>
      <c r="DF159" s="235"/>
      <c r="DG159" s="235"/>
      <c r="DH159" s="235"/>
      <c r="DI159" s="235"/>
      <c r="DJ159" s="235"/>
      <c r="DK159" s="235"/>
      <c r="DL159" s="235"/>
      <c r="DM159" s="235"/>
      <c r="DN159" s="235"/>
      <c r="DO159" s="235"/>
      <c r="DP159" s="235"/>
      <c r="DQ159" s="235"/>
      <c r="DR159" s="235"/>
      <c r="DS159" s="235"/>
      <c r="DT159" s="235"/>
      <c r="DU159" s="235"/>
      <c r="DV159" s="235"/>
      <c r="DW159" s="235"/>
      <c r="DX159" s="235"/>
      <c r="DY159" s="235"/>
      <c r="DZ159" s="235"/>
      <c r="EA159" s="235"/>
      <c r="EB159" s="235"/>
      <c r="EC159" s="235"/>
      <c r="ED159" s="235"/>
      <c r="EE159" s="235"/>
      <c r="EF159" s="235"/>
      <c r="EG159" s="235"/>
      <c r="EH159" s="235"/>
      <c r="EI159" s="235"/>
      <c r="EJ159" s="235"/>
      <c r="EK159" s="235"/>
      <c r="EL159" s="235"/>
      <c r="EM159" s="235"/>
      <c r="EN159" s="235"/>
      <c r="EO159" s="235"/>
      <c r="EP159" s="235"/>
      <c r="EQ159" s="235"/>
      <c r="ER159" s="235"/>
      <c r="ES159" s="235"/>
      <c r="ET159" s="235"/>
      <c r="EU159" s="235"/>
      <c r="EV159" s="235"/>
      <c r="EW159" s="235"/>
      <c r="EX159" s="235"/>
      <c r="EY159" s="235"/>
      <c r="EZ159" s="235"/>
      <c r="FA159" s="235"/>
      <c r="FB159" s="235"/>
      <c r="FC159" s="235"/>
      <c r="FD159" s="235"/>
    </row>
    <row r="160" spans="2:160" s="1" customFormat="1" x14ac:dyDescent="0.25">
      <c r="B160" s="33"/>
      <c r="C160" s="33"/>
      <c r="D160" s="261"/>
      <c r="E160" s="261"/>
      <c r="F160" s="261"/>
      <c r="G160" s="261"/>
      <c r="H160" s="261"/>
      <c r="I160" s="261"/>
      <c r="J160" s="261"/>
      <c r="K160" s="261"/>
      <c r="L160" s="261"/>
      <c r="M160" s="261"/>
      <c r="N160" s="261"/>
      <c r="O160" s="261"/>
      <c r="P160" s="261"/>
      <c r="Q160" s="261"/>
      <c r="R160" s="261"/>
      <c r="S160" s="261"/>
      <c r="T160" s="261"/>
      <c r="U160" s="235"/>
      <c r="V160" s="235"/>
      <c r="W160" s="235"/>
      <c r="X160" s="235"/>
      <c r="Y160" s="235"/>
      <c r="Z160" s="235"/>
      <c r="AA160" s="235"/>
      <c r="AB160" s="235"/>
      <c r="AC160" s="235"/>
      <c r="AD160" s="235"/>
      <c r="AE160" s="235"/>
      <c r="AF160" s="235"/>
      <c r="AG160" s="235"/>
      <c r="AH160" s="235"/>
      <c r="AI160" s="235"/>
      <c r="AJ160" s="235"/>
      <c r="AK160" s="235"/>
      <c r="AL160" s="235"/>
      <c r="AM160" s="235"/>
      <c r="AN160" s="235"/>
      <c r="AO160" s="235"/>
      <c r="AP160" s="235"/>
      <c r="AQ160" s="235"/>
      <c r="AR160" s="235"/>
      <c r="AS160" s="235"/>
      <c r="AT160" s="235"/>
      <c r="AU160" s="235"/>
      <c r="AV160" s="235"/>
      <c r="AW160" s="235"/>
      <c r="AX160" s="235"/>
      <c r="AY160" s="235"/>
      <c r="AZ160" s="235"/>
      <c r="BA160" s="235"/>
      <c r="BB160" s="235"/>
      <c r="BC160" s="235"/>
      <c r="BD160" s="235"/>
      <c r="BE160" s="235"/>
      <c r="BF160" s="235"/>
      <c r="BG160" s="235"/>
      <c r="BH160" s="235"/>
      <c r="BI160" s="235"/>
      <c r="BJ160" s="235"/>
      <c r="BK160" s="235"/>
      <c r="BL160" s="235"/>
      <c r="BM160" s="235"/>
      <c r="BN160" s="235"/>
      <c r="BO160" s="235"/>
      <c r="BP160" s="235"/>
      <c r="BQ160" s="235"/>
      <c r="BR160" s="235"/>
      <c r="BS160" s="235"/>
      <c r="BT160" s="235"/>
      <c r="BU160" s="235"/>
      <c r="BV160" s="235"/>
      <c r="BW160" s="235"/>
      <c r="BX160" s="235"/>
      <c r="BY160" s="235"/>
      <c r="BZ160" s="235"/>
      <c r="CA160" s="235"/>
      <c r="CB160" s="235"/>
      <c r="CC160" s="235"/>
      <c r="CD160" s="235"/>
      <c r="CE160" s="235"/>
      <c r="CF160" s="235"/>
      <c r="CG160" s="235"/>
      <c r="CH160" s="235"/>
      <c r="CI160" s="235"/>
      <c r="CJ160" s="235"/>
      <c r="CK160" s="235"/>
      <c r="CL160" s="235"/>
      <c r="CM160" s="235"/>
      <c r="CN160" s="235"/>
      <c r="CO160" s="235"/>
      <c r="CP160" s="235"/>
      <c r="CQ160" s="235"/>
      <c r="CR160" s="235"/>
      <c r="CS160" s="235"/>
      <c r="CT160" s="235"/>
      <c r="CU160" s="235"/>
      <c r="CV160" s="235"/>
      <c r="CW160" s="235"/>
      <c r="CX160" s="235"/>
      <c r="CY160" s="235"/>
      <c r="CZ160" s="235"/>
      <c r="DA160" s="235"/>
      <c r="DB160" s="235"/>
      <c r="DC160" s="235"/>
      <c r="DD160" s="235"/>
      <c r="DE160" s="235"/>
      <c r="DF160" s="235"/>
      <c r="DG160" s="235"/>
      <c r="DH160" s="235"/>
      <c r="DI160" s="235"/>
      <c r="DJ160" s="235"/>
      <c r="DK160" s="235"/>
      <c r="DL160" s="235"/>
      <c r="DM160" s="235"/>
      <c r="DN160" s="235"/>
      <c r="DO160" s="235"/>
      <c r="DP160" s="235"/>
      <c r="DQ160" s="235"/>
      <c r="DR160" s="235"/>
      <c r="DS160" s="235"/>
      <c r="DT160" s="235"/>
      <c r="DU160" s="235"/>
      <c r="DV160" s="235"/>
      <c r="DW160" s="235"/>
      <c r="DX160" s="235"/>
      <c r="DY160" s="235"/>
      <c r="DZ160" s="235"/>
      <c r="EA160" s="235"/>
      <c r="EB160" s="235"/>
      <c r="EC160" s="235"/>
      <c r="ED160" s="235"/>
      <c r="EE160" s="235"/>
      <c r="EF160" s="235"/>
      <c r="EG160" s="235"/>
      <c r="EH160" s="235"/>
      <c r="EI160" s="235"/>
      <c r="EJ160" s="235"/>
      <c r="EK160" s="235"/>
      <c r="EL160" s="235"/>
      <c r="EM160" s="235"/>
      <c r="EN160" s="235"/>
      <c r="EO160" s="235"/>
      <c r="EP160" s="235"/>
      <c r="EQ160" s="235"/>
      <c r="ER160" s="235"/>
      <c r="ES160" s="235"/>
      <c r="ET160" s="235"/>
      <c r="EU160" s="235"/>
      <c r="EV160" s="235"/>
      <c r="EW160" s="235"/>
      <c r="EX160" s="235"/>
      <c r="EY160" s="235"/>
      <c r="EZ160" s="235"/>
      <c r="FA160" s="235"/>
      <c r="FB160" s="235"/>
      <c r="FC160" s="235"/>
      <c r="FD160" s="235"/>
    </row>
    <row r="161" spans="2:160" s="1" customFormat="1" x14ac:dyDescent="0.25">
      <c r="B161" s="33"/>
      <c r="C161" s="33"/>
      <c r="D161" s="261"/>
      <c r="E161" s="261"/>
      <c r="F161" s="261"/>
      <c r="G161" s="261"/>
      <c r="H161" s="261"/>
      <c r="I161" s="261"/>
      <c r="J161" s="261"/>
      <c r="K161" s="261"/>
      <c r="L161" s="261"/>
      <c r="M161" s="261"/>
      <c r="N161" s="261"/>
      <c r="O161" s="261"/>
      <c r="P161" s="261"/>
      <c r="Q161" s="261"/>
      <c r="R161" s="261"/>
      <c r="S161" s="261"/>
      <c r="T161" s="261"/>
      <c r="U161" s="235"/>
      <c r="V161" s="235"/>
      <c r="W161" s="235"/>
      <c r="X161" s="235"/>
      <c r="Y161" s="235"/>
      <c r="Z161" s="235"/>
      <c r="AA161" s="235"/>
      <c r="AB161" s="235"/>
      <c r="AC161" s="235"/>
      <c r="AD161" s="235"/>
      <c r="AE161" s="235"/>
      <c r="AF161" s="235"/>
      <c r="AG161" s="235"/>
      <c r="AH161" s="235"/>
      <c r="AI161" s="235"/>
      <c r="AJ161" s="235"/>
      <c r="AK161" s="235"/>
      <c r="AL161" s="235"/>
      <c r="AM161" s="235"/>
      <c r="AN161" s="235"/>
      <c r="AO161" s="235"/>
      <c r="AP161" s="235"/>
      <c r="AQ161" s="235"/>
      <c r="AR161" s="235"/>
      <c r="AS161" s="235"/>
      <c r="AT161" s="235"/>
      <c r="AU161" s="235"/>
      <c r="AV161" s="235"/>
      <c r="AW161" s="235"/>
      <c r="AX161" s="235"/>
      <c r="AY161" s="235"/>
      <c r="AZ161" s="235"/>
      <c r="BA161" s="235"/>
      <c r="BB161" s="235"/>
      <c r="BC161" s="235"/>
      <c r="BD161" s="235"/>
      <c r="BE161" s="235"/>
      <c r="BF161" s="235"/>
      <c r="BG161" s="235"/>
      <c r="BH161" s="235"/>
      <c r="BI161" s="235"/>
      <c r="BJ161" s="235"/>
      <c r="BK161" s="235"/>
      <c r="BL161" s="235"/>
      <c r="BM161" s="235"/>
      <c r="BN161" s="235"/>
      <c r="BO161" s="235"/>
      <c r="BP161" s="235"/>
      <c r="BQ161" s="235"/>
      <c r="BR161" s="235"/>
      <c r="BS161" s="235"/>
      <c r="BT161" s="235"/>
      <c r="BU161" s="235"/>
      <c r="BV161" s="235"/>
      <c r="BW161" s="235"/>
      <c r="BX161" s="235"/>
      <c r="BY161" s="235"/>
      <c r="BZ161" s="235"/>
      <c r="CA161" s="235"/>
      <c r="CB161" s="235"/>
      <c r="CC161" s="235"/>
      <c r="CD161" s="235"/>
      <c r="CE161" s="235"/>
      <c r="CF161" s="235"/>
      <c r="CG161" s="235"/>
      <c r="CH161" s="235"/>
      <c r="CI161" s="235"/>
      <c r="CJ161" s="235"/>
      <c r="CK161" s="235"/>
      <c r="CL161" s="235"/>
      <c r="CM161" s="235"/>
      <c r="CN161" s="235"/>
      <c r="CO161" s="235"/>
      <c r="CP161" s="235"/>
      <c r="CQ161" s="235"/>
      <c r="CR161" s="235"/>
      <c r="CS161" s="235"/>
      <c r="CT161" s="235"/>
      <c r="CU161" s="235"/>
      <c r="CV161" s="235"/>
      <c r="CW161" s="235"/>
      <c r="CX161" s="235"/>
      <c r="CY161" s="235"/>
      <c r="CZ161" s="235"/>
      <c r="DA161" s="235"/>
      <c r="DB161" s="235"/>
      <c r="DC161" s="235"/>
      <c r="DD161" s="235"/>
      <c r="DE161" s="235"/>
      <c r="DF161" s="235"/>
      <c r="DG161" s="235"/>
      <c r="DH161" s="235"/>
      <c r="DI161" s="235"/>
      <c r="DJ161" s="235"/>
      <c r="DK161" s="235"/>
      <c r="DL161" s="235"/>
      <c r="DM161" s="235"/>
      <c r="DN161" s="235"/>
      <c r="DO161" s="235"/>
      <c r="DP161" s="235"/>
      <c r="DQ161" s="235"/>
      <c r="DR161" s="235"/>
      <c r="DS161" s="235"/>
      <c r="DT161" s="235"/>
      <c r="DU161" s="235"/>
      <c r="DV161" s="235"/>
      <c r="DW161" s="235"/>
      <c r="DX161" s="235"/>
      <c r="DY161" s="235"/>
      <c r="DZ161" s="235"/>
      <c r="EA161" s="235"/>
      <c r="EB161" s="235"/>
      <c r="EC161" s="235"/>
      <c r="ED161" s="235"/>
      <c r="EE161" s="235"/>
      <c r="EF161" s="235"/>
      <c r="EG161" s="235"/>
      <c r="EH161" s="235"/>
      <c r="EI161" s="235"/>
      <c r="EJ161" s="235"/>
      <c r="EK161" s="235"/>
      <c r="EL161" s="235"/>
      <c r="EM161" s="235"/>
      <c r="EN161" s="235"/>
      <c r="EO161" s="235"/>
      <c r="EP161" s="235"/>
      <c r="EQ161" s="235"/>
      <c r="ER161" s="235"/>
      <c r="ES161" s="235"/>
      <c r="ET161" s="235"/>
      <c r="EU161" s="235"/>
      <c r="EV161" s="235"/>
      <c r="EW161" s="235"/>
      <c r="EX161" s="235"/>
      <c r="EY161" s="235"/>
      <c r="EZ161" s="235"/>
      <c r="FA161" s="235"/>
      <c r="FB161" s="235"/>
      <c r="FC161" s="235"/>
      <c r="FD161" s="235"/>
    </row>
    <row r="162" spans="2:160" s="1" customFormat="1" x14ac:dyDescent="0.25">
      <c r="B162" s="33"/>
      <c r="C162" s="33"/>
      <c r="D162" s="261"/>
      <c r="E162" s="261"/>
      <c r="F162" s="261"/>
      <c r="G162" s="261"/>
      <c r="H162" s="261"/>
      <c r="I162" s="261"/>
      <c r="J162" s="261"/>
      <c r="K162" s="261"/>
      <c r="L162" s="261"/>
      <c r="M162" s="261"/>
      <c r="N162" s="261"/>
      <c r="O162" s="261"/>
      <c r="P162" s="261"/>
      <c r="Q162" s="261"/>
      <c r="R162" s="261"/>
      <c r="S162" s="261"/>
      <c r="T162" s="261"/>
      <c r="U162" s="235"/>
      <c r="V162" s="235"/>
      <c r="W162" s="235"/>
      <c r="X162" s="235"/>
      <c r="Y162" s="235"/>
      <c r="Z162" s="235"/>
      <c r="AA162" s="235"/>
      <c r="AB162" s="235"/>
      <c r="AC162" s="235"/>
      <c r="AD162" s="235"/>
      <c r="AE162" s="235"/>
      <c r="AF162" s="235"/>
      <c r="AG162" s="235"/>
      <c r="AH162" s="235"/>
      <c r="AI162" s="235"/>
      <c r="AJ162" s="235"/>
      <c r="AK162" s="235"/>
      <c r="AL162" s="235"/>
      <c r="AM162" s="235"/>
      <c r="AN162" s="235"/>
      <c r="AO162" s="235"/>
      <c r="AP162" s="235"/>
      <c r="AQ162" s="235"/>
      <c r="AR162" s="235"/>
      <c r="AS162" s="235"/>
      <c r="AT162" s="235"/>
      <c r="AU162" s="235"/>
      <c r="AV162" s="235"/>
      <c r="AW162" s="235"/>
      <c r="AX162" s="235"/>
      <c r="AY162" s="235"/>
      <c r="AZ162" s="235"/>
      <c r="BA162" s="235"/>
      <c r="BB162" s="235"/>
      <c r="BC162" s="235"/>
      <c r="BD162" s="235"/>
      <c r="BE162" s="235"/>
      <c r="BF162" s="235"/>
      <c r="BG162" s="235"/>
      <c r="BH162" s="235"/>
      <c r="BI162" s="235"/>
      <c r="BJ162" s="235"/>
      <c r="BK162" s="235"/>
      <c r="BL162" s="235"/>
      <c r="BM162" s="235"/>
      <c r="BN162" s="235"/>
      <c r="BO162" s="235"/>
      <c r="BP162" s="235"/>
      <c r="BQ162" s="235"/>
      <c r="BR162" s="235"/>
      <c r="BS162" s="235"/>
      <c r="BT162" s="235"/>
      <c r="BU162" s="235"/>
      <c r="BV162" s="235"/>
      <c r="BW162" s="235"/>
      <c r="BX162" s="235"/>
      <c r="BY162" s="235"/>
      <c r="BZ162" s="235"/>
      <c r="CA162" s="235"/>
      <c r="CB162" s="235"/>
      <c r="CC162" s="235"/>
      <c r="CD162" s="235"/>
      <c r="CE162" s="235"/>
      <c r="CF162" s="235"/>
      <c r="CG162" s="235"/>
      <c r="CH162" s="235"/>
      <c r="CI162" s="235"/>
      <c r="CJ162" s="235"/>
      <c r="CK162" s="235"/>
      <c r="CL162" s="235"/>
      <c r="CM162" s="235"/>
      <c r="CN162" s="235"/>
      <c r="CO162" s="235"/>
      <c r="CP162" s="235"/>
      <c r="CQ162" s="235"/>
      <c r="CR162" s="235"/>
      <c r="CS162" s="235"/>
      <c r="CT162" s="235"/>
      <c r="CU162" s="235"/>
      <c r="CV162" s="235"/>
      <c r="CW162" s="235"/>
      <c r="CX162" s="235"/>
      <c r="CY162" s="235"/>
      <c r="CZ162" s="235"/>
      <c r="DA162" s="235"/>
      <c r="DB162" s="235"/>
      <c r="DC162" s="235"/>
      <c r="DD162" s="235"/>
      <c r="DE162" s="235"/>
      <c r="DF162" s="235"/>
      <c r="DG162" s="235"/>
      <c r="DH162" s="235"/>
      <c r="DI162" s="235"/>
      <c r="DJ162" s="235"/>
      <c r="DK162" s="235"/>
      <c r="DL162" s="235"/>
      <c r="DM162" s="235"/>
      <c r="DN162" s="235"/>
      <c r="DO162" s="235"/>
      <c r="DP162" s="235"/>
      <c r="DQ162" s="235"/>
      <c r="DR162" s="235"/>
      <c r="DS162" s="235"/>
      <c r="DT162" s="235"/>
      <c r="DU162" s="235"/>
      <c r="DV162" s="235"/>
      <c r="DW162" s="235"/>
      <c r="DX162" s="235"/>
      <c r="DY162" s="235"/>
      <c r="DZ162" s="235"/>
      <c r="EA162" s="235"/>
      <c r="EB162" s="235"/>
      <c r="EC162" s="235"/>
      <c r="ED162" s="235"/>
      <c r="EE162" s="235"/>
      <c r="EF162" s="235"/>
      <c r="EG162" s="235"/>
      <c r="EH162" s="235"/>
      <c r="EI162" s="235"/>
      <c r="EJ162" s="235"/>
      <c r="EK162" s="235"/>
      <c r="EL162" s="235"/>
      <c r="EM162" s="235"/>
      <c r="EN162" s="235"/>
      <c r="EO162" s="235"/>
      <c r="EP162" s="235"/>
      <c r="EQ162" s="235"/>
      <c r="ER162" s="235"/>
      <c r="ES162" s="235"/>
      <c r="ET162" s="235"/>
      <c r="EU162" s="235"/>
      <c r="EV162" s="235"/>
      <c r="EW162" s="235"/>
      <c r="EX162" s="235"/>
      <c r="EY162" s="235"/>
      <c r="EZ162" s="235"/>
      <c r="FA162" s="235"/>
      <c r="FB162" s="235"/>
      <c r="FC162" s="235"/>
      <c r="FD162" s="235"/>
    </row>
    <row r="163" spans="2:160" s="1" customFormat="1" x14ac:dyDescent="0.25">
      <c r="B163" s="33"/>
      <c r="C163" s="33"/>
      <c r="D163" s="261"/>
      <c r="E163" s="261"/>
      <c r="F163" s="261"/>
      <c r="G163" s="261"/>
      <c r="H163" s="261"/>
      <c r="I163" s="261"/>
      <c r="J163" s="261"/>
      <c r="K163" s="261"/>
      <c r="L163" s="261"/>
      <c r="M163" s="261"/>
      <c r="N163" s="261"/>
      <c r="O163" s="261"/>
      <c r="P163" s="261"/>
      <c r="Q163" s="261"/>
      <c r="R163" s="261"/>
      <c r="S163" s="261"/>
      <c r="T163" s="261"/>
      <c r="U163" s="235"/>
      <c r="V163" s="235"/>
      <c r="W163" s="235"/>
      <c r="X163" s="235"/>
      <c r="Y163" s="235"/>
      <c r="Z163" s="235"/>
      <c r="AA163" s="235"/>
      <c r="AB163" s="235"/>
      <c r="AC163" s="235"/>
      <c r="AD163" s="235"/>
      <c r="AE163" s="235"/>
      <c r="AF163" s="235"/>
      <c r="AG163" s="235"/>
      <c r="AH163" s="235"/>
      <c r="AI163" s="235"/>
      <c r="AJ163" s="235"/>
      <c r="AK163" s="235"/>
      <c r="AL163" s="235"/>
      <c r="AM163" s="235"/>
      <c r="AN163" s="235"/>
      <c r="AO163" s="235"/>
      <c r="AP163" s="235"/>
      <c r="AQ163" s="235"/>
      <c r="AR163" s="235"/>
      <c r="AS163" s="235"/>
      <c r="AT163" s="235"/>
      <c r="AU163" s="235"/>
      <c r="AV163" s="235"/>
      <c r="AW163" s="235"/>
      <c r="AX163" s="235"/>
      <c r="AY163" s="235"/>
      <c r="AZ163" s="235"/>
      <c r="BA163" s="235"/>
      <c r="BB163" s="235"/>
      <c r="BC163" s="235"/>
      <c r="BD163" s="235"/>
      <c r="BE163" s="235"/>
      <c r="BF163" s="235"/>
      <c r="BG163" s="235"/>
      <c r="BH163" s="235"/>
      <c r="BI163" s="235"/>
      <c r="BJ163" s="235"/>
      <c r="BK163" s="235"/>
      <c r="BL163" s="235"/>
      <c r="BM163" s="235"/>
      <c r="BN163" s="235"/>
      <c r="BO163" s="235"/>
      <c r="BP163" s="235"/>
      <c r="BQ163" s="235"/>
      <c r="BR163" s="235"/>
      <c r="BS163" s="235"/>
      <c r="BT163" s="235"/>
      <c r="BU163" s="235"/>
      <c r="BV163" s="235"/>
      <c r="BW163" s="235"/>
      <c r="BX163" s="235"/>
      <c r="BY163" s="235"/>
      <c r="BZ163" s="235"/>
      <c r="CA163" s="235"/>
      <c r="CB163" s="235"/>
      <c r="CC163" s="235"/>
      <c r="CD163" s="235"/>
      <c r="CE163" s="235"/>
      <c r="CF163" s="235"/>
      <c r="CG163" s="235"/>
      <c r="CH163" s="235"/>
      <c r="CI163" s="235"/>
      <c r="CJ163" s="235"/>
      <c r="CK163" s="235"/>
      <c r="CL163" s="235"/>
      <c r="CM163" s="235"/>
      <c r="CN163" s="235"/>
      <c r="CO163" s="235"/>
      <c r="CP163" s="235"/>
      <c r="CQ163" s="235"/>
      <c r="CR163" s="235"/>
      <c r="CS163" s="235"/>
      <c r="CT163" s="235"/>
      <c r="CU163" s="235"/>
      <c r="CV163" s="235"/>
      <c r="CW163" s="235"/>
      <c r="CX163" s="235"/>
      <c r="CY163" s="235"/>
      <c r="CZ163" s="235"/>
      <c r="DA163" s="235"/>
      <c r="DB163" s="235"/>
      <c r="DC163" s="235"/>
      <c r="DD163" s="235"/>
      <c r="DE163" s="235"/>
      <c r="DF163" s="235"/>
      <c r="DG163" s="235"/>
      <c r="DH163" s="235"/>
      <c r="DI163" s="235"/>
      <c r="DJ163" s="235"/>
      <c r="DK163" s="235"/>
      <c r="DL163" s="235"/>
      <c r="DM163" s="235"/>
      <c r="DN163" s="235"/>
      <c r="DO163" s="235"/>
      <c r="DP163" s="235"/>
      <c r="DQ163" s="235"/>
      <c r="DR163" s="235"/>
      <c r="DS163" s="235"/>
      <c r="DT163" s="235"/>
      <c r="DU163" s="235"/>
      <c r="DV163" s="235"/>
      <c r="DW163" s="235"/>
      <c r="DX163" s="235"/>
      <c r="DY163" s="235"/>
      <c r="DZ163" s="235"/>
      <c r="EA163" s="235"/>
      <c r="EB163" s="235"/>
      <c r="EC163" s="235"/>
      <c r="ED163" s="235"/>
      <c r="EE163" s="235"/>
      <c r="EF163" s="235"/>
      <c r="EG163" s="235"/>
      <c r="EH163" s="235"/>
      <c r="EI163" s="235"/>
      <c r="EJ163" s="235"/>
      <c r="EK163" s="235"/>
      <c r="EL163" s="235"/>
      <c r="EM163" s="235"/>
      <c r="EN163" s="235"/>
      <c r="EO163" s="235"/>
      <c r="EP163" s="235"/>
      <c r="EQ163" s="235"/>
      <c r="ER163" s="235"/>
      <c r="ES163" s="235"/>
      <c r="ET163" s="235"/>
      <c r="EU163" s="235"/>
      <c r="EV163" s="235"/>
      <c r="EW163" s="235"/>
      <c r="EX163" s="235"/>
      <c r="EY163" s="235"/>
      <c r="EZ163" s="235"/>
      <c r="FA163" s="235"/>
      <c r="FB163" s="235"/>
      <c r="FC163" s="235"/>
      <c r="FD163" s="235"/>
    </row>
    <row r="164" spans="2:160" s="1" customFormat="1" x14ac:dyDescent="0.25">
      <c r="B164" s="33"/>
      <c r="C164" s="33"/>
      <c r="D164" s="261"/>
      <c r="E164" s="261"/>
      <c r="F164" s="261"/>
      <c r="G164" s="261"/>
      <c r="H164" s="261"/>
      <c r="I164" s="261"/>
      <c r="J164" s="261"/>
      <c r="K164" s="261"/>
      <c r="L164" s="261"/>
      <c r="M164" s="261"/>
      <c r="N164" s="261"/>
      <c r="O164" s="261"/>
      <c r="P164" s="261"/>
      <c r="Q164" s="261"/>
      <c r="R164" s="261"/>
      <c r="S164" s="261"/>
      <c r="T164" s="261"/>
      <c r="U164" s="235"/>
      <c r="V164" s="235"/>
      <c r="W164" s="235"/>
      <c r="X164" s="235"/>
      <c r="Y164" s="235"/>
      <c r="Z164" s="235"/>
      <c r="AA164" s="235"/>
      <c r="AB164" s="235"/>
      <c r="AC164" s="235"/>
      <c r="AD164" s="235"/>
      <c r="AE164" s="235"/>
      <c r="AF164" s="235"/>
      <c r="AG164" s="235"/>
      <c r="AH164" s="235"/>
      <c r="AI164" s="235"/>
      <c r="AJ164" s="235"/>
      <c r="AK164" s="235"/>
      <c r="AL164" s="235"/>
      <c r="AM164" s="235"/>
      <c r="AN164" s="235"/>
      <c r="AO164" s="235"/>
      <c r="AP164" s="235"/>
      <c r="AQ164" s="235"/>
      <c r="AR164" s="235"/>
      <c r="AS164" s="235"/>
      <c r="AT164" s="235"/>
      <c r="AU164" s="235"/>
      <c r="AV164" s="235"/>
      <c r="AW164" s="235"/>
      <c r="AX164" s="235"/>
      <c r="AY164" s="235"/>
      <c r="AZ164" s="235"/>
      <c r="BA164" s="235"/>
      <c r="BB164" s="235"/>
      <c r="BC164" s="235"/>
      <c r="BD164" s="235"/>
      <c r="BE164" s="235"/>
      <c r="BF164" s="235"/>
      <c r="BG164" s="235"/>
      <c r="BH164" s="235"/>
      <c r="BI164" s="235"/>
      <c r="BJ164" s="235"/>
      <c r="BK164" s="235"/>
      <c r="BL164" s="235"/>
      <c r="BM164" s="235"/>
      <c r="BN164" s="235"/>
      <c r="BO164" s="235"/>
      <c r="BP164" s="235"/>
      <c r="BQ164" s="235"/>
      <c r="BR164" s="235"/>
      <c r="BS164" s="235"/>
      <c r="BT164" s="235"/>
      <c r="BU164" s="235"/>
      <c r="BV164" s="235"/>
      <c r="BW164" s="235"/>
      <c r="BX164" s="235"/>
      <c r="BY164" s="235"/>
      <c r="BZ164" s="235"/>
      <c r="CA164" s="235"/>
      <c r="CB164" s="235"/>
      <c r="CC164" s="235"/>
      <c r="CD164" s="235"/>
      <c r="CE164" s="235"/>
      <c r="CF164" s="235"/>
      <c r="CG164" s="235"/>
      <c r="CH164" s="235"/>
      <c r="CI164" s="235"/>
      <c r="CJ164" s="235"/>
      <c r="CK164" s="235"/>
      <c r="CL164" s="235"/>
      <c r="CM164" s="235"/>
      <c r="CN164" s="235"/>
      <c r="CO164" s="235"/>
      <c r="CP164" s="235"/>
      <c r="CQ164" s="235"/>
      <c r="CR164" s="235"/>
      <c r="CS164" s="235"/>
      <c r="CT164" s="235"/>
      <c r="CU164" s="235"/>
      <c r="CV164" s="235"/>
      <c r="CW164" s="235"/>
      <c r="CX164" s="235"/>
      <c r="CY164" s="235"/>
      <c r="CZ164" s="235"/>
      <c r="DA164" s="235"/>
      <c r="DB164" s="235"/>
      <c r="DC164" s="235"/>
      <c r="DD164" s="235"/>
      <c r="DE164" s="235"/>
      <c r="DF164" s="235"/>
      <c r="DG164" s="235"/>
      <c r="DH164" s="235"/>
      <c r="DI164" s="235"/>
      <c r="DJ164" s="235"/>
      <c r="DK164" s="235"/>
      <c r="DL164" s="235"/>
      <c r="DM164" s="235"/>
      <c r="DN164" s="235"/>
      <c r="DO164" s="235"/>
      <c r="DP164" s="235"/>
      <c r="DQ164" s="235"/>
      <c r="DR164" s="235"/>
      <c r="DS164" s="235"/>
      <c r="DT164" s="235"/>
      <c r="DU164" s="235"/>
      <c r="DV164" s="235"/>
      <c r="DW164" s="235"/>
      <c r="DX164" s="235"/>
      <c r="DY164" s="235"/>
      <c r="DZ164" s="235"/>
      <c r="EA164" s="235"/>
      <c r="EB164" s="235"/>
      <c r="EC164" s="235"/>
      <c r="ED164" s="235"/>
      <c r="EE164" s="235"/>
      <c r="EF164" s="235"/>
      <c r="EG164" s="235"/>
      <c r="EH164" s="235"/>
      <c r="EI164" s="235"/>
      <c r="EJ164" s="235"/>
      <c r="EK164" s="235"/>
      <c r="EL164" s="235"/>
      <c r="EM164" s="235"/>
      <c r="EN164" s="235"/>
      <c r="EO164" s="235"/>
      <c r="EP164" s="235"/>
      <c r="EQ164" s="235"/>
      <c r="ER164" s="235"/>
      <c r="ES164" s="235"/>
      <c r="ET164" s="235"/>
      <c r="EU164" s="235"/>
      <c r="EV164" s="235"/>
      <c r="EW164" s="235"/>
      <c r="EX164" s="235"/>
      <c r="EY164" s="235"/>
      <c r="EZ164" s="235"/>
      <c r="FA164" s="235"/>
      <c r="FB164" s="235"/>
      <c r="FC164" s="235"/>
      <c r="FD164" s="235"/>
    </row>
    <row r="165" spans="2:160" s="1" customFormat="1" x14ac:dyDescent="0.25">
      <c r="B165" s="33"/>
      <c r="C165" s="33"/>
      <c r="D165" s="261"/>
      <c r="E165" s="261"/>
      <c r="F165" s="261"/>
      <c r="G165" s="261"/>
      <c r="H165" s="261"/>
      <c r="I165" s="261"/>
      <c r="J165" s="261"/>
      <c r="K165" s="261"/>
      <c r="L165" s="261"/>
      <c r="M165" s="261"/>
      <c r="N165" s="261"/>
      <c r="O165" s="261"/>
      <c r="P165" s="261"/>
      <c r="Q165" s="261"/>
      <c r="R165" s="261"/>
      <c r="S165" s="261"/>
      <c r="T165" s="261"/>
      <c r="U165" s="235"/>
      <c r="V165" s="235"/>
      <c r="W165" s="235"/>
      <c r="X165" s="235"/>
      <c r="Y165" s="235"/>
      <c r="Z165" s="235"/>
      <c r="AA165" s="235"/>
      <c r="AB165" s="235"/>
      <c r="AC165" s="235"/>
      <c r="AD165" s="235"/>
      <c r="AE165" s="235"/>
      <c r="AF165" s="235"/>
      <c r="AG165" s="235"/>
      <c r="AH165" s="235"/>
      <c r="AI165" s="235"/>
      <c r="AJ165" s="235"/>
      <c r="AK165" s="235"/>
      <c r="AL165" s="235"/>
      <c r="AM165" s="235"/>
      <c r="AN165" s="235"/>
      <c r="AO165" s="235"/>
      <c r="AP165" s="235"/>
      <c r="AQ165" s="235"/>
      <c r="AR165" s="235"/>
      <c r="AS165" s="235"/>
      <c r="AT165" s="235"/>
      <c r="AU165" s="235"/>
      <c r="AV165" s="235"/>
      <c r="AW165" s="235"/>
      <c r="AX165" s="235"/>
      <c r="AY165" s="235"/>
      <c r="AZ165" s="235"/>
      <c r="BA165" s="235"/>
      <c r="BB165" s="235"/>
      <c r="BC165" s="235"/>
      <c r="BD165" s="235"/>
      <c r="BE165" s="235"/>
      <c r="BF165" s="235"/>
      <c r="BG165" s="235"/>
      <c r="BH165" s="235"/>
      <c r="BI165" s="235"/>
      <c r="BJ165" s="235"/>
      <c r="BK165" s="235"/>
      <c r="BL165" s="235"/>
      <c r="BM165" s="235"/>
      <c r="BN165" s="235"/>
      <c r="BO165" s="235"/>
      <c r="BP165" s="235"/>
      <c r="BQ165" s="235"/>
      <c r="BR165" s="235"/>
      <c r="BS165" s="235"/>
      <c r="BT165" s="235"/>
      <c r="BU165" s="235"/>
      <c r="BV165" s="235"/>
      <c r="BW165" s="235"/>
      <c r="BX165" s="235"/>
      <c r="BY165" s="235"/>
      <c r="BZ165" s="235"/>
      <c r="CA165" s="235"/>
      <c r="CB165" s="235"/>
      <c r="CC165" s="235"/>
      <c r="CD165" s="235"/>
      <c r="CE165" s="235"/>
      <c r="CF165" s="235"/>
      <c r="CG165" s="235"/>
      <c r="CH165" s="235"/>
      <c r="CI165" s="235"/>
      <c r="CJ165" s="235"/>
      <c r="CK165" s="235"/>
      <c r="CL165" s="235"/>
      <c r="CM165" s="235"/>
      <c r="CN165" s="235"/>
      <c r="CO165" s="235"/>
      <c r="CP165" s="235"/>
      <c r="CQ165" s="235"/>
      <c r="CR165" s="235"/>
      <c r="CS165" s="235"/>
      <c r="CT165" s="235"/>
      <c r="CU165" s="235"/>
      <c r="CV165" s="235"/>
      <c r="CW165" s="235"/>
      <c r="CX165" s="235"/>
      <c r="CY165" s="235"/>
      <c r="CZ165" s="235"/>
      <c r="DA165" s="235"/>
      <c r="DB165" s="235"/>
      <c r="DC165" s="235"/>
      <c r="DD165" s="235"/>
      <c r="DE165" s="235"/>
      <c r="DF165" s="235"/>
      <c r="DG165" s="235"/>
      <c r="DH165" s="235"/>
      <c r="DI165" s="235"/>
      <c r="DJ165" s="235"/>
      <c r="DK165" s="235"/>
      <c r="DL165" s="235"/>
      <c r="DM165" s="235"/>
      <c r="DN165" s="235"/>
      <c r="DO165" s="235"/>
      <c r="DP165" s="235"/>
      <c r="DQ165" s="235"/>
      <c r="DR165" s="235"/>
      <c r="DS165" s="235"/>
      <c r="DT165" s="235"/>
      <c r="DU165" s="235"/>
      <c r="DV165" s="235"/>
      <c r="DW165" s="235"/>
      <c r="DX165" s="235"/>
      <c r="DY165" s="235"/>
      <c r="DZ165" s="235"/>
      <c r="EA165" s="235"/>
      <c r="EB165" s="235"/>
      <c r="EC165" s="235"/>
      <c r="ED165" s="235"/>
      <c r="EE165" s="235"/>
      <c r="EF165" s="235"/>
      <c r="EG165" s="235"/>
      <c r="EH165" s="235"/>
      <c r="EI165" s="235"/>
      <c r="EJ165" s="235"/>
      <c r="EK165" s="235"/>
      <c r="EL165" s="235"/>
      <c r="EM165" s="235"/>
      <c r="EN165" s="235"/>
      <c r="EO165" s="235"/>
      <c r="EP165" s="235"/>
      <c r="EQ165" s="235"/>
      <c r="ER165" s="235"/>
      <c r="ES165" s="235"/>
      <c r="ET165" s="235"/>
      <c r="EU165" s="235"/>
      <c r="EV165" s="235"/>
      <c r="EW165" s="235"/>
      <c r="EX165" s="235"/>
      <c r="EY165" s="235"/>
      <c r="EZ165" s="235"/>
      <c r="FA165" s="235"/>
      <c r="FB165" s="235"/>
      <c r="FC165" s="235"/>
      <c r="FD165" s="235"/>
    </row>
    <row r="166" spans="2:160" s="1" customFormat="1" x14ac:dyDescent="0.25">
      <c r="B166" s="33"/>
      <c r="C166" s="33"/>
      <c r="D166" s="261"/>
      <c r="E166" s="261"/>
      <c r="F166" s="261"/>
      <c r="G166" s="261"/>
      <c r="H166" s="261"/>
      <c r="I166" s="261"/>
      <c r="J166" s="261"/>
      <c r="K166" s="261"/>
      <c r="L166" s="261"/>
      <c r="M166" s="261"/>
      <c r="N166" s="261"/>
      <c r="O166" s="261"/>
      <c r="P166" s="261"/>
      <c r="Q166" s="261"/>
      <c r="R166" s="261"/>
      <c r="S166" s="261"/>
      <c r="T166" s="261"/>
      <c r="U166" s="235"/>
      <c r="V166" s="235"/>
      <c r="W166" s="235"/>
      <c r="X166" s="235"/>
      <c r="Y166" s="235"/>
      <c r="Z166" s="235"/>
      <c r="AA166" s="235"/>
      <c r="AB166" s="235"/>
      <c r="AC166" s="235"/>
      <c r="AD166" s="235"/>
      <c r="AE166" s="235"/>
      <c r="AF166" s="235"/>
      <c r="AG166" s="235"/>
      <c r="AH166" s="235"/>
      <c r="AI166" s="235"/>
      <c r="AJ166" s="235"/>
      <c r="AK166" s="235"/>
      <c r="AL166" s="235"/>
      <c r="AM166" s="235"/>
      <c r="AN166" s="235"/>
      <c r="AO166" s="235"/>
      <c r="AP166" s="235"/>
      <c r="AQ166" s="235"/>
      <c r="AR166" s="235"/>
      <c r="AS166" s="235"/>
      <c r="AT166" s="235"/>
      <c r="AU166" s="235"/>
      <c r="AV166" s="235"/>
      <c r="AW166" s="235"/>
      <c r="AX166" s="235"/>
      <c r="AY166" s="235"/>
      <c r="AZ166" s="235"/>
      <c r="BA166" s="235"/>
      <c r="BB166" s="235"/>
      <c r="BC166" s="235"/>
      <c r="BD166" s="235"/>
      <c r="BE166" s="235"/>
      <c r="BF166" s="235"/>
      <c r="BG166" s="235"/>
      <c r="BH166" s="235"/>
      <c r="BI166" s="235"/>
      <c r="BJ166" s="235"/>
      <c r="BK166" s="235"/>
      <c r="BL166" s="235"/>
      <c r="BM166" s="235"/>
      <c r="BN166" s="235"/>
      <c r="BO166" s="235"/>
      <c r="BP166" s="235"/>
      <c r="BQ166" s="235"/>
      <c r="BR166" s="235"/>
      <c r="BS166" s="235"/>
      <c r="BT166" s="235"/>
      <c r="BU166" s="235"/>
      <c r="BV166" s="235"/>
      <c r="BW166" s="235"/>
      <c r="BX166" s="235"/>
      <c r="BY166" s="235"/>
      <c r="BZ166" s="235"/>
      <c r="CA166" s="235"/>
      <c r="CB166" s="235"/>
      <c r="CC166" s="235"/>
      <c r="CD166" s="235"/>
      <c r="CE166" s="235"/>
      <c r="CF166" s="235"/>
      <c r="CG166" s="235"/>
      <c r="CH166" s="235"/>
      <c r="CI166" s="235"/>
      <c r="CJ166" s="235"/>
      <c r="CK166" s="235"/>
      <c r="CL166" s="235"/>
      <c r="CM166" s="235"/>
      <c r="CN166" s="235"/>
      <c r="CO166" s="235"/>
      <c r="CP166" s="235"/>
      <c r="CQ166" s="235"/>
      <c r="CR166" s="235"/>
      <c r="CS166" s="235"/>
      <c r="CT166" s="235"/>
      <c r="CU166" s="235"/>
      <c r="CV166" s="235"/>
      <c r="CW166" s="235"/>
      <c r="CX166" s="235"/>
      <c r="CY166" s="235"/>
      <c r="CZ166" s="235"/>
      <c r="DA166" s="235"/>
      <c r="DB166" s="235"/>
      <c r="DC166" s="235"/>
      <c r="DD166" s="235"/>
      <c r="DE166" s="235"/>
      <c r="DF166" s="235"/>
      <c r="DG166" s="235"/>
      <c r="DH166" s="235"/>
      <c r="DI166" s="235"/>
      <c r="DJ166" s="235"/>
      <c r="DK166" s="235"/>
      <c r="DL166" s="235"/>
      <c r="DM166" s="235"/>
      <c r="DN166" s="235"/>
      <c r="DO166" s="235"/>
      <c r="DP166" s="235"/>
      <c r="DQ166" s="235"/>
      <c r="DR166" s="235"/>
      <c r="DS166" s="235"/>
      <c r="DT166" s="235"/>
      <c r="DU166" s="235"/>
      <c r="DV166" s="235"/>
      <c r="DW166" s="235"/>
      <c r="DX166" s="235"/>
      <c r="DY166" s="235"/>
      <c r="DZ166" s="235"/>
      <c r="EA166" s="235"/>
      <c r="EB166" s="235"/>
      <c r="EC166" s="235"/>
      <c r="ED166" s="235"/>
      <c r="EE166" s="235"/>
      <c r="EF166" s="235"/>
      <c r="EG166" s="235"/>
      <c r="EH166" s="235"/>
      <c r="EI166" s="235"/>
      <c r="EJ166" s="235"/>
      <c r="EK166" s="235"/>
      <c r="EL166" s="235"/>
      <c r="EM166" s="235"/>
      <c r="EN166" s="235"/>
      <c r="EO166" s="235"/>
      <c r="EP166" s="235"/>
      <c r="EQ166" s="235"/>
      <c r="ER166" s="235"/>
      <c r="ES166" s="235"/>
      <c r="ET166" s="235"/>
      <c r="EU166" s="235"/>
      <c r="EV166" s="235"/>
      <c r="EW166" s="235"/>
      <c r="EX166" s="235"/>
      <c r="EY166" s="235"/>
      <c r="EZ166" s="235"/>
      <c r="FA166" s="235"/>
      <c r="FB166" s="235"/>
      <c r="FC166" s="235"/>
      <c r="FD166" s="235"/>
    </row>
    <row r="167" spans="2:160" s="1" customFormat="1" x14ac:dyDescent="0.25">
      <c r="B167" s="33"/>
      <c r="C167" s="33"/>
      <c r="D167" s="261"/>
      <c r="E167" s="261"/>
      <c r="F167" s="261"/>
      <c r="G167" s="261"/>
      <c r="H167" s="261"/>
      <c r="I167" s="261"/>
      <c r="J167" s="261"/>
      <c r="K167" s="261"/>
      <c r="L167" s="261"/>
      <c r="M167" s="261"/>
      <c r="N167" s="261"/>
      <c r="O167" s="261"/>
      <c r="P167" s="261"/>
      <c r="Q167" s="261"/>
      <c r="R167" s="261"/>
      <c r="S167" s="261"/>
      <c r="T167" s="261"/>
      <c r="U167" s="235"/>
      <c r="V167" s="235"/>
      <c r="W167" s="235"/>
      <c r="X167" s="235"/>
      <c r="Y167" s="235"/>
      <c r="Z167" s="235"/>
      <c r="AA167" s="235"/>
      <c r="AB167" s="235"/>
      <c r="AC167" s="235"/>
      <c r="AD167" s="235"/>
      <c r="AE167" s="235"/>
      <c r="AF167" s="235"/>
      <c r="AG167" s="235"/>
      <c r="AH167" s="235"/>
      <c r="AI167" s="235"/>
      <c r="AJ167" s="235"/>
      <c r="AK167" s="235"/>
      <c r="AL167" s="235"/>
      <c r="AM167" s="235"/>
      <c r="AN167" s="235"/>
      <c r="AO167" s="235"/>
      <c r="AP167" s="235"/>
      <c r="AQ167" s="235"/>
      <c r="AR167" s="235"/>
      <c r="AS167" s="235"/>
      <c r="AT167" s="235"/>
      <c r="AU167" s="235"/>
      <c r="AV167" s="235"/>
      <c r="AW167" s="235"/>
      <c r="AX167" s="235"/>
      <c r="AY167" s="235"/>
      <c r="AZ167" s="235"/>
      <c r="BA167" s="235"/>
      <c r="BB167" s="235"/>
      <c r="BC167" s="235"/>
      <c r="BD167" s="235"/>
      <c r="BE167" s="235"/>
      <c r="BF167" s="235"/>
      <c r="BG167" s="235"/>
      <c r="BH167" s="235"/>
      <c r="BI167" s="235"/>
      <c r="BJ167" s="235"/>
      <c r="BK167" s="235"/>
      <c r="BL167" s="235"/>
      <c r="BM167" s="235"/>
      <c r="BN167" s="235"/>
      <c r="BO167" s="235"/>
      <c r="BP167" s="235"/>
      <c r="BQ167" s="235"/>
      <c r="BR167" s="235"/>
      <c r="BS167" s="235"/>
      <c r="BT167" s="235"/>
      <c r="BU167" s="235"/>
      <c r="BV167" s="235"/>
      <c r="BW167" s="235"/>
      <c r="BX167" s="235"/>
      <c r="BY167" s="235"/>
      <c r="BZ167" s="235"/>
      <c r="CA167" s="235"/>
      <c r="CB167" s="235"/>
      <c r="CC167" s="235"/>
      <c r="CD167" s="235"/>
      <c r="CE167" s="235"/>
      <c r="CF167" s="235"/>
      <c r="CG167" s="235"/>
      <c r="CH167" s="235"/>
      <c r="CI167" s="235"/>
      <c r="CJ167" s="235"/>
      <c r="CK167" s="235"/>
      <c r="CL167" s="235"/>
      <c r="CM167" s="235"/>
      <c r="CN167" s="235"/>
      <c r="CO167" s="235"/>
      <c r="CP167" s="235"/>
      <c r="CQ167" s="235"/>
      <c r="CR167" s="235"/>
      <c r="CS167" s="235"/>
      <c r="CT167" s="235"/>
      <c r="CU167" s="235"/>
      <c r="CV167" s="235"/>
      <c r="CW167" s="235"/>
      <c r="CX167" s="235"/>
      <c r="CY167" s="235"/>
      <c r="CZ167" s="235"/>
      <c r="DA167" s="235"/>
      <c r="DB167" s="235"/>
      <c r="DC167" s="235"/>
      <c r="DD167" s="235"/>
      <c r="DE167" s="235"/>
      <c r="DF167" s="235"/>
      <c r="DG167" s="235"/>
      <c r="DH167" s="235"/>
      <c r="DI167" s="235"/>
      <c r="DJ167" s="235"/>
      <c r="DK167" s="235"/>
      <c r="DL167" s="235"/>
      <c r="DM167" s="235"/>
      <c r="DN167" s="235"/>
      <c r="DO167" s="235"/>
      <c r="DP167" s="235"/>
      <c r="DQ167" s="235"/>
      <c r="DR167" s="235"/>
      <c r="DS167" s="235"/>
      <c r="DT167" s="235"/>
      <c r="DU167" s="235"/>
      <c r="DV167" s="235"/>
      <c r="DW167" s="235"/>
      <c r="DX167" s="235"/>
      <c r="DY167" s="235"/>
      <c r="DZ167" s="235"/>
      <c r="EA167" s="235"/>
      <c r="EB167" s="235"/>
      <c r="EC167" s="235"/>
      <c r="ED167" s="235"/>
      <c r="EE167" s="235"/>
      <c r="EF167" s="235"/>
      <c r="EG167" s="235"/>
      <c r="EH167" s="235"/>
      <c r="EI167" s="235"/>
      <c r="EJ167" s="235"/>
      <c r="EK167" s="235"/>
      <c r="EL167" s="235"/>
      <c r="EM167" s="235"/>
      <c r="EN167" s="235"/>
      <c r="EO167" s="235"/>
      <c r="EP167" s="235"/>
      <c r="EQ167" s="235"/>
      <c r="ER167" s="235"/>
      <c r="ES167" s="235"/>
      <c r="ET167" s="235"/>
      <c r="EU167" s="235"/>
      <c r="EV167" s="235"/>
      <c r="EW167" s="235"/>
      <c r="EX167" s="235"/>
      <c r="EY167" s="235"/>
      <c r="EZ167" s="235"/>
      <c r="FA167" s="235"/>
      <c r="FB167" s="235"/>
      <c r="FC167" s="235"/>
      <c r="FD167" s="235"/>
    </row>
    <row r="168" spans="2:160" s="1" customFormat="1" x14ac:dyDescent="0.25">
      <c r="B168" s="33"/>
      <c r="C168" s="33"/>
      <c r="D168" s="261"/>
      <c r="E168" s="261"/>
      <c r="F168" s="261"/>
      <c r="G168" s="261"/>
      <c r="H168" s="261"/>
      <c r="I168" s="261"/>
      <c r="J168" s="261"/>
      <c r="K168" s="261"/>
      <c r="L168" s="261"/>
      <c r="M168" s="261"/>
      <c r="N168" s="261"/>
      <c r="O168" s="261"/>
      <c r="P168" s="261"/>
      <c r="Q168" s="261"/>
      <c r="R168" s="261"/>
      <c r="S168" s="261"/>
      <c r="T168" s="261"/>
      <c r="U168" s="235"/>
      <c r="V168" s="235"/>
      <c r="W168" s="235"/>
      <c r="X168" s="235"/>
      <c r="Y168" s="235"/>
      <c r="Z168" s="235"/>
      <c r="AA168" s="235"/>
      <c r="AB168" s="235"/>
      <c r="AC168" s="235"/>
      <c r="AD168" s="235"/>
      <c r="AE168" s="235"/>
      <c r="AF168" s="235"/>
      <c r="AG168" s="235"/>
      <c r="AH168" s="235"/>
      <c r="AI168" s="235"/>
      <c r="AJ168" s="235"/>
      <c r="AK168" s="235"/>
      <c r="AL168" s="235"/>
      <c r="AM168" s="235"/>
      <c r="AN168" s="235"/>
      <c r="AO168" s="235"/>
      <c r="AP168" s="235"/>
      <c r="AQ168" s="235"/>
      <c r="AR168" s="235"/>
      <c r="AS168" s="235"/>
      <c r="AT168" s="235"/>
      <c r="AU168" s="235"/>
      <c r="AV168" s="235"/>
      <c r="AW168" s="235"/>
      <c r="AX168" s="235"/>
      <c r="AY168" s="235"/>
      <c r="AZ168" s="235"/>
      <c r="BA168" s="235"/>
      <c r="BB168" s="235"/>
      <c r="BC168" s="235"/>
      <c r="BD168" s="235"/>
      <c r="BE168" s="235"/>
      <c r="BF168" s="235"/>
      <c r="BG168" s="235"/>
      <c r="BH168" s="235"/>
      <c r="BI168" s="235"/>
      <c r="BJ168" s="235"/>
      <c r="BK168" s="235"/>
      <c r="BL168" s="235"/>
      <c r="BM168" s="235"/>
      <c r="BN168" s="235"/>
      <c r="BO168" s="235"/>
      <c r="BP168" s="235"/>
      <c r="BQ168" s="235"/>
      <c r="BR168" s="235"/>
      <c r="BS168" s="235"/>
      <c r="BT168" s="235"/>
      <c r="BU168" s="235"/>
      <c r="BV168" s="235"/>
      <c r="BW168" s="235"/>
      <c r="BX168" s="235"/>
      <c r="BY168" s="235"/>
      <c r="BZ168" s="235"/>
      <c r="CA168" s="235"/>
      <c r="CB168" s="235"/>
      <c r="CC168" s="235"/>
      <c r="CD168" s="235"/>
      <c r="CE168" s="235"/>
      <c r="CF168" s="235"/>
      <c r="CG168" s="235"/>
      <c r="CH168" s="235"/>
      <c r="CI168" s="235"/>
      <c r="CJ168" s="235"/>
      <c r="CK168" s="235"/>
      <c r="CL168" s="235"/>
      <c r="CM168" s="235"/>
      <c r="CN168" s="235"/>
      <c r="CO168" s="235"/>
      <c r="CP168" s="235"/>
      <c r="CQ168" s="235"/>
      <c r="CR168" s="235"/>
      <c r="CS168" s="235"/>
      <c r="CT168" s="235"/>
      <c r="CU168" s="235"/>
      <c r="CV168" s="235"/>
      <c r="CW168" s="235"/>
      <c r="CX168" s="235"/>
      <c r="CY168" s="235"/>
      <c r="CZ168" s="235"/>
      <c r="DA168" s="235"/>
      <c r="DB168" s="235"/>
      <c r="DC168" s="235"/>
      <c r="DD168" s="235"/>
      <c r="DE168" s="235"/>
      <c r="DF168" s="235"/>
      <c r="DG168" s="235"/>
      <c r="DH168" s="235"/>
      <c r="DI168" s="235"/>
      <c r="DJ168" s="235"/>
      <c r="DK168" s="235"/>
      <c r="DL168" s="235"/>
      <c r="DM168" s="235"/>
      <c r="DN168" s="235"/>
      <c r="DO168" s="235"/>
      <c r="DP168" s="235"/>
      <c r="DQ168" s="235"/>
      <c r="DR168" s="235"/>
      <c r="DS168" s="235"/>
      <c r="DT168" s="235"/>
      <c r="DU168" s="235"/>
      <c r="DV168" s="235"/>
      <c r="DW168" s="235"/>
      <c r="DX168" s="235"/>
      <c r="DY168" s="235"/>
      <c r="DZ168" s="235"/>
      <c r="EA168" s="235"/>
      <c r="EB168" s="235"/>
      <c r="EC168" s="235"/>
      <c r="ED168" s="235"/>
      <c r="EE168" s="235"/>
      <c r="EF168" s="235"/>
      <c r="EG168" s="235"/>
      <c r="EH168" s="235"/>
      <c r="EI168" s="235"/>
      <c r="EJ168" s="235"/>
      <c r="EK168" s="235"/>
      <c r="EL168" s="235"/>
      <c r="EM168" s="235"/>
      <c r="EN168" s="235"/>
      <c r="EO168" s="235"/>
      <c r="EP168" s="235"/>
      <c r="EQ168" s="235"/>
      <c r="ER168" s="235"/>
      <c r="ES168" s="235"/>
      <c r="ET168" s="235"/>
      <c r="EU168" s="235"/>
      <c r="EV168" s="235"/>
      <c r="EW168" s="235"/>
      <c r="EX168" s="235"/>
      <c r="EY168" s="235"/>
      <c r="EZ168" s="235"/>
      <c r="FA168" s="235"/>
      <c r="FB168" s="235"/>
      <c r="FC168" s="235"/>
      <c r="FD168" s="235"/>
    </row>
    <row r="169" spans="2:160" s="1" customFormat="1" x14ac:dyDescent="0.25">
      <c r="B169" s="33"/>
      <c r="C169" s="33"/>
      <c r="D169" s="261"/>
      <c r="E169" s="261"/>
      <c r="F169" s="261"/>
      <c r="G169" s="261"/>
      <c r="H169" s="261"/>
      <c r="I169" s="261"/>
      <c r="J169" s="261"/>
      <c r="K169" s="261"/>
      <c r="L169" s="261"/>
      <c r="M169" s="261"/>
      <c r="N169" s="261"/>
      <c r="O169" s="261"/>
      <c r="P169" s="261"/>
      <c r="Q169" s="261"/>
      <c r="R169" s="261"/>
      <c r="S169" s="261"/>
      <c r="T169" s="261"/>
      <c r="U169" s="235"/>
      <c r="V169" s="235"/>
      <c r="W169" s="235"/>
      <c r="X169" s="235"/>
      <c r="Y169" s="235"/>
      <c r="Z169" s="235"/>
      <c r="AA169" s="235"/>
      <c r="AB169" s="235"/>
      <c r="AC169" s="235"/>
      <c r="AD169" s="235"/>
      <c r="AE169" s="235"/>
      <c r="AF169" s="235"/>
      <c r="AG169" s="235"/>
      <c r="AH169" s="235"/>
      <c r="AI169" s="235"/>
      <c r="AJ169" s="235"/>
      <c r="AK169" s="235"/>
      <c r="AL169" s="235"/>
      <c r="AM169" s="235"/>
      <c r="AN169" s="235"/>
      <c r="AO169" s="235"/>
      <c r="AP169" s="235"/>
      <c r="AQ169" s="235"/>
      <c r="AR169" s="235"/>
      <c r="AS169" s="235"/>
      <c r="AT169" s="235"/>
      <c r="AU169" s="235"/>
      <c r="AV169" s="235"/>
      <c r="AW169" s="235"/>
      <c r="AX169" s="235"/>
      <c r="AY169" s="235"/>
      <c r="AZ169" s="235"/>
      <c r="BA169" s="235"/>
      <c r="BB169" s="235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5"/>
      <c r="BS169" s="235"/>
      <c r="BT169" s="235"/>
      <c r="BU169" s="235"/>
      <c r="BV169" s="235"/>
      <c r="BW169" s="235"/>
      <c r="BX169" s="235"/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5"/>
      <c r="CJ169" s="235"/>
      <c r="CK169" s="235"/>
      <c r="CL169" s="235"/>
      <c r="CM169" s="235"/>
      <c r="CN169" s="235"/>
      <c r="CO169" s="235"/>
      <c r="CP169" s="235"/>
      <c r="CQ169" s="235"/>
      <c r="CR169" s="235"/>
      <c r="CS169" s="235"/>
      <c r="CT169" s="235"/>
      <c r="CU169" s="235"/>
      <c r="CV169" s="235"/>
      <c r="CW169" s="235"/>
      <c r="CX169" s="235"/>
      <c r="CY169" s="235"/>
      <c r="CZ169" s="235"/>
      <c r="DA169" s="235"/>
      <c r="DB169" s="235"/>
      <c r="DC169" s="235"/>
      <c r="DD169" s="235"/>
      <c r="DE169" s="235"/>
      <c r="DF169" s="235"/>
      <c r="DG169" s="235"/>
      <c r="DH169" s="235"/>
      <c r="DI169" s="235"/>
      <c r="DJ169" s="235"/>
      <c r="DK169" s="235"/>
      <c r="DL169" s="235"/>
      <c r="DM169" s="235"/>
      <c r="DN169" s="235"/>
      <c r="DO169" s="235"/>
      <c r="DP169" s="235"/>
      <c r="DQ169" s="235"/>
      <c r="DR169" s="235"/>
      <c r="DS169" s="235"/>
      <c r="DT169" s="235"/>
      <c r="DU169" s="235"/>
      <c r="DV169" s="235"/>
      <c r="DW169" s="235"/>
      <c r="DX169" s="235"/>
      <c r="DY169" s="235"/>
      <c r="DZ169" s="235"/>
      <c r="EA169" s="235"/>
      <c r="EB169" s="235"/>
      <c r="EC169" s="235"/>
      <c r="ED169" s="235"/>
      <c r="EE169" s="235"/>
      <c r="EF169" s="235"/>
      <c r="EG169" s="235"/>
      <c r="EH169" s="235"/>
      <c r="EI169" s="235"/>
      <c r="EJ169" s="235"/>
      <c r="EK169" s="235"/>
      <c r="EL169" s="235"/>
      <c r="EM169" s="235"/>
      <c r="EN169" s="235"/>
      <c r="EO169" s="235"/>
      <c r="EP169" s="235"/>
      <c r="EQ169" s="235"/>
      <c r="ER169" s="235"/>
      <c r="ES169" s="235"/>
      <c r="ET169" s="235"/>
      <c r="EU169" s="235"/>
      <c r="EV169" s="235"/>
      <c r="EW169" s="235"/>
      <c r="EX169" s="235"/>
      <c r="EY169" s="235"/>
      <c r="EZ169" s="235"/>
      <c r="FA169" s="235"/>
      <c r="FB169" s="235"/>
      <c r="FC169" s="235"/>
      <c r="FD169" s="235"/>
    </row>
    <row r="170" spans="2:160" s="1" customFormat="1" x14ac:dyDescent="0.25">
      <c r="B170" s="33"/>
      <c r="C170" s="33"/>
      <c r="D170" s="261"/>
      <c r="E170" s="261"/>
      <c r="F170" s="261"/>
      <c r="G170" s="261"/>
      <c r="H170" s="261"/>
      <c r="I170" s="261"/>
      <c r="J170" s="261"/>
      <c r="K170" s="261"/>
      <c r="L170" s="261"/>
      <c r="M170" s="261"/>
      <c r="N170" s="261"/>
      <c r="O170" s="261"/>
      <c r="P170" s="261"/>
      <c r="Q170" s="261"/>
      <c r="R170" s="261"/>
      <c r="S170" s="261"/>
      <c r="T170" s="261"/>
      <c r="U170" s="235"/>
      <c r="V170" s="235"/>
      <c r="W170" s="235"/>
      <c r="X170" s="235"/>
      <c r="Y170" s="235"/>
      <c r="Z170" s="235"/>
      <c r="AA170" s="235"/>
      <c r="AB170" s="235"/>
      <c r="AC170" s="235"/>
      <c r="AD170" s="235"/>
      <c r="AE170" s="235"/>
      <c r="AF170" s="235"/>
      <c r="AG170" s="235"/>
      <c r="AH170" s="235"/>
      <c r="AI170" s="235"/>
      <c r="AJ170" s="235"/>
      <c r="AK170" s="235"/>
      <c r="AL170" s="235"/>
      <c r="AM170" s="235"/>
      <c r="AN170" s="235"/>
      <c r="AO170" s="235"/>
      <c r="AP170" s="235"/>
      <c r="AQ170" s="235"/>
      <c r="AR170" s="235"/>
      <c r="AS170" s="235"/>
      <c r="AT170" s="235"/>
      <c r="AU170" s="235"/>
      <c r="AV170" s="235"/>
      <c r="AW170" s="235"/>
      <c r="AX170" s="235"/>
      <c r="AY170" s="235"/>
      <c r="AZ170" s="235"/>
      <c r="BA170" s="235"/>
      <c r="BB170" s="235"/>
      <c r="BC170" s="235"/>
      <c r="BD170" s="235"/>
      <c r="BE170" s="235"/>
      <c r="BF170" s="235"/>
      <c r="BG170" s="235"/>
      <c r="BH170" s="235"/>
      <c r="BI170" s="235"/>
      <c r="BJ170" s="235"/>
      <c r="BK170" s="235"/>
      <c r="BL170" s="235"/>
      <c r="BM170" s="235"/>
      <c r="BN170" s="235"/>
      <c r="BO170" s="235"/>
      <c r="BP170" s="235"/>
      <c r="BQ170" s="235"/>
      <c r="BR170" s="235"/>
      <c r="BS170" s="235"/>
      <c r="BT170" s="235"/>
      <c r="BU170" s="235"/>
      <c r="BV170" s="235"/>
      <c r="BW170" s="235"/>
      <c r="BX170" s="235"/>
      <c r="BY170" s="235"/>
      <c r="BZ170" s="235"/>
      <c r="CA170" s="235"/>
      <c r="CB170" s="235"/>
      <c r="CC170" s="235"/>
      <c r="CD170" s="235"/>
      <c r="CE170" s="235"/>
      <c r="CF170" s="235"/>
      <c r="CG170" s="235"/>
      <c r="CH170" s="235"/>
      <c r="CI170" s="235"/>
      <c r="CJ170" s="235"/>
      <c r="CK170" s="235"/>
      <c r="CL170" s="235"/>
      <c r="CM170" s="235"/>
      <c r="CN170" s="235"/>
      <c r="CO170" s="235"/>
      <c r="CP170" s="235"/>
      <c r="CQ170" s="235"/>
      <c r="CR170" s="235"/>
      <c r="CS170" s="235"/>
      <c r="CT170" s="235"/>
      <c r="CU170" s="235"/>
      <c r="CV170" s="235"/>
      <c r="CW170" s="235"/>
      <c r="CX170" s="235"/>
      <c r="CY170" s="235"/>
      <c r="CZ170" s="235"/>
      <c r="DA170" s="235"/>
      <c r="DB170" s="235"/>
      <c r="DC170" s="235"/>
      <c r="DD170" s="235"/>
      <c r="DE170" s="235"/>
      <c r="DF170" s="235"/>
      <c r="DG170" s="235"/>
      <c r="DH170" s="235"/>
      <c r="DI170" s="235"/>
      <c r="DJ170" s="235"/>
      <c r="DK170" s="235"/>
      <c r="DL170" s="235"/>
      <c r="DM170" s="235"/>
      <c r="DN170" s="235"/>
      <c r="DO170" s="235"/>
      <c r="DP170" s="235"/>
      <c r="DQ170" s="235"/>
      <c r="DR170" s="235"/>
      <c r="DS170" s="235"/>
      <c r="DT170" s="235"/>
      <c r="DU170" s="235"/>
      <c r="DV170" s="235"/>
      <c r="DW170" s="235"/>
      <c r="DX170" s="235"/>
      <c r="DY170" s="235"/>
      <c r="DZ170" s="235"/>
      <c r="EA170" s="235"/>
      <c r="EB170" s="235"/>
      <c r="EC170" s="235"/>
      <c r="ED170" s="235"/>
      <c r="EE170" s="235"/>
      <c r="EF170" s="235"/>
      <c r="EG170" s="235"/>
      <c r="EH170" s="235"/>
      <c r="EI170" s="235"/>
      <c r="EJ170" s="235"/>
      <c r="EK170" s="235"/>
      <c r="EL170" s="235"/>
      <c r="EM170" s="235"/>
      <c r="EN170" s="235"/>
      <c r="EO170" s="235"/>
      <c r="EP170" s="235"/>
      <c r="EQ170" s="235"/>
      <c r="ER170" s="235"/>
      <c r="ES170" s="235"/>
      <c r="ET170" s="235"/>
      <c r="EU170" s="235"/>
      <c r="EV170" s="235"/>
      <c r="EW170" s="235"/>
      <c r="EX170" s="235"/>
      <c r="EY170" s="235"/>
      <c r="EZ170" s="235"/>
      <c r="FA170" s="235"/>
      <c r="FB170" s="235"/>
      <c r="FC170" s="235"/>
      <c r="FD170" s="235"/>
    </row>
    <row r="171" spans="2:160" s="1" customFormat="1" x14ac:dyDescent="0.25">
      <c r="B171" s="33"/>
      <c r="C171" s="33"/>
      <c r="D171" s="261"/>
      <c r="E171" s="261"/>
      <c r="F171" s="261"/>
      <c r="G171" s="261"/>
      <c r="H171" s="261"/>
      <c r="I171" s="261"/>
      <c r="J171" s="261"/>
      <c r="K171" s="261"/>
      <c r="L171" s="261"/>
      <c r="M171" s="261"/>
      <c r="N171" s="261"/>
      <c r="O171" s="261"/>
      <c r="P171" s="261"/>
      <c r="Q171" s="261"/>
      <c r="R171" s="261"/>
      <c r="S171" s="261"/>
      <c r="T171" s="261"/>
      <c r="U171" s="235"/>
      <c r="V171" s="235"/>
      <c r="W171" s="235"/>
      <c r="X171" s="235"/>
      <c r="Y171" s="235"/>
      <c r="Z171" s="235"/>
      <c r="AA171" s="235"/>
      <c r="AB171" s="235"/>
      <c r="AC171" s="235"/>
      <c r="AD171" s="235"/>
      <c r="AE171" s="235"/>
      <c r="AF171" s="235"/>
      <c r="AG171" s="235"/>
      <c r="AH171" s="235"/>
      <c r="AI171" s="235"/>
      <c r="AJ171" s="235"/>
      <c r="AK171" s="235"/>
      <c r="AL171" s="235"/>
      <c r="AM171" s="235"/>
      <c r="AN171" s="235"/>
      <c r="AO171" s="235"/>
      <c r="AP171" s="235"/>
      <c r="AQ171" s="235"/>
      <c r="AR171" s="235"/>
      <c r="AS171" s="235"/>
      <c r="AT171" s="235"/>
      <c r="AU171" s="235"/>
      <c r="AV171" s="235"/>
      <c r="AW171" s="235"/>
      <c r="AX171" s="235"/>
      <c r="AY171" s="235"/>
      <c r="AZ171" s="235"/>
      <c r="BA171" s="235"/>
      <c r="BB171" s="235"/>
      <c r="BC171" s="235"/>
      <c r="BD171" s="235"/>
      <c r="BE171" s="235"/>
      <c r="BF171" s="235"/>
      <c r="BG171" s="235"/>
      <c r="BH171" s="235"/>
      <c r="BI171" s="235"/>
      <c r="BJ171" s="235"/>
      <c r="BK171" s="235"/>
      <c r="BL171" s="235"/>
      <c r="BM171" s="235"/>
      <c r="BN171" s="235"/>
      <c r="BO171" s="235"/>
      <c r="BP171" s="235"/>
      <c r="BQ171" s="235"/>
      <c r="BR171" s="235"/>
      <c r="BS171" s="235"/>
      <c r="BT171" s="235"/>
      <c r="BU171" s="235"/>
      <c r="BV171" s="235"/>
      <c r="BW171" s="235"/>
      <c r="BX171" s="235"/>
      <c r="BY171" s="235"/>
      <c r="BZ171" s="235"/>
      <c r="CA171" s="235"/>
      <c r="CB171" s="235"/>
      <c r="CC171" s="235"/>
      <c r="CD171" s="235"/>
      <c r="CE171" s="235"/>
      <c r="CF171" s="235"/>
      <c r="CG171" s="235"/>
      <c r="CH171" s="235"/>
      <c r="CI171" s="235"/>
      <c r="CJ171" s="235"/>
      <c r="CK171" s="235"/>
      <c r="CL171" s="235"/>
      <c r="CM171" s="235"/>
      <c r="CN171" s="235"/>
      <c r="CO171" s="235"/>
      <c r="CP171" s="235"/>
      <c r="CQ171" s="235"/>
      <c r="CR171" s="235"/>
      <c r="CS171" s="235"/>
      <c r="CT171" s="235"/>
      <c r="CU171" s="235"/>
      <c r="CV171" s="235"/>
      <c r="CW171" s="235"/>
      <c r="CX171" s="235"/>
      <c r="CY171" s="235"/>
      <c r="CZ171" s="235"/>
      <c r="DA171" s="235"/>
      <c r="DB171" s="235"/>
      <c r="DC171" s="235"/>
      <c r="DD171" s="235"/>
      <c r="DE171" s="235"/>
      <c r="DF171" s="235"/>
      <c r="DG171" s="235"/>
      <c r="DH171" s="235"/>
      <c r="DI171" s="235"/>
      <c r="DJ171" s="235"/>
      <c r="DK171" s="235"/>
      <c r="DL171" s="235"/>
      <c r="DM171" s="235"/>
      <c r="DN171" s="235"/>
      <c r="DO171" s="235"/>
      <c r="DP171" s="235"/>
      <c r="DQ171" s="235"/>
      <c r="DR171" s="235"/>
      <c r="DS171" s="235"/>
      <c r="DT171" s="235"/>
      <c r="DU171" s="235"/>
      <c r="DV171" s="235"/>
      <c r="DW171" s="235"/>
      <c r="DX171" s="235"/>
      <c r="DY171" s="235"/>
      <c r="DZ171" s="235"/>
      <c r="EA171" s="235"/>
      <c r="EB171" s="235"/>
      <c r="EC171" s="235"/>
      <c r="ED171" s="235"/>
      <c r="EE171" s="235"/>
      <c r="EF171" s="235"/>
      <c r="EG171" s="235"/>
      <c r="EH171" s="235"/>
      <c r="EI171" s="235"/>
      <c r="EJ171" s="235"/>
      <c r="EK171" s="235"/>
      <c r="EL171" s="235"/>
      <c r="EM171" s="235"/>
      <c r="EN171" s="235"/>
      <c r="EO171" s="235"/>
      <c r="EP171" s="235"/>
      <c r="EQ171" s="235"/>
      <c r="ER171" s="235"/>
      <c r="ES171" s="235"/>
      <c r="ET171" s="235"/>
      <c r="EU171" s="235"/>
      <c r="EV171" s="235"/>
      <c r="EW171" s="235"/>
      <c r="EX171" s="235"/>
      <c r="EY171" s="235"/>
      <c r="EZ171" s="235"/>
      <c r="FA171" s="235"/>
      <c r="FB171" s="235"/>
      <c r="FC171" s="235"/>
      <c r="FD171" s="235"/>
    </row>
    <row r="172" spans="2:160" s="1" customFormat="1" x14ac:dyDescent="0.25">
      <c r="B172" s="33"/>
      <c r="C172" s="33"/>
      <c r="D172" s="261"/>
      <c r="E172" s="261"/>
      <c r="F172" s="261"/>
      <c r="G172" s="261"/>
      <c r="H172" s="261"/>
      <c r="I172" s="261"/>
      <c r="J172" s="261"/>
      <c r="K172" s="261"/>
      <c r="L172" s="261"/>
      <c r="M172" s="261"/>
      <c r="N172" s="261"/>
      <c r="O172" s="261"/>
      <c r="P172" s="261"/>
      <c r="Q172" s="261"/>
      <c r="R172" s="261"/>
      <c r="S172" s="261"/>
      <c r="T172" s="261"/>
      <c r="U172" s="235"/>
      <c r="V172" s="235"/>
      <c r="W172" s="235"/>
      <c r="X172" s="235"/>
      <c r="Y172" s="235"/>
      <c r="Z172" s="235"/>
      <c r="AA172" s="235"/>
      <c r="AB172" s="235"/>
      <c r="AC172" s="235"/>
      <c r="AD172" s="235"/>
      <c r="AE172" s="235"/>
      <c r="AF172" s="235"/>
      <c r="AG172" s="235"/>
      <c r="AH172" s="235"/>
      <c r="AI172" s="235"/>
      <c r="AJ172" s="235"/>
      <c r="AK172" s="235"/>
      <c r="AL172" s="235"/>
      <c r="AM172" s="235"/>
      <c r="AN172" s="235"/>
      <c r="AO172" s="235"/>
      <c r="AP172" s="235"/>
      <c r="AQ172" s="235"/>
      <c r="AR172" s="235"/>
      <c r="AS172" s="235"/>
      <c r="AT172" s="235"/>
      <c r="AU172" s="235"/>
      <c r="AV172" s="235"/>
      <c r="AW172" s="235"/>
      <c r="AX172" s="235"/>
      <c r="AY172" s="235"/>
      <c r="AZ172" s="235"/>
      <c r="BA172" s="235"/>
      <c r="BB172" s="235"/>
      <c r="BC172" s="235"/>
      <c r="BD172" s="235"/>
      <c r="BE172" s="235"/>
      <c r="BF172" s="235"/>
      <c r="BG172" s="235"/>
      <c r="BH172" s="235"/>
      <c r="BI172" s="235"/>
      <c r="BJ172" s="235"/>
      <c r="BK172" s="235"/>
      <c r="BL172" s="235"/>
      <c r="BM172" s="235"/>
      <c r="BN172" s="235"/>
      <c r="BO172" s="235"/>
      <c r="BP172" s="235"/>
      <c r="BQ172" s="235"/>
      <c r="BR172" s="235"/>
      <c r="BS172" s="235"/>
      <c r="BT172" s="235"/>
      <c r="BU172" s="235"/>
      <c r="BV172" s="235"/>
      <c r="BW172" s="235"/>
      <c r="BX172" s="235"/>
      <c r="BY172" s="235"/>
      <c r="BZ172" s="235"/>
      <c r="CA172" s="235"/>
      <c r="CB172" s="235"/>
      <c r="CC172" s="235"/>
      <c r="CD172" s="235"/>
      <c r="CE172" s="235"/>
      <c r="CF172" s="235"/>
      <c r="CG172" s="235"/>
      <c r="CH172" s="235"/>
      <c r="CI172" s="235"/>
      <c r="CJ172" s="235"/>
      <c r="CK172" s="235"/>
      <c r="CL172" s="235"/>
      <c r="CM172" s="235"/>
      <c r="CN172" s="235"/>
      <c r="CO172" s="235"/>
      <c r="CP172" s="235"/>
      <c r="CQ172" s="235"/>
      <c r="CR172" s="235"/>
      <c r="CS172" s="235"/>
      <c r="CT172" s="235"/>
      <c r="CU172" s="235"/>
      <c r="CV172" s="235"/>
      <c r="CW172" s="235"/>
      <c r="CX172" s="235"/>
      <c r="CY172" s="235"/>
      <c r="CZ172" s="235"/>
      <c r="DA172" s="235"/>
      <c r="DB172" s="235"/>
      <c r="DC172" s="235"/>
      <c r="DD172" s="235"/>
      <c r="DE172" s="235"/>
      <c r="DF172" s="235"/>
      <c r="DG172" s="235"/>
      <c r="DH172" s="235"/>
      <c r="DI172" s="235"/>
      <c r="DJ172" s="235"/>
      <c r="DK172" s="235"/>
      <c r="DL172" s="235"/>
      <c r="DM172" s="235"/>
      <c r="DN172" s="235"/>
      <c r="DO172" s="235"/>
      <c r="DP172" s="235"/>
      <c r="DQ172" s="235"/>
      <c r="DR172" s="235"/>
      <c r="DS172" s="235"/>
      <c r="DT172" s="235"/>
      <c r="DU172" s="235"/>
      <c r="DV172" s="235"/>
      <c r="DW172" s="235"/>
      <c r="DX172" s="235"/>
      <c r="DY172" s="235"/>
      <c r="DZ172" s="235"/>
      <c r="EA172" s="235"/>
      <c r="EB172" s="235"/>
      <c r="EC172" s="235"/>
      <c r="ED172" s="235"/>
      <c r="EE172" s="235"/>
      <c r="EF172" s="235"/>
      <c r="EG172" s="235"/>
      <c r="EH172" s="235"/>
      <c r="EI172" s="235"/>
      <c r="EJ172" s="235"/>
      <c r="EK172" s="235"/>
      <c r="EL172" s="235"/>
      <c r="EM172" s="235"/>
      <c r="EN172" s="235"/>
      <c r="EO172" s="235"/>
      <c r="EP172" s="235"/>
      <c r="EQ172" s="235"/>
      <c r="ER172" s="235"/>
      <c r="ES172" s="235"/>
      <c r="ET172" s="235"/>
      <c r="EU172" s="235"/>
      <c r="EV172" s="235"/>
      <c r="EW172" s="235"/>
      <c r="EX172" s="235"/>
      <c r="EY172" s="235"/>
      <c r="EZ172" s="235"/>
      <c r="FA172" s="235"/>
      <c r="FB172" s="235"/>
      <c r="FC172" s="235"/>
      <c r="FD172" s="235"/>
    </row>
    <row r="173" spans="2:160" s="1" customFormat="1" x14ac:dyDescent="0.25">
      <c r="B173" s="33"/>
      <c r="C173" s="33"/>
      <c r="D173" s="261"/>
      <c r="E173" s="261"/>
      <c r="F173" s="261"/>
      <c r="G173" s="261"/>
      <c r="H173" s="261"/>
      <c r="I173" s="261"/>
      <c r="J173" s="261"/>
      <c r="K173" s="261"/>
      <c r="L173" s="261"/>
      <c r="M173" s="261"/>
      <c r="N173" s="261"/>
      <c r="O173" s="261"/>
      <c r="P173" s="261"/>
      <c r="Q173" s="261"/>
      <c r="R173" s="261"/>
      <c r="S173" s="261"/>
      <c r="T173" s="261"/>
      <c r="U173" s="235"/>
      <c r="V173" s="235"/>
      <c r="W173" s="235"/>
      <c r="X173" s="235"/>
      <c r="Y173" s="235"/>
      <c r="Z173" s="235"/>
      <c r="AA173" s="235"/>
      <c r="AB173" s="235"/>
      <c r="AC173" s="235"/>
      <c r="AD173" s="235"/>
      <c r="AE173" s="235"/>
      <c r="AF173" s="235"/>
      <c r="AG173" s="235"/>
      <c r="AH173" s="235"/>
      <c r="AI173" s="235"/>
      <c r="AJ173" s="235"/>
      <c r="AK173" s="235"/>
      <c r="AL173" s="235"/>
      <c r="AM173" s="235"/>
      <c r="AN173" s="235"/>
      <c r="AO173" s="235"/>
      <c r="AP173" s="235"/>
      <c r="AQ173" s="235"/>
      <c r="AR173" s="235"/>
      <c r="AS173" s="235"/>
      <c r="AT173" s="235"/>
      <c r="AU173" s="235"/>
      <c r="AV173" s="235"/>
      <c r="AW173" s="235"/>
      <c r="AX173" s="235"/>
      <c r="AY173" s="235"/>
      <c r="AZ173" s="235"/>
      <c r="BA173" s="235"/>
      <c r="BB173" s="235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5"/>
      <c r="BS173" s="235"/>
      <c r="BT173" s="235"/>
      <c r="BU173" s="235"/>
      <c r="BV173" s="235"/>
      <c r="BW173" s="235"/>
      <c r="BX173" s="235"/>
      <c r="BY173" s="235"/>
      <c r="BZ173" s="235"/>
      <c r="CA173" s="235"/>
      <c r="CB173" s="235"/>
      <c r="CC173" s="235"/>
      <c r="CD173" s="235"/>
      <c r="CE173" s="235"/>
      <c r="CF173" s="235"/>
      <c r="CG173" s="235"/>
      <c r="CH173" s="235"/>
      <c r="CI173" s="235"/>
      <c r="CJ173" s="235"/>
      <c r="CK173" s="235"/>
      <c r="CL173" s="235"/>
      <c r="CM173" s="235"/>
      <c r="CN173" s="235"/>
      <c r="CO173" s="235"/>
      <c r="CP173" s="235"/>
      <c r="CQ173" s="235"/>
      <c r="CR173" s="235"/>
      <c r="CS173" s="235"/>
      <c r="CT173" s="235"/>
      <c r="CU173" s="235"/>
      <c r="CV173" s="235"/>
      <c r="CW173" s="235"/>
      <c r="CX173" s="235"/>
      <c r="CY173" s="235"/>
      <c r="CZ173" s="235"/>
      <c r="DA173" s="235"/>
      <c r="DB173" s="235"/>
      <c r="DC173" s="235"/>
      <c r="DD173" s="235"/>
      <c r="DE173" s="235"/>
      <c r="DF173" s="235"/>
      <c r="DG173" s="235"/>
      <c r="DH173" s="235"/>
      <c r="DI173" s="235"/>
      <c r="DJ173" s="235"/>
      <c r="DK173" s="235"/>
      <c r="DL173" s="235"/>
      <c r="DM173" s="235"/>
      <c r="DN173" s="235"/>
      <c r="DO173" s="235"/>
      <c r="DP173" s="235"/>
      <c r="DQ173" s="235"/>
      <c r="DR173" s="235"/>
      <c r="DS173" s="235"/>
      <c r="DT173" s="235"/>
      <c r="DU173" s="235"/>
      <c r="DV173" s="235"/>
      <c r="DW173" s="235"/>
      <c r="DX173" s="235"/>
      <c r="DY173" s="235"/>
      <c r="DZ173" s="235"/>
      <c r="EA173" s="235"/>
      <c r="EB173" s="235"/>
      <c r="EC173" s="235"/>
      <c r="ED173" s="235"/>
      <c r="EE173" s="235"/>
      <c r="EF173" s="235"/>
      <c r="EG173" s="235"/>
      <c r="EH173" s="235"/>
      <c r="EI173" s="235"/>
      <c r="EJ173" s="235"/>
      <c r="EK173" s="235"/>
      <c r="EL173" s="235"/>
      <c r="EM173" s="235"/>
      <c r="EN173" s="235"/>
      <c r="EO173" s="235"/>
      <c r="EP173" s="235"/>
      <c r="EQ173" s="235"/>
      <c r="ER173" s="235"/>
      <c r="ES173" s="235"/>
      <c r="ET173" s="235"/>
      <c r="EU173" s="235"/>
      <c r="EV173" s="235"/>
      <c r="EW173" s="235"/>
      <c r="EX173" s="235"/>
      <c r="EY173" s="235"/>
      <c r="EZ173" s="235"/>
      <c r="FA173" s="235"/>
      <c r="FB173" s="235"/>
      <c r="FC173" s="235"/>
      <c r="FD173" s="235"/>
    </row>
    <row r="174" spans="2:160" s="1" customFormat="1" x14ac:dyDescent="0.25">
      <c r="B174" s="33"/>
      <c r="C174" s="33"/>
      <c r="D174" s="261"/>
      <c r="E174" s="261"/>
      <c r="F174" s="261"/>
      <c r="G174" s="261"/>
      <c r="H174" s="261"/>
      <c r="I174" s="261"/>
      <c r="J174" s="261"/>
      <c r="K174" s="261"/>
      <c r="L174" s="261"/>
      <c r="M174" s="261"/>
      <c r="N174" s="261"/>
      <c r="O174" s="261"/>
      <c r="P174" s="261"/>
      <c r="Q174" s="261"/>
      <c r="R174" s="261"/>
      <c r="S174" s="261"/>
      <c r="T174" s="261"/>
      <c r="U174" s="235"/>
      <c r="V174" s="235"/>
      <c r="W174" s="235"/>
      <c r="X174" s="235"/>
      <c r="Y174" s="235"/>
      <c r="Z174" s="235"/>
      <c r="AA174" s="235"/>
      <c r="AB174" s="235"/>
      <c r="AC174" s="235"/>
      <c r="AD174" s="235"/>
      <c r="AE174" s="235"/>
      <c r="AF174" s="235"/>
      <c r="AG174" s="235"/>
      <c r="AH174" s="235"/>
      <c r="AI174" s="235"/>
      <c r="AJ174" s="235"/>
      <c r="AK174" s="235"/>
      <c r="AL174" s="235"/>
      <c r="AM174" s="235"/>
      <c r="AN174" s="235"/>
      <c r="AO174" s="235"/>
      <c r="AP174" s="235"/>
      <c r="AQ174" s="235"/>
      <c r="AR174" s="235"/>
      <c r="AS174" s="235"/>
      <c r="AT174" s="235"/>
      <c r="AU174" s="235"/>
      <c r="AV174" s="235"/>
      <c r="AW174" s="235"/>
      <c r="AX174" s="235"/>
      <c r="AY174" s="235"/>
      <c r="AZ174" s="235"/>
      <c r="BA174" s="235"/>
      <c r="BB174" s="235"/>
      <c r="BC174" s="235"/>
      <c r="BD174" s="235"/>
      <c r="BE174" s="235"/>
      <c r="BF174" s="235"/>
      <c r="BG174" s="235"/>
      <c r="BH174" s="235"/>
      <c r="BI174" s="235"/>
      <c r="BJ174" s="235"/>
      <c r="BK174" s="235"/>
      <c r="BL174" s="235"/>
      <c r="BM174" s="235"/>
      <c r="BN174" s="235"/>
      <c r="BO174" s="235"/>
      <c r="BP174" s="235"/>
      <c r="BQ174" s="235"/>
      <c r="BR174" s="235"/>
      <c r="BS174" s="235"/>
      <c r="BT174" s="235"/>
      <c r="BU174" s="235"/>
      <c r="BV174" s="235"/>
      <c r="BW174" s="235"/>
      <c r="BX174" s="235"/>
      <c r="BY174" s="235"/>
      <c r="BZ174" s="235"/>
      <c r="CA174" s="235"/>
      <c r="CB174" s="235"/>
      <c r="CC174" s="235"/>
      <c r="CD174" s="235"/>
      <c r="CE174" s="235"/>
      <c r="CF174" s="235"/>
      <c r="CG174" s="235"/>
      <c r="CH174" s="235"/>
      <c r="CI174" s="235"/>
      <c r="CJ174" s="235"/>
      <c r="CK174" s="235"/>
      <c r="CL174" s="235"/>
      <c r="CM174" s="235"/>
      <c r="CN174" s="235"/>
      <c r="CO174" s="235"/>
      <c r="CP174" s="235"/>
      <c r="CQ174" s="235"/>
      <c r="CR174" s="235"/>
      <c r="CS174" s="235"/>
      <c r="CT174" s="235"/>
      <c r="CU174" s="235"/>
      <c r="CV174" s="235"/>
      <c r="CW174" s="235"/>
      <c r="CX174" s="235"/>
      <c r="CY174" s="235"/>
      <c r="CZ174" s="235"/>
      <c r="DA174" s="235"/>
      <c r="DB174" s="235"/>
      <c r="DC174" s="235"/>
      <c r="DD174" s="235"/>
      <c r="DE174" s="235"/>
      <c r="DF174" s="235"/>
      <c r="DG174" s="235"/>
      <c r="DH174" s="235"/>
      <c r="DI174" s="235"/>
      <c r="DJ174" s="235"/>
      <c r="DK174" s="235"/>
      <c r="DL174" s="235"/>
      <c r="DM174" s="235"/>
      <c r="DN174" s="235"/>
      <c r="DO174" s="235"/>
      <c r="DP174" s="235"/>
      <c r="DQ174" s="235"/>
      <c r="DR174" s="235"/>
      <c r="DS174" s="235"/>
      <c r="DT174" s="235"/>
      <c r="DU174" s="235"/>
      <c r="DV174" s="235"/>
      <c r="DW174" s="235"/>
      <c r="DX174" s="235"/>
      <c r="DY174" s="235"/>
      <c r="DZ174" s="235"/>
      <c r="EA174" s="235"/>
      <c r="EB174" s="235"/>
      <c r="EC174" s="235"/>
      <c r="ED174" s="235"/>
      <c r="EE174" s="235"/>
      <c r="EF174" s="235"/>
      <c r="EG174" s="235"/>
      <c r="EH174" s="235"/>
      <c r="EI174" s="235"/>
      <c r="EJ174" s="235"/>
      <c r="EK174" s="235"/>
      <c r="EL174" s="235"/>
      <c r="EM174" s="235"/>
      <c r="EN174" s="235"/>
      <c r="EO174" s="235"/>
      <c r="EP174" s="235"/>
      <c r="EQ174" s="235"/>
      <c r="ER174" s="235"/>
      <c r="ES174" s="235"/>
      <c r="ET174" s="235"/>
      <c r="EU174" s="235"/>
      <c r="EV174" s="235"/>
      <c r="EW174" s="235"/>
      <c r="EX174" s="235"/>
      <c r="EY174" s="235"/>
      <c r="EZ174" s="235"/>
      <c r="FA174" s="235"/>
      <c r="FB174" s="235"/>
      <c r="FC174" s="235"/>
      <c r="FD174" s="235"/>
    </row>
    <row r="175" spans="2:160" s="1" customFormat="1" x14ac:dyDescent="0.25">
      <c r="B175" s="33"/>
      <c r="C175" s="33"/>
      <c r="D175" s="261"/>
      <c r="E175" s="261"/>
      <c r="F175" s="261"/>
      <c r="G175" s="261"/>
      <c r="H175" s="261"/>
      <c r="I175" s="261"/>
      <c r="J175" s="261"/>
      <c r="K175" s="261"/>
      <c r="L175" s="261"/>
      <c r="M175" s="261"/>
      <c r="N175" s="261"/>
      <c r="O175" s="261"/>
      <c r="P175" s="261"/>
      <c r="Q175" s="261"/>
      <c r="R175" s="261"/>
      <c r="S175" s="261"/>
      <c r="T175" s="261"/>
      <c r="U175" s="235"/>
      <c r="V175" s="235"/>
      <c r="W175" s="235"/>
      <c r="X175" s="235"/>
      <c r="Y175" s="235"/>
      <c r="Z175" s="235"/>
      <c r="AA175" s="235"/>
      <c r="AB175" s="235"/>
      <c r="AC175" s="235"/>
      <c r="AD175" s="235"/>
      <c r="AE175" s="235"/>
      <c r="AF175" s="235"/>
      <c r="AG175" s="235"/>
      <c r="AH175" s="235"/>
      <c r="AI175" s="235"/>
      <c r="AJ175" s="235"/>
      <c r="AK175" s="235"/>
      <c r="AL175" s="235"/>
      <c r="AM175" s="235"/>
      <c r="AN175" s="235"/>
      <c r="AO175" s="235"/>
      <c r="AP175" s="235"/>
      <c r="AQ175" s="235"/>
      <c r="AR175" s="235"/>
      <c r="AS175" s="235"/>
      <c r="AT175" s="235"/>
      <c r="AU175" s="235"/>
      <c r="AV175" s="235"/>
      <c r="AW175" s="235"/>
      <c r="AX175" s="235"/>
      <c r="AY175" s="235"/>
      <c r="AZ175" s="235"/>
      <c r="BA175" s="235"/>
      <c r="BB175" s="235"/>
      <c r="BC175" s="235"/>
      <c r="BD175" s="235"/>
      <c r="BE175" s="235"/>
      <c r="BF175" s="235"/>
      <c r="BG175" s="235"/>
      <c r="BH175" s="235"/>
      <c r="BI175" s="235"/>
      <c r="BJ175" s="235"/>
      <c r="BK175" s="235"/>
      <c r="BL175" s="235"/>
      <c r="BM175" s="235"/>
      <c r="BN175" s="235"/>
      <c r="BO175" s="235"/>
      <c r="BP175" s="235"/>
      <c r="BQ175" s="235"/>
      <c r="BR175" s="235"/>
      <c r="BS175" s="235"/>
      <c r="BT175" s="235"/>
      <c r="BU175" s="235"/>
      <c r="BV175" s="235"/>
      <c r="BW175" s="235"/>
      <c r="BX175" s="235"/>
      <c r="BY175" s="235"/>
      <c r="BZ175" s="235"/>
      <c r="CA175" s="235"/>
      <c r="CB175" s="235"/>
      <c r="CC175" s="235"/>
      <c r="CD175" s="235"/>
      <c r="CE175" s="235"/>
      <c r="CF175" s="235"/>
      <c r="CG175" s="235"/>
      <c r="CH175" s="235"/>
      <c r="CI175" s="235"/>
      <c r="CJ175" s="235"/>
      <c r="CK175" s="235"/>
      <c r="CL175" s="235"/>
      <c r="CM175" s="235"/>
      <c r="CN175" s="235"/>
      <c r="CO175" s="235"/>
      <c r="CP175" s="235"/>
      <c r="CQ175" s="235"/>
      <c r="CR175" s="235"/>
      <c r="CS175" s="235"/>
      <c r="CT175" s="235"/>
      <c r="CU175" s="235"/>
      <c r="CV175" s="235"/>
      <c r="CW175" s="235"/>
      <c r="CX175" s="235"/>
      <c r="CY175" s="235"/>
      <c r="CZ175" s="235"/>
      <c r="DA175" s="235"/>
      <c r="DB175" s="235"/>
      <c r="DC175" s="235"/>
      <c r="DD175" s="235"/>
      <c r="DE175" s="235"/>
      <c r="DF175" s="235"/>
      <c r="DG175" s="235"/>
      <c r="DH175" s="235"/>
      <c r="DI175" s="235"/>
      <c r="DJ175" s="235"/>
      <c r="DK175" s="235"/>
      <c r="DL175" s="235"/>
      <c r="DM175" s="235"/>
      <c r="DN175" s="235"/>
      <c r="DO175" s="235"/>
      <c r="DP175" s="235"/>
      <c r="DQ175" s="235"/>
      <c r="DR175" s="235"/>
      <c r="DS175" s="235"/>
      <c r="DT175" s="235"/>
      <c r="DU175" s="235"/>
      <c r="DV175" s="235"/>
      <c r="DW175" s="235"/>
      <c r="DX175" s="235"/>
      <c r="DY175" s="235"/>
      <c r="DZ175" s="235"/>
      <c r="EA175" s="235"/>
      <c r="EB175" s="235"/>
      <c r="EC175" s="235"/>
      <c r="ED175" s="235"/>
      <c r="EE175" s="235"/>
      <c r="EF175" s="235"/>
      <c r="EG175" s="235"/>
      <c r="EH175" s="235"/>
      <c r="EI175" s="235"/>
      <c r="EJ175" s="235"/>
      <c r="EK175" s="235"/>
      <c r="EL175" s="235"/>
      <c r="EM175" s="235"/>
      <c r="EN175" s="235"/>
      <c r="EO175" s="235"/>
      <c r="EP175" s="235"/>
      <c r="EQ175" s="235"/>
      <c r="ER175" s="235"/>
      <c r="ES175" s="235"/>
      <c r="ET175" s="235"/>
      <c r="EU175" s="235"/>
      <c r="EV175" s="235"/>
      <c r="EW175" s="235"/>
      <c r="EX175" s="235"/>
      <c r="EY175" s="235"/>
      <c r="EZ175" s="235"/>
      <c r="FA175" s="235"/>
      <c r="FB175" s="235"/>
      <c r="FC175" s="235"/>
      <c r="FD175" s="235"/>
    </row>
    <row r="176" spans="2:160" s="1" customFormat="1" x14ac:dyDescent="0.25">
      <c r="B176" s="33"/>
      <c r="C176" s="33"/>
      <c r="D176" s="261"/>
      <c r="E176" s="261"/>
      <c r="F176" s="261"/>
      <c r="G176" s="261"/>
      <c r="H176" s="261"/>
      <c r="I176" s="261"/>
      <c r="J176" s="261"/>
      <c r="K176" s="261"/>
      <c r="L176" s="261"/>
      <c r="M176" s="261"/>
      <c r="N176" s="261"/>
      <c r="O176" s="261"/>
      <c r="P176" s="261"/>
      <c r="Q176" s="261"/>
      <c r="R176" s="261"/>
      <c r="S176" s="261"/>
      <c r="T176" s="261"/>
      <c r="U176" s="235"/>
      <c r="V176" s="235"/>
      <c r="W176" s="235"/>
      <c r="X176" s="235"/>
      <c r="Y176" s="235"/>
      <c r="Z176" s="235"/>
      <c r="AA176" s="235"/>
      <c r="AB176" s="235"/>
      <c r="AC176" s="235"/>
      <c r="AD176" s="235"/>
      <c r="AE176" s="235"/>
      <c r="AF176" s="235"/>
      <c r="AG176" s="235"/>
      <c r="AH176" s="235"/>
      <c r="AI176" s="235"/>
      <c r="AJ176" s="235"/>
      <c r="AK176" s="235"/>
      <c r="AL176" s="235"/>
      <c r="AM176" s="235"/>
      <c r="AN176" s="235"/>
      <c r="AO176" s="235"/>
      <c r="AP176" s="235"/>
      <c r="AQ176" s="235"/>
      <c r="AR176" s="235"/>
      <c r="AS176" s="235"/>
      <c r="AT176" s="235"/>
      <c r="AU176" s="235"/>
      <c r="AV176" s="235"/>
      <c r="AW176" s="235"/>
      <c r="AX176" s="235"/>
      <c r="AY176" s="235"/>
      <c r="AZ176" s="235"/>
      <c r="BA176" s="235"/>
      <c r="BB176" s="235"/>
      <c r="BC176" s="235"/>
      <c r="BD176" s="235"/>
      <c r="BE176" s="235"/>
      <c r="BF176" s="235"/>
      <c r="BG176" s="235"/>
      <c r="BH176" s="235"/>
      <c r="BI176" s="235"/>
      <c r="BJ176" s="235"/>
      <c r="BK176" s="235"/>
      <c r="BL176" s="235"/>
      <c r="BM176" s="235"/>
      <c r="BN176" s="235"/>
      <c r="BO176" s="235"/>
      <c r="BP176" s="235"/>
      <c r="BQ176" s="235"/>
      <c r="BR176" s="235"/>
      <c r="BS176" s="235"/>
      <c r="BT176" s="235"/>
      <c r="BU176" s="235"/>
      <c r="BV176" s="235"/>
      <c r="BW176" s="235"/>
      <c r="BX176" s="235"/>
      <c r="BY176" s="235"/>
      <c r="BZ176" s="235"/>
      <c r="CA176" s="235"/>
      <c r="CB176" s="235"/>
      <c r="CC176" s="235"/>
      <c r="CD176" s="235"/>
      <c r="CE176" s="235"/>
      <c r="CF176" s="235"/>
      <c r="CG176" s="235"/>
      <c r="CH176" s="235"/>
      <c r="CI176" s="235"/>
      <c r="CJ176" s="235"/>
      <c r="CK176" s="235"/>
      <c r="CL176" s="235"/>
      <c r="CM176" s="235"/>
      <c r="CN176" s="235"/>
      <c r="CO176" s="235"/>
      <c r="CP176" s="235"/>
      <c r="CQ176" s="235"/>
      <c r="CR176" s="235"/>
      <c r="CS176" s="235"/>
      <c r="CT176" s="235"/>
      <c r="CU176" s="235"/>
      <c r="CV176" s="235"/>
      <c r="CW176" s="235"/>
      <c r="CX176" s="235"/>
      <c r="CY176" s="235"/>
      <c r="CZ176" s="235"/>
      <c r="DA176" s="235"/>
      <c r="DB176" s="235"/>
      <c r="DC176" s="235"/>
      <c r="DD176" s="235"/>
      <c r="DE176" s="235"/>
      <c r="DF176" s="235"/>
      <c r="DG176" s="235"/>
      <c r="DH176" s="235"/>
      <c r="DI176" s="235"/>
      <c r="DJ176" s="235"/>
      <c r="DK176" s="235"/>
      <c r="DL176" s="235"/>
      <c r="DM176" s="235"/>
      <c r="DN176" s="235"/>
      <c r="DO176" s="235"/>
      <c r="DP176" s="235"/>
      <c r="DQ176" s="235"/>
      <c r="DR176" s="235"/>
      <c r="DS176" s="235"/>
      <c r="DT176" s="235"/>
      <c r="DU176" s="235"/>
      <c r="DV176" s="235"/>
      <c r="DW176" s="235"/>
      <c r="DX176" s="235"/>
      <c r="DY176" s="235"/>
      <c r="DZ176" s="235"/>
      <c r="EA176" s="235"/>
      <c r="EB176" s="235"/>
      <c r="EC176" s="235"/>
      <c r="ED176" s="235"/>
      <c r="EE176" s="235"/>
      <c r="EF176" s="235"/>
      <c r="EG176" s="235"/>
      <c r="EH176" s="235"/>
      <c r="EI176" s="235"/>
      <c r="EJ176" s="235"/>
      <c r="EK176" s="235"/>
      <c r="EL176" s="235"/>
      <c r="EM176" s="235"/>
      <c r="EN176" s="235"/>
      <c r="EO176" s="235"/>
      <c r="EP176" s="235"/>
      <c r="EQ176" s="235"/>
      <c r="ER176" s="235"/>
      <c r="ES176" s="235"/>
      <c r="ET176" s="235"/>
      <c r="EU176" s="235"/>
      <c r="EV176" s="235"/>
      <c r="EW176" s="235"/>
      <c r="EX176" s="235"/>
      <c r="EY176" s="235"/>
      <c r="EZ176" s="235"/>
      <c r="FA176" s="235"/>
      <c r="FB176" s="235"/>
      <c r="FC176" s="235"/>
      <c r="FD176" s="235"/>
    </row>
    <row r="177" spans="2:160" s="1" customFormat="1" x14ac:dyDescent="0.25">
      <c r="B177" s="33"/>
      <c r="C177" s="33"/>
      <c r="D177" s="261"/>
      <c r="E177" s="261"/>
      <c r="F177" s="261"/>
      <c r="G177" s="261"/>
      <c r="H177" s="261"/>
      <c r="I177" s="261"/>
      <c r="J177" s="261"/>
      <c r="K177" s="261"/>
      <c r="L177" s="261"/>
      <c r="M177" s="261"/>
      <c r="N177" s="261"/>
      <c r="O177" s="261"/>
      <c r="P177" s="261"/>
      <c r="Q177" s="261"/>
      <c r="R177" s="261"/>
      <c r="S177" s="261"/>
      <c r="T177" s="261"/>
      <c r="U177" s="235"/>
      <c r="V177" s="235"/>
      <c r="W177" s="235"/>
      <c r="X177" s="235"/>
      <c r="Y177" s="235"/>
      <c r="Z177" s="235"/>
      <c r="AA177" s="235"/>
      <c r="AB177" s="235"/>
      <c r="AC177" s="235"/>
      <c r="AD177" s="235"/>
      <c r="AE177" s="235"/>
      <c r="AF177" s="235"/>
      <c r="AG177" s="235"/>
      <c r="AH177" s="235"/>
      <c r="AI177" s="235"/>
      <c r="AJ177" s="235"/>
      <c r="AK177" s="235"/>
      <c r="AL177" s="235"/>
      <c r="AM177" s="235"/>
      <c r="AN177" s="235"/>
      <c r="AO177" s="235"/>
      <c r="AP177" s="235"/>
      <c r="AQ177" s="235"/>
      <c r="AR177" s="235"/>
      <c r="AS177" s="235"/>
      <c r="AT177" s="235"/>
      <c r="AU177" s="235"/>
      <c r="AV177" s="235"/>
      <c r="AW177" s="235"/>
      <c r="AX177" s="235"/>
      <c r="AY177" s="235"/>
      <c r="AZ177" s="235"/>
      <c r="BA177" s="235"/>
      <c r="BB177" s="235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5"/>
      <c r="BS177" s="235"/>
      <c r="BT177" s="235"/>
      <c r="BU177" s="235"/>
      <c r="BV177" s="235"/>
      <c r="BW177" s="235"/>
      <c r="BX177" s="235"/>
      <c r="BY177" s="235"/>
      <c r="BZ177" s="235"/>
      <c r="CA177" s="235"/>
      <c r="CB177" s="235"/>
      <c r="CC177" s="235"/>
      <c r="CD177" s="235"/>
      <c r="CE177" s="235"/>
      <c r="CF177" s="235"/>
      <c r="CG177" s="235"/>
      <c r="CH177" s="235"/>
      <c r="CI177" s="235"/>
      <c r="CJ177" s="235"/>
      <c r="CK177" s="235"/>
      <c r="CL177" s="235"/>
      <c r="CM177" s="235"/>
      <c r="CN177" s="235"/>
      <c r="CO177" s="235"/>
      <c r="CP177" s="235"/>
      <c r="CQ177" s="235"/>
      <c r="CR177" s="235"/>
      <c r="CS177" s="235"/>
      <c r="CT177" s="235"/>
      <c r="CU177" s="235"/>
      <c r="CV177" s="235"/>
      <c r="CW177" s="235"/>
      <c r="CX177" s="235"/>
      <c r="CY177" s="235"/>
      <c r="CZ177" s="235"/>
      <c r="DA177" s="235"/>
      <c r="DB177" s="235"/>
      <c r="DC177" s="235"/>
      <c r="DD177" s="235"/>
      <c r="DE177" s="235"/>
      <c r="DF177" s="235"/>
      <c r="DG177" s="235"/>
      <c r="DH177" s="235"/>
      <c r="DI177" s="235"/>
      <c r="DJ177" s="235"/>
      <c r="DK177" s="235"/>
      <c r="DL177" s="235"/>
      <c r="DM177" s="235"/>
      <c r="DN177" s="235"/>
      <c r="DO177" s="235"/>
      <c r="DP177" s="235"/>
      <c r="DQ177" s="235"/>
      <c r="DR177" s="235"/>
      <c r="DS177" s="235"/>
      <c r="DT177" s="235"/>
      <c r="DU177" s="235"/>
      <c r="DV177" s="235"/>
      <c r="DW177" s="235"/>
      <c r="DX177" s="235"/>
      <c r="DY177" s="235"/>
      <c r="DZ177" s="235"/>
      <c r="EA177" s="235"/>
      <c r="EB177" s="235"/>
      <c r="EC177" s="235"/>
      <c r="ED177" s="235"/>
      <c r="EE177" s="235"/>
      <c r="EF177" s="235"/>
      <c r="EG177" s="235"/>
      <c r="EH177" s="235"/>
      <c r="EI177" s="235"/>
      <c r="EJ177" s="235"/>
      <c r="EK177" s="235"/>
      <c r="EL177" s="235"/>
      <c r="EM177" s="235"/>
      <c r="EN177" s="235"/>
      <c r="EO177" s="235"/>
      <c r="EP177" s="235"/>
      <c r="EQ177" s="235"/>
      <c r="ER177" s="235"/>
      <c r="ES177" s="235"/>
      <c r="ET177" s="235"/>
      <c r="EU177" s="235"/>
      <c r="EV177" s="235"/>
      <c r="EW177" s="235"/>
      <c r="EX177" s="235"/>
      <c r="EY177" s="235"/>
      <c r="EZ177" s="235"/>
      <c r="FA177" s="235"/>
      <c r="FB177" s="235"/>
      <c r="FC177" s="235"/>
      <c r="FD177" s="235"/>
    </row>
    <row r="178" spans="2:160" s="1" customFormat="1" x14ac:dyDescent="0.25">
      <c r="B178" s="33"/>
      <c r="C178" s="33"/>
      <c r="D178" s="261"/>
      <c r="E178" s="261"/>
      <c r="F178" s="261"/>
      <c r="G178" s="261"/>
      <c r="H178" s="261"/>
      <c r="I178" s="261"/>
      <c r="J178" s="261"/>
      <c r="K178" s="261"/>
      <c r="L178" s="261"/>
      <c r="M178" s="261"/>
      <c r="N178" s="261"/>
      <c r="O178" s="261"/>
      <c r="P178" s="261"/>
      <c r="Q178" s="261"/>
      <c r="R178" s="261"/>
      <c r="S178" s="261"/>
      <c r="T178" s="261"/>
      <c r="U178" s="235"/>
      <c r="V178" s="235"/>
      <c r="W178" s="235"/>
      <c r="X178" s="235"/>
      <c r="Y178" s="235"/>
      <c r="Z178" s="235"/>
      <c r="AA178" s="235"/>
      <c r="AB178" s="235"/>
      <c r="AC178" s="235"/>
      <c r="AD178" s="235"/>
      <c r="AE178" s="235"/>
      <c r="AF178" s="235"/>
      <c r="AG178" s="235"/>
      <c r="AH178" s="235"/>
      <c r="AI178" s="235"/>
      <c r="AJ178" s="235"/>
      <c r="AK178" s="235"/>
      <c r="AL178" s="235"/>
      <c r="AM178" s="235"/>
      <c r="AN178" s="235"/>
      <c r="AO178" s="235"/>
      <c r="AP178" s="235"/>
      <c r="AQ178" s="235"/>
      <c r="AR178" s="235"/>
      <c r="AS178" s="235"/>
      <c r="AT178" s="235"/>
      <c r="AU178" s="235"/>
      <c r="AV178" s="235"/>
      <c r="AW178" s="235"/>
      <c r="AX178" s="235"/>
      <c r="AY178" s="235"/>
      <c r="AZ178" s="235"/>
      <c r="BA178" s="235"/>
      <c r="BB178" s="235"/>
      <c r="BC178" s="235"/>
      <c r="BD178" s="235"/>
      <c r="BE178" s="235"/>
      <c r="BF178" s="235"/>
      <c r="BG178" s="235"/>
      <c r="BH178" s="235"/>
      <c r="BI178" s="235"/>
      <c r="BJ178" s="235"/>
      <c r="BK178" s="235"/>
      <c r="BL178" s="235"/>
      <c r="BM178" s="235"/>
      <c r="BN178" s="235"/>
      <c r="BO178" s="235"/>
      <c r="BP178" s="235"/>
      <c r="BQ178" s="235"/>
      <c r="BR178" s="235"/>
      <c r="BS178" s="235"/>
      <c r="BT178" s="235"/>
      <c r="BU178" s="235"/>
      <c r="BV178" s="235"/>
      <c r="BW178" s="235"/>
      <c r="BX178" s="235"/>
      <c r="BY178" s="235"/>
      <c r="BZ178" s="235"/>
      <c r="CA178" s="235"/>
      <c r="CB178" s="235"/>
      <c r="CC178" s="235"/>
      <c r="CD178" s="235"/>
      <c r="CE178" s="235"/>
      <c r="CF178" s="235"/>
      <c r="CG178" s="235"/>
      <c r="CH178" s="235"/>
      <c r="CI178" s="235"/>
      <c r="CJ178" s="235"/>
      <c r="CK178" s="235"/>
      <c r="CL178" s="235"/>
      <c r="CM178" s="235"/>
      <c r="CN178" s="235"/>
      <c r="CO178" s="235"/>
      <c r="CP178" s="235"/>
      <c r="CQ178" s="235"/>
      <c r="CR178" s="235"/>
      <c r="CS178" s="235"/>
      <c r="CT178" s="235"/>
      <c r="CU178" s="235"/>
      <c r="CV178" s="235"/>
      <c r="CW178" s="235"/>
      <c r="CX178" s="235"/>
      <c r="CY178" s="235"/>
      <c r="CZ178" s="235"/>
      <c r="DA178" s="235"/>
      <c r="DB178" s="235"/>
      <c r="DC178" s="235"/>
      <c r="DD178" s="235"/>
      <c r="DE178" s="235"/>
      <c r="DF178" s="235"/>
      <c r="DG178" s="235"/>
      <c r="DH178" s="235"/>
      <c r="DI178" s="235"/>
      <c r="DJ178" s="235"/>
      <c r="DK178" s="235"/>
      <c r="DL178" s="235"/>
      <c r="DM178" s="235"/>
      <c r="DN178" s="235"/>
      <c r="DO178" s="235"/>
      <c r="DP178" s="235"/>
      <c r="DQ178" s="235"/>
      <c r="DR178" s="235"/>
      <c r="DS178" s="235"/>
      <c r="DT178" s="235"/>
      <c r="DU178" s="235"/>
      <c r="DV178" s="235"/>
      <c r="DW178" s="235"/>
      <c r="DX178" s="235"/>
      <c r="DY178" s="235"/>
      <c r="DZ178" s="235"/>
      <c r="EA178" s="235"/>
      <c r="EB178" s="235"/>
      <c r="EC178" s="235"/>
      <c r="ED178" s="235"/>
      <c r="EE178" s="235"/>
      <c r="EF178" s="235"/>
      <c r="EG178" s="235"/>
      <c r="EH178" s="235"/>
      <c r="EI178" s="235"/>
      <c r="EJ178" s="235"/>
      <c r="EK178" s="235"/>
      <c r="EL178" s="235"/>
      <c r="EM178" s="235"/>
      <c r="EN178" s="235"/>
      <c r="EO178" s="235"/>
      <c r="EP178" s="235"/>
      <c r="EQ178" s="235"/>
      <c r="ER178" s="235"/>
      <c r="ES178" s="235"/>
      <c r="ET178" s="235"/>
      <c r="EU178" s="235"/>
      <c r="EV178" s="235"/>
      <c r="EW178" s="235"/>
      <c r="EX178" s="235"/>
      <c r="EY178" s="235"/>
      <c r="EZ178" s="235"/>
      <c r="FA178" s="235"/>
      <c r="FB178" s="235"/>
      <c r="FC178" s="235"/>
      <c r="FD178" s="235"/>
    </row>
    <row r="179" spans="2:160" s="1" customFormat="1" x14ac:dyDescent="0.25">
      <c r="B179" s="33"/>
      <c r="C179" s="33"/>
      <c r="D179" s="261"/>
      <c r="E179" s="261"/>
      <c r="F179" s="261"/>
      <c r="G179" s="261"/>
      <c r="H179" s="261"/>
      <c r="I179" s="261"/>
      <c r="J179" s="261"/>
      <c r="K179" s="261"/>
      <c r="L179" s="261"/>
      <c r="M179" s="261"/>
      <c r="N179" s="261"/>
      <c r="O179" s="261"/>
      <c r="P179" s="261"/>
      <c r="Q179" s="261"/>
      <c r="R179" s="261"/>
      <c r="S179" s="261"/>
      <c r="T179" s="261"/>
      <c r="U179" s="235"/>
      <c r="V179" s="235"/>
      <c r="W179" s="235"/>
      <c r="X179" s="235"/>
      <c r="Y179" s="235"/>
      <c r="Z179" s="235"/>
      <c r="AA179" s="235"/>
      <c r="AB179" s="235"/>
      <c r="AC179" s="235"/>
      <c r="AD179" s="235"/>
      <c r="AE179" s="235"/>
      <c r="AF179" s="235"/>
      <c r="AG179" s="235"/>
      <c r="AH179" s="235"/>
      <c r="AI179" s="235"/>
      <c r="AJ179" s="235"/>
      <c r="AK179" s="235"/>
      <c r="AL179" s="235"/>
      <c r="AM179" s="235"/>
      <c r="AN179" s="235"/>
      <c r="AO179" s="235"/>
      <c r="AP179" s="235"/>
      <c r="AQ179" s="235"/>
      <c r="AR179" s="235"/>
      <c r="AS179" s="235"/>
      <c r="AT179" s="235"/>
      <c r="AU179" s="235"/>
      <c r="AV179" s="235"/>
      <c r="AW179" s="235"/>
      <c r="AX179" s="235"/>
      <c r="AY179" s="235"/>
      <c r="AZ179" s="235"/>
      <c r="BA179" s="235"/>
      <c r="BB179" s="235"/>
      <c r="BC179" s="235"/>
      <c r="BD179" s="235"/>
      <c r="BE179" s="235"/>
      <c r="BF179" s="235"/>
      <c r="BG179" s="235"/>
      <c r="BH179" s="235"/>
      <c r="BI179" s="235"/>
      <c r="BJ179" s="235"/>
      <c r="BK179" s="235"/>
      <c r="BL179" s="235"/>
      <c r="BM179" s="235"/>
      <c r="BN179" s="235"/>
      <c r="BO179" s="235"/>
      <c r="BP179" s="235"/>
      <c r="BQ179" s="235"/>
      <c r="BR179" s="235"/>
      <c r="BS179" s="235"/>
      <c r="BT179" s="235"/>
      <c r="BU179" s="235"/>
      <c r="BV179" s="235"/>
      <c r="BW179" s="235"/>
      <c r="BX179" s="235"/>
      <c r="BY179" s="235"/>
      <c r="BZ179" s="235"/>
      <c r="CA179" s="235"/>
      <c r="CB179" s="235"/>
      <c r="CC179" s="235"/>
      <c r="CD179" s="235"/>
      <c r="CE179" s="235"/>
      <c r="CF179" s="235"/>
      <c r="CG179" s="235"/>
      <c r="CH179" s="235"/>
      <c r="CI179" s="235"/>
      <c r="CJ179" s="235"/>
      <c r="CK179" s="235"/>
      <c r="CL179" s="235"/>
      <c r="CM179" s="235"/>
      <c r="CN179" s="235"/>
      <c r="CO179" s="235"/>
      <c r="CP179" s="235"/>
      <c r="CQ179" s="235"/>
      <c r="CR179" s="235"/>
      <c r="CS179" s="235"/>
      <c r="CT179" s="235"/>
      <c r="CU179" s="235"/>
      <c r="CV179" s="235"/>
      <c r="CW179" s="235"/>
      <c r="CX179" s="235"/>
      <c r="CY179" s="235"/>
      <c r="CZ179" s="235"/>
      <c r="DA179" s="235"/>
      <c r="DB179" s="235"/>
      <c r="DC179" s="235"/>
      <c r="DD179" s="235"/>
      <c r="DE179" s="235"/>
      <c r="DF179" s="235"/>
      <c r="DG179" s="235"/>
      <c r="DH179" s="235"/>
      <c r="DI179" s="235"/>
      <c r="DJ179" s="235"/>
      <c r="DK179" s="235"/>
      <c r="DL179" s="235"/>
      <c r="DM179" s="235"/>
      <c r="DN179" s="235"/>
      <c r="DO179" s="235"/>
      <c r="DP179" s="235"/>
      <c r="DQ179" s="235"/>
      <c r="DR179" s="235"/>
      <c r="DS179" s="235"/>
      <c r="DT179" s="235"/>
      <c r="DU179" s="235"/>
      <c r="DV179" s="235"/>
      <c r="DW179" s="235"/>
      <c r="DX179" s="235"/>
      <c r="DY179" s="235"/>
      <c r="DZ179" s="235"/>
      <c r="EA179" s="235"/>
      <c r="EB179" s="235"/>
      <c r="EC179" s="235"/>
      <c r="ED179" s="235"/>
      <c r="EE179" s="235"/>
      <c r="EF179" s="235"/>
      <c r="EG179" s="235"/>
      <c r="EH179" s="235"/>
      <c r="EI179" s="235"/>
      <c r="EJ179" s="235"/>
      <c r="EK179" s="235"/>
      <c r="EL179" s="235"/>
      <c r="EM179" s="235"/>
      <c r="EN179" s="235"/>
      <c r="EO179" s="235"/>
      <c r="EP179" s="235"/>
      <c r="EQ179" s="235"/>
      <c r="ER179" s="235"/>
      <c r="ES179" s="235"/>
      <c r="ET179" s="235"/>
      <c r="EU179" s="235"/>
      <c r="EV179" s="235"/>
      <c r="EW179" s="235"/>
      <c r="EX179" s="235"/>
      <c r="EY179" s="235"/>
      <c r="EZ179" s="235"/>
      <c r="FA179" s="235"/>
      <c r="FB179" s="235"/>
      <c r="FC179" s="235"/>
      <c r="FD179" s="235"/>
    </row>
    <row r="180" spans="2:160" s="1" customFormat="1" x14ac:dyDescent="0.25">
      <c r="B180" s="33"/>
      <c r="C180" s="33"/>
      <c r="D180" s="261"/>
      <c r="E180" s="261"/>
      <c r="F180" s="261"/>
      <c r="G180" s="261"/>
      <c r="H180" s="261"/>
      <c r="I180" s="261"/>
      <c r="J180" s="261"/>
      <c r="K180" s="261"/>
      <c r="L180" s="261"/>
      <c r="M180" s="261"/>
      <c r="N180" s="261"/>
      <c r="O180" s="261"/>
      <c r="P180" s="261"/>
      <c r="Q180" s="261"/>
      <c r="R180" s="261"/>
      <c r="S180" s="261"/>
      <c r="T180" s="261"/>
      <c r="U180" s="235"/>
      <c r="V180" s="235"/>
      <c r="W180" s="235"/>
      <c r="X180" s="235"/>
      <c r="Y180" s="235"/>
      <c r="Z180" s="235"/>
      <c r="AA180" s="235"/>
      <c r="AB180" s="235"/>
      <c r="AC180" s="235"/>
      <c r="AD180" s="235"/>
      <c r="AE180" s="235"/>
      <c r="AF180" s="235"/>
      <c r="AG180" s="235"/>
      <c r="AH180" s="235"/>
      <c r="AI180" s="235"/>
      <c r="AJ180" s="235"/>
      <c r="AK180" s="235"/>
      <c r="AL180" s="235"/>
      <c r="AM180" s="235"/>
      <c r="AN180" s="235"/>
      <c r="AO180" s="235"/>
      <c r="AP180" s="235"/>
      <c r="AQ180" s="235"/>
      <c r="AR180" s="235"/>
      <c r="AS180" s="235"/>
      <c r="AT180" s="235"/>
      <c r="AU180" s="235"/>
      <c r="AV180" s="235"/>
      <c r="AW180" s="235"/>
      <c r="AX180" s="235"/>
      <c r="AY180" s="235"/>
      <c r="AZ180" s="235"/>
      <c r="BA180" s="235"/>
      <c r="BB180" s="235"/>
      <c r="BC180" s="235"/>
      <c r="BD180" s="235"/>
      <c r="BE180" s="235"/>
      <c r="BF180" s="235"/>
      <c r="BG180" s="235"/>
      <c r="BH180" s="235"/>
      <c r="BI180" s="235"/>
      <c r="BJ180" s="235"/>
      <c r="BK180" s="235"/>
      <c r="BL180" s="235"/>
      <c r="BM180" s="235"/>
      <c r="BN180" s="235"/>
      <c r="BO180" s="235"/>
      <c r="BP180" s="235"/>
      <c r="BQ180" s="235"/>
      <c r="BR180" s="235"/>
      <c r="BS180" s="235"/>
      <c r="BT180" s="235"/>
      <c r="BU180" s="235"/>
      <c r="BV180" s="235"/>
      <c r="BW180" s="235"/>
      <c r="BX180" s="235"/>
      <c r="BY180" s="235"/>
      <c r="BZ180" s="235"/>
      <c r="CA180" s="235"/>
      <c r="CB180" s="235"/>
      <c r="CC180" s="235"/>
      <c r="CD180" s="235"/>
      <c r="CE180" s="235"/>
      <c r="CF180" s="235"/>
      <c r="CG180" s="235"/>
      <c r="CH180" s="235"/>
      <c r="CI180" s="235"/>
      <c r="CJ180" s="235"/>
      <c r="CK180" s="235"/>
      <c r="CL180" s="235"/>
      <c r="CM180" s="235"/>
      <c r="CN180" s="235"/>
      <c r="CO180" s="235"/>
      <c r="CP180" s="235"/>
      <c r="CQ180" s="235"/>
      <c r="CR180" s="235"/>
      <c r="CS180" s="235"/>
      <c r="CT180" s="235"/>
      <c r="CU180" s="235"/>
      <c r="CV180" s="235"/>
      <c r="CW180" s="235"/>
      <c r="CX180" s="235"/>
      <c r="CY180" s="235"/>
      <c r="CZ180" s="235"/>
      <c r="DA180" s="235"/>
      <c r="DB180" s="235"/>
      <c r="DC180" s="235"/>
      <c r="DD180" s="235"/>
      <c r="DE180" s="235"/>
      <c r="DF180" s="235"/>
      <c r="DG180" s="235"/>
      <c r="DH180" s="235"/>
      <c r="DI180" s="235"/>
      <c r="DJ180" s="235"/>
      <c r="DK180" s="235"/>
      <c r="DL180" s="235"/>
      <c r="DM180" s="235"/>
      <c r="DN180" s="235"/>
      <c r="DO180" s="235"/>
      <c r="DP180" s="235"/>
      <c r="DQ180" s="235"/>
      <c r="DR180" s="235"/>
      <c r="DS180" s="235"/>
      <c r="DT180" s="235"/>
      <c r="DU180" s="235"/>
      <c r="DV180" s="235"/>
      <c r="DW180" s="235"/>
      <c r="DX180" s="235"/>
      <c r="DY180" s="235"/>
      <c r="DZ180" s="235"/>
      <c r="EA180" s="235"/>
      <c r="EB180" s="235"/>
      <c r="EC180" s="235"/>
      <c r="ED180" s="235"/>
      <c r="EE180" s="235"/>
      <c r="EF180" s="235"/>
      <c r="EG180" s="235"/>
      <c r="EH180" s="235"/>
      <c r="EI180" s="235"/>
      <c r="EJ180" s="235"/>
      <c r="EK180" s="235"/>
      <c r="EL180" s="235"/>
      <c r="EM180" s="235"/>
      <c r="EN180" s="235"/>
      <c r="EO180" s="235"/>
      <c r="EP180" s="235"/>
      <c r="EQ180" s="235"/>
      <c r="ER180" s="235"/>
      <c r="ES180" s="235"/>
      <c r="ET180" s="235"/>
      <c r="EU180" s="235"/>
      <c r="EV180" s="235"/>
      <c r="EW180" s="235"/>
      <c r="EX180" s="235"/>
      <c r="EY180" s="235"/>
      <c r="EZ180" s="235"/>
      <c r="FA180" s="235"/>
      <c r="FB180" s="235"/>
      <c r="FC180" s="235"/>
      <c r="FD180" s="235"/>
    </row>
    <row r="181" spans="2:160" s="1" customFormat="1" x14ac:dyDescent="0.25">
      <c r="B181" s="33"/>
      <c r="C181" s="33"/>
      <c r="D181" s="261"/>
      <c r="E181" s="261"/>
      <c r="F181" s="261"/>
      <c r="G181" s="261"/>
      <c r="H181" s="261"/>
      <c r="I181" s="261"/>
      <c r="J181" s="261"/>
      <c r="K181" s="261"/>
      <c r="L181" s="261"/>
      <c r="M181" s="261"/>
      <c r="N181" s="261"/>
      <c r="O181" s="261"/>
      <c r="P181" s="261"/>
      <c r="Q181" s="261"/>
      <c r="R181" s="261"/>
      <c r="S181" s="261"/>
      <c r="T181" s="261"/>
      <c r="U181" s="235"/>
      <c r="V181" s="235"/>
      <c r="W181" s="235"/>
      <c r="X181" s="235"/>
      <c r="Y181" s="235"/>
      <c r="Z181" s="235"/>
      <c r="AA181" s="235"/>
      <c r="AB181" s="235"/>
      <c r="AC181" s="235"/>
      <c r="AD181" s="235"/>
      <c r="AE181" s="235"/>
      <c r="AF181" s="235"/>
      <c r="AG181" s="235"/>
      <c r="AH181" s="235"/>
      <c r="AI181" s="235"/>
      <c r="AJ181" s="235"/>
      <c r="AK181" s="235"/>
      <c r="AL181" s="235"/>
      <c r="AM181" s="235"/>
      <c r="AN181" s="235"/>
      <c r="AO181" s="235"/>
      <c r="AP181" s="235"/>
      <c r="AQ181" s="235"/>
      <c r="AR181" s="235"/>
      <c r="AS181" s="235"/>
      <c r="AT181" s="235"/>
      <c r="AU181" s="235"/>
      <c r="AV181" s="235"/>
      <c r="AW181" s="235"/>
      <c r="AX181" s="235"/>
      <c r="AY181" s="235"/>
      <c r="AZ181" s="235"/>
      <c r="BA181" s="235"/>
      <c r="BB181" s="235"/>
      <c r="BC181" s="235"/>
      <c r="BD181" s="235"/>
      <c r="BE181" s="235"/>
      <c r="BF181" s="235"/>
      <c r="BG181" s="235"/>
      <c r="BH181" s="235"/>
      <c r="BI181" s="235"/>
      <c r="BJ181" s="235"/>
      <c r="BK181" s="235"/>
      <c r="BL181" s="235"/>
      <c r="BM181" s="235"/>
      <c r="BN181" s="235"/>
      <c r="BO181" s="235"/>
      <c r="BP181" s="235"/>
      <c r="BQ181" s="235"/>
      <c r="BR181" s="235"/>
      <c r="BS181" s="235"/>
      <c r="BT181" s="235"/>
      <c r="BU181" s="235"/>
      <c r="BV181" s="235"/>
      <c r="BW181" s="235"/>
      <c r="BX181" s="235"/>
      <c r="BY181" s="235"/>
      <c r="BZ181" s="235"/>
      <c r="CA181" s="235"/>
      <c r="CB181" s="235"/>
      <c r="CC181" s="235"/>
      <c r="CD181" s="235"/>
      <c r="CE181" s="235"/>
      <c r="CF181" s="235"/>
      <c r="CG181" s="235"/>
      <c r="CH181" s="235"/>
      <c r="CI181" s="235"/>
      <c r="CJ181" s="235"/>
      <c r="CK181" s="235"/>
      <c r="CL181" s="235"/>
      <c r="CM181" s="235"/>
      <c r="CN181" s="235"/>
      <c r="CO181" s="235"/>
      <c r="CP181" s="235"/>
      <c r="CQ181" s="235"/>
      <c r="CR181" s="235"/>
      <c r="CS181" s="235"/>
      <c r="CT181" s="235"/>
      <c r="CU181" s="235"/>
      <c r="CV181" s="235"/>
      <c r="CW181" s="235"/>
      <c r="CX181" s="235"/>
      <c r="CY181" s="235"/>
      <c r="CZ181" s="235"/>
      <c r="DA181" s="235"/>
      <c r="DB181" s="235"/>
      <c r="DC181" s="235"/>
      <c r="DD181" s="235"/>
      <c r="DE181" s="235"/>
      <c r="DF181" s="235"/>
      <c r="DG181" s="235"/>
      <c r="DH181" s="235"/>
      <c r="DI181" s="235"/>
      <c r="DJ181" s="235"/>
      <c r="DK181" s="235"/>
      <c r="DL181" s="235"/>
      <c r="DM181" s="235"/>
      <c r="DN181" s="235"/>
      <c r="DO181" s="235"/>
      <c r="DP181" s="235"/>
      <c r="DQ181" s="235"/>
      <c r="DR181" s="235"/>
      <c r="DS181" s="235"/>
      <c r="DT181" s="235"/>
      <c r="DU181" s="235"/>
      <c r="DV181" s="235"/>
      <c r="DW181" s="235"/>
      <c r="DX181" s="235"/>
      <c r="DY181" s="235"/>
      <c r="DZ181" s="235"/>
      <c r="EA181" s="235"/>
      <c r="EB181" s="235"/>
      <c r="EC181" s="235"/>
      <c r="ED181" s="235"/>
      <c r="EE181" s="235"/>
      <c r="EF181" s="235"/>
      <c r="EG181" s="235"/>
      <c r="EH181" s="235"/>
      <c r="EI181" s="235"/>
      <c r="EJ181" s="235"/>
      <c r="EK181" s="235"/>
      <c r="EL181" s="235"/>
      <c r="EM181" s="235"/>
      <c r="EN181" s="235"/>
      <c r="EO181" s="235"/>
      <c r="EP181" s="235"/>
      <c r="EQ181" s="235"/>
      <c r="ER181" s="235"/>
      <c r="ES181" s="235"/>
      <c r="ET181" s="235"/>
      <c r="EU181" s="235"/>
      <c r="EV181" s="235"/>
      <c r="EW181" s="235"/>
      <c r="EX181" s="235"/>
      <c r="EY181" s="235"/>
      <c r="EZ181" s="235"/>
      <c r="FA181" s="235"/>
      <c r="FB181" s="235"/>
      <c r="FC181" s="235"/>
      <c r="FD181" s="235"/>
    </row>
    <row r="182" spans="2:160" s="1" customFormat="1" x14ac:dyDescent="0.25">
      <c r="B182" s="33"/>
      <c r="C182" s="33"/>
      <c r="D182" s="261"/>
      <c r="E182" s="261"/>
      <c r="F182" s="261"/>
      <c r="G182" s="261"/>
      <c r="H182" s="261"/>
      <c r="I182" s="261"/>
      <c r="J182" s="261"/>
      <c r="K182" s="261"/>
      <c r="L182" s="261"/>
      <c r="M182" s="261"/>
      <c r="N182" s="261"/>
      <c r="O182" s="261"/>
      <c r="P182" s="261"/>
      <c r="Q182" s="261"/>
      <c r="R182" s="261"/>
      <c r="S182" s="261"/>
      <c r="T182" s="261"/>
      <c r="U182" s="235"/>
      <c r="V182" s="235"/>
      <c r="W182" s="235"/>
      <c r="X182" s="235"/>
      <c r="Y182" s="235"/>
      <c r="Z182" s="235"/>
      <c r="AA182" s="235"/>
      <c r="AB182" s="235"/>
      <c r="AC182" s="235"/>
      <c r="AD182" s="235"/>
      <c r="AE182" s="235"/>
      <c r="AF182" s="235"/>
      <c r="AG182" s="235"/>
      <c r="AH182" s="235"/>
      <c r="AI182" s="235"/>
      <c r="AJ182" s="235"/>
      <c r="AK182" s="235"/>
      <c r="AL182" s="235"/>
      <c r="AM182" s="235"/>
      <c r="AN182" s="235"/>
      <c r="AO182" s="235"/>
      <c r="AP182" s="235"/>
      <c r="AQ182" s="235"/>
      <c r="AR182" s="235"/>
      <c r="AS182" s="235"/>
      <c r="AT182" s="235"/>
      <c r="AU182" s="235"/>
      <c r="AV182" s="235"/>
      <c r="AW182" s="235"/>
      <c r="AX182" s="235"/>
      <c r="AY182" s="235"/>
      <c r="AZ182" s="235"/>
      <c r="BA182" s="235"/>
      <c r="BB182" s="235"/>
      <c r="BC182" s="235"/>
      <c r="BD182" s="235"/>
      <c r="BE182" s="235"/>
      <c r="BF182" s="235"/>
      <c r="BG182" s="235"/>
      <c r="BH182" s="235"/>
      <c r="BI182" s="235"/>
      <c r="BJ182" s="235"/>
      <c r="BK182" s="235"/>
      <c r="BL182" s="235"/>
      <c r="BM182" s="235"/>
      <c r="BN182" s="235"/>
      <c r="BO182" s="235"/>
      <c r="BP182" s="235"/>
      <c r="BQ182" s="235"/>
      <c r="BR182" s="235"/>
      <c r="BS182" s="235"/>
      <c r="BT182" s="235"/>
      <c r="BU182" s="235"/>
      <c r="BV182" s="235"/>
      <c r="BW182" s="235"/>
      <c r="BX182" s="235"/>
      <c r="BY182" s="235"/>
      <c r="BZ182" s="235"/>
      <c r="CA182" s="235"/>
      <c r="CB182" s="235"/>
      <c r="CC182" s="235"/>
      <c r="CD182" s="235"/>
      <c r="CE182" s="235"/>
      <c r="CF182" s="235"/>
      <c r="CG182" s="235"/>
      <c r="CH182" s="235"/>
      <c r="CI182" s="235"/>
      <c r="CJ182" s="235"/>
      <c r="CK182" s="235"/>
      <c r="CL182" s="235"/>
      <c r="CM182" s="235"/>
      <c r="CN182" s="235"/>
      <c r="CO182" s="235"/>
      <c r="CP182" s="235"/>
      <c r="CQ182" s="235"/>
      <c r="CR182" s="235"/>
      <c r="CS182" s="235"/>
      <c r="CT182" s="235"/>
      <c r="CU182" s="235"/>
      <c r="CV182" s="235"/>
      <c r="CW182" s="235"/>
      <c r="CX182" s="235"/>
      <c r="CY182" s="235"/>
      <c r="CZ182" s="235"/>
      <c r="DA182" s="235"/>
      <c r="DB182" s="235"/>
      <c r="DC182" s="235"/>
      <c r="DD182" s="235"/>
      <c r="DE182" s="235"/>
      <c r="DF182" s="235"/>
      <c r="DG182" s="235"/>
      <c r="DH182" s="235"/>
      <c r="DI182" s="235"/>
      <c r="DJ182" s="235"/>
      <c r="DK182" s="235"/>
      <c r="DL182" s="235"/>
      <c r="DM182" s="235"/>
      <c r="DN182" s="235"/>
      <c r="DO182" s="235"/>
      <c r="DP182" s="235"/>
      <c r="DQ182" s="235"/>
      <c r="DR182" s="235"/>
      <c r="DS182" s="235"/>
      <c r="DT182" s="235"/>
      <c r="DU182" s="235"/>
      <c r="DV182" s="235"/>
      <c r="DW182" s="235"/>
      <c r="DX182" s="235"/>
      <c r="DY182" s="235"/>
      <c r="DZ182" s="235"/>
      <c r="EA182" s="235"/>
      <c r="EB182" s="235"/>
      <c r="EC182" s="235"/>
      <c r="ED182" s="235"/>
      <c r="EE182" s="235"/>
      <c r="EF182" s="235"/>
      <c r="EG182" s="235"/>
      <c r="EH182" s="235"/>
      <c r="EI182" s="235"/>
      <c r="EJ182" s="235"/>
      <c r="EK182" s="235"/>
      <c r="EL182" s="235"/>
      <c r="EM182" s="235"/>
      <c r="EN182" s="235"/>
      <c r="EO182" s="235"/>
      <c r="EP182" s="235"/>
      <c r="EQ182" s="235"/>
      <c r="ER182" s="235"/>
      <c r="ES182" s="235"/>
      <c r="ET182" s="235"/>
      <c r="EU182" s="235"/>
      <c r="EV182" s="235"/>
      <c r="EW182" s="235"/>
      <c r="EX182" s="235"/>
      <c r="EY182" s="235"/>
      <c r="EZ182" s="235"/>
      <c r="FA182" s="235"/>
      <c r="FB182" s="235"/>
      <c r="FC182" s="235"/>
      <c r="FD182" s="235"/>
    </row>
    <row r="183" spans="2:160" s="1" customFormat="1" x14ac:dyDescent="0.25">
      <c r="B183" s="33"/>
      <c r="C183" s="33"/>
      <c r="D183" s="261"/>
      <c r="E183" s="261"/>
      <c r="F183" s="261"/>
      <c r="G183" s="261"/>
      <c r="H183" s="261"/>
      <c r="I183" s="261"/>
      <c r="J183" s="261"/>
      <c r="K183" s="261"/>
      <c r="L183" s="261"/>
      <c r="M183" s="261"/>
      <c r="N183" s="261"/>
      <c r="O183" s="261"/>
      <c r="P183" s="261"/>
      <c r="Q183" s="261"/>
      <c r="R183" s="261"/>
      <c r="S183" s="261"/>
      <c r="T183" s="261"/>
      <c r="U183" s="235"/>
      <c r="V183" s="235"/>
      <c r="W183" s="235"/>
      <c r="X183" s="235"/>
      <c r="Y183" s="235"/>
      <c r="Z183" s="235"/>
      <c r="AA183" s="235"/>
      <c r="AB183" s="235"/>
      <c r="AC183" s="235"/>
      <c r="AD183" s="235"/>
      <c r="AE183" s="235"/>
      <c r="AF183" s="235"/>
      <c r="AG183" s="235"/>
      <c r="AH183" s="235"/>
      <c r="AI183" s="235"/>
      <c r="AJ183" s="235"/>
      <c r="AK183" s="235"/>
      <c r="AL183" s="235"/>
      <c r="AM183" s="235"/>
      <c r="AN183" s="235"/>
      <c r="AO183" s="235"/>
      <c r="AP183" s="235"/>
      <c r="AQ183" s="235"/>
      <c r="AR183" s="235"/>
      <c r="AS183" s="235"/>
      <c r="AT183" s="235"/>
      <c r="AU183" s="235"/>
      <c r="AV183" s="235"/>
      <c r="AW183" s="235"/>
      <c r="AX183" s="235"/>
      <c r="AY183" s="235"/>
      <c r="AZ183" s="235"/>
      <c r="BA183" s="235"/>
      <c r="BB183" s="235"/>
      <c r="BC183" s="235"/>
      <c r="BD183" s="235"/>
      <c r="BE183" s="235"/>
      <c r="BF183" s="235"/>
      <c r="BG183" s="235"/>
      <c r="BH183" s="235"/>
      <c r="BI183" s="235"/>
      <c r="BJ183" s="235"/>
      <c r="BK183" s="235"/>
      <c r="BL183" s="235"/>
      <c r="BM183" s="235"/>
      <c r="BN183" s="235"/>
      <c r="BO183" s="235"/>
      <c r="BP183" s="235"/>
      <c r="BQ183" s="235"/>
      <c r="BR183" s="235"/>
      <c r="BS183" s="235"/>
      <c r="BT183" s="235"/>
      <c r="BU183" s="235"/>
      <c r="BV183" s="235"/>
      <c r="BW183" s="235"/>
      <c r="BX183" s="235"/>
      <c r="BY183" s="235"/>
      <c r="BZ183" s="235"/>
      <c r="CA183" s="235"/>
      <c r="CB183" s="235"/>
      <c r="CC183" s="235"/>
      <c r="CD183" s="235"/>
      <c r="CE183" s="235"/>
      <c r="CF183" s="235"/>
      <c r="CG183" s="235"/>
      <c r="CH183" s="235"/>
      <c r="CI183" s="235"/>
      <c r="CJ183" s="235"/>
      <c r="CK183" s="235"/>
      <c r="CL183" s="235"/>
      <c r="CM183" s="235"/>
      <c r="CN183" s="235"/>
      <c r="CO183" s="235"/>
      <c r="CP183" s="235"/>
      <c r="CQ183" s="235"/>
      <c r="CR183" s="235"/>
      <c r="CS183" s="235"/>
      <c r="CT183" s="235"/>
      <c r="CU183" s="235"/>
      <c r="CV183" s="235"/>
      <c r="CW183" s="235"/>
      <c r="CX183" s="235"/>
      <c r="CY183" s="235"/>
      <c r="CZ183" s="235"/>
      <c r="DA183" s="235"/>
      <c r="DB183" s="235"/>
      <c r="DC183" s="235"/>
      <c r="DD183" s="235"/>
      <c r="DE183" s="235"/>
      <c r="DF183" s="235"/>
      <c r="DG183" s="235"/>
      <c r="DH183" s="235"/>
      <c r="DI183" s="235"/>
      <c r="DJ183" s="235"/>
      <c r="DK183" s="235"/>
      <c r="DL183" s="235"/>
      <c r="DM183" s="235"/>
      <c r="DN183" s="235"/>
      <c r="DO183" s="235"/>
      <c r="DP183" s="235"/>
      <c r="DQ183" s="235"/>
      <c r="DR183" s="235"/>
      <c r="DS183" s="235"/>
      <c r="DT183" s="235"/>
      <c r="DU183" s="235"/>
      <c r="DV183" s="235"/>
      <c r="DW183" s="235"/>
      <c r="DX183" s="235"/>
      <c r="DY183" s="235"/>
      <c r="DZ183" s="235"/>
      <c r="EA183" s="235"/>
      <c r="EB183" s="235"/>
      <c r="EC183" s="235"/>
      <c r="ED183" s="235"/>
      <c r="EE183" s="235"/>
      <c r="EF183" s="235"/>
      <c r="EG183" s="235"/>
      <c r="EH183" s="235"/>
      <c r="EI183" s="235"/>
      <c r="EJ183" s="235"/>
      <c r="EK183" s="235"/>
      <c r="EL183" s="235"/>
      <c r="EM183" s="235"/>
      <c r="EN183" s="235"/>
      <c r="EO183" s="235"/>
      <c r="EP183" s="235"/>
      <c r="EQ183" s="235"/>
      <c r="ER183" s="235"/>
      <c r="ES183" s="235"/>
      <c r="ET183" s="235"/>
      <c r="EU183" s="235"/>
      <c r="EV183" s="235"/>
      <c r="EW183" s="235"/>
      <c r="EX183" s="235"/>
      <c r="EY183" s="235"/>
      <c r="EZ183" s="235"/>
      <c r="FA183" s="235"/>
      <c r="FB183" s="235"/>
      <c r="FC183" s="235"/>
      <c r="FD183" s="235"/>
    </row>
    <row r="184" spans="2:160" s="1" customFormat="1" x14ac:dyDescent="0.25">
      <c r="B184" s="33"/>
      <c r="C184" s="33"/>
      <c r="D184" s="261"/>
      <c r="E184" s="261"/>
      <c r="F184" s="261"/>
      <c r="G184" s="261"/>
      <c r="H184" s="261"/>
      <c r="I184" s="261"/>
      <c r="J184" s="261"/>
      <c r="K184" s="261"/>
      <c r="L184" s="261"/>
      <c r="M184" s="261"/>
      <c r="N184" s="261"/>
      <c r="O184" s="261"/>
      <c r="P184" s="261"/>
      <c r="Q184" s="261"/>
      <c r="R184" s="261"/>
      <c r="S184" s="261"/>
      <c r="T184" s="261"/>
      <c r="U184" s="235"/>
      <c r="V184" s="235"/>
      <c r="W184" s="235"/>
      <c r="X184" s="235"/>
      <c r="Y184" s="235"/>
      <c r="Z184" s="235"/>
      <c r="AA184" s="235"/>
      <c r="AB184" s="235"/>
      <c r="AC184" s="235"/>
      <c r="AD184" s="235"/>
      <c r="AE184" s="235"/>
      <c r="AF184" s="235"/>
      <c r="AG184" s="235"/>
      <c r="AH184" s="235"/>
      <c r="AI184" s="235"/>
      <c r="AJ184" s="235"/>
      <c r="AK184" s="235"/>
      <c r="AL184" s="235"/>
      <c r="AM184" s="235"/>
      <c r="AN184" s="235"/>
      <c r="AO184" s="235"/>
      <c r="AP184" s="235"/>
      <c r="AQ184" s="235"/>
      <c r="AR184" s="235"/>
      <c r="AS184" s="235"/>
      <c r="AT184" s="235"/>
      <c r="AU184" s="235"/>
      <c r="AV184" s="235"/>
      <c r="AW184" s="235"/>
      <c r="AX184" s="235"/>
      <c r="AY184" s="235"/>
      <c r="AZ184" s="235"/>
      <c r="BA184" s="235"/>
      <c r="BB184" s="235"/>
      <c r="BC184" s="235"/>
      <c r="BD184" s="235"/>
      <c r="BE184" s="235"/>
      <c r="BF184" s="235"/>
      <c r="BG184" s="235"/>
      <c r="BH184" s="235"/>
      <c r="BI184" s="235"/>
      <c r="BJ184" s="235"/>
      <c r="BK184" s="235"/>
      <c r="BL184" s="235"/>
      <c r="BM184" s="235"/>
      <c r="BN184" s="235"/>
      <c r="BO184" s="235"/>
      <c r="BP184" s="235"/>
      <c r="BQ184" s="235"/>
      <c r="BR184" s="235"/>
      <c r="BS184" s="235"/>
      <c r="BT184" s="235"/>
      <c r="BU184" s="235"/>
      <c r="BV184" s="235"/>
      <c r="BW184" s="235"/>
      <c r="BX184" s="235"/>
      <c r="BY184" s="235"/>
      <c r="BZ184" s="235"/>
      <c r="CA184" s="235"/>
      <c r="CB184" s="235"/>
      <c r="CC184" s="235"/>
      <c r="CD184" s="235"/>
      <c r="CE184" s="235"/>
      <c r="CF184" s="235"/>
      <c r="CG184" s="235"/>
      <c r="CH184" s="235"/>
      <c r="CI184" s="235"/>
      <c r="CJ184" s="235"/>
      <c r="CK184" s="235"/>
      <c r="CL184" s="235"/>
      <c r="CM184" s="235"/>
      <c r="CN184" s="235"/>
      <c r="CO184" s="235"/>
      <c r="CP184" s="235"/>
      <c r="CQ184" s="235"/>
      <c r="CR184" s="235"/>
      <c r="CS184" s="235"/>
      <c r="CT184" s="235"/>
      <c r="CU184" s="235"/>
      <c r="CV184" s="235"/>
      <c r="CW184" s="235"/>
      <c r="CX184" s="235"/>
      <c r="CY184" s="235"/>
      <c r="CZ184" s="235"/>
      <c r="DA184" s="235"/>
      <c r="DB184" s="235"/>
      <c r="DC184" s="235"/>
      <c r="DD184" s="235"/>
      <c r="DE184" s="235"/>
      <c r="DF184" s="235"/>
      <c r="DG184" s="235"/>
      <c r="DH184" s="235"/>
      <c r="DI184" s="235"/>
      <c r="DJ184" s="235"/>
      <c r="DK184" s="235"/>
      <c r="DL184" s="235"/>
      <c r="DM184" s="235"/>
      <c r="DN184" s="235"/>
      <c r="DO184" s="235"/>
      <c r="DP184" s="235"/>
      <c r="DQ184" s="235"/>
      <c r="DR184" s="235"/>
      <c r="DS184" s="235"/>
      <c r="DT184" s="235"/>
      <c r="DU184" s="235"/>
      <c r="DV184" s="235"/>
      <c r="DW184" s="235"/>
      <c r="DX184" s="235"/>
      <c r="DY184" s="235"/>
      <c r="DZ184" s="235"/>
      <c r="EA184" s="235"/>
      <c r="EB184" s="235"/>
      <c r="EC184" s="235"/>
      <c r="ED184" s="235"/>
      <c r="EE184" s="235"/>
      <c r="EF184" s="235"/>
      <c r="EG184" s="235"/>
      <c r="EH184" s="235"/>
      <c r="EI184" s="235"/>
      <c r="EJ184" s="235"/>
      <c r="EK184" s="235"/>
      <c r="EL184" s="235"/>
      <c r="EM184" s="235"/>
      <c r="EN184" s="235"/>
      <c r="EO184" s="235"/>
      <c r="EP184" s="235"/>
      <c r="EQ184" s="235"/>
      <c r="ER184" s="235"/>
      <c r="ES184" s="235"/>
      <c r="ET184" s="235"/>
      <c r="EU184" s="235"/>
      <c r="EV184" s="235"/>
      <c r="EW184" s="235"/>
      <c r="EX184" s="235"/>
      <c r="EY184" s="235"/>
      <c r="EZ184" s="235"/>
      <c r="FA184" s="235"/>
      <c r="FB184" s="235"/>
      <c r="FC184" s="235"/>
      <c r="FD184" s="235"/>
    </row>
    <row r="185" spans="2:160" s="1" customFormat="1" x14ac:dyDescent="0.25">
      <c r="B185" s="33"/>
      <c r="C185" s="33"/>
      <c r="D185" s="261"/>
      <c r="E185" s="261"/>
      <c r="F185" s="261"/>
      <c r="G185" s="261"/>
      <c r="H185" s="261"/>
      <c r="I185" s="261"/>
      <c r="J185" s="261"/>
      <c r="K185" s="261"/>
      <c r="L185" s="261"/>
      <c r="M185" s="261"/>
      <c r="N185" s="261"/>
      <c r="O185" s="261"/>
      <c r="P185" s="261"/>
      <c r="Q185" s="261"/>
      <c r="R185" s="261"/>
      <c r="S185" s="261"/>
      <c r="T185" s="261"/>
      <c r="U185" s="235"/>
      <c r="V185" s="235"/>
      <c r="W185" s="235"/>
      <c r="X185" s="235"/>
      <c r="Y185" s="235"/>
      <c r="Z185" s="235"/>
      <c r="AA185" s="235"/>
      <c r="AB185" s="235"/>
      <c r="AC185" s="235"/>
      <c r="AD185" s="235"/>
      <c r="AE185" s="235"/>
      <c r="AF185" s="235"/>
      <c r="AG185" s="235"/>
      <c r="AH185" s="235"/>
      <c r="AI185" s="235"/>
      <c r="AJ185" s="235"/>
      <c r="AK185" s="235"/>
      <c r="AL185" s="235"/>
      <c r="AM185" s="235"/>
      <c r="AN185" s="235"/>
      <c r="AO185" s="235"/>
      <c r="AP185" s="235"/>
      <c r="AQ185" s="235"/>
      <c r="AR185" s="235"/>
      <c r="AS185" s="235"/>
      <c r="AT185" s="235"/>
      <c r="AU185" s="235"/>
      <c r="AV185" s="235"/>
      <c r="AW185" s="235"/>
      <c r="AX185" s="235"/>
      <c r="AY185" s="235"/>
      <c r="AZ185" s="235"/>
      <c r="BA185" s="235"/>
      <c r="BB185" s="235"/>
      <c r="BC185" s="235"/>
      <c r="BD185" s="235"/>
      <c r="BE185" s="235"/>
      <c r="BF185" s="235"/>
      <c r="BG185" s="235"/>
      <c r="BH185" s="235"/>
      <c r="BI185" s="235"/>
      <c r="BJ185" s="235"/>
      <c r="BK185" s="235"/>
      <c r="BL185" s="235"/>
      <c r="BM185" s="235"/>
      <c r="BN185" s="235"/>
      <c r="BO185" s="235"/>
      <c r="BP185" s="235"/>
      <c r="BQ185" s="235"/>
      <c r="BR185" s="235"/>
      <c r="BS185" s="235"/>
      <c r="BT185" s="235"/>
      <c r="BU185" s="235"/>
      <c r="BV185" s="235"/>
      <c r="BW185" s="235"/>
      <c r="BX185" s="235"/>
      <c r="BY185" s="235"/>
      <c r="BZ185" s="235"/>
      <c r="CA185" s="235"/>
      <c r="CB185" s="235"/>
      <c r="CC185" s="235"/>
      <c r="CD185" s="235"/>
      <c r="CE185" s="235"/>
      <c r="CF185" s="235"/>
      <c r="CG185" s="235"/>
      <c r="CH185" s="235"/>
      <c r="CI185" s="235"/>
      <c r="CJ185" s="235"/>
      <c r="CK185" s="235"/>
      <c r="CL185" s="235"/>
      <c r="CM185" s="235"/>
      <c r="CN185" s="235"/>
      <c r="CO185" s="235"/>
      <c r="CP185" s="235"/>
      <c r="CQ185" s="235"/>
      <c r="CR185" s="235"/>
      <c r="CS185" s="235"/>
      <c r="CT185" s="235"/>
      <c r="CU185" s="235"/>
      <c r="CV185" s="235"/>
      <c r="CW185" s="235"/>
      <c r="CX185" s="235"/>
      <c r="CY185" s="235"/>
      <c r="CZ185" s="235"/>
      <c r="DA185" s="235"/>
      <c r="DB185" s="235"/>
      <c r="DC185" s="235"/>
      <c r="DD185" s="235"/>
      <c r="DE185" s="235"/>
      <c r="DF185" s="235"/>
      <c r="DG185" s="235"/>
      <c r="DH185" s="235"/>
      <c r="DI185" s="235"/>
      <c r="DJ185" s="235"/>
      <c r="DK185" s="235"/>
      <c r="DL185" s="235"/>
      <c r="DM185" s="235"/>
      <c r="DN185" s="235"/>
      <c r="DO185" s="235"/>
      <c r="DP185" s="235"/>
      <c r="DQ185" s="235"/>
      <c r="DR185" s="235"/>
      <c r="DS185" s="235"/>
      <c r="DT185" s="235"/>
      <c r="DU185" s="235"/>
      <c r="DV185" s="235"/>
      <c r="DW185" s="235"/>
      <c r="DX185" s="235"/>
      <c r="DY185" s="235"/>
      <c r="DZ185" s="235"/>
      <c r="EA185" s="235"/>
      <c r="EB185" s="235"/>
      <c r="EC185" s="235"/>
      <c r="ED185" s="235"/>
      <c r="EE185" s="235"/>
      <c r="EF185" s="235"/>
      <c r="EG185" s="235"/>
      <c r="EH185" s="235"/>
      <c r="EI185" s="235"/>
      <c r="EJ185" s="235"/>
      <c r="EK185" s="235"/>
      <c r="EL185" s="235"/>
      <c r="EM185" s="235"/>
      <c r="EN185" s="235"/>
      <c r="EO185" s="235"/>
      <c r="EP185" s="235"/>
      <c r="EQ185" s="235"/>
      <c r="ER185" s="235"/>
      <c r="ES185" s="235"/>
      <c r="ET185" s="235"/>
      <c r="EU185" s="235"/>
      <c r="EV185" s="235"/>
      <c r="EW185" s="235"/>
      <c r="EX185" s="235"/>
      <c r="EY185" s="235"/>
      <c r="EZ185" s="235"/>
      <c r="FA185" s="235"/>
      <c r="FB185" s="235"/>
      <c r="FC185" s="235"/>
      <c r="FD185" s="235"/>
    </row>
    <row r="186" spans="2:160" s="1" customFormat="1" x14ac:dyDescent="0.25">
      <c r="B186" s="33"/>
      <c r="C186" s="33"/>
      <c r="D186" s="261"/>
      <c r="E186" s="261"/>
      <c r="F186" s="261"/>
      <c r="G186" s="261"/>
      <c r="H186" s="261"/>
      <c r="I186" s="261"/>
      <c r="J186" s="261"/>
      <c r="K186" s="261"/>
      <c r="L186" s="261"/>
      <c r="M186" s="261"/>
      <c r="N186" s="261"/>
      <c r="O186" s="261"/>
      <c r="P186" s="261"/>
      <c r="Q186" s="261"/>
      <c r="R186" s="261"/>
      <c r="S186" s="261"/>
      <c r="T186" s="261"/>
      <c r="U186" s="235"/>
      <c r="V186" s="235"/>
      <c r="W186" s="235"/>
      <c r="X186" s="235"/>
      <c r="Y186" s="235"/>
      <c r="Z186" s="235"/>
      <c r="AA186" s="235"/>
      <c r="AB186" s="235"/>
      <c r="AC186" s="235"/>
      <c r="AD186" s="235"/>
      <c r="AE186" s="235"/>
      <c r="AF186" s="235"/>
      <c r="AG186" s="235"/>
      <c r="AH186" s="235"/>
      <c r="AI186" s="235"/>
      <c r="AJ186" s="235"/>
      <c r="AK186" s="235"/>
      <c r="AL186" s="235"/>
      <c r="AM186" s="235"/>
      <c r="AN186" s="235"/>
      <c r="AO186" s="235"/>
      <c r="AP186" s="235"/>
      <c r="AQ186" s="235"/>
      <c r="AR186" s="235"/>
      <c r="AS186" s="235"/>
      <c r="AT186" s="235"/>
      <c r="AU186" s="235"/>
      <c r="AV186" s="235"/>
      <c r="AW186" s="235"/>
      <c r="AX186" s="235"/>
      <c r="AY186" s="235"/>
      <c r="AZ186" s="235"/>
      <c r="BA186" s="235"/>
      <c r="BB186" s="235"/>
      <c r="BC186" s="235"/>
      <c r="BD186" s="235"/>
      <c r="BE186" s="235"/>
      <c r="BF186" s="235"/>
      <c r="BG186" s="235"/>
      <c r="BH186" s="235"/>
      <c r="BI186" s="235"/>
      <c r="BJ186" s="235"/>
      <c r="BK186" s="235"/>
      <c r="BL186" s="235"/>
      <c r="BM186" s="235"/>
      <c r="BN186" s="235"/>
      <c r="BO186" s="235"/>
      <c r="BP186" s="235"/>
      <c r="BQ186" s="235"/>
      <c r="BR186" s="235"/>
      <c r="BS186" s="235"/>
      <c r="BT186" s="235"/>
      <c r="BU186" s="235"/>
      <c r="BV186" s="235"/>
      <c r="BW186" s="235"/>
      <c r="BX186" s="235"/>
      <c r="BY186" s="235"/>
      <c r="BZ186" s="235"/>
      <c r="CA186" s="235"/>
      <c r="CB186" s="235"/>
      <c r="CC186" s="235"/>
      <c r="CD186" s="235"/>
      <c r="CE186" s="235"/>
      <c r="CF186" s="235"/>
      <c r="CG186" s="235"/>
      <c r="CH186" s="235"/>
      <c r="CI186" s="235"/>
      <c r="CJ186" s="235"/>
      <c r="CK186" s="235"/>
      <c r="CL186" s="235"/>
      <c r="CM186" s="235"/>
      <c r="CN186" s="235"/>
      <c r="CO186" s="235"/>
      <c r="CP186" s="235"/>
      <c r="CQ186" s="235"/>
      <c r="CR186" s="235"/>
      <c r="CS186" s="235"/>
      <c r="CT186" s="235"/>
      <c r="CU186" s="235"/>
      <c r="CV186" s="235"/>
      <c r="CW186" s="235"/>
      <c r="CX186" s="235"/>
      <c r="CY186" s="235"/>
      <c r="CZ186" s="235"/>
      <c r="DA186" s="235"/>
      <c r="DB186" s="235"/>
      <c r="DC186" s="235"/>
      <c r="DD186" s="235"/>
      <c r="DE186" s="235"/>
      <c r="DF186" s="235"/>
      <c r="DG186" s="235"/>
      <c r="DH186" s="235"/>
      <c r="DI186" s="235"/>
      <c r="DJ186" s="235"/>
      <c r="DK186" s="235"/>
      <c r="DL186" s="235"/>
      <c r="DM186" s="235"/>
      <c r="DN186" s="235"/>
      <c r="DO186" s="235"/>
      <c r="DP186" s="235"/>
      <c r="DQ186" s="235"/>
      <c r="DR186" s="235"/>
      <c r="DS186" s="235"/>
      <c r="DT186" s="235"/>
      <c r="DU186" s="235"/>
      <c r="DV186" s="235"/>
      <c r="DW186" s="235"/>
      <c r="DX186" s="235"/>
      <c r="DY186" s="235"/>
      <c r="DZ186" s="235"/>
      <c r="EA186" s="235"/>
      <c r="EB186" s="235"/>
      <c r="EC186" s="235"/>
      <c r="ED186" s="235"/>
      <c r="EE186" s="235"/>
      <c r="EF186" s="235"/>
      <c r="EG186" s="235"/>
      <c r="EH186" s="235"/>
      <c r="EI186" s="235"/>
      <c r="EJ186" s="235"/>
      <c r="EK186" s="235"/>
      <c r="EL186" s="235"/>
      <c r="EM186" s="235"/>
      <c r="EN186" s="235"/>
      <c r="EO186" s="235"/>
      <c r="EP186" s="235"/>
      <c r="EQ186" s="235"/>
      <c r="ER186" s="235"/>
      <c r="ES186" s="235"/>
      <c r="ET186" s="235"/>
      <c r="EU186" s="235"/>
      <c r="EV186" s="235"/>
      <c r="EW186" s="235"/>
      <c r="EX186" s="235"/>
      <c r="EY186" s="235"/>
      <c r="EZ186" s="235"/>
      <c r="FA186" s="235"/>
      <c r="FB186" s="235"/>
      <c r="FC186" s="235"/>
      <c r="FD186" s="235"/>
    </row>
    <row r="187" spans="2:160" s="1" customFormat="1" x14ac:dyDescent="0.25">
      <c r="B187" s="33"/>
      <c r="C187" s="33"/>
      <c r="D187" s="261"/>
      <c r="E187" s="261"/>
      <c r="F187" s="261"/>
      <c r="G187" s="261"/>
      <c r="H187" s="261"/>
      <c r="I187" s="261"/>
      <c r="J187" s="261"/>
      <c r="K187" s="261"/>
      <c r="L187" s="261"/>
      <c r="M187" s="261"/>
      <c r="N187" s="261"/>
      <c r="O187" s="261"/>
      <c r="P187" s="261"/>
      <c r="Q187" s="261"/>
      <c r="R187" s="261"/>
      <c r="S187" s="261"/>
      <c r="T187" s="261"/>
      <c r="U187" s="235"/>
      <c r="V187" s="235"/>
      <c r="W187" s="235"/>
      <c r="X187" s="235"/>
      <c r="Y187" s="235"/>
      <c r="Z187" s="235"/>
      <c r="AA187" s="235"/>
      <c r="AB187" s="235"/>
      <c r="AC187" s="235"/>
      <c r="AD187" s="235"/>
      <c r="AE187" s="235"/>
      <c r="AF187" s="235"/>
      <c r="AG187" s="235"/>
      <c r="AH187" s="235"/>
      <c r="AI187" s="235"/>
      <c r="AJ187" s="235"/>
      <c r="AK187" s="235"/>
      <c r="AL187" s="235"/>
      <c r="AM187" s="235"/>
      <c r="AN187" s="235"/>
      <c r="AO187" s="235"/>
      <c r="AP187" s="235"/>
      <c r="AQ187" s="235"/>
      <c r="AR187" s="235"/>
      <c r="AS187" s="235"/>
      <c r="AT187" s="235"/>
      <c r="AU187" s="235"/>
      <c r="AV187" s="235"/>
      <c r="AW187" s="235"/>
      <c r="AX187" s="235"/>
      <c r="AY187" s="235"/>
      <c r="AZ187" s="235"/>
      <c r="BA187" s="235"/>
      <c r="BB187" s="235"/>
      <c r="BC187" s="235"/>
      <c r="BD187" s="235"/>
      <c r="BE187" s="235"/>
      <c r="BF187" s="235"/>
      <c r="BG187" s="235"/>
      <c r="BH187" s="235"/>
      <c r="BI187" s="235"/>
      <c r="BJ187" s="235"/>
      <c r="BK187" s="235"/>
      <c r="BL187" s="235"/>
      <c r="BM187" s="235"/>
      <c r="BN187" s="235"/>
      <c r="BO187" s="235"/>
      <c r="BP187" s="235"/>
      <c r="BQ187" s="235"/>
      <c r="BR187" s="235"/>
      <c r="BS187" s="235"/>
      <c r="BT187" s="235"/>
      <c r="BU187" s="235"/>
      <c r="BV187" s="235"/>
      <c r="BW187" s="235"/>
      <c r="BX187" s="235"/>
      <c r="BY187" s="235"/>
      <c r="BZ187" s="235"/>
      <c r="CA187" s="235"/>
      <c r="CB187" s="235"/>
      <c r="CC187" s="235"/>
      <c r="CD187" s="235"/>
      <c r="CE187" s="235"/>
      <c r="CF187" s="235"/>
      <c r="CG187" s="235"/>
      <c r="CH187" s="235"/>
      <c r="CI187" s="235"/>
      <c r="CJ187" s="235"/>
      <c r="CK187" s="235"/>
      <c r="CL187" s="235"/>
      <c r="CM187" s="235"/>
      <c r="CN187" s="235"/>
      <c r="CO187" s="235"/>
      <c r="CP187" s="235"/>
      <c r="CQ187" s="235"/>
      <c r="CR187" s="235"/>
      <c r="CS187" s="235"/>
      <c r="CT187" s="235"/>
      <c r="CU187" s="235"/>
      <c r="CV187" s="235"/>
      <c r="CW187" s="235"/>
      <c r="CX187" s="235"/>
      <c r="CY187" s="235"/>
      <c r="CZ187" s="235"/>
      <c r="DA187" s="235"/>
      <c r="DB187" s="235"/>
      <c r="DC187" s="235"/>
      <c r="DD187" s="235"/>
      <c r="DE187" s="235"/>
      <c r="DF187" s="235"/>
      <c r="DG187" s="235"/>
      <c r="DH187" s="235"/>
      <c r="DI187" s="235"/>
      <c r="DJ187" s="235"/>
      <c r="DK187" s="235"/>
      <c r="DL187" s="235"/>
      <c r="DM187" s="235"/>
      <c r="DN187" s="235"/>
      <c r="DO187" s="235"/>
      <c r="DP187" s="235"/>
      <c r="DQ187" s="235"/>
      <c r="DR187" s="235"/>
      <c r="DS187" s="235"/>
      <c r="DT187" s="235"/>
      <c r="DU187" s="235"/>
      <c r="DV187" s="235"/>
      <c r="DW187" s="235"/>
      <c r="DX187" s="235"/>
      <c r="DY187" s="235"/>
      <c r="DZ187" s="235"/>
      <c r="EA187" s="235"/>
      <c r="EB187" s="235"/>
      <c r="EC187" s="235"/>
      <c r="ED187" s="235"/>
      <c r="EE187" s="235"/>
      <c r="EF187" s="235"/>
      <c r="EG187" s="235"/>
      <c r="EH187" s="235"/>
      <c r="EI187" s="235"/>
      <c r="EJ187" s="235"/>
      <c r="EK187" s="235"/>
      <c r="EL187" s="235"/>
      <c r="EM187" s="235"/>
      <c r="EN187" s="235"/>
      <c r="EO187" s="235"/>
      <c r="EP187" s="235"/>
      <c r="EQ187" s="235"/>
      <c r="ER187" s="235"/>
      <c r="ES187" s="235"/>
      <c r="ET187" s="235"/>
      <c r="EU187" s="235"/>
      <c r="EV187" s="235"/>
      <c r="EW187" s="235"/>
      <c r="EX187" s="235"/>
      <c r="EY187" s="235"/>
      <c r="EZ187" s="235"/>
      <c r="FA187" s="235"/>
      <c r="FB187" s="235"/>
      <c r="FC187" s="235"/>
      <c r="FD187" s="235"/>
    </row>
    <row r="188" spans="2:160" s="1" customFormat="1" x14ac:dyDescent="0.25">
      <c r="B188" s="33"/>
      <c r="C188" s="33"/>
      <c r="D188" s="261"/>
      <c r="E188" s="261"/>
      <c r="F188" s="261"/>
      <c r="G188" s="261"/>
      <c r="H188" s="261"/>
      <c r="I188" s="261"/>
      <c r="J188" s="261"/>
      <c r="K188" s="261"/>
      <c r="L188" s="261"/>
      <c r="M188" s="261"/>
      <c r="N188" s="261"/>
      <c r="O188" s="261"/>
      <c r="P188" s="261"/>
      <c r="Q188" s="261"/>
      <c r="R188" s="261"/>
      <c r="S188" s="261"/>
      <c r="T188" s="261"/>
      <c r="U188" s="235"/>
      <c r="V188" s="235"/>
      <c r="W188" s="235"/>
      <c r="X188" s="235"/>
      <c r="Y188" s="235"/>
      <c r="Z188" s="235"/>
      <c r="AA188" s="235"/>
      <c r="AB188" s="235"/>
      <c r="AC188" s="235"/>
      <c r="AD188" s="235"/>
      <c r="AE188" s="235"/>
      <c r="AF188" s="235"/>
      <c r="AG188" s="235"/>
      <c r="AH188" s="235"/>
      <c r="AI188" s="235"/>
      <c r="AJ188" s="235"/>
      <c r="AK188" s="235"/>
      <c r="AL188" s="235"/>
      <c r="AM188" s="235"/>
      <c r="AN188" s="235"/>
      <c r="AO188" s="235"/>
      <c r="AP188" s="235"/>
      <c r="AQ188" s="235"/>
      <c r="AR188" s="235"/>
      <c r="AS188" s="235"/>
      <c r="AT188" s="235"/>
      <c r="AU188" s="235"/>
      <c r="AV188" s="235"/>
      <c r="AW188" s="235"/>
      <c r="AX188" s="235"/>
      <c r="AY188" s="235"/>
      <c r="AZ188" s="235"/>
      <c r="BA188" s="235"/>
      <c r="BB188" s="235"/>
      <c r="BC188" s="235"/>
      <c r="BD188" s="235"/>
      <c r="BE188" s="235"/>
      <c r="BF188" s="235"/>
      <c r="BG188" s="235"/>
      <c r="BH188" s="235"/>
      <c r="BI188" s="235"/>
      <c r="BJ188" s="235"/>
      <c r="BK188" s="235"/>
      <c r="BL188" s="235"/>
      <c r="BM188" s="235"/>
      <c r="BN188" s="235"/>
      <c r="BO188" s="235"/>
      <c r="BP188" s="235"/>
      <c r="BQ188" s="235"/>
      <c r="BR188" s="235"/>
      <c r="BS188" s="235"/>
      <c r="BT188" s="235"/>
      <c r="BU188" s="235"/>
      <c r="BV188" s="235"/>
      <c r="BW188" s="235"/>
      <c r="BX188" s="235"/>
      <c r="BY188" s="235"/>
      <c r="BZ188" s="235"/>
      <c r="CA188" s="235"/>
      <c r="CB188" s="235"/>
      <c r="CC188" s="235"/>
      <c r="CD188" s="235"/>
      <c r="CE188" s="235"/>
      <c r="CF188" s="235"/>
      <c r="CG188" s="235"/>
      <c r="CH188" s="235"/>
      <c r="CI188" s="235"/>
      <c r="CJ188" s="235"/>
      <c r="CK188" s="235"/>
      <c r="CL188" s="235"/>
      <c r="CM188" s="235"/>
      <c r="CN188" s="235"/>
      <c r="CO188" s="235"/>
      <c r="CP188" s="235"/>
      <c r="CQ188" s="235"/>
      <c r="CR188" s="235"/>
      <c r="CS188" s="235"/>
      <c r="CT188" s="235"/>
      <c r="CU188" s="235"/>
      <c r="CV188" s="235"/>
      <c r="CW188" s="235"/>
      <c r="CX188" s="235"/>
      <c r="CY188" s="235"/>
      <c r="CZ188" s="235"/>
      <c r="DA188" s="235"/>
      <c r="DB188" s="235"/>
      <c r="DC188" s="235"/>
      <c r="DD188" s="235"/>
      <c r="DE188" s="235"/>
      <c r="DF188" s="235"/>
      <c r="DG188" s="235"/>
      <c r="DH188" s="235"/>
      <c r="DI188" s="235"/>
      <c r="DJ188" s="235"/>
      <c r="DK188" s="235"/>
      <c r="DL188" s="235"/>
      <c r="DM188" s="235"/>
      <c r="DN188" s="235"/>
      <c r="DO188" s="235"/>
      <c r="DP188" s="235"/>
      <c r="DQ188" s="235"/>
      <c r="DR188" s="235"/>
      <c r="DS188" s="235"/>
      <c r="DT188" s="235"/>
      <c r="DU188" s="235"/>
      <c r="DV188" s="235"/>
      <c r="DW188" s="235"/>
      <c r="DX188" s="235"/>
      <c r="DY188" s="235"/>
      <c r="DZ188" s="235"/>
      <c r="EA188" s="235"/>
      <c r="EB188" s="235"/>
      <c r="EC188" s="235"/>
      <c r="ED188" s="235"/>
      <c r="EE188" s="235"/>
      <c r="EF188" s="235"/>
      <c r="EG188" s="235"/>
      <c r="EH188" s="235"/>
      <c r="EI188" s="235"/>
      <c r="EJ188" s="235"/>
      <c r="EK188" s="235"/>
      <c r="EL188" s="235"/>
      <c r="EM188" s="235"/>
      <c r="EN188" s="235"/>
      <c r="EO188" s="235"/>
      <c r="EP188" s="235"/>
      <c r="EQ188" s="235"/>
      <c r="ER188" s="235"/>
      <c r="ES188" s="235"/>
      <c r="ET188" s="235"/>
      <c r="EU188" s="235"/>
      <c r="EV188" s="235"/>
      <c r="EW188" s="235"/>
      <c r="EX188" s="235"/>
      <c r="EY188" s="235"/>
      <c r="EZ188" s="235"/>
      <c r="FA188" s="235"/>
      <c r="FB188" s="235"/>
      <c r="FC188" s="235"/>
      <c r="FD188" s="235"/>
    </row>
    <row r="189" spans="2:160" s="1" customFormat="1" x14ac:dyDescent="0.25">
      <c r="B189" s="33"/>
      <c r="C189" s="33"/>
      <c r="D189" s="261"/>
      <c r="E189" s="261"/>
      <c r="F189" s="261"/>
      <c r="G189" s="261"/>
      <c r="H189" s="261"/>
      <c r="I189" s="261"/>
      <c r="J189" s="261"/>
      <c r="K189" s="261"/>
      <c r="L189" s="261"/>
      <c r="M189" s="261"/>
      <c r="N189" s="261"/>
      <c r="O189" s="261"/>
      <c r="P189" s="261"/>
      <c r="Q189" s="261"/>
      <c r="R189" s="261"/>
      <c r="S189" s="261"/>
      <c r="T189" s="261"/>
      <c r="U189" s="235"/>
      <c r="V189" s="235"/>
      <c r="W189" s="235"/>
      <c r="X189" s="235"/>
      <c r="Y189" s="235"/>
      <c r="Z189" s="235"/>
      <c r="AA189" s="235"/>
      <c r="AB189" s="235"/>
      <c r="AC189" s="235"/>
      <c r="AD189" s="235"/>
      <c r="AE189" s="235"/>
      <c r="AF189" s="235"/>
      <c r="AG189" s="235"/>
      <c r="AH189" s="235"/>
      <c r="AI189" s="235"/>
      <c r="AJ189" s="235"/>
      <c r="AK189" s="235"/>
      <c r="AL189" s="235"/>
      <c r="AM189" s="235"/>
      <c r="AN189" s="235"/>
      <c r="AO189" s="235"/>
      <c r="AP189" s="235"/>
      <c r="AQ189" s="235"/>
      <c r="AR189" s="235"/>
      <c r="AS189" s="235"/>
      <c r="AT189" s="235"/>
      <c r="AU189" s="235"/>
      <c r="AV189" s="235"/>
      <c r="AW189" s="235"/>
      <c r="AX189" s="235"/>
      <c r="AY189" s="235"/>
      <c r="AZ189" s="235"/>
      <c r="BA189" s="235"/>
      <c r="BB189" s="235"/>
      <c r="BC189" s="235"/>
      <c r="BD189" s="235"/>
      <c r="BE189" s="235"/>
      <c r="BF189" s="235"/>
      <c r="BG189" s="235"/>
      <c r="BH189" s="235"/>
      <c r="BI189" s="235"/>
      <c r="BJ189" s="235"/>
      <c r="BK189" s="235"/>
      <c r="BL189" s="235"/>
      <c r="BM189" s="235"/>
      <c r="BN189" s="235"/>
      <c r="BO189" s="235"/>
      <c r="BP189" s="235"/>
      <c r="BQ189" s="235"/>
      <c r="BR189" s="235"/>
      <c r="BS189" s="235"/>
      <c r="BT189" s="235"/>
      <c r="BU189" s="235"/>
      <c r="BV189" s="235"/>
      <c r="BW189" s="235"/>
      <c r="BX189" s="235"/>
      <c r="BY189" s="235"/>
      <c r="BZ189" s="235"/>
      <c r="CA189" s="235"/>
      <c r="CB189" s="235"/>
      <c r="CC189" s="235"/>
      <c r="CD189" s="235"/>
      <c r="CE189" s="235"/>
      <c r="CF189" s="235"/>
      <c r="CG189" s="235"/>
      <c r="CH189" s="235"/>
      <c r="CI189" s="235"/>
      <c r="CJ189" s="235"/>
      <c r="CK189" s="235"/>
      <c r="CL189" s="235"/>
      <c r="CM189" s="235"/>
      <c r="CN189" s="235"/>
      <c r="CO189" s="235"/>
      <c r="CP189" s="235"/>
      <c r="CQ189" s="235"/>
      <c r="CR189" s="235"/>
      <c r="CS189" s="235"/>
      <c r="CT189" s="235"/>
      <c r="CU189" s="235"/>
      <c r="CV189" s="235"/>
      <c r="CW189" s="235"/>
      <c r="CX189" s="235"/>
      <c r="CY189" s="235"/>
      <c r="CZ189" s="235"/>
      <c r="DA189" s="235"/>
      <c r="DB189" s="235"/>
      <c r="DC189" s="235"/>
      <c r="DD189" s="235"/>
      <c r="DE189" s="235"/>
      <c r="DF189" s="235"/>
      <c r="DG189" s="235"/>
      <c r="DH189" s="235"/>
      <c r="DI189" s="235"/>
      <c r="DJ189" s="235"/>
      <c r="DK189" s="235"/>
      <c r="DL189" s="235"/>
      <c r="DM189" s="235"/>
      <c r="DN189" s="235"/>
      <c r="DO189" s="235"/>
      <c r="DP189" s="235"/>
      <c r="DQ189" s="235"/>
      <c r="DR189" s="235"/>
      <c r="DS189" s="235"/>
      <c r="DT189" s="235"/>
      <c r="DU189" s="235"/>
      <c r="DV189" s="235"/>
      <c r="DW189" s="235"/>
      <c r="DX189" s="235"/>
      <c r="DY189" s="235"/>
      <c r="DZ189" s="235"/>
      <c r="EA189" s="235"/>
      <c r="EB189" s="235"/>
      <c r="EC189" s="235"/>
      <c r="ED189" s="235"/>
      <c r="EE189" s="235"/>
      <c r="EF189" s="235"/>
      <c r="EG189" s="235"/>
      <c r="EH189" s="235"/>
      <c r="EI189" s="235"/>
      <c r="EJ189" s="235"/>
      <c r="EK189" s="235"/>
      <c r="EL189" s="235"/>
      <c r="EM189" s="235"/>
      <c r="EN189" s="235"/>
      <c r="EO189" s="235"/>
      <c r="EP189" s="235"/>
      <c r="EQ189" s="235"/>
      <c r="ER189" s="235"/>
      <c r="ES189" s="235"/>
      <c r="ET189" s="235"/>
      <c r="EU189" s="235"/>
      <c r="EV189" s="235"/>
      <c r="EW189" s="235"/>
      <c r="EX189" s="235"/>
      <c r="EY189" s="235"/>
      <c r="EZ189" s="235"/>
      <c r="FA189" s="235"/>
      <c r="FB189" s="235"/>
      <c r="FC189" s="235"/>
      <c r="FD189" s="235"/>
    </row>
    <row r="190" spans="2:160" s="1" customFormat="1" x14ac:dyDescent="0.25">
      <c r="B190" s="33"/>
      <c r="C190" s="33"/>
      <c r="D190" s="261"/>
      <c r="E190" s="261"/>
      <c r="F190" s="261"/>
      <c r="G190" s="261"/>
      <c r="H190" s="261"/>
      <c r="I190" s="261"/>
      <c r="J190" s="261"/>
      <c r="K190" s="261"/>
      <c r="L190" s="261"/>
      <c r="M190" s="261"/>
      <c r="N190" s="261"/>
      <c r="O190" s="261"/>
      <c r="P190" s="261"/>
      <c r="Q190" s="261"/>
      <c r="R190" s="261"/>
      <c r="S190" s="261"/>
      <c r="T190" s="261"/>
      <c r="U190" s="235"/>
      <c r="V190" s="235"/>
      <c r="W190" s="235"/>
      <c r="X190" s="235"/>
      <c r="Y190" s="235"/>
      <c r="Z190" s="235"/>
      <c r="AA190" s="235"/>
      <c r="AB190" s="235"/>
      <c r="AC190" s="235"/>
      <c r="AD190" s="235"/>
      <c r="AE190" s="235"/>
      <c r="AF190" s="235"/>
      <c r="AG190" s="235"/>
      <c r="AH190" s="235"/>
      <c r="AI190" s="235"/>
      <c r="AJ190" s="235"/>
      <c r="AK190" s="235"/>
      <c r="AL190" s="235"/>
      <c r="AM190" s="235"/>
      <c r="AN190" s="235"/>
      <c r="AO190" s="235"/>
      <c r="AP190" s="235"/>
      <c r="AQ190" s="235"/>
      <c r="AR190" s="235"/>
      <c r="AS190" s="235"/>
      <c r="AT190" s="235"/>
      <c r="AU190" s="235"/>
      <c r="AV190" s="235"/>
      <c r="AW190" s="235"/>
      <c r="AX190" s="235"/>
      <c r="AY190" s="235"/>
      <c r="AZ190" s="235"/>
      <c r="BA190" s="235"/>
      <c r="BB190" s="235"/>
      <c r="BC190" s="235"/>
      <c r="BD190" s="235"/>
      <c r="BE190" s="235"/>
      <c r="BF190" s="235"/>
      <c r="BG190" s="235"/>
      <c r="BH190" s="235"/>
      <c r="BI190" s="235"/>
      <c r="BJ190" s="235"/>
      <c r="BK190" s="235"/>
      <c r="BL190" s="235"/>
      <c r="BM190" s="235"/>
      <c r="BN190" s="235"/>
      <c r="BO190" s="235"/>
      <c r="BP190" s="235"/>
      <c r="BQ190" s="235"/>
      <c r="BR190" s="235"/>
      <c r="BS190" s="235"/>
      <c r="BT190" s="235"/>
      <c r="BU190" s="235"/>
      <c r="BV190" s="235"/>
      <c r="BW190" s="235"/>
      <c r="BX190" s="235"/>
      <c r="BY190" s="235"/>
      <c r="BZ190" s="235"/>
      <c r="CA190" s="235"/>
      <c r="CB190" s="235"/>
      <c r="CC190" s="235"/>
      <c r="CD190" s="235"/>
      <c r="CE190" s="235"/>
      <c r="CF190" s="235"/>
      <c r="CG190" s="235"/>
      <c r="CH190" s="235"/>
      <c r="CI190" s="235"/>
      <c r="CJ190" s="235"/>
      <c r="CK190" s="235"/>
      <c r="CL190" s="235"/>
      <c r="CM190" s="235"/>
      <c r="CN190" s="235"/>
      <c r="CO190" s="235"/>
      <c r="CP190" s="235"/>
      <c r="CQ190" s="235"/>
      <c r="CR190" s="235"/>
      <c r="CS190" s="235"/>
      <c r="CT190" s="235"/>
      <c r="CU190" s="235"/>
      <c r="CV190" s="235"/>
      <c r="CW190" s="235"/>
      <c r="CX190" s="235"/>
      <c r="CY190" s="235"/>
      <c r="CZ190" s="235"/>
      <c r="DA190" s="235"/>
      <c r="DB190" s="235"/>
      <c r="DC190" s="235"/>
      <c r="DD190" s="235"/>
      <c r="DE190" s="235"/>
      <c r="DF190" s="235"/>
      <c r="DG190" s="235"/>
      <c r="DH190" s="235"/>
      <c r="DI190" s="235"/>
      <c r="DJ190" s="235"/>
      <c r="DK190" s="235"/>
      <c r="DL190" s="235"/>
      <c r="DM190" s="235"/>
      <c r="DN190" s="235"/>
      <c r="DO190" s="235"/>
      <c r="DP190" s="235"/>
      <c r="DQ190" s="235"/>
      <c r="DR190" s="235"/>
      <c r="DS190" s="235"/>
      <c r="DT190" s="235"/>
      <c r="DU190" s="235"/>
      <c r="DV190" s="235"/>
      <c r="DW190" s="235"/>
      <c r="DX190" s="235"/>
      <c r="DY190" s="235"/>
      <c r="DZ190" s="235"/>
      <c r="EA190" s="235"/>
      <c r="EB190" s="235"/>
      <c r="EC190" s="235"/>
      <c r="ED190" s="235"/>
      <c r="EE190" s="235"/>
      <c r="EF190" s="235"/>
      <c r="EG190" s="235"/>
      <c r="EH190" s="235"/>
      <c r="EI190" s="235"/>
      <c r="EJ190" s="235"/>
      <c r="EK190" s="235"/>
      <c r="EL190" s="235"/>
      <c r="EM190" s="235"/>
      <c r="EN190" s="235"/>
      <c r="EO190" s="235"/>
      <c r="EP190" s="235"/>
      <c r="EQ190" s="235"/>
      <c r="ER190" s="235"/>
      <c r="ES190" s="235"/>
      <c r="ET190" s="235"/>
      <c r="EU190" s="235"/>
      <c r="EV190" s="235"/>
      <c r="EW190" s="235"/>
      <c r="EX190" s="235"/>
      <c r="EY190" s="235"/>
      <c r="EZ190" s="235"/>
      <c r="FA190" s="235"/>
      <c r="FB190" s="235"/>
      <c r="FC190" s="235"/>
      <c r="FD190" s="235"/>
    </row>
    <row r="191" spans="2:160" s="1" customFormat="1" x14ac:dyDescent="0.25">
      <c r="B191" s="33"/>
      <c r="C191" s="33"/>
      <c r="D191" s="261"/>
      <c r="E191" s="261"/>
      <c r="F191" s="261"/>
      <c r="G191" s="261"/>
      <c r="H191" s="261"/>
      <c r="I191" s="261"/>
      <c r="J191" s="261"/>
      <c r="K191" s="261"/>
      <c r="L191" s="261"/>
      <c r="M191" s="261"/>
      <c r="N191" s="261"/>
      <c r="O191" s="261"/>
      <c r="P191" s="261"/>
      <c r="Q191" s="261"/>
      <c r="R191" s="261"/>
      <c r="S191" s="261"/>
      <c r="T191" s="261"/>
      <c r="U191" s="235"/>
      <c r="V191" s="235"/>
      <c r="W191" s="235"/>
      <c r="X191" s="235"/>
      <c r="Y191" s="235"/>
      <c r="Z191" s="235"/>
      <c r="AA191" s="235"/>
      <c r="AB191" s="235"/>
      <c r="AC191" s="235"/>
      <c r="AD191" s="235"/>
      <c r="AE191" s="235"/>
      <c r="AF191" s="235"/>
      <c r="AG191" s="235"/>
      <c r="AH191" s="235"/>
      <c r="AI191" s="235"/>
      <c r="AJ191" s="235"/>
      <c r="AK191" s="235"/>
      <c r="AL191" s="235"/>
      <c r="AM191" s="235"/>
      <c r="AN191" s="235"/>
      <c r="AO191" s="235"/>
      <c r="AP191" s="235"/>
      <c r="AQ191" s="235"/>
      <c r="AR191" s="235"/>
      <c r="AS191" s="235"/>
      <c r="AT191" s="235"/>
      <c r="AU191" s="235"/>
      <c r="AV191" s="235"/>
      <c r="AW191" s="235"/>
      <c r="AX191" s="235"/>
      <c r="AY191" s="235"/>
      <c r="AZ191" s="235"/>
      <c r="BA191" s="235"/>
      <c r="BB191" s="235"/>
      <c r="BC191" s="235"/>
      <c r="BD191" s="235"/>
      <c r="BE191" s="235"/>
      <c r="BF191" s="235"/>
      <c r="BG191" s="235"/>
      <c r="BH191" s="235"/>
      <c r="BI191" s="235"/>
      <c r="BJ191" s="235"/>
      <c r="BK191" s="235"/>
      <c r="BL191" s="235"/>
      <c r="BM191" s="235"/>
      <c r="BN191" s="235"/>
      <c r="BO191" s="235"/>
      <c r="BP191" s="235"/>
      <c r="BQ191" s="235"/>
      <c r="BR191" s="235"/>
      <c r="BS191" s="235"/>
      <c r="BT191" s="235"/>
      <c r="BU191" s="235"/>
      <c r="BV191" s="235"/>
      <c r="BW191" s="235"/>
      <c r="BX191" s="235"/>
      <c r="BY191" s="235"/>
      <c r="BZ191" s="235"/>
      <c r="CA191" s="235"/>
      <c r="CB191" s="235"/>
      <c r="CC191" s="235"/>
      <c r="CD191" s="235"/>
      <c r="CE191" s="235"/>
      <c r="CF191" s="235"/>
      <c r="CG191" s="235"/>
      <c r="CH191" s="235"/>
      <c r="CI191" s="235"/>
      <c r="CJ191" s="235"/>
      <c r="CK191" s="235"/>
      <c r="CL191" s="235"/>
      <c r="CM191" s="235"/>
      <c r="CN191" s="235"/>
      <c r="CO191" s="235"/>
      <c r="CP191" s="235"/>
      <c r="CQ191" s="235"/>
      <c r="CR191" s="235"/>
      <c r="CS191" s="235"/>
      <c r="CT191" s="235"/>
      <c r="CU191" s="235"/>
      <c r="CV191" s="235"/>
      <c r="CW191" s="235"/>
      <c r="CX191" s="235"/>
      <c r="CY191" s="235"/>
      <c r="CZ191" s="235"/>
      <c r="DA191" s="235"/>
      <c r="DB191" s="235"/>
      <c r="DC191" s="235"/>
      <c r="DD191" s="235"/>
      <c r="DE191" s="235"/>
      <c r="DF191" s="235"/>
      <c r="DG191" s="235"/>
      <c r="DH191" s="235"/>
      <c r="DI191" s="235"/>
      <c r="DJ191" s="235"/>
      <c r="DK191" s="235"/>
      <c r="DL191" s="235"/>
      <c r="DM191" s="235"/>
      <c r="DN191" s="235"/>
      <c r="DO191" s="235"/>
      <c r="DP191" s="235"/>
      <c r="DQ191" s="235"/>
      <c r="DR191" s="235"/>
      <c r="DS191" s="235"/>
      <c r="DT191" s="235"/>
      <c r="DU191" s="235"/>
      <c r="DV191" s="235"/>
      <c r="DW191" s="235"/>
      <c r="DX191" s="235"/>
      <c r="DY191" s="235"/>
      <c r="DZ191" s="235"/>
      <c r="EA191" s="235"/>
      <c r="EB191" s="235"/>
      <c r="EC191" s="235"/>
      <c r="ED191" s="235"/>
      <c r="EE191" s="235"/>
      <c r="EF191" s="235"/>
      <c r="EG191" s="235"/>
      <c r="EH191" s="235"/>
      <c r="EI191" s="235"/>
      <c r="EJ191" s="235"/>
      <c r="EK191" s="235"/>
      <c r="EL191" s="235"/>
      <c r="EM191" s="235"/>
      <c r="EN191" s="235"/>
      <c r="EO191" s="235"/>
      <c r="EP191" s="235"/>
      <c r="EQ191" s="235"/>
      <c r="ER191" s="235"/>
      <c r="ES191" s="235"/>
      <c r="ET191" s="235"/>
      <c r="EU191" s="235"/>
      <c r="EV191" s="235"/>
      <c r="EW191" s="235"/>
      <c r="EX191" s="235"/>
      <c r="EY191" s="235"/>
      <c r="EZ191" s="235"/>
      <c r="FA191" s="235"/>
      <c r="FB191" s="235"/>
      <c r="FC191" s="235"/>
      <c r="FD191" s="235"/>
    </row>
    <row r="192" spans="2:160" s="1" customFormat="1" x14ac:dyDescent="0.25">
      <c r="B192" s="33"/>
      <c r="C192" s="33"/>
      <c r="D192" s="261"/>
      <c r="E192" s="261"/>
      <c r="F192" s="261"/>
      <c r="G192" s="261"/>
      <c r="H192" s="261"/>
      <c r="I192" s="261"/>
      <c r="J192" s="261"/>
      <c r="K192" s="261"/>
      <c r="L192" s="261"/>
      <c r="M192" s="261"/>
      <c r="N192" s="261"/>
      <c r="O192" s="261"/>
      <c r="P192" s="261"/>
      <c r="Q192" s="261"/>
      <c r="R192" s="261"/>
      <c r="S192" s="261"/>
      <c r="T192" s="261"/>
      <c r="U192" s="235"/>
      <c r="V192" s="235"/>
      <c r="W192" s="235"/>
      <c r="X192" s="235"/>
      <c r="Y192" s="235"/>
      <c r="Z192" s="235"/>
      <c r="AA192" s="235"/>
      <c r="AB192" s="235"/>
      <c r="AC192" s="235"/>
      <c r="AD192" s="235"/>
      <c r="AE192" s="235"/>
      <c r="AF192" s="235"/>
      <c r="AG192" s="235"/>
      <c r="AH192" s="235"/>
      <c r="AI192" s="235"/>
      <c r="AJ192" s="235"/>
      <c r="AK192" s="235"/>
      <c r="AL192" s="235"/>
      <c r="AM192" s="235"/>
      <c r="AN192" s="235"/>
      <c r="AO192" s="235"/>
      <c r="AP192" s="235"/>
      <c r="AQ192" s="235"/>
      <c r="AR192" s="235"/>
      <c r="AS192" s="235"/>
      <c r="AT192" s="235"/>
      <c r="AU192" s="235"/>
      <c r="AV192" s="235"/>
      <c r="AW192" s="235"/>
      <c r="AX192" s="235"/>
      <c r="AY192" s="235"/>
      <c r="AZ192" s="235"/>
      <c r="BA192" s="235"/>
      <c r="BB192" s="235"/>
      <c r="BC192" s="235"/>
      <c r="BD192" s="235"/>
      <c r="BE192" s="235"/>
      <c r="BF192" s="235"/>
      <c r="BG192" s="235"/>
      <c r="BH192" s="235"/>
      <c r="BI192" s="235"/>
      <c r="BJ192" s="235"/>
      <c r="BK192" s="235"/>
      <c r="BL192" s="235"/>
      <c r="BM192" s="235"/>
      <c r="BN192" s="235"/>
      <c r="BO192" s="235"/>
      <c r="BP192" s="235"/>
      <c r="BQ192" s="235"/>
      <c r="BR192" s="235"/>
      <c r="BS192" s="235"/>
      <c r="BT192" s="235"/>
      <c r="BU192" s="235"/>
      <c r="BV192" s="235"/>
      <c r="BW192" s="235"/>
      <c r="BX192" s="235"/>
      <c r="BY192" s="235"/>
      <c r="BZ192" s="235"/>
      <c r="CA192" s="235"/>
      <c r="CB192" s="235"/>
      <c r="CC192" s="235"/>
      <c r="CD192" s="235"/>
      <c r="CE192" s="235"/>
      <c r="CF192" s="235"/>
      <c r="CG192" s="235"/>
      <c r="CH192" s="235"/>
      <c r="CI192" s="235"/>
      <c r="CJ192" s="235"/>
      <c r="CK192" s="235"/>
      <c r="CL192" s="235"/>
      <c r="CM192" s="235"/>
      <c r="CN192" s="235"/>
      <c r="CO192" s="235"/>
      <c r="CP192" s="235"/>
      <c r="CQ192" s="235"/>
      <c r="CR192" s="235"/>
      <c r="CS192" s="235"/>
      <c r="CT192" s="235"/>
      <c r="CU192" s="235"/>
      <c r="CV192" s="235"/>
      <c r="CW192" s="235"/>
      <c r="CX192" s="235"/>
      <c r="CY192" s="235"/>
      <c r="CZ192" s="235"/>
      <c r="DA192" s="235"/>
      <c r="DB192" s="235"/>
      <c r="DC192" s="235"/>
      <c r="DD192" s="235"/>
      <c r="DE192" s="235"/>
      <c r="DF192" s="235"/>
      <c r="DG192" s="235"/>
      <c r="DH192" s="235"/>
      <c r="DI192" s="235"/>
      <c r="DJ192" s="235"/>
      <c r="DK192" s="235"/>
      <c r="DL192" s="235"/>
      <c r="DM192" s="235"/>
      <c r="DN192" s="235"/>
      <c r="DO192" s="235"/>
      <c r="DP192" s="235"/>
      <c r="DQ192" s="235"/>
      <c r="DR192" s="235"/>
      <c r="DS192" s="235"/>
      <c r="DT192" s="235"/>
      <c r="DU192" s="235"/>
      <c r="DV192" s="235"/>
      <c r="DW192" s="235"/>
      <c r="DX192" s="235"/>
      <c r="DY192" s="235"/>
      <c r="DZ192" s="235"/>
      <c r="EA192" s="235"/>
      <c r="EB192" s="235"/>
      <c r="EC192" s="235"/>
      <c r="ED192" s="235"/>
      <c r="EE192" s="235"/>
      <c r="EF192" s="235"/>
      <c r="EG192" s="235"/>
      <c r="EH192" s="235"/>
      <c r="EI192" s="235"/>
      <c r="EJ192" s="235"/>
      <c r="EK192" s="235"/>
      <c r="EL192" s="235"/>
      <c r="EM192" s="235"/>
      <c r="EN192" s="235"/>
      <c r="EO192" s="235"/>
      <c r="EP192" s="235"/>
      <c r="EQ192" s="235"/>
      <c r="ER192" s="235"/>
      <c r="ES192" s="235"/>
      <c r="ET192" s="235"/>
      <c r="EU192" s="235"/>
      <c r="EV192" s="235"/>
      <c r="EW192" s="235"/>
      <c r="EX192" s="235"/>
      <c r="EY192" s="235"/>
      <c r="EZ192" s="235"/>
      <c r="FA192" s="235"/>
      <c r="FB192" s="235"/>
      <c r="FC192" s="235"/>
      <c r="FD192" s="235"/>
    </row>
    <row r="193" spans="2:160" s="1" customFormat="1" x14ac:dyDescent="0.25">
      <c r="B193" s="33"/>
      <c r="C193" s="33"/>
      <c r="D193" s="261"/>
      <c r="E193" s="261"/>
      <c r="F193" s="261"/>
      <c r="G193" s="261"/>
      <c r="H193" s="261"/>
      <c r="I193" s="261"/>
      <c r="J193" s="261"/>
      <c r="K193" s="261"/>
      <c r="L193" s="261"/>
      <c r="M193" s="261"/>
      <c r="N193" s="261"/>
      <c r="O193" s="261"/>
      <c r="P193" s="261"/>
      <c r="Q193" s="261"/>
      <c r="R193" s="261"/>
      <c r="S193" s="261"/>
      <c r="T193" s="261"/>
      <c r="U193" s="235"/>
      <c r="V193" s="235"/>
      <c r="W193" s="235"/>
      <c r="X193" s="235"/>
      <c r="Y193" s="235"/>
      <c r="Z193" s="235"/>
      <c r="AA193" s="235"/>
      <c r="AB193" s="235"/>
      <c r="AC193" s="235"/>
      <c r="AD193" s="235"/>
      <c r="AE193" s="235"/>
      <c r="AF193" s="235"/>
      <c r="AG193" s="235"/>
      <c r="AH193" s="235"/>
      <c r="AI193" s="235"/>
      <c r="AJ193" s="235"/>
      <c r="AK193" s="235"/>
      <c r="AL193" s="235"/>
      <c r="AM193" s="235"/>
      <c r="AN193" s="235"/>
      <c r="AO193" s="235"/>
      <c r="AP193" s="235"/>
      <c r="AQ193" s="235"/>
      <c r="AR193" s="235"/>
      <c r="AS193" s="235"/>
      <c r="AT193" s="235"/>
      <c r="AU193" s="235"/>
      <c r="AV193" s="235"/>
      <c r="AW193" s="235"/>
      <c r="AX193" s="235"/>
      <c r="AY193" s="235"/>
      <c r="AZ193" s="235"/>
      <c r="BA193" s="235"/>
      <c r="BB193" s="235"/>
      <c r="BC193" s="235"/>
      <c r="BD193" s="235"/>
      <c r="BE193" s="235"/>
      <c r="BF193" s="235"/>
      <c r="BG193" s="235"/>
      <c r="BH193" s="235"/>
      <c r="BI193" s="235"/>
      <c r="BJ193" s="235"/>
      <c r="BK193" s="235"/>
      <c r="BL193" s="235"/>
      <c r="BM193" s="235"/>
      <c r="BN193" s="235"/>
      <c r="BO193" s="235"/>
      <c r="BP193" s="235"/>
      <c r="BQ193" s="235"/>
      <c r="BR193" s="235"/>
      <c r="BS193" s="235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5"/>
      <c r="CJ193" s="235"/>
      <c r="CK193" s="235"/>
      <c r="CL193" s="235"/>
      <c r="CM193" s="235"/>
      <c r="CN193" s="235"/>
      <c r="CO193" s="235"/>
      <c r="CP193" s="235"/>
      <c r="CQ193" s="235"/>
      <c r="CR193" s="235"/>
      <c r="CS193" s="235"/>
      <c r="CT193" s="235"/>
      <c r="CU193" s="235"/>
      <c r="CV193" s="235"/>
      <c r="CW193" s="235"/>
      <c r="CX193" s="235"/>
      <c r="CY193" s="235"/>
      <c r="CZ193" s="235"/>
      <c r="DA193" s="235"/>
      <c r="DB193" s="235"/>
      <c r="DC193" s="235"/>
      <c r="DD193" s="235"/>
      <c r="DE193" s="235"/>
      <c r="DF193" s="235"/>
      <c r="DG193" s="235"/>
      <c r="DH193" s="235"/>
      <c r="DI193" s="235"/>
      <c r="DJ193" s="235"/>
      <c r="DK193" s="235"/>
      <c r="DL193" s="235"/>
      <c r="DM193" s="235"/>
      <c r="DN193" s="235"/>
      <c r="DO193" s="235"/>
      <c r="DP193" s="235"/>
      <c r="DQ193" s="235"/>
      <c r="DR193" s="235"/>
      <c r="DS193" s="235"/>
      <c r="DT193" s="235"/>
      <c r="DU193" s="235"/>
      <c r="DV193" s="235"/>
      <c r="DW193" s="235"/>
      <c r="DX193" s="235"/>
      <c r="DY193" s="235"/>
      <c r="DZ193" s="235"/>
      <c r="EA193" s="235"/>
      <c r="EB193" s="235"/>
      <c r="EC193" s="235"/>
      <c r="ED193" s="235"/>
      <c r="EE193" s="235"/>
      <c r="EF193" s="235"/>
      <c r="EG193" s="235"/>
      <c r="EH193" s="235"/>
      <c r="EI193" s="235"/>
      <c r="EJ193" s="235"/>
      <c r="EK193" s="235"/>
      <c r="EL193" s="235"/>
      <c r="EM193" s="235"/>
      <c r="EN193" s="235"/>
      <c r="EO193" s="235"/>
      <c r="EP193" s="235"/>
      <c r="EQ193" s="235"/>
      <c r="ER193" s="235"/>
      <c r="ES193" s="235"/>
      <c r="ET193" s="235"/>
      <c r="EU193" s="235"/>
      <c r="EV193" s="235"/>
      <c r="EW193" s="235"/>
      <c r="EX193" s="235"/>
      <c r="EY193" s="235"/>
      <c r="EZ193" s="235"/>
      <c r="FA193" s="235"/>
      <c r="FB193" s="235"/>
      <c r="FC193" s="235"/>
      <c r="FD193" s="235"/>
    </row>
    <row r="194" spans="2:160" s="1" customFormat="1" x14ac:dyDescent="0.25">
      <c r="B194" s="33"/>
      <c r="C194" s="33"/>
      <c r="D194" s="261"/>
      <c r="E194" s="261"/>
      <c r="F194" s="261"/>
      <c r="G194" s="261"/>
      <c r="H194" s="261"/>
      <c r="I194" s="261"/>
      <c r="J194" s="261"/>
      <c r="K194" s="261"/>
      <c r="L194" s="261"/>
      <c r="M194" s="261"/>
      <c r="N194" s="261"/>
      <c r="O194" s="261"/>
      <c r="P194" s="261"/>
      <c r="Q194" s="261"/>
      <c r="R194" s="261"/>
      <c r="S194" s="261"/>
      <c r="T194" s="261"/>
      <c r="U194" s="235"/>
      <c r="V194" s="235"/>
      <c r="W194" s="235"/>
      <c r="X194" s="235"/>
      <c r="Y194" s="235"/>
      <c r="Z194" s="235"/>
      <c r="AA194" s="235"/>
      <c r="AB194" s="235"/>
      <c r="AC194" s="235"/>
      <c r="AD194" s="235"/>
      <c r="AE194" s="235"/>
      <c r="AF194" s="235"/>
      <c r="AG194" s="235"/>
      <c r="AH194" s="235"/>
      <c r="AI194" s="235"/>
      <c r="AJ194" s="235"/>
      <c r="AK194" s="235"/>
      <c r="AL194" s="235"/>
      <c r="AM194" s="235"/>
      <c r="AN194" s="235"/>
      <c r="AO194" s="235"/>
      <c r="AP194" s="235"/>
      <c r="AQ194" s="235"/>
      <c r="AR194" s="235"/>
      <c r="AS194" s="235"/>
      <c r="AT194" s="235"/>
      <c r="AU194" s="235"/>
      <c r="AV194" s="235"/>
      <c r="AW194" s="235"/>
      <c r="AX194" s="235"/>
      <c r="AY194" s="235"/>
      <c r="AZ194" s="235"/>
      <c r="BA194" s="235"/>
      <c r="BB194" s="235"/>
      <c r="BC194" s="235"/>
      <c r="BD194" s="235"/>
      <c r="BE194" s="235"/>
      <c r="BF194" s="235"/>
      <c r="BG194" s="235"/>
      <c r="BH194" s="235"/>
      <c r="BI194" s="235"/>
      <c r="BJ194" s="235"/>
      <c r="BK194" s="235"/>
      <c r="BL194" s="235"/>
      <c r="BM194" s="235"/>
      <c r="BN194" s="235"/>
      <c r="BO194" s="235"/>
      <c r="BP194" s="235"/>
      <c r="BQ194" s="235"/>
      <c r="BR194" s="235"/>
      <c r="BS194" s="235"/>
      <c r="BT194" s="235"/>
      <c r="BU194" s="235"/>
      <c r="BV194" s="235"/>
      <c r="BW194" s="235"/>
      <c r="BX194" s="235"/>
      <c r="BY194" s="235"/>
      <c r="BZ194" s="235"/>
      <c r="CA194" s="235"/>
      <c r="CB194" s="235"/>
      <c r="CC194" s="235"/>
      <c r="CD194" s="235"/>
      <c r="CE194" s="235"/>
      <c r="CF194" s="235"/>
      <c r="CG194" s="235"/>
      <c r="CH194" s="235"/>
      <c r="CI194" s="235"/>
      <c r="CJ194" s="235"/>
      <c r="CK194" s="235"/>
      <c r="CL194" s="235"/>
      <c r="CM194" s="235"/>
      <c r="CN194" s="235"/>
      <c r="CO194" s="235"/>
      <c r="CP194" s="235"/>
      <c r="CQ194" s="235"/>
      <c r="CR194" s="235"/>
      <c r="CS194" s="235"/>
      <c r="CT194" s="235"/>
      <c r="CU194" s="235"/>
      <c r="CV194" s="235"/>
      <c r="CW194" s="235"/>
      <c r="CX194" s="235"/>
      <c r="CY194" s="235"/>
      <c r="CZ194" s="235"/>
      <c r="DA194" s="235"/>
      <c r="DB194" s="235"/>
      <c r="DC194" s="235"/>
      <c r="DD194" s="235"/>
      <c r="DE194" s="235"/>
      <c r="DF194" s="235"/>
      <c r="DG194" s="235"/>
      <c r="DH194" s="235"/>
      <c r="DI194" s="235"/>
      <c r="DJ194" s="235"/>
      <c r="DK194" s="235"/>
      <c r="DL194" s="235"/>
      <c r="DM194" s="235"/>
      <c r="DN194" s="235"/>
      <c r="DO194" s="235"/>
      <c r="DP194" s="235"/>
      <c r="DQ194" s="235"/>
      <c r="DR194" s="235"/>
      <c r="DS194" s="235"/>
      <c r="DT194" s="235"/>
      <c r="DU194" s="235"/>
      <c r="DV194" s="235"/>
      <c r="DW194" s="235"/>
      <c r="DX194" s="235"/>
      <c r="DY194" s="235"/>
      <c r="DZ194" s="235"/>
      <c r="EA194" s="235"/>
      <c r="EB194" s="235"/>
      <c r="EC194" s="235"/>
      <c r="ED194" s="235"/>
      <c r="EE194" s="235"/>
      <c r="EF194" s="235"/>
      <c r="EG194" s="235"/>
      <c r="EH194" s="235"/>
      <c r="EI194" s="235"/>
      <c r="EJ194" s="235"/>
      <c r="EK194" s="235"/>
      <c r="EL194" s="235"/>
      <c r="EM194" s="235"/>
      <c r="EN194" s="235"/>
      <c r="EO194" s="235"/>
      <c r="EP194" s="235"/>
      <c r="EQ194" s="235"/>
      <c r="ER194" s="235"/>
      <c r="ES194" s="235"/>
      <c r="ET194" s="235"/>
      <c r="EU194" s="235"/>
      <c r="EV194" s="235"/>
      <c r="EW194" s="235"/>
      <c r="EX194" s="235"/>
      <c r="EY194" s="235"/>
      <c r="EZ194" s="235"/>
      <c r="FA194" s="235"/>
      <c r="FB194" s="235"/>
      <c r="FC194" s="235"/>
      <c r="FD194" s="235"/>
    </row>
    <row r="195" spans="2:160" s="1" customFormat="1" x14ac:dyDescent="0.25">
      <c r="B195" s="33"/>
      <c r="C195" s="33"/>
      <c r="D195" s="261"/>
      <c r="E195" s="261"/>
      <c r="F195" s="261"/>
      <c r="G195" s="261"/>
      <c r="H195" s="261"/>
      <c r="I195" s="261"/>
      <c r="J195" s="261"/>
      <c r="K195" s="261"/>
      <c r="L195" s="261"/>
      <c r="M195" s="261"/>
      <c r="N195" s="261"/>
      <c r="O195" s="261"/>
      <c r="P195" s="261"/>
      <c r="Q195" s="261"/>
      <c r="R195" s="261"/>
      <c r="S195" s="261"/>
      <c r="T195" s="261"/>
      <c r="U195" s="235"/>
      <c r="V195" s="235"/>
      <c r="W195" s="235"/>
      <c r="X195" s="235"/>
      <c r="Y195" s="235"/>
      <c r="Z195" s="235"/>
      <c r="AA195" s="235"/>
      <c r="AB195" s="235"/>
      <c r="AC195" s="235"/>
      <c r="AD195" s="235"/>
      <c r="AE195" s="235"/>
      <c r="AF195" s="235"/>
      <c r="AG195" s="235"/>
      <c r="AH195" s="235"/>
      <c r="AI195" s="235"/>
      <c r="AJ195" s="235"/>
      <c r="AK195" s="235"/>
      <c r="AL195" s="235"/>
      <c r="AM195" s="235"/>
      <c r="AN195" s="235"/>
      <c r="AO195" s="235"/>
      <c r="AP195" s="235"/>
      <c r="AQ195" s="235"/>
      <c r="AR195" s="235"/>
      <c r="AS195" s="235"/>
      <c r="AT195" s="235"/>
      <c r="AU195" s="235"/>
      <c r="AV195" s="235"/>
      <c r="AW195" s="235"/>
      <c r="AX195" s="235"/>
      <c r="AY195" s="235"/>
      <c r="AZ195" s="235"/>
      <c r="BA195" s="235"/>
      <c r="BB195" s="235"/>
      <c r="BC195" s="235"/>
      <c r="BD195" s="235"/>
      <c r="BE195" s="235"/>
      <c r="BF195" s="235"/>
      <c r="BG195" s="235"/>
      <c r="BH195" s="235"/>
      <c r="BI195" s="235"/>
      <c r="BJ195" s="235"/>
      <c r="BK195" s="235"/>
      <c r="BL195" s="235"/>
      <c r="BM195" s="235"/>
      <c r="BN195" s="235"/>
      <c r="BO195" s="235"/>
      <c r="BP195" s="235"/>
      <c r="BQ195" s="235"/>
      <c r="BR195" s="235"/>
      <c r="BS195" s="235"/>
      <c r="BT195" s="235"/>
      <c r="BU195" s="235"/>
      <c r="BV195" s="235"/>
      <c r="BW195" s="235"/>
      <c r="BX195" s="235"/>
      <c r="BY195" s="235"/>
      <c r="BZ195" s="235"/>
      <c r="CA195" s="235"/>
      <c r="CB195" s="235"/>
      <c r="CC195" s="235"/>
      <c r="CD195" s="235"/>
      <c r="CE195" s="235"/>
      <c r="CF195" s="235"/>
      <c r="CG195" s="235"/>
      <c r="CH195" s="235"/>
      <c r="CI195" s="235"/>
      <c r="CJ195" s="235"/>
      <c r="CK195" s="235"/>
      <c r="CL195" s="235"/>
      <c r="CM195" s="235"/>
      <c r="CN195" s="235"/>
      <c r="CO195" s="235"/>
      <c r="CP195" s="235"/>
      <c r="CQ195" s="235"/>
      <c r="CR195" s="235"/>
      <c r="CS195" s="235"/>
      <c r="CT195" s="235"/>
      <c r="CU195" s="235"/>
      <c r="CV195" s="235"/>
      <c r="CW195" s="235"/>
      <c r="CX195" s="235"/>
      <c r="CY195" s="235"/>
      <c r="CZ195" s="235"/>
      <c r="DA195" s="235"/>
      <c r="DB195" s="235"/>
      <c r="DC195" s="235"/>
      <c r="DD195" s="235"/>
      <c r="DE195" s="235"/>
      <c r="DF195" s="235"/>
      <c r="DG195" s="235"/>
      <c r="DH195" s="235"/>
      <c r="DI195" s="235"/>
      <c r="DJ195" s="235"/>
      <c r="DK195" s="235"/>
      <c r="DL195" s="235"/>
      <c r="DM195" s="235"/>
      <c r="DN195" s="235"/>
      <c r="DO195" s="235"/>
      <c r="DP195" s="235"/>
      <c r="DQ195" s="235"/>
      <c r="DR195" s="235"/>
      <c r="DS195" s="235"/>
      <c r="DT195" s="235"/>
      <c r="DU195" s="235"/>
      <c r="DV195" s="235"/>
      <c r="DW195" s="235"/>
      <c r="DX195" s="235"/>
      <c r="DY195" s="235"/>
      <c r="DZ195" s="235"/>
      <c r="EA195" s="235"/>
      <c r="EB195" s="235"/>
      <c r="EC195" s="235"/>
      <c r="ED195" s="235"/>
      <c r="EE195" s="235"/>
      <c r="EF195" s="235"/>
      <c r="EG195" s="235"/>
      <c r="EH195" s="235"/>
      <c r="EI195" s="235"/>
      <c r="EJ195" s="235"/>
      <c r="EK195" s="235"/>
      <c r="EL195" s="235"/>
      <c r="EM195" s="235"/>
      <c r="EN195" s="235"/>
      <c r="EO195" s="235"/>
      <c r="EP195" s="235"/>
      <c r="EQ195" s="235"/>
      <c r="ER195" s="235"/>
      <c r="ES195" s="235"/>
      <c r="ET195" s="235"/>
      <c r="EU195" s="235"/>
      <c r="EV195" s="235"/>
      <c r="EW195" s="235"/>
      <c r="EX195" s="235"/>
      <c r="EY195" s="235"/>
      <c r="EZ195" s="235"/>
      <c r="FA195" s="235"/>
      <c r="FB195" s="235"/>
      <c r="FC195" s="235"/>
      <c r="FD195" s="235"/>
    </row>
    <row r="196" spans="2:160" s="1" customFormat="1" x14ac:dyDescent="0.25">
      <c r="B196" s="33"/>
      <c r="C196" s="33"/>
      <c r="D196" s="261"/>
      <c r="E196" s="261"/>
      <c r="F196" s="261"/>
      <c r="G196" s="261"/>
      <c r="H196" s="261"/>
      <c r="I196" s="261"/>
      <c r="J196" s="261"/>
      <c r="K196" s="261"/>
      <c r="L196" s="261"/>
      <c r="M196" s="261"/>
      <c r="N196" s="261"/>
      <c r="O196" s="261"/>
      <c r="P196" s="261"/>
      <c r="Q196" s="261"/>
      <c r="R196" s="261"/>
      <c r="S196" s="261"/>
      <c r="T196" s="261"/>
      <c r="U196" s="235"/>
      <c r="V196" s="235"/>
      <c r="W196" s="235"/>
      <c r="X196" s="235"/>
      <c r="Y196" s="235"/>
      <c r="Z196" s="235"/>
      <c r="AA196" s="235"/>
      <c r="AB196" s="235"/>
      <c r="AC196" s="235"/>
      <c r="AD196" s="235"/>
      <c r="AE196" s="235"/>
      <c r="AF196" s="235"/>
      <c r="AG196" s="235"/>
      <c r="AH196" s="235"/>
      <c r="AI196" s="235"/>
      <c r="AJ196" s="235"/>
      <c r="AK196" s="235"/>
      <c r="AL196" s="235"/>
      <c r="AM196" s="235"/>
      <c r="AN196" s="235"/>
      <c r="AO196" s="235"/>
      <c r="AP196" s="235"/>
      <c r="AQ196" s="235"/>
      <c r="AR196" s="235"/>
      <c r="AS196" s="235"/>
      <c r="AT196" s="235"/>
      <c r="AU196" s="235"/>
      <c r="AV196" s="235"/>
      <c r="AW196" s="235"/>
      <c r="AX196" s="235"/>
      <c r="AY196" s="235"/>
      <c r="AZ196" s="235"/>
      <c r="BA196" s="235"/>
      <c r="BB196" s="235"/>
      <c r="BC196" s="235"/>
      <c r="BD196" s="235"/>
      <c r="BE196" s="235"/>
      <c r="BF196" s="235"/>
      <c r="BG196" s="235"/>
      <c r="BH196" s="235"/>
      <c r="BI196" s="235"/>
      <c r="BJ196" s="235"/>
      <c r="BK196" s="235"/>
      <c r="BL196" s="235"/>
      <c r="BM196" s="235"/>
      <c r="BN196" s="235"/>
      <c r="BO196" s="235"/>
      <c r="BP196" s="235"/>
      <c r="BQ196" s="235"/>
      <c r="BR196" s="235"/>
      <c r="BS196" s="235"/>
      <c r="BT196" s="235"/>
      <c r="BU196" s="235"/>
      <c r="BV196" s="235"/>
      <c r="BW196" s="235"/>
      <c r="BX196" s="235"/>
      <c r="BY196" s="235"/>
      <c r="BZ196" s="235"/>
      <c r="CA196" s="235"/>
      <c r="CB196" s="235"/>
      <c r="CC196" s="235"/>
      <c r="CD196" s="235"/>
      <c r="CE196" s="235"/>
      <c r="CF196" s="235"/>
      <c r="CG196" s="235"/>
      <c r="CH196" s="235"/>
      <c r="CI196" s="235"/>
      <c r="CJ196" s="235"/>
      <c r="CK196" s="235"/>
      <c r="CL196" s="235"/>
      <c r="CM196" s="235"/>
      <c r="CN196" s="235"/>
      <c r="CO196" s="235"/>
      <c r="CP196" s="235"/>
      <c r="CQ196" s="235"/>
      <c r="CR196" s="235"/>
      <c r="CS196" s="235"/>
      <c r="CT196" s="235"/>
      <c r="CU196" s="235"/>
      <c r="CV196" s="235"/>
      <c r="CW196" s="235"/>
      <c r="CX196" s="235"/>
      <c r="CY196" s="235"/>
      <c r="CZ196" s="235"/>
      <c r="DA196" s="235"/>
      <c r="DB196" s="235"/>
      <c r="DC196" s="235"/>
      <c r="DD196" s="235"/>
      <c r="DE196" s="235"/>
      <c r="DF196" s="235"/>
      <c r="DG196" s="235"/>
      <c r="DH196" s="235"/>
      <c r="DI196" s="235"/>
      <c r="DJ196" s="235"/>
      <c r="DK196" s="235"/>
      <c r="DL196" s="235"/>
      <c r="DM196" s="235"/>
      <c r="DN196" s="235"/>
      <c r="DO196" s="235"/>
      <c r="DP196" s="235"/>
      <c r="DQ196" s="235"/>
      <c r="DR196" s="235"/>
      <c r="DS196" s="235"/>
      <c r="DT196" s="235"/>
      <c r="DU196" s="235"/>
      <c r="DV196" s="235"/>
      <c r="DW196" s="235"/>
      <c r="DX196" s="235"/>
      <c r="DY196" s="235"/>
      <c r="DZ196" s="235"/>
      <c r="EA196" s="235"/>
      <c r="EB196" s="235"/>
      <c r="EC196" s="235"/>
      <c r="ED196" s="235"/>
      <c r="EE196" s="235"/>
      <c r="EF196" s="235"/>
      <c r="EG196" s="235"/>
      <c r="EH196" s="235"/>
      <c r="EI196" s="235"/>
      <c r="EJ196" s="235"/>
      <c r="EK196" s="235"/>
      <c r="EL196" s="235"/>
      <c r="EM196" s="235"/>
      <c r="EN196" s="235"/>
      <c r="EO196" s="235"/>
      <c r="EP196" s="235"/>
      <c r="EQ196" s="235"/>
      <c r="ER196" s="235"/>
      <c r="ES196" s="235"/>
      <c r="ET196" s="235"/>
      <c r="EU196" s="235"/>
      <c r="EV196" s="235"/>
      <c r="EW196" s="235"/>
      <c r="EX196" s="235"/>
      <c r="EY196" s="235"/>
      <c r="EZ196" s="235"/>
      <c r="FA196" s="235"/>
      <c r="FB196" s="235"/>
      <c r="FC196" s="235"/>
      <c r="FD196" s="235"/>
    </row>
    <row r="197" spans="2:160" s="1" customFormat="1" x14ac:dyDescent="0.25">
      <c r="B197" s="33"/>
      <c r="C197" s="33"/>
      <c r="D197" s="261"/>
      <c r="E197" s="261"/>
      <c r="F197" s="261"/>
      <c r="G197" s="261"/>
      <c r="H197" s="261"/>
      <c r="I197" s="261"/>
      <c r="J197" s="261"/>
      <c r="K197" s="261"/>
      <c r="L197" s="261"/>
      <c r="M197" s="261"/>
      <c r="N197" s="261"/>
      <c r="O197" s="261"/>
      <c r="P197" s="261"/>
      <c r="Q197" s="261"/>
      <c r="R197" s="261"/>
      <c r="S197" s="261"/>
      <c r="T197" s="261"/>
      <c r="U197" s="235"/>
      <c r="V197" s="235"/>
      <c r="W197" s="235"/>
      <c r="X197" s="235"/>
      <c r="Y197" s="235"/>
      <c r="Z197" s="235"/>
      <c r="AA197" s="235"/>
      <c r="AB197" s="235"/>
      <c r="AC197" s="235"/>
      <c r="AD197" s="235"/>
      <c r="AE197" s="235"/>
      <c r="AF197" s="235"/>
      <c r="AG197" s="235"/>
      <c r="AH197" s="235"/>
      <c r="AI197" s="235"/>
      <c r="AJ197" s="235"/>
      <c r="AK197" s="235"/>
      <c r="AL197" s="235"/>
      <c r="AM197" s="235"/>
      <c r="AN197" s="235"/>
      <c r="AO197" s="235"/>
      <c r="AP197" s="235"/>
      <c r="AQ197" s="235"/>
      <c r="AR197" s="235"/>
      <c r="AS197" s="235"/>
      <c r="AT197" s="235"/>
      <c r="AU197" s="235"/>
      <c r="AV197" s="235"/>
      <c r="AW197" s="235"/>
      <c r="AX197" s="235"/>
      <c r="AY197" s="235"/>
      <c r="AZ197" s="235"/>
      <c r="BA197" s="235"/>
      <c r="BB197" s="235"/>
      <c r="BC197" s="235"/>
      <c r="BD197" s="235"/>
      <c r="BE197" s="235"/>
      <c r="BF197" s="235"/>
      <c r="BG197" s="235"/>
      <c r="BH197" s="235"/>
      <c r="BI197" s="235"/>
      <c r="BJ197" s="235"/>
      <c r="BK197" s="235"/>
      <c r="BL197" s="235"/>
      <c r="BM197" s="235"/>
      <c r="BN197" s="235"/>
      <c r="BO197" s="235"/>
      <c r="BP197" s="235"/>
      <c r="BQ197" s="235"/>
      <c r="BR197" s="235"/>
      <c r="BS197" s="235"/>
      <c r="BT197" s="235"/>
      <c r="BU197" s="235"/>
      <c r="BV197" s="235"/>
      <c r="BW197" s="235"/>
      <c r="BX197" s="235"/>
      <c r="BY197" s="235"/>
      <c r="BZ197" s="235"/>
      <c r="CA197" s="235"/>
      <c r="CB197" s="235"/>
      <c r="CC197" s="235"/>
      <c r="CD197" s="235"/>
      <c r="CE197" s="235"/>
      <c r="CF197" s="235"/>
      <c r="CG197" s="235"/>
      <c r="CH197" s="235"/>
      <c r="CI197" s="235"/>
      <c r="CJ197" s="235"/>
      <c r="CK197" s="235"/>
      <c r="CL197" s="235"/>
      <c r="CM197" s="235"/>
      <c r="CN197" s="235"/>
      <c r="CO197" s="235"/>
      <c r="CP197" s="235"/>
      <c r="CQ197" s="235"/>
      <c r="CR197" s="235"/>
      <c r="CS197" s="235"/>
      <c r="CT197" s="235"/>
      <c r="CU197" s="235"/>
      <c r="CV197" s="235"/>
      <c r="CW197" s="235"/>
      <c r="CX197" s="235"/>
      <c r="CY197" s="235"/>
      <c r="CZ197" s="235"/>
      <c r="DA197" s="235"/>
      <c r="DB197" s="235"/>
      <c r="DC197" s="235"/>
      <c r="DD197" s="235"/>
      <c r="DE197" s="235"/>
      <c r="DF197" s="235"/>
      <c r="DG197" s="235"/>
      <c r="DH197" s="235"/>
      <c r="DI197" s="235"/>
      <c r="DJ197" s="235"/>
      <c r="DK197" s="235"/>
      <c r="DL197" s="235"/>
      <c r="DM197" s="235"/>
      <c r="DN197" s="235"/>
      <c r="DO197" s="235"/>
      <c r="DP197" s="235"/>
      <c r="DQ197" s="235"/>
      <c r="DR197" s="235"/>
      <c r="DS197" s="235"/>
      <c r="DT197" s="235"/>
      <c r="DU197" s="235"/>
      <c r="DV197" s="235"/>
      <c r="DW197" s="235"/>
      <c r="DX197" s="235"/>
      <c r="DY197" s="235"/>
      <c r="DZ197" s="235"/>
      <c r="EA197" s="235"/>
      <c r="EB197" s="235"/>
      <c r="EC197" s="235"/>
      <c r="ED197" s="235"/>
      <c r="EE197" s="235"/>
      <c r="EF197" s="235"/>
      <c r="EG197" s="235"/>
      <c r="EH197" s="235"/>
      <c r="EI197" s="235"/>
      <c r="EJ197" s="235"/>
      <c r="EK197" s="235"/>
      <c r="EL197" s="235"/>
      <c r="EM197" s="235"/>
      <c r="EN197" s="235"/>
      <c r="EO197" s="235"/>
      <c r="EP197" s="235"/>
      <c r="EQ197" s="235"/>
      <c r="ER197" s="235"/>
      <c r="ES197" s="235"/>
      <c r="ET197" s="235"/>
      <c r="EU197" s="235"/>
      <c r="EV197" s="235"/>
      <c r="EW197" s="235"/>
      <c r="EX197" s="235"/>
      <c r="EY197" s="235"/>
      <c r="EZ197" s="235"/>
      <c r="FA197" s="235"/>
      <c r="FB197" s="235"/>
      <c r="FC197" s="235"/>
      <c r="FD197" s="235"/>
    </row>
    <row r="198" spans="2:160" s="1" customFormat="1" x14ac:dyDescent="0.25">
      <c r="B198" s="33"/>
      <c r="C198" s="33"/>
      <c r="D198" s="261"/>
      <c r="E198" s="261"/>
      <c r="F198" s="261"/>
      <c r="G198" s="261"/>
      <c r="H198" s="261"/>
      <c r="I198" s="261"/>
      <c r="J198" s="261"/>
      <c r="K198" s="261"/>
      <c r="L198" s="261"/>
      <c r="M198" s="261"/>
      <c r="N198" s="261"/>
      <c r="O198" s="261"/>
      <c r="P198" s="261"/>
      <c r="Q198" s="261"/>
      <c r="R198" s="261"/>
      <c r="S198" s="261"/>
      <c r="T198" s="261"/>
      <c r="U198" s="235"/>
      <c r="V198" s="235"/>
      <c r="W198" s="235"/>
      <c r="X198" s="235"/>
      <c r="Y198" s="235"/>
      <c r="Z198" s="235"/>
      <c r="AA198" s="235"/>
      <c r="AB198" s="235"/>
      <c r="AC198" s="235"/>
      <c r="AD198" s="235"/>
      <c r="AE198" s="235"/>
      <c r="AF198" s="235"/>
      <c r="AG198" s="235"/>
      <c r="AH198" s="235"/>
      <c r="AI198" s="235"/>
      <c r="AJ198" s="235"/>
      <c r="AK198" s="235"/>
      <c r="AL198" s="235"/>
      <c r="AM198" s="235"/>
      <c r="AN198" s="235"/>
      <c r="AO198" s="235"/>
      <c r="AP198" s="235"/>
      <c r="AQ198" s="235"/>
      <c r="AR198" s="235"/>
      <c r="AS198" s="235"/>
      <c r="AT198" s="235"/>
      <c r="AU198" s="235"/>
      <c r="AV198" s="235"/>
      <c r="AW198" s="235"/>
      <c r="AX198" s="235"/>
      <c r="AY198" s="235"/>
      <c r="AZ198" s="235"/>
      <c r="BA198" s="235"/>
      <c r="BB198" s="235"/>
      <c r="BC198" s="235"/>
      <c r="BD198" s="235"/>
      <c r="BE198" s="235"/>
      <c r="BF198" s="235"/>
      <c r="BG198" s="235"/>
      <c r="BH198" s="235"/>
      <c r="BI198" s="235"/>
      <c r="BJ198" s="235"/>
      <c r="BK198" s="235"/>
      <c r="BL198" s="235"/>
      <c r="BM198" s="235"/>
      <c r="BN198" s="235"/>
      <c r="BO198" s="235"/>
      <c r="BP198" s="235"/>
      <c r="BQ198" s="235"/>
      <c r="BR198" s="235"/>
      <c r="BS198" s="235"/>
      <c r="BT198" s="235"/>
      <c r="BU198" s="235"/>
      <c r="BV198" s="235"/>
      <c r="BW198" s="235"/>
      <c r="BX198" s="235"/>
      <c r="BY198" s="235"/>
      <c r="BZ198" s="235"/>
      <c r="CA198" s="235"/>
      <c r="CB198" s="235"/>
      <c r="CC198" s="235"/>
      <c r="CD198" s="235"/>
      <c r="CE198" s="235"/>
      <c r="CF198" s="235"/>
      <c r="CG198" s="235"/>
      <c r="CH198" s="235"/>
      <c r="CI198" s="235"/>
      <c r="CJ198" s="235"/>
      <c r="CK198" s="235"/>
      <c r="CL198" s="235"/>
      <c r="CM198" s="235"/>
      <c r="CN198" s="235"/>
      <c r="CO198" s="235"/>
      <c r="CP198" s="235"/>
      <c r="CQ198" s="235"/>
      <c r="CR198" s="235"/>
      <c r="CS198" s="235"/>
      <c r="CT198" s="235"/>
      <c r="CU198" s="235"/>
      <c r="CV198" s="235"/>
      <c r="CW198" s="235"/>
      <c r="CX198" s="235"/>
      <c r="CY198" s="235"/>
      <c r="CZ198" s="235"/>
      <c r="DA198" s="235"/>
      <c r="DB198" s="235"/>
      <c r="DC198" s="235"/>
      <c r="DD198" s="235"/>
      <c r="DE198" s="235"/>
      <c r="DF198" s="235"/>
      <c r="DG198" s="235"/>
      <c r="DH198" s="235"/>
      <c r="DI198" s="235"/>
      <c r="DJ198" s="235"/>
      <c r="DK198" s="235"/>
      <c r="DL198" s="235"/>
      <c r="DM198" s="235"/>
      <c r="DN198" s="235"/>
      <c r="DO198" s="235"/>
      <c r="DP198" s="235"/>
      <c r="DQ198" s="235"/>
      <c r="DR198" s="235"/>
      <c r="DS198" s="235"/>
      <c r="DT198" s="235"/>
      <c r="DU198" s="235"/>
      <c r="DV198" s="235"/>
      <c r="DW198" s="235"/>
      <c r="DX198" s="235"/>
      <c r="DY198" s="235"/>
      <c r="DZ198" s="235"/>
      <c r="EA198" s="235"/>
      <c r="EB198" s="235"/>
      <c r="EC198" s="235"/>
      <c r="ED198" s="235"/>
      <c r="EE198" s="235"/>
      <c r="EF198" s="235"/>
      <c r="EG198" s="235"/>
      <c r="EH198" s="235"/>
      <c r="EI198" s="235"/>
      <c r="EJ198" s="235"/>
      <c r="EK198" s="235"/>
      <c r="EL198" s="235"/>
      <c r="EM198" s="235"/>
      <c r="EN198" s="235"/>
      <c r="EO198" s="235"/>
      <c r="EP198" s="235"/>
      <c r="EQ198" s="235"/>
      <c r="ER198" s="235"/>
      <c r="ES198" s="235"/>
      <c r="ET198" s="235"/>
      <c r="EU198" s="235"/>
      <c r="EV198" s="235"/>
      <c r="EW198" s="235"/>
      <c r="EX198" s="235"/>
      <c r="EY198" s="235"/>
      <c r="EZ198" s="235"/>
      <c r="FA198" s="235"/>
      <c r="FB198" s="235"/>
      <c r="FC198" s="235"/>
      <c r="FD198" s="235"/>
    </row>
    <row r="199" spans="2:160" s="1" customFormat="1" x14ac:dyDescent="0.25">
      <c r="B199" s="33"/>
      <c r="C199" s="33"/>
      <c r="D199" s="261"/>
      <c r="E199" s="261"/>
      <c r="F199" s="261"/>
      <c r="G199" s="261"/>
      <c r="H199" s="261"/>
      <c r="I199" s="261"/>
      <c r="J199" s="261"/>
      <c r="K199" s="261"/>
      <c r="L199" s="261"/>
      <c r="M199" s="261"/>
      <c r="N199" s="261"/>
      <c r="O199" s="261"/>
      <c r="P199" s="261"/>
      <c r="Q199" s="261"/>
      <c r="R199" s="261"/>
      <c r="S199" s="261"/>
      <c r="T199" s="261"/>
      <c r="U199" s="235"/>
      <c r="V199" s="235"/>
      <c r="W199" s="235"/>
      <c r="X199" s="235"/>
      <c r="Y199" s="235"/>
      <c r="Z199" s="235"/>
      <c r="AA199" s="235"/>
      <c r="AB199" s="235"/>
      <c r="AC199" s="235"/>
      <c r="AD199" s="235"/>
      <c r="AE199" s="235"/>
      <c r="AF199" s="235"/>
      <c r="AG199" s="235"/>
      <c r="AH199" s="235"/>
      <c r="AI199" s="235"/>
      <c r="AJ199" s="235"/>
      <c r="AK199" s="235"/>
      <c r="AL199" s="235"/>
      <c r="AM199" s="235"/>
      <c r="AN199" s="235"/>
      <c r="AO199" s="235"/>
      <c r="AP199" s="235"/>
      <c r="AQ199" s="235"/>
      <c r="AR199" s="235"/>
      <c r="AS199" s="235"/>
      <c r="AT199" s="235"/>
      <c r="AU199" s="235"/>
      <c r="AV199" s="235"/>
      <c r="AW199" s="235"/>
      <c r="AX199" s="235"/>
      <c r="AY199" s="235"/>
      <c r="AZ199" s="235"/>
      <c r="BA199" s="235"/>
      <c r="BB199" s="235"/>
      <c r="BC199" s="235"/>
      <c r="BD199" s="235"/>
      <c r="BE199" s="235"/>
      <c r="BF199" s="235"/>
      <c r="BG199" s="235"/>
      <c r="BH199" s="235"/>
      <c r="BI199" s="235"/>
      <c r="BJ199" s="235"/>
      <c r="BK199" s="235"/>
      <c r="BL199" s="235"/>
      <c r="BM199" s="235"/>
      <c r="BN199" s="235"/>
      <c r="BO199" s="235"/>
      <c r="BP199" s="235"/>
      <c r="BQ199" s="235"/>
      <c r="BR199" s="235"/>
      <c r="BS199" s="235"/>
      <c r="BT199" s="235"/>
      <c r="BU199" s="235"/>
      <c r="BV199" s="235"/>
      <c r="BW199" s="235"/>
      <c r="BX199" s="235"/>
      <c r="BY199" s="235"/>
      <c r="BZ199" s="235"/>
      <c r="CA199" s="235"/>
      <c r="CB199" s="235"/>
      <c r="CC199" s="235"/>
      <c r="CD199" s="235"/>
      <c r="CE199" s="235"/>
      <c r="CF199" s="235"/>
      <c r="CG199" s="235"/>
      <c r="CH199" s="235"/>
      <c r="CI199" s="235"/>
      <c r="CJ199" s="235"/>
      <c r="CK199" s="235"/>
      <c r="CL199" s="235"/>
      <c r="CM199" s="235"/>
      <c r="CN199" s="235"/>
      <c r="CO199" s="235"/>
      <c r="CP199" s="235"/>
      <c r="CQ199" s="235"/>
      <c r="CR199" s="235"/>
      <c r="CS199" s="235"/>
      <c r="CT199" s="235"/>
      <c r="CU199" s="235"/>
      <c r="CV199" s="235"/>
      <c r="CW199" s="235"/>
      <c r="CX199" s="235"/>
      <c r="CY199" s="235"/>
      <c r="CZ199" s="235"/>
      <c r="DA199" s="235"/>
      <c r="DB199" s="235"/>
      <c r="DC199" s="235"/>
      <c r="DD199" s="235"/>
      <c r="DE199" s="235"/>
      <c r="DF199" s="235"/>
      <c r="DG199" s="235"/>
      <c r="DH199" s="235"/>
      <c r="DI199" s="235"/>
      <c r="DJ199" s="235"/>
      <c r="DK199" s="235"/>
      <c r="DL199" s="235"/>
      <c r="DM199" s="235"/>
      <c r="DN199" s="235"/>
      <c r="DO199" s="235"/>
      <c r="DP199" s="235"/>
      <c r="DQ199" s="235"/>
      <c r="DR199" s="235"/>
      <c r="DS199" s="235"/>
      <c r="DT199" s="235"/>
      <c r="DU199" s="235"/>
      <c r="DV199" s="235"/>
      <c r="DW199" s="235"/>
      <c r="DX199" s="235"/>
      <c r="DY199" s="235"/>
      <c r="DZ199" s="235"/>
      <c r="EA199" s="235"/>
      <c r="EB199" s="235"/>
      <c r="EC199" s="235"/>
      <c r="ED199" s="235"/>
      <c r="EE199" s="235"/>
      <c r="EF199" s="235"/>
      <c r="EG199" s="235"/>
      <c r="EH199" s="235"/>
      <c r="EI199" s="235"/>
      <c r="EJ199" s="235"/>
      <c r="EK199" s="235"/>
      <c r="EL199" s="235"/>
      <c r="EM199" s="235"/>
      <c r="EN199" s="235"/>
      <c r="EO199" s="235"/>
      <c r="EP199" s="235"/>
      <c r="EQ199" s="235"/>
      <c r="ER199" s="235"/>
      <c r="ES199" s="235"/>
      <c r="ET199" s="235"/>
      <c r="EU199" s="235"/>
      <c r="EV199" s="235"/>
      <c r="EW199" s="235"/>
      <c r="EX199" s="235"/>
      <c r="EY199" s="235"/>
      <c r="EZ199" s="235"/>
      <c r="FA199" s="235"/>
      <c r="FB199" s="235"/>
      <c r="FC199" s="235"/>
      <c r="FD199" s="235"/>
    </row>
    <row r="200" spans="2:160" s="1" customFormat="1" x14ac:dyDescent="0.25">
      <c r="B200" s="33"/>
      <c r="C200" s="33"/>
      <c r="D200" s="261"/>
      <c r="E200" s="261"/>
      <c r="F200" s="261"/>
      <c r="G200" s="261"/>
      <c r="H200" s="261"/>
      <c r="I200" s="261"/>
      <c r="J200" s="261"/>
      <c r="K200" s="261"/>
      <c r="L200" s="261"/>
      <c r="M200" s="261"/>
      <c r="N200" s="261"/>
      <c r="O200" s="261"/>
      <c r="P200" s="261"/>
      <c r="Q200" s="261"/>
      <c r="R200" s="261"/>
      <c r="S200" s="261"/>
      <c r="T200" s="261"/>
      <c r="U200" s="235"/>
      <c r="V200" s="235"/>
      <c r="W200" s="235"/>
      <c r="X200" s="235"/>
      <c r="Y200" s="235"/>
      <c r="Z200" s="235"/>
      <c r="AA200" s="235"/>
      <c r="AB200" s="235"/>
      <c r="AC200" s="235"/>
      <c r="AD200" s="235"/>
      <c r="AE200" s="235"/>
      <c r="AF200" s="235"/>
      <c r="AG200" s="235"/>
      <c r="AH200" s="235"/>
      <c r="AI200" s="235"/>
      <c r="AJ200" s="235"/>
      <c r="AK200" s="235"/>
      <c r="AL200" s="235"/>
      <c r="AM200" s="235"/>
      <c r="AN200" s="235"/>
      <c r="AO200" s="235"/>
      <c r="AP200" s="235"/>
      <c r="AQ200" s="235"/>
      <c r="AR200" s="235"/>
      <c r="AS200" s="235"/>
      <c r="AT200" s="235"/>
      <c r="AU200" s="235"/>
      <c r="AV200" s="235"/>
      <c r="AW200" s="235"/>
      <c r="AX200" s="235"/>
      <c r="AY200" s="235"/>
      <c r="AZ200" s="235"/>
      <c r="BA200" s="235"/>
      <c r="BB200" s="235"/>
      <c r="BC200" s="235"/>
      <c r="BD200" s="235"/>
      <c r="BE200" s="235"/>
      <c r="BF200" s="235"/>
      <c r="BG200" s="235"/>
      <c r="BH200" s="235"/>
      <c r="BI200" s="235"/>
      <c r="BJ200" s="235"/>
      <c r="BK200" s="235"/>
      <c r="BL200" s="235"/>
      <c r="BM200" s="235"/>
      <c r="BN200" s="235"/>
      <c r="BO200" s="235"/>
      <c r="BP200" s="235"/>
      <c r="BQ200" s="235"/>
      <c r="BR200" s="235"/>
      <c r="BS200" s="235"/>
      <c r="BT200" s="235"/>
      <c r="BU200" s="235"/>
      <c r="BV200" s="235"/>
      <c r="BW200" s="235"/>
      <c r="BX200" s="235"/>
      <c r="BY200" s="235"/>
      <c r="BZ200" s="235"/>
      <c r="CA200" s="235"/>
      <c r="CB200" s="235"/>
      <c r="CC200" s="235"/>
      <c r="CD200" s="235"/>
      <c r="CE200" s="235"/>
      <c r="CF200" s="235"/>
      <c r="CG200" s="235"/>
      <c r="CH200" s="235"/>
      <c r="CI200" s="235"/>
      <c r="CJ200" s="235"/>
      <c r="CK200" s="235"/>
      <c r="CL200" s="235"/>
      <c r="CM200" s="235"/>
      <c r="CN200" s="235"/>
      <c r="CO200" s="235"/>
      <c r="CP200" s="235"/>
      <c r="CQ200" s="235"/>
      <c r="CR200" s="235"/>
      <c r="CS200" s="235"/>
      <c r="CT200" s="235"/>
      <c r="CU200" s="235"/>
      <c r="CV200" s="235"/>
      <c r="CW200" s="235"/>
      <c r="CX200" s="235"/>
      <c r="CY200" s="235"/>
      <c r="CZ200" s="235"/>
      <c r="DA200" s="235"/>
      <c r="DB200" s="235"/>
      <c r="DC200" s="235"/>
      <c r="DD200" s="235"/>
      <c r="DE200" s="235"/>
      <c r="DF200" s="235"/>
      <c r="DG200" s="235"/>
      <c r="DH200" s="235"/>
      <c r="DI200" s="235"/>
      <c r="DJ200" s="235"/>
      <c r="DK200" s="235"/>
      <c r="DL200" s="235"/>
      <c r="DM200" s="235"/>
      <c r="DN200" s="235"/>
      <c r="DO200" s="235"/>
      <c r="DP200" s="235"/>
      <c r="DQ200" s="235"/>
      <c r="DR200" s="235"/>
      <c r="DS200" s="235"/>
      <c r="DT200" s="235"/>
      <c r="DU200" s="235"/>
      <c r="DV200" s="235"/>
      <c r="DW200" s="235"/>
      <c r="DX200" s="235"/>
      <c r="DY200" s="235"/>
      <c r="DZ200" s="235"/>
      <c r="EA200" s="235"/>
      <c r="EB200" s="235"/>
      <c r="EC200" s="235"/>
      <c r="ED200" s="235"/>
      <c r="EE200" s="235"/>
      <c r="EF200" s="235"/>
      <c r="EG200" s="235"/>
      <c r="EH200" s="235"/>
      <c r="EI200" s="235"/>
      <c r="EJ200" s="235"/>
      <c r="EK200" s="235"/>
      <c r="EL200" s="235"/>
      <c r="EM200" s="235"/>
      <c r="EN200" s="235"/>
      <c r="EO200" s="235"/>
      <c r="EP200" s="235"/>
      <c r="EQ200" s="235"/>
      <c r="ER200" s="235"/>
      <c r="ES200" s="235"/>
      <c r="ET200" s="235"/>
      <c r="EU200" s="235"/>
      <c r="EV200" s="235"/>
      <c r="EW200" s="235"/>
      <c r="EX200" s="235"/>
      <c r="EY200" s="235"/>
      <c r="EZ200" s="235"/>
      <c r="FA200" s="235"/>
      <c r="FB200" s="235"/>
      <c r="FC200" s="235"/>
      <c r="FD200" s="235"/>
    </row>
    <row r="201" spans="2:160" s="1" customFormat="1" x14ac:dyDescent="0.25">
      <c r="B201" s="33"/>
      <c r="C201" s="33"/>
      <c r="D201" s="261"/>
      <c r="E201" s="261"/>
      <c r="F201" s="261"/>
      <c r="G201" s="261"/>
      <c r="H201" s="261"/>
      <c r="I201" s="261"/>
      <c r="J201" s="261"/>
      <c r="K201" s="261"/>
      <c r="L201" s="261"/>
      <c r="M201" s="261"/>
      <c r="N201" s="261"/>
      <c r="O201" s="261"/>
      <c r="P201" s="261"/>
      <c r="Q201" s="261"/>
      <c r="R201" s="261"/>
      <c r="S201" s="261"/>
      <c r="T201" s="261"/>
      <c r="U201" s="235"/>
      <c r="V201" s="235"/>
      <c r="W201" s="235"/>
      <c r="X201" s="235"/>
      <c r="Y201" s="235"/>
      <c r="Z201" s="235"/>
      <c r="AA201" s="235"/>
      <c r="AB201" s="235"/>
      <c r="AC201" s="235"/>
      <c r="AD201" s="235"/>
      <c r="AE201" s="235"/>
      <c r="AF201" s="235"/>
      <c r="AG201" s="235"/>
      <c r="AH201" s="235"/>
      <c r="AI201" s="235"/>
      <c r="AJ201" s="235"/>
      <c r="AK201" s="235"/>
      <c r="AL201" s="235"/>
      <c r="AM201" s="235"/>
      <c r="AN201" s="235"/>
      <c r="AO201" s="235"/>
      <c r="AP201" s="235"/>
      <c r="AQ201" s="235"/>
      <c r="AR201" s="235"/>
      <c r="AS201" s="235"/>
      <c r="AT201" s="235"/>
      <c r="AU201" s="235"/>
      <c r="AV201" s="235"/>
      <c r="AW201" s="235"/>
      <c r="AX201" s="235"/>
      <c r="AY201" s="235"/>
      <c r="AZ201" s="235"/>
      <c r="BA201" s="235"/>
      <c r="BB201" s="235"/>
      <c r="BC201" s="235"/>
      <c r="BD201" s="235"/>
      <c r="BE201" s="235"/>
      <c r="BF201" s="235"/>
      <c r="BG201" s="235"/>
      <c r="BH201" s="235"/>
      <c r="BI201" s="235"/>
      <c r="BJ201" s="235"/>
      <c r="BK201" s="235"/>
      <c r="BL201" s="235"/>
      <c r="BM201" s="235"/>
      <c r="BN201" s="235"/>
      <c r="BO201" s="235"/>
      <c r="BP201" s="235"/>
      <c r="BQ201" s="235"/>
      <c r="BR201" s="235"/>
      <c r="BS201" s="235"/>
      <c r="BT201" s="235"/>
      <c r="BU201" s="235"/>
      <c r="BV201" s="235"/>
      <c r="BW201" s="235"/>
      <c r="BX201" s="235"/>
      <c r="BY201" s="235"/>
      <c r="BZ201" s="235"/>
      <c r="CA201" s="235"/>
      <c r="CB201" s="235"/>
      <c r="CC201" s="235"/>
      <c r="CD201" s="235"/>
      <c r="CE201" s="235"/>
      <c r="CF201" s="235"/>
      <c r="CG201" s="235"/>
      <c r="CH201" s="235"/>
      <c r="CI201" s="235"/>
      <c r="CJ201" s="235"/>
      <c r="CK201" s="235"/>
      <c r="CL201" s="235"/>
      <c r="CM201" s="235"/>
      <c r="CN201" s="235"/>
      <c r="CO201" s="235"/>
      <c r="CP201" s="235"/>
      <c r="CQ201" s="235"/>
      <c r="CR201" s="235"/>
      <c r="CS201" s="235"/>
      <c r="CT201" s="235"/>
      <c r="CU201" s="235"/>
      <c r="CV201" s="235"/>
      <c r="CW201" s="235"/>
      <c r="CX201" s="235"/>
      <c r="CY201" s="235"/>
      <c r="CZ201" s="235"/>
      <c r="DA201" s="235"/>
      <c r="DB201" s="235"/>
      <c r="DC201" s="235"/>
      <c r="DD201" s="235"/>
      <c r="DE201" s="235"/>
      <c r="DF201" s="235"/>
      <c r="DG201" s="235"/>
      <c r="DH201" s="235"/>
      <c r="DI201" s="235"/>
      <c r="DJ201" s="235"/>
      <c r="DK201" s="235"/>
      <c r="DL201" s="235"/>
      <c r="DM201" s="235"/>
      <c r="DN201" s="235"/>
      <c r="DO201" s="235"/>
      <c r="DP201" s="235"/>
      <c r="DQ201" s="235"/>
      <c r="DR201" s="235"/>
      <c r="DS201" s="235"/>
      <c r="DT201" s="235"/>
      <c r="DU201" s="235"/>
      <c r="DV201" s="235"/>
      <c r="DW201" s="235"/>
      <c r="DX201" s="235"/>
      <c r="DY201" s="235"/>
      <c r="DZ201" s="235"/>
      <c r="EA201" s="235"/>
      <c r="EB201" s="235"/>
      <c r="EC201" s="235"/>
      <c r="ED201" s="235"/>
      <c r="EE201" s="235"/>
      <c r="EF201" s="235"/>
      <c r="EG201" s="235"/>
      <c r="EH201" s="235"/>
      <c r="EI201" s="235"/>
      <c r="EJ201" s="235"/>
      <c r="EK201" s="235"/>
      <c r="EL201" s="235"/>
      <c r="EM201" s="235"/>
      <c r="EN201" s="235"/>
      <c r="EO201" s="235"/>
      <c r="EP201" s="235"/>
      <c r="EQ201" s="235"/>
      <c r="ER201" s="235"/>
      <c r="ES201" s="235"/>
      <c r="ET201" s="235"/>
      <c r="EU201" s="235"/>
      <c r="EV201" s="235"/>
      <c r="EW201" s="235"/>
      <c r="EX201" s="235"/>
      <c r="EY201" s="235"/>
      <c r="EZ201" s="235"/>
      <c r="FA201" s="235"/>
      <c r="FB201" s="235"/>
      <c r="FC201" s="235"/>
      <c r="FD201" s="235"/>
    </row>
    <row r="202" spans="2:160" s="1" customFormat="1" x14ac:dyDescent="0.25">
      <c r="B202" s="33"/>
      <c r="C202" s="33"/>
      <c r="D202" s="261"/>
      <c r="E202" s="261"/>
      <c r="F202" s="261"/>
      <c r="G202" s="261"/>
      <c r="H202" s="261"/>
      <c r="I202" s="261"/>
      <c r="J202" s="261"/>
      <c r="K202" s="261"/>
      <c r="L202" s="261"/>
      <c r="M202" s="261"/>
      <c r="N202" s="261"/>
      <c r="O202" s="261"/>
      <c r="P202" s="261"/>
      <c r="Q202" s="261"/>
      <c r="R202" s="261"/>
      <c r="S202" s="261"/>
      <c r="T202" s="261"/>
      <c r="U202" s="235"/>
      <c r="V202" s="235"/>
      <c r="W202" s="235"/>
      <c r="X202" s="235"/>
      <c r="Y202" s="235"/>
      <c r="Z202" s="235"/>
      <c r="AA202" s="235"/>
      <c r="AB202" s="235"/>
      <c r="AC202" s="235"/>
      <c r="AD202" s="235"/>
      <c r="AE202" s="235"/>
      <c r="AF202" s="235"/>
      <c r="AG202" s="235"/>
      <c r="AH202" s="235"/>
      <c r="AI202" s="235"/>
      <c r="AJ202" s="235"/>
      <c r="AK202" s="235"/>
      <c r="AL202" s="235"/>
      <c r="AM202" s="235"/>
      <c r="AN202" s="235"/>
      <c r="AO202" s="235"/>
      <c r="AP202" s="235"/>
      <c r="AQ202" s="235"/>
      <c r="AR202" s="235"/>
      <c r="AS202" s="235"/>
      <c r="AT202" s="235"/>
      <c r="AU202" s="235"/>
      <c r="AV202" s="235"/>
      <c r="AW202" s="235"/>
      <c r="AX202" s="235"/>
      <c r="AY202" s="235"/>
      <c r="AZ202" s="235"/>
      <c r="BA202" s="235"/>
      <c r="BB202" s="235"/>
      <c r="BC202" s="235"/>
      <c r="BD202" s="235"/>
      <c r="BE202" s="235"/>
      <c r="BF202" s="235"/>
      <c r="BG202" s="235"/>
      <c r="BH202" s="235"/>
      <c r="BI202" s="235"/>
      <c r="BJ202" s="235"/>
      <c r="BK202" s="235"/>
      <c r="BL202" s="235"/>
      <c r="BM202" s="235"/>
      <c r="BN202" s="235"/>
      <c r="BO202" s="235"/>
      <c r="BP202" s="235"/>
      <c r="BQ202" s="235"/>
      <c r="BR202" s="235"/>
      <c r="BS202" s="235"/>
      <c r="BT202" s="235"/>
      <c r="BU202" s="235"/>
      <c r="BV202" s="235"/>
      <c r="BW202" s="235"/>
      <c r="BX202" s="235"/>
      <c r="BY202" s="235"/>
      <c r="BZ202" s="235"/>
      <c r="CA202" s="235"/>
      <c r="CB202" s="235"/>
      <c r="CC202" s="235"/>
      <c r="CD202" s="235"/>
      <c r="CE202" s="235"/>
      <c r="CF202" s="235"/>
      <c r="CG202" s="235"/>
      <c r="CH202" s="235"/>
      <c r="CI202" s="235"/>
      <c r="CJ202" s="235"/>
      <c r="CK202" s="235"/>
      <c r="CL202" s="235"/>
      <c r="CM202" s="235"/>
      <c r="CN202" s="235"/>
      <c r="CO202" s="235"/>
      <c r="CP202" s="235"/>
      <c r="CQ202" s="235"/>
      <c r="CR202" s="235"/>
      <c r="CS202" s="235"/>
      <c r="CT202" s="235"/>
      <c r="CU202" s="235"/>
      <c r="CV202" s="235"/>
      <c r="CW202" s="235"/>
      <c r="CX202" s="235"/>
      <c r="CY202" s="235"/>
      <c r="CZ202" s="235"/>
      <c r="DA202" s="235"/>
      <c r="DB202" s="235"/>
      <c r="DC202" s="235"/>
      <c r="DD202" s="235"/>
      <c r="DE202" s="235"/>
      <c r="DF202" s="235"/>
      <c r="DG202" s="235"/>
      <c r="DH202" s="235"/>
      <c r="DI202" s="235"/>
      <c r="DJ202" s="235"/>
      <c r="DK202" s="235"/>
      <c r="DL202" s="235"/>
      <c r="DM202" s="235"/>
      <c r="DN202" s="235"/>
      <c r="DO202" s="235"/>
      <c r="DP202" s="235"/>
      <c r="DQ202" s="235"/>
      <c r="DR202" s="235"/>
      <c r="DS202" s="235"/>
      <c r="DT202" s="235"/>
      <c r="DU202" s="235"/>
      <c r="DV202" s="235"/>
      <c r="DW202" s="235"/>
      <c r="DX202" s="235"/>
      <c r="DY202" s="235"/>
      <c r="DZ202" s="235"/>
      <c r="EA202" s="235"/>
      <c r="EB202" s="235"/>
      <c r="EC202" s="235"/>
      <c r="ED202" s="235"/>
      <c r="EE202" s="235"/>
      <c r="EF202" s="235"/>
      <c r="EG202" s="235"/>
      <c r="EH202" s="235"/>
      <c r="EI202" s="235"/>
      <c r="EJ202" s="235"/>
      <c r="EK202" s="235"/>
      <c r="EL202" s="235"/>
      <c r="EM202" s="235"/>
      <c r="EN202" s="235"/>
      <c r="EO202" s="235"/>
      <c r="EP202" s="235"/>
      <c r="EQ202" s="235"/>
      <c r="ER202" s="235"/>
      <c r="ES202" s="235"/>
      <c r="ET202" s="235"/>
      <c r="EU202" s="235"/>
      <c r="EV202" s="235"/>
      <c r="EW202" s="235"/>
      <c r="EX202" s="235"/>
      <c r="EY202" s="235"/>
      <c r="EZ202" s="235"/>
      <c r="FA202" s="235"/>
      <c r="FB202" s="235"/>
      <c r="FC202" s="235"/>
      <c r="FD202" s="235"/>
    </row>
    <row r="203" spans="2:160" s="1" customFormat="1" x14ac:dyDescent="0.25">
      <c r="B203" s="33"/>
      <c r="C203" s="33"/>
      <c r="D203" s="261"/>
      <c r="E203" s="261"/>
      <c r="F203" s="261"/>
      <c r="G203" s="261"/>
      <c r="H203" s="261"/>
      <c r="I203" s="261"/>
      <c r="J203" s="261"/>
      <c r="K203" s="261"/>
      <c r="L203" s="261"/>
      <c r="M203" s="261"/>
      <c r="N203" s="261"/>
      <c r="O203" s="261"/>
      <c r="P203" s="261"/>
      <c r="Q203" s="261"/>
      <c r="R203" s="261"/>
      <c r="S203" s="261"/>
      <c r="T203" s="261"/>
      <c r="U203" s="235"/>
      <c r="V203" s="235"/>
      <c r="W203" s="235"/>
      <c r="X203" s="235"/>
      <c r="Y203" s="235"/>
      <c r="Z203" s="235"/>
      <c r="AA203" s="235"/>
      <c r="AB203" s="235"/>
      <c r="AC203" s="235"/>
      <c r="AD203" s="235"/>
      <c r="AE203" s="235"/>
      <c r="AF203" s="235"/>
      <c r="AG203" s="235"/>
      <c r="AH203" s="235"/>
      <c r="AI203" s="235"/>
      <c r="AJ203" s="235"/>
      <c r="AK203" s="235"/>
      <c r="AL203" s="235"/>
      <c r="AM203" s="235"/>
      <c r="AN203" s="235"/>
      <c r="AO203" s="235"/>
      <c r="AP203" s="235"/>
      <c r="AQ203" s="235"/>
      <c r="AR203" s="235"/>
      <c r="AS203" s="235"/>
      <c r="AT203" s="235"/>
      <c r="AU203" s="235"/>
      <c r="AV203" s="235"/>
      <c r="AW203" s="235"/>
      <c r="AX203" s="235"/>
      <c r="AY203" s="235"/>
      <c r="AZ203" s="235"/>
      <c r="BA203" s="235"/>
      <c r="BB203" s="235"/>
      <c r="BC203" s="235"/>
      <c r="BD203" s="235"/>
      <c r="BE203" s="235"/>
      <c r="BF203" s="235"/>
      <c r="BG203" s="235"/>
      <c r="BH203" s="235"/>
      <c r="BI203" s="235"/>
      <c r="BJ203" s="235"/>
      <c r="BK203" s="235"/>
      <c r="BL203" s="235"/>
      <c r="BM203" s="235"/>
      <c r="BN203" s="235"/>
      <c r="BO203" s="235"/>
      <c r="BP203" s="235"/>
      <c r="BQ203" s="235"/>
      <c r="BR203" s="235"/>
      <c r="BS203" s="235"/>
      <c r="BT203" s="235"/>
      <c r="BU203" s="235"/>
      <c r="BV203" s="235"/>
      <c r="BW203" s="235"/>
      <c r="BX203" s="235"/>
      <c r="BY203" s="235"/>
      <c r="BZ203" s="235"/>
      <c r="CA203" s="235"/>
      <c r="CB203" s="235"/>
      <c r="CC203" s="235"/>
      <c r="CD203" s="235"/>
      <c r="CE203" s="235"/>
      <c r="CF203" s="235"/>
      <c r="CG203" s="235"/>
      <c r="CH203" s="235"/>
      <c r="CI203" s="235"/>
      <c r="CJ203" s="235"/>
      <c r="CK203" s="235"/>
      <c r="CL203" s="235"/>
      <c r="CM203" s="235"/>
      <c r="CN203" s="235"/>
      <c r="CO203" s="235"/>
      <c r="CP203" s="235"/>
      <c r="CQ203" s="235"/>
      <c r="CR203" s="235"/>
      <c r="CS203" s="235"/>
      <c r="CT203" s="235"/>
      <c r="CU203" s="235"/>
      <c r="CV203" s="235"/>
      <c r="CW203" s="235"/>
      <c r="CX203" s="235"/>
      <c r="CY203" s="235"/>
      <c r="CZ203" s="235"/>
      <c r="DA203" s="235"/>
      <c r="DB203" s="235"/>
      <c r="DC203" s="235"/>
      <c r="DD203" s="235"/>
      <c r="DE203" s="235"/>
      <c r="DF203" s="235"/>
      <c r="DG203" s="235"/>
      <c r="DH203" s="235"/>
      <c r="DI203" s="235"/>
      <c r="DJ203" s="235"/>
      <c r="DK203" s="235"/>
      <c r="DL203" s="235"/>
      <c r="DM203" s="235"/>
      <c r="DN203" s="235"/>
      <c r="DO203" s="235"/>
      <c r="DP203" s="235"/>
      <c r="DQ203" s="235"/>
      <c r="DR203" s="235"/>
      <c r="DS203" s="235"/>
      <c r="DT203" s="235"/>
      <c r="DU203" s="235"/>
      <c r="DV203" s="235"/>
      <c r="DW203" s="235"/>
      <c r="DX203" s="235"/>
      <c r="DY203" s="235"/>
      <c r="DZ203" s="235"/>
      <c r="EA203" s="235"/>
      <c r="EB203" s="235"/>
      <c r="EC203" s="235"/>
      <c r="ED203" s="235"/>
      <c r="EE203" s="235"/>
      <c r="EF203" s="235"/>
      <c r="EG203" s="235"/>
      <c r="EH203" s="235"/>
      <c r="EI203" s="235"/>
      <c r="EJ203" s="235"/>
      <c r="EK203" s="235"/>
      <c r="EL203" s="235"/>
      <c r="EM203" s="235"/>
      <c r="EN203" s="235"/>
      <c r="EO203" s="235"/>
      <c r="EP203" s="235"/>
      <c r="EQ203" s="235"/>
      <c r="ER203" s="235"/>
      <c r="ES203" s="235"/>
      <c r="ET203" s="235"/>
      <c r="EU203" s="235"/>
      <c r="EV203" s="235"/>
      <c r="EW203" s="235"/>
      <c r="EX203" s="235"/>
      <c r="EY203" s="235"/>
      <c r="EZ203" s="235"/>
      <c r="FA203" s="235"/>
      <c r="FB203" s="235"/>
      <c r="FC203" s="235"/>
      <c r="FD203" s="235"/>
    </row>
    <row r="204" spans="2:160" s="1" customFormat="1" x14ac:dyDescent="0.25">
      <c r="B204" s="33"/>
      <c r="C204" s="33"/>
      <c r="D204" s="261"/>
      <c r="E204" s="261"/>
      <c r="F204" s="261"/>
      <c r="G204" s="261"/>
      <c r="H204" s="261"/>
      <c r="I204" s="261"/>
      <c r="J204" s="261"/>
      <c r="K204" s="261"/>
      <c r="L204" s="261"/>
      <c r="M204" s="261"/>
      <c r="N204" s="261"/>
      <c r="O204" s="261"/>
      <c r="P204" s="261"/>
      <c r="Q204" s="261"/>
      <c r="R204" s="261"/>
      <c r="S204" s="261"/>
      <c r="T204" s="261"/>
      <c r="U204" s="235"/>
      <c r="V204" s="235"/>
      <c r="W204" s="235"/>
      <c r="X204" s="235"/>
      <c r="Y204" s="235"/>
      <c r="Z204" s="235"/>
      <c r="AA204" s="235"/>
      <c r="AB204" s="235"/>
      <c r="AC204" s="235"/>
      <c r="AD204" s="235"/>
      <c r="AE204" s="235"/>
      <c r="AF204" s="235"/>
      <c r="AG204" s="235"/>
      <c r="AH204" s="235"/>
      <c r="AI204" s="235"/>
      <c r="AJ204" s="235"/>
      <c r="AK204" s="235"/>
      <c r="AL204" s="235"/>
      <c r="AM204" s="235"/>
      <c r="AN204" s="235"/>
      <c r="AO204" s="235"/>
      <c r="AP204" s="235"/>
      <c r="AQ204" s="235"/>
      <c r="AR204" s="235"/>
      <c r="AS204" s="235"/>
      <c r="AT204" s="235"/>
      <c r="AU204" s="235"/>
      <c r="AV204" s="235"/>
      <c r="AW204" s="235"/>
      <c r="AX204" s="235"/>
      <c r="AY204" s="235"/>
      <c r="AZ204" s="235"/>
      <c r="BA204" s="235"/>
      <c r="BB204" s="235"/>
      <c r="BC204" s="235"/>
      <c r="BD204" s="235"/>
      <c r="BE204" s="235"/>
      <c r="BF204" s="235"/>
      <c r="BG204" s="235"/>
      <c r="BH204" s="235"/>
      <c r="BI204" s="235"/>
      <c r="BJ204" s="235"/>
      <c r="BK204" s="235"/>
      <c r="BL204" s="235"/>
      <c r="BM204" s="235"/>
      <c r="BN204" s="235"/>
      <c r="BO204" s="235"/>
      <c r="BP204" s="235"/>
      <c r="BQ204" s="235"/>
      <c r="BR204" s="235"/>
      <c r="BS204" s="235"/>
      <c r="BT204" s="235"/>
      <c r="BU204" s="235"/>
      <c r="BV204" s="235"/>
      <c r="BW204" s="235"/>
      <c r="BX204" s="235"/>
      <c r="BY204" s="235"/>
      <c r="BZ204" s="235"/>
      <c r="CA204" s="235"/>
      <c r="CB204" s="235"/>
      <c r="CC204" s="235"/>
      <c r="CD204" s="235"/>
      <c r="CE204" s="235"/>
      <c r="CF204" s="235"/>
      <c r="CG204" s="235"/>
      <c r="CH204" s="235"/>
      <c r="CI204" s="235"/>
      <c r="CJ204" s="235"/>
      <c r="CK204" s="235"/>
      <c r="CL204" s="235"/>
      <c r="CM204" s="235"/>
      <c r="CN204" s="235"/>
      <c r="CO204" s="235"/>
      <c r="CP204" s="235"/>
      <c r="CQ204" s="235"/>
      <c r="CR204" s="235"/>
      <c r="CS204" s="235"/>
      <c r="CT204" s="235"/>
      <c r="CU204" s="235"/>
      <c r="CV204" s="235"/>
      <c r="CW204" s="235"/>
      <c r="CX204" s="235"/>
      <c r="CY204" s="235"/>
      <c r="CZ204" s="235"/>
      <c r="DA204" s="235"/>
      <c r="DB204" s="235"/>
      <c r="DC204" s="235"/>
      <c r="DD204" s="235"/>
      <c r="DE204" s="235"/>
      <c r="DF204" s="235"/>
      <c r="DG204" s="235"/>
      <c r="DH204" s="235"/>
      <c r="DI204" s="235"/>
      <c r="DJ204" s="235"/>
      <c r="DK204" s="235"/>
      <c r="DL204" s="235"/>
      <c r="DM204" s="235"/>
      <c r="DN204" s="235"/>
      <c r="DO204" s="235"/>
      <c r="DP204" s="235"/>
      <c r="DQ204" s="235"/>
      <c r="DR204" s="235"/>
      <c r="DS204" s="235"/>
      <c r="DT204" s="235"/>
      <c r="DU204" s="235"/>
      <c r="DV204" s="235"/>
      <c r="DW204" s="235"/>
      <c r="DX204" s="235"/>
      <c r="DY204" s="235"/>
      <c r="DZ204" s="235"/>
      <c r="EA204" s="235"/>
      <c r="EB204" s="235"/>
      <c r="EC204" s="235"/>
      <c r="ED204" s="235"/>
      <c r="EE204" s="235"/>
      <c r="EF204" s="235"/>
      <c r="EG204" s="235"/>
      <c r="EH204" s="235"/>
      <c r="EI204" s="235"/>
      <c r="EJ204" s="235"/>
      <c r="EK204" s="235"/>
      <c r="EL204" s="235"/>
      <c r="EM204" s="235"/>
      <c r="EN204" s="235"/>
      <c r="EO204" s="235"/>
      <c r="EP204" s="235"/>
      <c r="EQ204" s="235"/>
      <c r="ER204" s="235"/>
      <c r="ES204" s="235"/>
      <c r="ET204" s="235"/>
      <c r="EU204" s="235"/>
      <c r="EV204" s="235"/>
      <c r="EW204" s="235"/>
      <c r="EX204" s="235"/>
      <c r="EY204" s="235"/>
      <c r="EZ204" s="235"/>
      <c r="FA204" s="235"/>
      <c r="FB204" s="235"/>
      <c r="FC204" s="235"/>
      <c r="FD204" s="235"/>
    </row>
    <row r="205" spans="2:160" s="1" customFormat="1" x14ac:dyDescent="0.25">
      <c r="B205" s="33"/>
      <c r="C205" s="33"/>
      <c r="D205" s="261"/>
      <c r="E205" s="261"/>
      <c r="F205" s="261"/>
      <c r="G205" s="261"/>
      <c r="H205" s="261"/>
      <c r="I205" s="261"/>
      <c r="J205" s="261"/>
      <c r="K205" s="261"/>
      <c r="L205" s="261"/>
      <c r="M205" s="261"/>
      <c r="N205" s="261"/>
      <c r="O205" s="261"/>
      <c r="P205" s="261"/>
      <c r="Q205" s="261"/>
      <c r="R205" s="261"/>
      <c r="S205" s="261"/>
      <c r="T205" s="261"/>
      <c r="U205" s="235"/>
      <c r="V205" s="235"/>
      <c r="W205" s="235"/>
      <c r="X205" s="235"/>
      <c r="Y205" s="235"/>
      <c r="Z205" s="235"/>
      <c r="AA205" s="235"/>
      <c r="AB205" s="235"/>
      <c r="AC205" s="235"/>
      <c r="AD205" s="235"/>
      <c r="AE205" s="235"/>
      <c r="AF205" s="235"/>
      <c r="AG205" s="235"/>
      <c r="AH205" s="235"/>
      <c r="AI205" s="235"/>
      <c r="AJ205" s="235"/>
      <c r="AK205" s="235"/>
      <c r="AL205" s="235"/>
      <c r="AM205" s="235"/>
      <c r="AN205" s="235"/>
      <c r="AO205" s="235"/>
      <c r="AP205" s="235"/>
      <c r="AQ205" s="235"/>
      <c r="AR205" s="235"/>
      <c r="AS205" s="235"/>
      <c r="AT205" s="235"/>
      <c r="AU205" s="235"/>
      <c r="AV205" s="235"/>
      <c r="AW205" s="235"/>
      <c r="AX205" s="235"/>
      <c r="AY205" s="235"/>
      <c r="AZ205" s="235"/>
      <c r="BA205" s="235"/>
      <c r="BB205" s="235"/>
      <c r="BC205" s="235"/>
      <c r="BD205" s="235"/>
      <c r="BE205" s="235"/>
      <c r="BF205" s="235"/>
      <c r="BG205" s="235"/>
      <c r="BH205" s="235"/>
      <c r="BI205" s="235"/>
      <c r="BJ205" s="235"/>
      <c r="BK205" s="235"/>
      <c r="BL205" s="235"/>
      <c r="BM205" s="235"/>
      <c r="BN205" s="235"/>
      <c r="BO205" s="235"/>
      <c r="BP205" s="235"/>
      <c r="BQ205" s="235"/>
      <c r="BR205" s="235"/>
      <c r="BS205" s="235"/>
      <c r="BT205" s="235"/>
      <c r="BU205" s="235"/>
      <c r="BV205" s="235"/>
      <c r="BW205" s="235"/>
      <c r="BX205" s="235"/>
      <c r="BY205" s="235"/>
      <c r="BZ205" s="235"/>
      <c r="CA205" s="235"/>
      <c r="CB205" s="235"/>
      <c r="CC205" s="235"/>
      <c r="CD205" s="235"/>
      <c r="CE205" s="235"/>
      <c r="CF205" s="235"/>
      <c r="CG205" s="235"/>
      <c r="CH205" s="235"/>
      <c r="CI205" s="235"/>
      <c r="CJ205" s="235"/>
      <c r="CK205" s="235"/>
      <c r="CL205" s="235"/>
      <c r="CM205" s="235"/>
      <c r="CN205" s="235"/>
      <c r="CO205" s="235"/>
      <c r="CP205" s="235"/>
      <c r="CQ205" s="235"/>
      <c r="CR205" s="235"/>
      <c r="CS205" s="235"/>
      <c r="CT205" s="235"/>
      <c r="CU205" s="235"/>
      <c r="CV205" s="235"/>
      <c r="CW205" s="235"/>
      <c r="CX205" s="235"/>
      <c r="CY205" s="235"/>
      <c r="CZ205" s="235"/>
      <c r="DA205" s="235"/>
      <c r="DB205" s="235"/>
      <c r="DC205" s="235"/>
      <c r="DD205" s="235"/>
      <c r="DE205" s="235"/>
      <c r="DF205" s="235"/>
      <c r="DG205" s="235"/>
      <c r="DH205" s="235"/>
      <c r="DI205" s="235"/>
      <c r="DJ205" s="235"/>
      <c r="DK205" s="235"/>
      <c r="DL205" s="235"/>
      <c r="DM205" s="235"/>
      <c r="DN205" s="235"/>
      <c r="DO205" s="235"/>
      <c r="DP205" s="235"/>
      <c r="DQ205" s="235"/>
      <c r="DR205" s="235"/>
      <c r="DS205" s="235"/>
      <c r="DT205" s="235"/>
      <c r="DU205" s="235"/>
      <c r="DV205" s="235"/>
      <c r="DW205" s="235"/>
      <c r="DX205" s="235"/>
      <c r="DY205" s="235"/>
      <c r="DZ205" s="235"/>
      <c r="EA205" s="235"/>
      <c r="EB205" s="235"/>
      <c r="EC205" s="235"/>
      <c r="ED205" s="235"/>
      <c r="EE205" s="235"/>
      <c r="EF205" s="235"/>
      <c r="EG205" s="235"/>
      <c r="EH205" s="235"/>
      <c r="EI205" s="235"/>
      <c r="EJ205" s="235"/>
      <c r="EK205" s="235"/>
      <c r="EL205" s="235"/>
      <c r="EM205" s="235"/>
      <c r="EN205" s="235"/>
      <c r="EO205" s="235"/>
      <c r="EP205" s="235"/>
      <c r="EQ205" s="235"/>
      <c r="ER205" s="235"/>
      <c r="ES205" s="235"/>
      <c r="ET205" s="235"/>
      <c r="EU205" s="235"/>
      <c r="EV205" s="235"/>
      <c r="EW205" s="235"/>
      <c r="EX205" s="235"/>
      <c r="EY205" s="235"/>
      <c r="EZ205" s="235"/>
      <c r="FA205" s="235"/>
      <c r="FB205" s="235"/>
      <c r="FC205" s="235"/>
      <c r="FD205" s="235"/>
    </row>
    <row r="206" spans="2:160" s="1" customFormat="1" x14ac:dyDescent="0.25">
      <c r="B206" s="33"/>
      <c r="C206" s="33"/>
      <c r="D206" s="261"/>
      <c r="E206" s="261"/>
      <c r="F206" s="261"/>
      <c r="G206" s="261"/>
      <c r="H206" s="261"/>
      <c r="I206" s="261"/>
      <c r="J206" s="261"/>
      <c r="K206" s="261"/>
      <c r="L206" s="261"/>
      <c r="M206" s="261"/>
      <c r="N206" s="261"/>
      <c r="O206" s="261"/>
      <c r="P206" s="261"/>
      <c r="Q206" s="261"/>
      <c r="R206" s="261"/>
      <c r="S206" s="261"/>
      <c r="T206" s="261"/>
      <c r="U206" s="235"/>
      <c r="V206" s="235"/>
      <c r="W206" s="235"/>
      <c r="X206" s="235"/>
      <c r="Y206" s="235"/>
      <c r="Z206" s="235"/>
      <c r="AA206" s="235"/>
      <c r="AB206" s="235"/>
      <c r="AC206" s="235"/>
      <c r="AD206" s="235"/>
      <c r="AE206" s="235"/>
      <c r="AF206" s="235"/>
      <c r="AG206" s="235"/>
      <c r="AH206" s="235"/>
      <c r="AI206" s="235"/>
      <c r="AJ206" s="235"/>
      <c r="AK206" s="235"/>
      <c r="AL206" s="235"/>
      <c r="AM206" s="235"/>
      <c r="AN206" s="235"/>
      <c r="AO206" s="235"/>
      <c r="AP206" s="235"/>
      <c r="AQ206" s="235"/>
      <c r="AR206" s="235"/>
      <c r="AS206" s="235"/>
      <c r="AT206" s="235"/>
      <c r="AU206" s="235"/>
      <c r="AV206" s="235"/>
      <c r="AW206" s="235"/>
      <c r="AX206" s="235"/>
      <c r="AY206" s="235"/>
      <c r="AZ206" s="235"/>
      <c r="BA206" s="235"/>
      <c r="BB206" s="235"/>
      <c r="BC206" s="235"/>
      <c r="BD206" s="235"/>
      <c r="BE206" s="235"/>
      <c r="BF206" s="235"/>
      <c r="BG206" s="235"/>
      <c r="BH206" s="235"/>
      <c r="BI206" s="235"/>
      <c r="BJ206" s="235"/>
      <c r="BK206" s="235"/>
      <c r="BL206" s="235"/>
      <c r="BM206" s="235"/>
      <c r="BN206" s="235"/>
      <c r="BO206" s="235"/>
      <c r="BP206" s="235"/>
      <c r="BQ206" s="235"/>
      <c r="BR206" s="235"/>
      <c r="BS206" s="235"/>
      <c r="BT206" s="235"/>
      <c r="BU206" s="235"/>
      <c r="BV206" s="235"/>
      <c r="BW206" s="235"/>
      <c r="BX206" s="235"/>
      <c r="BY206" s="235"/>
      <c r="BZ206" s="235"/>
      <c r="CA206" s="235"/>
      <c r="CB206" s="235"/>
      <c r="CC206" s="235"/>
      <c r="CD206" s="235"/>
      <c r="CE206" s="235"/>
      <c r="CF206" s="235"/>
      <c r="CG206" s="235"/>
      <c r="CH206" s="235"/>
      <c r="CI206" s="235"/>
      <c r="CJ206" s="235"/>
      <c r="CK206" s="235"/>
      <c r="CL206" s="235"/>
      <c r="CM206" s="235"/>
      <c r="CN206" s="235"/>
      <c r="CO206" s="235"/>
      <c r="CP206" s="235"/>
      <c r="CQ206" s="235"/>
      <c r="CR206" s="235"/>
      <c r="CS206" s="235"/>
      <c r="CT206" s="235"/>
      <c r="CU206" s="235"/>
      <c r="CV206" s="235"/>
      <c r="CW206" s="235"/>
      <c r="CX206" s="235"/>
      <c r="CY206" s="235"/>
      <c r="CZ206" s="235"/>
      <c r="DA206" s="235"/>
      <c r="DB206" s="235"/>
      <c r="DC206" s="235"/>
      <c r="DD206" s="235"/>
      <c r="DE206" s="235"/>
      <c r="DF206" s="235"/>
      <c r="DG206" s="235"/>
      <c r="DH206" s="235"/>
      <c r="DI206" s="235"/>
      <c r="DJ206" s="235"/>
      <c r="DK206" s="235"/>
      <c r="DL206" s="235"/>
      <c r="DM206" s="235"/>
      <c r="DN206" s="235"/>
      <c r="DO206" s="235"/>
      <c r="DP206" s="235"/>
      <c r="DQ206" s="235"/>
      <c r="DR206" s="235"/>
      <c r="DS206" s="235"/>
      <c r="DT206" s="235"/>
      <c r="DU206" s="235"/>
      <c r="DV206" s="235"/>
      <c r="DW206" s="235"/>
      <c r="DX206" s="235"/>
      <c r="DY206" s="235"/>
      <c r="DZ206" s="235"/>
      <c r="EA206" s="235"/>
      <c r="EB206" s="235"/>
      <c r="EC206" s="235"/>
      <c r="ED206" s="235"/>
      <c r="EE206" s="235"/>
      <c r="EF206" s="235"/>
      <c r="EG206" s="235"/>
      <c r="EH206" s="235"/>
      <c r="EI206" s="235"/>
      <c r="EJ206" s="235"/>
      <c r="EK206" s="235"/>
      <c r="EL206" s="235"/>
      <c r="EM206" s="235"/>
      <c r="EN206" s="235"/>
      <c r="EO206" s="235"/>
      <c r="EP206" s="235"/>
      <c r="EQ206" s="235"/>
      <c r="ER206" s="235"/>
      <c r="ES206" s="235"/>
      <c r="ET206" s="235"/>
      <c r="EU206" s="235"/>
      <c r="EV206" s="235"/>
      <c r="EW206" s="235"/>
      <c r="EX206" s="235"/>
      <c r="EY206" s="235"/>
      <c r="EZ206" s="235"/>
      <c r="FA206" s="235"/>
      <c r="FB206" s="235"/>
      <c r="FC206" s="235"/>
      <c r="FD206" s="235"/>
    </row>
    <row r="207" spans="2:160" s="1" customFormat="1" x14ac:dyDescent="0.25">
      <c r="B207" s="33"/>
      <c r="C207" s="33"/>
      <c r="D207" s="261"/>
      <c r="E207" s="261"/>
      <c r="F207" s="261"/>
      <c r="G207" s="261"/>
      <c r="H207" s="261"/>
      <c r="I207" s="261"/>
      <c r="J207" s="261"/>
      <c r="K207" s="261"/>
      <c r="L207" s="261"/>
      <c r="M207" s="261"/>
      <c r="N207" s="261"/>
      <c r="O207" s="261"/>
      <c r="P207" s="261"/>
      <c r="Q207" s="261"/>
      <c r="R207" s="261"/>
      <c r="S207" s="261"/>
      <c r="T207" s="261"/>
      <c r="U207" s="235"/>
      <c r="V207" s="235"/>
      <c r="W207" s="235"/>
      <c r="X207" s="235"/>
      <c r="Y207" s="235"/>
      <c r="Z207" s="235"/>
      <c r="AA207" s="235"/>
      <c r="AB207" s="235"/>
      <c r="AC207" s="235"/>
      <c r="AD207" s="235"/>
      <c r="AE207" s="235"/>
      <c r="AF207" s="235"/>
      <c r="AG207" s="235"/>
      <c r="AH207" s="235"/>
      <c r="AI207" s="235"/>
      <c r="AJ207" s="235"/>
      <c r="AK207" s="235"/>
      <c r="AL207" s="235"/>
      <c r="AM207" s="235"/>
      <c r="AN207" s="235"/>
      <c r="AO207" s="235"/>
      <c r="AP207" s="235"/>
      <c r="AQ207" s="235"/>
      <c r="AR207" s="235"/>
      <c r="AS207" s="235"/>
      <c r="AT207" s="235"/>
      <c r="AU207" s="235"/>
      <c r="AV207" s="235"/>
      <c r="AW207" s="235"/>
      <c r="AX207" s="235"/>
      <c r="AY207" s="235"/>
      <c r="AZ207" s="235"/>
      <c r="BA207" s="235"/>
      <c r="BB207" s="235"/>
      <c r="BC207" s="235"/>
      <c r="BD207" s="235"/>
      <c r="BE207" s="235"/>
      <c r="BF207" s="235"/>
      <c r="BG207" s="235"/>
      <c r="BH207" s="235"/>
      <c r="BI207" s="235"/>
      <c r="BJ207" s="235"/>
      <c r="BK207" s="235"/>
      <c r="BL207" s="235"/>
      <c r="BM207" s="235"/>
      <c r="BN207" s="235"/>
      <c r="BO207" s="235"/>
      <c r="BP207" s="235"/>
      <c r="BQ207" s="235"/>
      <c r="BR207" s="235"/>
      <c r="BS207" s="235"/>
      <c r="BT207" s="235"/>
      <c r="BU207" s="235"/>
      <c r="BV207" s="235"/>
      <c r="BW207" s="235"/>
      <c r="BX207" s="235"/>
      <c r="BY207" s="235"/>
      <c r="BZ207" s="235"/>
      <c r="CA207" s="235"/>
      <c r="CB207" s="235"/>
      <c r="CC207" s="235"/>
      <c r="CD207" s="235"/>
      <c r="CE207" s="235"/>
      <c r="CF207" s="235"/>
      <c r="CG207" s="235"/>
      <c r="CH207" s="235"/>
      <c r="CI207" s="235"/>
      <c r="CJ207" s="235"/>
      <c r="CK207" s="235"/>
      <c r="CL207" s="235"/>
      <c r="CM207" s="235"/>
      <c r="CN207" s="235"/>
      <c r="CO207" s="235"/>
      <c r="CP207" s="235"/>
      <c r="CQ207" s="235"/>
      <c r="CR207" s="235"/>
      <c r="CS207" s="235"/>
      <c r="CT207" s="235"/>
      <c r="CU207" s="235"/>
      <c r="CV207" s="235"/>
      <c r="CW207" s="235"/>
      <c r="CX207" s="235"/>
      <c r="CY207" s="235"/>
      <c r="CZ207" s="235"/>
      <c r="DA207" s="235"/>
      <c r="DB207" s="235"/>
      <c r="DC207" s="235"/>
      <c r="DD207" s="235"/>
      <c r="DE207" s="235"/>
      <c r="DF207" s="235"/>
      <c r="DG207" s="235"/>
      <c r="DH207" s="235"/>
      <c r="DI207" s="235"/>
      <c r="DJ207" s="235"/>
      <c r="DK207" s="235"/>
      <c r="DL207" s="235"/>
      <c r="DM207" s="235"/>
      <c r="DN207" s="235"/>
      <c r="DO207" s="235"/>
      <c r="DP207" s="235"/>
      <c r="DQ207" s="235"/>
      <c r="DR207" s="235"/>
      <c r="DS207" s="235"/>
      <c r="DT207" s="235"/>
      <c r="DU207" s="235"/>
      <c r="DV207" s="235"/>
      <c r="DW207" s="235"/>
      <c r="DX207" s="235"/>
      <c r="DY207" s="235"/>
      <c r="DZ207" s="235"/>
      <c r="EA207" s="235"/>
      <c r="EB207" s="235"/>
      <c r="EC207" s="235"/>
      <c r="ED207" s="235"/>
      <c r="EE207" s="235"/>
      <c r="EF207" s="235"/>
      <c r="EG207" s="235"/>
      <c r="EH207" s="235"/>
      <c r="EI207" s="235"/>
      <c r="EJ207" s="235"/>
      <c r="EK207" s="235"/>
      <c r="EL207" s="235"/>
      <c r="EM207" s="235"/>
      <c r="EN207" s="235"/>
      <c r="EO207" s="235"/>
      <c r="EP207" s="235"/>
      <c r="EQ207" s="235"/>
      <c r="ER207" s="235"/>
      <c r="ES207" s="235"/>
      <c r="ET207" s="235"/>
      <c r="EU207" s="235"/>
      <c r="EV207" s="235"/>
      <c r="EW207" s="235"/>
      <c r="EX207" s="235"/>
      <c r="EY207" s="235"/>
      <c r="EZ207" s="235"/>
      <c r="FA207" s="235"/>
      <c r="FB207" s="235"/>
      <c r="FC207" s="235"/>
      <c r="FD207" s="235"/>
    </row>
    <row r="208" spans="2:160" s="1" customFormat="1" x14ac:dyDescent="0.25">
      <c r="B208" s="33"/>
      <c r="C208" s="33"/>
      <c r="D208" s="261"/>
      <c r="E208" s="261"/>
      <c r="F208" s="261"/>
      <c r="G208" s="261"/>
      <c r="H208" s="261"/>
      <c r="I208" s="261"/>
      <c r="J208" s="261"/>
      <c r="K208" s="261"/>
      <c r="L208" s="261"/>
      <c r="M208" s="261"/>
      <c r="N208" s="261"/>
      <c r="O208" s="261"/>
      <c r="P208" s="261"/>
      <c r="Q208" s="261"/>
      <c r="R208" s="261"/>
      <c r="S208" s="261"/>
      <c r="T208" s="261"/>
      <c r="U208" s="235"/>
      <c r="V208" s="235"/>
      <c r="W208" s="235"/>
      <c r="X208" s="235"/>
      <c r="Y208" s="235"/>
      <c r="Z208" s="235"/>
      <c r="AA208" s="235"/>
      <c r="AB208" s="235"/>
      <c r="AC208" s="235"/>
      <c r="AD208" s="235"/>
      <c r="AE208" s="235"/>
      <c r="AF208" s="235"/>
      <c r="AG208" s="235"/>
      <c r="AH208" s="235"/>
      <c r="AI208" s="235"/>
      <c r="AJ208" s="235"/>
      <c r="AK208" s="235"/>
      <c r="AL208" s="235"/>
      <c r="AM208" s="235"/>
      <c r="AN208" s="235"/>
      <c r="AO208" s="235"/>
      <c r="AP208" s="235"/>
      <c r="AQ208" s="235"/>
      <c r="AR208" s="235"/>
      <c r="AS208" s="235"/>
      <c r="AT208" s="235"/>
      <c r="AU208" s="235"/>
      <c r="AV208" s="235"/>
      <c r="AW208" s="235"/>
      <c r="AX208" s="235"/>
      <c r="AY208" s="235"/>
      <c r="AZ208" s="235"/>
      <c r="BA208" s="235"/>
      <c r="BB208" s="235"/>
      <c r="BC208" s="235"/>
      <c r="BD208" s="235"/>
      <c r="BE208" s="235"/>
      <c r="BF208" s="235"/>
      <c r="BG208" s="235"/>
      <c r="BH208" s="235"/>
      <c r="BI208" s="235"/>
      <c r="BJ208" s="235"/>
      <c r="BK208" s="235"/>
      <c r="BL208" s="235"/>
      <c r="BM208" s="235"/>
      <c r="BN208" s="235"/>
      <c r="BO208" s="235"/>
      <c r="BP208" s="235"/>
      <c r="BQ208" s="235"/>
      <c r="BR208" s="235"/>
      <c r="BS208" s="235"/>
      <c r="BT208" s="235"/>
      <c r="BU208" s="235"/>
      <c r="BV208" s="235"/>
      <c r="BW208" s="235"/>
      <c r="BX208" s="235"/>
      <c r="BY208" s="235"/>
      <c r="BZ208" s="235"/>
      <c r="CA208" s="235"/>
      <c r="CB208" s="235"/>
      <c r="CC208" s="235"/>
      <c r="CD208" s="235"/>
      <c r="CE208" s="235"/>
      <c r="CF208" s="235"/>
      <c r="CG208" s="235"/>
      <c r="CH208" s="235"/>
      <c r="CI208" s="235"/>
      <c r="CJ208" s="235"/>
      <c r="CK208" s="235"/>
      <c r="CL208" s="235"/>
      <c r="CM208" s="235"/>
      <c r="CN208" s="235"/>
      <c r="CO208" s="235"/>
      <c r="CP208" s="235"/>
      <c r="CQ208" s="235"/>
      <c r="CR208" s="235"/>
      <c r="CS208" s="235"/>
      <c r="CT208" s="235"/>
      <c r="CU208" s="235"/>
      <c r="CV208" s="235"/>
      <c r="CW208" s="235"/>
      <c r="CX208" s="235"/>
      <c r="CY208" s="235"/>
      <c r="CZ208" s="235"/>
      <c r="DA208" s="235"/>
      <c r="DB208" s="235"/>
      <c r="DC208" s="235"/>
      <c r="DD208" s="235"/>
      <c r="DE208" s="235"/>
      <c r="DF208" s="235"/>
      <c r="DG208" s="235"/>
      <c r="DH208" s="235"/>
      <c r="DI208" s="235"/>
      <c r="DJ208" s="235"/>
      <c r="DK208" s="235"/>
      <c r="DL208" s="235"/>
      <c r="DM208" s="235"/>
      <c r="DN208" s="235"/>
      <c r="DO208" s="235"/>
      <c r="DP208" s="235"/>
      <c r="DQ208" s="235"/>
      <c r="DR208" s="235"/>
      <c r="DS208" s="235"/>
      <c r="DT208" s="235"/>
      <c r="DU208" s="235"/>
      <c r="DV208" s="235"/>
      <c r="DW208" s="235"/>
      <c r="DX208" s="235"/>
      <c r="DY208" s="235"/>
      <c r="DZ208" s="235"/>
      <c r="EA208" s="235"/>
      <c r="EB208" s="235"/>
      <c r="EC208" s="235"/>
      <c r="ED208" s="235"/>
      <c r="EE208" s="235"/>
      <c r="EF208" s="235"/>
      <c r="EG208" s="235"/>
      <c r="EH208" s="235"/>
      <c r="EI208" s="235"/>
      <c r="EJ208" s="235"/>
      <c r="EK208" s="235"/>
      <c r="EL208" s="235"/>
      <c r="EM208" s="235"/>
      <c r="EN208" s="235"/>
      <c r="EO208" s="235"/>
      <c r="EP208" s="235"/>
      <c r="EQ208" s="235"/>
      <c r="ER208" s="235"/>
      <c r="ES208" s="235"/>
      <c r="ET208" s="235"/>
      <c r="EU208" s="235"/>
      <c r="EV208" s="235"/>
      <c r="EW208" s="235"/>
      <c r="EX208" s="235"/>
      <c r="EY208" s="235"/>
      <c r="EZ208" s="235"/>
      <c r="FA208" s="235"/>
      <c r="FB208" s="235"/>
      <c r="FC208" s="235"/>
      <c r="FD208" s="235"/>
    </row>
    <row r="209" spans="2:160" s="1" customFormat="1" x14ac:dyDescent="0.25">
      <c r="B209" s="33"/>
      <c r="C209" s="33"/>
      <c r="D209" s="261"/>
      <c r="E209" s="261"/>
      <c r="F209" s="261"/>
      <c r="G209" s="261"/>
      <c r="H209" s="261"/>
      <c r="I209" s="261"/>
      <c r="J209" s="261"/>
      <c r="K209" s="261"/>
      <c r="L209" s="261"/>
      <c r="M209" s="261"/>
      <c r="N209" s="261"/>
      <c r="O209" s="261"/>
      <c r="P209" s="261"/>
      <c r="Q209" s="261"/>
      <c r="R209" s="261"/>
      <c r="S209" s="261"/>
      <c r="T209" s="261"/>
      <c r="U209" s="235"/>
      <c r="V209" s="235"/>
      <c r="W209" s="235"/>
      <c r="X209" s="235"/>
      <c r="Y209" s="235"/>
      <c r="Z209" s="235"/>
      <c r="AA209" s="235"/>
      <c r="AB209" s="235"/>
      <c r="AC209" s="235"/>
      <c r="AD209" s="235"/>
      <c r="AE209" s="235"/>
      <c r="AF209" s="235"/>
      <c r="AG209" s="235"/>
      <c r="AH209" s="235"/>
      <c r="AI209" s="235"/>
      <c r="AJ209" s="235"/>
      <c r="AK209" s="235"/>
      <c r="AL209" s="235"/>
      <c r="AM209" s="235"/>
      <c r="AN209" s="235"/>
      <c r="AO209" s="235"/>
      <c r="AP209" s="235"/>
      <c r="AQ209" s="235"/>
      <c r="AR209" s="235"/>
      <c r="AS209" s="235"/>
      <c r="AT209" s="235"/>
      <c r="AU209" s="235"/>
      <c r="AV209" s="235"/>
      <c r="AW209" s="235"/>
      <c r="AX209" s="235"/>
      <c r="AY209" s="235"/>
      <c r="AZ209" s="235"/>
      <c r="BA209" s="235"/>
      <c r="BB209" s="235"/>
      <c r="BC209" s="235"/>
      <c r="BD209" s="235"/>
      <c r="BE209" s="235"/>
      <c r="BF209" s="235"/>
      <c r="BG209" s="235"/>
      <c r="BH209" s="235"/>
      <c r="BI209" s="235"/>
      <c r="BJ209" s="235"/>
      <c r="BK209" s="235"/>
      <c r="BL209" s="235"/>
      <c r="BM209" s="235"/>
      <c r="BN209" s="235"/>
      <c r="BO209" s="235"/>
      <c r="BP209" s="235"/>
      <c r="BQ209" s="235"/>
      <c r="BR209" s="235"/>
      <c r="BS209" s="235"/>
      <c r="BT209" s="235"/>
      <c r="BU209" s="235"/>
      <c r="BV209" s="235"/>
      <c r="BW209" s="235"/>
      <c r="BX209" s="235"/>
      <c r="BY209" s="235"/>
      <c r="BZ209" s="235"/>
      <c r="CA209" s="235"/>
      <c r="CB209" s="235"/>
      <c r="CC209" s="235"/>
      <c r="CD209" s="235"/>
      <c r="CE209" s="235"/>
      <c r="CF209" s="235"/>
      <c r="CG209" s="235"/>
      <c r="CH209" s="235"/>
      <c r="CI209" s="235"/>
      <c r="CJ209" s="235"/>
      <c r="CK209" s="235"/>
      <c r="CL209" s="235"/>
      <c r="CM209" s="235"/>
      <c r="CN209" s="235"/>
      <c r="CO209" s="235"/>
      <c r="CP209" s="235"/>
      <c r="CQ209" s="235"/>
      <c r="CR209" s="235"/>
      <c r="CS209" s="235"/>
      <c r="CT209" s="235"/>
      <c r="CU209" s="235"/>
      <c r="CV209" s="235"/>
      <c r="CW209" s="235"/>
      <c r="CX209" s="235"/>
      <c r="CY209" s="235"/>
      <c r="CZ209" s="235"/>
      <c r="DA209" s="235"/>
      <c r="DB209" s="235"/>
      <c r="DC209" s="235"/>
      <c r="DD209" s="235"/>
      <c r="DE209" s="235"/>
      <c r="DF209" s="235"/>
      <c r="DG209" s="235"/>
      <c r="DH209" s="235"/>
      <c r="DI209" s="235"/>
      <c r="DJ209" s="235"/>
      <c r="DK209" s="235"/>
      <c r="DL209" s="235"/>
      <c r="DM209" s="235"/>
      <c r="DN209" s="235"/>
      <c r="DO209" s="235"/>
      <c r="DP209" s="235"/>
      <c r="DQ209" s="235"/>
      <c r="DR209" s="235"/>
      <c r="DS209" s="235"/>
      <c r="DT209" s="235"/>
      <c r="DU209" s="235"/>
      <c r="DV209" s="235"/>
      <c r="DW209" s="235"/>
      <c r="DX209" s="235"/>
      <c r="DY209" s="235"/>
      <c r="DZ209" s="235"/>
      <c r="EA209" s="235"/>
      <c r="EB209" s="235"/>
      <c r="EC209" s="235"/>
      <c r="ED209" s="235"/>
      <c r="EE209" s="235"/>
      <c r="EF209" s="235"/>
      <c r="EG209" s="235"/>
      <c r="EH209" s="235"/>
      <c r="EI209" s="235"/>
      <c r="EJ209" s="235"/>
      <c r="EK209" s="235"/>
      <c r="EL209" s="235"/>
      <c r="EM209" s="235"/>
      <c r="EN209" s="235"/>
      <c r="EO209" s="235"/>
      <c r="EP209" s="235"/>
      <c r="EQ209" s="235"/>
      <c r="ER209" s="235"/>
      <c r="ES209" s="235"/>
      <c r="ET209" s="235"/>
      <c r="EU209" s="235"/>
      <c r="EV209" s="235"/>
      <c r="EW209" s="235"/>
      <c r="EX209" s="235"/>
      <c r="EY209" s="235"/>
      <c r="EZ209" s="235"/>
      <c r="FA209" s="235"/>
      <c r="FB209" s="235"/>
      <c r="FC209" s="235"/>
      <c r="FD209" s="235"/>
    </row>
    <row r="210" spans="2:160" s="1" customFormat="1" x14ac:dyDescent="0.25">
      <c r="B210" s="33"/>
      <c r="C210" s="33"/>
      <c r="D210" s="261"/>
      <c r="E210" s="261"/>
      <c r="F210" s="261"/>
      <c r="G210" s="261"/>
      <c r="H210" s="261"/>
      <c r="I210" s="261"/>
      <c r="J210" s="261"/>
      <c r="K210" s="261"/>
      <c r="L210" s="261"/>
      <c r="M210" s="261"/>
      <c r="N210" s="261"/>
      <c r="O210" s="261"/>
      <c r="P210" s="261"/>
      <c r="Q210" s="261"/>
      <c r="R210" s="261"/>
      <c r="S210" s="261"/>
      <c r="T210" s="261"/>
      <c r="U210" s="235"/>
      <c r="V210" s="235"/>
      <c r="W210" s="235"/>
      <c r="X210" s="235"/>
      <c r="Y210" s="235"/>
      <c r="Z210" s="235"/>
      <c r="AA210" s="235"/>
      <c r="AB210" s="235"/>
      <c r="AC210" s="235"/>
      <c r="AD210" s="235"/>
      <c r="AE210" s="235"/>
      <c r="AF210" s="235"/>
      <c r="AG210" s="235"/>
      <c r="AH210" s="235"/>
      <c r="AI210" s="235"/>
      <c r="AJ210" s="235"/>
      <c r="AK210" s="235"/>
      <c r="AL210" s="235"/>
      <c r="AM210" s="235"/>
      <c r="AN210" s="235"/>
      <c r="AO210" s="235"/>
      <c r="AP210" s="235"/>
      <c r="AQ210" s="235"/>
      <c r="AR210" s="235"/>
      <c r="AS210" s="235"/>
      <c r="AT210" s="235"/>
      <c r="AU210" s="235"/>
      <c r="AV210" s="235"/>
      <c r="AW210" s="235"/>
      <c r="AX210" s="235"/>
      <c r="AY210" s="235"/>
      <c r="AZ210" s="235"/>
      <c r="BA210" s="235"/>
      <c r="BB210" s="235"/>
      <c r="BC210" s="235"/>
      <c r="BD210" s="235"/>
      <c r="BE210" s="235"/>
      <c r="BF210" s="235"/>
      <c r="BG210" s="235"/>
      <c r="BH210" s="235"/>
      <c r="BI210" s="235"/>
      <c r="BJ210" s="235"/>
      <c r="BK210" s="235"/>
      <c r="BL210" s="235"/>
      <c r="BM210" s="235"/>
      <c r="BN210" s="235"/>
      <c r="BO210" s="235"/>
      <c r="BP210" s="235"/>
      <c r="BQ210" s="235"/>
      <c r="BR210" s="235"/>
      <c r="BS210" s="235"/>
      <c r="BT210" s="235"/>
      <c r="BU210" s="235"/>
      <c r="BV210" s="235"/>
      <c r="BW210" s="235"/>
      <c r="BX210" s="235"/>
      <c r="BY210" s="235"/>
      <c r="BZ210" s="235"/>
      <c r="CA210" s="235"/>
      <c r="CB210" s="235"/>
      <c r="CC210" s="235"/>
      <c r="CD210" s="235"/>
      <c r="CE210" s="235"/>
      <c r="CF210" s="235"/>
      <c r="CG210" s="235"/>
      <c r="CH210" s="235"/>
      <c r="CI210" s="235"/>
      <c r="CJ210" s="235"/>
      <c r="CK210" s="235"/>
      <c r="CL210" s="235"/>
      <c r="CM210" s="235"/>
      <c r="CN210" s="235"/>
      <c r="CO210" s="235"/>
      <c r="CP210" s="235"/>
      <c r="CQ210" s="235"/>
      <c r="CR210" s="235"/>
      <c r="CS210" s="235"/>
      <c r="CT210" s="235"/>
      <c r="CU210" s="235"/>
      <c r="CV210" s="235"/>
      <c r="CW210" s="235"/>
      <c r="CX210" s="235"/>
      <c r="CY210" s="235"/>
      <c r="CZ210" s="235"/>
      <c r="DA210" s="235"/>
      <c r="DB210" s="235"/>
      <c r="DC210" s="235"/>
      <c r="DD210" s="235"/>
      <c r="DE210" s="235"/>
      <c r="DF210" s="235"/>
      <c r="DG210" s="235"/>
      <c r="DH210" s="235"/>
      <c r="DI210" s="235"/>
      <c r="DJ210" s="235"/>
      <c r="DK210" s="235"/>
      <c r="DL210" s="235"/>
      <c r="DM210" s="235"/>
      <c r="DN210" s="235"/>
      <c r="DO210" s="235"/>
      <c r="DP210" s="235"/>
      <c r="DQ210" s="235"/>
      <c r="DR210" s="235"/>
      <c r="DS210" s="235"/>
      <c r="DT210" s="235"/>
      <c r="DU210" s="235"/>
      <c r="DV210" s="235"/>
      <c r="DW210" s="235"/>
      <c r="DX210" s="235"/>
      <c r="DY210" s="235"/>
      <c r="DZ210" s="235"/>
      <c r="EA210" s="235"/>
      <c r="EB210" s="235"/>
      <c r="EC210" s="235"/>
      <c r="ED210" s="235"/>
      <c r="EE210" s="235"/>
      <c r="EF210" s="235"/>
      <c r="EG210" s="235"/>
      <c r="EH210" s="235"/>
      <c r="EI210" s="235"/>
      <c r="EJ210" s="235"/>
      <c r="EK210" s="235"/>
      <c r="EL210" s="235"/>
      <c r="EM210" s="235"/>
      <c r="EN210" s="235"/>
      <c r="EO210" s="235"/>
      <c r="EP210" s="235"/>
      <c r="EQ210" s="235"/>
      <c r="ER210" s="235"/>
      <c r="ES210" s="235"/>
      <c r="ET210" s="235"/>
      <c r="EU210" s="235"/>
      <c r="EV210" s="235"/>
      <c r="EW210" s="235"/>
      <c r="EX210" s="235"/>
      <c r="EY210" s="235"/>
      <c r="EZ210" s="235"/>
      <c r="FA210" s="235"/>
      <c r="FB210" s="235"/>
      <c r="FC210" s="235"/>
      <c r="FD210" s="235"/>
    </row>
    <row r="211" spans="2:160" s="1" customFormat="1" x14ac:dyDescent="0.25">
      <c r="B211" s="33"/>
      <c r="C211" s="33"/>
      <c r="D211" s="261"/>
      <c r="E211" s="261"/>
      <c r="F211" s="261"/>
      <c r="G211" s="261"/>
      <c r="H211" s="261"/>
      <c r="I211" s="261"/>
      <c r="J211" s="261"/>
      <c r="K211" s="261"/>
      <c r="L211" s="261"/>
      <c r="M211" s="261"/>
      <c r="N211" s="261"/>
      <c r="O211" s="261"/>
      <c r="P211" s="261"/>
      <c r="Q211" s="261"/>
      <c r="R211" s="261"/>
      <c r="S211" s="261"/>
      <c r="T211" s="261"/>
      <c r="U211" s="235"/>
      <c r="V211" s="235"/>
      <c r="W211" s="235"/>
      <c r="X211" s="235"/>
      <c r="Y211" s="235"/>
      <c r="Z211" s="235"/>
      <c r="AA211" s="235"/>
      <c r="AB211" s="235"/>
      <c r="AC211" s="235"/>
      <c r="AD211" s="235"/>
      <c r="AE211" s="235"/>
      <c r="AF211" s="235"/>
      <c r="AG211" s="235"/>
      <c r="AH211" s="235"/>
      <c r="AI211" s="235"/>
      <c r="AJ211" s="235"/>
      <c r="AK211" s="235"/>
      <c r="AL211" s="235"/>
      <c r="AM211" s="235"/>
      <c r="AN211" s="235"/>
      <c r="AO211" s="235"/>
      <c r="AP211" s="235"/>
      <c r="AQ211" s="235"/>
      <c r="AR211" s="235"/>
      <c r="AS211" s="235"/>
      <c r="AT211" s="235"/>
      <c r="AU211" s="235"/>
      <c r="AV211" s="235"/>
      <c r="AW211" s="235"/>
      <c r="AX211" s="235"/>
      <c r="AY211" s="235"/>
      <c r="AZ211" s="235"/>
      <c r="BA211" s="235"/>
      <c r="BB211" s="235"/>
      <c r="BC211" s="235"/>
      <c r="BD211" s="235"/>
      <c r="BE211" s="235"/>
      <c r="BF211" s="235"/>
      <c r="BG211" s="235"/>
      <c r="BH211" s="235"/>
      <c r="BI211" s="235"/>
      <c r="BJ211" s="235"/>
      <c r="BK211" s="235"/>
      <c r="BL211" s="235"/>
      <c r="BM211" s="235"/>
      <c r="BN211" s="235"/>
      <c r="BO211" s="235"/>
      <c r="BP211" s="235"/>
      <c r="BQ211" s="235"/>
      <c r="BR211" s="235"/>
      <c r="BS211" s="235"/>
      <c r="BT211" s="235"/>
      <c r="BU211" s="235"/>
      <c r="BV211" s="235"/>
      <c r="BW211" s="235"/>
      <c r="BX211" s="235"/>
      <c r="BY211" s="235"/>
      <c r="BZ211" s="235"/>
      <c r="CA211" s="235"/>
      <c r="CB211" s="235"/>
      <c r="CC211" s="235"/>
      <c r="CD211" s="235"/>
      <c r="CE211" s="235"/>
      <c r="CF211" s="235"/>
      <c r="CG211" s="235"/>
      <c r="CH211" s="235"/>
      <c r="CI211" s="235"/>
      <c r="CJ211" s="235"/>
      <c r="CK211" s="235"/>
      <c r="CL211" s="235"/>
      <c r="CM211" s="235"/>
      <c r="CN211" s="235"/>
      <c r="CO211" s="235"/>
      <c r="CP211" s="235"/>
      <c r="CQ211" s="235"/>
      <c r="CR211" s="235"/>
      <c r="CS211" s="235"/>
      <c r="CT211" s="235"/>
      <c r="CU211" s="235"/>
      <c r="CV211" s="235"/>
      <c r="CW211" s="235"/>
      <c r="CX211" s="235"/>
      <c r="CY211" s="235"/>
      <c r="CZ211" s="235"/>
      <c r="DA211" s="235"/>
      <c r="DB211" s="235"/>
      <c r="DC211" s="235"/>
      <c r="DD211" s="235"/>
      <c r="DE211" s="235"/>
      <c r="DF211" s="235"/>
      <c r="DG211" s="235"/>
      <c r="DH211" s="235"/>
      <c r="DI211" s="235"/>
      <c r="DJ211" s="235"/>
      <c r="DK211" s="235"/>
      <c r="DL211" s="235"/>
      <c r="DM211" s="235"/>
      <c r="DN211" s="235"/>
      <c r="DO211" s="235"/>
      <c r="DP211" s="235"/>
      <c r="DQ211" s="235"/>
      <c r="DR211" s="235"/>
      <c r="DS211" s="235"/>
      <c r="DT211" s="235"/>
      <c r="DU211" s="235"/>
      <c r="DV211" s="235"/>
      <c r="DW211" s="235"/>
      <c r="DX211" s="235"/>
      <c r="DY211" s="235"/>
      <c r="DZ211" s="235"/>
      <c r="EA211" s="235"/>
      <c r="EB211" s="235"/>
      <c r="EC211" s="235"/>
      <c r="ED211" s="235"/>
      <c r="EE211" s="235"/>
      <c r="EF211" s="235"/>
      <c r="EG211" s="235"/>
      <c r="EH211" s="235"/>
      <c r="EI211" s="235"/>
      <c r="EJ211" s="235"/>
      <c r="EK211" s="235"/>
      <c r="EL211" s="235"/>
      <c r="EM211" s="235"/>
      <c r="EN211" s="235"/>
      <c r="EO211" s="235"/>
      <c r="EP211" s="235"/>
      <c r="EQ211" s="235"/>
      <c r="ER211" s="235"/>
      <c r="ES211" s="235"/>
      <c r="ET211" s="235"/>
      <c r="EU211" s="235"/>
      <c r="EV211" s="235"/>
      <c r="EW211" s="235"/>
      <c r="EX211" s="235"/>
      <c r="EY211" s="235"/>
      <c r="EZ211" s="235"/>
      <c r="FA211" s="235"/>
      <c r="FB211" s="235"/>
      <c r="FC211" s="235"/>
      <c r="FD211" s="235"/>
    </row>
    <row r="212" spans="2:160" s="1" customFormat="1" x14ac:dyDescent="0.25">
      <c r="B212" s="33"/>
      <c r="C212" s="33"/>
      <c r="D212" s="261"/>
      <c r="E212" s="261"/>
      <c r="F212" s="261"/>
      <c r="G212" s="261"/>
      <c r="H212" s="261"/>
      <c r="I212" s="261"/>
      <c r="J212" s="261"/>
      <c r="K212" s="261"/>
      <c r="L212" s="261"/>
      <c r="M212" s="261"/>
      <c r="N212" s="261"/>
      <c r="O212" s="261"/>
      <c r="P212" s="261"/>
      <c r="Q212" s="261"/>
      <c r="R212" s="261"/>
      <c r="S212" s="261"/>
      <c r="T212" s="261"/>
      <c r="U212" s="235"/>
      <c r="V212" s="235"/>
      <c r="W212" s="235"/>
      <c r="X212" s="235"/>
      <c r="Y212" s="235"/>
      <c r="Z212" s="235"/>
      <c r="AA212" s="235"/>
      <c r="AB212" s="235"/>
      <c r="AC212" s="235"/>
      <c r="AD212" s="235"/>
      <c r="AE212" s="235"/>
      <c r="AF212" s="235"/>
      <c r="AG212" s="235"/>
      <c r="AH212" s="235"/>
      <c r="AI212" s="235"/>
      <c r="AJ212" s="235"/>
      <c r="AK212" s="235"/>
      <c r="AL212" s="235"/>
      <c r="AM212" s="235"/>
      <c r="AN212" s="235"/>
      <c r="AO212" s="235"/>
      <c r="AP212" s="235"/>
      <c r="AQ212" s="235"/>
      <c r="AR212" s="235"/>
      <c r="AS212" s="235"/>
      <c r="AT212" s="235"/>
      <c r="AU212" s="235"/>
      <c r="AV212" s="235"/>
      <c r="AW212" s="235"/>
      <c r="AX212" s="235"/>
      <c r="AY212" s="235"/>
      <c r="AZ212" s="235"/>
      <c r="BA212" s="235"/>
      <c r="BB212" s="235"/>
      <c r="BC212" s="235"/>
      <c r="BD212" s="235"/>
      <c r="BE212" s="235"/>
      <c r="BF212" s="235"/>
      <c r="BG212" s="235"/>
      <c r="BH212" s="235"/>
      <c r="BI212" s="235"/>
      <c r="BJ212" s="235"/>
      <c r="BK212" s="235"/>
      <c r="BL212" s="235"/>
      <c r="BM212" s="235"/>
      <c r="BN212" s="235"/>
      <c r="BO212" s="235"/>
      <c r="BP212" s="235"/>
      <c r="BQ212" s="235"/>
      <c r="BR212" s="235"/>
      <c r="BS212" s="235"/>
      <c r="BT212" s="235"/>
      <c r="BU212" s="235"/>
      <c r="BV212" s="235"/>
      <c r="BW212" s="235"/>
      <c r="BX212" s="235"/>
      <c r="BY212" s="235"/>
      <c r="BZ212" s="235"/>
      <c r="CA212" s="235"/>
      <c r="CB212" s="235"/>
      <c r="CC212" s="235"/>
      <c r="CD212" s="235"/>
      <c r="CE212" s="235"/>
      <c r="CF212" s="235"/>
      <c r="CG212" s="235"/>
      <c r="CH212" s="235"/>
      <c r="CI212" s="235"/>
      <c r="CJ212" s="235"/>
      <c r="CK212" s="235"/>
      <c r="CL212" s="235"/>
      <c r="CM212" s="235"/>
      <c r="CN212" s="235"/>
      <c r="CO212" s="235"/>
      <c r="CP212" s="235"/>
      <c r="CQ212" s="235"/>
      <c r="CR212" s="235"/>
      <c r="CS212" s="235"/>
      <c r="CT212" s="235"/>
      <c r="CU212" s="235"/>
      <c r="CV212" s="235"/>
      <c r="CW212" s="235"/>
      <c r="CX212" s="235"/>
      <c r="CY212" s="235"/>
      <c r="CZ212" s="235"/>
      <c r="DA212" s="235"/>
      <c r="DB212" s="235"/>
      <c r="DC212" s="235"/>
      <c r="DD212" s="235"/>
      <c r="DE212" s="235"/>
      <c r="DF212" s="235"/>
      <c r="DG212" s="235"/>
      <c r="DH212" s="235"/>
      <c r="DI212" s="235"/>
      <c r="DJ212" s="235"/>
      <c r="DK212" s="235"/>
      <c r="DL212" s="235"/>
      <c r="DM212" s="235"/>
      <c r="DN212" s="235"/>
      <c r="DO212" s="235"/>
      <c r="DP212" s="235"/>
      <c r="DQ212" s="235"/>
      <c r="DR212" s="235"/>
      <c r="DS212" s="235"/>
      <c r="DT212" s="235"/>
      <c r="DU212" s="235"/>
      <c r="DV212" s="235"/>
      <c r="DW212" s="235"/>
      <c r="DX212" s="235"/>
      <c r="DY212" s="235"/>
      <c r="DZ212" s="235"/>
      <c r="EA212" s="235"/>
      <c r="EB212" s="235"/>
      <c r="EC212" s="235"/>
      <c r="ED212" s="235"/>
      <c r="EE212" s="235"/>
      <c r="EF212" s="235"/>
      <c r="EG212" s="235"/>
      <c r="EH212" s="235"/>
      <c r="EI212" s="235"/>
      <c r="EJ212" s="235"/>
      <c r="EK212" s="235"/>
      <c r="EL212" s="235"/>
      <c r="EM212" s="235"/>
      <c r="EN212" s="235"/>
      <c r="EO212" s="235"/>
      <c r="EP212" s="235"/>
      <c r="EQ212" s="235"/>
      <c r="ER212" s="235"/>
      <c r="ES212" s="235"/>
      <c r="ET212" s="235"/>
      <c r="EU212" s="235"/>
      <c r="EV212" s="235"/>
      <c r="EW212" s="235"/>
      <c r="EX212" s="235"/>
      <c r="EY212" s="235"/>
      <c r="EZ212" s="235"/>
      <c r="FA212" s="235"/>
      <c r="FB212" s="235"/>
      <c r="FC212" s="235"/>
      <c r="FD212" s="235"/>
    </row>
    <row r="213" spans="2:160" s="1" customFormat="1" x14ac:dyDescent="0.25">
      <c r="B213" s="33"/>
      <c r="C213" s="33"/>
      <c r="D213" s="261"/>
      <c r="E213" s="261"/>
      <c r="F213" s="261"/>
      <c r="G213" s="261"/>
      <c r="H213" s="261"/>
      <c r="I213" s="261"/>
      <c r="J213" s="261"/>
      <c r="K213" s="261"/>
      <c r="L213" s="261"/>
      <c r="M213" s="261"/>
      <c r="N213" s="261"/>
      <c r="O213" s="261"/>
      <c r="P213" s="261"/>
      <c r="Q213" s="261"/>
      <c r="R213" s="261"/>
      <c r="S213" s="261"/>
      <c r="T213" s="261"/>
      <c r="U213" s="235"/>
      <c r="V213" s="235"/>
      <c r="W213" s="235"/>
      <c r="X213" s="235"/>
      <c r="Y213" s="235"/>
      <c r="Z213" s="235"/>
      <c r="AA213" s="235"/>
      <c r="AB213" s="235"/>
      <c r="AC213" s="235"/>
      <c r="AD213" s="235"/>
      <c r="AE213" s="235"/>
      <c r="AF213" s="235"/>
      <c r="AG213" s="235"/>
      <c r="AH213" s="235"/>
      <c r="AI213" s="235"/>
      <c r="AJ213" s="235"/>
      <c r="AK213" s="235"/>
      <c r="AL213" s="235"/>
      <c r="AM213" s="235"/>
      <c r="AN213" s="235"/>
      <c r="AO213" s="235"/>
      <c r="AP213" s="235"/>
      <c r="AQ213" s="235"/>
      <c r="AR213" s="235"/>
      <c r="AS213" s="235"/>
      <c r="AT213" s="235"/>
      <c r="AU213" s="235"/>
      <c r="AV213" s="235"/>
      <c r="AW213" s="235"/>
      <c r="AX213" s="235"/>
      <c r="AY213" s="235"/>
      <c r="AZ213" s="235"/>
      <c r="BA213" s="235"/>
      <c r="BB213" s="235"/>
      <c r="BC213" s="235"/>
      <c r="BD213" s="235"/>
      <c r="BE213" s="235"/>
      <c r="BF213" s="235"/>
      <c r="BG213" s="235"/>
      <c r="BH213" s="235"/>
      <c r="BI213" s="235"/>
      <c r="BJ213" s="235"/>
      <c r="BK213" s="235"/>
      <c r="BL213" s="235"/>
      <c r="BM213" s="235"/>
      <c r="BN213" s="235"/>
      <c r="BO213" s="235"/>
      <c r="BP213" s="235"/>
      <c r="BQ213" s="235"/>
      <c r="BR213" s="235"/>
      <c r="BS213" s="235"/>
      <c r="BT213" s="235"/>
      <c r="BU213" s="235"/>
      <c r="BV213" s="235"/>
      <c r="BW213" s="235"/>
      <c r="BX213" s="235"/>
      <c r="BY213" s="235"/>
      <c r="BZ213" s="235"/>
      <c r="CA213" s="235"/>
      <c r="CB213" s="235"/>
      <c r="CC213" s="235"/>
      <c r="CD213" s="235"/>
      <c r="CE213" s="235"/>
      <c r="CF213" s="235"/>
      <c r="CG213" s="235"/>
      <c r="CH213" s="235"/>
      <c r="CI213" s="235"/>
      <c r="CJ213" s="235"/>
      <c r="CK213" s="235"/>
      <c r="CL213" s="235"/>
      <c r="CM213" s="235"/>
      <c r="CN213" s="235"/>
      <c r="CO213" s="235"/>
      <c r="CP213" s="235"/>
      <c r="CQ213" s="235"/>
      <c r="CR213" s="235"/>
      <c r="CS213" s="235"/>
      <c r="CT213" s="235"/>
      <c r="CU213" s="235"/>
      <c r="CV213" s="235"/>
      <c r="CW213" s="235"/>
      <c r="CX213" s="235"/>
      <c r="CY213" s="235"/>
      <c r="CZ213" s="235"/>
      <c r="DA213" s="235"/>
      <c r="DB213" s="235"/>
      <c r="DC213" s="235"/>
      <c r="DD213" s="235"/>
      <c r="DE213" s="235"/>
      <c r="DF213" s="235"/>
      <c r="DG213" s="235"/>
      <c r="DH213" s="235"/>
      <c r="DI213" s="235"/>
      <c r="DJ213" s="235"/>
      <c r="DK213" s="235"/>
      <c r="DL213" s="235"/>
      <c r="DM213" s="235"/>
      <c r="DN213" s="235"/>
      <c r="DO213" s="235"/>
      <c r="DP213" s="235"/>
      <c r="DQ213" s="235"/>
      <c r="DR213" s="235"/>
      <c r="DS213" s="235"/>
      <c r="DT213" s="235"/>
      <c r="DU213" s="235"/>
      <c r="DV213" s="235"/>
      <c r="DW213" s="235"/>
      <c r="DX213" s="235"/>
      <c r="DY213" s="235"/>
      <c r="DZ213" s="235"/>
      <c r="EA213" s="235"/>
      <c r="EB213" s="235"/>
      <c r="EC213" s="235"/>
      <c r="ED213" s="235"/>
      <c r="EE213" s="235"/>
      <c r="EF213" s="235"/>
      <c r="EG213" s="235"/>
      <c r="EH213" s="235"/>
      <c r="EI213" s="235"/>
      <c r="EJ213" s="235"/>
      <c r="EK213" s="235"/>
      <c r="EL213" s="235"/>
      <c r="EM213" s="235"/>
      <c r="EN213" s="235"/>
      <c r="EO213" s="235"/>
      <c r="EP213" s="235"/>
      <c r="EQ213" s="235"/>
      <c r="ER213" s="235"/>
      <c r="ES213" s="235"/>
      <c r="ET213" s="235"/>
      <c r="EU213" s="235"/>
      <c r="EV213" s="235"/>
      <c r="EW213" s="235"/>
      <c r="EX213" s="235"/>
      <c r="EY213" s="235"/>
      <c r="EZ213" s="235"/>
      <c r="FA213" s="235"/>
      <c r="FB213" s="235"/>
      <c r="FC213" s="235"/>
      <c r="FD213" s="235"/>
    </row>
    <row r="214" spans="2:160" s="1" customFormat="1" x14ac:dyDescent="0.25">
      <c r="B214" s="33"/>
      <c r="C214" s="33"/>
      <c r="D214" s="261"/>
      <c r="E214" s="261"/>
      <c r="F214" s="261"/>
      <c r="G214" s="261"/>
      <c r="H214" s="261"/>
      <c r="I214" s="261"/>
      <c r="J214" s="261"/>
      <c r="K214" s="261"/>
      <c r="L214" s="261"/>
      <c r="M214" s="261"/>
      <c r="N214" s="261"/>
      <c r="O214" s="261"/>
      <c r="P214" s="261"/>
      <c r="Q214" s="261"/>
      <c r="R214" s="261"/>
      <c r="S214" s="261"/>
      <c r="T214" s="261"/>
      <c r="U214" s="235"/>
      <c r="V214" s="235"/>
      <c r="W214" s="235"/>
      <c r="X214" s="235"/>
      <c r="Y214" s="235"/>
      <c r="Z214" s="235"/>
      <c r="AA214" s="235"/>
      <c r="AB214" s="235"/>
      <c r="AC214" s="235"/>
      <c r="AD214" s="235"/>
      <c r="AE214" s="235"/>
      <c r="AF214" s="235"/>
      <c r="AG214" s="235"/>
      <c r="AH214" s="235"/>
      <c r="AI214" s="235"/>
      <c r="AJ214" s="235"/>
      <c r="AK214" s="235"/>
      <c r="AL214" s="235"/>
      <c r="AM214" s="235"/>
      <c r="AN214" s="235"/>
      <c r="AO214" s="235"/>
      <c r="AP214" s="235"/>
      <c r="AQ214" s="235"/>
      <c r="AR214" s="235"/>
      <c r="AS214" s="235"/>
      <c r="AT214" s="235"/>
      <c r="AU214" s="235"/>
      <c r="AV214" s="235"/>
      <c r="AW214" s="235"/>
      <c r="AX214" s="235"/>
      <c r="AY214" s="235"/>
      <c r="AZ214" s="235"/>
      <c r="BA214" s="235"/>
      <c r="BB214" s="235"/>
      <c r="BC214" s="235"/>
      <c r="BD214" s="235"/>
      <c r="BE214" s="235"/>
      <c r="BF214" s="235"/>
      <c r="BG214" s="235"/>
      <c r="BH214" s="235"/>
      <c r="BI214" s="235"/>
      <c r="BJ214" s="235"/>
      <c r="BK214" s="235"/>
      <c r="BL214" s="235"/>
      <c r="BM214" s="235"/>
      <c r="BN214" s="235"/>
      <c r="BO214" s="235"/>
      <c r="BP214" s="235"/>
      <c r="BQ214" s="235"/>
      <c r="BR214" s="235"/>
      <c r="BS214" s="235"/>
      <c r="BT214" s="235"/>
      <c r="BU214" s="235"/>
      <c r="BV214" s="235"/>
      <c r="BW214" s="235"/>
      <c r="BX214" s="235"/>
      <c r="BY214" s="235"/>
      <c r="BZ214" s="235"/>
      <c r="CA214" s="235"/>
      <c r="CB214" s="235"/>
      <c r="CC214" s="235"/>
      <c r="CD214" s="235"/>
      <c r="CE214" s="235"/>
      <c r="CF214" s="235"/>
      <c r="CG214" s="235"/>
      <c r="CH214" s="235"/>
      <c r="CI214" s="235"/>
      <c r="CJ214" s="235"/>
      <c r="CK214" s="235"/>
      <c r="CL214" s="235"/>
      <c r="CM214" s="235"/>
      <c r="CN214" s="235"/>
      <c r="CO214" s="235"/>
      <c r="CP214" s="235"/>
      <c r="CQ214" s="235"/>
      <c r="CR214" s="235"/>
      <c r="CS214" s="235"/>
      <c r="CT214" s="235"/>
      <c r="CU214" s="235"/>
      <c r="CV214" s="235"/>
      <c r="CW214" s="235"/>
      <c r="CX214" s="235"/>
      <c r="CY214" s="235"/>
      <c r="CZ214" s="235"/>
      <c r="DA214" s="235"/>
      <c r="DB214" s="235"/>
      <c r="DC214" s="235"/>
      <c r="DD214" s="235"/>
      <c r="DE214" s="235"/>
      <c r="DF214" s="235"/>
      <c r="DG214" s="235"/>
      <c r="DH214" s="235"/>
      <c r="DI214" s="235"/>
      <c r="DJ214" s="235"/>
      <c r="DK214" s="235"/>
      <c r="DL214" s="235"/>
      <c r="DM214" s="235"/>
      <c r="DN214" s="235"/>
      <c r="DO214" s="235"/>
      <c r="DP214" s="235"/>
      <c r="DQ214" s="235"/>
      <c r="DR214" s="235"/>
      <c r="DS214" s="235"/>
      <c r="DT214" s="235"/>
      <c r="DU214" s="235"/>
      <c r="DV214" s="235"/>
      <c r="DW214" s="235"/>
      <c r="DX214" s="235"/>
      <c r="DY214" s="235"/>
      <c r="DZ214" s="235"/>
      <c r="EA214" s="235"/>
      <c r="EB214" s="235"/>
      <c r="EC214" s="235"/>
      <c r="ED214" s="235"/>
      <c r="EE214" s="235"/>
      <c r="EF214" s="235"/>
      <c r="EG214" s="235"/>
      <c r="EH214" s="235"/>
      <c r="EI214" s="235"/>
      <c r="EJ214" s="235"/>
      <c r="EK214" s="235"/>
      <c r="EL214" s="235"/>
      <c r="EM214" s="235"/>
      <c r="EN214" s="235"/>
      <c r="EO214" s="235"/>
      <c r="EP214" s="235"/>
      <c r="EQ214" s="235"/>
      <c r="ER214" s="235"/>
      <c r="ES214" s="235"/>
      <c r="ET214" s="235"/>
      <c r="EU214" s="235"/>
      <c r="EV214" s="235"/>
      <c r="EW214" s="235"/>
      <c r="EX214" s="235"/>
      <c r="EY214" s="235"/>
      <c r="EZ214" s="235"/>
      <c r="FA214" s="235"/>
      <c r="FB214" s="235"/>
      <c r="FC214" s="235"/>
      <c r="FD214" s="235"/>
    </row>
    <row r="215" spans="2:160" s="1" customFormat="1" x14ac:dyDescent="0.25">
      <c r="B215" s="33"/>
      <c r="C215" s="33"/>
      <c r="D215" s="261"/>
      <c r="E215" s="261"/>
      <c r="F215" s="261"/>
      <c r="G215" s="261"/>
      <c r="H215" s="261"/>
      <c r="I215" s="261"/>
      <c r="J215" s="261"/>
      <c r="K215" s="261"/>
      <c r="L215" s="261"/>
      <c r="M215" s="261"/>
      <c r="N215" s="261"/>
      <c r="O215" s="261"/>
      <c r="P215" s="261"/>
      <c r="Q215" s="261"/>
      <c r="R215" s="261"/>
      <c r="S215" s="261"/>
      <c r="T215" s="261"/>
      <c r="U215" s="235"/>
      <c r="V215" s="235"/>
      <c r="W215" s="235"/>
      <c r="X215" s="235"/>
      <c r="Y215" s="235"/>
      <c r="Z215" s="235"/>
      <c r="AA215" s="235"/>
      <c r="AB215" s="235"/>
      <c r="AC215" s="235"/>
      <c r="AD215" s="235"/>
      <c r="AE215" s="235"/>
      <c r="AF215" s="235"/>
      <c r="AG215" s="235"/>
      <c r="AH215" s="235"/>
      <c r="AI215" s="235"/>
      <c r="AJ215" s="235"/>
      <c r="AK215" s="235"/>
      <c r="AL215" s="235"/>
      <c r="AM215" s="235"/>
      <c r="AN215" s="235"/>
      <c r="AO215" s="235"/>
      <c r="AP215" s="235"/>
      <c r="AQ215" s="235"/>
      <c r="AR215" s="235"/>
      <c r="AS215" s="235"/>
      <c r="AT215" s="235"/>
      <c r="AU215" s="235"/>
      <c r="AV215" s="235"/>
      <c r="AW215" s="235"/>
      <c r="AX215" s="235"/>
      <c r="AY215" s="235"/>
      <c r="AZ215" s="235"/>
      <c r="BA215" s="235"/>
      <c r="BB215" s="235"/>
      <c r="BC215" s="235"/>
      <c r="BD215" s="235"/>
      <c r="BE215" s="235"/>
      <c r="BF215" s="235"/>
      <c r="BG215" s="235"/>
      <c r="BH215" s="235"/>
      <c r="BI215" s="235"/>
      <c r="BJ215" s="235"/>
      <c r="BK215" s="235"/>
      <c r="BL215" s="235"/>
      <c r="BM215" s="235"/>
      <c r="BN215" s="235"/>
      <c r="BO215" s="235"/>
      <c r="BP215" s="235"/>
      <c r="BQ215" s="235"/>
      <c r="BR215" s="235"/>
      <c r="BS215" s="235"/>
      <c r="BT215" s="235"/>
      <c r="BU215" s="235"/>
      <c r="BV215" s="235"/>
      <c r="BW215" s="235"/>
      <c r="BX215" s="235"/>
      <c r="BY215" s="235"/>
      <c r="BZ215" s="235"/>
      <c r="CA215" s="235"/>
      <c r="CB215" s="235"/>
      <c r="CC215" s="235"/>
      <c r="CD215" s="235"/>
      <c r="CE215" s="235"/>
      <c r="CF215" s="235"/>
      <c r="CG215" s="235"/>
      <c r="CH215" s="235"/>
      <c r="CI215" s="235"/>
      <c r="CJ215" s="235"/>
      <c r="CK215" s="235"/>
      <c r="CL215" s="235"/>
      <c r="CM215" s="235"/>
      <c r="CN215" s="235"/>
      <c r="CO215" s="235"/>
      <c r="CP215" s="235"/>
      <c r="CQ215" s="235"/>
      <c r="CR215" s="235"/>
      <c r="CS215" s="235"/>
      <c r="CT215" s="235"/>
      <c r="CU215" s="235"/>
      <c r="CV215" s="235"/>
      <c r="CW215" s="235"/>
      <c r="CX215" s="235"/>
      <c r="CY215" s="235"/>
      <c r="CZ215" s="235"/>
      <c r="DA215" s="235"/>
      <c r="DB215" s="235"/>
      <c r="DC215" s="235"/>
      <c r="DD215" s="235"/>
      <c r="DE215" s="235"/>
      <c r="DF215" s="235"/>
      <c r="DG215" s="235"/>
      <c r="DH215" s="235"/>
      <c r="DI215" s="235"/>
      <c r="DJ215" s="235"/>
      <c r="DK215" s="235"/>
      <c r="DL215" s="235"/>
      <c r="DM215" s="235"/>
      <c r="DN215" s="235"/>
      <c r="DO215" s="235"/>
      <c r="DP215" s="235"/>
      <c r="DQ215" s="235"/>
      <c r="DR215" s="235"/>
      <c r="DS215" s="235"/>
      <c r="DT215" s="235"/>
      <c r="DU215" s="235"/>
      <c r="DV215" s="235"/>
      <c r="DW215" s="235"/>
      <c r="DX215" s="235"/>
      <c r="DY215" s="235"/>
      <c r="DZ215" s="235"/>
      <c r="EA215" s="235"/>
      <c r="EB215" s="235"/>
      <c r="EC215" s="235"/>
      <c r="ED215" s="235"/>
      <c r="EE215" s="235"/>
      <c r="EF215" s="235"/>
      <c r="EG215" s="235"/>
      <c r="EH215" s="235"/>
      <c r="EI215" s="235"/>
      <c r="EJ215" s="235"/>
      <c r="EK215" s="235"/>
      <c r="EL215" s="235"/>
      <c r="EM215" s="235"/>
      <c r="EN215" s="235"/>
      <c r="EO215" s="235"/>
      <c r="EP215" s="235"/>
      <c r="EQ215" s="235"/>
      <c r="ER215" s="235"/>
      <c r="ES215" s="235"/>
      <c r="ET215" s="235"/>
      <c r="EU215" s="235"/>
      <c r="EV215" s="235"/>
      <c r="EW215" s="235"/>
      <c r="EX215" s="235"/>
      <c r="EY215" s="235"/>
      <c r="EZ215" s="235"/>
      <c r="FA215" s="235"/>
      <c r="FB215" s="235"/>
      <c r="FC215" s="235"/>
      <c r="FD215" s="235"/>
    </row>
    <row r="216" spans="2:160" s="1" customFormat="1" x14ac:dyDescent="0.25">
      <c r="B216" s="33"/>
      <c r="C216" s="33"/>
      <c r="D216" s="261"/>
      <c r="E216" s="261"/>
      <c r="F216" s="261"/>
      <c r="G216" s="261"/>
      <c r="H216" s="261"/>
      <c r="I216" s="261"/>
      <c r="J216" s="261"/>
      <c r="K216" s="261"/>
      <c r="L216" s="261"/>
      <c r="M216" s="261"/>
      <c r="N216" s="261"/>
      <c r="O216" s="261"/>
      <c r="P216" s="261"/>
      <c r="Q216" s="261"/>
      <c r="R216" s="261"/>
      <c r="S216" s="261"/>
      <c r="T216" s="261"/>
      <c r="U216" s="235"/>
      <c r="V216" s="235"/>
      <c r="W216" s="235"/>
      <c r="X216" s="235"/>
      <c r="Y216" s="235"/>
      <c r="Z216" s="235"/>
      <c r="AA216" s="235"/>
      <c r="AB216" s="235"/>
      <c r="AC216" s="235"/>
      <c r="AD216" s="235"/>
      <c r="AE216" s="235"/>
      <c r="AF216" s="235"/>
      <c r="AG216" s="235"/>
      <c r="AH216" s="235"/>
      <c r="AI216" s="235"/>
      <c r="AJ216" s="235"/>
      <c r="AK216" s="235"/>
      <c r="AL216" s="235"/>
      <c r="AM216" s="235"/>
      <c r="AN216" s="235"/>
      <c r="AO216" s="235"/>
      <c r="AP216" s="235"/>
      <c r="AQ216" s="235"/>
      <c r="AR216" s="235"/>
      <c r="AS216" s="235"/>
      <c r="AT216" s="235"/>
      <c r="AU216" s="235"/>
      <c r="AV216" s="235"/>
      <c r="AW216" s="235"/>
      <c r="AX216" s="235"/>
      <c r="AY216" s="235"/>
      <c r="AZ216" s="235"/>
      <c r="BA216" s="235"/>
      <c r="BB216" s="235"/>
      <c r="BC216" s="235"/>
      <c r="BD216" s="235"/>
      <c r="BE216" s="235"/>
      <c r="BF216" s="235"/>
      <c r="BG216" s="235"/>
      <c r="BH216" s="235"/>
      <c r="BI216" s="235"/>
      <c r="BJ216" s="235"/>
      <c r="BK216" s="235"/>
      <c r="BL216" s="235"/>
      <c r="BM216" s="235"/>
      <c r="BN216" s="235"/>
      <c r="BO216" s="235"/>
      <c r="BP216" s="235"/>
      <c r="BQ216" s="235"/>
      <c r="BR216" s="235"/>
      <c r="BS216" s="235"/>
      <c r="BT216" s="235"/>
      <c r="BU216" s="235"/>
      <c r="BV216" s="235"/>
      <c r="BW216" s="235"/>
      <c r="BX216" s="235"/>
      <c r="BY216" s="235"/>
      <c r="BZ216" s="235"/>
      <c r="CA216" s="235"/>
      <c r="CB216" s="235"/>
      <c r="CC216" s="235"/>
      <c r="CD216" s="235"/>
      <c r="CE216" s="235"/>
      <c r="CF216" s="235"/>
      <c r="CG216" s="235"/>
      <c r="CH216" s="235"/>
      <c r="CI216" s="235"/>
      <c r="CJ216" s="235"/>
      <c r="CK216" s="235"/>
      <c r="CL216" s="235"/>
      <c r="CM216" s="235"/>
      <c r="CN216" s="235"/>
      <c r="CO216" s="235"/>
      <c r="CP216" s="235"/>
      <c r="CQ216" s="235"/>
      <c r="CR216" s="235"/>
      <c r="CS216" s="235"/>
      <c r="CT216" s="235"/>
      <c r="CU216" s="235"/>
      <c r="CV216" s="235"/>
      <c r="CW216" s="235"/>
      <c r="CX216" s="235"/>
      <c r="CY216" s="235"/>
      <c r="CZ216" s="235"/>
      <c r="DA216" s="235"/>
      <c r="DB216" s="235"/>
      <c r="DC216" s="235"/>
      <c r="DD216" s="235"/>
      <c r="DE216" s="235"/>
      <c r="DF216" s="235"/>
      <c r="DG216" s="235"/>
      <c r="DH216" s="235"/>
      <c r="DI216" s="235"/>
      <c r="DJ216" s="235"/>
      <c r="DK216" s="235"/>
      <c r="DL216" s="235"/>
      <c r="DM216" s="235"/>
      <c r="DN216" s="235"/>
      <c r="DO216" s="235"/>
      <c r="DP216" s="235"/>
      <c r="DQ216" s="235"/>
      <c r="DR216" s="235"/>
      <c r="DS216" s="235"/>
      <c r="DT216" s="235"/>
      <c r="DU216" s="235"/>
      <c r="DV216" s="235"/>
      <c r="DW216" s="235"/>
      <c r="DX216" s="235"/>
      <c r="DY216" s="235"/>
      <c r="DZ216" s="235"/>
      <c r="EA216" s="235"/>
      <c r="EB216" s="235"/>
      <c r="EC216" s="235"/>
      <c r="ED216" s="235"/>
      <c r="EE216" s="235"/>
      <c r="EF216" s="235"/>
      <c r="EG216" s="235"/>
      <c r="EH216" s="235"/>
      <c r="EI216" s="235"/>
      <c r="EJ216" s="235"/>
      <c r="EK216" s="235"/>
      <c r="EL216" s="235"/>
      <c r="EM216" s="235"/>
      <c r="EN216" s="235"/>
      <c r="EO216" s="235"/>
      <c r="EP216" s="235"/>
      <c r="EQ216" s="235"/>
      <c r="ER216" s="235"/>
      <c r="ES216" s="235"/>
      <c r="ET216" s="235"/>
      <c r="EU216" s="235"/>
      <c r="EV216" s="235"/>
      <c r="EW216" s="235"/>
      <c r="EX216" s="235"/>
      <c r="EY216" s="235"/>
      <c r="EZ216" s="235"/>
      <c r="FA216" s="235"/>
      <c r="FB216" s="235"/>
      <c r="FC216" s="235"/>
      <c r="FD216" s="235"/>
    </row>
    <row r="217" spans="2:160" s="1" customFormat="1" x14ac:dyDescent="0.25">
      <c r="B217" s="33"/>
      <c r="C217" s="33"/>
      <c r="D217" s="261"/>
      <c r="E217" s="261"/>
      <c r="F217" s="261"/>
      <c r="G217" s="261"/>
      <c r="H217" s="261"/>
      <c r="I217" s="261"/>
      <c r="J217" s="261"/>
      <c r="K217" s="261"/>
      <c r="L217" s="261"/>
      <c r="M217" s="261"/>
      <c r="N217" s="261"/>
      <c r="O217" s="261"/>
      <c r="P217" s="261"/>
      <c r="Q217" s="261"/>
      <c r="R217" s="261"/>
      <c r="S217" s="261"/>
      <c r="T217" s="261"/>
      <c r="U217" s="235"/>
      <c r="V217" s="235"/>
      <c r="W217" s="235"/>
      <c r="X217" s="235"/>
      <c r="Y217" s="235"/>
      <c r="Z217" s="235"/>
      <c r="AA217" s="235"/>
      <c r="AB217" s="235"/>
      <c r="AC217" s="235"/>
      <c r="AD217" s="235"/>
      <c r="AE217" s="235"/>
      <c r="AF217" s="235"/>
      <c r="AG217" s="235"/>
      <c r="AH217" s="235"/>
      <c r="AI217" s="235"/>
      <c r="AJ217" s="235"/>
      <c r="AK217" s="235"/>
      <c r="AL217" s="235"/>
      <c r="AM217" s="235"/>
      <c r="AN217" s="235"/>
      <c r="AO217" s="235"/>
      <c r="AP217" s="235"/>
      <c r="AQ217" s="235"/>
      <c r="AR217" s="235"/>
      <c r="AS217" s="235"/>
      <c r="AT217" s="235"/>
      <c r="AU217" s="235"/>
      <c r="AV217" s="235"/>
      <c r="AW217" s="235"/>
      <c r="AX217" s="235"/>
      <c r="AY217" s="235"/>
      <c r="AZ217" s="235"/>
      <c r="BA217" s="235"/>
      <c r="BB217" s="235"/>
      <c r="BC217" s="235"/>
      <c r="BD217" s="235"/>
      <c r="BE217" s="235"/>
      <c r="BF217" s="235"/>
      <c r="BG217" s="235"/>
      <c r="BH217" s="235"/>
      <c r="BI217" s="235"/>
      <c r="BJ217" s="235"/>
      <c r="BK217" s="235"/>
      <c r="BL217" s="235"/>
      <c r="BM217" s="235"/>
      <c r="BN217" s="235"/>
      <c r="BO217" s="235"/>
      <c r="BP217" s="235"/>
      <c r="BQ217" s="235"/>
      <c r="BR217" s="235"/>
      <c r="BS217" s="235"/>
      <c r="BT217" s="235"/>
      <c r="BU217" s="235"/>
      <c r="BV217" s="235"/>
      <c r="BW217" s="235"/>
      <c r="BX217" s="235"/>
      <c r="BY217" s="235"/>
      <c r="BZ217" s="235"/>
      <c r="CA217" s="235"/>
      <c r="CB217" s="235"/>
      <c r="CC217" s="235"/>
      <c r="CD217" s="235"/>
      <c r="CE217" s="235"/>
      <c r="CF217" s="235"/>
      <c r="CG217" s="235"/>
      <c r="CH217" s="235"/>
      <c r="CI217" s="235"/>
      <c r="CJ217" s="235"/>
      <c r="CK217" s="235"/>
      <c r="CL217" s="235"/>
      <c r="CM217" s="235"/>
      <c r="CN217" s="235"/>
      <c r="CO217" s="235"/>
      <c r="CP217" s="235"/>
      <c r="CQ217" s="235"/>
      <c r="CR217" s="235"/>
      <c r="CS217" s="235"/>
      <c r="CT217" s="235"/>
      <c r="CU217" s="235"/>
      <c r="CV217" s="235"/>
      <c r="CW217" s="235"/>
      <c r="CX217" s="235"/>
      <c r="CY217" s="235"/>
      <c r="CZ217" s="235"/>
      <c r="DA217" s="235"/>
      <c r="DB217" s="235"/>
      <c r="DC217" s="235"/>
      <c r="DD217" s="235"/>
      <c r="DE217" s="235"/>
      <c r="DF217" s="235"/>
      <c r="DG217" s="235"/>
      <c r="DH217" s="235"/>
      <c r="DI217" s="235"/>
      <c r="DJ217" s="235"/>
      <c r="DK217" s="235"/>
      <c r="DL217" s="235"/>
      <c r="DM217" s="235"/>
      <c r="DN217" s="235"/>
      <c r="DO217" s="235"/>
      <c r="DP217" s="235"/>
      <c r="DQ217" s="235"/>
      <c r="DR217" s="235"/>
      <c r="DS217" s="235"/>
      <c r="DT217" s="235"/>
      <c r="DU217" s="235"/>
      <c r="DV217" s="235"/>
      <c r="DW217" s="235"/>
      <c r="DX217" s="235"/>
      <c r="DY217" s="235"/>
      <c r="DZ217" s="235"/>
      <c r="EA217" s="235"/>
      <c r="EB217" s="235"/>
      <c r="EC217" s="235"/>
      <c r="ED217" s="235"/>
      <c r="EE217" s="235"/>
      <c r="EF217" s="235"/>
      <c r="EG217" s="235"/>
      <c r="EH217" s="235"/>
      <c r="EI217" s="235"/>
      <c r="EJ217" s="235"/>
      <c r="EK217" s="235"/>
      <c r="EL217" s="235"/>
      <c r="EM217" s="235"/>
      <c r="EN217" s="235"/>
      <c r="EO217" s="235"/>
      <c r="EP217" s="235"/>
      <c r="EQ217" s="235"/>
      <c r="ER217" s="235"/>
      <c r="ES217" s="235"/>
      <c r="ET217" s="235"/>
      <c r="EU217" s="235"/>
      <c r="EV217" s="235"/>
      <c r="EW217" s="235"/>
      <c r="EX217" s="235"/>
      <c r="EY217" s="235"/>
      <c r="EZ217" s="235"/>
      <c r="FA217" s="235"/>
      <c r="FB217" s="235"/>
      <c r="FC217" s="235"/>
      <c r="FD217" s="235"/>
    </row>
    <row r="218" spans="2:160" s="1" customFormat="1" x14ac:dyDescent="0.25">
      <c r="B218" s="33"/>
      <c r="C218" s="33"/>
      <c r="D218" s="261"/>
      <c r="E218" s="261"/>
      <c r="F218" s="261"/>
      <c r="G218" s="261"/>
      <c r="H218" s="261"/>
      <c r="I218" s="261"/>
      <c r="J218" s="261"/>
      <c r="K218" s="261"/>
      <c r="L218" s="261"/>
      <c r="M218" s="261"/>
      <c r="N218" s="261"/>
      <c r="O218" s="261"/>
      <c r="P218" s="261"/>
      <c r="Q218" s="261"/>
      <c r="R218" s="261"/>
      <c r="S218" s="261"/>
      <c r="T218" s="261"/>
      <c r="U218" s="235"/>
      <c r="V218" s="235"/>
      <c r="W218" s="235"/>
      <c r="X218" s="235"/>
      <c r="Y218" s="235"/>
      <c r="Z218" s="235"/>
      <c r="AA218" s="235"/>
      <c r="AB218" s="235"/>
      <c r="AC218" s="235"/>
      <c r="AD218" s="235"/>
      <c r="AE218" s="235"/>
      <c r="AF218" s="235"/>
      <c r="AG218" s="235"/>
      <c r="AH218" s="235"/>
      <c r="AI218" s="235"/>
      <c r="AJ218" s="235"/>
      <c r="AK218" s="235"/>
      <c r="AL218" s="235"/>
      <c r="AM218" s="235"/>
      <c r="AN218" s="235"/>
      <c r="AO218" s="235"/>
      <c r="AP218" s="235"/>
      <c r="AQ218" s="235"/>
      <c r="AR218" s="235"/>
      <c r="AS218" s="235"/>
      <c r="AT218" s="235"/>
      <c r="AU218" s="235"/>
      <c r="AV218" s="235"/>
      <c r="AW218" s="235"/>
      <c r="AX218" s="235"/>
      <c r="AY218" s="235"/>
      <c r="AZ218" s="235"/>
      <c r="BA218" s="235"/>
      <c r="BB218" s="235"/>
      <c r="BC218" s="235"/>
      <c r="BD218" s="235"/>
      <c r="BE218" s="235"/>
      <c r="BF218" s="235"/>
      <c r="BG218" s="235"/>
      <c r="BH218" s="235"/>
      <c r="BI218" s="235"/>
      <c r="BJ218" s="235"/>
      <c r="BK218" s="235"/>
      <c r="BL218" s="235"/>
      <c r="BM218" s="235"/>
      <c r="BN218" s="235"/>
      <c r="BO218" s="235"/>
      <c r="BP218" s="235"/>
      <c r="BQ218" s="235"/>
      <c r="BR218" s="235"/>
      <c r="BS218" s="235"/>
      <c r="BT218" s="235"/>
      <c r="BU218" s="235"/>
      <c r="BV218" s="235"/>
      <c r="BW218" s="235"/>
      <c r="BX218" s="235"/>
      <c r="BY218" s="235"/>
      <c r="BZ218" s="235"/>
      <c r="CA218" s="235"/>
      <c r="CB218" s="235"/>
      <c r="CC218" s="235"/>
      <c r="CD218" s="235"/>
      <c r="CE218" s="235"/>
      <c r="CF218" s="235"/>
      <c r="CG218" s="235"/>
      <c r="CH218" s="235"/>
      <c r="CI218" s="235"/>
      <c r="CJ218" s="235"/>
      <c r="CK218" s="235"/>
      <c r="CL218" s="235"/>
      <c r="CM218" s="235"/>
      <c r="CN218" s="235"/>
      <c r="CO218" s="235"/>
      <c r="CP218" s="235"/>
      <c r="CQ218" s="235"/>
      <c r="CR218" s="235"/>
      <c r="CS218" s="235"/>
      <c r="CT218" s="235"/>
      <c r="CU218" s="235"/>
      <c r="CV218" s="235"/>
      <c r="CW218" s="235"/>
      <c r="CX218" s="235"/>
      <c r="CY218" s="235"/>
      <c r="CZ218" s="235"/>
      <c r="DA218" s="235"/>
      <c r="DB218" s="235"/>
      <c r="DC218" s="235"/>
      <c r="DD218" s="235"/>
      <c r="DE218" s="235"/>
      <c r="DF218" s="235"/>
      <c r="DG218" s="235"/>
      <c r="DH218" s="235"/>
      <c r="DI218" s="235"/>
      <c r="DJ218" s="235"/>
      <c r="DK218" s="235"/>
      <c r="DL218" s="235"/>
      <c r="DM218" s="235"/>
      <c r="DN218" s="235"/>
      <c r="DO218" s="235"/>
      <c r="DP218" s="235"/>
      <c r="DQ218" s="235"/>
      <c r="DR218" s="235"/>
      <c r="DS218" s="235"/>
      <c r="DT218" s="235"/>
      <c r="DU218" s="235"/>
      <c r="DV218" s="235"/>
      <c r="DW218" s="235"/>
      <c r="DX218" s="235"/>
      <c r="DY218" s="235"/>
      <c r="DZ218" s="235"/>
      <c r="EA218" s="235"/>
      <c r="EB218" s="235"/>
      <c r="EC218" s="235"/>
      <c r="ED218" s="235"/>
      <c r="EE218" s="235"/>
      <c r="EF218" s="235"/>
      <c r="EG218" s="235"/>
      <c r="EH218" s="235"/>
      <c r="EI218" s="235"/>
      <c r="EJ218" s="235"/>
      <c r="EK218" s="235"/>
      <c r="EL218" s="235"/>
      <c r="EM218" s="235"/>
      <c r="EN218" s="235"/>
      <c r="EO218" s="235"/>
      <c r="EP218" s="235"/>
      <c r="EQ218" s="235"/>
      <c r="ER218" s="235"/>
      <c r="ES218" s="235"/>
      <c r="ET218" s="235"/>
      <c r="EU218" s="235"/>
      <c r="EV218" s="235"/>
      <c r="EW218" s="235"/>
      <c r="EX218" s="235"/>
      <c r="EY218" s="235"/>
      <c r="EZ218" s="235"/>
      <c r="FA218" s="235"/>
      <c r="FB218" s="235"/>
      <c r="FC218" s="235"/>
      <c r="FD218" s="235"/>
    </row>
    <row r="219" spans="2:160" s="1" customFormat="1" x14ac:dyDescent="0.25">
      <c r="B219" s="33"/>
      <c r="C219" s="33"/>
      <c r="D219" s="261"/>
      <c r="E219" s="261"/>
      <c r="F219" s="261"/>
      <c r="G219" s="261"/>
      <c r="H219" s="261"/>
      <c r="I219" s="261"/>
      <c r="J219" s="261"/>
      <c r="K219" s="261"/>
      <c r="L219" s="261"/>
      <c r="M219" s="261"/>
      <c r="N219" s="261"/>
      <c r="O219" s="261"/>
      <c r="P219" s="261"/>
      <c r="Q219" s="261"/>
      <c r="R219" s="261"/>
      <c r="S219" s="261"/>
      <c r="T219" s="261"/>
      <c r="U219" s="235"/>
      <c r="V219" s="235"/>
      <c r="W219" s="235"/>
      <c r="X219" s="235"/>
      <c r="Y219" s="235"/>
      <c r="Z219" s="235"/>
      <c r="AA219" s="235"/>
      <c r="AB219" s="235"/>
      <c r="AC219" s="235"/>
      <c r="AD219" s="235"/>
      <c r="AE219" s="235"/>
      <c r="AF219" s="235"/>
      <c r="AG219" s="235"/>
      <c r="AH219" s="235"/>
      <c r="AI219" s="235"/>
      <c r="AJ219" s="235"/>
      <c r="AK219" s="235"/>
      <c r="AL219" s="235"/>
      <c r="AM219" s="235"/>
      <c r="AN219" s="235"/>
      <c r="AO219" s="235"/>
      <c r="AP219" s="235"/>
      <c r="AQ219" s="235"/>
      <c r="AR219" s="235"/>
      <c r="AS219" s="235"/>
      <c r="AT219" s="235"/>
      <c r="AU219" s="235"/>
      <c r="AV219" s="235"/>
      <c r="AW219" s="235"/>
      <c r="AX219" s="235"/>
      <c r="AY219" s="235"/>
      <c r="AZ219" s="235"/>
      <c r="BA219" s="235"/>
      <c r="BB219" s="235"/>
      <c r="BC219" s="235"/>
      <c r="BD219" s="235"/>
      <c r="BE219" s="235"/>
      <c r="BF219" s="235"/>
      <c r="BG219" s="235"/>
      <c r="BH219" s="235"/>
      <c r="BI219" s="235"/>
      <c r="BJ219" s="235"/>
      <c r="BK219" s="235"/>
      <c r="BL219" s="235"/>
      <c r="BM219" s="235"/>
      <c r="BN219" s="235"/>
      <c r="BO219" s="235"/>
      <c r="BP219" s="235"/>
      <c r="BQ219" s="235"/>
      <c r="BR219" s="235"/>
      <c r="BS219" s="235"/>
      <c r="BT219" s="235"/>
      <c r="BU219" s="235"/>
      <c r="BV219" s="235"/>
      <c r="BW219" s="235"/>
      <c r="BX219" s="235"/>
      <c r="BY219" s="235"/>
      <c r="BZ219" s="235"/>
      <c r="CA219" s="235"/>
      <c r="CB219" s="235"/>
      <c r="CC219" s="235"/>
      <c r="CD219" s="235"/>
      <c r="CE219" s="235"/>
      <c r="CF219" s="235"/>
      <c r="CG219" s="235"/>
      <c r="CH219" s="235"/>
      <c r="CI219" s="235"/>
      <c r="CJ219" s="235"/>
      <c r="CK219" s="235"/>
      <c r="CL219" s="235"/>
      <c r="CM219" s="235"/>
      <c r="CN219" s="235"/>
      <c r="CO219" s="235"/>
      <c r="CP219" s="235"/>
      <c r="CQ219" s="235"/>
      <c r="CR219" s="235"/>
      <c r="CS219" s="235"/>
      <c r="CT219" s="235"/>
      <c r="CU219" s="235"/>
      <c r="CV219" s="235"/>
      <c r="CW219" s="235"/>
      <c r="CX219" s="235"/>
      <c r="CY219" s="235"/>
      <c r="CZ219" s="235"/>
      <c r="DA219" s="235"/>
      <c r="DB219" s="235"/>
      <c r="DC219" s="235"/>
      <c r="DD219" s="235"/>
      <c r="DE219" s="235"/>
      <c r="DF219" s="235"/>
      <c r="DG219" s="235"/>
      <c r="DH219" s="235"/>
      <c r="DI219" s="235"/>
      <c r="DJ219" s="235"/>
      <c r="DK219" s="235"/>
      <c r="DL219" s="235"/>
      <c r="DM219" s="235"/>
      <c r="DN219" s="235"/>
      <c r="DO219" s="235"/>
      <c r="DP219" s="235"/>
      <c r="DQ219" s="235"/>
      <c r="DR219" s="235"/>
      <c r="DS219" s="235"/>
      <c r="DT219" s="235"/>
      <c r="DU219" s="235"/>
      <c r="DV219" s="235"/>
      <c r="DW219" s="235"/>
      <c r="DX219" s="235"/>
      <c r="DY219" s="235"/>
      <c r="DZ219" s="235"/>
      <c r="EA219" s="235"/>
      <c r="EB219" s="235"/>
      <c r="EC219" s="235"/>
      <c r="ED219" s="235"/>
      <c r="EE219" s="235"/>
      <c r="EF219" s="235"/>
      <c r="EG219" s="235"/>
      <c r="EH219" s="235"/>
      <c r="EI219" s="235"/>
      <c r="EJ219" s="235"/>
      <c r="EK219" s="235"/>
      <c r="EL219" s="235"/>
      <c r="EM219" s="235"/>
      <c r="EN219" s="235"/>
      <c r="EO219" s="235"/>
      <c r="EP219" s="235"/>
      <c r="EQ219" s="235"/>
      <c r="ER219" s="235"/>
      <c r="ES219" s="235"/>
      <c r="ET219" s="235"/>
      <c r="EU219" s="235"/>
      <c r="EV219" s="235"/>
      <c r="EW219" s="235"/>
      <c r="EX219" s="235"/>
      <c r="EY219" s="235"/>
      <c r="EZ219" s="235"/>
      <c r="FA219" s="235"/>
      <c r="FB219" s="235"/>
      <c r="FC219" s="235"/>
      <c r="FD219" s="235"/>
    </row>
    <row r="220" spans="2:160" s="1" customFormat="1" x14ac:dyDescent="0.25">
      <c r="B220" s="33"/>
      <c r="C220" s="33"/>
      <c r="D220" s="261"/>
      <c r="E220" s="261"/>
      <c r="F220" s="261"/>
      <c r="G220" s="261"/>
      <c r="H220" s="261"/>
      <c r="I220" s="261"/>
      <c r="J220" s="261"/>
      <c r="K220" s="261"/>
      <c r="L220" s="261"/>
      <c r="M220" s="261"/>
      <c r="N220" s="261"/>
      <c r="O220" s="261"/>
      <c r="P220" s="261"/>
      <c r="Q220" s="261"/>
      <c r="R220" s="261"/>
      <c r="S220" s="261"/>
      <c r="T220" s="261"/>
      <c r="U220" s="235"/>
      <c r="V220" s="235"/>
      <c r="W220" s="235"/>
      <c r="X220" s="235"/>
      <c r="Y220" s="235"/>
      <c r="Z220" s="235"/>
      <c r="AA220" s="235"/>
      <c r="AB220" s="235"/>
      <c r="AC220" s="235"/>
      <c r="AD220" s="235"/>
      <c r="AE220" s="235"/>
      <c r="AF220" s="235"/>
      <c r="AG220" s="235"/>
      <c r="AH220" s="235"/>
      <c r="AI220" s="235"/>
      <c r="AJ220" s="235"/>
      <c r="AK220" s="235"/>
      <c r="AL220" s="235"/>
      <c r="AM220" s="235"/>
      <c r="AN220" s="235"/>
      <c r="AO220" s="235"/>
      <c r="AP220" s="235"/>
      <c r="AQ220" s="235"/>
      <c r="AR220" s="235"/>
      <c r="AS220" s="235"/>
      <c r="AT220" s="235"/>
      <c r="AU220" s="235"/>
      <c r="AV220" s="235"/>
      <c r="AW220" s="235"/>
      <c r="AX220" s="235"/>
      <c r="AY220" s="235"/>
      <c r="AZ220" s="235"/>
      <c r="BA220" s="235"/>
      <c r="BB220" s="235"/>
      <c r="BC220" s="235"/>
      <c r="BD220" s="235"/>
      <c r="BE220" s="235"/>
      <c r="BF220" s="235"/>
      <c r="BG220" s="235"/>
      <c r="BH220" s="235"/>
      <c r="BI220" s="235"/>
      <c r="BJ220" s="235"/>
      <c r="BK220" s="235"/>
      <c r="BL220" s="235"/>
      <c r="BM220" s="235"/>
      <c r="BN220" s="235"/>
      <c r="BO220" s="235"/>
      <c r="BP220" s="235"/>
      <c r="BQ220" s="235"/>
      <c r="BR220" s="235"/>
      <c r="BS220" s="235"/>
      <c r="BT220" s="235"/>
      <c r="BU220" s="235"/>
      <c r="BV220" s="235"/>
      <c r="BW220" s="235"/>
      <c r="BX220" s="235"/>
      <c r="BY220" s="235"/>
      <c r="BZ220" s="235"/>
      <c r="CA220" s="235"/>
      <c r="CB220" s="235"/>
      <c r="CC220" s="235"/>
      <c r="CD220" s="235"/>
      <c r="CE220" s="235"/>
      <c r="CF220" s="235"/>
      <c r="CG220" s="235"/>
      <c r="CH220" s="235"/>
      <c r="CI220" s="235"/>
      <c r="CJ220" s="235"/>
      <c r="CK220" s="235"/>
      <c r="CL220" s="235"/>
      <c r="CM220" s="235"/>
      <c r="CN220" s="235"/>
      <c r="CO220" s="235"/>
      <c r="CP220" s="235"/>
      <c r="CQ220" s="235"/>
      <c r="CR220" s="235"/>
      <c r="CS220" s="235"/>
      <c r="CT220" s="235"/>
      <c r="CU220" s="235"/>
      <c r="CV220" s="235"/>
      <c r="CW220" s="235"/>
      <c r="CX220" s="235"/>
      <c r="CY220" s="235"/>
      <c r="CZ220" s="235"/>
      <c r="DA220" s="235"/>
      <c r="DB220" s="235"/>
      <c r="DC220" s="235"/>
      <c r="DD220" s="235"/>
      <c r="DE220" s="235"/>
      <c r="DF220" s="235"/>
      <c r="DG220" s="235"/>
      <c r="DH220" s="235"/>
      <c r="DI220" s="235"/>
      <c r="DJ220" s="235"/>
      <c r="DK220" s="235"/>
      <c r="DL220" s="235"/>
      <c r="DM220" s="235"/>
      <c r="DN220" s="235"/>
      <c r="DO220" s="235"/>
      <c r="DP220" s="235"/>
      <c r="DQ220" s="235"/>
      <c r="DR220" s="235"/>
      <c r="DS220" s="235"/>
      <c r="DT220" s="235"/>
      <c r="DU220" s="235"/>
      <c r="DV220" s="235"/>
      <c r="DW220" s="235"/>
      <c r="DX220" s="235"/>
      <c r="DY220" s="235"/>
      <c r="DZ220" s="235"/>
      <c r="EA220" s="235"/>
      <c r="EB220" s="235"/>
      <c r="EC220" s="235"/>
      <c r="ED220" s="235"/>
      <c r="EE220" s="235"/>
      <c r="EF220" s="235"/>
      <c r="EG220" s="235"/>
      <c r="EH220" s="235"/>
      <c r="EI220" s="235"/>
      <c r="EJ220" s="235"/>
      <c r="EK220" s="235"/>
      <c r="EL220" s="235"/>
      <c r="EM220" s="235"/>
      <c r="EN220" s="235"/>
      <c r="EO220" s="235"/>
      <c r="EP220" s="235"/>
      <c r="EQ220" s="235"/>
      <c r="ER220" s="235"/>
      <c r="ES220" s="235"/>
      <c r="ET220" s="235"/>
      <c r="EU220" s="235"/>
      <c r="EV220" s="235"/>
      <c r="EW220" s="235"/>
      <c r="EX220" s="235"/>
      <c r="EY220" s="235"/>
      <c r="EZ220" s="235"/>
      <c r="FA220" s="235"/>
      <c r="FB220" s="235"/>
      <c r="FC220" s="235"/>
      <c r="FD220" s="235"/>
    </row>
    <row r="221" spans="2:160" s="1" customFormat="1" x14ac:dyDescent="0.25">
      <c r="B221" s="33"/>
      <c r="C221" s="33"/>
      <c r="D221" s="261"/>
      <c r="E221" s="261"/>
      <c r="F221" s="261"/>
      <c r="G221" s="261"/>
      <c r="H221" s="261"/>
      <c r="I221" s="261"/>
      <c r="J221" s="261"/>
      <c r="K221" s="261"/>
      <c r="L221" s="261"/>
      <c r="M221" s="261"/>
      <c r="N221" s="261"/>
      <c r="O221" s="261"/>
      <c r="P221" s="261"/>
      <c r="Q221" s="261"/>
      <c r="R221" s="261"/>
      <c r="S221" s="261"/>
      <c r="T221" s="261"/>
      <c r="U221" s="235"/>
      <c r="V221" s="235"/>
      <c r="W221" s="235"/>
      <c r="X221" s="235"/>
      <c r="Y221" s="235"/>
      <c r="Z221" s="235"/>
      <c r="AA221" s="235"/>
      <c r="AB221" s="235"/>
      <c r="AC221" s="235"/>
      <c r="AD221" s="235"/>
      <c r="AE221" s="235"/>
      <c r="AF221" s="235"/>
      <c r="AG221" s="235"/>
      <c r="AH221" s="235"/>
      <c r="AI221" s="235"/>
      <c r="AJ221" s="235"/>
      <c r="AK221" s="235"/>
      <c r="AL221" s="235"/>
      <c r="AM221" s="235"/>
      <c r="AN221" s="235"/>
      <c r="AO221" s="235"/>
      <c r="AP221" s="235"/>
      <c r="AQ221" s="235"/>
      <c r="AR221" s="235"/>
      <c r="AS221" s="235"/>
      <c r="AT221" s="235"/>
      <c r="AU221" s="235"/>
      <c r="AV221" s="235"/>
      <c r="AW221" s="235"/>
      <c r="AX221" s="235"/>
      <c r="AY221" s="235"/>
      <c r="AZ221" s="235"/>
      <c r="BA221" s="235"/>
      <c r="BB221" s="235"/>
      <c r="BC221" s="235"/>
      <c r="BD221" s="235"/>
      <c r="BE221" s="235"/>
      <c r="BF221" s="235"/>
      <c r="BG221" s="235"/>
      <c r="BH221" s="235"/>
      <c r="BI221" s="235"/>
      <c r="BJ221" s="235"/>
      <c r="BK221" s="235"/>
      <c r="BL221" s="235"/>
      <c r="BM221" s="235"/>
      <c r="BN221" s="235"/>
      <c r="BO221" s="235"/>
      <c r="BP221" s="235"/>
      <c r="BQ221" s="235"/>
      <c r="BR221" s="235"/>
      <c r="BS221" s="235"/>
      <c r="BT221" s="235"/>
      <c r="BU221" s="235"/>
      <c r="BV221" s="235"/>
      <c r="BW221" s="235"/>
      <c r="BX221" s="235"/>
      <c r="BY221" s="235"/>
      <c r="BZ221" s="235"/>
      <c r="CA221" s="235"/>
      <c r="CB221" s="235"/>
      <c r="CC221" s="235"/>
      <c r="CD221" s="235"/>
      <c r="CE221" s="235"/>
      <c r="CF221" s="235"/>
      <c r="CG221" s="235"/>
      <c r="CH221" s="235"/>
      <c r="CI221" s="235"/>
      <c r="CJ221" s="235"/>
      <c r="CK221" s="235"/>
      <c r="CL221" s="235"/>
      <c r="CM221" s="235"/>
      <c r="CN221" s="235"/>
      <c r="CO221" s="235"/>
      <c r="CP221" s="235"/>
      <c r="CQ221" s="235"/>
      <c r="CR221" s="235"/>
      <c r="CS221" s="235"/>
      <c r="CT221" s="235"/>
      <c r="CU221" s="235"/>
      <c r="CV221" s="235"/>
      <c r="CW221" s="235"/>
      <c r="CX221" s="235"/>
      <c r="CY221" s="235"/>
      <c r="CZ221" s="235"/>
      <c r="DA221" s="235"/>
      <c r="DB221" s="235"/>
      <c r="DC221" s="235"/>
      <c r="DD221" s="235"/>
      <c r="DE221" s="235"/>
      <c r="DF221" s="235"/>
      <c r="DG221" s="235"/>
      <c r="DH221" s="235"/>
      <c r="DI221" s="235"/>
      <c r="DJ221" s="235"/>
      <c r="DK221" s="235"/>
      <c r="DL221" s="235"/>
      <c r="DM221" s="235"/>
      <c r="DN221" s="235"/>
      <c r="DO221" s="235"/>
      <c r="DP221" s="235"/>
      <c r="DQ221" s="235"/>
      <c r="DR221" s="235"/>
      <c r="DS221" s="235"/>
      <c r="DT221" s="235"/>
      <c r="DU221" s="235"/>
      <c r="DV221" s="235"/>
      <c r="DW221" s="235"/>
      <c r="DX221" s="235"/>
      <c r="DY221" s="235"/>
      <c r="DZ221" s="235"/>
      <c r="EA221" s="235"/>
      <c r="EB221" s="235"/>
      <c r="EC221" s="235"/>
      <c r="ED221" s="235"/>
      <c r="EE221" s="235"/>
      <c r="EF221" s="235"/>
      <c r="EG221" s="235"/>
      <c r="EH221" s="235"/>
      <c r="EI221" s="235"/>
      <c r="EJ221" s="235"/>
      <c r="EK221" s="235"/>
      <c r="EL221" s="235"/>
      <c r="EM221" s="235"/>
      <c r="EN221" s="235"/>
      <c r="EO221" s="235"/>
      <c r="EP221" s="235"/>
      <c r="EQ221" s="235"/>
      <c r="ER221" s="235"/>
      <c r="ES221" s="235"/>
      <c r="ET221" s="235"/>
      <c r="EU221" s="235"/>
      <c r="EV221" s="235"/>
      <c r="EW221" s="235"/>
      <c r="EX221" s="235"/>
      <c r="EY221" s="235"/>
      <c r="EZ221" s="235"/>
      <c r="FA221" s="235"/>
      <c r="FB221" s="235"/>
      <c r="FC221" s="235"/>
      <c r="FD221" s="235"/>
    </row>
    <row r="222" spans="2:160" s="1" customFormat="1" x14ac:dyDescent="0.25">
      <c r="B222" s="33"/>
      <c r="C222" s="33"/>
      <c r="D222" s="261"/>
      <c r="E222" s="261"/>
      <c r="F222" s="261"/>
      <c r="G222" s="261"/>
      <c r="H222" s="261"/>
      <c r="I222" s="261"/>
      <c r="J222" s="261"/>
      <c r="K222" s="261"/>
      <c r="L222" s="261"/>
      <c r="M222" s="261"/>
      <c r="N222" s="261"/>
      <c r="O222" s="261"/>
      <c r="P222" s="261"/>
      <c r="Q222" s="261"/>
      <c r="R222" s="261"/>
      <c r="S222" s="261"/>
      <c r="T222" s="261"/>
      <c r="U222" s="235"/>
      <c r="V222" s="235"/>
      <c r="W222" s="235"/>
      <c r="X222" s="235"/>
      <c r="Y222" s="235"/>
      <c r="Z222" s="235"/>
      <c r="AA222" s="235"/>
      <c r="AB222" s="235"/>
      <c r="AC222" s="235"/>
      <c r="AD222" s="235"/>
      <c r="AE222" s="235"/>
      <c r="AF222" s="235"/>
      <c r="AG222" s="235"/>
      <c r="AH222" s="235"/>
      <c r="AI222" s="235"/>
      <c r="AJ222" s="235"/>
      <c r="AK222" s="235"/>
      <c r="AL222" s="235"/>
      <c r="AM222" s="235"/>
      <c r="AN222" s="235"/>
      <c r="AO222" s="235"/>
      <c r="AP222" s="235"/>
      <c r="AQ222" s="235"/>
      <c r="AR222" s="235"/>
      <c r="AS222" s="235"/>
      <c r="AT222" s="235"/>
      <c r="AU222" s="235"/>
      <c r="AV222" s="235"/>
      <c r="AW222" s="235"/>
      <c r="AX222" s="235"/>
      <c r="AY222" s="235"/>
      <c r="AZ222" s="235"/>
      <c r="BA222" s="235"/>
      <c r="BB222" s="235"/>
      <c r="BC222" s="235"/>
      <c r="BD222" s="235"/>
      <c r="BE222" s="235"/>
      <c r="BF222" s="235"/>
      <c r="BG222" s="235"/>
      <c r="BH222" s="235"/>
      <c r="BI222" s="235"/>
      <c r="BJ222" s="235"/>
      <c r="BK222" s="235"/>
      <c r="BL222" s="235"/>
      <c r="BM222" s="235"/>
      <c r="BN222" s="235"/>
      <c r="BO222" s="235"/>
      <c r="BP222" s="235"/>
      <c r="BQ222" s="235"/>
      <c r="BR222" s="235"/>
      <c r="BS222" s="235"/>
      <c r="BT222" s="235"/>
      <c r="BU222" s="235"/>
      <c r="BV222" s="235"/>
      <c r="BW222" s="235"/>
      <c r="BX222" s="235"/>
      <c r="BY222" s="235"/>
      <c r="BZ222" s="235"/>
      <c r="CA222" s="235"/>
      <c r="CB222" s="235"/>
      <c r="CC222" s="235"/>
      <c r="CD222" s="235"/>
      <c r="CE222" s="235"/>
      <c r="CF222" s="235"/>
      <c r="CG222" s="235"/>
      <c r="CH222" s="235"/>
      <c r="CI222" s="235"/>
      <c r="CJ222" s="235"/>
      <c r="CK222" s="235"/>
      <c r="CL222" s="235"/>
      <c r="CM222" s="235"/>
      <c r="CN222" s="235"/>
      <c r="CO222" s="235"/>
      <c r="CP222" s="235"/>
      <c r="CQ222" s="235"/>
      <c r="CR222" s="235"/>
      <c r="CS222" s="235"/>
      <c r="CT222" s="235"/>
      <c r="CU222" s="235"/>
      <c r="CV222" s="235"/>
      <c r="CW222" s="235"/>
      <c r="CX222" s="235"/>
      <c r="CY222" s="235"/>
      <c r="CZ222" s="235"/>
      <c r="DA222" s="235"/>
      <c r="DB222" s="235"/>
      <c r="DC222" s="235"/>
      <c r="DD222" s="235"/>
      <c r="DE222" s="235"/>
      <c r="DF222" s="235"/>
      <c r="DG222" s="235"/>
      <c r="DH222" s="235"/>
      <c r="DI222" s="235"/>
      <c r="DJ222" s="235"/>
      <c r="DK222" s="235"/>
      <c r="DL222" s="235"/>
      <c r="DM222" s="235"/>
      <c r="DN222" s="235"/>
      <c r="DO222" s="235"/>
      <c r="DP222" s="235"/>
      <c r="DQ222" s="235"/>
      <c r="DR222" s="235"/>
      <c r="DS222" s="235"/>
      <c r="DT222" s="235"/>
      <c r="DU222" s="235"/>
      <c r="DV222" s="235"/>
      <c r="DW222" s="235"/>
      <c r="DX222" s="235"/>
      <c r="DY222" s="235"/>
      <c r="DZ222" s="235"/>
      <c r="EA222" s="235"/>
      <c r="EB222" s="235"/>
      <c r="EC222" s="235"/>
      <c r="ED222" s="235"/>
      <c r="EE222" s="235"/>
      <c r="EF222" s="235"/>
      <c r="EG222" s="235"/>
      <c r="EH222" s="235"/>
      <c r="EI222" s="235"/>
      <c r="EJ222" s="235"/>
      <c r="EK222" s="235"/>
      <c r="EL222" s="235"/>
      <c r="EM222" s="235"/>
      <c r="EN222" s="235"/>
      <c r="EO222" s="235"/>
      <c r="EP222" s="235"/>
      <c r="EQ222" s="235"/>
      <c r="ER222" s="235"/>
      <c r="ES222" s="235"/>
      <c r="ET222" s="235"/>
      <c r="EU222" s="235"/>
      <c r="EV222" s="235"/>
      <c r="EW222" s="235"/>
      <c r="EX222" s="235"/>
      <c r="EY222" s="235"/>
      <c r="EZ222" s="235"/>
      <c r="FA222" s="235"/>
      <c r="FB222" s="235"/>
      <c r="FC222" s="235"/>
      <c r="FD222" s="235"/>
    </row>
    <row r="223" spans="2:160" s="1" customFormat="1" x14ac:dyDescent="0.25">
      <c r="B223" s="33"/>
      <c r="C223" s="33"/>
      <c r="D223" s="261"/>
      <c r="E223" s="261"/>
      <c r="F223" s="261"/>
      <c r="G223" s="261"/>
      <c r="H223" s="261"/>
      <c r="I223" s="261"/>
      <c r="J223" s="261"/>
      <c r="K223" s="261"/>
      <c r="L223" s="261"/>
      <c r="M223" s="261"/>
      <c r="N223" s="261"/>
      <c r="O223" s="261"/>
      <c r="P223" s="261"/>
      <c r="Q223" s="261"/>
      <c r="R223" s="261"/>
      <c r="S223" s="261"/>
      <c r="T223" s="261"/>
      <c r="U223" s="235"/>
      <c r="V223" s="235"/>
      <c r="W223" s="235"/>
      <c r="X223" s="235"/>
      <c r="Y223" s="235"/>
      <c r="Z223" s="235"/>
      <c r="AA223" s="235"/>
      <c r="AB223" s="235"/>
      <c r="AC223" s="235"/>
      <c r="AD223" s="235"/>
      <c r="AE223" s="235"/>
      <c r="AF223" s="235"/>
      <c r="AG223" s="235"/>
      <c r="AH223" s="235"/>
      <c r="AI223" s="235"/>
      <c r="AJ223" s="235"/>
      <c r="AK223" s="235"/>
      <c r="AL223" s="235"/>
      <c r="AM223" s="235"/>
      <c r="AN223" s="235"/>
      <c r="AO223" s="235"/>
      <c r="AP223" s="235"/>
      <c r="AQ223" s="235"/>
      <c r="AR223" s="235"/>
      <c r="AS223" s="235"/>
      <c r="AT223" s="235"/>
      <c r="AU223" s="235"/>
      <c r="AV223" s="235"/>
      <c r="AW223" s="235"/>
      <c r="AX223" s="235"/>
      <c r="AY223" s="235"/>
      <c r="AZ223" s="235"/>
      <c r="BA223" s="235"/>
      <c r="BB223" s="235"/>
      <c r="BC223" s="235"/>
      <c r="BD223" s="235"/>
      <c r="BE223" s="235"/>
      <c r="BF223" s="235"/>
      <c r="BG223" s="235"/>
      <c r="BH223" s="235"/>
      <c r="BI223" s="235"/>
      <c r="BJ223" s="235"/>
      <c r="BK223" s="235"/>
      <c r="BL223" s="235"/>
      <c r="BM223" s="235"/>
      <c r="BN223" s="235"/>
      <c r="BO223" s="235"/>
      <c r="BP223" s="235"/>
      <c r="BQ223" s="235"/>
      <c r="BR223" s="235"/>
      <c r="BS223" s="235"/>
      <c r="BT223" s="235"/>
      <c r="BU223" s="235"/>
      <c r="BV223" s="235"/>
      <c r="BW223" s="235"/>
      <c r="BX223" s="235"/>
      <c r="BY223" s="235"/>
      <c r="BZ223" s="235"/>
      <c r="CA223" s="235"/>
      <c r="CB223" s="235"/>
      <c r="CC223" s="235"/>
      <c r="CD223" s="235"/>
      <c r="CE223" s="235"/>
      <c r="CF223" s="235"/>
      <c r="CG223" s="235"/>
      <c r="CH223" s="235"/>
      <c r="CI223" s="235"/>
      <c r="CJ223" s="235"/>
      <c r="CK223" s="235"/>
      <c r="CL223" s="235"/>
      <c r="CM223" s="235"/>
      <c r="CN223" s="235"/>
      <c r="CO223" s="235"/>
      <c r="CP223" s="235"/>
      <c r="CQ223" s="235"/>
      <c r="CR223" s="235"/>
      <c r="CS223" s="235"/>
      <c r="CT223" s="235"/>
      <c r="CU223" s="235"/>
      <c r="CV223" s="235"/>
      <c r="CW223" s="235"/>
      <c r="CX223" s="235"/>
      <c r="CY223" s="235"/>
      <c r="CZ223" s="235"/>
      <c r="DA223" s="235"/>
      <c r="DB223" s="235"/>
      <c r="DC223" s="235"/>
      <c r="DD223" s="235"/>
      <c r="DE223" s="235"/>
      <c r="DF223" s="235"/>
      <c r="DG223" s="235"/>
      <c r="DH223" s="235"/>
      <c r="DI223" s="235"/>
      <c r="DJ223" s="235"/>
      <c r="DK223" s="235"/>
      <c r="DL223" s="235"/>
      <c r="DM223" s="235"/>
      <c r="DN223" s="235"/>
      <c r="DO223" s="235"/>
      <c r="DP223" s="235"/>
      <c r="DQ223" s="235"/>
      <c r="DR223" s="235"/>
      <c r="DS223" s="235"/>
      <c r="DT223" s="235"/>
      <c r="DU223" s="235"/>
      <c r="DV223" s="235"/>
      <c r="DW223" s="235"/>
      <c r="DX223" s="235"/>
      <c r="DY223" s="235"/>
      <c r="DZ223" s="235"/>
      <c r="EA223" s="235"/>
      <c r="EB223" s="235"/>
      <c r="EC223" s="235"/>
      <c r="ED223" s="235"/>
      <c r="EE223" s="235"/>
      <c r="EF223" s="235"/>
      <c r="EG223" s="235"/>
      <c r="EH223" s="235"/>
      <c r="EI223" s="235"/>
      <c r="EJ223" s="235"/>
      <c r="EK223" s="235"/>
      <c r="EL223" s="235"/>
      <c r="EM223" s="235"/>
      <c r="EN223" s="235"/>
      <c r="EO223" s="235"/>
      <c r="EP223" s="235"/>
      <c r="EQ223" s="235"/>
      <c r="ER223" s="235"/>
      <c r="ES223" s="235"/>
      <c r="ET223" s="235"/>
      <c r="EU223" s="235"/>
      <c r="EV223" s="235"/>
      <c r="EW223" s="235"/>
      <c r="EX223" s="235"/>
      <c r="EY223" s="235"/>
      <c r="EZ223" s="235"/>
      <c r="FA223" s="235"/>
      <c r="FB223" s="235"/>
      <c r="FC223" s="235"/>
      <c r="FD223" s="235"/>
    </row>
    <row r="224" spans="2:160" s="1" customFormat="1" x14ac:dyDescent="0.25">
      <c r="B224" s="33"/>
      <c r="C224" s="33"/>
      <c r="D224" s="261"/>
      <c r="E224" s="261"/>
      <c r="F224" s="261"/>
      <c r="G224" s="261"/>
      <c r="H224" s="261"/>
      <c r="I224" s="261"/>
      <c r="J224" s="261"/>
      <c r="K224" s="261"/>
      <c r="L224" s="261"/>
      <c r="M224" s="261"/>
      <c r="N224" s="261"/>
      <c r="O224" s="261"/>
      <c r="P224" s="261"/>
      <c r="Q224" s="261"/>
      <c r="R224" s="261"/>
      <c r="S224" s="261"/>
      <c r="T224" s="261"/>
      <c r="U224" s="235"/>
      <c r="V224" s="235"/>
      <c r="W224" s="235"/>
      <c r="X224" s="235"/>
      <c r="Y224" s="235"/>
      <c r="Z224" s="235"/>
      <c r="AA224" s="235"/>
      <c r="AB224" s="235"/>
      <c r="AC224" s="235"/>
      <c r="AD224" s="235"/>
      <c r="AE224" s="235"/>
      <c r="AF224" s="235"/>
      <c r="AG224" s="235"/>
      <c r="AH224" s="235"/>
      <c r="AI224" s="235"/>
      <c r="AJ224" s="235"/>
      <c r="AK224" s="235"/>
      <c r="AL224" s="235"/>
      <c r="AM224" s="235"/>
      <c r="AN224" s="235"/>
      <c r="AO224" s="235"/>
      <c r="AP224" s="235"/>
      <c r="AQ224" s="235"/>
      <c r="AR224" s="235"/>
      <c r="AS224" s="235"/>
      <c r="AT224" s="235"/>
      <c r="AU224" s="235"/>
      <c r="AV224" s="235"/>
      <c r="AW224" s="235"/>
      <c r="AX224" s="235"/>
      <c r="AY224" s="235"/>
      <c r="AZ224" s="235"/>
      <c r="BA224" s="235"/>
      <c r="BB224" s="235"/>
      <c r="BC224" s="235"/>
      <c r="BD224" s="235"/>
      <c r="BE224" s="235"/>
      <c r="BF224" s="235"/>
      <c r="BG224" s="235"/>
      <c r="BH224" s="235"/>
      <c r="BI224" s="235"/>
      <c r="BJ224" s="235"/>
      <c r="BK224" s="235"/>
      <c r="BL224" s="235"/>
      <c r="BM224" s="235"/>
      <c r="BN224" s="235"/>
      <c r="BO224" s="235"/>
      <c r="BP224" s="235"/>
      <c r="BQ224" s="235"/>
      <c r="BR224" s="235"/>
      <c r="BS224" s="235"/>
      <c r="BT224" s="235"/>
      <c r="BU224" s="235"/>
      <c r="BV224" s="235"/>
      <c r="BW224" s="235"/>
      <c r="BX224" s="235"/>
      <c r="BY224" s="235"/>
      <c r="BZ224" s="235"/>
      <c r="CA224" s="235"/>
      <c r="CB224" s="235"/>
      <c r="CC224" s="235"/>
      <c r="CD224" s="235"/>
      <c r="CE224" s="235"/>
      <c r="CF224" s="235"/>
      <c r="CG224" s="235"/>
      <c r="CH224" s="235"/>
      <c r="CI224" s="235"/>
      <c r="CJ224" s="235"/>
      <c r="CK224" s="235"/>
      <c r="CL224" s="235"/>
      <c r="CM224" s="235"/>
      <c r="CN224" s="235"/>
      <c r="CO224" s="235"/>
      <c r="CP224" s="235"/>
      <c r="CQ224" s="235"/>
      <c r="CR224" s="235"/>
      <c r="CS224" s="235"/>
      <c r="CT224" s="235"/>
      <c r="CU224" s="235"/>
      <c r="CV224" s="235"/>
      <c r="CW224" s="235"/>
      <c r="CX224" s="235"/>
      <c r="CY224" s="235"/>
      <c r="CZ224" s="235"/>
      <c r="DA224" s="235"/>
      <c r="DB224" s="235"/>
      <c r="DC224" s="235"/>
      <c r="DD224" s="235"/>
      <c r="DE224" s="235"/>
      <c r="DF224" s="235"/>
      <c r="DG224" s="235"/>
      <c r="DH224" s="235"/>
      <c r="DI224" s="235"/>
      <c r="DJ224" s="235"/>
      <c r="DK224" s="235"/>
      <c r="DL224" s="235"/>
      <c r="DM224" s="235"/>
      <c r="DN224" s="235"/>
      <c r="DO224" s="235"/>
      <c r="DP224" s="235"/>
      <c r="DQ224" s="235"/>
      <c r="DR224" s="235"/>
      <c r="DS224" s="235"/>
      <c r="DT224" s="235"/>
      <c r="DU224" s="235"/>
      <c r="DV224" s="235"/>
      <c r="DW224" s="235"/>
      <c r="DX224" s="235"/>
      <c r="DY224" s="235"/>
      <c r="DZ224" s="235"/>
      <c r="EA224" s="235"/>
      <c r="EB224" s="235"/>
      <c r="EC224" s="235"/>
      <c r="ED224" s="235"/>
      <c r="EE224" s="235"/>
      <c r="EF224" s="235"/>
      <c r="EG224" s="235"/>
      <c r="EH224" s="235"/>
      <c r="EI224" s="235"/>
      <c r="EJ224" s="235"/>
      <c r="EK224" s="235"/>
      <c r="EL224" s="235"/>
      <c r="EM224" s="235"/>
      <c r="EN224" s="235"/>
      <c r="EO224" s="235"/>
      <c r="EP224" s="235"/>
      <c r="EQ224" s="235"/>
      <c r="ER224" s="235"/>
      <c r="ES224" s="235"/>
      <c r="ET224" s="235"/>
      <c r="EU224" s="235"/>
      <c r="EV224" s="235"/>
      <c r="EW224" s="235"/>
      <c r="EX224" s="235"/>
      <c r="EY224" s="235"/>
      <c r="EZ224" s="235"/>
      <c r="FA224" s="235"/>
      <c r="FB224" s="235"/>
      <c r="FC224" s="235"/>
      <c r="FD224" s="235"/>
    </row>
    <row r="225" spans="2:160" s="1" customFormat="1" x14ac:dyDescent="0.25">
      <c r="B225" s="33"/>
      <c r="C225" s="33"/>
      <c r="D225" s="261"/>
      <c r="E225" s="261"/>
      <c r="F225" s="261"/>
      <c r="G225" s="261"/>
      <c r="H225" s="261"/>
      <c r="I225" s="261"/>
      <c r="J225" s="261"/>
      <c r="K225" s="261"/>
      <c r="L225" s="261"/>
      <c r="M225" s="261"/>
      <c r="N225" s="261"/>
      <c r="O225" s="261"/>
      <c r="P225" s="261"/>
      <c r="Q225" s="261"/>
      <c r="R225" s="261"/>
      <c r="S225" s="261"/>
      <c r="T225" s="261"/>
      <c r="U225" s="235"/>
      <c r="V225" s="235"/>
      <c r="W225" s="235"/>
      <c r="X225" s="235"/>
      <c r="Y225" s="235"/>
      <c r="Z225" s="235"/>
      <c r="AA225" s="235"/>
      <c r="AB225" s="235"/>
      <c r="AC225" s="235"/>
      <c r="AD225" s="235"/>
      <c r="AE225" s="235"/>
      <c r="AF225" s="235"/>
      <c r="AG225" s="235"/>
      <c r="AH225" s="235"/>
      <c r="AI225" s="235"/>
      <c r="AJ225" s="235"/>
      <c r="AK225" s="235"/>
      <c r="AL225" s="235"/>
      <c r="AM225" s="235"/>
      <c r="AN225" s="235"/>
      <c r="AO225" s="235"/>
      <c r="AP225" s="235"/>
      <c r="AQ225" s="235"/>
      <c r="AR225" s="235"/>
      <c r="AS225" s="235"/>
      <c r="AT225" s="235"/>
      <c r="AU225" s="235"/>
      <c r="AV225" s="235"/>
      <c r="AW225" s="235"/>
      <c r="AX225" s="235"/>
      <c r="AY225" s="235"/>
      <c r="AZ225" s="235"/>
      <c r="BA225" s="235"/>
      <c r="BB225" s="235"/>
      <c r="BC225" s="235"/>
      <c r="BD225" s="235"/>
      <c r="BE225" s="235"/>
      <c r="BF225" s="235"/>
      <c r="BG225" s="235"/>
      <c r="BH225" s="235"/>
      <c r="BI225" s="235"/>
      <c r="BJ225" s="235"/>
      <c r="BK225" s="235"/>
      <c r="BL225" s="235"/>
      <c r="BM225" s="235"/>
      <c r="BN225" s="235"/>
      <c r="BO225" s="235"/>
      <c r="BP225" s="235"/>
      <c r="BQ225" s="235"/>
      <c r="BR225" s="235"/>
      <c r="BS225" s="235"/>
      <c r="BT225" s="235"/>
      <c r="BU225" s="235"/>
      <c r="BV225" s="235"/>
      <c r="BW225" s="235"/>
      <c r="BX225" s="235"/>
      <c r="BY225" s="235"/>
      <c r="BZ225" s="235"/>
      <c r="CA225" s="235"/>
      <c r="CB225" s="235"/>
      <c r="CC225" s="235"/>
      <c r="CD225" s="235"/>
      <c r="CE225" s="235"/>
      <c r="CF225" s="235"/>
      <c r="CG225" s="235"/>
      <c r="CH225" s="235"/>
      <c r="CI225" s="235"/>
      <c r="CJ225" s="235"/>
      <c r="CK225" s="235"/>
      <c r="CL225" s="235"/>
      <c r="CM225" s="235"/>
      <c r="CN225" s="235"/>
      <c r="CO225" s="235"/>
      <c r="CP225" s="235"/>
      <c r="CQ225" s="235"/>
      <c r="CR225" s="235"/>
      <c r="CS225" s="235"/>
      <c r="CT225" s="235"/>
      <c r="CU225" s="235"/>
      <c r="CV225" s="235"/>
      <c r="CW225" s="235"/>
      <c r="CX225" s="235"/>
      <c r="CY225" s="235"/>
      <c r="CZ225" s="235"/>
      <c r="DA225" s="235"/>
      <c r="DB225" s="235"/>
      <c r="DC225" s="235"/>
      <c r="DD225" s="235"/>
      <c r="DE225" s="235"/>
      <c r="DF225" s="235"/>
      <c r="DG225" s="235"/>
      <c r="DH225" s="235"/>
      <c r="DI225" s="235"/>
      <c r="DJ225" s="235"/>
      <c r="DK225" s="235"/>
      <c r="DL225" s="235"/>
      <c r="DM225" s="235"/>
      <c r="DN225" s="235"/>
      <c r="DO225" s="235"/>
      <c r="DP225" s="235"/>
      <c r="DQ225" s="235"/>
      <c r="DR225" s="235"/>
      <c r="DS225" s="235"/>
      <c r="DT225" s="235"/>
      <c r="DU225" s="235"/>
      <c r="DV225" s="235"/>
      <c r="DW225" s="235"/>
      <c r="DX225" s="235"/>
      <c r="DY225" s="235"/>
      <c r="DZ225" s="235"/>
      <c r="EA225" s="235"/>
      <c r="EB225" s="235"/>
      <c r="EC225" s="235"/>
      <c r="ED225" s="235"/>
      <c r="EE225" s="235"/>
      <c r="EF225" s="235"/>
      <c r="EG225" s="235"/>
      <c r="EH225" s="235"/>
      <c r="EI225" s="235"/>
      <c r="EJ225" s="235"/>
      <c r="EK225" s="235"/>
      <c r="EL225" s="235"/>
      <c r="EM225" s="235"/>
      <c r="EN225" s="235"/>
      <c r="EO225" s="235"/>
      <c r="EP225" s="235"/>
      <c r="EQ225" s="235"/>
      <c r="ER225" s="235"/>
      <c r="ES225" s="235"/>
      <c r="ET225" s="235"/>
      <c r="EU225" s="235"/>
      <c r="EV225" s="235"/>
      <c r="EW225" s="235"/>
      <c r="EX225" s="235"/>
      <c r="EY225" s="235"/>
      <c r="EZ225" s="235"/>
      <c r="FA225" s="235"/>
      <c r="FB225" s="235"/>
      <c r="FC225" s="235"/>
      <c r="FD225" s="235"/>
    </row>
    <row r="226" spans="2:160" s="1" customFormat="1" x14ac:dyDescent="0.25">
      <c r="B226" s="33"/>
      <c r="C226" s="33"/>
      <c r="D226" s="261"/>
      <c r="E226" s="261"/>
      <c r="F226" s="261"/>
      <c r="G226" s="261"/>
      <c r="H226" s="261"/>
      <c r="I226" s="261"/>
      <c r="J226" s="261"/>
      <c r="K226" s="261"/>
      <c r="L226" s="261"/>
      <c r="M226" s="261"/>
      <c r="N226" s="261"/>
      <c r="O226" s="261"/>
      <c r="P226" s="261"/>
      <c r="Q226" s="261"/>
      <c r="R226" s="261"/>
      <c r="S226" s="261"/>
      <c r="T226" s="261"/>
      <c r="U226" s="235"/>
      <c r="V226" s="235"/>
      <c r="W226" s="235"/>
      <c r="X226" s="235"/>
      <c r="Y226" s="235"/>
      <c r="Z226" s="235"/>
      <c r="AA226" s="235"/>
      <c r="AB226" s="235"/>
      <c r="AC226" s="235"/>
      <c r="AD226" s="235"/>
      <c r="AE226" s="235"/>
      <c r="AF226" s="235"/>
      <c r="AG226" s="235"/>
      <c r="AH226" s="235"/>
      <c r="AI226" s="235"/>
      <c r="AJ226" s="235"/>
      <c r="AK226" s="235"/>
      <c r="AL226" s="235"/>
      <c r="AM226" s="235"/>
      <c r="AN226" s="235"/>
      <c r="AO226" s="235"/>
      <c r="AP226" s="235"/>
      <c r="AQ226" s="235"/>
      <c r="AR226" s="235"/>
      <c r="AS226" s="235"/>
      <c r="AT226" s="235"/>
      <c r="AU226" s="235"/>
      <c r="AV226" s="235"/>
      <c r="AW226" s="235"/>
      <c r="AX226" s="235"/>
      <c r="AY226" s="235"/>
      <c r="AZ226" s="235"/>
      <c r="BA226" s="235"/>
      <c r="BB226" s="235"/>
      <c r="BC226" s="235"/>
      <c r="BD226" s="235"/>
      <c r="BE226" s="235"/>
      <c r="BF226" s="235"/>
      <c r="BG226" s="235"/>
      <c r="BH226" s="235"/>
      <c r="BI226" s="235"/>
      <c r="BJ226" s="235"/>
      <c r="BK226" s="235"/>
      <c r="BL226" s="235"/>
      <c r="BM226" s="235"/>
      <c r="BN226" s="235"/>
      <c r="BO226" s="235"/>
      <c r="BP226" s="235"/>
      <c r="BQ226" s="235"/>
      <c r="BR226" s="235"/>
      <c r="BS226" s="235"/>
      <c r="BT226" s="235"/>
      <c r="BU226" s="235"/>
      <c r="BV226" s="235"/>
      <c r="BW226" s="235"/>
      <c r="BX226" s="235"/>
      <c r="BY226" s="235"/>
      <c r="BZ226" s="235"/>
      <c r="CA226" s="235"/>
      <c r="CB226" s="235"/>
      <c r="CC226" s="235"/>
      <c r="CD226" s="235"/>
      <c r="CE226" s="235"/>
      <c r="CF226" s="235"/>
      <c r="CG226" s="235"/>
      <c r="CH226" s="235"/>
      <c r="CI226" s="235"/>
      <c r="CJ226" s="235"/>
      <c r="CK226" s="235"/>
      <c r="CL226" s="235"/>
      <c r="CM226" s="235"/>
      <c r="CN226" s="235"/>
      <c r="CO226" s="235"/>
      <c r="CP226" s="235"/>
      <c r="CQ226" s="235"/>
      <c r="CR226" s="235"/>
      <c r="CS226" s="235"/>
      <c r="CT226" s="235"/>
      <c r="CU226" s="235"/>
      <c r="CV226" s="235"/>
      <c r="CW226" s="235"/>
      <c r="CX226" s="235"/>
      <c r="CY226" s="235"/>
      <c r="CZ226" s="235"/>
      <c r="DA226" s="235"/>
      <c r="DB226" s="235"/>
      <c r="DC226" s="235"/>
      <c r="DD226" s="235"/>
      <c r="DE226" s="235"/>
      <c r="DF226" s="235"/>
      <c r="DG226" s="235"/>
      <c r="DH226" s="235"/>
      <c r="DI226" s="235"/>
      <c r="DJ226" s="235"/>
      <c r="DK226" s="235"/>
      <c r="DL226" s="235"/>
      <c r="DM226" s="235"/>
      <c r="DN226" s="235"/>
      <c r="DO226" s="235"/>
      <c r="DP226" s="235"/>
      <c r="DQ226" s="235"/>
      <c r="DR226" s="235"/>
      <c r="DS226" s="235"/>
      <c r="DT226" s="235"/>
      <c r="DU226" s="235"/>
      <c r="DV226" s="235"/>
      <c r="DW226" s="235"/>
      <c r="DX226" s="235"/>
      <c r="DY226" s="235"/>
      <c r="DZ226" s="235"/>
      <c r="EA226" s="235"/>
      <c r="EB226" s="235"/>
      <c r="EC226" s="235"/>
      <c r="ED226" s="235"/>
      <c r="EE226" s="235"/>
      <c r="EF226" s="235"/>
      <c r="EG226" s="235"/>
      <c r="EH226" s="235"/>
      <c r="EI226" s="235"/>
      <c r="EJ226" s="235"/>
      <c r="EK226" s="235"/>
      <c r="EL226" s="235"/>
      <c r="EM226" s="235"/>
      <c r="EN226" s="235"/>
      <c r="EO226" s="235"/>
      <c r="EP226" s="235"/>
      <c r="EQ226" s="235"/>
      <c r="ER226" s="235"/>
      <c r="ES226" s="235"/>
      <c r="ET226" s="235"/>
      <c r="EU226" s="235"/>
      <c r="EV226" s="235"/>
      <c r="EW226" s="235"/>
      <c r="EX226" s="235"/>
      <c r="EY226" s="235"/>
      <c r="EZ226" s="235"/>
      <c r="FA226" s="235"/>
      <c r="FB226" s="235"/>
      <c r="FC226" s="235"/>
      <c r="FD226" s="235"/>
    </row>
    <row r="227" spans="2:160" s="1" customFormat="1" x14ac:dyDescent="0.25">
      <c r="B227" s="33"/>
      <c r="C227" s="33"/>
      <c r="D227" s="261"/>
      <c r="E227" s="261"/>
      <c r="F227" s="261"/>
      <c r="G227" s="261"/>
      <c r="H227" s="261"/>
      <c r="I227" s="261"/>
      <c r="J227" s="261"/>
      <c r="K227" s="261"/>
      <c r="L227" s="261"/>
      <c r="M227" s="261"/>
      <c r="N227" s="261"/>
      <c r="O227" s="261"/>
      <c r="P227" s="261"/>
      <c r="Q227" s="261"/>
      <c r="R227" s="261"/>
      <c r="S227" s="261"/>
      <c r="T227" s="261"/>
      <c r="U227" s="235"/>
      <c r="V227" s="235"/>
      <c r="W227" s="235"/>
      <c r="X227" s="235"/>
      <c r="Y227" s="235"/>
      <c r="Z227" s="235"/>
      <c r="AA227" s="235"/>
      <c r="AB227" s="235"/>
      <c r="AC227" s="235"/>
      <c r="AD227" s="235"/>
      <c r="AE227" s="235"/>
      <c r="AF227" s="235"/>
      <c r="AG227" s="235"/>
      <c r="AH227" s="235"/>
      <c r="AI227" s="235"/>
      <c r="AJ227" s="235"/>
      <c r="AK227" s="235"/>
      <c r="AL227" s="235"/>
      <c r="AM227" s="235"/>
      <c r="AN227" s="235"/>
      <c r="AO227" s="235"/>
      <c r="AP227" s="235"/>
      <c r="AQ227" s="235"/>
      <c r="AR227" s="235"/>
      <c r="AS227" s="235"/>
      <c r="AT227" s="235"/>
      <c r="AU227" s="235"/>
      <c r="AV227" s="235"/>
      <c r="AW227" s="235"/>
      <c r="AX227" s="235"/>
      <c r="AY227" s="235"/>
      <c r="AZ227" s="235"/>
      <c r="BA227" s="235"/>
      <c r="BB227" s="235"/>
      <c r="BC227" s="235"/>
      <c r="BD227" s="235"/>
      <c r="BE227" s="235"/>
      <c r="BF227" s="235"/>
      <c r="BG227" s="235"/>
      <c r="BH227" s="235"/>
      <c r="BI227" s="235"/>
      <c r="BJ227" s="235"/>
      <c r="BK227" s="235"/>
      <c r="BL227" s="235"/>
      <c r="BM227" s="235"/>
      <c r="BN227" s="235"/>
      <c r="BO227" s="235"/>
      <c r="BP227" s="235"/>
      <c r="BQ227" s="235"/>
      <c r="BR227" s="235"/>
      <c r="BS227" s="235"/>
      <c r="BT227" s="235"/>
      <c r="BU227" s="235"/>
      <c r="BV227" s="235"/>
      <c r="BW227" s="235"/>
      <c r="BX227" s="235"/>
      <c r="BY227" s="235"/>
      <c r="BZ227" s="235"/>
      <c r="CA227" s="235"/>
      <c r="CB227" s="235"/>
      <c r="CC227" s="235"/>
      <c r="CD227" s="235"/>
      <c r="CE227" s="235"/>
      <c r="CF227" s="235"/>
      <c r="CG227" s="235"/>
      <c r="CH227" s="235"/>
      <c r="CI227" s="235"/>
      <c r="CJ227" s="235"/>
      <c r="CK227" s="235"/>
      <c r="CL227" s="235"/>
      <c r="CM227" s="235"/>
      <c r="CN227" s="235"/>
      <c r="CO227" s="235"/>
      <c r="CP227" s="235"/>
      <c r="CQ227" s="235"/>
      <c r="CR227" s="235"/>
      <c r="CS227" s="235"/>
      <c r="CT227" s="235"/>
      <c r="CU227" s="235"/>
      <c r="CV227" s="235"/>
      <c r="CW227" s="235"/>
      <c r="CX227" s="235"/>
      <c r="CY227" s="235"/>
      <c r="CZ227" s="235"/>
      <c r="DA227" s="235"/>
      <c r="DB227" s="235"/>
      <c r="DC227" s="235"/>
      <c r="DD227" s="235"/>
      <c r="DE227" s="235"/>
      <c r="DF227" s="235"/>
      <c r="DG227" s="235"/>
      <c r="DH227" s="235"/>
      <c r="DI227" s="235"/>
      <c r="DJ227" s="235"/>
      <c r="DK227" s="235"/>
      <c r="DL227" s="235"/>
      <c r="DM227" s="235"/>
      <c r="DN227" s="235"/>
      <c r="DO227" s="235"/>
      <c r="DP227" s="235"/>
      <c r="DQ227" s="235"/>
      <c r="DR227" s="235"/>
      <c r="DS227" s="235"/>
      <c r="DT227" s="235"/>
      <c r="DU227" s="235"/>
      <c r="DV227" s="235"/>
      <c r="DW227" s="235"/>
      <c r="DX227" s="235"/>
      <c r="DY227" s="235"/>
      <c r="DZ227" s="235"/>
      <c r="EA227" s="235"/>
      <c r="EB227" s="235"/>
      <c r="EC227" s="235"/>
      <c r="ED227" s="235"/>
      <c r="EE227" s="235"/>
      <c r="EF227" s="235"/>
      <c r="EG227" s="235"/>
      <c r="EH227" s="235"/>
      <c r="EI227" s="235"/>
      <c r="EJ227" s="235"/>
      <c r="EK227" s="235"/>
      <c r="EL227" s="235"/>
      <c r="EM227" s="235"/>
      <c r="EN227" s="235"/>
      <c r="EO227" s="235"/>
      <c r="EP227" s="235"/>
      <c r="EQ227" s="235"/>
      <c r="ER227" s="235"/>
      <c r="ES227" s="235"/>
      <c r="ET227" s="235"/>
      <c r="EU227" s="235"/>
      <c r="EV227" s="235"/>
      <c r="EW227" s="235"/>
      <c r="EX227" s="235"/>
      <c r="EY227" s="235"/>
      <c r="EZ227" s="235"/>
      <c r="FA227" s="235"/>
      <c r="FB227" s="235"/>
      <c r="FC227" s="235"/>
      <c r="FD227" s="235"/>
    </row>
    <row r="228" spans="2:160" s="1" customFormat="1" x14ac:dyDescent="0.25">
      <c r="B228" s="33"/>
      <c r="C228" s="33"/>
      <c r="D228" s="261"/>
      <c r="E228" s="261"/>
      <c r="F228" s="261"/>
      <c r="G228" s="261"/>
      <c r="H228" s="261"/>
      <c r="I228" s="261"/>
      <c r="J228" s="261"/>
      <c r="K228" s="261"/>
      <c r="L228" s="261"/>
      <c r="M228" s="261"/>
      <c r="N228" s="261"/>
      <c r="O228" s="261"/>
      <c r="P228" s="261"/>
      <c r="Q228" s="261"/>
      <c r="R228" s="261"/>
      <c r="S228" s="261"/>
      <c r="T228" s="261"/>
      <c r="U228" s="235"/>
      <c r="V228" s="235"/>
      <c r="W228" s="235"/>
      <c r="X228" s="235"/>
      <c r="Y228" s="235"/>
      <c r="Z228" s="235"/>
      <c r="AA228" s="235"/>
      <c r="AB228" s="235"/>
      <c r="AC228" s="235"/>
      <c r="AD228" s="235"/>
      <c r="AE228" s="235"/>
      <c r="AF228" s="235"/>
      <c r="AG228" s="235"/>
      <c r="AH228" s="235"/>
      <c r="AI228" s="235"/>
      <c r="AJ228" s="235"/>
      <c r="AK228" s="235"/>
      <c r="AL228" s="235"/>
      <c r="AM228" s="235"/>
      <c r="AN228" s="235"/>
      <c r="AO228" s="235"/>
      <c r="AP228" s="235"/>
      <c r="AQ228" s="235"/>
      <c r="AR228" s="235"/>
      <c r="AS228" s="235"/>
      <c r="AT228" s="235"/>
      <c r="AU228" s="235"/>
      <c r="AV228" s="235"/>
      <c r="AW228" s="235"/>
      <c r="AX228" s="235"/>
      <c r="AY228" s="235"/>
      <c r="AZ228" s="235"/>
      <c r="BA228" s="235"/>
      <c r="BB228" s="235"/>
      <c r="BC228" s="235"/>
      <c r="BD228" s="235"/>
      <c r="BE228" s="235"/>
      <c r="BF228" s="235"/>
      <c r="BG228" s="235"/>
      <c r="BH228" s="235"/>
      <c r="BI228" s="235"/>
      <c r="BJ228" s="235"/>
      <c r="BK228" s="235"/>
      <c r="BL228" s="235"/>
      <c r="BM228" s="235"/>
      <c r="BN228" s="235"/>
      <c r="BO228" s="235"/>
      <c r="BP228" s="235"/>
      <c r="BQ228" s="235"/>
      <c r="BR228" s="235"/>
      <c r="BS228" s="235"/>
      <c r="BT228" s="235"/>
      <c r="BU228" s="235"/>
      <c r="BV228" s="235"/>
      <c r="BW228" s="235"/>
      <c r="BX228" s="235"/>
      <c r="BY228" s="235"/>
      <c r="BZ228" s="235"/>
      <c r="CA228" s="235"/>
      <c r="CB228" s="235"/>
      <c r="CC228" s="235"/>
      <c r="CD228" s="235"/>
      <c r="CE228" s="235"/>
      <c r="CF228" s="235"/>
      <c r="CG228" s="235"/>
      <c r="CH228" s="235"/>
      <c r="CI228" s="235"/>
      <c r="CJ228" s="235"/>
      <c r="CK228" s="235"/>
      <c r="CL228" s="235"/>
      <c r="CM228" s="235"/>
      <c r="CN228" s="235"/>
      <c r="CO228" s="235"/>
      <c r="CP228" s="235"/>
      <c r="CQ228" s="235"/>
      <c r="CR228" s="235"/>
      <c r="CS228" s="235"/>
      <c r="CT228" s="235"/>
      <c r="CU228" s="235"/>
      <c r="CV228" s="235"/>
      <c r="CW228" s="235"/>
      <c r="CX228" s="235"/>
      <c r="CY228" s="235"/>
      <c r="CZ228" s="235"/>
      <c r="DA228" s="235"/>
      <c r="DB228" s="235"/>
      <c r="DC228" s="235"/>
      <c r="DD228" s="235"/>
      <c r="DE228" s="235"/>
      <c r="DF228" s="235"/>
      <c r="DG228" s="235"/>
      <c r="DH228" s="235"/>
      <c r="DI228" s="235"/>
      <c r="DJ228" s="235"/>
      <c r="DK228" s="235"/>
      <c r="DL228" s="235"/>
      <c r="DM228" s="235"/>
      <c r="DN228" s="235"/>
      <c r="DO228" s="235"/>
      <c r="DP228" s="235"/>
      <c r="DQ228" s="235"/>
      <c r="DR228" s="235"/>
      <c r="DS228" s="235"/>
      <c r="DT228" s="235"/>
      <c r="DU228" s="235"/>
      <c r="DV228" s="235"/>
      <c r="DW228" s="235"/>
      <c r="DX228" s="235"/>
      <c r="DY228" s="235"/>
      <c r="DZ228" s="235"/>
      <c r="EA228" s="235"/>
      <c r="EB228" s="235"/>
      <c r="EC228" s="235"/>
      <c r="ED228" s="235"/>
      <c r="EE228" s="235"/>
      <c r="EF228" s="235"/>
      <c r="EG228" s="235"/>
      <c r="EH228" s="235"/>
      <c r="EI228" s="235"/>
      <c r="EJ228" s="235"/>
      <c r="EK228" s="235"/>
      <c r="EL228" s="235"/>
      <c r="EM228" s="235"/>
      <c r="EN228" s="235"/>
      <c r="EO228" s="235"/>
      <c r="EP228" s="235"/>
      <c r="EQ228" s="235"/>
      <c r="ER228" s="235"/>
      <c r="ES228" s="235"/>
      <c r="ET228" s="235"/>
      <c r="EU228" s="235"/>
      <c r="EV228" s="235"/>
      <c r="EW228" s="235"/>
      <c r="EX228" s="235"/>
      <c r="EY228" s="235"/>
      <c r="EZ228" s="235"/>
      <c r="FA228" s="235"/>
      <c r="FB228" s="235"/>
      <c r="FC228" s="235"/>
      <c r="FD228" s="235"/>
    </row>
    <row r="229" spans="2:160" s="1" customFormat="1" x14ac:dyDescent="0.25">
      <c r="B229" s="33"/>
      <c r="C229" s="33"/>
      <c r="D229" s="261"/>
      <c r="E229" s="261"/>
      <c r="F229" s="261"/>
      <c r="G229" s="261"/>
      <c r="H229" s="261"/>
      <c r="I229" s="261"/>
      <c r="J229" s="261"/>
      <c r="K229" s="261"/>
      <c r="L229" s="261"/>
      <c r="M229" s="261"/>
      <c r="N229" s="261"/>
      <c r="O229" s="261"/>
      <c r="P229" s="261"/>
      <c r="Q229" s="261"/>
      <c r="R229" s="261"/>
      <c r="S229" s="261"/>
      <c r="T229" s="261"/>
      <c r="U229" s="235"/>
      <c r="V229" s="235"/>
      <c r="W229" s="235"/>
      <c r="X229" s="235"/>
      <c r="Y229" s="235"/>
      <c r="Z229" s="235"/>
      <c r="AA229" s="235"/>
      <c r="AB229" s="235"/>
      <c r="AC229" s="235"/>
      <c r="AD229" s="235"/>
      <c r="AE229" s="235"/>
      <c r="AF229" s="235"/>
      <c r="AG229" s="235"/>
      <c r="AH229" s="235"/>
      <c r="AI229" s="235"/>
      <c r="AJ229" s="235"/>
      <c r="AK229" s="235"/>
      <c r="AL229" s="235"/>
      <c r="AM229" s="235"/>
      <c r="AN229" s="235"/>
      <c r="AO229" s="235"/>
      <c r="AP229" s="235"/>
      <c r="AQ229" s="235"/>
      <c r="AR229" s="235"/>
      <c r="AS229" s="235"/>
      <c r="AT229" s="235"/>
      <c r="AU229" s="235"/>
      <c r="AV229" s="235"/>
      <c r="AW229" s="235"/>
      <c r="AX229" s="235"/>
      <c r="AY229" s="235"/>
      <c r="AZ229" s="235"/>
      <c r="BA229" s="235"/>
      <c r="BB229" s="235"/>
      <c r="BC229" s="235"/>
      <c r="BD229" s="235"/>
      <c r="BE229" s="235"/>
      <c r="BF229" s="235"/>
      <c r="BG229" s="235"/>
      <c r="BH229" s="235"/>
      <c r="BI229" s="235"/>
      <c r="BJ229" s="235"/>
      <c r="BK229" s="235"/>
      <c r="BL229" s="235"/>
      <c r="BM229" s="235"/>
      <c r="BN229" s="235"/>
      <c r="BO229" s="235"/>
      <c r="BP229" s="235"/>
      <c r="BQ229" s="235"/>
      <c r="BR229" s="235"/>
      <c r="BS229" s="235"/>
      <c r="BT229" s="235"/>
      <c r="BU229" s="235"/>
      <c r="BV229" s="235"/>
      <c r="BW229" s="235"/>
      <c r="BX229" s="235"/>
      <c r="BY229" s="235"/>
      <c r="BZ229" s="235"/>
      <c r="CA229" s="235"/>
      <c r="CB229" s="235"/>
      <c r="CC229" s="235"/>
      <c r="CD229" s="235"/>
      <c r="CE229" s="235"/>
      <c r="CF229" s="235"/>
      <c r="CG229" s="235"/>
      <c r="CH229" s="235"/>
      <c r="CI229" s="235"/>
      <c r="CJ229" s="235"/>
      <c r="CK229" s="235"/>
      <c r="CL229" s="235"/>
      <c r="CM229" s="235"/>
      <c r="CN229" s="235"/>
      <c r="CO229" s="235"/>
      <c r="CP229" s="235"/>
      <c r="CQ229" s="235"/>
      <c r="CR229" s="235"/>
      <c r="CS229" s="235"/>
      <c r="CT229" s="235"/>
      <c r="CU229" s="235"/>
      <c r="CV229" s="235"/>
      <c r="CW229" s="235"/>
      <c r="CX229" s="235"/>
      <c r="CY229" s="235"/>
      <c r="CZ229" s="235"/>
      <c r="DA229" s="235"/>
      <c r="DB229" s="235"/>
      <c r="DC229" s="235"/>
      <c r="DD229" s="235"/>
      <c r="DE229" s="235"/>
      <c r="DF229" s="235"/>
      <c r="DG229" s="235"/>
      <c r="DH229" s="235"/>
      <c r="DI229" s="235"/>
      <c r="DJ229" s="235"/>
      <c r="DK229" s="235"/>
      <c r="DL229" s="235"/>
      <c r="DM229" s="235"/>
      <c r="DN229" s="235"/>
      <c r="DO229" s="235"/>
      <c r="DP229" s="235"/>
      <c r="DQ229" s="235"/>
      <c r="DR229" s="235"/>
      <c r="DS229" s="235"/>
      <c r="DT229" s="235"/>
      <c r="DU229" s="235"/>
      <c r="DV229" s="235"/>
      <c r="DW229" s="235"/>
      <c r="DX229" s="235"/>
      <c r="DY229" s="235"/>
      <c r="DZ229" s="235"/>
      <c r="EA229" s="235"/>
      <c r="EB229" s="235"/>
      <c r="EC229" s="235"/>
      <c r="ED229" s="235"/>
      <c r="EE229" s="235"/>
      <c r="EF229" s="235"/>
      <c r="EG229" s="235"/>
      <c r="EH229" s="235"/>
      <c r="EI229" s="235"/>
      <c r="EJ229" s="235"/>
      <c r="EK229" s="235"/>
      <c r="EL229" s="235"/>
      <c r="EM229" s="235"/>
      <c r="EN229" s="235"/>
      <c r="EO229" s="235"/>
      <c r="EP229" s="235"/>
      <c r="EQ229" s="235"/>
      <c r="ER229" s="235"/>
      <c r="ES229" s="235"/>
      <c r="ET229" s="235"/>
      <c r="EU229" s="235"/>
      <c r="EV229" s="235"/>
      <c r="EW229" s="235"/>
      <c r="EX229" s="235"/>
      <c r="EY229" s="235"/>
      <c r="EZ229" s="235"/>
      <c r="FA229" s="235"/>
      <c r="FB229" s="235"/>
      <c r="FC229" s="235"/>
      <c r="FD229" s="235"/>
    </row>
    <row r="230" spans="2:160" s="1" customFormat="1" x14ac:dyDescent="0.25">
      <c r="B230" s="33"/>
      <c r="C230" s="33"/>
      <c r="D230" s="261"/>
      <c r="E230" s="261"/>
      <c r="F230" s="261"/>
      <c r="G230" s="261"/>
      <c r="H230" s="261"/>
      <c r="I230" s="261"/>
      <c r="J230" s="261"/>
      <c r="K230" s="261"/>
      <c r="L230" s="261"/>
      <c r="M230" s="261"/>
      <c r="N230" s="261"/>
      <c r="O230" s="261"/>
      <c r="P230" s="261"/>
      <c r="Q230" s="261"/>
      <c r="R230" s="261"/>
      <c r="S230" s="261"/>
      <c r="T230" s="261"/>
      <c r="U230" s="235"/>
      <c r="V230" s="235"/>
      <c r="W230" s="235"/>
      <c r="X230" s="235"/>
      <c r="Y230" s="235"/>
      <c r="Z230" s="235"/>
      <c r="AA230" s="235"/>
      <c r="AB230" s="235"/>
      <c r="AC230" s="235"/>
      <c r="AD230" s="235"/>
      <c r="AE230" s="235"/>
      <c r="AF230" s="235"/>
      <c r="AG230" s="235"/>
      <c r="AH230" s="235"/>
      <c r="AI230" s="235"/>
      <c r="AJ230" s="235"/>
      <c r="AK230" s="235"/>
      <c r="AL230" s="235"/>
      <c r="AM230" s="235"/>
      <c r="AN230" s="235"/>
      <c r="AO230" s="235"/>
      <c r="AP230" s="235"/>
      <c r="AQ230" s="235"/>
      <c r="AR230" s="235"/>
      <c r="AS230" s="235"/>
      <c r="AT230" s="235"/>
      <c r="AU230" s="235"/>
      <c r="AV230" s="235"/>
      <c r="AW230" s="235"/>
      <c r="AX230" s="235"/>
      <c r="AY230" s="235"/>
      <c r="AZ230" s="235"/>
      <c r="BA230" s="235"/>
      <c r="BB230" s="235"/>
      <c r="BC230" s="235"/>
      <c r="BD230" s="235"/>
      <c r="BE230" s="235"/>
      <c r="BF230" s="235"/>
      <c r="BG230" s="235"/>
      <c r="BH230" s="235"/>
      <c r="BI230" s="235"/>
      <c r="BJ230" s="235"/>
      <c r="BK230" s="235"/>
      <c r="BL230" s="235"/>
      <c r="BM230" s="235"/>
      <c r="BN230" s="235"/>
      <c r="BO230" s="235"/>
      <c r="BP230" s="235"/>
      <c r="BQ230" s="235"/>
      <c r="BR230" s="235"/>
      <c r="BS230" s="235"/>
      <c r="BT230" s="235"/>
      <c r="BU230" s="235"/>
      <c r="BV230" s="235"/>
      <c r="BW230" s="235"/>
      <c r="BX230" s="235"/>
      <c r="BY230" s="235"/>
      <c r="BZ230" s="235"/>
      <c r="CA230" s="235"/>
      <c r="CB230" s="235"/>
      <c r="CC230" s="235"/>
      <c r="CD230" s="235"/>
      <c r="CE230" s="235"/>
      <c r="CF230" s="235"/>
      <c r="CG230" s="235"/>
      <c r="CH230" s="235"/>
      <c r="CI230" s="235"/>
      <c r="CJ230" s="235"/>
      <c r="CK230" s="235"/>
      <c r="CL230" s="235"/>
      <c r="CM230" s="235"/>
      <c r="CN230" s="235"/>
      <c r="CO230" s="235"/>
      <c r="CP230" s="235"/>
      <c r="CQ230" s="235"/>
      <c r="CR230" s="235"/>
      <c r="CS230" s="235"/>
      <c r="CT230" s="235"/>
      <c r="CU230" s="235"/>
      <c r="CV230" s="235"/>
      <c r="CW230" s="235"/>
      <c r="CX230" s="235"/>
      <c r="CY230" s="235"/>
      <c r="CZ230" s="235"/>
      <c r="DA230" s="235"/>
      <c r="DB230" s="235"/>
      <c r="DC230" s="235"/>
      <c r="DD230" s="235"/>
      <c r="DE230" s="235"/>
      <c r="DF230" s="235"/>
      <c r="DG230" s="235"/>
      <c r="DH230" s="235"/>
      <c r="DI230" s="235"/>
      <c r="DJ230" s="235"/>
      <c r="DK230" s="235"/>
      <c r="DL230" s="235"/>
      <c r="DM230" s="235"/>
      <c r="DN230" s="235"/>
      <c r="DO230" s="235"/>
      <c r="DP230" s="235"/>
      <c r="DQ230" s="235"/>
      <c r="DR230" s="235"/>
      <c r="DS230" s="235"/>
      <c r="DT230" s="235"/>
      <c r="DU230" s="235"/>
      <c r="DV230" s="235"/>
      <c r="DW230" s="235"/>
      <c r="DX230" s="235"/>
      <c r="DY230" s="235"/>
      <c r="DZ230" s="235"/>
      <c r="EA230" s="235"/>
      <c r="EB230" s="235"/>
      <c r="EC230" s="235"/>
      <c r="ED230" s="235"/>
      <c r="EE230" s="235"/>
      <c r="EF230" s="235"/>
      <c r="EG230" s="235"/>
      <c r="EH230" s="235"/>
      <c r="EI230" s="235"/>
      <c r="EJ230" s="235"/>
      <c r="EK230" s="235"/>
      <c r="EL230" s="235"/>
      <c r="EM230" s="235"/>
      <c r="EN230" s="235"/>
      <c r="EO230" s="235"/>
      <c r="EP230" s="235"/>
      <c r="EQ230" s="235"/>
      <c r="ER230" s="235"/>
      <c r="ES230" s="235"/>
      <c r="ET230" s="235"/>
      <c r="EU230" s="235"/>
      <c r="EV230" s="235"/>
      <c r="EW230" s="235"/>
      <c r="EX230" s="235"/>
      <c r="EY230" s="235"/>
      <c r="EZ230" s="235"/>
      <c r="FA230" s="235"/>
      <c r="FB230" s="235"/>
      <c r="FC230" s="235"/>
      <c r="FD230" s="235"/>
    </row>
    <row r="231" spans="2:160" s="1" customFormat="1" x14ac:dyDescent="0.25">
      <c r="B231" s="33"/>
      <c r="C231" s="33"/>
      <c r="D231" s="261"/>
      <c r="E231" s="261"/>
      <c r="F231" s="261"/>
      <c r="G231" s="261"/>
      <c r="H231" s="261"/>
      <c r="I231" s="261"/>
      <c r="J231" s="261"/>
      <c r="K231" s="261"/>
      <c r="L231" s="261"/>
      <c r="M231" s="261"/>
      <c r="N231" s="261"/>
      <c r="O231" s="261"/>
      <c r="P231" s="261"/>
      <c r="Q231" s="261"/>
      <c r="R231" s="261"/>
      <c r="S231" s="261"/>
      <c r="T231" s="261"/>
      <c r="U231" s="235"/>
      <c r="V231" s="235"/>
      <c r="W231" s="235"/>
      <c r="X231" s="235"/>
      <c r="Y231" s="235"/>
      <c r="Z231" s="235"/>
      <c r="AA231" s="235"/>
      <c r="AB231" s="235"/>
      <c r="AC231" s="235"/>
      <c r="AD231" s="235"/>
      <c r="AE231" s="235"/>
      <c r="AF231" s="235"/>
      <c r="AG231" s="235"/>
      <c r="AH231" s="235"/>
      <c r="AI231" s="235"/>
      <c r="AJ231" s="235"/>
      <c r="AK231" s="235"/>
      <c r="AL231" s="235"/>
      <c r="AM231" s="235"/>
      <c r="AN231" s="235"/>
      <c r="AO231" s="235"/>
      <c r="AP231" s="235"/>
      <c r="AQ231" s="235"/>
      <c r="AR231" s="235"/>
      <c r="AS231" s="235"/>
      <c r="AT231" s="235"/>
      <c r="AU231" s="235"/>
      <c r="AV231" s="235"/>
      <c r="AW231" s="235"/>
      <c r="AX231" s="235"/>
      <c r="AY231" s="235"/>
      <c r="AZ231" s="235"/>
      <c r="BA231" s="235"/>
      <c r="BB231" s="235"/>
      <c r="BC231" s="235"/>
      <c r="BD231" s="235"/>
      <c r="BE231" s="235"/>
      <c r="BF231" s="235"/>
      <c r="BG231" s="235"/>
      <c r="BH231" s="235"/>
      <c r="BI231" s="235"/>
      <c r="BJ231" s="235"/>
      <c r="BK231" s="235"/>
      <c r="BL231" s="235"/>
      <c r="BM231" s="235"/>
      <c r="BN231" s="235"/>
      <c r="BO231" s="235"/>
      <c r="BP231" s="235"/>
      <c r="BQ231" s="235"/>
      <c r="BR231" s="235"/>
      <c r="BS231" s="235"/>
      <c r="BT231" s="235"/>
      <c r="BU231" s="235"/>
      <c r="BV231" s="235"/>
      <c r="BW231" s="235"/>
      <c r="BX231" s="235"/>
      <c r="BY231" s="235"/>
      <c r="BZ231" s="235"/>
      <c r="CA231" s="235"/>
      <c r="CB231" s="235"/>
      <c r="CC231" s="235"/>
      <c r="CD231" s="235"/>
      <c r="CE231" s="235"/>
      <c r="CF231" s="235"/>
      <c r="CG231" s="235"/>
      <c r="CH231" s="235"/>
      <c r="CI231" s="235"/>
      <c r="CJ231" s="235"/>
      <c r="CK231" s="235"/>
      <c r="CL231" s="235"/>
      <c r="CM231" s="235"/>
      <c r="CN231" s="235"/>
      <c r="CO231" s="235"/>
      <c r="CP231" s="235"/>
      <c r="CQ231" s="235"/>
      <c r="CR231" s="235"/>
      <c r="CS231" s="235"/>
      <c r="CT231" s="235"/>
      <c r="CU231" s="235"/>
      <c r="CV231" s="235"/>
      <c r="CW231" s="235"/>
      <c r="CX231" s="235"/>
      <c r="CY231" s="235"/>
      <c r="CZ231" s="235"/>
      <c r="DA231" s="235"/>
      <c r="DB231" s="235"/>
      <c r="DC231" s="235"/>
      <c r="DD231" s="235"/>
      <c r="DE231" s="235"/>
      <c r="DF231" s="235"/>
      <c r="DG231" s="235"/>
      <c r="DH231" s="235"/>
      <c r="DI231" s="235"/>
      <c r="DJ231" s="235"/>
      <c r="DK231" s="235"/>
      <c r="DL231" s="235"/>
      <c r="DM231" s="235"/>
      <c r="DN231" s="235"/>
      <c r="DO231" s="235"/>
      <c r="DP231" s="235"/>
      <c r="DQ231" s="235"/>
      <c r="DR231" s="235"/>
      <c r="DS231" s="235"/>
      <c r="DT231" s="235"/>
      <c r="DU231" s="235"/>
      <c r="DV231" s="235"/>
      <c r="DW231" s="235"/>
      <c r="DX231" s="235"/>
      <c r="DY231" s="235"/>
      <c r="DZ231" s="235"/>
      <c r="EA231" s="235"/>
      <c r="EB231" s="235"/>
      <c r="EC231" s="235"/>
      <c r="ED231" s="235"/>
      <c r="EE231" s="235"/>
      <c r="EF231" s="235"/>
      <c r="EG231" s="235"/>
      <c r="EH231" s="235"/>
      <c r="EI231" s="235"/>
      <c r="EJ231" s="235"/>
      <c r="EK231" s="235"/>
      <c r="EL231" s="235"/>
      <c r="EM231" s="235"/>
      <c r="EN231" s="235"/>
      <c r="EO231" s="235"/>
      <c r="EP231" s="235"/>
      <c r="EQ231" s="235"/>
      <c r="ER231" s="235"/>
      <c r="ES231" s="235"/>
      <c r="ET231" s="235"/>
      <c r="EU231" s="235"/>
      <c r="EV231" s="235"/>
      <c r="EW231" s="235"/>
      <c r="EX231" s="235"/>
      <c r="EY231" s="235"/>
      <c r="EZ231" s="235"/>
      <c r="FA231" s="235"/>
      <c r="FB231" s="235"/>
      <c r="FC231" s="235"/>
      <c r="FD231" s="235"/>
    </row>
    <row r="232" spans="2:160" s="1" customFormat="1" x14ac:dyDescent="0.25">
      <c r="B232" s="33"/>
      <c r="C232" s="33"/>
      <c r="D232" s="261"/>
      <c r="E232" s="261"/>
      <c r="F232" s="261"/>
      <c r="G232" s="261"/>
      <c r="H232" s="261"/>
      <c r="I232" s="261"/>
      <c r="J232" s="261"/>
      <c r="K232" s="261"/>
      <c r="L232" s="261"/>
      <c r="M232" s="261"/>
      <c r="N232" s="261"/>
      <c r="O232" s="261"/>
      <c r="P232" s="261"/>
      <c r="Q232" s="261"/>
      <c r="R232" s="261"/>
      <c r="S232" s="261"/>
      <c r="T232" s="261"/>
      <c r="U232" s="235"/>
      <c r="V232" s="235"/>
      <c r="W232" s="235"/>
      <c r="X232" s="235"/>
      <c r="Y232" s="235"/>
      <c r="Z232" s="235"/>
      <c r="AA232" s="235"/>
      <c r="AB232" s="235"/>
      <c r="AC232" s="235"/>
      <c r="AD232" s="235"/>
      <c r="AE232" s="235"/>
      <c r="AF232" s="235"/>
      <c r="AG232" s="235"/>
      <c r="AH232" s="235"/>
      <c r="AI232" s="235"/>
      <c r="AJ232" s="235"/>
      <c r="AK232" s="235"/>
      <c r="AL232" s="235"/>
      <c r="AM232" s="235"/>
      <c r="AN232" s="235"/>
      <c r="AO232" s="235"/>
      <c r="AP232" s="235"/>
      <c r="AQ232" s="235"/>
      <c r="AR232" s="235"/>
      <c r="AS232" s="235"/>
      <c r="AT232" s="235"/>
      <c r="AU232" s="235"/>
      <c r="AV232" s="235"/>
      <c r="AW232" s="235"/>
      <c r="AX232" s="235"/>
      <c r="AY232" s="235"/>
      <c r="AZ232" s="235"/>
      <c r="BA232" s="235"/>
      <c r="BB232" s="235"/>
      <c r="BC232" s="235"/>
      <c r="BD232" s="235"/>
      <c r="BE232" s="235"/>
      <c r="BF232" s="235"/>
      <c r="BG232" s="235"/>
      <c r="BH232" s="235"/>
      <c r="BI232" s="235"/>
      <c r="BJ232" s="235"/>
      <c r="BK232" s="235"/>
      <c r="BL232" s="235"/>
      <c r="BM232" s="235"/>
      <c r="BN232" s="235"/>
      <c r="BO232" s="235"/>
      <c r="BP232" s="235"/>
      <c r="BQ232" s="235"/>
      <c r="BR232" s="235"/>
      <c r="BS232" s="235"/>
      <c r="BT232" s="235"/>
      <c r="BU232" s="235"/>
      <c r="BV232" s="235"/>
      <c r="BW232" s="235"/>
      <c r="BX232" s="235"/>
      <c r="BY232" s="235"/>
      <c r="BZ232" s="235"/>
      <c r="CA232" s="235"/>
      <c r="CB232" s="235"/>
      <c r="CC232" s="235"/>
      <c r="CD232" s="235"/>
      <c r="CE232" s="235"/>
      <c r="CF232" s="235"/>
      <c r="CG232" s="235"/>
      <c r="CH232" s="235"/>
      <c r="CI232" s="235"/>
      <c r="CJ232" s="235"/>
      <c r="CK232" s="235"/>
      <c r="CL232" s="235"/>
      <c r="CM232" s="235"/>
      <c r="CN232" s="235"/>
      <c r="CO232" s="235"/>
      <c r="CP232" s="235"/>
      <c r="CQ232" s="235"/>
      <c r="CR232" s="235"/>
      <c r="CS232" s="235"/>
      <c r="CT232" s="235"/>
      <c r="CU232" s="235"/>
      <c r="CV232" s="235"/>
      <c r="CW232" s="235"/>
      <c r="CX232" s="235"/>
      <c r="CY232" s="235"/>
      <c r="CZ232" s="235"/>
      <c r="DA232" s="235"/>
      <c r="DB232" s="235"/>
      <c r="DC232" s="235"/>
      <c r="DD232" s="235"/>
      <c r="DE232" s="235"/>
      <c r="DF232" s="235"/>
      <c r="DG232" s="235"/>
      <c r="DH232" s="235"/>
      <c r="DI232" s="235"/>
      <c r="DJ232" s="235"/>
      <c r="DK232" s="235"/>
      <c r="DL232" s="235"/>
      <c r="DM232" s="235"/>
      <c r="DN232" s="235"/>
      <c r="DO232" s="235"/>
      <c r="DP232" s="235"/>
      <c r="DQ232" s="235"/>
      <c r="DR232" s="235"/>
      <c r="DS232" s="235"/>
      <c r="DT232" s="235"/>
      <c r="DU232" s="235"/>
      <c r="DV232" s="235"/>
      <c r="DW232" s="235"/>
      <c r="DX232" s="235"/>
      <c r="DY232" s="235"/>
      <c r="DZ232" s="235"/>
      <c r="EA232" s="235"/>
      <c r="EB232" s="235"/>
      <c r="EC232" s="235"/>
      <c r="ED232" s="235"/>
      <c r="EE232" s="235"/>
      <c r="EF232" s="235"/>
      <c r="EG232" s="235"/>
      <c r="EH232" s="235"/>
      <c r="EI232" s="235"/>
      <c r="EJ232" s="235"/>
      <c r="EK232" s="235"/>
      <c r="EL232" s="235"/>
      <c r="EM232" s="235"/>
      <c r="EN232" s="235"/>
      <c r="EO232" s="235"/>
      <c r="EP232" s="235"/>
      <c r="EQ232" s="235"/>
      <c r="ER232" s="235"/>
      <c r="ES232" s="235"/>
      <c r="ET232" s="235"/>
      <c r="EU232" s="235"/>
      <c r="EV232" s="235"/>
      <c r="EW232" s="235"/>
      <c r="EX232" s="235"/>
      <c r="EY232" s="235"/>
      <c r="EZ232" s="235"/>
      <c r="FA232" s="235"/>
      <c r="FB232" s="235"/>
      <c r="FC232" s="235"/>
      <c r="FD232" s="235"/>
    </row>
    <row r="233" spans="2:160" s="1" customFormat="1" x14ac:dyDescent="0.25">
      <c r="B233" s="33"/>
      <c r="C233" s="33"/>
      <c r="D233" s="261"/>
      <c r="E233" s="261"/>
      <c r="F233" s="261"/>
      <c r="G233" s="261"/>
      <c r="H233" s="261"/>
      <c r="I233" s="261"/>
      <c r="J233" s="261"/>
      <c r="K233" s="261"/>
      <c r="L233" s="261"/>
      <c r="M233" s="261"/>
      <c r="N233" s="261"/>
      <c r="O233" s="261"/>
      <c r="P233" s="261"/>
      <c r="Q233" s="261"/>
      <c r="R233" s="261"/>
      <c r="S233" s="261"/>
      <c r="T233" s="261"/>
      <c r="U233" s="235"/>
      <c r="V233" s="235"/>
      <c r="W233" s="235"/>
      <c r="X233" s="235"/>
      <c r="Y233" s="235"/>
      <c r="Z233" s="235"/>
      <c r="AA233" s="235"/>
      <c r="AB233" s="235"/>
      <c r="AC233" s="235"/>
      <c r="AD233" s="235"/>
      <c r="AE233" s="235"/>
      <c r="AF233" s="235"/>
      <c r="AG233" s="235"/>
      <c r="AH233" s="235"/>
      <c r="AI233" s="235"/>
      <c r="AJ233" s="235"/>
      <c r="AK233" s="235"/>
      <c r="AL233" s="235"/>
      <c r="AM233" s="235"/>
      <c r="AN233" s="235"/>
      <c r="AO233" s="235"/>
      <c r="AP233" s="235"/>
      <c r="AQ233" s="235"/>
      <c r="AR233" s="235"/>
      <c r="AS233" s="235"/>
      <c r="AT233" s="235"/>
      <c r="AU233" s="235"/>
      <c r="AV233" s="235"/>
      <c r="AW233" s="235"/>
      <c r="AX233" s="235"/>
      <c r="AY233" s="235"/>
      <c r="AZ233" s="235"/>
      <c r="BA233" s="235"/>
      <c r="BB233" s="235"/>
      <c r="BC233" s="235"/>
      <c r="BD233" s="235"/>
      <c r="BE233" s="235"/>
      <c r="BF233" s="235"/>
      <c r="BG233" s="235"/>
      <c r="BH233" s="235"/>
      <c r="BI233" s="235"/>
      <c r="BJ233" s="235"/>
      <c r="BK233" s="235"/>
      <c r="BL233" s="235"/>
      <c r="BM233" s="235"/>
      <c r="BN233" s="235"/>
      <c r="BO233" s="235"/>
      <c r="BP233" s="235"/>
      <c r="BQ233" s="235"/>
      <c r="BR233" s="235"/>
      <c r="BS233" s="235"/>
      <c r="BT233" s="235"/>
      <c r="BU233" s="235"/>
      <c r="BV233" s="235"/>
      <c r="BW233" s="235"/>
      <c r="BX233" s="235"/>
      <c r="BY233" s="235"/>
      <c r="BZ233" s="235"/>
      <c r="CA233" s="235"/>
      <c r="CB233" s="235"/>
      <c r="CC233" s="235"/>
      <c r="CD233" s="235"/>
      <c r="CE233" s="235"/>
      <c r="CF233" s="235"/>
      <c r="CG233" s="235"/>
      <c r="CH233" s="235"/>
      <c r="CI233" s="235"/>
      <c r="CJ233" s="235"/>
      <c r="CK233" s="235"/>
      <c r="CL233" s="235"/>
      <c r="CM233" s="235"/>
      <c r="CN233" s="235"/>
      <c r="CO233" s="235"/>
      <c r="CP233" s="235"/>
      <c r="CQ233" s="235"/>
      <c r="CR233" s="235"/>
      <c r="CS233" s="235"/>
      <c r="CT233" s="235"/>
      <c r="CU233" s="235"/>
      <c r="CV233" s="235"/>
      <c r="CW233" s="235"/>
      <c r="CX233" s="235"/>
      <c r="CY233" s="235"/>
      <c r="CZ233" s="235"/>
      <c r="DA233" s="235"/>
      <c r="DB233" s="235"/>
      <c r="DC233" s="235"/>
      <c r="DD233" s="235"/>
      <c r="DE233" s="235"/>
      <c r="DF233" s="235"/>
      <c r="DG233" s="235"/>
      <c r="DH233" s="235"/>
      <c r="DI233" s="235"/>
      <c r="DJ233" s="235"/>
      <c r="DK233" s="235"/>
      <c r="DL233" s="235"/>
      <c r="DM233" s="235"/>
      <c r="DN233" s="235"/>
      <c r="DO233" s="235"/>
      <c r="DP233" s="235"/>
      <c r="DQ233" s="235"/>
      <c r="DR233" s="235"/>
      <c r="DS233" s="235"/>
      <c r="DT233" s="235"/>
      <c r="DU233" s="235"/>
      <c r="DV233" s="235"/>
      <c r="DW233" s="235"/>
      <c r="DX233" s="235"/>
      <c r="DY233" s="235"/>
      <c r="DZ233" s="235"/>
      <c r="EA233" s="235"/>
      <c r="EB233" s="235"/>
      <c r="EC233" s="235"/>
      <c r="ED233" s="235"/>
      <c r="EE233" s="235"/>
      <c r="EF233" s="235"/>
      <c r="EG233" s="235"/>
      <c r="EH233" s="235"/>
      <c r="EI233" s="235"/>
      <c r="EJ233" s="235"/>
      <c r="EK233" s="235"/>
      <c r="EL233" s="235"/>
      <c r="EM233" s="235"/>
      <c r="EN233" s="235"/>
      <c r="EO233" s="235"/>
      <c r="EP233" s="235"/>
      <c r="EQ233" s="235"/>
      <c r="ER233" s="235"/>
      <c r="ES233" s="235"/>
      <c r="ET233" s="235"/>
      <c r="EU233" s="235"/>
      <c r="EV233" s="235"/>
      <c r="EW233" s="235"/>
      <c r="EX233" s="235"/>
      <c r="EY233" s="235"/>
      <c r="EZ233" s="235"/>
      <c r="FA233" s="235"/>
      <c r="FB233" s="235"/>
      <c r="FC233" s="235"/>
      <c r="FD233" s="235"/>
    </row>
    <row r="234" spans="2:160" s="1" customFormat="1" x14ac:dyDescent="0.25">
      <c r="B234" s="33"/>
      <c r="C234" s="33"/>
      <c r="D234" s="261"/>
      <c r="E234" s="261"/>
      <c r="F234" s="261"/>
      <c r="G234" s="261"/>
      <c r="H234" s="261"/>
      <c r="I234" s="261"/>
      <c r="J234" s="261"/>
      <c r="K234" s="261"/>
      <c r="L234" s="261"/>
      <c r="M234" s="261"/>
      <c r="N234" s="261"/>
      <c r="O234" s="261"/>
      <c r="P234" s="261"/>
      <c r="Q234" s="261"/>
      <c r="R234" s="261"/>
      <c r="S234" s="261"/>
      <c r="T234" s="261"/>
      <c r="U234" s="235"/>
      <c r="V234" s="235"/>
      <c r="W234" s="235"/>
      <c r="X234" s="235"/>
      <c r="Y234" s="235"/>
      <c r="Z234" s="235"/>
      <c r="AA234" s="235"/>
      <c r="AB234" s="235"/>
      <c r="AC234" s="235"/>
      <c r="AD234" s="235"/>
      <c r="AE234" s="235"/>
      <c r="AF234" s="235"/>
      <c r="AG234" s="235"/>
      <c r="AH234" s="235"/>
      <c r="AI234" s="235"/>
      <c r="AJ234" s="235"/>
      <c r="AK234" s="235"/>
      <c r="AL234" s="235"/>
      <c r="AM234" s="235"/>
      <c r="AN234" s="235"/>
      <c r="AO234" s="235"/>
      <c r="AP234" s="235"/>
      <c r="AQ234" s="235"/>
      <c r="AR234" s="235"/>
      <c r="AS234" s="235"/>
      <c r="AT234" s="235"/>
      <c r="AU234" s="235"/>
      <c r="AV234" s="235"/>
      <c r="AW234" s="235"/>
      <c r="AX234" s="235"/>
      <c r="AY234" s="235"/>
      <c r="AZ234" s="235"/>
      <c r="BA234" s="235"/>
      <c r="BB234" s="235"/>
      <c r="BC234" s="235"/>
      <c r="BD234" s="235"/>
      <c r="BE234" s="235"/>
      <c r="BF234" s="235"/>
      <c r="BG234" s="235"/>
      <c r="BH234" s="235"/>
      <c r="BI234" s="235"/>
      <c r="BJ234" s="235"/>
      <c r="BK234" s="235"/>
      <c r="BL234" s="235"/>
      <c r="BM234" s="235"/>
      <c r="BN234" s="235"/>
      <c r="BO234" s="235"/>
      <c r="BP234" s="235"/>
      <c r="BQ234" s="235"/>
      <c r="BR234" s="235"/>
      <c r="BS234" s="235"/>
      <c r="BT234" s="235"/>
      <c r="BU234" s="235"/>
      <c r="BV234" s="235"/>
      <c r="BW234" s="235"/>
      <c r="BX234" s="235"/>
      <c r="BY234" s="235"/>
      <c r="BZ234" s="235"/>
      <c r="CA234" s="235"/>
      <c r="CB234" s="235"/>
      <c r="CC234" s="235"/>
      <c r="CD234" s="235"/>
      <c r="CE234" s="235"/>
      <c r="CF234" s="235"/>
      <c r="CG234" s="235"/>
      <c r="CH234" s="235"/>
      <c r="CI234" s="235"/>
      <c r="CJ234" s="235"/>
      <c r="CK234" s="235"/>
      <c r="CL234" s="235"/>
      <c r="CM234" s="235"/>
      <c r="CN234" s="235"/>
      <c r="CO234" s="235"/>
      <c r="CP234" s="235"/>
      <c r="CQ234" s="235"/>
      <c r="CR234" s="235"/>
      <c r="CS234" s="235"/>
      <c r="CT234" s="235"/>
      <c r="CU234" s="235"/>
      <c r="CV234" s="235"/>
      <c r="CW234" s="235"/>
      <c r="CX234" s="235"/>
      <c r="CY234" s="235"/>
      <c r="CZ234" s="235"/>
      <c r="DA234" s="235"/>
      <c r="DB234" s="235"/>
      <c r="DC234" s="235"/>
      <c r="DD234" s="235"/>
      <c r="DE234" s="235"/>
      <c r="DF234" s="235"/>
      <c r="DG234" s="235"/>
      <c r="DH234" s="235"/>
      <c r="DI234" s="235"/>
      <c r="DJ234" s="235"/>
      <c r="DK234" s="235"/>
      <c r="DL234" s="235"/>
      <c r="DM234" s="235"/>
      <c r="DN234" s="235"/>
      <c r="DO234" s="235"/>
      <c r="DP234" s="235"/>
      <c r="DQ234" s="235"/>
      <c r="DR234" s="235"/>
      <c r="DS234" s="235"/>
      <c r="DT234" s="235"/>
      <c r="DU234" s="235"/>
      <c r="DV234" s="235"/>
      <c r="DW234" s="235"/>
      <c r="DX234" s="235"/>
      <c r="DY234" s="235"/>
      <c r="DZ234" s="235"/>
      <c r="EA234" s="235"/>
      <c r="EB234" s="235"/>
      <c r="EC234" s="235"/>
      <c r="ED234" s="235"/>
      <c r="EE234" s="235"/>
      <c r="EF234" s="235"/>
      <c r="EG234" s="235"/>
      <c r="EH234" s="235"/>
      <c r="EI234" s="235"/>
      <c r="EJ234" s="235"/>
      <c r="EK234" s="235"/>
      <c r="EL234" s="235"/>
      <c r="EM234" s="235"/>
      <c r="EN234" s="235"/>
      <c r="EO234" s="235"/>
      <c r="EP234" s="235"/>
      <c r="EQ234" s="235"/>
      <c r="ER234" s="235"/>
      <c r="ES234" s="235"/>
      <c r="ET234" s="235"/>
      <c r="EU234" s="235"/>
      <c r="EV234" s="235"/>
      <c r="EW234" s="235"/>
      <c r="EX234" s="235"/>
      <c r="EY234" s="235"/>
      <c r="EZ234" s="235"/>
      <c r="FA234" s="235"/>
      <c r="FB234" s="235"/>
      <c r="FC234" s="235"/>
      <c r="FD234" s="235"/>
    </row>
    <row r="235" spans="2:160" s="1" customFormat="1" x14ac:dyDescent="0.25">
      <c r="B235" s="33"/>
      <c r="C235" s="33"/>
      <c r="D235" s="261"/>
      <c r="E235" s="261"/>
      <c r="F235" s="261"/>
      <c r="G235" s="261"/>
      <c r="H235" s="261"/>
      <c r="I235" s="261"/>
      <c r="J235" s="261"/>
      <c r="K235" s="261"/>
      <c r="L235" s="261"/>
      <c r="M235" s="261"/>
      <c r="N235" s="261"/>
      <c r="O235" s="261"/>
      <c r="P235" s="261"/>
      <c r="Q235" s="261"/>
      <c r="R235" s="261"/>
      <c r="S235" s="261"/>
      <c r="T235" s="261"/>
      <c r="U235" s="235"/>
      <c r="V235" s="235"/>
      <c r="W235" s="235"/>
      <c r="X235" s="235"/>
      <c r="Y235" s="235"/>
      <c r="Z235" s="235"/>
      <c r="AA235" s="235"/>
      <c r="AB235" s="235"/>
      <c r="AC235" s="235"/>
      <c r="AD235" s="235"/>
      <c r="AE235" s="235"/>
      <c r="AF235" s="235"/>
      <c r="AG235" s="235"/>
      <c r="AH235" s="235"/>
      <c r="AI235" s="235"/>
      <c r="AJ235" s="235"/>
      <c r="AK235" s="235"/>
      <c r="AL235" s="235"/>
      <c r="AM235" s="235"/>
      <c r="AN235" s="235"/>
      <c r="AO235" s="235"/>
      <c r="AP235" s="235"/>
      <c r="AQ235" s="235"/>
      <c r="AR235" s="235"/>
      <c r="AS235" s="235"/>
      <c r="AT235" s="235"/>
      <c r="AU235" s="235"/>
      <c r="AV235" s="235"/>
      <c r="AW235" s="235"/>
      <c r="AX235" s="235"/>
      <c r="AY235" s="235"/>
      <c r="AZ235" s="235"/>
      <c r="BA235" s="235"/>
      <c r="BB235" s="235"/>
      <c r="BC235" s="235"/>
      <c r="BD235" s="235"/>
      <c r="BE235" s="235"/>
      <c r="BF235" s="235"/>
      <c r="BG235" s="235"/>
      <c r="BH235" s="235"/>
      <c r="BI235" s="235"/>
      <c r="BJ235" s="235"/>
      <c r="BK235" s="235"/>
      <c r="BL235" s="235"/>
      <c r="BM235" s="235"/>
      <c r="BN235" s="235"/>
      <c r="BO235" s="235"/>
      <c r="BP235" s="235"/>
      <c r="BQ235" s="235"/>
      <c r="BR235" s="235"/>
      <c r="BS235" s="235"/>
      <c r="BT235" s="235"/>
      <c r="BU235" s="235"/>
      <c r="BV235" s="235"/>
      <c r="BW235" s="235"/>
      <c r="BX235" s="235"/>
      <c r="BY235" s="235"/>
      <c r="BZ235" s="235"/>
      <c r="CA235" s="235"/>
      <c r="CB235" s="235"/>
      <c r="CC235" s="235"/>
      <c r="CD235" s="235"/>
      <c r="CE235" s="235"/>
      <c r="CF235" s="235"/>
      <c r="CG235" s="235"/>
      <c r="CH235" s="235"/>
      <c r="CI235" s="235"/>
      <c r="CJ235" s="235"/>
      <c r="CK235" s="235"/>
      <c r="CL235" s="235"/>
      <c r="CM235" s="235"/>
      <c r="CN235" s="235"/>
      <c r="CO235" s="235"/>
      <c r="CP235" s="235"/>
      <c r="CQ235" s="235"/>
      <c r="CR235" s="235"/>
      <c r="CS235" s="235"/>
      <c r="CT235" s="235"/>
      <c r="CU235" s="235"/>
      <c r="CV235" s="235"/>
      <c r="CW235" s="235"/>
      <c r="CX235" s="235"/>
      <c r="CY235" s="235"/>
      <c r="CZ235" s="235"/>
      <c r="DA235" s="235"/>
      <c r="DB235" s="235"/>
      <c r="DC235" s="235"/>
      <c r="DD235" s="235"/>
      <c r="DE235" s="235"/>
      <c r="DF235" s="235"/>
      <c r="DG235" s="235"/>
      <c r="DH235" s="235"/>
      <c r="DI235" s="235"/>
      <c r="DJ235" s="235"/>
      <c r="DK235" s="235"/>
      <c r="DL235" s="235"/>
      <c r="DM235" s="235"/>
      <c r="DN235" s="235"/>
      <c r="DO235" s="235"/>
      <c r="DP235" s="235"/>
      <c r="DQ235" s="235"/>
      <c r="DR235" s="235"/>
      <c r="DS235" s="235"/>
      <c r="DT235" s="235"/>
      <c r="DU235" s="235"/>
      <c r="DV235" s="235"/>
      <c r="DW235" s="235"/>
      <c r="DX235" s="235"/>
      <c r="DY235" s="235"/>
      <c r="DZ235" s="235"/>
      <c r="EA235" s="235"/>
      <c r="EB235" s="235"/>
      <c r="EC235" s="235"/>
      <c r="ED235" s="235"/>
      <c r="EE235" s="235"/>
      <c r="EF235" s="235"/>
      <c r="EG235" s="235"/>
      <c r="EH235" s="235"/>
      <c r="EI235" s="235"/>
      <c r="EJ235" s="235"/>
      <c r="EK235" s="235"/>
      <c r="EL235" s="235"/>
      <c r="EM235" s="235"/>
      <c r="EN235" s="235"/>
      <c r="EO235" s="235"/>
      <c r="EP235" s="235"/>
      <c r="EQ235" s="235"/>
      <c r="ER235" s="235"/>
      <c r="ES235" s="235"/>
      <c r="ET235" s="235"/>
      <c r="EU235" s="235"/>
      <c r="EV235" s="235"/>
      <c r="EW235" s="235"/>
      <c r="EX235" s="235"/>
      <c r="EY235" s="235"/>
      <c r="EZ235" s="235"/>
      <c r="FA235" s="235"/>
      <c r="FB235" s="235"/>
      <c r="FC235" s="235"/>
      <c r="FD235" s="235"/>
    </row>
    <row r="236" spans="2:160" s="1" customFormat="1" x14ac:dyDescent="0.25">
      <c r="B236" s="33"/>
      <c r="C236" s="33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61"/>
      <c r="O236" s="261"/>
      <c r="P236" s="261"/>
      <c r="Q236" s="261"/>
      <c r="R236" s="261"/>
      <c r="S236" s="261"/>
      <c r="T236" s="261"/>
      <c r="U236" s="235"/>
      <c r="V236" s="235"/>
      <c r="W236" s="235"/>
      <c r="X236" s="235"/>
      <c r="Y236" s="235"/>
      <c r="Z236" s="235"/>
      <c r="AA236" s="235"/>
      <c r="AB236" s="235"/>
      <c r="AC236" s="235"/>
      <c r="AD236" s="235"/>
      <c r="AE236" s="235"/>
      <c r="AF236" s="235"/>
      <c r="AG236" s="235"/>
      <c r="AH236" s="235"/>
      <c r="AI236" s="235"/>
      <c r="AJ236" s="235"/>
      <c r="AK236" s="235"/>
      <c r="AL236" s="235"/>
      <c r="AM236" s="235"/>
      <c r="AN236" s="235"/>
      <c r="AO236" s="235"/>
      <c r="AP236" s="235"/>
      <c r="AQ236" s="235"/>
      <c r="AR236" s="235"/>
      <c r="AS236" s="235"/>
      <c r="AT236" s="235"/>
      <c r="AU236" s="235"/>
      <c r="AV236" s="235"/>
      <c r="AW236" s="235"/>
      <c r="AX236" s="235"/>
      <c r="AY236" s="235"/>
      <c r="AZ236" s="235"/>
      <c r="BA236" s="235"/>
      <c r="BB236" s="235"/>
      <c r="BC236" s="235"/>
      <c r="BD236" s="235"/>
      <c r="BE236" s="235"/>
      <c r="BF236" s="235"/>
      <c r="BG236" s="235"/>
      <c r="BH236" s="235"/>
      <c r="BI236" s="235"/>
      <c r="BJ236" s="235"/>
      <c r="BK236" s="235"/>
      <c r="BL236" s="235"/>
      <c r="BM236" s="235"/>
      <c r="BN236" s="235"/>
      <c r="BO236" s="235"/>
      <c r="BP236" s="235"/>
      <c r="BQ236" s="235"/>
      <c r="BR236" s="235"/>
      <c r="BS236" s="235"/>
      <c r="BT236" s="235"/>
      <c r="BU236" s="235"/>
      <c r="BV236" s="235"/>
      <c r="BW236" s="235"/>
      <c r="BX236" s="235"/>
      <c r="BY236" s="235"/>
      <c r="BZ236" s="235"/>
      <c r="CA236" s="235"/>
      <c r="CB236" s="235"/>
      <c r="CC236" s="235"/>
      <c r="CD236" s="235"/>
      <c r="CE236" s="235"/>
      <c r="CF236" s="235"/>
      <c r="CG236" s="235"/>
      <c r="CH236" s="235"/>
      <c r="CI236" s="235"/>
      <c r="CJ236" s="235"/>
      <c r="CK236" s="235"/>
      <c r="CL236" s="235"/>
      <c r="CM236" s="235"/>
      <c r="CN236" s="235"/>
      <c r="CO236" s="235"/>
      <c r="CP236" s="235"/>
      <c r="CQ236" s="235"/>
      <c r="CR236" s="235"/>
      <c r="CS236" s="235"/>
      <c r="CT236" s="235"/>
      <c r="CU236" s="235"/>
      <c r="CV236" s="235"/>
      <c r="CW236" s="235"/>
      <c r="CX236" s="235"/>
      <c r="CY236" s="235"/>
      <c r="CZ236" s="235"/>
      <c r="DA236" s="235"/>
      <c r="DB236" s="235"/>
      <c r="DC236" s="235"/>
      <c r="DD236" s="235"/>
      <c r="DE236" s="235"/>
      <c r="DF236" s="235"/>
      <c r="DG236" s="235"/>
      <c r="DH236" s="235"/>
      <c r="DI236" s="235"/>
      <c r="DJ236" s="235"/>
      <c r="DK236" s="235"/>
      <c r="DL236" s="235"/>
      <c r="DM236" s="235"/>
      <c r="DN236" s="235"/>
      <c r="DO236" s="235"/>
      <c r="DP236" s="235"/>
      <c r="DQ236" s="235"/>
      <c r="DR236" s="235"/>
      <c r="DS236" s="235"/>
      <c r="DT236" s="235"/>
      <c r="DU236" s="235"/>
      <c r="DV236" s="235"/>
      <c r="DW236" s="235"/>
      <c r="DX236" s="235"/>
      <c r="DY236" s="235"/>
      <c r="DZ236" s="235"/>
      <c r="EA236" s="235"/>
      <c r="EB236" s="235"/>
      <c r="EC236" s="235"/>
      <c r="ED236" s="235"/>
      <c r="EE236" s="235"/>
      <c r="EF236" s="235"/>
      <c r="EG236" s="235"/>
      <c r="EH236" s="235"/>
      <c r="EI236" s="235"/>
      <c r="EJ236" s="235"/>
      <c r="EK236" s="235"/>
      <c r="EL236" s="235"/>
      <c r="EM236" s="235"/>
      <c r="EN236" s="235"/>
      <c r="EO236" s="235"/>
      <c r="EP236" s="235"/>
      <c r="EQ236" s="235"/>
      <c r="ER236" s="235"/>
      <c r="ES236" s="235"/>
      <c r="ET236" s="235"/>
      <c r="EU236" s="235"/>
      <c r="EV236" s="235"/>
      <c r="EW236" s="235"/>
      <c r="EX236" s="235"/>
      <c r="EY236" s="235"/>
      <c r="EZ236" s="235"/>
      <c r="FA236" s="235"/>
      <c r="FB236" s="235"/>
      <c r="FC236" s="235"/>
      <c r="FD236" s="235"/>
    </row>
    <row r="237" spans="2:160" s="1" customFormat="1" x14ac:dyDescent="0.25">
      <c r="B237" s="33"/>
      <c r="C237" s="33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61"/>
      <c r="O237" s="261"/>
      <c r="P237" s="261"/>
      <c r="Q237" s="261"/>
      <c r="R237" s="261"/>
      <c r="S237" s="261"/>
      <c r="T237" s="261"/>
      <c r="U237" s="235"/>
      <c r="V237" s="235"/>
      <c r="W237" s="235"/>
      <c r="X237" s="235"/>
      <c r="Y237" s="235"/>
      <c r="Z237" s="235"/>
      <c r="AA237" s="235"/>
      <c r="AB237" s="235"/>
      <c r="AC237" s="235"/>
      <c r="AD237" s="235"/>
      <c r="AE237" s="235"/>
      <c r="AF237" s="235"/>
      <c r="AG237" s="235"/>
      <c r="AH237" s="235"/>
      <c r="AI237" s="235"/>
      <c r="AJ237" s="235"/>
      <c r="AK237" s="235"/>
      <c r="AL237" s="235"/>
      <c r="AM237" s="235"/>
      <c r="AN237" s="235"/>
      <c r="AO237" s="235"/>
      <c r="AP237" s="235"/>
      <c r="AQ237" s="235"/>
      <c r="AR237" s="235"/>
      <c r="AS237" s="235"/>
      <c r="AT237" s="235"/>
      <c r="AU237" s="235"/>
      <c r="AV237" s="235"/>
      <c r="AW237" s="235"/>
      <c r="AX237" s="235"/>
      <c r="AY237" s="235"/>
      <c r="AZ237" s="235"/>
      <c r="BA237" s="235"/>
      <c r="BB237" s="235"/>
      <c r="BC237" s="235"/>
      <c r="BD237" s="235"/>
      <c r="BE237" s="235"/>
      <c r="BF237" s="235"/>
      <c r="BG237" s="235"/>
      <c r="BH237" s="235"/>
      <c r="BI237" s="235"/>
      <c r="BJ237" s="235"/>
      <c r="BK237" s="235"/>
      <c r="BL237" s="235"/>
      <c r="BM237" s="235"/>
      <c r="BN237" s="235"/>
      <c r="BO237" s="235"/>
      <c r="BP237" s="235"/>
      <c r="BQ237" s="235"/>
      <c r="BR237" s="235"/>
      <c r="BS237" s="235"/>
      <c r="BT237" s="235"/>
      <c r="BU237" s="235"/>
      <c r="BV237" s="235"/>
      <c r="BW237" s="235"/>
      <c r="BX237" s="235"/>
      <c r="BY237" s="235"/>
      <c r="BZ237" s="235"/>
      <c r="CA237" s="235"/>
      <c r="CB237" s="235"/>
      <c r="CC237" s="235"/>
      <c r="CD237" s="235"/>
      <c r="CE237" s="235"/>
      <c r="CF237" s="235"/>
      <c r="CG237" s="235"/>
      <c r="CH237" s="235"/>
      <c r="CI237" s="235"/>
      <c r="CJ237" s="235"/>
      <c r="CK237" s="235"/>
      <c r="CL237" s="235"/>
      <c r="CM237" s="235"/>
      <c r="CN237" s="235"/>
      <c r="CO237" s="235"/>
      <c r="CP237" s="235"/>
      <c r="CQ237" s="235"/>
      <c r="CR237" s="235"/>
      <c r="CS237" s="235"/>
      <c r="CT237" s="235"/>
      <c r="CU237" s="235"/>
      <c r="CV237" s="235"/>
      <c r="CW237" s="235"/>
      <c r="CX237" s="235"/>
      <c r="CY237" s="235"/>
      <c r="CZ237" s="235"/>
      <c r="DA237" s="235"/>
      <c r="DB237" s="235"/>
      <c r="DC237" s="235"/>
      <c r="DD237" s="235"/>
      <c r="DE237" s="235"/>
      <c r="DF237" s="235"/>
      <c r="DG237" s="235"/>
      <c r="DH237" s="235"/>
      <c r="DI237" s="235"/>
      <c r="DJ237" s="235"/>
      <c r="DK237" s="235"/>
      <c r="DL237" s="235"/>
      <c r="DM237" s="235"/>
      <c r="DN237" s="235"/>
      <c r="DO237" s="235"/>
      <c r="DP237" s="235"/>
      <c r="DQ237" s="235"/>
      <c r="DR237" s="235"/>
      <c r="DS237" s="235"/>
      <c r="DT237" s="235"/>
      <c r="DU237" s="235"/>
      <c r="DV237" s="235"/>
      <c r="DW237" s="235"/>
      <c r="DX237" s="235"/>
      <c r="DY237" s="235"/>
      <c r="DZ237" s="235"/>
      <c r="EA237" s="235"/>
      <c r="EB237" s="235"/>
      <c r="EC237" s="235"/>
      <c r="ED237" s="235"/>
      <c r="EE237" s="235"/>
      <c r="EF237" s="235"/>
      <c r="EG237" s="235"/>
      <c r="EH237" s="235"/>
      <c r="EI237" s="235"/>
      <c r="EJ237" s="235"/>
      <c r="EK237" s="235"/>
      <c r="EL237" s="235"/>
      <c r="EM237" s="235"/>
      <c r="EN237" s="235"/>
      <c r="EO237" s="235"/>
      <c r="EP237" s="235"/>
      <c r="EQ237" s="235"/>
      <c r="ER237" s="235"/>
      <c r="ES237" s="235"/>
      <c r="ET237" s="235"/>
      <c r="EU237" s="235"/>
      <c r="EV237" s="235"/>
      <c r="EW237" s="235"/>
      <c r="EX237" s="235"/>
      <c r="EY237" s="235"/>
      <c r="EZ237" s="235"/>
      <c r="FA237" s="235"/>
      <c r="FB237" s="235"/>
      <c r="FC237" s="235"/>
      <c r="FD237" s="235"/>
    </row>
    <row r="238" spans="2:160" s="1" customFormat="1" x14ac:dyDescent="0.25">
      <c r="B238" s="33"/>
      <c r="C238" s="33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61"/>
      <c r="O238" s="261"/>
      <c r="P238" s="261"/>
      <c r="Q238" s="261"/>
      <c r="R238" s="261"/>
      <c r="S238" s="261"/>
      <c r="T238" s="261"/>
      <c r="U238" s="235"/>
      <c r="V238" s="235"/>
      <c r="W238" s="235"/>
      <c r="X238" s="235"/>
      <c r="Y238" s="235"/>
      <c r="Z238" s="235"/>
      <c r="AA238" s="235"/>
      <c r="AB238" s="235"/>
      <c r="AC238" s="235"/>
      <c r="AD238" s="235"/>
      <c r="AE238" s="235"/>
      <c r="AF238" s="235"/>
      <c r="AG238" s="235"/>
      <c r="AH238" s="235"/>
      <c r="AI238" s="235"/>
      <c r="AJ238" s="235"/>
      <c r="AK238" s="235"/>
      <c r="AL238" s="235"/>
      <c r="AM238" s="235"/>
      <c r="AN238" s="235"/>
      <c r="AO238" s="235"/>
      <c r="AP238" s="235"/>
      <c r="AQ238" s="235"/>
      <c r="AR238" s="235"/>
      <c r="AS238" s="235"/>
      <c r="AT238" s="235"/>
      <c r="AU238" s="235"/>
      <c r="AV238" s="235"/>
      <c r="AW238" s="235"/>
      <c r="AX238" s="235"/>
      <c r="AY238" s="235"/>
      <c r="AZ238" s="235"/>
      <c r="BA238" s="235"/>
      <c r="BB238" s="235"/>
      <c r="BC238" s="235"/>
      <c r="BD238" s="235"/>
      <c r="BE238" s="235"/>
      <c r="BF238" s="235"/>
      <c r="BG238" s="235"/>
      <c r="BH238" s="235"/>
      <c r="BI238" s="235"/>
      <c r="BJ238" s="235"/>
      <c r="BK238" s="235"/>
      <c r="BL238" s="235"/>
      <c r="BM238" s="235"/>
      <c r="BN238" s="235"/>
      <c r="BO238" s="235"/>
      <c r="BP238" s="235"/>
      <c r="BQ238" s="235"/>
      <c r="BR238" s="235"/>
      <c r="BS238" s="235"/>
      <c r="BT238" s="235"/>
      <c r="BU238" s="235"/>
      <c r="BV238" s="235"/>
      <c r="BW238" s="235"/>
      <c r="BX238" s="235"/>
      <c r="BY238" s="235"/>
      <c r="BZ238" s="235"/>
      <c r="CA238" s="235"/>
      <c r="CB238" s="235"/>
      <c r="CC238" s="235"/>
      <c r="CD238" s="235"/>
      <c r="CE238" s="235"/>
      <c r="CF238" s="235"/>
      <c r="CG238" s="235"/>
      <c r="CH238" s="235"/>
      <c r="CI238" s="235"/>
      <c r="CJ238" s="235"/>
      <c r="CK238" s="235"/>
      <c r="CL238" s="235"/>
      <c r="CM238" s="235"/>
      <c r="CN238" s="235"/>
      <c r="CO238" s="235"/>
      <c r="CP238" s="235"/>
      <c r="CQ238" s="235"/>
      <c r="CR238" s="235"/>
      <c r="CS238" s="235"/>
      <c r="CT238" s="235"/>
      <c r="CU238" s="235"/>
      <c r="CV238" s="235"/>
      <c r="CW238" s="235"/>
      <c r="CX238" s="235"/>
      <c r="CY238" s="235"/>
      <c r="CZ238" s="235"/>
      <c r="DA238" s="235"/>
      <c r="DB238" s="235"/>
      <c r="DC238" s="235"/>
      <c r="DD238" s="235"/>
      <c r="DE238" s="235"/>
      <c r="DF238" s="235"/>
      <c r="DG238" s="235"/>
      <c r="DH238" s="235"/>
      <c r="DI238" s="235"/>
      <c r="DJ238" s="235"/>
      <c r="DK238" s="235"/>
      <c r="DL238" s="235"/>
      <c r="DM238" s="235"/>
      <c r="DN238" s="235"/>
      <c r="DO238" s="235"/>
      <c r="DP238" s="235"/>
      <c r="DQ238" s="235"/>
      <c r="DR238" s="235"/>
      <c r="DS238" s="235"/>
      <c r="DT238" s="235"/>
      <c r="DU238" s="235"/>
      <c r="DV238" s="235"/>
      <c r="DW238" s="235"/>
      <c r="DX238" s="235"/>
      <c r="DY238" s="235"/>
      <c r="DZ238" s="235"/>
      <c r="EA238" s="235"/>
      <c r="EB238" s="235"/>
      <c r="EC238" s="235"/>
      <c r="ED238" s="235"/>
      <c r="EE238" s="235"/>
      <c r="EF238" s="235"/>
      <c r="EG238" s="235"/>
      <c r="EH238" s="235"/>
      <c r="EI238" s="235"/>
      <c r="EJ238" s="235"/>
      <c r="EK238" s="235"/>
      <c r="EL238" s="235"/>
      <c r="EM238" s="235"/>
      <c r="EN238" s="235"/>
      <c r="EO238" s="235"/>
      <c r="EP238" s="235"/>
      <c r="EQ238" s="235"/>
      <c r="ER238" s="235"/>
      <c r="ES238" s="235"/>
      <c r="ET238" s="235"/>
      <c r="EU238" s="235"/>
      <c r="EV238" s="235"/>
      <c r="EW238" s="235"/>
      <c r="EX238" s="235"/>
      <c r="EY238" s="235"/>
      <c r="EZ238" s="235"/>
      <c r="FA238" s="235"/>
      <c r="FB238" s="235"/>
      <c r="FC238" s="235"/>
      <c r="FD238" s="235"/>
    </row>
    <row r="239" spans="2:160" s="1" customFormat="1" x14ac:dyDescent="0.25">
      <c r="B239" s="33"/>
      <c r="C239" s="33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61"/>
      <c r="O239" s="261"/>
      <c r="P239" s="261"/>
      <c r="Q239" s="261"/>
      <c r="R239" s="261"/>
      <c r="S239" s="261"/>
      <c r="T239" s="261"/>
      <c r="U239" s="235"/>
      <c r="V239" s="235"/>
      <c r="W239" s="235"/>
      <c r="X239" s="235"/>
      <c r="Y239" s="235"/>
      <c r="Z239" s="235"/>
      <c r="AA239" s="235"/>
      <c r="AB239" s="235"/>
      <c r="AC239" s="235"/>
      <c r="AD239" s="235"/>
      <c r="AE239" s="235"/>
      <c r="AF239" s="235"/>
      <c r="AG239" s="235"/>
      <c r="AH239" s="235"/>
      <c r="AI239" s="235"/>
      <c r="AJ239" s="235"/>
      <c r="AK239" s="235"/>
      <c r="AL239" s="235"/>
      <c r="AM239" s="235"/>
      <c r="AN239" s="235"/>
      <c r="AO239" s="235"/>
      <c r="AP239" s="235"/>
      <c r="AQ239" s="235"/>
      <c r="AR239" s="235"/>
      <c r="AS239" s="235"/>
      <c r="AT239" s="235"/>
      <c r="AU239" s="235"/>
      <c r="AV239" s="235"/>
      <c r="AW239" s="235"/>
      <c r="AX239" s="235"/>
      <c r="AY239" s="235"/>
      <c r="AZ239" s="235"/>
      <c r="BA239" s="235"/>
      <c r="BB239" s="235"/>
      <c r="BC239" s="235"/>
      <c r="BD239" s="235"/>
      <c r="BE239" s="235"/>
      <c r="BF239" s="235"/>
      <c r="BG239" s="235"/>
      <c r="BH239" s="235"/>
      <c r="BI239" s="235"/>
      <c r="BJ239" s="235"/>
      <c r="BK239" s="235"/>
      <c r="BL239" s="235"/>
      <c r="BM239" s="235"/>
      <c r="BN239" s="235"/>
      <c r="BO239" s="235"/>
      <c r="BP239" s="235"/>
      <c r="BQ239" s="235"/>
      <c r="BR239" s="235"/>
      <c r="BS239" s="235"/>
      <c r="BT239" s="235"/>
      <c r="BU239" s="235"/>
      <c r="BV239" s="235"/>
      <c r="BW239" s="235"/>
      <c r="BX239" s="235"/>
      <c r="BY239" s="235"/>
      <c r="BZ239" s="235"/>
      <c r="CA239" s="235"/>
      <c r="CB239" s="235"/>
      <c r="CC239" s="235"/>
      <c r="CD239" s="235"/>
      <c r="CE239" s="235"/>
      <c r="CF239" s="235"/>
      <c r="CG239" s="235"/>
      <c r="CH239" s="235"/>
      <c r="CI239" s="235"/>
      <c r="CJ239" s="235"/>
      <c r="CK239" s="235"/>
      <c r="CL239" s="235"/>
      <c r="CM239" s="235"/>
      <c r="CN239" s="235"/>
      <c r="CO239" s="235"/>
      <c r="CP239" s="235"/>
      <c r="CQ239" s="235"/>
      <c r="CR239" s="235"/>
      <c r="CS239" s="235"/>
      <c r="CT239" s="235"/>
      <c r="CU239" s="235"/>
      <c r="CV239" s="235"/>
      <c r="CW239" s="235"/>
      <c r="CX239" s="235"/>
      <c r="CY239" s="235"/>
      <c r="CZ239" s="235"/>
      <c r="DA239" s="235"/>
      <c r="DB239" s="235"/>
      <c r="DC239" s="235"/>
      <c r="DD239" s="235"/>
      <c r="DE239" s="235"/>
      <c r="DF239" s="235"/>
      <c r="DG239" s="235"/>
      <c r="DH239" s="235"/>
      <c r="DI239" s="235"/>
      <c r="DJ239" s="235"/>
      <c r="DK239" s="235"/>
      <c r="DL239" s="235"/>
      <c r="DM239" s="235"/>
      <c r="DN239" s="235"/>
      <c r="DO239" s="235"/>
      <c r="DP239" s="235"/>
      <c r="DQ239" s="235"/>
      <c r="DR239" s="235"/>
      <c r="DS239" s="235"/>
      <c r="DT239" s="235"/>
      <c r="DU239" s="235"/>
      <c r="DV239" s="235"/>
      <c r="DW239" s="235"/>
      <c r="DX239" s="235"/>
      <c r="DY239" s="235"/>
      <c r="DZ239" s="235"/>
      <c r="EA239" s="235"/>
      <c r="EB239" s="235"/>
      <c r="EC239" s="235"/>
      <c r="ED239" s="235"/>
      <c r="EE239" s="235"/>
      <c r="EF239" s="235"/>
      <c r="EG239" s="235"/>
      <c r="EH239" s="235"/>
      <c r="EI239" s="235"/>
      <c r="EJ239" s="235"/>
      <c r="EK239" s="235"/>
      <c r="EL239" s="235"/>
      <c r="EM239" s="235"/>
      <c r="EN239" s="235"/>
      <c r="EO239" s="235"/>
      <c r="EP239" s="235"/>
      <c r="EQ239" s="235"/>
      <c r="ER239" s="235"/>
      <c r="ES239" s="235"/>
      <c r="ET239" s="235"/>
      <c r="EU239" s="235"/>
      <c r="EV239" s="235"/>
      <c r="EW239" s="235"/>
      <c r="EX239" s="235"/>
      <c r="EY239" s="235"/>
      <c r="EZ239" s="235"/>
      <c r="FA239" s="235"/>
      <c r="FB239" s="235"/>
      <c r="FC239" s="235"/>
      <c r="FD239" s="235"/>
    </row>
    <row r="240" spans="2:160" s="1" customFormat="1" x14ac:dyDescent="0.25">
      <c r="B240" s="33"/>
      <c r="C240" s="33"/>
      <c r="D240" s="261"/>
      <c r="E240" s="261"/>
      <c r="F240" s="261"/>
      <c r="G240" s="261"/>
      <c r="H240" s="261"/>
      <c r="I240" s="261"/>
      <c r="J240" s="261"/>
      <c r="K240" s="261"/>
      <c r="L240" s="261"/>
      <c r="M240" s="261"/>
      <c r="N240" s="261"/>
      <c r="O240" s="261"/>
      <c r="P240" s="261"/>
      <c r="Q240" s="261"/>
      <c r="R240" s="261"/>
      <c r="S240" s="261"/>
      <c r="T240" s="261"/>
      <c r="U240" s="235"/>
      <c r="V240" s="235"/>
      <c r="W240" s="235"/>
      <c r="X240" s="235"/>
      <c r="Y240" s="235"/>
      <c r="Z240" s="235"/>
      <c r="AA240" s="235"/>
      <c r="AB240" s="235"/>
      <c r="AC240" s="235"/>
      <c r="AD240" s="235"/>
      <c r="AE240" s="235"/>
      <c r="AF240" s="235"/>
      <c r="AG240" s="235"/>
      <c r="AH240" s="235"/>
      <c r="AI240" s="235"/>
      <c r="AJ240" s="235"/>
      <c r="AK240" s="235"/>
      <c r="AL240" s="235"/>
      <c r="AM240" s="235"/>
      <c r="AN240" s="235"/>
      <c r="AO240" s="235"/>
      <c r="AP240" s="235"/>
      <c r="AQ240" s="235"/>
      <c r="AR240" s="235"/>
      <c r="AS240" s="235"/>
      <c r="AT240" s="235"/>
      <c r="AU240" s="235"/>
      <c r="AV240" s="235"/>
      <c r="AW240" s="235"/>
      <c r="AX240" s="235"/>
      <c r="AY240" s="235"/>
      <c r="AZ240" s="235"/>
      <c r="BA240" s="235"/>
      <c r="BB240" s="235"/>
      <c r="BC240" s="235"/>
      <c r="BD240" s="235"/>
      <c r="BE240" s="235"/>
      <c r="BF240" s="235"/>
      <c r="BG240" s="235"/>
      <c r="BH240" s="235"/>
      <c r="BI240" s="235"/>
      <c r="BJ240" s="235"/>
      <c r="BK240" s="235"/>
      <c r="BL240" s="235"/>
      <c r="BM240" s="235"/>
      <c r="BN240" s="235"/>
      <c r="BO240" s="235"/>
      <c r="BP240" s="235"/>
      <c r="BQ240" s="235"/>
      <c r="BR240" s="235"/>
      <c r="BS240" s="235"/>
      <c r="BT240" s="235"/>
      <c r="BU240" s="235"/>
      <c r="BV240" s="235"/>
      <c r="BW240" s="235"/>
      <c r="BX240" s="235"/>
      <c r="BY240" s="235"/>
      <c r="BZ240" s="235"/>
      <c r="CA240" s="235"/>
      <c r="CB240" s="235"/>
      <c r="CC240" s="235"/>
      <c r="CD240" s="235"/>
      <c r="CE240" s="235"/>
      <c r="CF240" s="235"/>
      <c r="CG240" s="235"/>
      <c r="CH240" s="235"/>
      <c r="CI240" s="235"/>
      <c r="CJ240" s="235"/>
      <c r="CK240" s="235"/>
      <c r="CL240" s="235"/>
      <c r="CM240" s="235"/>
      <c r="CN240" s="235"/>
      <c r="CO240" s="235"/>
      <c r="CP240" s="235"/>
      <c r="CQ240" s="235"/>
      <c r="CR240" s="235"/>
      <c r="CS240" s="235"/>
      <c r="CT240" s="235"/>
      <c r="CU240" s="235"/>
      <c r="CV240" s="235"/>
      <c r="CW240" s="235"/>
      <c r="CX240" s="235"/>
      <c r="CY240" s="235"/>
      <c r="CZ240" s="235"/>
      <c r="DA240" s="235"/>
      <c r="DB240" s="235"/>
      <c r="DC240" s="235"/>
      <c r="DD240" s="235"/>
      <c r="DE240" s="235"/>
      <c r="DF240" s="235"/>
      <c r="DG240" s="235"/>
      <c r="DH240" s="235"/>
      <c r="DI240" s="235"/>
      <c r="DJ240" s="235"/>
      <c r="DK240" s="235"/>
      <c r="DL240" s="235"/>
      <c r="DM240" s="235"/>
      <c r="DN240" s="235"/>
      <c r="DO240" s="235"/>
      <c r="DP240" s="235"/>
      <c r="DQ240" s="235"/>
      <c r="DR240" s="235"/>
      <c r="DS240" s="235"/>
      <c r="DT240" s="235"/>
      <c r="DU240" s="235"/>
      <c r="DV240" s="235"/>
      <c r="DW240" s="235"/>
      <c r="DX240" s="235"/>
      <c r="DY240" s="235"/>
      <c r="DZ240" s="235"/>
      <c r="EA240" s="235"/>
      <c r="EB240" s="235"/>
      <c r="EC240" s="235"/>
      <c r="ED240" s="235"/>
      <c r="EE240" s="235"/>
      <c r="EF240" s="235"/>
      <c r="EG240" s="235"/>
      <c r="EH240" s="235"/>
      <c r="EI240" s="235"/>
      <c r="EJ240" s="235"/>
      <c r="EK240" s="235"/>
      <c r="EL240" s="235"/>
      <c r="EM240" s="235"/>
      <c r="EN240" s="235"/>
      <c r="EO240" s="235"/>
      <c r="EP240" s="235"/>
      <c r="EQ240" s="235"/>
      <c r="ER240" s="235"/>
      <c r="ES240" s="235"/>
      <c r="ET240" s="235"/>
      <c r="EU240" s="235"/>
      <c r="EV240" s="235"/>
      <c r="EW240" s="235"/>
      <c r="EX240" s="235"/>
      <c r="EY240" s="235"/>
      <c r="EZ240" s="235"/>
      <c r="FA240" s="235"/>
      <c r="FB240" s="235"/>
      <c r="FC240" s="235"/>
      <c r="FD240" s="235"/>
    </row>
    <row r="241" spans="2:160" s="1" customFormat="1" x14ac:dyDescent="0.25">
      <c r="B241" s="33"/>
      <c r="C241" s="33"/>
      <c r="D241" s="261"/>
      <c r="E241" s="261"/>
      <c r="F241" s="261"/>
      <c r="G241" s="261"/>
      <c r="H241" s="261"/>
      <c r="I241" s="261"/>
      <c r="J241" s="261"/>
      <c r="K241" s="261"/>
      <c r="L241" s="261"/>
      <c r="M241" s="261"/>
      <c r="N241" s="261"/>
      <c r="O241" s="261"/>
      <c r="P241" s="261"/>
      <c r="Q241" s="261"/>
      <c r="R241" s="261"/>
      <c r="S241" s="261"/>
      <c r="T241" s="261"/>
      <c r="U241" s="235"/>
      <c r="V241" s="235"/>
      <c r="W241" s="235"/>
      <c r="X241" s="235"/>
      <c r="Y241" s="235"/>
      <c r="Z241" s="235"/>
      <c r="AA241" s="235"/>
      <c r="AB241" s="235"/>
      <c r="AC241" s="235"/>
      <c r="AD241" s="235"/>
      <c r="AE241" s="235"/>
      <c r="AF241" s="235"/>
      <c r="AG241" s="235"/>
      <c r="AH241" s="235"/>
      <c r="AI241" s="235"/>
      <c r="AJ241" s="235"/>
      <c r="AK241" s="235"/>
      <c r="AL241" s="235"/>
      <c r="AM241" s="235"/>
      <c r="AN241" s="235"/>
      <c r="AO241" s="235"/>
      <c r="AP241" s="235"/>
      <c r="AQ241" s="235"/>
      <c r="AR241" s="235"/>
      <c r="AS241" s="235"/>
      <c r="AT241" s="235"/>
      <c r="AU241" s="235"/>
      <c r="AV241" s="235"/>
      <c r="AW241" s="235"/>
      <c r="AX241" s="235"/>
      <c r="AY241" s="235"/>
      <c r="AZ241" s="235"/>
      <c r="BA241" s="235"/>
      <c r="BB241" s="235"/>
      <c r="BC241" s="235"/>
      <c r="BD241" s="235"/>
      <c r="BE241" s="235"/>
      <c r="BF241" s="235"/>
      <c r="BG241" s="235"/>
      <c r="BH241" s="235"/>
      <c r="BI241" s="235"/>
      <c r="BJ241" s="235"/>
      <c r="BK241" s="235"/>
      <c r="BL241" s="235"/>
      <c r="BM241" s="235"/>
      <c r="BN241" s="235"/>
      <c r="BO241" s="235"/>
      <c r="BP241" s="235"/>
      <c r="BQ241" s="235"/>
      <c r="BR241" s="235"/>
      <c r="BS241" s="235"/>
      <c r="BT241" s="235"/>
      <c r="BU241" s="235"/>
      <c r="BV241" s="235"/>
      <c r="BW241" s="235"/>
      <c r="BX241" s="235"/>
      <c r="BY241" s="235"/>
      <c r="BZ241" s="235"/>
      <c r="CA241" s="235"/>
      <c r="CB241" s="235"/>
      <c r="CC241" s="235"/>
      <c r="CD241" s="235"/>
      <c r="CE241" s="235"/>
      <c r="CF241" s="235"/>
      <c r="CG241" s="235"/>
      <c r="CH241" s="235"/>
      <c r="CI241" s="235"/>
      <c r="CJ241" s="235"/>
      <c r="CK241" s="235"/>
      <c r="CL241" s="235"/>
      <c r="CM241" s="235"/>
      <c r="CN241" s="235"/>
      <c r="CO241" s="235"/>
      <c r="CP241" s="235"/>
      <c r="CQ241" s="235"/>
      <c r="CR241" s="235"/>
      <c r="CS241" s="235"/>
      <c r="CT241" s="235"/>
      <c r="CU241" s="235"/>
      <c r="CV241" s="235"/>
      <c r="CW241" s="235"/>
      <c r="CX241" s="235"/>
      <c r="CY241" s="235"/>
      <c r="CZ241" s="235"/>
      <c r="DA241" s="235"/>
      <c r="DB241" s="235"/>
      <c r="DC241" s="235"/>
      <c r="DD241" s="235"/>
      <c r="DE241" s="235"/>
      <c r="DF241" s="235"/>
      <c r="DG241" s="235"/>
      <c r="DH241" s="235"/>
      <c r="DI241" s="235"/>
      <c r="DJ241" s="235"/>
      <c r="DK241" s="235"/>
      <c r="DL241" s="235"/>
      <c r="DM241" s="235"/>
      <c r="DN241" s="235"/>
      <c r="DO241" s="235"/>
      <c r="DP241" s="235"/>
      <c r="DQ241" s="235"/>
      <c r="DR241" s="235"/>
      <c r="DS241" s="235"/>
      <c r="DT241" s="235"/>
      <c r="DU241" s="235"/>
      <c r="DV241" s="235"/>
      <c r="DW241" s="235"/>
      <c r="DX241" s="235"/>
      <c r="DY241" s="235"/>
      <c r="DZ241" s="235"/>
      <c r="EA241" s="235"/>
      <c r="EB241" s="235"/>
      <c r="EC241" s="235"/>
      <c r="ED241" s="235"/>
      <c r="EE241" s="235"/>
      <c r="EF241" s="235"/>
      <c r="EG241" s="235"/>
      <c r="EH241" s="235"/>
      <c r="EI241" s="235"/>
      <c r="EJ241" s="235"/>
      <c r="EK241" s="235"/>
      <c r="EL241" s="235"/>
      <c r="EM241" s="235"/>
      <c r="EN241" s="235"/>
      <c r="EO241" s="235"/>
      <c r="EP241" s="235"/>
      <c r="EQ241" s="235"/>
      <c r="ER241" s="235"/>
      <c r="ES241" s="235"/>
      <c r="ET241" s="235"/>
      <c r="EU241" s="235"/>
      <c r="EV241" s="235"/>
      <c r="EW241" s="235"/>
      <c r="EX241" s="235"/>
      <c r="EY241" s="235"/>
      <c r="EZ241" s="235"/>
      <c r="FA241" s="235"/>
      <c r="FB241" s="235"/>
      <c r="FC241" s="235"/>
      <c r="FD241" s="235"/>
    </row>
    <row r="242" spans="2:160" s="1" customFormat="1" x14ac:dyDescent="0.25">
      <c r="B242" s="33"/>
      <c r="C242" s="33"/>
      <c r="D242" s="261"/>
      <c r="E242" s="261"/>
      <c r="F242" s="261"/>
      <c r="G242" s="261"/>
      <c r="H242" s="261"/>
      <c r="I242" s="261"/>
      <c r="J242" s="261"/>
      <c r="K242" s="261"/>
      <c r="L242" s="261"/>
      <c r="M242" s="261"/>
      <c r="N242" s="261"/>
      <c r="O242" s="261"/>
      <c r="P242" s="261"/>
      <c r="Q242" s="261"/>
      <c r="R242" s="261"/>
      <c r="S242" s="261"/>
      <c r="T242" s="261"/>
      <c r="U242" s="235"/>
      <c r="V242" s="235"/>
      <c r="W242" s="235"/>
      <c r="X242" s="235"/>
      <c r="Y242" s="235"/>
      <c r="Z242" s="235"/>
      <c r="AA242" s="235"/>
      <c r="AB242" s="235"/>
      <c r="AC242" s="235"/>
      <c r="AD242" s="235"/>
      <c r="AE242" s="235"/>
      <c r="AF242" s="235"/>
      <c r="AG242" s="235"/>
      <c r="AH242" s="235"/>
      <c r="AI242" s="235"/>
      <c r="AJ242" s="235"/>
      <c r="AK242" s="235"/>
      <c r="AL242" s="235"/>
      <c r="AM242" s="235"/>
      <c r="AN242" s="235"/>
      <c r="AO242" s="235"/>
      <c r="AP242" s="235"/>
      <c r="AQ242" s="235"/>
      <c r="AR242" s="235"/>
      <c r="AS242" s="235"/>
      <c r="AT242" s="235"/>
      <c r="AU242" s="235"/>
      <c r="AV242" s="235"/>
      <c r="AW242" s="235"/>
      <c r="AX242" s="235"/>
      <c r="AY242" s="235"/>
      <c r="AZ242" s="235"/>
      <c r="BA242" s="235"/>
      <c r="BB242" s="235"/>
      <c r="BC242" s="235"/>
      <c r="BD242" s="235"/>
      <c r="BE242" s="235"/>
      <c r="BF242" s="235"/>
      <c r="BG242" s="235"/>
      <c r="BH242" s="235"/>
      <c r="BI242" s="235"/>
      <c r="BJ242" s="235"/>
      <c r="BK242" s="235"/>
      <c r="BL242" s="235"/>
      <c r="BM242" s="235"/>
      <c r="BN242" s="235"/>
      <c r="BO242" s="235"/>
      <c r="BP242" s="235"/>
      <c r="BQ242" s="235"/>
      <c r="BR242" s="235"/>
      <c r="BS242" s="235"/>
      <c r="BT242" s="235"/>
      <c r="BU242" s="235"/>
      <c r="BV242" s="235"/>
      <c r="BW242" s="235"/>
      <c r="BX242" s="235"/>
      <c r="BY242" s="235"/>
      <c r="BZ242" s="235"/>
      <c r="CA242" s="235"/>
      <c r="CB242" s="235"/>
      <c r="CC242" s="235"/>
      <c r="CD242" s="235"/>
      <c r="CE242" s="235"/>
      <c r="CF242" s="235"/>
      <c r="CG242" s="235"/>
      <c r="CH242" s="235"/>
      <c r="CI242" s="235"/>
      <c r="CJ242" s="235"/>
      <c r="CK242" s="235"/>
      <c r="CL242" s="235"/>
      <c r="CM242" s="235"/>
      <c r="CN242" s="235"/>
      <c r="CO242" s="235"/>
      <c r="CP242" s="235"/>
      <c r="CQ242" s="235"/>
      <c r="CR242" s="235"/>
      <c r="CS242" s="235"/>
      <c r="CT242" s="235"/>
      <c r="CU242" s="235"/>
      <c r="CV242" s="235"/>
      <c r="CW242" s="235"/>
      <c r="CX242" s="235"/>
      <c r="CY242" s="235"/>
      <c r="CZ242" s="235"/>
      <c r="DA242" s="235"/>
      <c r="DB242" s="235"/>
      <c r="DC242" s="235"/>
      <c r="DD242" s="235"/>
      <c r="DE242" s="235"/>
      <c r="DF242" s="235"/>
      <c r="DG242" s="235"/>
      <c r="DH242" s="235"/>
      <c r="DI242" s="235"/>
      <c r="DJ242" s="235"/>
      <c r="DK242" s="235"/>
      <c r="DL242" s="235"/>
      <c r="DM242" s="235"/>
      <c r="DN242" s="235"/>
      <c r="DO242" s="235"/>
      <c r="DP242" s="235"/>
      <c r="DQ242" s="235"/>
      <c r="DR242" s="235"/>
      <c r="DS242" s="235"/>
      <c r="DT242" s="235"/>
      <c r="DU242" s="235"/>
      <c r="DV242" s="235"/>
      <c r="DW242" s="235"/>
      <c r="DX242" s="235"/>
      <c r="DY242" s="235"/>
      <c r="DZ242" s="235"/>
      <c r="EA242" s="235"/>
      <c r="EB242" s="235"/>
      <c r="EC242" s="235"/>
      <c r="ED242" s="235"/>
      <c r="EE242" s="235"/>
      <c r="EF242" s="235"/>
      <c r="EG242" s="235"/>
      <c r="EH242" s="235"/>
      <c r="EI242" s="235"/>
      <c r="EJ242" s="235"/>
      <c r="EK242" s="235"/>
      <c r="EL242" s="235"/>
      <c r="EM242" s="235"/>
      <c r="EN242" s="235"/>
      <c r="EO242" s="235"/>
      <c r="EP242" s="235"/>
      <c r="EQ242" s="235"/>
      <c r="ER242" s="235"/>
      <c r="ES242" s="235"/>
      <c r="ET242" s="235"/>
      <c r="EU242" s="235"/>
      <c r="EV242" s="235"/>
      <c r="EW242" s="235"/>
      <c r="EX242" s="235"/>
      <c r="EY242" s="235"/>
      <c r="EZ242" s="235"/>
      <c r="FA242" s="235"/>
      <c r="FB242" s="235"/>
      <c r="FC242" s="235"/>
      <c r="FD242" s="235"/>
    </row>
    <row r="243" spans="2:160" s="1" customFormat="1" x14ac:dyDescent="0.25">
      <c r="B243" s="33"/>
      <c r="C243" s="33"/>
      <c r="D243" s="261"/>
      <c r="E243" s="261"/>
      <c r="F243" s="261"/>
      <c r="G243" s="261"/>
      <c r="H243" s="261"/>
      <c r="I243" s="261"/>
      <c r="J243" s="261"/>
      <c r="K243" s="261"/>
      <c r="L243" s="261"/>
      <c r="M243" s="261"/>
      <c r="N243" s="261"/>
      <c r="O243" s="261"/>
      <c r="P243" s="261"/>
      <c r="Q243" s="261"/>
      <c r="R243" s="261"/>
      <c r="S243" s="261"/>
      <c r="T243" s="261"/>
      <c r="U243" s="235"/>
      <c r="V243" s="235"/>
      <c r="W243" s="235"/>
      <c r="X243" s="235"/>
      <c r="Y243" s="235"/>
      <c r="Z243" s="235"/>
      <c r="AA243" s="235"/>
      <c r="AB243" s="235"/>
      <c r="AC243" s="235"/>
      <c r="AD243" s="235"/>
      <c r="AE243" s="235"/>
      <c r="AF243" s="235"/>
      <c r="AG243" s="235"/>
      <c r="AH243" s="235"/>
      <c r="AI243" s="235"/>
      <c r="AJ243" s="235"/>
      <c r="AK243" s="235"/>
      <c r="AL243" s="235"/>
      <c r="AM243" s="235"/>
      <c r="AN243" s="235"/>
      <c r="AO243" s="235"/>
      <c r="AP243" s="235"/>
      <c r="AQ243" s="235"/>
      <c r="AR243" s="235"/>
      <c r="AS243" s="235"/>
      <c r="AT243" s="235"/>
      <c r="AU243" s="235"/>
      <c r="AV243" s="235"/>
      <c r="AW243" s="235"/>
      <c r="AX243" s="235"/>
      <c r="AY243" s="235"/>
      <c r="AZ243" s="235"/>
      <c r="BA243" s="235"/>
      <c r="BB243" s="235"/>
      <c r="BC243" s="235"/>
      <c r="BD243" s="235"/>
      <c r="BE243" s="235"/>
      <c r="BF243" s="235"/>
      <c r="BG243" s="235"/>
      <c r="BH243" s="235"/>
      <c r="BI243" s="235"/>
      <c r="BJ243" s="235"/>
      <c r="BK243" s="235"/>
      <c r="BL243" s="235"/>
      <c r="BM243" s="235"/>
      <c r="BN243" s="235"/>
      <c r="BO243" s="235"/>
      <c r="BP243" s="235"/>
      <c r="BQ243" s="235"/>
      <c r="BR243" s="235"/>
      <c r="BS243" s="235"/>
      <c r="BT243" s="235"/>
      <c r="BU243" s="235"/>
      <c r="BV243" s="235"/>
      <c r="BW243" s="235"/>
      <c r="BX243" s="235"/>
      <c r="BY243" s="235"/>
      <c r="BZ243" s="235"/>
      <c r="CA243" s="235"/>
      <c r="CB243" s="235"/>
      <c r="CC243" s="235"/>
      <c r="CD243" s="235"/>
      <c r="CE243" s="235"/>
      <c r="CF243" s="235"/>
      <c r="CG243" s="235"/>
      <c r="CH243" s="235"/>
      <c r="CI243" s="235"/>
      <c r="CJ243" s="235"/>
      <c r="CK243" s="235"/>
      <c r="CL243" s="235"/>
      <c r="CM243" s="235"/>
      <c r="CN243" s="235"/>
      <c r="CO243" s="235"/>
      <c r="CP243" s="235"/>
      <c r="CQ243" s="235"/>
      <c r="CR243" s="235"/>
      <c r="CS243" s="235"/>
      <c r="CT243" s="235"/>
      <c r="CU243" s="235"/>
      <c r="CV243" s="235"/>
      <c r="CW243" s="235"/>
      <c r="CX243" s="235"/>
      <c r="CY243" s="235"/>
      <c r="CZ243" s="235"/>
      <c r="DA243" s="235"/>
      <c r="DB243" s="235"/>
      <c r="DC243" s="235"/>
      <c r="DD243" s="235"/>
      <c r="DE243" s="235"/>
      <c r="DF243" s="235"/>
      <c r="DG243" s="235"/>
      <c r="DH243" s="235"/>
      <c r="DI243" s="235"/>
      <c r="DJ243" s="235"/>
      <c r="DK243" s="235"/>
      <c r="DL243" s="235"/>
      <c r="DM243" s="235"/>
      <c r="DN243" s="235"/>
      <c r="DO243" s="235"/>
      <c r="DP243" s="235"/>
      <c r="DQ243" s="235"/>
      <c r="DR243" s="235"/>
      <c r="DS243" s="235"/>
      <c r="DT243" s="235"/>
      <c r="DU243" s="235"/>
      <c r="DV243" s="235"/>
      <c r="DW243" s="235"/>
      <c r="DX243" s="235"/>
      <c r="DY243" s="235"/>
      <c r="DZ243" s="235"/>
      <c r="EA243" s="235"/>
      <c r="EB243" s="235"/>
      <c r="EC243" s="235"/>
      <c r="ED243" s="235"/>
      <c r="EE243" s="235"/>
      <c r="EF243" s="235"/>
      <c r="EG243" s="235"/>
      <c r="EH243" s="235"/>
      <c r="EI243" s="235"/>
      <c r="EJ243" s="235"/>
      <c r="EK243" s="235"/>
      <c r="EL243" s="235"/>
      <c r="EM243" s="235"/>
      <c r="EN243" s="235"/>
      <c r="EO243" s="235"/>
      <c r="EP243" s="235"/>
      <c r="EQ243" s="235"/>
      <c r="ER243" s="235"/>
      <c r="ES243" s="235"/>
      <c r="ET243" s="235"/>
      <c r="EU243" s="235"/>
      <c r="EV243" s="235"/>
      <c r="EW243" s="235"/>
      <c r="EX243" s="235"/>
      <c r="EY243" s="235"/>
      <c r="EZ243" s="235"/>
      <c r="FA243" s="235"/>
      <c r="FB243" s="235"/>
      <c r="FC243" s="235"/>
      <c r="FD243" s="235"/>
    </row>
    <row r="244" spans="2:160" s="1" customFormat="1" x14ac:dyDescent="0.25">
      <c r="B244" s="33"/>
      <c r="C244" s="33"/>
      <c r="D244" s="261"/>
      <c r="E244" s="261"/>
      <c r="F244" s="261"/>
      <c r="G244" s="261"/>
      <c r="H244" s="261"/>
      <c r="I244" s="261"/>
      <c r="J244" s="261"/>
      <c r="K244" s="261"/>
      <c r="L244" s="261"/>
      <c r="M244" s="261"/>
      <c r="N244" s="261"/>
      <c r="O244" s="261"/>
      <c r="P244" s="261"/>
      <c r="Q244" s="261"/>
      <c r="R244" s="261"/>
      <c r="S244" s="261"/>
      <c r="T244" s="261"/>
      <c r="U244" s="235"/>
      <c r="V244" s="235"/>
      <c r="W244" s="235"/>
      <c r="X244" s="235"/>
      <c r="Y244" s="235"/>
      <c r="Z244" s="235"/>
      <c r="AA244" s="235"/>
      <c r="AB244" s="235"/>
      <c r="AC244" s="235"/>
      <c r="AD244" s="235"/>
      <c r="AE244" s="235"/>
      <c r="AF244" s="235"/>
      <c r="AG244" s="235"/>
      <c r="AH244" s="235"/>
      <c r="AI244" s="235"/>
      <c r="AJ244" s="235"/>
      <c r="AK244" s="235"/>
      <c r="AL244" s="235"/>
      <c r="AM244" s="235"/>
      <c r="AN244" s="235"/>
      <c r="AO244" s="235"/>
      <c r="AP244" s="235"/>
      <c r="AQ244" s="235"/>
      <c r="AR244" s="235"/>
      <c r="AS244" s="235"/>
      <c r="AT244" s="235"/>
      <c r="AU244" s="235"/>
      <c r="AV244" s="235"/>
      <c r="AW244" s="235"/>
      <c r="AX244" s="235"/>
      <c r="AY244" s="235"/>
      <c r="AZ244" s="235"/>
      <c r="BA244" s="235"/>
      <c r="BB244" s="235"/>
      <c r="BC244" s="235"/>
      <c r="BD244" s="235"/>
      <c r="BE244" s="235"/>
      <c r="BF244" s="235"/>
      <c r="BG244" s="235"/>
      <c r="BH244" s="235"/>
      <c r="BI244" s="235"/>
      <c r="BJ244" s="235"/>
      <c r="BK244" s="235"/>
      <c r="BL244" s="235"/>
      <c r="BM244" s="235"/>
      <c r="BN244" s="235"/>
      <c r="BO244" s="235"/>
      <c r="BP244" s="235"/>
      <c r="BQ244" s="235"/>
      <c r="BR244" s="235"/>
      <c r="BS244" s="235"/>
      <c r="BT244" s="235"/>
      <c r="BU244" s="235"/>
      <c r="BV244" s="235"/>
      <c r="BW244" s="235"/>
      <c r="BX244" s="235"/>
      <c r="BY244" s="235"/>
      <c r="BZ244" s="235"/>
      <c r="CA244" s="235"/>
      <c r="CB244" s="235"/>
      <c r="CC244" s="235"/>
      <c r="CD244" s="235"/>
      <c r="CE244" s="235"/>
      <c r="CF244" s="235"/>
      <c r="CG244" s="235"/>
      <c r="CH244" s="235"/>
      <c r="CI244" s="235"/>
      <c r="CJ244" s="235"/>
      <c r="CK244" s="235"/>
      <c r="CL244" s="235"/>
      <c r="CM244" s="235"/>
      <c r="CN244" s="235"/>
      <c r="CO244" s="235"/>
      <c r="CP244" s="235"/>
      <c r="CQ244" s="235"/>
      <c r="CR244" s="235"/>
      <c r="CS244" s="235"/>
      <c r="CT244" s="235"/>
      <c r="CU244" s="235"/>
      <c r="CV244" s="235"/>
      <c r="CW244" s="235"/>
      <c r="CX244" s="235"/>
      <c r="CY244" s="235"/>
      <c r="CZ244" s="235"/>
      <c r="DA244" s="235"/>
      <c r="DB244" s="235"/>
      <c r="DC244" s="235"/>
      <c r="DD244" s="235"/>
      <c r="DE244" s="235"/>
      <c r="DF244" s="235"/>
      <c r="DG244" s="235"/>
      <c r="DH244" s="235"/>
      <c r="DI244" s="235"/>
      <c r="DJ244" s="235"/>
      <c r="DK244" s="235"/>
      <c r="DL244" s="235"/>
      <c r="DM244" s="235"/>
      <c r="DN244" s="235"/>
      <c r="DO244" s="235"/>
      <c r="DP244" s="235"/>
      <c r="DQ244" s="235"/>
      <c r="DR244" s="235"/>
      <c r="DS244" s="235"/>
      <c r="DT244" s="235"/>
      <c r="DU244" s="235"/>
      <c r="DV244" s="235"/>
      <c r="DW244" s="235"/>
      <c r="DX244" s="235"/>
      <c r="DY244" s="235"/>
      <c r="DZ244" s="235"/>
      <c r="EA244" s="235"/>
      <c r="EB244" s="235"/>
      <c r="EC244" s="235"/>
      <c r="ED244" s="235"/>
      <c r="EE244" s="235"/>
      <c r="EF244" s="235"/>
      <c r="EG244" s="235"/>
      <c r="EH244" s="235"/>
      <c r="EI244" s="235"/>
      <c r="EJ244" s="235"/>
      <c r="EK244" s="235"/>
      <c r="EL244" s="235"/>
      <c r="EM244" s="235"/>
      <c r="EN244" s="235"/>
      <c r="EO244" s="235"/>
      <c r="EP244" s="235"/>
      <c r="EQ244" s="235"/>
      <c r="ER244" s="235"/>
      <c r="ES244" s="235"/>
      <c r="ET244" s="235"/>
      <c r="EU244" s="235"/>
      <c r="EV244" s="235"/>
      <c r="EW244" s="235"/>
      <c r="EX244" s="235"/>
      <c r="EY244" s="235"/>
      <c r="EZ244" s="235"/>
      <c r="FA244" s="235"/>
      <c r="FB244" s="235"/>
      <c r="FC244" s="235"/>
      <c r="FD244" s="235"/>
    </row>
    <row r="245" spans="2:160" s="1" customFormat="1" x14ac:dyDescent="0.25">
      <c r="B245" s="33"/>
      <c r="C245" s="33"/>
      <c r="D245" s="261"/>
      <c r="E245" s="261"/>
      <c r="F245" s="261"/>
      <c r="G245" s="261"/>
      <c r="H245" s="261"/>
      <c r="I245" s="261"/>
      <c r="J245" s="261"/>
      <c r="K245" s="261"/>
      <c r="L245" s="261"/>
      <c r="M245" s="261"/>
      <c r="N245" s="261"/>
      <c r="O245" s="261"/>
      <c r="P245" s="261"/>
      <c r="Q245" s="261"/>
      <c r="R245" s="261"/>
      <c r="S245" s="261"/>
      <c r="T245" s="261"/>
      <c r="U245" s="235"/>
      <c r="V245" s="235"/>
      <c r="W245" s="235"/>
      <c r="X245" s="235"/>
      <c r="Y245" s="235"/>
      <c r="Z245" s="235"/>
      <c r="AA245" s="235"/>
      <c r="AB245" s="235"/>
      <c r="AC245" s="235"/>
      <c r="AD245" s="235"/>
      <c r="AE245" s="235"/>
      <c r="AF245" s="235"/>
      <c r="AG245" s="235"/>
      <c r="AH245" s="235"/>
      <c r="AI245" s="235"/>
      <c r="AJ245" s="235"/>
      <c r="AK245" s="235"/>
      <c r="AL245" s="235"/>
      <c r="AM245" s="235"/>
      <c r="AN245" s="235"/>
      <c r="AO245" s="235"/>
      <c r="AP245" s="235"/>
      <c r="AQ245" s="235"/>
      <c r="AR245" s="235"/>
      <c r="AS245" s="235"/>
      <c r="AT245" s="235"/>
      <c r="AU245" s="235"/>
      <c r="AV245" s="235"/>
      <c r="AW245" s="235"/>
      <c r="AX245" s="235"/>
      <c r="AY245" s="235"/>
      <c r="AZ245" s="235"/>
      <c r="BA245" s="235"/>
      <c r="BB245" s="235"/>
      <c r="BC245" s="235"/>
      <c r="BD245" s="235"/>
      <c r="BE245" s="235"/>
      <c r="BF245" s="235"/>
      <c r="BG245" s="235"/>
      <c r="BH245" s="235"/>
      <c r="BI245" s="235"/>
      <c r="BJ245" s="235"/>
      <c r="BK245" s="235"/>
      <c r="BL245" s="235"/>
      <c r="BM245" s="235"/>
      <c r="BN245" s="235"/>
      <c r="BO245" s="235"/>
      <c r="BP245" s="235"/>
      <c r="BQ245" s="235"/>
      <c r="BR245" s="235"/>
      <c r="BS245" s="235"/>
      <c r="BT245" s="235"/>
      <c r="BU245" s="235"/>
      <c r="BV245" s="235"/>
      <c r="BW245" s="235"/>
      <c r="BX245" s="235"/>
      <c r="BY245" s="235"/>
      <c r="BZ245" s="235"/>
      <c r="CA245" s="235"/>
      <c r="CB245" s="235"/>
      <c r="CC245" s="235"/>
      <c r="CD245" s="235"/>
      <c r="CE245" s="235"/>
      <c r="CF245" s="235"/>
      <c r="CG245" s="235"/>
      <c r="CH245" s="235"/>
      <c r="CI245" s="235"/>
      <c r="CJ245" s="235"/>
      <c r="CK245" s="235"/>
      <c r="CL245" s="235"/>
      <c r="CM245" s="235"/>
      <c r="CN245" s="235"/>
      <c r="CO245" s="235"/>
      <c r="CP245" s="235"/>
      <c r="CQ245" s="235"/>
      <c r="CR245" s="235"/>
      <c r="CS245" s="235"/>
      <c r="CT245" s="235"/>
      <c r="CU245" s="235"/>
      <c r="CV245" s="235"/>
      <c r="CW245" s="235"/>
      <c r="CX245" s="235"/>
      <c r="CY245" s="235"/>
      <c r="CZ245" s="235"/>
      <c r="DA245" s="235"/>
      <c r="DB245" s="235"/>
      <c r="DC245" s="235"/>
      <c r="DD245" s="235"/>
      <c r="DE245" s="235"/>
      <c r="DF245" s="235"/>
      <c r="DG245" s="235"/>
      <c r="DH245" s="235"/>
      <c r="DI245" s="235"/>
      <c r="DJ245" s="235"/>
      <c r="DK245" s="235"/>
      <c r="DL245" s="235"/>
      <c r="DM245" s="235"/>
      <c r="DN245" s="235"/>
      <c r="DO245" s="235"/>
      <c r="DP245" s="235"/>
      <c r="DQ245" s="235"/>
      <c r="DR245" s="235"/>
      <c r="DS245" s="235"/>
      <c r="DT245" s="235"/>
      <c r="DU245" s="235"/>
      <c r="DV245" s="235"/>
      <c r="DW245" s="235"/>
      <c r="DX245" s="235"/>
      <c r="DY245" s="235"/>
      <c r="DZ245" s="235"/>
      <c r="EA245" s="235"/>
      <c r="EB245" s="235"/>
      <c r="EC245" s="235"/>
      <c r="ED245" s="235"/>
      <c r="EE245" s="235"/>
      <c r="EF245" s="235"/>
      <c r="EG245" s="235"/>
      <c r="EH245" s="235"/>
      <c r="EI245" s="235"/>
      <c r="EJ245" s="235"/>
      <c r="EK245" s="235"/>
      <c r="EL245" s="235"/>
      <c r="EM245" s="235"/>
      <c r="EN245" s="235"/>
      <c r="EO245" s="235"/>
      <c r="EP245" s="235"/>
      <c r="EQ245" s="235"/>
      <c r="ER245" s="235"/>
      <c r="ES245" s="235"/>
      <c r="ET245" s="235"/>
      <c r="EU245" s="235"/>
      <c r="EV245" s="235"/>
      <c r="EW245" s="235"/>
      <c r="EX245" s="235"/>
      <c r="EY245" s="235"/>
      <c r="EZ245" s="235"/>
      <c r="FA245" s="235"/>
      <c r="FB245" s="235"/>
      <c r="FC245" s="235"/>
      <c r="FD245" s="235"/>
    </row>
    <row r="246" spans="2:160" s="1" customFormat="1" x14ac:dyDescent="0.25">
      <c r="B246" s="33"/>
      <c r="C246" s="33"/>
      <c r="D246" s="261"/>
      <c r="E246" s="261"/>
      <c r="F246" s="261"/>
      <c r="G246" s="261"/>
      <c r="H246" s="261"/>
      <c r="I246" s="261"/>
      <c r="J246" s="261"/>
      <c r="K246" s="261"/>
      <c r="L246" s="261"/>
      <c r="M246" s="261"/>
      <c r="N246" s="261"/>
      <c r="O246" s="261"/>
      <c r="P246" s="261"/>
      <c r="Q246" s="261"/>
      <c r="R246" s="261"/>
      <c r="S246" s="261"/>
      <c r="T246" s="261"/>
      <c r="U246" s="235"/>
      <c r="V246" s="235"/>
      <c r="W246" s="235"/>
      <c r="X246" s="235"/>
      <c r="Y246" s="235"/>
      <c r="Z246" s="235"/>
      <c r="AA246" s="235"/>
      <c r="AB246" s="235"/>
      <c r="AC246" s="235"/>
      <c r="AD246" s="235"/>
      <c r="AE246" s="235"/>
      <c r="AF246" s="235"/>
      <c r="AG246" s="235"/>
      <c r="AH246" s="235"/>
      <c r="AI246" s="235"/>
      <c r="AJ246" s="235"/>
      <c r="AK246" s="235"/>
      <c r="AL246" s="235"/>
      <c r="AM246" s="235"/>
      <c r="AN246" s="235"/>
      <c r="AO246" s="235"/>
      <c r="AP246" s="235"/>
      <c r="AQ246" s="235"/>
      <c r="AR246" s="235"/>
      <c r="AS246" s="235"/>
      <c r="AT246" s="235"/>
      <c r="AU246" s="235"/>
      <c r="AV246" s="235"/>
      <c r="AW246" s="235"/>
      <c r="AX246" s="235"/>
      <c r="AY246" s="235"/>
      <c r="AZ246" s="235"/>
      <c r="BA246" s="235"/>
      <c r="BB246" s="235"/>
      <c r="BC246" s="235"/>
      <c r="BD246" s="235"/>
      <c r="BE246" s="235"/>
      <c r="BF246" s="235"/>
      <c r="BG246" s="235"/>
      <c r="BH246" s="235"/>
      <c r="BI246" s="235"/>
      <c r="BJ246" s="235"/>
      <c r="BK246" s="235"/>
      <c r="BL246" s="235"/>
      <c r="BM246" s="235"/>
      <c r="BN246" s="235"/>
      <c r="BO246" s="235"/>
      <c r="BP246" s="235"/>
      <c r="BQ246" s="235"/>
      <c r="BR246" s="235"/>
      <c r="BS246" s="235"/>
      <c r="BT246" s="235"/>
      <c r="BU246" s="235"/>
      <c r="BV246" s="235"/>
      <c r="BW246" s="235"/>
      <c r="BX246" s="235"/>
      <c r="BY246" s="235"/>
      <c r="BZ246" s="235"/>
      <c r="CA246" s="235"/>
      <c r="CB246" s="235"/>
      <c r="CC246" s="235"/>
      <c r="CD246" s="235"/>
      <c r="CE246" s="235"/>
      <c r="CF246" s="235"/>
      <c r="CG246" s="235"/>
      <c r="CH246" s="235"/>
      <c r="CI246" s="235"/>
      <c r="CJ246" s="235"/>
      <c r="CK246" s="235"/>
      <c r="CL246" s="235"/>
      <c r="CM246" s="235"/>
      <c r="CN246" s="235"/>
      <c r="CO246" s="235"/>
      <c r="CP246" s="235"/>
      <c r="CQ246" s="235"/>
      <c r="CR246" s="235"/>
      <c r="CS246" s="235"/>
      <c r="CT246" s="235"/>
      <c r="CU246" s="235"/>
      <c r="CV246" s="235"/>
      <c r="CW246" s="235"/>
      <c r="CX246" s="235"/>
      <c r="CY246" s="235"/>
      <c r="CZ246" s="235"/>
      <c r="DA246" s="235"/>
      <c r="DB246" s="235"/>
      <c r="DC246" s="235"/>
      <c r="DD246" s="235"/>
      <c r="DE246" s="235"/>
      <c r="DF246" s="235"/>
      <c r="DG246" s="235"/>
      <c r="DH246" s="235"/>
      <c r="DI246" s="235"/>
      <c r="DJ246" s="235"/>
      <c r="DK246" s="235"/>
      <c r="DL246" s="235"/>
      <c r="DM246" s="235"/>
      <c r="DN246" s="235"/>
      <c r="DO246" s="235"/>
      <c r="DP246" s="235"/>
      <c r="DQ246" s="235"/>
      <c r="DR246" s="235"/>
      <c r="DS246" s="235"/>
      <c r="DT246" s="235"/>
      <c r="DU246" s="235"/>
      <c r="DV246" s="235"/>
      <c r="DW246" s="235"/>
      <c r="DX246" s="235"/>
      <c r="DY246" s="235"/>
      <c r="DZ246" s="235"/>
      <c r="EA246" s="235"/>
      <c r="EB246" s="235"/>
      <c r="EC246" s="235"/>
      <c r="ED246" s="235"/>
      <c r="EE246" s="235"/>
      <c r="EF246" s="235"/>
      <c r="EG246" s="235"/>
      <c r="EH246" s="235"/>
      <c r="EI246" s="235"/>
      <c r="EJ246" s="235"/>
      <c r="EK246" s="235"/>
      <c r="EL246" s="235"/>
      <c r="EM246" s="235"/>
      <c r="EN246" s="235"/>
      <c r="EO246" s="235"/>
      <c r="EP246" s="235"/>
      <c r="EQ246" s="235"/>
      <c r="ER246" s="235"/>
      <c r="ES246" s="235"/>
      <c r="ET246" s="235"/>
      <c r="EU246" s="235"/>
      <c r="EV246" s="235"/>
      <c r="EW246" s="235"/>
      <c r="EX246" s="235"/>
      <c r="EY246" s="235"/>
      <c r="EZ246" s="235"/>
      <c r="FA246" s="235"/>
      <c r="FB246" s="235"/>
      <c r="FC246" s="235"/>
      <c r="FD246" s="235"/>
    </row>
    <row r="247" spans="2:160" s="1" customFormat="1" x14ac:dyDescent="0.25">
      <c r="B247" s="33"/>
      <c r="C247" s="33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61"/>
      <c r="O247" s="261"/>
      <c r="P247" s="261"/>
      <c r="Q247" s="261"/>
      <c r="R247" s="261"/>
      <c r="S247" s="261"/>
      <c r="T247" s="261"/>
      <c r="U247" s="235"/>
      <c r="V247" s="235"/>
      <c r="W247" s="235"/>
      <c r="X247" s="235"/>
      <c r="Y247" s="235"/>
      <c r="Z247" s="235"/>
      <c r="AA247" s="235"/>
      <c r="AB247" s="235"/>
      <c r="AC247" s="235"/>
      <c r="AD247" s="235"/>
      <c r="AE247" s="235"/>
      <c r="AF247" s="235"/>
      <c r="AG247" s="235"/>
      <c r="AH247" s="235"/>
      <c r="AI247" s="235"/>
      <c r="AJ247" s="235"/>
      <c r="AK247" s="235"/>
      <c r="AL247" s="235"/>
      <c r="AM247" s="235"/>
      <c r="AN247" s="235"/>
      <c r="AO247" s="235"/>
      <c r="AP247" s="235"/>
      <c r="AQ247" s="235"/>
      <c r="AR247" s="235"/>
      <c r="AS247" s="235"/>
      <c r="AT247" s="235"/>
      <c r="AU247" s="235"/>
      <c r="AV247" s="235"/>
      <c r="AW247" s="235"/>
      <c r="AX247" s="235"/>
      <c r="AY247" s="235"/>
      <c r="AZ247" s="235"/>
      <c r="BA247" s="235"/>
      <c r="BB247" s="235"/>
      <c r="BC247" s="235"/>
      <c r="BD247" s="235"/>
      <c r="BE247" s="235"/>
      <c r="BF247" s="235"/>
      <c r="BG247" s="235"/>
      <c r="BH247" s="235"/>
      <c r="BI247" s="235"/>
      <c r="BJ247" s="235"/>
      <c r="BK247" s="235"/>
      <c r="BL247" s="235"/>
      <c r="BM247" s="235"/>
      <c r="BN247" s="235"/>
      <c r="BO247" s="235"/>
      <c r="BP247" s="235"/>
      <c r="BQ247" s="235"/>
      <c r="BR247" s="235"/>
      <c r="BS247" s="235"/>
      <c r="BT247" s="235"/>
      <c r="BU247" s="235"/>
      <c r="BV247" s="235"/>
      <c r="BW247" s="235"/>
      <c r="BX247" s="235"/>
      <c r="BY247" s="235"/>
      <c r="BZ247" s="235"/>
      <c r="CA247" s="235"/>
      <c r="CB247" s="235"/>
      <c r="CC247" s="235"/>
      <c r="CD247" s="235"/>
      <c r="CE247" s="235"/>
      <c r="CF247" s="235"/>
      <c r="CG247" s="235"/>
      <c r="CH247" s="235"/>
      <c r="CI247" s="235"/>
      <c r="CJ247" s="235"/>
      <c r="CK247" s="235"/>
      <c r="CL247" s="235"/>
      <c r="CM247" s="235"/>
      <c r="CN247" s="235"/>
      <c r="CO247" s="235"/>
      <c r="CP247" s="235"/>
      <c r="CQ247" s="235"/>
      <c r="CR247" s="235"/>
      <c r="CS247" s="235"/>
      <c r="CT247" s="235"/>
      <c r="CU247" s="235"/>
      <c r="CV247" s="235"/>
      <c r="CW247" s="235"/>
      <c r="CX247" s="235"/>
      <c r="CY247" s="235"/>
      <c r="CZ247" s="235"/>
      <c r="DA247" s="235"/>
      <c r="DB247" s="235"/>
      <c r="DC247" s="235"/>
      <c r="DD247" s="235"/>
      <c r="DE247" s="235"/>
      <c r="DF247" s="235"/>
      <c r="DG247" s="235"/>
      <c r="DH247" s="235"/>
      <c r="DI247" s="235"/>
      <c r="DJ247" s="235"/>
      <c r="DK247" s="235"/>
      <c r="DL247" s="235"/>
      <c r="DM247" s="235"/>
      <c r="DN247" s="235"/>
      <c r="DO247" s="235"/>
      <c r="DP247" s="235"/>
      <c r="DQ247" s="235"/>
      <c r="DR247" s="235"/>
      <c r="DS247" s="235"/>
      <c r="DT247" s="235"/>
      <c r="DU247" s="235"/>
      <c r="DV247" s="235"/>
      <c r="DW247" s="235"/>
      <c r="DX247" s="235"/>
      <c r="DY247" s="235"/>
      <c r="DZ247" s="235"/>
      <c r="EA247" s="235"/>
      <c r="EB247" s="235"/>
      <c r="EC247" s="235"/>
      <c r="ED247" s="235"/>
      <c r="EE247" s="235"/>
      <c r="EF247" s="235"/>
      <c r="EG247" s="235"/>
      <c r="EH247" s="235"/>
      <c r="EI247" s="235"/>
      <c r="EJ247" s="235"/>
      <c r="EK247" s="235"/>
      <c r="EL247" s="235"/>
      <c r="EM247" s="235"/>
      <c r="EN247" s="235"/>
      <c r="EO247" s="235"/>
      <c r="EP247" s="235"/>
      <c r="EQ247" s="235"/>
      <c r="ER247" s="235"/>
      <c r="ES247" s="235"/>
      <c r="ET247" s="235"/>
      <c r="EU247" s="235"/>
      <c r="EV247" s="235"/>
      <c r="EW247" s="235"/>
      <c r="EX247" s="235"/>
      <c r="EY247" s="235"/>
      <c r="EZ247" s="235"/>
      <c r="FA247" s="235"/>
      <c r="FB247" s="235"/>
      <c r="FC247" s="235"/>
      <c r="FD247" s="235"/>
    </row>
    <row r="248" spans="2:160" s="1" customFormat="1" x14ac:dyDescent="0.25">
      <c r="B248" s="33"/>
      <c r="C248" s="33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61"/>
      <c r="O248" s="261"/>
      <c r="P248" s="261"/>
      <c r="Q248" s="261"/>
      <c r="R248" s="261"/>
      <c r="S248" s="261"/>
      <c r="T248" s="261"/>
      <c r="U248" s="235"/>
      <c r="V248" s="235"/>
      <c r="W248" s="235"/>
      <c r="X248" s="235"/>
      <c r="Y248" s="235"/>
      <c r="Z248" s="235"/>
      <c r="AA248" s="235"/>
      <c r="AB248" s="235"/>
      <c r="AC248" s="235"/>
      <c r="AD248" s="235"/>
      <c r="AE248" s="235"/>
      <c r="AF248" s="235"/>
      <c r="AG248" s="235"/>
      <c r="AH248" s="235"/>
      <c r="AI248" s="235"/>
      <c r="AJ248" s="235"/>
      <c r="AK248" s="235"/>
      <c r="AL248" s="235"/>
      <c r="AM248" s="235"/>
      <c r="AN248" s="235"/>
      <c r="AO248" s="235"/>
      <c r="AP248" s="235"/>
      <c r="AQ248" s="235"/>
      <c r="AR248" s="235"/>
      <c r="AS248" s="235"/>
      <c r="AT248" s="235"/>
      <c r="AU248" s="235"/>
      <c r="AV248" s="235"/>
      <c r="AW248" s="235"/>
      <c r="AX248" s="235"/>
      <c r="AY248" s="235"/>
      <c r="AZ248" s="235"/>
      <c r="BA248" s="235"/>
      <c r="BB248" s="235"/>
      <c r="BC248" s="235"/>
      <c r="BD248" s="235"/>
      <c r="BE248" s="235"/>
      <c r="BF248" s="235"/>
      <c r="BG248" s="235"/>
      <c r="BH248" s="235"/>
      <c r="BI248" s="235"/>
      <c r="BJ248" s="235"/>
      <c r="BK248" s="235"/>
      <c r="BL248" s="235"/>
      <c r="BM248" s="235"/>
      <c r="BN248" s="235"/>
      <c r="BO248" s="235"/>
      <c r="BP248" s="235"/>
      <c r="BQ248" s="235"/>
      <c r="BR248" s="235"/>
      <c r="BS248" s="235"/>
      <c r="BT248" s="235"/>
      <c r="BU248" s="235"/>
      <c r="BV248" s="235"/>
      <c r="BW248" s="235"/>
      <c r="BX248" s="235"/>
      <c r="BY248" s="235"/>
      <c r="BZ248" s="235"/>
      <c r="CA248" s="235"/>
      <c r="CB248" s="235"/>
      <c r="CC248" s="235"/>
      <c r="CD248" s="235"/>
      <c r="CE248" s="235"/>
      <c r="CF248" s="235"/>
      <c r="CG248" s="235"/>
      <c r="CH248" s="235"/>
      <c r="CI248" s="235"/>
      <c r="CJ248" s="235"/>
      <c r="CK248" s="235"/>
      <c r="CL248" s="235"/>
      <c r="CM248" s="235"/>
      <c r="CN248" s="235"/>
      <c r="CO248" s="235"/>
      <c r="CP248" s="235"/>
      <c r="CQ248" s="235"/>
      <c r="CR248" s="235"/>
      <c r="CS248" s="235"/>
      <c r="CT248" s="235"/>
      <c r="CU248" s="235"/>
      <c r="CV248" s="235"/>
      <c r="CW248" s="235"/>
      <c r="CX248" s="235"/>
      <c r="CY248" s="235"/>
      <c r="CZ248" s="235"/>
      <c r="DA248" s="235"/>
      <c r="DB248" s="235"/>
      <c r="DC248" s="235"/>
      <c r="DD248" s="235"/>
      <c r="DE248" s="235"/>
      <c r="DF248" s="235"/>
      <c r="DG248" s="235"/>
      <c r="DH248" s="235"/>
      <c r="DI248" s="235"/>
      <c r="DJ248" s="235"/>
      <c r="DK248" s="235"/>
      <c r="DL248" s="235"/>
      <c r="DM248" s="235"/>
      <c r="DN248" s="235"/>
      <c r="DO248" s="235"/>
      <c r="DP248" s="235"/>
      <c r="DQ248" s="235"/>
      <c r="DR248" s="235"/>
      <c r="DS248" s="235"/>
      <c r="DT248" s="235"/>
      <c r="DU248" s="235"/>
      <c r="DV248" s="235"/>
      <c r="DW248" s="235"/>
      <c r="DX248" s="235"/>
      <c r="DY248" s="235"/>
      <c r="DZ248" s="235"/>
      <c r="EA248" s="235"/>
      <c r="EB248" s="235"/>
      <c r="EC248" s="235"/>
      <c r="ED248" s="235"/>
      <c r="EE248" s="235"/>
      <c r="EF248" s="235"/>
      <c r="EG248" s="235"/>
      <c r="EH248" s="235"/>
      <c r="EI248" s="235"/>
      <c r="EJ248" s="235"/>
      <c r="EK248" s="235"/>
      <c r="EL248" s="235"/>
      <c r="EM248" s="235"/>
      <c r="EN248" s="235"/>
      <c r="EO248" s="235"/>
      <c r="EP248" s="235"/>
      <c r="EQ248" s="235"/>
      <c r="ER248" s="235"/>
      <c r="ES248" s="235"/>
      <c r="ET248" s="235"/>
      <c r="EU248" s="235"/>
      <c r="EV248" s="235"/>
      <c r="EW248" s="235"/>
      <c r="EX248" s="235"/>
      <c r="EY248" s="235"/>
      <c r="EZ248" s="235"/>
      <c r="FA248" s="235"/>
      <c r="FB248" s="235"/>
      <c r="FC248" s="235"/>
      <c r="FD248" s="235"/>
    </row>
    <row r="249" spans="2:160" s="1" customFormat="1" x14ac:dyDescent="0.25">
      <c r="B249" s="33"/>
      <c r="C249" s="33"/>
      <c r="D249" s="261"/>
      <c r="E249" s="261"/>
      <c r="F249" s="261"/>
      <c r="G249" s="261"/>
      <c r="H249" s="261"/>
      <c r="I249" s="261"/>
      <c r="J249" s="261"/>
      <c r="K249" s="261"/>
      <c r="L249" s="261"/>
      <c r="M249" s="261"/>
      <c r="N249" s="261"/>
      <c r="O249" s="261"/>
      <c r="P249" s="261"/>
      <c r="Q249" s="261"/>
      <c r="R249" s="261"/>
      <c r="S249" s="261"/>
      <c r="T249" s="261"/>
      <c r="U249" s="235"/>
      <c r="V249" s="235"/>
      <c r="W249" s="235"/>
      <c r="X249" s="235"/>
      <c r="Y249" s="235"/>
      <c r="Z249" s="235"/>
      <c r="AA249" s="235"/>
      <c r="AB249" s="235"/>
      <c r="AC249" s="235"/>
      <c r="AD249" s="235"/>
      <c r="AE249" s="235"/>
      <c r="AF249" s="235"/>
      <c r="AG249" s="235"/>
      <c r="AH249" s="235"/>
      <c r="AI249" s="235"/>
      <c r="AJ249" s="235"/>
      <c r="AK249" s="235"/>
      <c r="AL249" s="235"/>
      <c r="AM249" s="235"/>
      <c r="AN249" s="235"/>
      <c r="AO249" s="235"/>
      <c r="AP249" s="235"/>
      <c r="AQ249" s="235"/>
      <c r="AR249" s="235"/>
      <c r="AS249" s="235"/>
      <c r="AT249" s="235"/>
      <c r="AU249" s="235"/>
      <c r="AV249" s="235"/>
      <c r="AW249" s="235"/>
      <c r="AX249" s="235"/>
      <c r="AY249" s="235"/>
      <c r="AZ249" s="235"/>
      <c r="BA249" s="235"/>
      <c r="BB249" s="235"/>
      <c r="BC249" s="235"/>
      <c r="BD249" s="235"/>
      <c r="BE249" s="235"/>
      <c r="BF249" s="235"/>
      <c r="BG249" s="235"/>
      <c r="BH249" s="235"/>
      <c r="BI249" s="235"/>
      <c r="BJ249" s="235"/>
      <c r="BK249" s="235"/>
      <c r="BL249" s="235"/>
      <c r="BM249" s="235"/>
      <c r="BN249" s="235"/>
      <c r="BO249" s="235"/>
      <c r="BP249" s="235"/>
      <c r="BQ249" s="235"/>
      <c r="BR249" s="235"/>
      <c r="BS249" s="235"/>
      <c r="BT249" s="235"/>
      <c r="BU249" s="235"/>
      <c r="BV249" s="235"/>
      <c r="BW249" s="235"/>
      <c r="BX249" s="235"/>
      <c r="BY249" s="235"/>
      <c r="BZ249" s="235"/>
      <c r="CA249" s="235"/>
      <c r="CB249" s="235"/>
      <c r="CC249" s="235"/>
      <c r="CD249" s="235"/>
      <c r="CE249" s="235"/>
      <c r="CF249" s="235"/>
      <c r="CG249" s="235"/>
      <c r="CH249" s="235"/>
      <c r="CI249" s="235"/>
      <c r="CJ249" s="235"/>
      <c r="CK249" s="235"/>
      <c r="CL249" s="235"/>
      <c r="CM249" s="235"/>
      <c r="CN249" s="235"/>
      <c r="CO249" s="235"/>
      <c r="CP249" s="235"/>
      <c r="CQ249" s="235"/>
      <c r="CR249" s="235"/>
      <c r="CS249" s="235"/>
      <c r="CT249" s="235"/>
      <c r="CU249" s="235"/>
      <c r="CV249" s="235"/>
      <c r="CW249" s="235"/>
      <c r="CX249" s="235"/>
      <c r="CY249" s="235"/>
      <c r="CZ249" s="235"/>
      <c r="DA249" s="235"/>
      <c r="DB249" s="235"/>
      <c r="DC249" s="235"/>
      <c r="DD249" s="235"/>
      <c r="DE249" s="235"/>
      <c r="DF249" s="235"/>
      <c r="DG249" s="235"/>
      <c r="DH249" s="235"/>
      <c r="DI249" s="235"/>
      <c r="DJ249" s="235"/>
      <c r="DK249" s="235"/>
      <c r="DL249" s="235"/>
      <c r="DM249" s="235"/>
      <c r="DN249" s="235"/>
      <c r="DO249" s="235"/>
      <c r="DP249" s="235"/>
      <c r="DQ249" s="235"/>
      <c r="DR249" s="235"/>
      <c r="DS249" s="235"/>
      <c r="DT249" s="235"/>
      <c r="DU249" s="235"/>
      <c r="DV249" s="235"/>
      <c r="DW249" s="235"/>
      <c r="DX249" s="235"/>
      <c r="DY249" s="235"/>
      <c r="DZ249" s="235"/>
      <c r="EA249" s="235"/>
      <c r="EB249" s="235"/>
      <c r="EC249" s="235"/>
      <c r="ED249" s="235"/>
      <c r="EE249" s="235"/>
      <c r="EF249" s="235"/>
      <c r="EG249" s="235"/>
      <c r="EH249" s="235"/>
      <c r="EI249" s="235"/>
      <c r="EJ249" s="235"/>
      <c r="EK249" s="235"/>
      <c r="EL249" s="235"/>
      <c r="EM249" s="235"/>
      <c r="EN249" s="235"/>
      <c r="EO249" s="235"/>
      <c r="EP249" s="235"/>
      <c r="EQ249" s="235"/>
      <c r="ER249" s="235"/>
      <c r="ES249" s="235"/>
      <c r="ET249" s="235"/>
      <c r="EU249" s="235"/>
      <c r="EV249" s="235"/>
      <c r="EW249" s="235"/>
      <c r="EX249" s="235"/>
      <c r="EY249" s="235"/>
      <c r="EZ249" s="235"/>
      <c r="FA249" s="235"/>
      <c r="FB249" s="235"/>
      <c r="FC249" s="235"/>
      <c r="FD249" s="235"/>
    </row>
    <row r="250" spans="2:160" s="1" customFormat="1" x14ac:dyDescent="0.25">
      <c r="B250" s="33"/>
      <c r="C250" s="33"/>
      <c r="D250" s="261"/>
      <c r="E250" s="261"/>
      <c r="F250" s="261"/>
      <c r="G250" s="261"/>
      <c r="H250" s="261"/>
      <c r="I250" s="261"/>
      <c r="J250" s="261"/>
      <c r="K250" s="261"/>
      <c r="L250" s="261"/>
      <c r="M250" s="261"/>
      <c r="N250" s="261"/>
      <c r="O250" s="261"/>
      <c r="P250" s="261"/>
      <c r="Q250" s="261"/>
      <c r="R250" s="261"/>
      <c r="S250" s="261"/>
      <c r="T250" s="261"/>
      <c r="U250" s="235"/>
      <c r="V250" s="235"/>
      <c r="W250" s="235"/>
      <c r="X250" s="235"/>
      <c r="Y250" s="235"/>
      <c r="Z250" s="235"/>
      <c r="AA250" s="235"/>
      <c r="AB250" s="235"/>
      <c r="AC250" s="235"/>
      <c r="AD250" s="235"/>
      <c r="AE250" s="235"/>
      <c r="AF250" s="235"/>
      <c r="AG250" s="235"/>
      <c r="AH250" s="235"/>
      <c r="AI250" s="235"/>
      <c r="AJ250" s="235"/>
      <c r="AK250" s="235"/>
      <c r="AL250" s="235"/>
      <c r="AM250" s="235"/>
      <c r="AN250" s="235"/>
      <c r="AO250" s="235"/>
      <c r="AP250" s="235"/>
      <c r="AQ250" s="235"/>
      <c r="AR250" s="235"/>
      <c r="AS250" s="235"/>
      <c r="AT250" s="235"/>
      <c r="AU250" s="235"/>
      <c r="AV250" s="235"/>
      <c r="AW250" s="235"/>
      <c r="AX250" s="235"/>
      <c r="AY250" s="235"/>
      <c r="AZ250" s="235"/>
      <c r="BA250" s="235"/>
      <c r="BB250" s="235"/>
      <c r="BC250" s="235"/>
      <c r="BD250" s="235"/>
      <c r="BE250" s="235"/>
      <c r="BF250" s="235"/>
      <c r="BG250" s="235"/>
      <c r="BH250" s="235"/>
      <c r="BI250" s="235"/>
      <c r="BJ250" s="235"/>
      <c r="BK250" s="235"/>
      <c r="BL250" s="235"/>
      <c r="BM250" s="235"/>
      <c r="BN250" s="235"/>
      <c r="BO250" s="235"/>
      <c r="BP250" s="235"/>
      <c r="BQ250" s="235"/>
      <c r="BR250" s="235"/>
      <c r="BS250" s="235"/>
      <c r="BT250" s="235"/>
      <c r="BU250" s="235"/>
      <c r="BV250" s="235"/>
      <c r="BW250" s="235"/>
      <c r="BX250" s="235"/>
      <c r="BY250" s="235"/>
      <c r="BZ250" s="235"/>
      <c r="CA250" s="235"/>
      <c r="CB250" s="235"/>
      <c r="CC250" s="235"/>
      <c r="CD250" s="235"/>
      <c r="CE250" s="235"/>
      <c r="CF250" s="235"/>
      <c r="CG250" s="235"/>
      <c r="CH250" s="235"/>
      <c r="CI250" s="235"/>
      <c r="CJ250" s="235"/>
      <c r="CK250" s="235"/>
      <c r="CL250" s="235"/>
      <c r="CM250" s="235"/>
      <c r="CN250" s="235"/>
      <c r="CO250" s="235"/>
      <c r="CP250" s="235"/>
      <c r="CQ250" s="235"/>
      <c r="CR250" s="235"/>
      <c r="CS250" s="235"/>
      <c r="CT250" s="235"/>
      <c r="CU250" s="235"/>
      <c r="CV250" s="235"/>
      <c r="CW250" s="235"/>
      <c r="CX250" s="235"/>
      <c r="CY250" s="235"/>
      <c r="CZ250" s="235"/>
      <c r="DA250" s="235"/>
      <c r="DB250" s="235"/>
      <c r="DC250" s="235"/>
      <c r="DD250" s="235"/>
      <c r="DE250" s="235"/>
      <c r="DF250" s="235"/>
      <c r="DG250" s="235"/>
      <c r="DH250" s="235"/>
      <c r="DI250" s="235"/>
      <c r="DJ250" s="235"/>
      <c r="DK250" s="235"/>
      <c r="DL250" s="235"/>
      <c r="DM250" s="235"/>
      <c r="DN250" s="235"/>
      <c r="DO250" s="235"/>
      <c r="DP250" s="235"/>
      <c r="DQ250" s="235"/>
      <c r="DR250" s="235"/>
      <c r="DS250" s="235"/>
      <c r="DT250" s="235"/>
      <c r="DU250" s="235"/>
      <c r="DV250" s="235"/>
      <c r="DW250" s="235"/>
      <c r="DX250" s="235"/>
      <c r="DY250" s="235"/>
      <c r="DZ250" s="235"/>
      <c r="EA250" s="235"/>
      <c r="EB250" s="235"/>
      <c r="EC250" s="235"/>
      <c r="ED250" s="235"/>
      <c r="EE250" s="235"/>
      <c r="EF250" s="235"/>
      <c r="EG250" s="235"/>
      <c r="EH250" s="235"/>
      <c r="EI250" s="235"/>
      <c r="EJ250" s="235"/>
      <c r="EK250" s="235"/>
      <c r="EL250" s="235"/>
      <c r="EM250" s="235"/>
      <c r="EN250" s="235"/>
      <c r="EO250" s="235"/>
      <c r="EP250" s="235"/>
      <c r="EQ250" s="235"/>
      <c r="ER250" s="235"/>
      <c r="ES250" s="235"/>
      <c r="ET250" s="235"/>
      <c r="EU250" s="235"/>
      <c r="EV250" s="235"/>
      <c r="EW250" s="235"/>
      <c r="EX250" s="235"/>
      <c r="EY250" s="235"/>
      <c r="EZ250" s="235"/>
      <c r="FA250" s="235"/>
      <c r="FB250" s="235"/>
      <c r="FC250" s="235"/>
      <c r="FD250" s="235"/>
    </row>
    <row r="251" spans="2:160" s="1" customFormat="1" x14ac:dyDescent="0.25">
      <c r="B251" s="33"/>
      <c r="C251" s="33"/>
      <c r="D251" s="261"/>
      <c r="E251" s="261"/>
      <c r="F251" s="261"/>
      <c r="G251" s="261"/>
      <c r="H251" s="261"/>
      <c r="I251" s="261"/>
      <c r="J251" s="261"/>
      <c r="K251" s="261"/>
      <c r="L251" s="261"/>
      <c r="M251" s="261"/>
      <c r="N251" s="261"/>
      <c r="O251" s="261"/>
      <c r="P251" s="261"/>
      <c r="Q251" s="261"/>
      <c r="R251" s="261"/>
      <c r="S251" s="261"/>
      <c r="T251" s="261"/>
      <c r="U251" s="235"/>
      <c r="V251" s="235"/>
      <c r="W251" s="235"/>
      <c r="X251" s="235"/>
      <c r="Y251" s="235"/>
      <c r="Z251" s="235"/>
      <c r="AA251" s="235"/>
      <c r="AB251" s="235"/>
      <c r="AC251" s="235"/>
      <c r="AD251" s="235"/>
      <c r="AE251" s="235"/>
      <c r="AF251" s="235"/>
      <c r="AG251" s="235"/>
      <c r="AH251" s="235"/>
      <c r="AI251" s="235"/>
      <c r="AJ251" s="235"/>
      <c r="AK251" s="235"/>
      <c r="AL251" s="235"/>
      <c r="AM251" s="235"/>
      <c r="AN251" s="235"/>
      <c r="AO251" s="235"/>
      <c r="AP251" s="235"/>
      <c r="AQ251" s="235"/>
      <c r="AR251" s="235"/>
      <c r="AS251" s="235"/>
      <c r="AT251" s="235"/>
      <c r="AU251" s="235"/>
      <c r="AV251" s="235"/>
      <c r="AW251" s="235"/>
      <c r="AX251" s="235"/>
      <c r="AY251" s="235"/>
      <c r="AZ251" s="235"/>
      <c r="BA251" s="235"/>
      <c r="BB251" s="235"/>
      <c r="BC251" s="235"/>
      <c r="BD251" s="235"/>
      <c r="BE251" s="235"/>
      <c r="BF251" s="235"/>
      <c r="BG251" s="235"/>
      <c r="BH251" s="235"/>
      <c r="BI251" s="235"/>
      <c r="BJ251" s="235"/>
      <c r="BK251" s="235"/>
      <c r="BL251" s="235"/>
      <c r="BM251" s="235"/>
      <c r="BN251" s="235"/>
      <c r="BO251" s="235"/>
      <c r="BP251" s="235"/>
      <c r="BQ251" s="235"/>
      <c r="BR251" s="235"/>
      <c r="BS251" s="235"/>
      <c r="BT251" s="235"/>
      <c r="BU251" s="235"/>
      <c r="BV251" s="235"/>
      <c r="BW251" s="235"/>
      <c r="BX251" s="235"/>
      <c r="BY251" s="235"/>
      <c r="BZ251" s="235"/>
      <c r="CA251" s="235"/>
      <c r="CB251" s="235"/>
      <c r="CC251" s="235"/>
      <c r="CD251" s="235"/>
      <c r="CE251" s="235"/>
      <c r="CF251" s="235"/>
      <c r="CG251" s="235"/>
      <c r="CH251" s="235"/>
      <c r="CI251" s="235"/>
      <c r="CJ251" s="235"/>
      <c r="CK251" s="235"/>
      <c r="CL251" s="235"/>
      <c r="CM251" s="235"/>
      <c r="CN251" s="235"/>
      <c r="CO251" s="235"/>
      <c r="CP251" s="235"/>
      <c r="CQ251" s="235"/>
      <c r="CR251" s="235"/>
      <c r="CS251" s="235"/>
      <c r="CT251" s="235"/>
      <c r="CU251" s="235"/>
      <c r="CV251" s="235"/>
      <c r="CW251" s="235"/>
      <c r="CX251" s="235"/>
      <c r="CY251" s="235"/>
      <c r="CZ251" s="235"/>
      <c r="DA251" s="235"/>
      <c r="DB251" s="235"/>
      <c r="DC251" s="235"/>
      <c r="DD251" s="235"/>
      <c r="DE251" s="235"/>
      <c r="DF251" s="235"/>
      <c r="DG251" s="235"/>
      <c r="DH251" s="235"/>
      <c r="DI251" s="235"/>
      <c r="DJ251" s="235"/>
      <c r="DK251" s="235"/>
      <c r="DL251" s="235"/>
      <c r="DM251" s="235"/>
      <c r="DN251" s="235"/>
      <c r="DO251" s="235"/>
      <c r="DP251" s="235"/>
      <c r="DQ251" s="235"/>
      <c r="DR251" s="235"/>
      <c r="DS251" s="235"/>
      <c r="DT251" s="235"/>
      <c r="DU251" s="235"/>
      <c r="DV251" s="235"/>
      <c r="DW251" s="235"/>
      <c r="DX251" s="235"/>
      <c r="DY251" s="235"/>
      <c r="DZ251" s="235"/>
      <c r="EA251" s="235"/>
      <c r="EB251" s="235"/>
      <c r="EC251" s="235"/>
      <c r="ED251" s="235"/>
      <c r="EE251" s="235"/>
      <c r="EF251" s="235"/>
      <c r="EG251" s="235"/>
      <c r="EH251" s="235"/>
      <c r="EI251" s="235"/>
      <c r="EJ251" s="235"/>
      <c r="EK251" s="235"/>
      <c r="EL251" s="235"/>
      <c r="EM251" s="235"/>
      <c r="EN251" s="235"/>
      <c r="EO251" s="235"/>
      <c r="EP251" s="235"/>
      <c r="EQ251" s="235"/>
      <c r="ER251" s="235"/>
      <c r="ES251" s="235"/>
      <c r="ET251" s="235"/>
      <c r="EU251" s="235"/>
      <c r="EV251" s="235"/>
      <c r="EW251" s="235"/>
      <c r="EX251" s="235"/>
      <c r="EY251" s="235"/>
      <c r="EZ251" s="235"/>
      <c r="FA251" s="235"/>
      <c r="FB251" s="235"/>
      <c r="FC251" s="235"/>
      <c r="FD251" s="235"/>
    </row>
    <row r="252" spans="2:160" s="1" customFormat="1" x14ac:dyDescent="0.25">
      <c r="B252" s="33"/>
      <c r="C252" s="33"/>
      <c r="D252" s="261"/>
      <c r="E252" s="261"/>
      <c r="F252" s="261"/>
      <c r="G252" s="261"/>
      <c r="H252" s="261"/>
      <c r="I252" s="261"/>
      <c r="J252" s="261"/>
      <c r="K252" s="261"/>
      <c r="L252" s="261"/>
      <c r="M252" s="261"/>
      <c r="N252" s="261"/>
      <c r="O252" s="261"/>
      <c r="P252" s="261"/>
      <c r="Q252" s="261"/>
      <c r="R252" s="261"/>
      <c r="S252" s="261"/>
      <c r="T252" s="261"/>
      <c r="U252" s="235"/>
      <c r="V252" s="235"/>
      <c r="W252" s="235"/>
      <c r="X252" s="235"/>
      <c r="Y252" s="235"/>
      <c r="Z252" s="235"/>
      <c r="AA252" s="235"/>
      <c r="AB252" s="235"/>
      <c r="AC252" s="235"/>
      <c r="AD252" s="235"/>
      <c r="AE252" s="235"/>
      <c r="AF252" s="235"/>
      <c r="AG252" s="235"/>
      <c r="AH252" s="235"/>
      <c r="AI252" s="235"/>
      <c r="AJ252" s="235"/>
      <c r="AK252" s="235"/>
      <c r="AL252" s="235"/>
      <c r="AM252" s="235"/>
      <c r="AN252" s="235"/>
      <c r="AO252" s="235"/>
      <c r="AP252" s="235"/>
      <c r="AQ252" s="235"/>
      <c r="AR252" s="235"/>
      <c r="AS252" s="235"/>
      <c r="AT252" s="235"/>
      <c r="AU252" s="235"/>
      <c r="AV252" s="235"/>
      <c r="AW252" s="235"/>
      <c r="AX252" s="235"/>
      <c r="AY252" s="235"/>
      <c r="AZ252" s="235"/>
      <c r="BA252" s="235"/>
      <c r="BB252" s="235"/>
      <c r="BC252" s="235"/>
      <c r="BD252" s="235"/>
      <c r="BE252" s="235"/>
      <c r="BF252" s="235"/>
      <c r="BG252" s="235"/>
      <c r="BH252" s="235"/>
      <c r="BI252" s="235"/>
      <c r="BJ252" s="235"/>
      <c r="BK252" s="235"/>
      <c r="BL252" s="235"/>
      <c r="BM252" s="235"/>
      <c r="BN252" s="235"/>
      <c r="BO252" s="235"/>
      <c r="BP252" s="235"/>
      <c r="BQ252" s="235"/>
      <c r="BR252" s="235"/>
      <c r="BS252" s="235"/>
      <c r="BT252" s="235"/>
      <c r="BU252" s="235"/>
      <c r="BV252" s="235"/>
      <c r="BW252" s="235"/>
      <c r="BX252" s="235"/>
      <c r="BY252" s="235"/>
      <c r="BZ252" s="235"/>
      <c r="CA252" s="235"/>
      <c r="CB252" s="235"/>
      <c r="CC252" s="235"/>
      <c r="CD252" s="235"/>
      <c r="CE252" s="235"/>
      <c r="CF252" s="235"/>
      <c r="CG252" s="235"/>
      <c r="CH252" s="235"/>
      <c r="CI252" s="235"/>
      <c r="CJ252" s="235"/>
      <c r="CK252" s="235"/>
      <c r="CL252" s="235"/>
      <c r="CM252" s="235"/>
      <c r="CN252" s="235"/>
      <c r="CO252" s="235"/>
      <c r="CP252" s="235"/>
      <c r="CQ252" s="235"/>
      <c r="CR252" s="235"/>
      <c r="CS252" s="235"/>
      <c r="CT252" s="235"/>
      <c r="CU252" s="235"/>
      <c r="CV252" s="235"/>
      <c r="CW252" s="235"/>
      <c r="CX252" s="235"/>
      <c r="CY252" s="235"/>
      <c r="CZ252" s="235"/>
      <c r="DA252" s="235"/>
      <c r="DB252" s="235"/>
      <c r="DC252" s="235"/>
      <c r="DD252" s="235"/>
      <c r="DE252" s="235"/>
      <c r="DF252" s="235"/>
      <c r="DG252" s="235"/>
      <c r="DH252" s="235"/>
      <c r="DI252" s="235"/>
      <c r="DJ252" s="235"/>
      <c r="DK252" s="235"/>
      <c r="DL252" s="235"/>
      <c r="DM252" s="235"/>
      <c r="DN252" s="235"/>
      <c r="DO252" s="235"/>
      <c r="DP252" s="235"/>
      <c r="DQ252" s="235"/>
      <c r="DR252" s="235"/>
      <c r="DS252" s="235"/>
      <c r="DT252" s="235"/>
      <c r="DU252" s="235"/>
      <c r="DV252" s="235"/>
      <c r="DW252" s="235"/>
      <c r="DX252" s="235"/>
      <c r="DY252" s="235"/>
      <c r="DZ252" s="235"/>
      <c r="EA252" s="235"/>
      <c r="EB252" s="235"/>
      <c r="EC252" s="235"/>
      <c r="ED252" s="235"/>
      <c r="EE252" s="235"/>
      <c r="EF252" s="235"/>
      <c r="EG252" s="235"/>
      <c r="EH252" s="235"/>
      <c r="EI252" s="235"/>
      <c r="EJ252" s="235"/>
      <c r="EK252" s="235"/>
      <c r="EL252" s="235"/>
      <c r="EM252" s="235"/>
      <c r="EN252" s="235"/>
      <c r="EO252" s="235"/>
      <c r="EP252" s="235"/>
      <c r="EQ252" s="235"/>
      <c r="ER252" s="235"/>
      <c r="ES252" s="235"/>
      <c r="ET252" s="235"/>
      <c r="EU252" s="235"/>
      <c r="EV252" s="235"/>
      <c r="EW252" s="235"/>
      <c r="EX252" s="235"/>
      <c r="EY252" s="235"/>
      <c r="EZ252" s="235"/>
      <c r="FA252" s="235"/>
      <c r="FB252" s="235"/>
      <c r="FC252" s="235"/>
      <c r="FD252" s="235"/>
    </row>
    <row r="253" spans="2:160" s="1" customFormat="1" x14ac:dyDescent="0.25">
      <c r="B253" s="33"/>
      <c r="C253" s="33"/>
      <c r="D253" s="261"/>
      <c r="E253" s="261"/>
      <c r="F253" s="261"/>
      <c r="G253" s="261"/>
      <c r="H253" s="261"/>
      <c r="I253" s="261"/>
      <c r="J253" s="261"/>
      <c r="K253" s="261"/>
      <c r="L253" s="261"/>
      <c r="M253" s="261"/>
      <c r="N253" s="261"/>
      <c r="O253" s="261"/>
      <c r="P253" s="261"/>
      <c r="Q253" s="261"/>
      <c r="R253" s="261"/>
      <c r="S253" s="261"/>
      <c r="T253" s="261"/>
      <c r="U253" s="235"/>
      <c r="V253" s="235"/>
      <c r="W253" s="235"/>
      <c r="X253" s="235"/>
      <c r="Y253" s="235"/>
      <c r="Z253" s="235"/>
      <c r="AA253" s="235"/>
      <c r="AB253" s="235"/>
      <c r="AC253" s="235"/>
      <c r="AD253" s="235"/>
      <c r="AE253" s="235"/>
      <c r="AF253" s="235"/>
      <c r="AG253" s="235"/>
      <c r="AH253" s="235"/>
      <c r="AI253" s="235"/>
      <c r="AJ253" s="235"/>
      <c r="AK253" s="235"/>
      <c r="AL253" s="235"/>
      <c r="AM253" s="235"/>
      <c r="AN253" s="235"/>
      <c r="AO253" s="235"/>
      <c r="AP253" s="235"/>
      <c r="AQ253" s="235"/>
      <c r="AR253" s="235"/>
      <c r="AS253" s="235"/>
      <c r="AT253" s="235"/>
      <c r="AU253" s="235"/>
      <c r="AV253" s="235"/>
      <c r="AW253" s="235"/>
      <c r="AX253" s="235"/>
      <c r="AY253" s="235"/>
      <c r="AZ253" s="235"/>
      <c r="BA253" s="235"/>
      <c r="BB253" s="235"/>
      <c r="BC253" s="235"/>
      <c r="BD253" s="235"/>
      <c r="BE253" s="235"/>
      <c r="BF253" s="235"/>
      <c r="BG253" s="235"/>
      <c r="BH253" s="235"/>
      <c r="BI253" s="235"/>
      <c r="BJ253" s="235"/>
      <c r="BK253" s="235"/>
      <c r="BL253" s="235"/>
      <c r="BM253" s="235"/>
      <c r="BN253" s="235"/>
      <c r="BO253" s="235"/>
      <c r="BP253" s="235"/>
      <c r="BQ253" s="235"/>
      <c r="BR253" s="235"/>
      <c r="BS253" s="235"/>
      <c r="BT253" s="235"/>
      <c r="BU253" s="235"/>
      <c r="BV253" s="235"/>
      <c r="BW253" s="235"/>
      <c r="BX253" s="235"/>
      <c r="BY253" s="235"/>
      <c r="BZ253" s="235"/>
      <c r="CA253" s="235"/>
      <c r="CB253" s="235"/>
      <c r="CC253" s="235"/>
      <c r="CD253" s="235"/>
      <c r="CE253" s="235"/>
      <c r="CF253" s="235"/>
      <c r="CG253" s="235"/>
      <c r="CH253" s="235"/>
      <c r="CI253" s="235"/>
      <c r="CJ253" s="235"/>
      <c r="CK253" s="235"/>
      <c r="CL253" s="235"/>
      <c r="CM253" s="235"/>
      <c r="CN253" s="235"/>
      <c r="CO253" s="235"/>
      <c r="CP253" s="235"/>
      <c r="CQ253" s="235"/>
      <c r="CR253" s="235"/>
      <c r="CS253" s="235"/>
      <c r="CT253" s="235"/>
      <c r="CU253" s="235"/>
      <c r="CV253" s="235"/>
      <c r="CW253" s="235"/>
      <c r="CX253" s="235"/>
      <c r="CY253" s="235"/>
      <c r="CZ253" s="235"/>
      <c r="DA253" s="235"/>
      <c r="DB253" s="235"/>
      <c r="DC253" s="235"/>
      <c r="DD253" s="235"/>
      <c r="DE253" s="235"/>
      <c r="DF253" s="235"/>
      <c r="DG253" s="235"/>
      <c r="DH253" s="235"/>
      <c r="DI253" s="235"/>
      <c r="DJ253" s="235"/>
      <c r="DK253" s="235"/>
      <c r="DL253" s="235"/>
      <c r="DM253" s="235"/>
      <c r="DN253" s="235"/>
      <c r="DO253" s="235"/>
      <c r="DP253" s="235"/>
      <c r="DQ253" s="235"/>
      <c r="DR253" s="235"/>
      <c r="DS253" s="235"/>
      <c r="DT253" s="235"/>
      <c r="DU253" s="235"/>
      <c r="DV253" s="235"/>
      <c r="DW253" s="235"/>
      <c r="DX253" s="235"/>
      <c r="DY253" s="235"/>
      <c r="DZ253" s="235"/>
      <c r="EA253" s="235"/>
      <c r="EB253" s="235"/>
      <c r="EC253" s="235"/>
      <c r="ED253" s="235"/>
      <c r="EE253" s="235"/>
      <c r="EF253" s="235"/>
      <c r="EG253" s="235"/>
      <c r="EH253" s="235"/>
      <c r="EI253" s="235"/>
      <c r="EJ253" s="235"/>
      <c r="EK253" s="235"/>
      <c r="EL253" s="235"/>
      <c r="EM253" s="235"/>
      <c r="EN253" s="235"/>
      <c r="EO253" s="235"/>
      <c r="EP253" s="235"/>
      <c r="EQ253" s="235"/>
      <c r="ER253" s="235"/>
      <c r="ES253" s="235"/>
      <c r="ET253" s="235"/>
      <c r="EU253" s="235"/>
      <c r="EV253" s="235"/>
      <c r="EW253" s="235"/>
      <c r="EX253" s="235"/>
      <c r="EY253" s="235"/>
      <c r="EZ253" s="235"/>
      <c r="FA253" s="235"/>
      <c r="FB253" s="235"/>
      <c r="FC253" s="235"/>
      <c r="FD253" s="235"/>
    </row>
    <row r="254" spans="2:160" s="1" customFormat="1" x14ac:dyDescent="0.25">
      <c r="B254" s="33"/>
      <c r="C254" s="33"/>
      <c r="D254" s="261"/>
      <c r="E254" s="261"/>
      <c r="F254" s="261"/>
      <c r="G254" s="261"/>
      <c r="H254" s="261"/>
      <c r="I254" s="261"/>
      <c r="J254" s="261"/>
      <c r="K254" s="261"/>
      <c r="L254" s="261"/>
      <c r="M254" s="261"/>
      <c r="N254" s="261"/>
      <c r="O254" s="261"/>
      <c r="P254" s="261"/>
      <c r="Q254" s="261"/>
      <c r="R254" s="261"/>
      <c r="S254" s="261"/>
      <c r="T254" s="261"/>
      <c r="U254" s="235"/>
      <c r="V254" s="235"/>
      <c r="W254" s="235"/>
      <c r="X254" s="235"/>
      <c r="Y254" s="235"/>
      <c r="Z254" s="235"/>
      <c r="AA254" s="235"/>
      <c r="AB254" s="235"/>
      <c r="AC254" s="235"/>
      <c r="AD254" s="235"/>
      <c r="AE254" s="235"/>
      <c r="AF254" s="235"/>
      <c r="AG254" s="235"/>
      <c r="AH254" s="235"/>
      <c r="AI254" s="235"/>
      <c r="AJ254" s="235"/>
      <c r="AK254" s="235"/>
      <c r="AL254" s="235"/>
      <c r="AM254" s="235"/>
      <c r="AN254" s="235"/>
      <c r="AO254" s="235"/>
      <c r="AP254" s="235"/>
      <c r="AQ254" s="235"/>
      <c r="AR254" s="235"/>
      <c r="AS254" s="235"/>
      <c r="AT254" s="235"/>
      <c r="AU254" s="235"/>
      <c r="AV254" s="235"/>
      <c r="AW254" s="235"/>
      <c r="AX254" s="235"/>
      <c r="AY254" s="235"/>
      <c r="AZ254" s="235"/>
      <c r="BA254" s="235"/>
      <c r="BB254" s="235"/>
      <c r="BC254" s="235"/>
      <c r="BD254" s="235"/>
      <c r="BE254" s="235"/>
      <c r="BF254" s="235"/>
      <c r="BG254" s="235"/>
      <c r="BH254" s="235"/>
      <c r="BI254" s="235"/>
      <c r="BJ254" s="235"/>
      <c r="BK254" s="235"/>
      <c r="BL254" s="235"/>
      <c r="BM254" s="235"/>
      <c r="BN254" s="235"/>
      <c r="BO254" s="235"/>
      <c r="BP254" s="235"/>
      <c r="BQ254" s="235"/>
      <c r="BR254" s="235"/>
      <c r="BS254" s="235"/>
      <c r="BT254" s="235"/>
      <c r="BU254" s="235"/>
      <c r="BV254" s="235"/>
      <c r="BW254" s="235"/>
      <c r="BX254" s="235"/>
      <c r="BY254" s="235"/>
      <c r="BZ254" s="235"/>
      <c r="CA254" s="235"/>
      <c r="CB254" s="235"/>
      <c r="CC254" s="235"/>
      <c r="CD254" s="235"/>
      <c r="CE254" s="235"/>
      <c r="CF254" s="235"/>
      <c r="CG254" s="235"/>
      <c r="CH254" s="235"/>
      <c r="CI254" s="235"/>
      <c r="CJ254" s="235"/>
      <c r="CK254" s="235"/>
      <c r="CL254" s="235"/>
      <c r="CM254" s="235"/>
      <c r="CN254" s="235"/>
      <c r="CO254" s="235"/>
      <c r="CP254" s="235"/>
      <c r="CQ254" s="235"/>
      <c r="CR254" s="235"/>
      <c r="CS254" s="235"/>
      <c r="CT254" s="235"/>
      <c r="CU254" s="235"/>
      <c r="CV254" s="235"/>
      <c r="CW254" s="235"/>
      <c r="CX254" s="235"/>
      <c r="CY254" s="235"/>
      <c r="CZ254" s="235"/>
      <c r="DA254" s="235"/>
      <c r="DB254" s="235"/>
      <c r="DC254" s="235"/>
      <c r="DD254" s="235"/>
      <c r="DE254" s="235"/>
      <c r="DF254" s="235"/>
      <c r="DG254" s="235"/>
      <c r="DH254" s="235"/>
      <c r="DI254" s="235"/>
      <c r="DJ254" s="235"/>
      <c r="DK254" s="235"/>
      <c r="DL254" s="235"/>
      <c r="DM254" s="235"/>
      <c r="DN254" s="235"/>
      <c r="DO254" s="235"/>
      <c r="DP254" s="235"/>
      <c r="DQ254" s="235"/>
      <c r="DR254" s="235"/>
      <c r="DS254" s="235"/>
      <c r="DT254" s="235"/>
      <c r="DU254" s="235"/>
      <c r="DV254" s="235"/>
      <c r="DW254" s="235"/>
      <c r="DX254" s="235"/>
      <c r="DY254" s="235"/>
      <c r="DZ254" s="235"/>
      <c r="EA254" s="235"/>
      <c r="EB254" s="235"/>
      <c r="EC254" s="235"/>
      <c r="ED254" s="235"/>
      <c r="EE254" s="235"/>
      <c r="EF254" s="235"/>
      <c r="EG254" s="235"/>
      <c r="EH254" s="235"/>
      <c r="EI254" s="235"/>
      <c r="EJ254" s="235"/>
      <c r="EK254" s="235"/>
      <c r="EL254" s="235"/>
      <c r="EM254" s="235"/>
      <c r="EN254" s="235"/>
      <c r="EO254" s="235"/>
      <c r="EP254" s="235"/>
      <c r="EQ254" s="235"/>
      <c r="ER254" s="235"/>
      <c r="ES254" s="235"/>
      <c r="ET254" s="235"/>
      <c r="EU254" s="235"/>
      <c r="EV254" s="235"/>
      <c r="EW254" s="235"/>
      <c r="EX254" s="235"/>
      <c r="EY254" s="235"/>
      <c r="EZ254" s="235"/>
      <c r="FA254" s="235"/>
      <c r="FB254" s="235"/>
      <c r="FC254" s="235"/>
      <c r="FD254" s="235"/>
    </row>
    <row r="255" spans="2:160" s="1" customFormat="1" x14ac:dyDescent="0.25">
      <c r="B255" s="33"/>
      <c r="C255" s="33"/>
      <c r="D255" s="261"/>
      <c r="E255" s="261"/>
      <c r="F255" s="261"/>
      <c r="G255" s="261"/>
      <c r="H255" s="261"/>
      <c r="I255" s="261"/>
      <c r="J255" s="261"/>
      <c r="K255" s="261"/>
      <c r="L255" s="261"/>
      <c r="M255" s="261"/>
      <c r="N255" s="261"/>
      <c r="O255" s="261"/>
      <c r="P255" s="261"/>
      <c r="Q255" s="261"/>
      <c r="R255" s="261"/>
      <c r="S255" s="261"/>
      <c r="T255" s="261"/>
      <c r="U255" s="235"/>
      <c r="V255" s="235"/>
      <c r="W255" s="235"/>
      <c r="X255" s="235"/>
      <c r="Y255" s="235"/>
      <c r="Z255" s="235"/>
      <c r="AA255" s="235"/>
      <c r="AB255" s="235"/>
      <c r="AC255" s="235"/>
      <c r="AD255" s="235"/>
      <c r="AE255" s="235"/>
      <c r="AF255" s="235"/>
      <c r="AG255" s="235"/>
      <c r="AH255" s="235"/>
      <c r="AI255" s="235"/>
      <c r="AJ255" s="235"/>
      <c r="AK255" s="235"/>
      <c r="AL255" s="235"/>
      <c r="AM255" s="235"/>
      <c r="AN255" s="235"/>
      <c r="AO255" s="235"/>
      <c r="AP255" s="235"/>
      <c r="AQ255" s="235"/>
      <c r="AR255" s="235"/>
      <c r="AS255" s="235"/>
      <c r="AT255" s="235"/>
      <c r="AU255" s="235"/>
      <c r="AV255" s="235"/>
      <c r="AW255" s="235"/>
      <c r="AX255" s="235"/>
      <c r="AY255" s="235"/>
      <c r="AZ255" s="235"/>
      <c r="BA255" s="235"/>
      <c r="BB255" s="235"/>
      <c r="BC255" s="235"/>
      <c r="BD255" s="235"/>
      <c r="BE255" s="235"/>
      <c r="BF255" s="235"/>
      <c r="BG255" s="235"/>
      <c r="BH255" s="235"/>
      <c r="BI255" s="235"/>
      <c r="BJ255" s="235"/>
      <c r="BK255" s="235"/>
      <c r="BL255" s="235"/>
      <c r="BM255" s="235"/>
      <c r="BN255" s="235"/>
      <c r="BO255" s="235"/>
      <c r="BP255" s="235"/>
      <c r="BQ255" s="235"/>
      <c r="BR255" s="235"/>
      <c r="BS255" s="235"/>
      <c r="BT255" s="235"/>
      <c r="BU255" s="235"/>
      <c r="BV255" s="235"/>
      <c r="BW255" s="235"/>
      <c r="BX255" s="235"/>
      <c r="BY255" s="235"/>
      <c r="BZ255" s="235"/>
      <c r="CA255" s="235"/>
      <c r="CB255" s="235"/>
      <c r="CC255" s="235"/>
      <c r="CD255" s="235"/>
      <c r="CE255" s="235"/>
      <c r="CF255" s="235"/>
      <c r="CG255" s="235"/>
      <c r="CH255" s="235"/>
      <c r="CI255" s="235"/>
      <c r="CJ255" s="235"/>
      <c r="CK255" s="235"/>
      <c r="CL255" s="235"/>
      <c r="CM255" s="235"/>
      <c r="CN255" s="235"/>
      <c r="CO255" s="235"/>
      <c r="CP255" s="235"/>
      <c r="CQ255" s="235"/>
      <c r="CR255" s="235"/>
      <c r="CS255" s="235"/>
      <c r="CT255" s="235"/>
      <c r="CU255" s="235"/>
      <c r="CV255" s="235"/>
      <c r="CW255" s="235"/>
      <c r="CX255" s="235"/>
      <c r="CY255" s="235"/>
      <c r="CZ255" s="235"/>
      <c r="DA255" s="235"/>
      <c r="DB255" s="235"/>
      <c r="DC255" s="235"/>
      <c r="DD255" s="235"/>
      <c r="DE255" s="235"/>
      <c r="DF255" s="235"/>
      <c r="DG255" s="235"/>
      <c r="DH255" s="235"/>
      <c r="DI255" s="235"/>
      <c r="DJ255" s="235"/>
      <c r="DK255" s="235"/>
      <c r="DL255" s="235"/>
      <c r="DM255" s="235"/>
      <c r="DN255" s="235"/>
      <c r="DO255" s="235"/>
      <c r="DP255" s="235"/>
      <c r="DQ255" s="235"/>
      <c r="DR255" s="235"/>
      <c r="DS255" s="235"/>
      <c r="DT255" s="235"/>
      <c r="DU255" s="235"/>
      <c r="DV255" s="235"/>
      <c r="DW255" s="235"/>
      <c r="DX255" s="235"/>
      <c r="DY255" s="235"/>
      <c r="DZ255" s="235"/>
      <c r="EA255" s="235"/>
      <c r="EB255" s="235"/>
      <c r="EC255" s="235"/>
      <c r="ED255" s="235"/>
      <c r="EE255" s="235"/>
      <c r="EF255" s="235"/>
      <c r="EG255" s="235"/>
      <c r="EH255" s="235"/>
      <c r="EI255" s="235"/>
      <c r="EJ255" s="235"/>
      <c r="EK255" s="235"/>
      <c r="EL255" s="235"/>
      <c r="EM255" s="235"/>
      <c r="EN255" s="235"/>
      <c r="EO255" s="235"/>
      <c r="EP255" s="235"/>
      <c r="EQ255" s="235"/>
      <c r="ER255" s="235"/>
      <c r="ES255" s="235"/>
      <c r="ET255" s="235"/>
      <c r="EU255" s="235"/>
      <c r="EV255" s="235"/>
      <c r="EW255" s="235"/>
      <c r="EX255" s="235"/>
      <c r="EY255" s="235"/>
      <c r="EZ255" s="235"/>
      <c r="FA255" s="235"/>
      <c r="FB255" s="235"/>
      <c r="FC255" s="235"/>
      <c r="FD255" s="235"/>
    </row>
    <row r="256" spans="2:160" s="1" customFormat="1" x14ac:dyDescent="0.25">
      <c r="B256" s="33"/>
      <c r="C256" s="33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61"/>
      <c r="O256" s="261"/>
      <c r="P256" s="261"/>
      <c r="Q256" s="261"/>
      <c r="R256" s="261"/>
      <c r="S256" s="261"/>
      <c r="T256" s="261"/>
      <c r="U256" s="235"/>
      <c r="V256" s="235"/>
      <c r="W256" s="235"/>
      <c r="X256" s="235"/>
      <c r="Y256" s="235"/>
      <c r="Z256" s="235"/>
      <c r="AA256" s="235"/>
      <c r="AB256" s="235"/>
      <c r="AC256" s="235"/>
      <c r="AD256" s="235"/>
      <c r="AE256" s="235"/>
      <c r="AF256" s="235"/>
      <c r="AG256" s="235"/>
      <c r="AH256" s="235"/>
      <c r="AI256" s="235"/>
      <c r="AJ256" s="235"/>
      <c r="AK256" s="235"/>
      <c r="AL256" s="235"/>
      <c r="AM256" s="235"/>
      <c r="AN256" s="235"/>
      <c r="AO256" s="235"/>
      <c r="AP256" s="235"/>
      <c r="AQ256" s="235"/>
      <c r="AR256" s="235"/>
      <c r="AS256" s="235"/>
      <c r="AT256" s="235"/>
      <c r="AU256" s="235"/>
      <c r="AV256" s="235"/>
      <c r="AW256" s="235"/>
      <c r="AX256" s="235"/>
      <c r="AY256" s="235"/>
      <c r="AZ256" s="235"/>
      <c r="BA256" s="235"/>
      <c r="BB256" s="235"/>
      <c r="BC256" s="235"/>
      <c r="BD256" s="235"/>
      <c r="BE256" s="235"/>
      <c r="BF256" s="235"/>
      <c r="BG256" s="235"/>
      <c r="BH256" s="235"/>
      <c r="BI256" s="235"/>
      <c r="BJ256" s="235"/>
      <c r="BK256" s="235"/>
      <c r="BL256" s="235"/>
      <c r="BM256" s="235"/>
      <c r="BN256" s="235"/>
      <c r="BO256" s="235"/>
      <c r="BP256" s="235"/>
      <c r="BQ256" s="235"/>
      <c r="BR256" s="235"/>
      <c r="BS256" s="235"/>
      <c r="BT256" s="235"/>
      <c r="BU256" s="235"/>
      <c r="BV256" s="235"/>
      <c r="BW256" s="235"/>
      <c r="BX256" s="235"/>
      <c r="BY256" s="235"/>
      <c r="BZ256" s="235"/>
      <c r="CA256" s="235"/>
      <c r="CB256" s="235"/>
      <c r="CC256" s="235"/>
      <c r="CD256" s="235"/>
      <c r="CE256" s="235"/>
      <c r="CF256" s="235"/>
      <c r="CG256" s="235"/>
      <c r="CH256" s="235"/>
      <c r="CI256" s="235"/>
      <c r="CJ256" s="235"/>
      <c r="CK256" s="235"/>
      <c r="CL256" s="235"/>
      <c r="CM256" s="235"/>
      <c r="CN256" s="235"/>
      <c r="CO256" s="235"/>
      <c r="CP256" s="235"/>
      <c r="CQ256" s="235"/>
      <c r="CR256" s="235"/>
      <c r="CS256" s="235"/>
      <c r="CT256" s="235"/>
      <c r="CU256" s="235"/>
      <c r="CV256" s="235"/>
      <c r="CW256" s="235"/>
      <c r="CX256" s="235"/>
      <c r="CY256" s="235"/>
      <c r="CZ256" s="235"/>
      <c r="DA256" s="235"/>
      <c r="DB256" s="235"/>
      <c r="DC256" s="235"/>
      <c r="DD256" s="235"/>
      <c r="DE256" s="235"/>
      <c r="DF256" s="235"/>
      <c r="DG256" s="235"/>
      <c r="DH256" s="235"/>
      <c r="DI256" s="235"/>
      <c r="DJ256" s="235"/>
      <c r="DK256" s="235"/>
      <c r="DL256" s="235"/>
      <c r="DM256" s="235"/>
      <c r="DN256" s="235"/>
      <c r="DO256" s="235"/>
      <c r="DP256" s="235"/>
      <c r="DQ256" s="235"/>
      <c r="DR256" s="235"/>
      <c r="DS256" s="235"/>
      <c r="DT256" s="235"/>
      <c r="DU256" s="235"/>
      <c r="DV256" s="235"/>
      <c r="DW256" s="235"/>
      <c r="DX256" s="235"/>
      <c r="DY256" s="235"/>
      <c r="DZ256" s="235"/>
      <c r="EA256" s="235"/>
      <c r="EB256" s="235"/>
      <c r="EC256" s="235"/>
      <c r="ED256" s="235"/>
      <c r="EE256" s="235"/>
      <c r="EF256" s="235"/>
      <c r="EG256" s="235"/>
      <c r="EH256" s="235"/>
      <c r="EI256" s="235"/>
      <c r="EJ256" s="235"/>
      <c r="EK256" s="235"/>
      <c r="EL256" s="235"/>
      <c r="EM256" s="235"/>
      <c r="EN256" s="235"/>
      <c r="EO256" s="235"/>
      <c r="EP256" s="235"/>
      <c r="EQ256" s="235"/>
      <c r="ER256" s="235"/>
      <c r="ES256" s="235"/>
      <c r="ET256" s="235"/>
      <c r="EU256" s="235"/>
      <c r="EV256" s="235"/>
      <c r="EW256" s="235"/>
      <c r="EX256" s="235"/>
      <c r="EY256" s="235"/>
      <c r="EZ256" s="235"/>
      <c r="FA256" s="235"/>
      <c r="FB256" s="235"/>
      <c r="FC256" s="235"/>
      <c r="FD256" s="235"/>
    </row>
    <row r="257" spans="2:160" s="1" customFormat="1" x14ac:dyDescent="0.25">
      <c r="B257" s="33"/>
      <c r="C257" s="33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61"/>
      <c r="O257" s="261"/>
      <c r="P257" s="261"/>
      <c r="Q257" s="261"/>
      <c r="R257" s="261"/>
      <c r="S257" s="261"/>
      <c r="T257" s="261"/>
      <c r="U257" s="235"/>
      <c r="V257" s="235"/>
      <c r="W257" s="235"/>
      <c r="X257" s="235"/>
      <c r="Y257" s="235"/>
      <c r="Z257" s="235"/>
      <c r="AA257" s="235"/>
      <c r="AB257" s="235"/>
      <c r="AC257" s="235"/>
      <c r="AD257" s="235"/>
      <c r="AE257" s="235"/>
      <c r="AF257" s="235"/>
      <c r="AG257" s="235"/>
      <c r="AH257" s="235"/>
      <c r="AI257" s="235"/>
      <c r="AJ257" s="235"/>
      <c r="AK257" s="235"/>
      <c r="AL257" s="235"/>
      <c r="AM257" s="235"/>
      <c r="AN257" s="235"/>
      <c r="AO257" s="235"/>
      <c r="AP257" s="235"/>
      <c r="AQ257" s="235"/>
      <c r="AR257" s="235"/>
      <c r="AS257" s="235"/>
      <c r="AT257" s="235"/>
      <c r="AU257" s="235"/>
      <c r="AV257" s="235"/>
      <c r="AW257" s="235"/>
      <c r="AX257" s="235"/>
      <c r="AY257" s="235"/>
      <c r="AZ257" s="235"/>
      <c r="BA257" s="235"/>
      <c r="BB257" s="235"/>
      <c r="BC257" s="235"/>
      <c r="BD257" s="235"/>
      <c r="BE257" s="235"/>
      <c r="BF257" s="235"/>
      <c r="BG257" s="235"/>
      <c r="BH257" s="235"/>
      <c r="BI257" s="235"/>
      <c r="BJ257" s="235"/>
      <c r="BK257" s="235"/>
      <c r="BL257" s="235"/>
      <c r="BM257" s="235"/>
      <c r="BN257" s="235"/>
      <c r="BO257" s="235"/>
      <c r="BP257" s="235"/>
      <c r="BQ257" s="235"/>
      <c r="BR257" s="235"/>
      <c r="BS257" s="235"/>
      <c r="BT257" s="235"/>
      <c r="BU257" s="235"/>
      <c r="BV257" s="235"/>
      <c r="BW257" s="235"/>
      <c r="BX257" s="235"/>
      <c r="BY257" s="235"/>
      <c r="BZ257" s="235"/>
      <c r="CA257" s="235"/>
      <c r="CB257" s="235"/>
      <c r="CC257" s="235"/>
      <c r="CD257" s="235"/>
      <c r="CE257" s="235"/>
      <c r="CF257" s="235"/>
      <c r="CG257" s="235"/>
      <c r="CH257" s="235"/>
      <c r="CI257" s="235"/>
      <c r="CJ257" s="235"/>
      <c r="CK257" s="235"/>
      <c r="CL257" s="235"/>
      <c r="CM257" s="235"/>
      <c r="CN257" s="235"/>
      <c r="CO257" s="235"/>
      <c r="CP257" s="235"/>
      <c r="CQ257" s="235"/>
      <c r="CR257" s="235"/>
      <c r="CS257" s="235"/>
      <c r="CT257" s="235"/>
      <c r="CU257" s="235"/>
      <c r="CV257" s="235"/>
      <c r="CW257" s="235"/>
      <c r="CX257" s="235"/>
      <c r="CY257" s="235"/>
      <c r="CZ257" s="235"/>
      <c r="DA257" s="235"/>
      <c r="DB257" s="235"/>
      <c r="DC257" s="235"/>
      <c r="DD257" s="235"/>
      <c r="DE257" s="235"/>
      <c r="DF257" s="235"/>
      <c r="DG257" s="235"/>
      <c r="DH257" s="235"/>
      <c r="DI257" s="235"/>
      <c r="DJ257" s="235"/>
      <c r="DK257" s="235"/>
      <c r="DL257" s="235"/>
      <c r="DM257" s="235"/>
      <c r="DN257" s="235"/>
      <c r="DO257" s="235"/>
      <c r="DP257" s="235"/>
      <c r="DQ257" s="235"/>
      <c r="DR257" s="235"/>
      <c r="DS257" s="235"/>
      <c r="DT257" s="235"/>
      <c r="DU257" s="235"/>
      <c r="DV257" s="235"/>
      <c r="DW257" s="235"/>
      <c r="DX257" s="235"/>
      <c r="DY257" s="235"/>
      <c r="DZ257" s="235"/>
      <c r="EA257" s="235"/>
      <c r="EB257" s="235"/>
      <c r="EC257" s="235"/>
      <c r="ED257" s="235"/>
      <c r="EE257" s="235"/>
      <c r="EF257" s="235"/>
      <c r="EG257" s="235"/>
      <c r="EH257" s="235"/>
      <c r="EI257" s="235"/>
      <c r="EJ257" s="235"/>
      <c r="EK257" s="235"/>
      <c r="EL257" s="235"/>
      <c r="EM257" s="235"/>
      <c r="EN257" s="235"/>
      <c r="EO257" s="235"/>
      <c r="EP257" s="235"/>
      <c r="EQ257" s="235"/>
      <c r="ER257" s="235"/>
      <c r="ES257" s="235"/>
      <c r="ET257" s="235"/>
      <c r="EU257" s="235"/>
      <c r="EV257" s="235"/>
      <c r="EW257" s="235"/>
      <c r="EX257" s="235"/>
      <c r="EY257" s="235"/>
      <c r="EZ257" s="235"/>
      <c r="FA257" s="235"/>
      <c r="FB257" s="235"/>
      <c r="FC257" s="235"/>
      <c r="FD257" s="235"/>
    </row>
    <row r="258" spans="2:160" s="1" customFormat="1" x14ac:dyDescent="0.25">
      <c r="B258" s="33"/>
      <c r="C258" s="33"/>
      <c r="D258" s="261"/>
      <c r="E258" s="261"/>
      <c r="F258" s="261"/>
      <c r="G258" s="261"/>
      <c r="H258" s="261"/>
      <c r="I258" s="261"/>
      <c r="J258" s="261"/>
      <c r="K258" s="261"/>
      <c r="L258" s="261"/>
      <c r="M258" s="261"/>
      <c r="N258" s="261"/>
      <c r="O258" s="261"/>
      <c r="P258" s="261"/>
      <c r="Q258" s="261"/>
      <c r="R258" s="261"/>
      <c r="S258" s="261"/>
      <c r="T258" s="261"/>
      <c r="U258" s="235"/>
      <c r="V258" s="235"/>
      <c r="W258" s="235"/>
      <c r="X258" s="235"/>
      <c r="Y258" s="235"/>
      <c r="Z258" s="235"/>
      <c r="AA258" s="235"/>
      <c r="AB258" s="235"/>
      <c r="AC258" s="235"/>
      <c r="AD258" s="235"/>
      <c r="AE258" s="235"/>
      <c r="AF258" s="235"/>
      <c r="AG258" s="235"/>
      <c r="AH258" s="235"/>
      <c r="AI258" s="235"/>
      <c r="AJ258" s="235"/>
      <c r="AK258" s="235"/>
      <c r="AL258" s="235"/>
      <c r="AM258" s="235"/>
      <c r="AN258" s="235"/>
      <c r="AO258" s="235"/>
      <c r="AP258" s="235"/>
      <c r="AQ258" s="235"/>
      <c r="AR258" s="235"/>
      <c r="AS258" s="235"/>
      <c r="AT258" s="235"/>
      <c r="AU258" s="235"/>
      <c r="AV258" s="235"/>
      <c r="AW258" s="235"/>
      <c r="AX258" s="235"/>
      <c r="AY258" s="235"/>
      <c r="AZ258" s="235"/>
      <c r="BA258" s="235"/>
      <c r="BB258" s="235"/>
      <c r="BC258" s="235"/>
      <c r="BD258" s="235"/>
      <c r="BE258" s="235"/>
      <c r="BF258" s="235"/>
      <c r="BG258" s="235"/>
      <c r="BH258" s="235"/>
      <c r="BI258" s="235"/>
      <c r="BJ258" s="235"/>
      <c r="BK258" s="235"/>
      <c r="BL258" s="235"/>
      <c r="BM258" s="235"/>
      <c r="BN258" s="235"/>
      <c r="BO258" s="235"/>
      <c r="BP258" s="235"/>
      <c r="BQ258" s="235"/>
      <c r="BR258" s="235"/>
      <c r="BS258" s="235"/>
      <c r="BT258" s="235"/>
      <c r="BU258" s="235"/>
      <c r="BV258" s="235"/>
      <c r="BW258" s="235"/>
      <c r="BX258" s="235"/>
      <c r="BY258" s="235"/>
      <c r="BZ258" s="235"/>
      <c r="CA258" s="235"/>
      <c r="CB258" s="235"/>
      <c r="CC258" s="235"/>
      <c r="CD258" s="235"/>
      <c r="CE258" s="235"/>
      <c r="CF258" s="235"/>
      <c r="CG258" s="235"/>
      <c r="CH258" s="235"/>
      <c r="CI258" s="235"/>
      <c r="CJ258" s="235"/>
      <c r="CK258" s="235"/>
      <c r="CL258" s="235"/>
      <c r="CM258" s="235"/>
      <c r="CN258" s="235"/>
      <c r="CO258" s="235"/>
      <c r="CP258" s="235"/>
      <c r="CQ258" s="235"/>
      <c r="CR258" s="235"/>
      <c r="CS258" s="235"/>
      <c r="CT258" s="235"/>
      <c r="CU258" s="235"/>
      <c r="CV258" s="235"/>
      <c r="CW258" s="235"/>
      <c r="CX258" s="235"/>
      <c r="CY258" s="235"/>
      <c r="CZ258" s="235"/>
      <c r="DA258" s="235"/>
      <c r="DB258" s="235"/>
      <c r="DC258" s="235"/>
      <c r="DD258" s="235"/>
      <c r="DE258" s="235"/>
      <c r="DF258" s="235"/>
      <c r="DG258" s="235"/>
      <c r="DH258" s="235"/>
      <c r="DI258" s="235"/>
      <c r="DJ258" s="235"/>
      <c r="DK258" s="235"/>
      <c r="DL258" s="235"/>
      <c r="DM258" s="235"/>
      <c r="DN258" s="235"/>
      <c r="DO258" s="235"/>
      <c r="DP258" s="235"/>
      <c r="DQ258" s="235"/>
      <c r="DR258" s="235"/>
      <c r="DS258" s="235"/>
      <c r="DT258" s="235"/>
      <c r="DU258" s="235"/>
      <c r="DV258" s="235"/>
      <c r="DW258" s="235"/>
      <c r="DX258" s="235"/>
      <c r="DY258" s="235"/>
      <c r="DZ258" s="235"/>
      <c r="EA258" s="235"/>
      <c r="EB258" s="235"/>
      <c r="EC258" s="235"/>
      <c r="ED258" s="235"/>
      <c r="EE258" s="235"/>
      <c r="EF258" s="235"/>
      <c r="EG258" s="235"/>
      <c r="EH258" s="235"/>
      <c r="EI258" s="235"/>
      <c r="EJ258" s="235"/>
      <c r="EK258" s="235"/>
      <c r="EL258" s="235"/>
      <c r="EM258" s="235"/>
      <c r="EN258" s="235"/>
      <c r="EO258" s="235"/>
      <c r="EP258" s="235"/>
      <c r="EQ258" s="235"/>
      <c r="ER258" s="235"/>
      <c r="ES258" s="235"/>
      <c r="ET258" s="235"/>
      <c r="EU258" s="235"/>
      <c r="EV258" s="235"/>
      <c r="EW258" s="235"/>
      <c r="EX258" s="235"/>
      <c r="EY258" s="235"/>
      <c r="EZ258" s="235"/>
      <c r="FA258" s="235"/>
      <c r="FB258" s="235"/>
      <c r="FC258" s="235"/>
      <c r="FD258" s="235"/>
    </row>
    <row r="259" spans="2:160" s="1" customFormat="1" x14ac:dyDescent="0.25">
      <c r="B259" s="33"/>
      <c r="C259" s="33"/>
      <c r="D259" s="261"/>
      <c r="E259" s="261"/>
      <c r="F259" s="261"/>
      <c r="G259" s="261"/>
      <c r="H259" s="261"/>
      <c r="I259" s="261"/>
      <c r="J259" s="261"/>
      <c r="K259" s="261"/>
      <c r="L259" s="261"/>
      <c r="M259" s="261"/>
      <c r="N259" s="261"/>
      <c r="O259" s="261"/>
      <c r="P259" s="261"/>
      <c r="Q259" s="261"/>
      <c r="R259" s="261"/>
      <c r="S259" s="261"/>
      <c r="T259" s="261"/>
      <c r="U259" s="235"/>
      <c r="V259" s="235"/>
      <c r="W259" s="235"/>
      <c r="X259" s="235"/>
      <c r="Y259" s="235"/>
      <c r="Z259" s="235"/>
      <c r="AA259" s="235"/>
      <c r="AB259" s="235"/>
      <c r="AC259" s="235"/>
      <c r="AD259" s="235"/>
      <c r="AE259" s="235"/>
      <c r="AF259" s="235"/>
      <c r="AG259" s="235"/>
      <c r="AH259" s="235"/>
      <c r="AI259" s="235"/>
      <c r="AJ259" s="235"/>
      <c r="AK259" s="235"/>
      <c r="AL259" s="235"/>
      <c r="AM259" s="235"/>
      <c r="AN259" s="235"/>
      <c r="AO259" s="235"/>
      <c r="AP259" s="235"/>
      <c r="AQ259" s="235"/>
      <c r="AR259" s="235"/>
      <c r="AS259" s="235"/>
      <c r="AT259" s="235"/>
      <c r="AU259" s="235"/>
      <c r="AV259" s="235"/>
      <c r="AW259" s="235"/>
      <c r="AX259" s="235"/>
      <c r="AY259" s="235"/>
      <c r="AZ259" s="235"/>
      <c r="BA259" s="235"/>
      <c r="BB259" s="235"/>
      <c r="BC259" s="235"/>
      <c r="BD259" s="235"/>
      <c r="BE259" s="235"/>
      <c r="BF259" s="235"/>
      <c r="BG259" s="235"/>
      <c r="BH259" s="235"/>
      <c r="BI259" s="235"/>
      <c r="BJ259" s="235"/>
      <c r="BK259" s="235"/>
      <c r="BL259" s="235"/>
      <c r="BM259" s="235"/>
      <c r="BN259" s="235"/>
      <c r="BO259" s="235"/>
      <c r="BP259" s="235"/>
      <c r="BQ259" s="235"/>
      <c r="BR259" s="235"/>
      <c r="BS259" s="235"/>
      <c r="BT259" s="235"/>
      <c r="BU259" s="235"/>
      <c r="BV259" s="235"/>
      <c r="BW259" s="235"/>
      <c r="BX259" s="235"/>
      <c r="BY259" s="235"/>
      <c r="BZ259" s="235"/>
      <c r="CA259" s="235"/>
      <c r="CB259" s="235"/>
      <c r="CC259" s="235"/>
      <c r="CD259" s="235"/>
      <c r="CE259" s="235"/>
      <c r="CF259" s="235"/>
      <c r="CG259" s="235"/>
      <c r="CH259" s="235"/>
      <c r="CI259" s="235"/>
      <c r="CJ259" s="235"/>
      <c r="CK259" s="235"/>
      <c r="CL259" s="235"/>
      <c r="CM259" s="235"/>
      <c r="CN259" s="235"/>
      <c r="CO259" s="235"/>
      <c r="CP259" s="235"/>
      <c r="CQ259" s="235"/>
      <c r="CR259" s="235"/>
      <c r="CS259" s="235"/>
      <c r="CT259" s="235"/>
      <c r="CU259" s="235"/>
      <c r="CV259" s="235"/>
      <c r="CW259" s="235"/>
      <c r="CX259" s="235"/>
      <c r="CY259" s="235"/>
      <c r="CZ259" s="235"/>
      <c r="DA259" s="235"/>
      <c r="DB259" s="235"/>
      <c r="DC259" s="235"/>
      <c r="DD259" s="235"/>
      <c r="DE259" s="235"/>
      <c r="DF259" s="235"/>
      <c r="DG259" s="235"/>
      <c r="DH259" s="235"/>
      <c r="DI259" s="235"/>
      <c r="DJ259" s="235"/>
      <c r="DK259" s="235"/>
      <c r="DL259" s="235"/>
      <c r="DM259" s="235"/>
      <c r="DN259" s="235"/>
      <c r="DO259" s="235"/>
      <c r="DP259" s="235"/>
      <c r="DQ259" s="235"/>
      <c r="DR259" s="235"/>
      <c r="DS259" s="235"/>
      <c r="DT259" s="235"/>
      <c r="DU259" s="235"/>
      <c r="DV259" s="235"/>
      <c r="DW259" s="235"/>
      <c r="DX259" s="235"/>
      <c r="DY259" s="235"/>
      <c r="DZ259" s="235"/>
      <c r="EA259" s="235"/>
      <c r="EB259" s="235"/>
      <c r="EC259" s="235"/>
      <c r="ED259" s="235"/>
      <c r="EE259" s="235"/>
      <c r="EF259" s="235"/>
      <c r="EG259" s="235"/>
      <c r="EH259" s="235"/>
      <c r="EI259" s="235"/>
      <c r="EJ259" s="235"/>
      <c r="EK259" s="235"/>
      <c r="EL259" s="235"/>
      <c r="EM259" s="235"/>
      <c r="EN259" s="235"/>
      <c r="EO259" s="235"/>
      <c r="EP259" s="235"/>
      <c r="EQ259" s="235"/>
      <c r="ER259" s="235"/>
      <c r="ES259" s="235"/>
      <c r="ET259" s="235"/>
      <c r="EU259" s="235"/>
      <c r="EV259" s="235"/>
      <c r="EW259" s="235"/>
      <c r="EX259" s="235"/>
      <c r="EY259" s="235"/>
      <c r="EZ259" s="235"/>
      <c r="FA259" s="235"/>
      <c r="FB259" s="235"/>
      <c r="FC259" s="235"/>
      <c r="FD259" s="235"/>
    </row>
    <row r="260" spans="2:160" s="1" customFormat="1" x14ac:dyDescent="0.25">
      <c r="B260" s="33"/>
      <c r="C260" s="33"/>
      <c r="D260" s="261"/>
      <c r="E260" s="261"/>
      <c r="F260" s="261"/>
      <c r="G260" s="261"/>
      <c r="H260" s="261"/>
      <c r="I260" s="261"/>
      <c r="J260" s="261"/>
      <c r="K260" s="261"/>
      <c r="L260" s="261"/>
      <c r="M260" s="261"/>
      <c r="N260" s="261"/>
      <c r="O260" s="261"/>
      <c r="P260" s="261"/>
      <c r="Q260" s="261"/>
      <c r="R260" s="261"/>
      <c r="S260" s="261"/>
      <c r="T260" s="261"/>
      <c r="U260" s="235"/>
      <c r="V260" s="235"/>
      <c r="W260" s="235"/>
      <c r="X260" s="235"/>
      <c r="Y260" s="235"/>
      <c r="Z260" s="235"/>
      <c r="AA260" s="235"/>
      <c r="AB260" s="235"/>
      <c r="AC260" s="235"/>
      <c r="AD260" s="235"/>
      <c r="AE260" s="235"/>
      <c r="AF260" s="235"/>
      <c r="AG260" s="235"/>
      <c r="AH260" s="235"/>
      <c r="AI260" s="235"/>
      <c r="AJ260" s="235"/>
      <c r="AK260" s="235"/>
      <c r="AL260" s="235"/>
      <c r="AM260" s="235"/>
      <c r="AN260" s="235"/>
      <c r="AO260" s="235"/>
      <c r="AP260" s="235"/>
      <c r="AQ260" s="235"/>
      <c r="AR260" s="235"/>
      <c r="AS260" s="235"/>
      <c r="AT260" s="235"/>
      <c r="AU260" s="235"/>
      <c r="AV260" s="235"/>
      <c r="AW260" s="235"/>
      <c r="AX260" s="235"/>
      <c r="AY260" s="235"/>
      <c r="AZ260" s="235"/>
      <c r="BA260" s="235"/>
      <c r="BB260" s="235"/>
      <c r="BC260" s="235"/>
      <c r="BD260" s="235"/>
      <c r="BE260" s="235"/>
      <c r="BF260" s="235"/>
      <c r="BG260" s="235"/>
      <c r="BH260" s="235"/>
      <c r="BI260" s="235"/>
      <c r="BJ260" s="235"/>
      <c r="BK260" s="235"/>
      <c r="BL260" s="235"/>
      <c r="BM260" s="235"/>
      <c r="BN260" s="235"/>
      <c r="BO260" s="235"/>
      <c r="BP260" s="235"/>
      <c r="BQ260" s="235"/>
      <c r="BR260" s="235"/>
      <c r="BS260" s="235"/>
      <c r="BT260" s="235"/>
      <c r="BU260" s="235"/>
      <c r="BV260" s="235"/>
      <c r="BW260" s="235"/>
      <c r="BX260" s="235"/>
      <c r="BY260" s="235"/>
      <c r="BZ260" s="235"/>
      <c r="CA260" s="235"/>
      <c r="CB260" s="235"/>
      <c r="CC260" s="235"/>
      <c r="CD260" s="235"/>
      <c r="CE260" s="235"/>
      <c r="CF260" s="235"/>
      <c r="CG260" s="235"/>
      <c r="CH260" s="235"/>
      <c r="CI260" s="235"/>
      <c r="CJ260" s="235"/>
      <c r="CK260" s="235"/>
      <c r="CL260" s="235"/>
      <c r="CM260" s="235"/>
      <c r="CN260" s="235"/>
      <c r="CO260" s="235"/>
      <c r="CP260" s="235"/>
      <c r="CQ260" s="235"/>
      <c r="CR260" s="235"/>
      <c r="CS260" s="235"/>
      <c r="CT260" s="235"/>
      <c r="CU260" s="235"/>
      <c r="CV260" s="235"/>
      <c r="CW260" s="235"/>
      <c r="CX260" s="235"/>
      <c r="CY260" s="235"/>
      <c r="CZ260" s="235"/>
      <c r="DA260" s="235"/>
      <c r="DB260" s="235"/>
      <c r="DC260" s="235"/>
      <c r="DD260" s="235"/>
      <c r="DE260" s="235"/>
      <c r="DF260" s="235"/>
      <c r="DG260" s="235"/>
      <c r="DH260" s="235"/>
      <c r="DI260" s="235"/>
      <c r="DJ260" s="235"/>
      <c r="DK260" s="235"/>
      <c r="DL260" s="235"/>
      <c r="DM260" s="235"/>
      <c r="DN260" s="235"/>
      <c r="DO260" s="235"/>
      <c r="DP260" s="235"/>
      <c r="DQ260" s="235"/>
      <c r="DR260" s="235"/>
      <c r="DS260" s="235"/>
      <c r="DT260" s="235"/>
      <c r="DU260" s="235"/>
      <c r="DV260" s="235"/>
      <c r="DW260" s="235"/>
      <c r="DX260" s="235"/>
      <c r="DY260" s="235"/>
      <c r="DZ260" s="235"/>
      <c r="EA260" s="235"/>
      <c r="EB260" s="235"/>
      <c r="EC260" s="235"/>
      <c r="ED260" s="235"/>
      <c r="EE260" s="235"/>
      <c r="EF260" s="235"/>
      <c r="EG260" s="235"/>
      <c r="EH260" s="235"/>
      <c r="EI260" s="235"/>
      <c r="EJ260" s="235"/>
      <c r="EK260" s="235"/>
      <c r="EL260" s="235"/>
      <c r="EM260" s="235"/>
      <c r="EN260" s="235"/>
      <c r="EO260" s="235"/>
      <c r="EP260" s="235"/>
      <c r="EQ260" s="235"/>
      <c r="ER260" s="235"/>
      <c r="ES260" s="235"/>
      <c r="ET260" s="235"/>
      <c r="EU260" s="235"/>
      <c r="EV260" s="235"/>
      <c r="EW260" s="235"/>
      <c r="EX260" s="235"/>
      <c r="EY260" s="235"/>
      <c r="EZ260" s="235"/>
      <c r="FA260" s="235"/>
      <c r="FB260" s="235"/>
      <c r="FC260" s="235"/>
      <c r="FD260" s="235"/>
    </row>
    <row r="261" spans="2:160" s="1" customFormat="1" x14ac:dyDescent="0.25">
      <c r="B261" s="33"/>
      <c r="C261" s="33"/>
      <c r="D261" s="261"/>
      <c r="E261" s="261"/>
      <c r="F261" s="261"/>
      <c r="G261" s="261"/>
      <c r="H261" s="261"/>
      <c r="I261" s="261"/>
      <c r="J261" s="261"/>
      <c r="K261" s="261"/>
      <c r="L261" s="261"/>
      <c r="M261" s="261"/>
      <c r="N261" s="261"/>
      <c r="O261" s="261"/>
      <c r="P261" s="261"/>
      <c r="Q261" s="261"/>
      <c r="R261" s="261"/>
      <c r="S261" s="261"/>
      <c r="T261" s="261"/>
      <c r="U261" s="235"/>
      <c r="V261" s="235"/>
      <c r="W261" s="235"/>
      <c r="X261" s="235"/>
      <c r="Y261" s="235"/>
      <c r="Z261" s="235"/>
      <c r="AA261" s="235"/>
      <c r="AB261" s="235"/>
      <c r="AC261" s="235"/>
      <c r="AD261" s="235"/>
      <c r="AE261" s="235"/>
      <c r="AF261" s="235"/>
      <c r="AG261" s="235"/>
      <c r="AH261" s="235"/>
      <c r="AI261" s="235"/>
      <c r="AJ261" s="235"/>
      <c r="AK261" s="235"/>
      <c r="AL261" s="235"/>
      <c r="AM261" s="235"/>
      <c r="AN261" s="235"/>
      <c r="AO261" s="235"/>
      <c r="AP261" s="235"/>
      <c r="AQ261" s="235"/>
      <c r="AR261" s="235"/>
      <c r="AS261" s="235"/>
      <c r="AT261" s="235"/>
      <c r="AU261" s="235"/>
      <c r="AV261" s="235"/>
      <c r="AW261" s="235"/>
      <c r="AX261" s="235"/>
      <c r="AY261" s="235"/>
      <c r="AZ261" s="235"/>
      <c r="BA261" s="235"/>
      <c r="BB261" s="235"/>
      <c r="BC261" s="235"/>
      <c r="BD261" s="235"/>
      <c r="BE261" s="235"/>
      <c r="BF261" s="235"/>
      <c r="BG261" s="235"/>
      <c r="BH261" s="235"/>
      <c r="BI261" s="235"/>
      <c r="BJ261" s="235"/>
      <c r="BK261" s="235"/>
      <c r="BL261" s="235"/>
      <c r="BM261" s="235"/>
      <c r="BN261" s="235"/>
      <c r="BO261" s="235"/>
      <c r="BP261" s="235"/>
      <c r="BQ261" s="235"/>
      <c r="BR261" s="235"/>
      <c r="BS261" s="235"/>
      <c r="BT261" s="235"/>
      <c r="BU261" s="235"/>
      <c r="BV261" s="235"/>
      <c r="BW261" s="235"/>
      <c r="BX261" s="235"/>
      <c r="BY261" s="235"/>
      <c r="BZ261" s="235"/>
      <c r="CA261" s="235"/>
      <c r="CB261" s="235"/>
      <c r="CC261" s="235"/>
      <c r="CD261" s="235"/>
      <c r="CE261" s="235"/>
      <c r="CF261" s="235"/>
      <c r="CG261" s="235"/>
      <c r="CH261" s="235"/>
      <c r="CI261" s="235"/>
      <c r="CJ261" s="235"/>
      <c r="CK261" s="235"/>
      <c r="CL261" s="235"/>
      <c r="CM261" s="235"/>
      <c r="CN261" s="235"/>
      <c r="CO261" s="235"/>
      <c r="CP261" s="235"/>
      <c r="CQ261" s="235"/>
      <c r="CR261" s="235"/>
      <c r="CS261" s="235"/>
      <c r="CT261" s="235"/>
      <c r="CU261" s="235"/>
      <c r="CV261" s="235"/>
      <c r="CW261" s="235"/>
      <c r="CX261" s="235"/>
      <c r="CY261" s="235"/>
      <c r="CZ261" s="235"/>
      <c r="DA261" s="235"/>
      <c r="DB261" s="235"/>
      <c r="DC261" s="235"/>
      <c r="DD261" s="235"/>
      <c r="DE261" s="235"/>
      <c r="DF261" s="235"/>
      <c r="DG261" s="235"/>
      <c r="DH261" s="235"/>
      <c r="DI261" s="235"/>
      <c r="DJ261" s="235"/>
      <c r="DK261" s="235"/>
      <c r="DL261" s="235"/>
      <c r="DM261" s="235"/>
      <c r="DN261" s="235"/>
      <c r="DO261" s="235"/>
      <c r="DP261" s="235"/>
      <c r="DQ261" s="235"/>
      <c r="DR261" s="235"/>
      <c r="DS261" s="235"/>
      <c r="DT261" s="235"/>
      <c r="DU261" s="235"/>
      <c r="DV261" s="235"/>
      <c r="DW261" s="235"/>
      <c r="DX261" s="235"/>
      <c r="DY261" s="235"/>
      <c r="DZ261" s="235"/>
      <c r="EA261" s="235"/>
      <c r="EB261" s="235"/>
      <c r="EC261" s="235"/>
      <c r="ED261" s="235"/>
      <c r="EE261" s="235"/>
      <c r="EF261" s="235"/>
      <c r="EG261" s="235"/>
      <c r="EH261" s="235"/>
      <c r="EI261" s="235"/>
      <c r="EJ261" s="235"/>
      <c r="EK261" s="235"/>
      <c r="EL261" s="235"/>
      <c r="EM261" s="235"/>
      <c r="EN261" s="235"/>
      <c r="EO261" s="235"/>
      <c r="EP261" s="235"/>
      <c r="EQ261" s="235"/>
      <c r="ER261" s="235"/>
      <c r="ES261" s="235"/>
      <c r="ET261" s="235"/>
      <c r="EU261" s="235"/>
      <c r="EV261" s="235"/>
      <c r="EW261" s="235"/>
      <c r="EX261" s="235"/>
      <c r="EY261" s="235"/>
      <c r="EZ261" s="235"/>
      <c r="FA261" s="235"/>
      <c r="FB261" s="235"/>
      <c r="FC261" s="235"/>
      <c r="FD261" s="235"/>
    </row>
    <row r="262" spans="2:160" s="1" customFormat="1" x14ac:dyDescent="0.25">
      <c r="B262" s="33"/>
      <c r="C262" s="33"/>
      <c r="D262" s="261"/>
      <c r="E262" s="261"/>
      <c r="F262" s="261"/>
      <c r="G262" s="261"/>
      <c r="H262" s="261"/>
      <c r="I262" s="261"/>
      <c r="J262" s="261"/>
      <c r="K262" s="261"/>
      <c r="L262" s="261"/>
      <c r="M262" s="261"/>
      <c r="N262" s="261"/>
      <c r="O262" s="261"/>
      <c r="P262" s="261"/>
      <c r="Q262" s="261"/>
      <c r="R262" s="261"/>
      <c r="S262" s="261"/>
      <c r="T262" s="261"/>
      <c r="U262" s="235"/>
      <c r="V262" s="235"/>
      <c r="W262" s="235"/>
      <c r="X262" s="235"/>
      <c r="Y262" s="235"/>
      <c r="Z262" s="235"/>
      <c r="AA262" s="235"/>
      <c r="AB262" s="235"/>
      <c r="AC262" s="235"/>
      <c r="AD262" s="235"/>
      <c r="AE262" s="235"/>
      <c r="AF262" s="235"/>
      <c r="AG262" s="235"/>
      <c r="AH262" s="235"/>
      <c r="AI262" s="235"/>
      <c r="AJ262" s="235"/>
      <c r="AK262" s="235"/>
      <c r="AL262" s="235"/>
      <c r="AM262" s="235"/>
      <c r="AN262" s="235"/>
      <c r="AO262" s="235"/>
      <c r="AP262" s="235"/>
      <c r="AQ262" s="235"/>
      <c r="AR262" s="235"/>
      <c r="AS262" s="235"/>
      <c r="AT262" s="235"/>
      <c r="AU262" s="235"/>
      <c r="AV262" s="235"/>
      <c r="AW262" s="235"/>
      <c r="AX262" s="235"/>
      <c r="AY262" s="235"/>
      <c r="AZ262" s="235"/>
      <c r="BA262" s="235"/>
      <c r="BB262" s="235"/>
      <c r="BC262" s="235"/>
      <c r="BD262" s="235"/>
      <c r="BE262" s="235"/>
      <c r="BF262" s="235"/>
      <c r="BG262" s="235"/>
      <c r="BH262" s="235"/>
      <c r="BI262" s="235"/>
      <c r="BJ262" s="235"/>
      <c r="BK262" s="235"/>
      <c r="BL262" s="235"/>
      <c r="BM262" s="235"/>
      <c r="BN262" s="235"/>
      <c r="BO262" s="235"/>
      <c r="BP262" s="235"/>
      <c r="BQ262" s="235"/>
      <c r="BR262" s="235"/>
      <c r="BS262" s="235"/>
      <c r="BT262" s="235"/>
      <c r="BU262" s="235"/>
      <c r="BV262" s="235"/>
      <c r="BW262" s="235"/>
      <c r="BX262" s="235"/>
      <c r="BY262" s="235"/>
      <c r="BZ262" s="235"/>
      <c r="CA262" s="235"/>
      <c r="CB262" s="235"/>
      <c r="CC262" s="235"/>
      <c r="CD262" s="235"/>
      <c r="CE262" s="235"/>
      <c r="CF262" s="235"/>
      <c r="CG262" s="235"/>
      <c r="CH262" s="235"/>
      <c r="CI262" s="235"/>
      <c r="CJ262" s="235"/>
      <c r="CK262" s="235"/>
      <c r="CL262" s="235"/>
      <c r="CM262" s="235"/>
      <c r="CN262" s="235"/>
      <c r="CO262" s="235"/>
      <c r="CP262" s="235"/>
      <c r="CQ262" s="235"/>
      <c r="CR262" s="235"/>
      <c r="CS262" s="235"/>
      <c r="CT262" s="235"/>
      <c r="CU262" s="235"/>
      <c r="CV262" s="235"/>
      <c r="CW262" s="235"/>
      <c r="CX262" s="235"/>
      <c r="CY262" s="235"/>
      <c r="CZ262" s="235"/>
      <c r="DA262" s="235"/>
      <c r="DB262" s="235"/>
      <c r="DC262" s="235"/>
      <c r="DD262" s="235"/>
      <c r="DE262" s="235"/>
      <c r="DF262" s="235"/>
      <c r="DG262" s="235"/>
      <c r="DH262" s="235"/>
      <c r="DI262" s="235"/>
      <c r="DJ262" s="235"/>
      <c r="DK262" s="235"/>
      <c r="DL262" s="235"/>
      <c r="DM262" s="235"/>
      <c r="DN262" s="235"/>
      <c r="DO262" s="235"/>
      <c r="DP262" s="235"/>
      <c r="DQ262" s="235"/>
      <c r="DR262" s="235"/>
      <c r="DS262" s="235"/>
      <c r="DT262" s="235"/>
      <c r="DU262" s="235"/>
      <c r="DV262" s="235"/>
      <c r="DW262" s="235"/>
      <c r="DX262" s="235"/>
      <c r="DY262" s="235"/>
      <c r="DZ262" s="235"/>
      <c r="EA262" s="235"/>
      <c r="EB262" s="235"/>
      <c r="EC262" s="235"/>
      <c r="ED262" s="235"/>
      <c r="EE262" s="235"/>
      <c r="EF262" s="235"/>
      <c r="EG262" s="235"/>
      <c r="EH262" s="235"/>
      <c r="EI262" s="235"/>
      <c r="EJ262" s="235"/>
      <c r="EK262" s="235"/>
      <c r="EL262" s="235"/>
      <c r="EM262" s="235"/>
      <c r="EN262" s="235"/>
      <c r="EO262" s="235"/>
      <c r="EP262" s="235"/>
      <c r="EQ262" s="235"/>
      <c r="ER262" s="235"/>
      <c r="ES262" s="235"/>
      <c r="ET262" s="235"/>
      <c r="EU262" s="235"/>
      <c r="EV262" s="235"/>
      <c r="EW262" s="235"/>
      <c r="EX262" s="235"/>
      <c r="EY262" s="235"/>
      <c r="EZ262" s="235"/>
      <c r="FA262" s="235"/>
      <c r="FB262" s="235"/>
      <c r="FC262" s="235"/>
      <c r="FD262" s="235"/>
    </row>
    <row r="263" spans="2:160" s="1" customFormat="1" x14ac:dyDescent="0.25">
      <c r="B263" s="33"/>
      <c r="C263" s="33"/>
      <c r="D263" s="261"/>
      <c r="E263" s="261"/>
      <c r="F263" s="261"/>
      <c r="G263" s="261"/>
      <c r="H263" s="261"/>
      <c r="I263" s="261"/>
      <c r="J263" s="261"/>
      <c r="K263" s="261"/>
      <c r="L263" s="261"/>
      <c r="M263" s="261"/>
      <c r="N263" s="261"/>
      <c r="O263" s="261"/>
      <c r="P263" s="261"/>
      <c r="Q263" s="261"/>
      <c r="R263" s="261"/>
      <c r="S263" s="261"/>
      <c r="T263" s="261"/>
      <c r="U263" s="235"/>
      <c r="V263" s="235"/>
      <c r="W263" s="235"/>
      <c r="X263" s="235"/>
      <c r="Y263" s="235"/>
      <c r="Z263" s="235"/>
      <c r="AA263" s="235"/>
      <c r="AB263" s="235"/>
      <c r="AC263" s="235"/>
      <c r="AD263" s="235"/>
      <c r="AE263" s="235"/>
      <c r="AF263" s="235"/>
      <c r="AG263" s="235"/>
      <c r="AH263" s="235"/>
      <c r="AI263" s="235"/>
      <c r="AJ263" s="235"/>
      <c r="AK263" s="235"/>
      <c r="AL263" s="235"/>
      <c r="AM263" s="235"/>
      <c r="AN263" s="235"/>
      <c r="AO263" s="235"/>
      <c r="AP263" s="235"/>
      <c r="AQ263" s="235"/>
      <c r="AR263" s="235"/>
      <c r="AS263" s="235"/>
      <c r="AT263" s="235"/>
      <c r="AU263" s="235"/>
      <c r="AV263" s="235"/>
      <c r="AW263" s="235"/>
      <c r="AX263" s="235"/>
      <c r="AY263" s="235"/>
      <c r="AZ263" s="235"/>
      <c r="BA263" s="235"/>
      <c r="BB263" s="235"/>
      <c r="BC263" s="235"/>
      <c r="BD263" s="235"/>
      <c r="BE263" s="235"/>
      <c r="BF263" s="235"/>
      <c r="BG263" s="235"/>
      <c r="BH263" s="235"/>
      <c r="BI263" s="235"/>
      <c r="BJ263" s="235"/>
      <c r="BK263" s="235"/>
      <c r="BL263" s="235"/>
      <c r="BM263" s="235"/>
      <c r="BN263" s="235"/>
      <c r="BO263" s="235"/>
      <c r="BP263" s="235"/>
      <c r="BQ263" s="235"/>
      <c r="BR263" s="235"/>
      <c r="BS263" s="235"/>
      <c r="BT263" s="235"/>
      <c r="BU263" s="235"/>
      <c r="BV263" s="235"/>
      <c r="BW263" s="235"/>
      <c r="BX263" s="235"/>
      <c r="BY263" s="235"/>
      <c r="BZ263" s="235"/>
      <c r="CA263" s="235"/>
      <c r="CB263" s="235"/>
      <c r="CC263" s="235"/>
      <c r="CD263" s="235"/>
      <c r="CE263" s="235"/>
      <c r="CF263" s="235"/>
      <c r="CG263" s="235"/>
      <c r="CH263" s="235"/>
      <c r="CI263" s="235"/>
      <c r="CJ263" s="235"/>
      <c r="CK263" s="235"/>
      <c r="CL263" s="235"/>
      <c r="CM263" s="235"/>
      <c r="CN263" s="235"/>
      <c r="CO263" s="235"/>
      <c r="CP263" s="235"/>
      <c r="CQ263" s="235"/>
      <c r="CR263" s="235"/>
      <c r="CS263" s="235"/>
      <c r="CT263" s="235"/>
      <c r="CU263" s="235"/>
      <c r="CV263" s="235"/>
      <c r="CW263" s="235"/>
      <c r="CX263" s="235"/>
      <c r="CY263" s="235"/>
      <c r="CZ263" s="235"/>
      <c r="DA263" s="235"/>
      <c r="DB263" s="235"/>
      <c r="DC263" s="235"/>
      <c r="DD263" s="235"/>
      <c r="DE263" s="235"/>
      <c r="DF263" s="235"/>
      <c r="DG263" s="235"/>
      <c r="DH263" s="235"/>
      <c r="DI263" s="235"/>
      <c r="DJ263" s="235"/>
      <c r="DK263" s="235"/>
      <c r="DL263" s="235"/>
      <c r="DM263" s="235"/>
      <c r="DN263" s="235"/>
      <c r="DO263" s="235"/>
      <c r="DP263" s="235"/>
      <c r="DQ263" s="235"/>
      <c r="DR263" s="235"/>
      <c r="DS263" s="235"/>
      <c r="DT263" s="235"/>
      <c r="DU263" s="235"/>
      <c r="DV263" s="235"/>
      <c r="DW263" s="235"/>
      <c r="DX263" s="235"/>
      <c r="DY263" s="235"/>
      <c r="DZ263" s="235"/>
      <c r="EA263" s="235"/>
      <c r="EB263" s="235"/>
      <c r="EC263" s="235"/>
      <c r="ED263" s="235"/>
      <c r="EE263" s="235"/>
      <c r="EF263" s="235"/>
      <c r="EG263" s="235"/>
      <c r="EH263" s="235"/>
      <c r="EI263" s="235"/>
      <c r="EJ263" s="235"/>
      <c r="EK263" s="235"/>
      <c r="EL263" s="235"/>
      <c r="EM263" s="235"/>
      <c r="EN263" s="235"/>
      <c r="EO263" s="235"/>
      <c r="EP263" s="235"/>
      <c r="EQ263" s="235"/>
      <c r="ER263" s="235"/>
      <c r="ES263" s="235"/>
      <c r="ET263" s="235"/>
      <c r="EU263" s="235"/>
      <c r="EV263" s="235"/>
      <c r="EW263" s="235"/>
      <c r="EX263" s="235"/>
      <c r="EY263" s="235"/>
      <c r="EZ263" s="235"/>
      <c r="FA263" s="235"/>
      <c r="FB263" s="235"/>
      <c r="FC263" s="235"/>
      <c r="FD263" s="235"/>
    </row>
    <row r="264" spans="2:160" s="1" customFormat="1" x14ac:dyDescent="0.25">
      <c r="B264" s="33"/>
      <c r="C264" s="33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61"/>
      <c r="O264" s="261"/>
      <c r="P264" s="261"/>
      <c r="Q264" s="261"/>
      <c r="R264" s="261"/>
      <c r="S264" s="261"/>
      <c r="T264" s="261"/>
      <c r="U264" s="235"/>
      <c r="V264" s="235"/>
      <c r="W264" s="235"/>
      <c r="X264" s="235"/>
      <c r="Y264" s="235"/>
      <c r="Z264" s="235"/>
      <c r="AA264" s="235"/>
      <c r="AB264" s="235"/>
      <c r="AC264" s="235"/>
      <c r="AD264" s="235"/>
      <c r="AE264" s="235"/>
      <c r="AF264" s="235"/>
      <c r="AG264" s="235"/>
      <c r="AH264" s="235"/>
      <c r="AI264" s="235"/>
      <c r="AJ264" s="235"/>
      <c r="AK264" s="235"/>
      <c r="AL264" s="235"/>
      <c r="AM264" s="235"/>
      <c r="AN264" s="235"/>
      <c r="AO264" s="235"/>
      <c r="AP264" s="235"/>
      <c r="AQ264" s="235"/>
      <c r="AR264" s="235"/>
      <c r="AS264" s="235"/>
      <c r="AT264" s="235"/>
      <c r="AU264" s="235"/>
      <c r="AV264" s="235"/>
      <c r="AW264" s="235"/>
      <c r="AX264" s="235"/>
      <c r="AY264" s="235"/>
      <c r="AZ264" s="235"/>
      <c r="BA264" s="235"/>
      <c r="BB264" s="235"/>
      <c r="BC264" s="235"/>
      <c r="BD264" s="235"/>
      <c r="BE264" s="235"/>
      <c r="BF264" s="235"/>
      <c r="BG264" s="235"/>
      <c r="BH264" s="235"/>
      <c r="BI264" s="235"/>
      <c r="BJ264" s="235"/>
      <c r="BK264" s="235"/>
      <c r="BL264" s="235"/>
      <c r="BM264" s="235"/>
      <c r="BN264" s="235"/>
      <c r="BO264" s="235"/>
      <c r="BP264" s="235"/>
      <c r="BQ264" s="235"/>
      <c r="BR264" s="235"/>
      <c r="BS264" s="235"/>
      <c r="BT264" s="235"/>
      <c r="BU264" s="235"/>
      <c r="BV264" s="235"/>
      <c r="BW264" s="235"/>
      <c r="BX264" s="235"/>
      <c r="BY264" s="235"/>
      <c r="BZ264" s="235"/>
      <c r="CA264" s="235"/>
      <c r="CB264" s="235"/>
      <c r="CC264" s="235"/>
      <c r="CD264" s="235"/>
      <c r="CE264" s="235"/>
      <c r="CF264" s="235"/>
      <c r="CG264" s="235"/>
      <c r="CH264" s="235"/>
      <c r="CI264" s="235"/>
      <c r="CJ264" s="235"/>
      <c r="CK264" s="235"/>
      <c r="CL264" s="235"/>
      <c r="CM264" s="235"/>
      <c r="CN264" s="235"/>
      <c r="CO264" s="235"/>
      <c r="CP264" s="235"/>
      <c r="CQ264" s="235"/>
      <c r="CR264" s="235"/>
      <c r="CS264" s="235"/>
      <c r="CT264" s="235"/>
      <c r="CU264" s="235"/>
      <c r="CV264" s="235"/>
      <c r="CW264" s="235"/>
      <c r="CX264" s="235"/>
      <c r="CY264" s="235"/>
      <c r="CZ264" s="235"/>
      <c r="DA264" s="235"/>
      <c r="DB264" s="235"/>
      <c r="DC264" s="235"/>
      <c r="DD264" s="235"/>
      <c r="DE264" s="235"/>
      <c r="DF264" s="235"/>
      <c r="DG264" s="235"/>
      <c r="DH264" s="235"/>
      <c r="DI264" s="235"/>
      <c r="DJ264" s="235"/>
      <c r="DK264" s="235"/>
      <c r="DL264" s="235"/>
      <c r="DM264" s="235"/>
      <c r="DN264" s="235"/>
      <c r="DO264" s="235"/>
      <c r="DP264" s="235"/>
      <c r="DQ264" s="235"/>
      <c r="DR264" s="235"/>
      <c r="DS264" s="235"/>
      <c r="DT264" s="235"/>
      <c r="DU264" s="235"/>
      <c r="DV264" s="235"/>
      <c r="DW264" s="235"/>
      <c r="DX264" s="235"/>
      <c r="DY264" s="235"/>
      <c r="DZ264" s="235"/>
      <c r="EA264" s="235"/>
      <c r="EB264" s="235"/>
      <c r="EC264" s="235"/>
      <c r="ED264" s="235"/>
      <c r="EE264" s="235"/>
      <c r="EF264" s="235"/>
      <c r="EG264" s="235"/>
      <c r="EH264" s="235"/>
      <c r="EI264" s="235"/>
      <c r="EJ264" s="235"/>
      <c r="EK264" s="235"/>
      <c r="EL264" s="235"/>
      <c r="EM264" s="235"/>
      <c r="EN264" s="235"/>
      <c r="EO264" s="235"/>
      <c r="EP264" s="235"/>
      <c r="EQ264" s="235"/>
      <c r="ER264" s="235"/>
      <c r="ES264" s="235"/>
      <c r="ET264" s="235"/>
      <c r="EU264" s="235"/>
      <c r="EV264" s="235"/>
      <c r="EW264" s="235"/>
      <c r="EX264" s="235"/>
      <c r="EY264" s="235"/>
      <c r="EZ264" s="235"/>
      <c r="FA264" s="235"/>
      <c r="FB264" s="235"/>
      <c r="FC264" s="235"/>
      <c r="FD264" s="235"/>
    </row>
    <row r="265" spans="2:160" s="1" customFormat="1" x14ac:dyDescent="0.25">
      <c r="B265" s="33"/>
      <c r="C265" s="33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61"/>
      <c r="O265" s="261"/>
      <c r="P265" s="261"/>
      <c r="Q265" s="261"/>
      <c r="R265" s="261"/>
      <c r="S265" s="261"/>
      <c r="T265" s="261"/>
      <c r="U265" s="235"/>
      <c r="V265" s="235"/>
      <c r="W265" s="235"/>
      <c r="X265" s="235"/>
      <c r="Y265" s="235"/>
      <c r="Z265" s="235"/>
      <c r="AA265" s="235"/>
      <c r="AB265" s="235"/>
      <c r="AC265" s="235"/>
      <c r="AD265" s="235"/>
      <c r="AE265" s="235"/>
      <c r="AF265" s="235"/>
      <c r="AG265" s="235"/>
      <c r="AH265" s="235"/>
      <c r="AI265" s="235"/>
      <c r="AJ265" s="235"/>
      <c r="AK265" s="235"/>
      <c r="AL265" s="235"/>
      <c r="AM265" s="235"/>
      <c r="AN265" s="235"/>
      <c r="AO265" s="235"/>
      <c r="AP265" s="235"/>
      <c r="AQ265" s="235"/>
      <c r="AR265" s="235"/>
      <c r="AS265" s="235"/>
      <c r="AT265" s="235"/>
      <c r="AU265" s="235"/>
      <c r="AV265" s="235"/>
      <c r="AW265" s="235"/>
      <c r="AX265" s="235"/>
      <c r="AY265" s="235"/>
      <c r="AZ265" s="235"/>
      <c r="BA265" s="235"/>
      <c r="BB265" s="235"/>
      <c r="BC265" s="235"/>
      <c r="BD265" s="235"/>
      <c r="BE265" s="235"/>
      <c r="BF265" s="235"/>
      <c r="BG265" s="235"/>
      <c r="BH265" s="235"/>
      <c r="BI265" s="235"/>
      <c r="BJ265" s="235"/>
      <c r="BK265" s="235"/>
      <c r="BL265" s="235"/>
      <c r="BM265" s="235"/>
      <c r="BN265" s="235"/>
      <c r="BO265" s="235"/>
      <c r="BP265" s="235"/>
      <c r="BQ265" s="235"/>
      <c r="BR265" s="235"/>
      <c r="BS265" s="235"/>
      <c r="BT265" s="235"/>
      <c r="BU265" s="235"/>
      <c r="BV265" s="235"/>
      <c r="BW265" s="235"/>
      <c r="BX265" s="235"/>
      <c r="BY265" s="235"/>
      <c r="BZ265" s="235"/>
      <c r="CA265" s="235"/>
      <c r="CB265" s="235"/>
      <c r="CC265" s="235"/>
      <c r="CD265" s="235"/>
      <c r="CE265" s="235"/>
      <c r="CF265" s="235"/>
      <c r="CG265" s="235"/>
      <c r="CH265" s="235"/>
      <c r="CI265" s="235"/>
      <c r="CJ265" s="235"/>
      <c r="CK265" s="235"/>
      <c r="CL265" s="235"/>
      <c r="CM265" s="235"/>
      <c r="CN265" s="235"/>
      <c r="CO265" s="235"/>
      <c r="CP265" s="235"/>
      <c r="CQ265" s="235"/>
      <c r="CR265" s="235"/>
      <c r="CS265" s="235"/>
      <c r="CT265" s="235"/>
      <c r="CU265" s="235"/>
      <c r="CV265" s="235"/>
      <c r="CW265" s="235"/>
      <c r="CX265" s="235"/>
      <c r="CY265" s="235"/>
      <c r="CZ265" s="235"/>
      <c r="DA265" s="235"/>
      <c r="DB265" s="235"/>
      <c r="DC265" s="235"/>
      <c r="DD265" s="235"/>
      <c r="DE265" s="235"/>
      <c r="DF265" s="235"/>
      <c r="DG265" s="235"/>
      <c r="DH265" s="235"/>
      <c r="DI265" s="235"/>
      <c r="DJ265" s="235"/>
      <c r="DK265" s="235"/>
      <c r="DL265" s="235"/>
      <c r="DM265" s="235"/>
      <c r="DN265" s="235"/>
      <c r="DO265" s="235"/>
      <c r="DP265" s="235"/>
      <c r="DQ265" s="235"/>
      <c r="DR265" s="235"/>
      <c r="DS265" s="235"/>
      <c r="DT265" s="235"/>
      <c r="DU265" s="235"/>
      <c r="DV265" s="235"/>
      <c r="DW265" s="235"/>
      <c r="DX265" s="235"/>
      <c r="DY265" s="235"/>
      <c r="DZ265" s="235"/>
      <c r="EA265" s="235"/>
      <c r="EB265" s="235"/>
      <c r="EC265" s="235"/>
      <c r="ED265" s="235"/>
      <c r="EE265" s="235"/>
      <c r="EF265" s="235"/>
      <c r="EG265" s="235"/>
      <c r="EH265" s="235"/>
      <c r="EI265" s="235"/>
      <c r="EJ265" s="235"/>
      <c r="EK265" s="235"/>
      <c r="EL265" s="235"/>
      <c r="EM265" s="235"/>
      <c r="EN265" s="235"/>
      <c r="EO265" s="235"/>
      <c r="EP265" s="235"/>
      <c r="EQ265" s="235"/>
      <c r="ER265" s="235"/>
      <c r="ES265" s="235"/>
      <c r="ET265" s="235"/>
      <c r="EU265" s="235"/>
      <c r="EV265" s="235"/>
      <c r="EW265" s="235"/>
      <c r="EX265" s="235"/>
      <c r="EY265" s="235"/>
      <c r="EZ265" s="235"/>
      <c r="FA265" s="235"/>
      <c r="FB265" s="235"/>
      <c r="FC265" s="235"/>
      <c r="FD265" s="235"/>
    </row>
    <row r="266" spans="2:160" s="1" customFormat="1" x14ac:dyDescent="0.25">
      <c r="B266" s="33"/>
      <c r="C266" s="33"/>
      <c r="D266" s="261"/>
      <c r="E266" s="261"/>
      <c r="F266" s="261"/>
      <c r="G266" s="261"/>
      <c r="H266" s="261"/>
      <c r="I266" s="261"/>
      <c r="J266" s="261"/>
      <c r="K266" s="261"/>
      <c r="L266" s="261"/>
      <c r="M266" s="261"/>
      <c r="N266" s="261"/>
      <c r="O266" s="261"/>
      <c r="P266" s="261"/>
      <c r="Q266" s="261"/>
      <c r="R266" s="261"/>
      <c r="S266" s="261"/>
      <c r="T266" s="261"/>
      <c r="U266" s="235"/>
      <c r="V266" s="235"/>
      <c r="W266" s="235"/>
      <c r="X266" s="235"/>
      <c r="Y266" s="235"/>
      <c r="Z266" s="235"/>
      <c r="AA266" s="235"/>
      <c r="AB266" s="235"/>
      <c r="AC266" s="235"/>
      <c r="AD266" s="235"/>
      <c r="AE266" s="235"/>
      <c r="AF266" s="235"/>
      <c r="AG266" s="235"/>
      <c r="AH266" s="235"/>
      <c r="AI266" s="235"/>
      <c r="AJ266" s="235"/>
      <c r="AK266" s="235"/>
      <c r="AL266" s="235"/>
      <c r="AM266" s="235"/>
      <c r="AN266" s="235"/>
      <c r="AO266" s="235"/>
      <c r="AP266" s="235"/>
      <c r="AQ266" s="235"/>
      <c r="AR266" s="235"/>
      <c r="AS266" s="235"/>
      <c r="AT266" s="235"/>
      <c r="AU266" s="235"/>
      <c r="AV266" s="235"/>
      <c r="AW266" s="235"/>
      <c r="AX266" s="235"/>
      <c r="AY266" s="235"/>
      <c r="AZ266" s="235"/>
      <c r="BA266" s="235"/>
      <c r="BB266" s="235"/>
      <c r="BC266" s="235"/>
      <c r="BD266" s="235"/>
      <c r="BE266" s="235"/>
      <c r="BF266" s="235"/>
      <c r="BG266" s="235"/>
      <c r="BH266" s="235"/>
      <c r="BI266" s="235"/>
      <c r="BJ266" s="235"/>
      <c r="BK266" s="235"/>
      <c r="BL266" s="235"/>
      <c r="BM266" s="235"/>
      <c r="BN266" s="235"/>
      <c r="BO266" s="235"/>
      <c r="BP266" s="235"/>
      <c r="BQ266" s="235"/>
      <c r="BR266" s="235"/>
      <c r="BS266" s="235"/>
      <c r="BT266" s="235"/>
      <c r="BU266" s="235"/>
      <c r="BV266" s="235"/>
      <c r="BW266" s="235"/>
      <c r="BX266" s="235"/>
      <c r="BY266" s="235"/>
      <c r="BZ266" s="235"/>
      <c r="CA266" s="235"/>
      <c r="CB266" s="235"/>
      <c r="CC266" s="235"/>
      <c r="CD266" s="235"/>
      <c r="CE266" s="235"/>
      <c r="CF266" s="235"/>
      <c r="CG266" s="235"/>
      <c r="CH266" s="235"/>
      <c r="CI266" s="235"/>
      <c r="CJ266" s="235"/>
      <c r="CK266" s="235"/>
      <c r="CL266" s="235"/>
      <c r="CM266" s="235"/>
      <c r="CN266" s="235"/>
      <c r="CO266" s="235"/>
      <c r="CP266" s="235"/>
      <c r="CQ266" s="235"/>
      <c r="CR266" s="235"/>
      <c r="CS266" s="235"/>
      <c r="CT266" s="235"/>
      <c r="CU266" s="235"/>
      <c r="CV266" s="235"/>
      <c r="CW266" s="235"/>
      <c r="CX266" s="235"/>
      <c r="CY266" s="235"/>
      <c r="CZ266" s="235"/>
      <c r="DA266" s="235"/>
      <c r="DB266" s="235"/>
      <c r="DC266" s="235"/>
      <c r="DD266" s="235"/>
      <c r="DE266" s="235"/>
      <c r="DF266" s="235"/>
      <c r="DG266" s="235"/>
      <c r="DH266" s="235"/>
      <c r="DI266" s="235"/>
      <c r="DJ266" s="235"/>
      <c r="DK266" s="235"/>
      <c r="DL266" s="235"/>
      <c r="DM266" s="235"/>
      <c r="DN266" s="235"/>
      <c r="DO266" s="235"/>
      <c r="DP266" s="235"/>
      <c r="DQ266" s="235"/>
      <c r="DR266" s="235"/>
      <c r="DS266" s="235"/>
      <c r="DT266" s="235"/>
      <c r="DU266" s="235"/>
      <c r="DV266" s="235"/>
      <c r="DW266" s="235"/>
      <c r="DX266" s="235"/>
      <c r="DY266" s="235"/>
      <c r="DZ266" s="235"/>
      <c r="EA266" s="235"/>
      <c r="EB266" s="235"/>
      <c r="EC266" s="235"/>
      <c r="ED266" s="235"/>
      <c r="EE266" s="235"/>
      <c r="EF266" s="235"/>
      <c r="EG266" s="235"/>
      <c r="EH266" s="235"/>
      <c r="EI266" s="235"/>
      <c r="EJ266" s="235"/>
      <c r="EK266" s="235"/>
      <c r="EL266" s="235"/>
      <c r="EM266" s="235"/>
      <c r="EN266" s="235"/>
      <c r="EO266" s="235"/>
      <c r="EP266" s="235"/>
      <c r="EQ266" s="235"/>
      <c r="ER266" s="235"/>
      <c r="ES266" s="235"/>
      <c r="ET266" s="235"/>
      <c r="EU266" s="235"/>
      <c r="EV266" s="235"/>
      <c r="EW266" s="235"/>
      <c r="EX266" s="235"/>
      <c r="EY266" s="235"/>
      <c r="EZ266" s="235"/>
      <c r="FA266" s="235"/>
      <c r="FB266" s="235"/>
      <c r="FC266" s="235"/>
      <c r="FD266" s="235"/>
    </row>
    <row r="267" spans="2:160" s="1" customFormat="1" x14ac:dyDescent="0.25">
      <c r="B267" s="33"/>
      <c r="C267" s="33"/>
      <c r="D267" s="261"/>
      <c r="E267" s="261"/>
      <c r="F267" s="261"/>
      <c r="G267" s="261"/>
      <c r="H267" s="261"/>
      <c r="I267" s="261"/>
      <c r="J267" s="261"/>
      <c r="K267" s="261"/>
      <c r="L267" s="261"/>
      <c r="M267" s="261"/>
      <c r="N267" s="261"/>
      <c r="O267" s="261"/>
      <c r="P267" s="261"/>
      <c r="Q267" s="261"/>
      <c r="R267" s="261"/>
      <c r="S267" s="261"/>
      <c r="T267" s="261"/>
      <c r="U267" s="235"/>
      <c r="V267" s="235"/>
      <c r="W267" s="235"/>
      <c r="X267" s="235"/>
      <c r="Y267" s="235"/>
      <c r="Z267" s="235"/>
      <c r="AA267" s="235"/>
      <c r="AB267" s="235"/>
      <c r="AC267" s="235"/>
      <c r="AD267" s="235"/>
      <c r="AE267" s="235"/>
      <c r="AF267" s="235"/>
      <c r="AG267" s="235"/>
      <c r="AH267" s="235"/>
      <c r="AI267" s="235"/>
      <c r="AJ267" s="235"/>
      <c r="AK267" s="235"/>
      <c r="AL267" s="235"/>
      <c r="AM267" s="235"/>
      <c r="AN267" s="235"/>
      <c r="AO267" s="235"/>
      <c r="AP267" s="235"/>
      <c r="AQ267" s="235"/>
      <c r="AR267" s="235"/>
      <c r="AS267" s="235"/>
      <c r="AT267" s="235"/>
      <c r="AU267" s="235"/>
      <c r="AV267" s="235"/>
      <c r="AW267" s="235"/>
      <c r="AX267" s="235"/>
      <c r="AY267" s="235"/>
      <c r="AZ267" s="235"/>
      <c r="BA267" s="235"/>
      <c r="BB267" s="235"/>
      <c r="BC267" s="235"/>
      <c r="BD267" s="235"/>
      <c r="BE267" s="235"/>
      <c r="BF267" s="235"/>
      <c r="BG267" s="235"/>
      <c r="BH267" s="235"/>
      <c r="BI267" s="235"/>
      <c r="BJ267" s="235"/>
      <c r="BK267" s="235"/>
      <c r="BL267" s="235"/>
      <c r="BM267" s="235"/>
      <c r="BN267" s="235"/>
      <c r="BO267" s="235"/>
      <c r="BP267" s="235"/>
      <c r="BQ267" s="235"/>
      <c r="BR267" s="235"/>
      <c r="BS267" s="235"/>
      <c r="BT267" s="235"/>
      <c r="BU267" s="235"/>
      <c r="BV267" s="235"/>
      <c r="BW267" s="235"/>
      <c r="BX267" s="235"/>
      <c r="BY267" s="235"/>
      <c r="BZ267" s="235"/>
      <c r="CA267" s="235"/>
      <c r="CB267" s="235"/>
      <c r="CC267" s="235"/>
      <c r="CD267" s="235"/>
      <c r="CE267" s="235"/>
      <c r="CF267" s="235"/>
      <c r="CG267" s="235"/>
      <c r="CH267" s="235"/>
      <c r="CI267" s="235"/>
      <c r="CJ267" s="235"/>
      <c r="CK267" s="235"/>
      <c r="CL267" s="235"/>
      <c r="CM267" s="235"/>
      <c r="CN267" s="235"/>
      <c r="CO267" s="235"/>
      <c r="CP267" s="235"/>
      <c r="CQ267" s="235"/>
      <c r="CR267" s="235"/>
      <c r="CS267" s="235"/>
      <c r="CT267" s="235"/>
      <c r="CU267" s="235"/>
      <c r="CV267" s="235"/>
      <c r="CW267" s="235"/>
      <c r="CX267" s="235"/>
      <c r="CY267" s="235"/>
      <c r="CZ267" s="235"/>
      <c r="DA267" s="235"/>
      <c r="DB267" s="235"/>
      <c r="DC267" s="235"/>
      <c r="DD267" s="235"/>
      <c r="DE267" s="235"/>
      <c r="DF267" s="235"/>
      <c r="DG267" s="235"/>
      <c r="DH267" s="235"/>
      <c r="DI267" s="235"/>
      <c r="DJ267" s="235"/>
      <c r="DK267" s="235"/>
      <c r="DL267" s="235"/>
      <c r="DM267" s="235"/>
      <c r="DN267" s="235"/>
      <c r="DO267" s="235"/>
      <c r="DP267" s="235"/>
      <c r="DQ267" s="235"/>
      <c r="DR267" s="235"/>
      <c r="DS267" s="235"/>
      <c r="DT267" s="235"/>
      <c r="DU267" s="235"/>
      <c r="DV267" s="235"/>
      <c r="DW267" s="235"/>
      <c r="DX267" s="235"/>
      <c r="DY267" s="235"/>
      <c r="DZ267" s="235"/>
      <c r="EA267" s="235"/>
      <c r="EB267" s="235"/>
      <c r="EC267" s="235"/>
      <c r="ED267" s="235"/>
      <c r="EE267" s="235"/>
      <c r="EF267" s="235"/>
      <c r="EG267" s="235"/>
      <c r="EH267" s="235"/>
      <c r="EI267" s="235"/>
      <c r="EJ267" s="235"/>
      <c r="EK267" s="235"/>
      <c r="EL267" s="235"/>
      <c r="EM267" s="235"/>
      <c r="EN267" s="235"/>
      <c r="EO267" s="235"/>
      <c r="EP267" s="235"/>
      <c r="EQ267" s="235"/>
      <c r="ER267" s="235"/>
      <c r="ES267" s="235"/>
      <c r="ET267" s="235"/>
      <c r="EU267" s="235"/>
      <c r="EV267" s="235"/>
      <c r="EW267" s="235"/>
      <c r="EX267" s="235"/>
      <c r="EY267" s="235"/>
      <c r="EZ267" s="235"/>
      <c r="FA267" s="235"/>
      <c r="FB267" s="235"/>
      <c r="FC267" s="235"/>
      <c r="FD267" s="235"/>
    </row>
    <row r="268" spans="2:160" s="1" customFormat="1" x14ac:dyDescent="0.25">
      <c r="B268" s="33"/>
      <c r="C268" s="33"/>
      <c r="D268" s="261"/>
      <c r="E268" s="261"/>
      <c r="F268" s="261"/>
      <c r="G268" s="261"/>
      <c r="H268" s="261"/>
      <c r="I268" s="261"/>
      <c r="J268" s="261"/>
      <c r="K268" s="261"/>
      <c r="L268" s="261"/>
      <c r="M268" s="261"/>
      <c r="N268" s="261"/>
      <c r="O268" s="261"/>
      <c r="P268" s="261"/>
      <c r="Q268" s="261"/>
      <c r="R268" s="261"/>
      <c r="S268" s="261"/>
      <c r="T268" s="261"/>
      <c r="U268" s="235"/>
      <c r="V268" s="235"/>
      <c r="W268" s="235"/>
      <c r="X268" s="235"/>
      <c r="Y268" s="235"/>
      <c r="Z268" s="235"/>
      <c r="AA268" s="235"/>
      <c r="AB268" s="235"/>
      <c r="AC268" s="235"/>
      <c r="AD268" s="235"/>
      <c r="AE268" s="235"/>
      <c r="AF268" s="235"/>
      <c r="AG268" s="235"/>
      <c r="AH268" s="235"/>
      <c r="AI268" s="235"/>
      <c r="AJ268" s="235"/>
      <c r="AK268" s="235"/>
      <c r="AL268" s="235"/>
      <c r="AM268" s="235"/>
      <c r="AN268" s="235"/>
      <c r="AO268" s="235"/>
      <c r="AP268" s="235"/>
      <c r="AQ268" s="235"/>
      <c r="AR268" s="235"/>
      <c r="AS268" s="235"/>
      <c r="AT268" s="235"/>
      <c r="AU268" s="235"/>
      <c r="AV268" s="235"/>
      <c r="AW268" s="235"/>
      <c r="AX268" s="235"/>
      <c r="AY268" s="235"/>
      <c r="AZ268" s="235"/>
      <c r="BA268" s="235"/>
      <c r="BB268" s="235"/>
      <c r="BC268" s="235"/>
      <c r="BD268" s="235"/>
      <c r="BE268" s="235"/>
      <c r="BF268" s="235"/>
      <c r="BG268" s="235"/>
      <c r="BH268" s="235"/>
      <c r="BI268" s="235"/>
      <c r="BJ268" s="235"/>
      <c r="BK268" s="235"/>
      <c r="BL268" s="235"/>
      <c r="BM268" s="235"/>
      <c r="BN268" s="235"/>
      <c r="BO268" s="235"/>
      <c r="BP268" s="235"/>
      <c r="BQ268" s="235"/>
      <c r="BR268" s="235"/>
      <c r="BS268" s="235"/>
      <c r="BT268" s="235"/>
      <c r="BU268" s="235"/>
      <c r="BV268" s="235"/>
      <c r="BW268" s="235"/>
      <c r="BX268" s="235"/>
      <c r="BY268" s="235"/>
      <c r="BZ268" s="235"/>
      <c r="CA268" s="235"/>
      <c r="CB268" s="235"/>
      <c r="CC268" s="235"/>
      <c r="CD268" s="235"/>
      <c r="CE268" s="235"/>
      <c r="CF268" s="235"/>
      <c r="CG268" s="235"/>
      <c r="CH268" s="235"/>
      <c r="CI268" s="235"/>
      <c r="CJ268" s="235"/>
      <c r="CK268" s="235"/>
      <c r="CL268" s="235"/>
      <c r="CM268" s="235"/>
      <c r="CN268" s="235"/>
      <c r="CO268" s="235"/>
      <c r="CP268" s="235"/>
      <c r="CQ268" s="235"/>
      <c r="CR268" s="235"/>
      <c r="CS268" s="235"/>
      <c r="CT268" s="235"/>
      <c r="CU268" s="235"/>
      <c r="CV268" s="235"/>
      <c r="CW268" s="235"/>
      <c r="CX268" s="235"/>
      <c r="CY268" s="235"/>
      <c r="CZ268" s="235"/>
      <c r="DA268" s="235"/>
      <c r="DB268" s="235"/>
      <c r="DC268" s="235"/>
      <c r="DD268" s="235"/>
      <c r="DE268" s="235"/>
      <c r="DF268" s="235"/>
      <c r="DG268" s="235"/>
      <c r="DH268" s="235"/>
      <c r="DI268" s="235"/>
      <c r="DJ268" s="235"/>
      <c r="DK268" s="235"/>
      <c r="DL268" s="235"/>
      <c r="DM268" s="235"/>
      <c r="DN268" s="235"/>
      <c r="DO268" s="235"/>
      <c r="DP268" s="235"/>
      <c r="DQ268" s="235"/>
      <c r="DR268" s="235"/>
      <c r="DS268" s="235"/>
      <c r="DT268" s="235"/>
      <c r="DU268" s="235"/>
      <c r="DV268" s="235"/>
      <c r="DW268" s="235"/>
      <c r="DX268" s="235"/>
      <c r="DY268" s="235"/>
      <c r="DZ268" s="235"/>
      <c r="EA268" s="235"/>
      <c r="EB268" s="235"/>
      <c r="EC268" s="235"/>
      <c r="ED268" s="235"/>
      <c r="EE268" s="235"/>
      <c r="EF268" s="235"/>
      <c r="EG268" s="235"/>
      <c r="EH268" s="235"/>
      <c r="EI268" s="235"/>
      <c r="EJ268" s="235"/>
      <c r="EK268" s="235"/>
      <c r="EL268" s="235"/>
      <c r="EM268" s="235"/>
      <c r="EN268" s="235"/>
      <c r="EO268" s="235"/>
      <c r="EP268" s="235"/>
      <c r="EQ268" s="235"/>
      <c r="ER268" s="235"/>
      <c r="ES268" s="235"/>
      <c r="ET268" s="235"/>
      <c r="EU268" s="235"/>
      <c r="EV268" s="235"/>
      <c r="EW268" s="235"/>
      <c r="EX268" s="235"/>
      <c r="EY268" s="235"/>
      <c r="EZ268" s="235"/>
      <c r="FA268" s="235"/>
      <c r="FB268" s="235"/>
      <c r="FC268" s="235"/>
      <c r="FD268" s="235"/>
    </row>
    <row r="269" spans="2:160" s="1" customFormat="1" x14ac:dyDescent="0.25">
      <c r="B269" s="33"/>
      <c r="C269" s="33"/>
      <c r="D269" s="261"/>
      <c r="E269" s="261"/>
      <c r="F269" s="261"/>
      <c r="G269" s="261"/>
      <c r="H269" s="261"/>
      <c r="I269" s="261"/>
      <c r="J269" s="261"/>
      <c r="K269" s="261"/>
      <c r="L269" s="261"/>
      <c r="M269" s="261"/>
      <c r="N269" s="261"/>
      <c r="O269" s="261"/>
      <c r="P269" s="261"/>
      <c r="Q269" s="261"/>
      <c r="R269" s="261"/>
      <c r="S269" s="261"/>
      <c r="T269" s="261"/>
      <c r="U269" s="235"/>
      <c r="V269" s="235"/>
      <c r="W269" s="235"/>
      <c r="X269" s="235"/>
      <c r="Y269" s="235"/>
      <c r="Z269" s="235"/>
      <c r="AA269" s="235"/>
      <c r="AB269" s="235"/>
      <c r="AC269" s="235"/>
      <c r="AD269" s="235"/>
      <c r="AE269" s="235"/>
      <c r="AF269" s="235"/>
      <c r="AG269" s="235"/>
      <c r="AH269" s="235"/>
      <c r="AI269" s="235"/>
      <c r="AJ269" s="235"/>
      <c r="AK269" s="235"/>
      <c r="AL269" s="235"/>
      <c r="AM269" s="235"/>
      <c r="AN269" s="235"/>
      <c r="AO269" s="235"/>
      <c r="AP269" s="235"/>
      <c r="AQ269" s="235"/>
      <c r="AR269" s="235"/>
      <c r="AS269" s="235"/>
      <c r="AT269" s="235"/>
      <c r="AU269" s="235"/>
      <c r="AV269" s="235"/>
      <c r="AW269" s="235"/>
      <c r="AX269" s="235"/>
      <c r="AY269" s="235"/>
      <c r="AZ269" s="235"/>
      <c r="BA269" s="235"/>
      <c r="BB269" s="235"/>
      <c r="BC269" s="235"/>
      <c r="BD269" s="235"/>
      <c r="BE269" s="235"/>
      <c r="BF269" s="235"/>
      <c r="BG269" s="235"/>
      <c r="BH269" s="235"/>
      <c r="BI269" s="235"/>
      <c r="BJ269" s="235"/>
      <c r="BK269" s="235"/>
      <c r="BL269" s="235"/>
      <c r="BM269" s="235"/>
      <c r="BN269" s="235"/>
      <c r="BO269" s="235"/>
      <c r="BP269" s="235"/>
      <c r="BQ269" s="235"/>
      <c r="BR269" s="235"/>
      <c r="BS269" s="235"/>
      <c r="BT269" s="235"/>
      <c r="BU269" s="235"/>
      <c r="BV269" s="235"/>
      <c r="BW269" s="235"/>
      <c r="BX269" s="235"/>
      <c r="BY269" s="235"/>
      <c r="BZ269" s="235"/>
      <c r="CA269" s="235"/>
      <c r="CB269" s="235"/>
      <c r="CC269" s="235"/>
      <c r="CD269" s="235"/>
      <c r="CE269" s="235"/>
      <c r="CF269" s="235"/>
      <c r="CG269" s="235"/>
      <c r="CH269" s="235"/>
      <c r="CI269" s="235"/>
      <c r="CJ269" s="235"/>
      <c r="CK269" s="235"/>
      <c r="CL269" s="235"/>
      <c r="CM269" s="235"/>
      <c r="CN269" s="235"/>
      <c r="CO269" s="235"/>
      <c r="CP269" s="235"/>
      <c r="CQ269" s="235"/>
      <c r="CR269" s="235"/>
      <c r="CS269" s="235"/>
      <c r="CT269" s="235"/>
      <c r="CU269" s="235"/>
      <c r="CV269" s="235"/>
      <c r="CW269" s="235"/>
      <c r="CX269" s="235"/>
      <c r="CY269" s="235"/>
      <c r="CZ269" s="235"/>
      <c r="DA269" s="235"/>
      <c r="DB269" s="235"/>
      <c r="DC269" s="235"/>
      <c r="DD269" s="235"/>
      <c r="DE269" s="235"/>
      <c r="DF269" s="235"/>
      <c r="DG269" s="235"/>
      <c r="DH269" s="235"/>
      <c r="DI269" s="235"/>
      <c r="DJ269" s="235"/>
      <c r="DK269" s="235"/>
      <c r="DL269" s="235"/>
      <c r="DM269" s="235"/>
      <c r="DN269" s="235"/>
      <c r="DO269" s="235"/>
      <c r="DP269" s="235"/>
      <c r="DQ269" s="235"/>
      <c r="DR269" s="235"/>
      <c r="DS269" s="235"/>
      <c r="DT269" s="235"/>
      <c r="DU269" s="235"/>
      <c r="DV269" s="235"/>
      <c r="DW269" s="235"/>
      <c r="DX269" s="235"/>
      <c r="DY269" s="235"/>
      <c r="DZ269" s="235"/>
      <c r="EA269" s="235"/>
      <c r="EB269" s="235"/>
      <c r="EC269" s="235"/>
      <c r="ED269" s="235"/>
      <c r="EE269" s="235"/>
      <c r="EF269" s="235"/>
      <c r="EG269" s="235"/>
      <c r="EH269" s="235"/>
      <c r="EI269" s="235"/>
      <c r="EJ269" s="235"/>
      <c r="EK269" s="235"/>
      <c r="EL269" s="235"/>
      <c r="EM269" s="235"/>
      <c r="EN269" s="235"/>
      <c r="EO269" s="235"/>
      <c r="EP269" s="235"/>
      <c r="EQ269" s="235"/>
      <c r="ER269" s="235"/>
      <c r="ES269" s="235"/>
      <c r="ET269" s="235"/>
      <c r="EU269" s="235"/>
      <c r="EV269" s="235"/>
      <c r="EW269" s="235"/>
      <c r="EX269" s="235"/>
      <c r="EY269" s="235"/>
      <c r="EZ269" s="235"/>
      <c r="FA269" s="235"/>
      <c r="FB269" s="235"/>
      <c r="FC269" s="235"/>
      <c r="FD269" s="235"/>
    </row>
    <row r="270" spans="2:160" s="1" customFormat="1" x14ac:dyDescent="0.25">
      <c r="B270" s="33"/>
      <c r="C270" s="33"/>
      <c r="D270" s="261"/>
      <c r="E270" s="261"/>
      <c r="F270" s="261"/>
      <c r="G270" s="261"/>
      <c r="H270" s="261"/>
      <c r="I270" s="261"/>
      <c r="J270" s="261"/>
      <c r="K270" s="261"/>
      <c r="L270" s="261"/>
      <c r="M270" s="261"/>
      <c r="N270" s="261"/>
      <c r="O270" s="261"/>
      <c r="P270" s="261"/>
      <c r="Q270" s="261"/>
      <c r="R270" s="261"/>
      <c r="S270" s="261"/>
      <c r="T270" s="261"/>
      <c r="U270" s="235"/>
      <c r="V270" s="235"/>
      <c r="W270" s="235"/>
      <c r="X270" s="235"/>
      <c r="Y270" s="235"/>
      <c r="Z270" s="235"/>
      <c r="AA270" s="235"/>
      <c r="AB270" s="235"/>
      <c r="AC270" s="235"/>
      <c r="AD270" s="235"/>
      <c r="AE270" s="235"/>
      <c r="AF270" s="235"/>
      <c r="AG270" s="235"/>
      <c r="AH270" s="235"/>
      <c r="AI270" s="235"/>
      <c r="AJ270" s="235"/>
      <c r="AK270" s="235"/>
      <c r="AL270" s="235"/>
      <c r="AM270" s="235"/>
      <c r="AN270" s="235"/>
      <c r="AO270" s="235"/>
      <c r="AP270" s="235"/>
      <c r="AQ270" s="235"/>
      <c r="AR270" s="235"/>
      <c r="AS270" s="235"/>
      <c r="AT270" s="235"/>
      <c r="AU270" s="235"/>
      <c r="AV270" s="235"/>
      <c r="AW270" s="235"/>
      <c r="AX270" s="235"/>
      <c r="AY270" s="235"/>
      <c r="AZ270" s="235"/>
      <c r="BA270" s="235"/>
      <c r="BB270" s="235"/>
      <c r="BC270" s="235"/>
      <c r="BD270" s="235"/>
      <c r="BE270" s="235"/>
      <c r="BF270" s="235"/>
      <c r="BG270" s="235"/>
      <c r="BH270" s="235"/>
      <c r="BI270" s="235"/>
      <c r="BJ270" s="235"/>
      <c r="BK270" s="235"/>
      <c r="BL270" s="235"/>
      <c r="BM270" s="235"/>
      <c r="BN270" s="235"/>
      <c r="BO270" s="235"/>
      <c r="BP270" s="235"/>
      <c r="BQ270" s="235"/>
      <c r="BR270" s="235"/>
      <c r="BS270" s="235"/>
      <c r="BT270" s="235"/>
      <c r="BU270" s="235"/>
      <c r="BV270" s="235"/>
      <c r="BW270" s="235"/>
      <c r="BX270" s="235"/>
      <c r="BY270" s="235"/>
      <c r="BZ270" s="235"/>
      <c r="CA270" s="235"/>
      <c r="CB270" s="235"/>
      <c r="CC270" s="235"/>
      <c r="CD270" s="235"/>
      <c r="CE270" s="235"/>
      <c r="CF270" s="235"/>
      <c r="CG270" s="235"/>
      <c r="CH270" s="235"/>
      <c r="CI270" s="235"/>
      <c r="CJ270" s="235"/>
      <c r="CK270" s="235"/>
      <c r="CL270" s="235"/>
      <c r="CM270" s="235"/>
      <c r="CN270" s="235"/>
      <c r="CO270" s="235"/>
      <c r="CP270" s="235"/>
      <c r="CQ270" s="235"/>
      <c r="CR270" s="235"/>
      <c r="CS270" s="235"/>
      <c r="CT270" s="235"/>
      <c r="CU270" s="235"/>
      <c r="CV270" s="235"/>
      <c r="CW270" s="235"/>
      <c r="CX270" s="235"/>
      <c r="CY270" s="235"/>
      <c r="CZ270" s="235"/>
      <c r="DA270" s="235"/>
      <c r="DB270" s="235"/>
      <c r="DC270" s="235"/>
      <c r="DD270" s="235"/>
      <c r="DE270" s="235"/>
      <c r="DF270" s="235"/>
      <c r="DG270" s="235"/>
      <c r="DH270" s="235"/>
      <c r="DI270" s="235"/>
      <c r="DJ270" s="235"/>
      <c r="DK270" s="235"/>
      <c r="DL270" s="235"/>
      <c r="DM270" s="235"/>
      <c r="DN270" s="235"/>
      <c r="DO270" s="235"/>
      <c r="DP270" s="235"/>
      <c r="DQ270" s="235"/>
      <c r="DR270" s="235"/>
      <c r="DS270" s="235"/>
      <c r="DT270" s="235"/>
      <c r="DU270" s="235"/>
      <c r="DV270" s="235"/>
      <c r="DW270" s="235"/>
      <c r="DX270" s="235"/>
      <c r="DY270" s="235"/>
      <c r="DZ270" s="235"/>
      <c r="EA270" s="235"/>
      <c r="EB270" s="235"/>
      <c r="EC270" s="235"/>
      <c r="ED270" s="235"/>
      <c r="EE270" s="235"/>
      <c r="EF270" s="235"/>
      <c r="EG270" s="235"/>
      <c r="EH270" s="235"/>
      <c r="EI270" s="235"/>
      <c r="EJ270" s="235"/>
      <c r="EK270" s="235"/>
      <c r="EL270" s="235"/>
      <c r="EM270" s="235"/>
      <c r="EN270" s="235"/>
      <c r="EO270" s="235"/>
      <c r="EP270" s="235"/>
      <c r="EQ270" s="235"/>
      <c r="ER270" s="235"/>
      <c r="ES270" s="235"/>
      <c r="ET270" s="235"/>
      <c r="EU270" s="235"/>
      <c r="EV270" s="235"/>
      <c r="EW270" s="235"/>
      <c r="EX270" s="235"/>
      <c r="EY270" s="235"/>
      <c r="EZ270" s="235"/>
      <c r="FA270" s="235"/>
      <c r="FB270" s="235"/>
      <c r="FC270" s="235"/>
      <c r="FD270" s="235"/>
    </row>
    <row r="271" spans="2:160" s="1" customFormat="1" x14ac:dyDescent="0.25">
      <c r="B271" s="33"/>
      <c r="C271" s="33"/>
      <c r="D271" s="261"/>
      <c r="E271" s="261"/>
      <c r="F271" s="261"/>
      <c r="G271" s="261"/>
      <c r="H271" s="261"/>
      <c r="I271" s="261"/>
      <c r="J271" s="261"/>
      <c r="K271" s="261"/>
      <c r="L271" s="261"/>
      <c r="M271" s="261"/>
      <c r="N271" s="261"/>
      <c r="O271" s="261"/>
      <c r="P271" s="261"/>
      <c r="Q271" s="261"/>
      <c r="R271" s="261"/>
      <c r="S271" s="261"/>
      <c r="T271" s="261"/>
      <c r="U271" s="235"/>
      <c r="V271" s="235"/>
      <c r="W271" s="235"/>
      <c r="X271" s="235"/>
      <c r="Y271" s="235"/>
      <c r="Z271" s="235"/>
      <c r="AA271" s="235"/>
      <c r="AB271" s="235"/>
      <c r="AC271" s="235"/>
      <c r="AD271" s="235"/>
      <c r="AE271" s="235"/>
      <c r="AF271" s="235"/>
      <c r="AG271" s="235"/>
      <c r="AH271" s="235"/>
      <c r="AI271" s="235"/>
      <c r="AJ271" s="235"/>
      <c r="AK271" s="235"/>
      <c r="AL271" s="235"/>
      <c r="AM271" s="235"/>
      <c r="AN271" s="235"/>
      <c r="AO271" s="235"/>
      <c r="AP271" s="235"/>
      <c r="AQ271" s="235"/>
      <c r="AR271" s="235"/>
      <c r="AS271" s="235"/>
      <c r="AT271" s="235"/>
      <c r="AU271" s="235"/>
      <c r="AV271" s="235"/>
      <c r="AW271" s="235"/>
      <c r="AX271" s="235"/>
      <c r="AY271" s="235"/>
      <c r="AZ271" s="235"/>
      <c r="BA271" s="235"/>
      <c r="BB271" s="235"/>
      <c r="BC271" s="235"/>
      <c r="BD271" s="235"/>
      <c r="BE271" s="235"/>
      <c r="BF271" s="235"/>
      <c r="BG271" s="235"/>
      <c r="BH271" s="235"/>
      <c r="BI271" s="235"/>
      <c r="BJ271" s="235"/>
      <c r="BK271" s="235"/>
      <c r="BL271" s="235"/>
      <c r="BM271" s="235"/>
      <c r="BN271" s="235"/>
      <c r="BO271" s="235"/>
      <c r="BP271" s="235"/>
      <c r="BQ271" s="235"/>
      <c r="BR271" s="235"/>
      <c r="BS271" s="235"/>
      <c r="BT271" s="235"/>
      <c r="BU271" s="235"/>
      <c r="BV271" s="235"/>
      <c r="BW271" s="235"/>
      <c r="BX271" s="235"/>
      <c r="BY271" s="235"/>
      <c r="BZ271" s="235"/>
      <c r="CA271" s="235"/>
      <c r="CB271" s="235"/>
      <c r="CC271" s="235"/>
      <c r="CD271" s="235"/>
      <c r="CE271" s="235"/>
      <c r="CF271" s="235"/>
      <c r="CG271" s="235"/>
      <c r="CH271" s="235"/>
      <c r="CI271" s="235"/>
      <c r="CJ271" s="235"/>
      <c r="CK271" s="235"/>
      <c r="CL271" s="235"/>
      <c r="CM271" s="235"/>
      <c r="CN271" s="235"/>
      <c r="CO271" s="235"/>
      <c r="CP271" s="235"/>
      <c r="CQ271" s="235"/>
      <c r="CR271" s="235"/>
      <c r="CS271" s="235"/>
      <c r="CT271" s="235"/>
      <c r="CU271" s="235"/>
      <c r="CV271" s="235"/>
      <c r="CW271" s="235"/>
      <c r="CX271" s="235"/>
      <c r="CY271" s="235"/>
      <c r="CZ271" s="235"/>
      <c r="DA271" s="235"/>
      <c r="DB271" s="235"/>
      <c r="DC271" s="235"/>
      <c r="DD271" s="235"/>
      <c r="DE271" s="235"/>
      <c r="DF271" s="235"/>
      <c r="DG271" s="235"/>
      <c r="DH271" s="235"/>
      <c r="DI271" s="235"/>
      <c r="DJ271" s="235"/>
      <c r="DK271" s="235"/>
      <c r="DL271" s="235"/>
      <c r="DM271" s="235"/>
      <c r="DN271" s="235"/>
      <c r="DO271" s="235"/>
      <c r="DP271" s="235"/>
      <c r="DQ271" s="235"/>
      <c r="DR271" s="235"/>
      <c r="DS271" s="235"/>
      <c r="DT271" s="235"/>
      <c r="DU271" s="235"/>
      <c r="DV271" s="235"/>
      <c r="DW271" s="235"/>
      <c r="DX271" s="235"/>
      <c r="DY271" s="235"/>
      <c r="DZ271" s="235"/>
      <c r="EA271" s="235"/>
      <c r="EB271" s="235"/>
      <c r="EC271" s="235"/>
      <c r="ED271" s="235"/>
      <c r="EE271" s="235"/>
      <c r="EF271" s="235"/>
      <c r="EG271" s="235"/>
      <c r="EH271" s="235"/>
      <c r="EI271" s="235"/>
      <c r="EJ271" s="235"/>
      <c r="EK271" s="235"/>
      <c r="EL271" s="235"/>
      <c r="EM271" s="235"/>
      <c r="EN271" s="235"/>
      <c r="EO271" s="235"/>
      <c r="EP271" s="235"/>
      <c r="EQ271" s="235"/>
      <c r="ER271" s="235"/>
      <c r="ES271" s="235"/>
      <c r="ET271" s="235"/>
      <c r="EU271" s="235"/>
      <c r="EV271" s="235"/>
      <c r="EW271" s="235"/>
      <c r="EX271" s="235"/>
      <c r="EY271" s="235"/>
      <c r="EZ271" s="235"/>
      <c r="FA271" s="235"/>
      <c r="FB271" s="235"/>
      <c r="FC271" s="235"/>
      <c r="FD271" s="235"/>
    </row>
    <row r="272" spans="2:160" s="1" customFormat="1" x14ac:dyDescent="0.25">
      <c r="B272" s="33"/>
      <c r="C272" s="33"/>
      <c r="D272" s="261"/>
      <c r="E272" s="261"/>
      <c r="F272" s="261"/>
      <c r="G272" s="261"/>
      <c r="H272" s="261"/>
      <c r="I272" s="261"/>
      <c r="J272" s="261"/>
      <c r="K272" s="261"/>
      <c r="L272" s="261"/>
      <c r="M272" s="261"/>
      <c r="N272" s="261"/>
      <c r="O272" s="261"/>
      <c r="P272" s="261"/>
      <c r="Q272" s="261"/>
      <c r="R272" s="261"/>
      <c r="S272" s="261"/>
      <c r="T272" s="261"/>
      <c r="U272" s="235"/>
      <c r="V272" s="235"/>
      <c r="W272" s="235"/>
      <c r="X272" s="235"/>
      <c r="Y272" s="235"/>
      <c r="Z272" s="235"/>
      <c r="AA272" s="235"/>
      <c r="AB272" s="235"/>
      <c r="AC272" s="235"/>
      <c r="AD272" s="235"/>
      <c r="AE272" s="235"/>
      <c r="AF272" s="235"/>
      <c r="AG272" s="235"/>
      <c r="AH272" s="235"/>
      <c r="AI272" s="235"/>
      <c r="AJ272" s="235"/>
      <c r="AK272" s="235"/>
      <c r="AL272" s="235"/>
      <c r="AM272" s="235"/>
      <c r="AN272" s="235"/>
      <c r="AO272" s="235"/>
      <c r="AP272" s="235"/>
      <c r="AQ272" s="235"/>
      <c r="AR272" s="235"/>
      <c r="AS272" s="235"/>
      <c r="AT272" s="235"/>
      <c r="AU272" s="235"/>
      <c r="AV272" s="235"/>
      <c r="AW272" s="235"/>
      <c r="AX272" s="235"/>
      <c r="AY272" s="235"/>
      <c r="AZ272" s="235"/>
      <c r="BA272" s="235"/>
      <c r="BB272" s="235"/>
      <c r="BC272" s="235"/>
      <c r="BD272" s="235"/>
      <c r="BE272" s="235"/>
      <c r="BF272" s="235"/>
      <c r="BG272" s="235"/>
      <c r="BH272" s="235"/>
      <c r="BI272" s="235"/>
      <c r="BJ272" s="235"/>
      <c r="BK272" s="235"/>
      <c r="BL272" s="235"/>
      <c r="BM272" s="235"/>
      <c r="BN272" s="235"/>
      <c r="BO272" s="235"/>
      <c r="BP272" s="235"/>
      <c r="BQ272" s="235"/>
      <c r="BR272" s="235"/>
      <c r="BS272" s="235"/>
      <c r="BT272" s="235"/>
      <c r="BU272" s="235"/>
      <c r="BV272" s="235"/>
      <c r="BW272" s="235"/>
      <c r="BX272" s="235"/>
      <c r="BY272" s="235"/>
      <c r="BZ272" s="235"/>
      <c r="CA272" s="235"/>
      <c r="CB272" s="235"/>
      <c r="CC272" s="235"/>
      <c r="CD272" s="235"/>
      <c r="CE272" s="235"/>
      <c r="CF272" s="235"/>
      <c r="CG272" s="235"/>
      <c r="CH272" s="235"/>
      <c r="CI272" s="235"/>
      <c r="CJ272" s="235"/>
      <c r="CK272" s="235"/>
      <c r="CL272" s="235"/>
      <c r="CM272" s="235"/>
      <c r="CN272" s="235"/>
      <c r="CO272" s="235"/>
      <c r="CP272" s="235"/>
      <c r="CQ272" s="235"/>
      <c r="CR272" s="235"/>
      <c r="CS272" s="235"/>
      <c r="CT272" s="235"/>
      <c r="CU272" s="235"/>
      <c r="CV272" s="235"/>
      <c r="CW272" s="235"/>
      <c r="CX272" s="235"/>
      <c r="CY272" s="235"/>
      <c r="CZ272" s="235"/>
      <c r="DA272" s="235"/>
      <c r="DB272" s="235"/>
      <c r="DC272" s="235"/>
      <c r="DD272" s="235"/>
      <c r="DE272" s="235"/>
      <c r="DF272" s="235"/>
      <c r="DG272" s="235"/>
      <c r="DH272" s="235"/>
      <c r="DI272" s="235"/>
      <c r="DJ272" s="235"/>
      <c r="DK272" s="235"/>
      <c r="DL272" s="235"/>
      <c r="DM272" s="235"/>
      <c r="DN272" s="235"/>
      <c r="DO272" s="235"/>
      <c r="DP272" s="235"/>
      <c r="DQ272" s="235"/>
      <c r="DR272" s="235"/>
      <c r="DS272" s="235"/>
      <c r="DT272" s="235"/>
      <c r="DU272" s="235"/>
      <c r="DV272" s="235"/>
      <c r="DW272" s="235"/>
      <c r="DX272" s="235"/>
      <c r="DY272" s="235"/>
      <c r="DZ272" s="235"/>
      <c r="EA272" s="235"/>
      <c r="EB272" s="235"/>
      <c r="EC272" s="235"/>
      <c r="ED272" s="235"/>
      <c r="EE272" s="235"/>
      <c r="EF272" s="235"/>
      <c r="EG272" s="235"/>
      <c r="EH272" s="235"/>
      <c r="EI272" s="235"/>
      <c r="EJ272" s="235"/>
      <c r="EK272" s="235"/>
      <c r="EL272" s="235"/>
      <c r="EM272" s="235"/>
      <c r="EN272" s="235"/>
      <c r="EO272" s="235"/>
      <c r="EP272" s="235"/>
      <c r="EQ272" s="235"/>
      <c r="ER272" s="235"/>
      <c r="ES272" s="235"/>
      <c r="ET272" s="235"/>
      <c r="EU272" s="235"/>
      <c r="EV272" s="235"/>
      <c r="EW272" s="235"/>
      <c r="EX272" s="235"/>
      <c r="EY272" s="235"/>
      <c r="EZ272" s="235"/>
      <c r="FA272" s="235"/>
      <c r="FB272" s="235"/>
      <c r="FC272" s="235"/>
      <c r="FD272" s="235"/>
    </row>
    <row r="273" spans="2:160" s="1" customFormat="1" x14ac:dyDescent="0.25">
      <c r="B273" s="33"/>
      <c r="C273" s="33"/>
      <c r="D273" s="261"/>
      <c r="E273" s="261"/>
      <c r="F273" s="261"/>
      <c r="G273" s="261"/>
      <c r="H273" s="261"/>
      <c r="I273" s="261"/>
      <c r="J273" s="261"/>
      <c r="K273" s="261"/>
      <c r="L273" s="261"/>
      <c r="M273" s="261"/>
      <c r="N273" s="261"/>
      <c r="O273" s="261"/>
      <c r="P273" s="261"/>
      <c r="Q273" s="261"/>
      <c r="R273" s="261"/>
      <c r="S273" s="261"/>
      <c r="T273" s="261"/>
      <c r="U273" s="235"/>
      <c r="V273" s="235"/>
      <c r="W273" s="235"/>
      <c r="X273" s="235"/>
      <c r="Y273" s="235"/>
      <c r="Z273" s="235"/>
      <c r="AA273" s="235"/>
      <c r="AB273" s="235"/>
      <c r="AC273" s="235"/>
      <c r="AD273" s="235"/>
      <c r="AE273" s="235"/>
      <c r="AF273" s="235"/>
      <c r="AG273" s="235"/>
      <c r="AH273" s="235"/>
      <c r="AI273" s="235"/>
      <c r="AJ273" s="235"/>
      <c r="AK273" s="235"/>
      <c r="AL273" s="235"/>
      <c r="AM273" s="235"/>
      <c r="AN273" s="235"/>
      <c r="AO273" s="235"/>
      <c r="AP273" s="235"/>
      <c r="AQ273" s="235"/>
      <c r="AR273" s="235"/>
      <c r="AS273" s="235"/>
      <c r="AT273" s="235"/>
      <c r="AU273" s="235"/>
      <c r="AV273" s="235"/>
      <c r="AW273" s="235"/>
      <c r="AX273" s="235"/>
      <c r="AY273" s="235"/>
      <c r="AZ273" s="235"/>
      <c r="BA273" s="235"/>
      <c r="BB273" s="235"/>
      <c r="BC273" s="235"/>
      <c r="BD273" s="235"/>
      <c r="BE273" s="235"/>
      <c r="BF273" s="235"/>
      <c r="BG273" s="235"/>
      <c r="BH273" s="235"/>
      <c r="BI273" s="235"/>
      <c r="BJ273" s="235"/>
      <c r="BK273" s="235"/>
      <c r="BL273" s="235"/>
      <c r="BM273" s="235"/>
      <c r="BN273" s="235"/>
      <c r="BO273" s="235"/>
      <c r="BP273" s="235"/>
      <c r="BQ273" s="235"/>
      <c r="BR273" s="235"/>
      <c r="BS273" s="235"/>
      <c r="BT273" s="235"/>
      <c r="BU273" s="235"/>
      <c r="BV273" s="235"/>
      <c r="BW273" s="235"/>
      <c r="BX273" s="235"/>
      <c r="BY273" s="235"/>
      <c r="BZ273" s="235"/>
      <c r="CA273" s="235"/>
      <c r="CB273" s="235"/>
      <c r="CC273" s="235"/>
      <c r="CD273" s="235"/>
      <c r="CE273" s="235"/>
      <c r="CF273" s="235"/>
      <c r="CG273" s="235"/>
      <c r="CH273" s="235"/>
      <c r="CI273" s="235"/>
      <c r="CJ273" s="235"/>
      <c r="CK273" s="235"/>
      <c r="CL273" s="235"/>
      <c r="CM273" s="235"/>
      <c r="CN273" s="235"/>
      <c r="CO273" s="235"/>
      <c r="CP273" s="235"/>
      <c r="CQ273" s="235"/>
      <c r="CR273" s="235"/>
      <c r="CS273" s="235"/>
      <c r="CT273" s="235"/>
      <c r="CU273" s="235"/>
      <c r="CV273" s="235"/>
      <c r="CW273" s="235"/>
      <c r="CX273" s="235"/>
      <c r="CY273" s="235"/>
      <c r="CZ273" s="235"/>
      <c r="DA273" s="235"/>
      <c r="DB273" s="235"/>
      <c r="DC273" s="235"/>
      <c r="DD273" s="235"/>
      <c r="DE273" s="235"/>
      <c r="DF273" s="235"/>
      <c r="DG273" s="235"/>
      <c r="DH273" s="235"/>
      <c r="DI273" s="235"/>
      <c r="DJ273" s="235"/>
      <c r="DK273" s="235"/>
      <c r="DL273" s="235"/>
      <c r="DM273" s="235"/>
      <c r="DN273" s="235"/>
      <c r="DO273" s="235"/>
      <c r="DP273" s="235"/>
      <c r="DQ273" s="235"/>
      <c r="DR273" s="235"/>
      <c r="DS273" s="235"/>
      <c r="DT273" s="235"/>
      <c r="DU273" s="235"/>
      <c r="DV273" s="235"/>
      <c r="DW273" s="235"/>
      <c r="DX273" s="235"/>
      <c r="DY273" s="235"/>
      <c r="DZ273" s="235"/>
      <c r="EA273" s="235"/>
      <c r="EB273" s="235"/>
      <c r="EC273" s="235"/>
      <c r="ED273" s="235"/>
      <c r="EE273" s="235"/>
      <c r="EF273" s="235"/>
      <c r="EG273" s="235"/>
      <c r="EH273" s="235"/>
      <c r="EI273" s="235"/>
      <c r="EJ273" s="235"/>
      <c r="EK273" s="235"/>
      <c r="EL273" s="235"/>
      <c r="EM273" s="235"/>
      <c r="EN273" s="235"/>
      <c r="EO273" s="235"/>
      <c r="EP273" s="235"/>
      <c r="EQ273" s="235"/>
      <c r="ER273" s="235"/>
      <c r="ES273" s="235"/>
      <c r="ET273" s="235"/>
      <c r="EU273" s="235"/>
      <c r="EV273" s="235"/>
      <c r="EW273" s="235"/>
      <c r="EX273" s="235"/>
      <c r="EY273" s="235"/>
      <c r="EZ273" s="235"/>
      <c r="FA273" s="235"/>
      <c r="FB273" s="235"/>
      <c r="FC273" s="235"/>
      <c r="FD273" s="235"/>
    </row>
    <row r="274" spans="2:160" s="1" customFormat="1" x14ac:dyDescent="0.25">
      <c r="B274" s="33"/>
      <c r="C274" s="33"/>
      <c r="D274" s="261"/>
      <c r="E274" s="261"/>
      <c r="F274" s="261"/>
      <c r="G274" s="261"/>
      <c r="H274" s="261"/>
      <c r="I274" s="261"/>
      <c r="J274" s="261"/>
      <c r="K274" s="261"/>
      <c r="L274" s="261"/>
      <c r="M274" s="261"/>
      <c r="N274" s="261"/>
      <c r="O274" s="261"/>
      <c r="P274" s="261"/>
      <c r="Q274" s="261"/>
      <c r="R274" s="261"/>
      <c r="S274" s="261"/>
      <c r="T274" s="261"/>
      <c r="U274" s="235"/>
      <c r="V274" s="235"/>
      <c r="W274" s="235"/>
      <c r="X274" s="235"/>
      <c r="Y274" s="235"/>
      <c r="Z274" s="235"/>
      <c r="AA274" s="235"/>
      <c r="AB274" s="235"/>
      <c r="AC274" s="235"/>
      <c r="AD274" s="235"/>
      <c r="AE274" s="235"/>
      <c r="AF274" s="235"/>
      <c r="AG274" s="235"/>
      <c r="AH274" s="235"/>
      <c r="AI274" s="235"/>
      <c r="AJ274" s="235"/>
      <c r="AK274" s="235"/>
      <c r="AL274" s="235"/>
      <c r="AM274" s="235"/>
      <c r="AN274" s="235"/>
      <c r="AO274" s="235"/>
      <c r="AP274" s="235"/>
      <c r="AQ274" s="235"/>
      <c r="AR274" s="235"/>
      <c r="AS274" s="235"/>
      <c r="AT274" s="235"/>
      <c r="AU274" s="235"/>
      <c r="AV274" s="235"/>
      <c r="AW274" s="235"/>
      <c r="AX274" s="235"/>
      <c r="AY274" s="235"/>
      <c r="AZ274" s="235"/>
      <c r="BA274" s="235"/>
      <c r="BB274" s="235"/>
      <c r="BC274" s="235"/>
      <c r="BD274" s="235"/>
      <c r="BE274" s="235"/>
      <c r="BF274" s="235"/>
      <c r="BG274" s="235"/>
      <c r="BH274" s="235"/>
      <c r="BI274" s="235"/>
      <c r="BJ274" s="235"/>
      <c r="BK274" s="235"/>
      <c r="BL274" s="235"/>
      <c r="BM274" s="235"/>
      <c r="BN274" s="235"/>
      <c r="BO274" s="235"/>
      <c r="BP274" s="235"/>
      <c r="BQ274" s="235"/>
      <c r="BR274" s="235"/>
      <c r="BS274" s="235"/>
      <c r="BT274" s="235"/>
      <c r="BU274" s="235"/>
      <c r="BV274" s="235"/>
      <c r="BW274" s="235"/>
      <c r="BX274" s="235"/>
      <c r="BY274" s="235"/>
      <c r="BZ274" s="235"/>
      <c r="CA274" s="235"/>
      <c r="CB274" s="235"/>
      <c r="CC274" s="235"/>
      <c r="CD274" s="235"/>
      <c r="CE274" s="235"/>
      <c r="CF274" s="235"/>
      <c r="CG274" s="235"/>
      <c r="CH274" s="235"/>
      <c r="CI274" s="235"/>
      <c r="CJ274" s="235"/>
      <c r="CK274" s="235"/>
      <c r="CL274" s="235"/>
      <c r="CM274" s="235"/>
      <c r="CN274" s="235"/>
      <c r="CO274" s="235"/>
      <c r="CP274" s="235"/>
      <c r="CQ274" s="235"/>
      <c r="CR274" s="235"/>
      <c r="CS274" s="235"/>
      <c r="CT274" s="235"/>
      <c r="CU274" s="235"/>
      <c r="CV274" s="235"/>
      <c r="CW274" s="235"/>
      <c r="CX274" s="235"/>
      <c r="CY274" s="235"/>
      <c r="CZ274" s="235"/>
      <c r="DA274" s="235"/>
      <c r="DB274" s="235"/>
      <c r="DC274" s="235"/>
      <c r="DD274" s="235"/>
      <c r="DE274" s="235"/>
      <c r="DF274" s="235"/>
      <c r="DG274" s="235"/>
      <c r="DH274" s="235"/>
      <c r="DI274" s="235"/>
      <c r="DJ274" s="235"/>
      <c r="DK274" s="235"/>
      <c r="DL274" s="235"/>
      <c r="DM274" s="235"/>
      <c r="DN274" s="235"/>
      <c r="DO274" s="235"/>
      <c r="DP274" s="235"/>
      <c r="DQ274" s="235"/>
      <c r="DR274" s="235"/>
      <c r="DS274" s="235"/>
      <c r="DT274" s="235"/>
      <c r="DU274" s="235"/>
      <c r="DV274" s="235"/>
      <c r="DW274" s="235"/>
      <c r="DX274" s="235"/>
      <c r="DY274" s="235"/>
      <c r="DZ274" s="235"/>
      <c r="EA274" s="235"/>
      <c r="EB274" s="235"/>
      <c r="EC274" s="235"/>
      <c r="ED274" s="235"/>
      <c r="EE274" s="235"/>
      <c r="EF274" s="235"/>
      <c r="EG274" s="235"/>
      <c r="EH274" s="235"/>
      <c r="EI274" s="235"/>
      <c r="EJ274" s="235"/>
      <c r="EK274" s="235"/>
      <c r="EL274" s="235"/>
      <c r="EM274" s="235"/>
      <c r="EN274" s="235"/>
      <c r="EO274" s="235"/>
      <c r="EP274" s="235"/>
      <c r="EQ274" s="235"/>
      <c r="ER274" s="235"/>
      <c r="ES274" s="235"/>
      <c r="ET274" s="235"/>
      <c r="EU274" s="235"/>
      <c r="EV274" s="235"/>
      <c r="EW274" s="235"/>
      <c r="EX274" s="235"/>
      <c r="EY274" s="235"/>
      <c r="EZ274" s="235"/>
      <c r="FA274" s="235"/>
      <c r="FB274" s="235"/>
      <c r="FC274" s="235"/>
      <c r="FD274" s="235"/>
    </row>
    <row r="275" spans="2:160" s="1" customFormat="1" x14ac:dyDescent="0.25">
      <c r="B275" s="33"/>
      <c r="C275" s="33"/>
      <c r="D275" s="261"/>
      <c r="E275" s="261"/>
      <c r="F275" s="261"/>
      <c r="G275" s="261"/>
      <c r="H275" s="261"/>
      <c r="I275" s="261"/>
      <c r="J275" s="261"/>
      <c r="K275" s="261"/>
      <c r="L275" s="261"/>
      <c r="M275" s="261"/>
      <c r="N275" s="261"/>
      <c r="O275" s="261"/>
      <c r="P275" s="261"/>
      <c r="Q275" s="261"/>
      <c r="R275" s="261"/>
      <c r="S275" s="261"/>
      <c r="T275" s="261"/>
      <c r="U275" s="235"/>
      <c r="V275" s="235"/>
      <c r="W275" s="235"/>
      <c r="X275" s="235"/>
      <c r="Y275" s="235"/>
      <c r="Z275" s="235"/>
      <c r="AA275" s="235"/>
      <c r="AB275" s="235"/>
      <c r="AC275" s="235"/>
      <c r="AD275" s="235"/>
      <c r="AE275" s="235"/>
      <c r="AF275" s="235"/>
      <c r="AG275" s="235"/>
      <c r="AH275" s="235"/>
      <c r="AI275" s="235"/>
      <c r="AJ275" s="235"/>
      <c r="AK275" s="235"/>
      <c r="AL275" s="235"/>
      <c r="AM275" s="235"/>
      <c r="AN275" s="235"/>
      <c r="AO275" s="235"/>
      <c r="AP275" s="235"/>
      <c r="AQ275" s="235"/>
      <c r="AR275" s="235"/>
      <c r="AS275" s="235"/>
      <c r="AT275" s="235"/>
      <c r="AU275" s="235"/>
      <c r="AV275" s="235"/>
      <c r="AW275" s="235"/>
      <c r="AX275" s="235"/>
      <c r="AY275" s="235"/>
      <c r="AZ275" s="235"/>
      <c r="BA275" s="235"/>
      <c r="BB275" s="235"/>
      <c r="BC275" s="235"/>
      <c r="BD275" s="235"/>
      <c r="BE275" s="235"/>
      <c r="BF275" s="235"/>
      <c r="BG275" s="235"/>
      <c r="BH275" s="235"/>
      <c r="BI275" s="235"/>
      <c r="BJ275" s="235"/>
      <c r="BK275" s="235"/>
      <c r="BL275" s="235"/>
      <c r="BM275" s="235"/>
      <c r="BN275" s="235"/>
      <c r="BO275" s="235"/>
      <c r="BP275" s="235"/>
      <c r="BQ275" s="235"/>
      <c r="BR275" s="235"/>
      <c r="BS275" s="235"/>
      <c r="BT275" s="235"/>
      <c r="BU275" s="235"/>
      <c r="BV275" s="235"/>
      <c r="BW275" s="235"/>
      <c r="BX275" s="235"/>
      <c r="BY275" s="235"/>
      <c r="BZ275" s="235"/>
      <c r="CA275" s="235"/>
      <c r="CB275" s="235"/>
      <c r="CC275" s="235"/>
      <c r="CD275" s="235"/>
      <c r="CE275" s="235"/>
      <c r="CF275" s="235"/>
      <c r="CG275" s="235"/>
      <c r="CH275" s="235"/>
      <c r="CI275" s="235"/>
      <c r="CJ275" s="235"/>
      <c r="CK275" s="235"/>
      <c r="CL275" s="235"/>
      <c r="CM275" s="235"/>
      <c r="CN275" s="235"/>
      <c r="CO275" s="235"/>
      <c r="CP275" s="235"/>
      <c r="CQ275" s="235"/>
      <c r="CR275" s="235"/>
      <c r="CS275" s="235"/>
      <c r="CT275" s="235"/>
      <c r="CU275" s="235"/>
      <c r="CV275" s="235"/>
      <c r="CW275" s="235"/>
      <c r="CX275" s="235"/>
      <c r="CY275" s="235"/>
      <c r="CZ275" s="235"/>
      <c r="DA275" s="235"/>
      <c r="DB275" s="235"/>
      <c r="DC275" s="235"/>
      <c r="DD275" s="235"/>
      <c r="DE275" s="235"/>
      <c r="DF275" s="235"/>
      <c r="DG275" s="235"/>
      <c r="DH275" s="235"/>
      <c r="DI275" s="235"/>
      <c r="DJ275" s="235"/>
      <c r="DK275" s="235"/>
      <c r="DL275" s="235"/>
      <c r="DM275" s="235"/>
      <c r="DN275" s="235"/>
      <c r="DO275" s="235"/>
      <c r="DP275" s="235"/>
      <c r="DQ275" s="235"/>
      <c r="DR275" s="235"/>
      <c r="DS275" s="235"/>
      <c r="DT275" s="235"/>
      <c r="DU275" s="235"/>
      <c r="DV275" s="235"/>
      <c r="DW275" s="235"/>
      <c r="DX275" s="235"/>
      <c r="DY275" s="235"/>
      <c r="DZ275" s="235"/>
      <c r="EA275" s="235"/>
      <c r="EB275" s="235"/>
      <c r="EC275" s="235"/>
      <c r="ED275" s="235"/>
      <c r="EE275" s="235"/>
      <c r="EF275" s="235"/>
      <c r="EG275" s="235"/>
      <c r="EH275" s="235"/>
      <c r="EI275" s="235"/>
      <c r="EJ275" s="235"/>
      <c r="EK275" s="235"/>
      <c r="EL275" s="235"/>
      <c r="EM275" s="235"/>
      <c r="EN275" s="235"/>
      <c r="EO275" s="235"/>
      <c r="EP275" s="235"/>
      <c r="EQ275" s="235"/>
      <c r="ER275" s="235"/>
      <c r="ES275" s="235"/>
      <c r="ET275" s="235"/>
      <c r="EU275" s="235"/>
      <c r="EV275" s="235"/>
      <c r="EW275" s="235"/>
      <c r="EX275" s="235"/>
      <c r="EY275" s="235"/>
      <c r="EZ275" s="235"/>
      <c r="FA275" s="235"/>
      <c r="FB275" s="235"/>
      <c r="FC275" s="235"/>
      <c r="FD275" s="235"/>
    </row>
    <row r="276" spans="2:160" s="1" customFormat="1" x14ac:dyDescent="0.25">
      <c r="B276" s="33"/>
      <c r="C276" s="33"/>
      <c r="D276" s="261"/>
      <c r="E276" s="261"/>
      <c r="F276" s="261"/>
      <c r="G276" s="261"/>
      <c r="H276" s="261"/>
      <c r="I276" s="261"/>
      <c r="J276" s="261"/>
      <c r="K276" s="261"/>
      <c r="L276" s="261"/>
      <c r="M276" s="261"/>
      <c r="N276" s="261"/>
      <c r="O276" s="261"/>
      <c r="P276" s="261"/>
      <c r="Q276" s="261"/>
      <c r="R276" s="261"/>
      <c r="S276" s="261"/>
      <c r="T276" s="261"/>
      <c r="U276" s="235"/>
      <c r="V276" s="235"/>
      <c r="W276" s="235"/>
      <c r="X276" s="235"/>
      <c r="Y276" s="235"/>
      <c r="Z276" s="235"/>
      <c r="AA276" s="235"/>
      <c r="AB276" s="235"/>
      <c r="AC276" s="235"/>
      <c r="AD276" s="235"/>
      <c r="AE276" s="235"/>
      <c r="AF276" s="235"/>
      <c r="AG276" s="235"/>
      <c r="AH276" s="235"/>
      <c r="AI276" s="235"/>
      <c r="AJ276" s="235"/>
      <c r="AK276" s="235"/>
      <c r="AL276" s="235"/>
      <c r="AM276" s="235"/>
      <c r="AN276" s="235"/>
      <c r="AO276" s="235"/>
      <c r="AP276" s="235"/>
      <c r="AQ276" s="235"/>
      <c r="AR276" s="235"/>
      <c r="AS276" s="235"/>
      <c r="AT276" s="235"/>
      <c r="AU276" s="235"/>
      <c r="AV276" s="235"/>
      <c r="AW276" s="235"/>
      <c r="AX276" s="235"/>
      <c r="AY276" s="235"/>
      <c r="AZ276" s="235"/>
      <c r="BA276" s="235"/>
      <c r="BB276" s="235"/>
      <c r="BC276" s="235"/>
      <c r="BD276" s="235"/>
      <c r="BE276" s="235"/>
      <c r="BF276" s="235"/>
      <c r="BG276" s="235"/>
      <c r="BH276" s="235"/>
      <c r="BI276" s="235"/>
      <c r="BJ276" s="235"/>
      <c r="BK276" s="235"/>
      <c r="BL276" s="235"/>
      <c r="BM276" s="235"/>
      <c r="BN276" s="235"/>
      <c r="BO276" s="235"/>
      <c r="BP276" s="235"/>
      <c r="BQ276" s="235"/>
      <c r="BR276" s="235"/>
      <c r="BS276" s="235"/>
      <c r="BT276" s="235"/>
      <c r="BU276" s="235"/>
      <c r="BV276" s="235"/>
      <c r="BW276" s="235"/>
      <c r="BX276" s="235"/>
      <c r="BY276" s="235"/>
      <c r="BZ276" s="235"/>
      <c r="CA276" s="235"/>
      <c r="CB276" s="235"/>
      <c r="CC276" s="235"/>
      <c r="CD276" s="235"/>
      <c r="CE276" s="235"/>
      <c r="CF276" s="235"/>
      <c r="CG276" s="235"/>
      <c r="CH276" s="235"/>
      <c r="CI276" s="235"/>
      <c r="CJ276" s="235"/>
      <c r="CK276" s="235"/>
      <c r="CL276" s="235"/>
      <c r="CM276" s="235"/>
      <c r="CN276" s="235"/>
      <c r="CO276" s="235"/>
      <c r="CP276" s="235"/>
      <c r="CQ276" s="235"/>
      <c r="CR276" s="235"/>
      <c r="CS276" s="235"/>
      <c r="CT276" s="235"/>
      <c r="CU276" s="235"/>
      <c r="CV276" s="235"/>
      <c r="CW276" s="235"/>
      <c r="CX276" s="235"/>
      <c r="CY276" s="235"/>
      <c r="CZ276" s="235"/>
      <c r="DA276" s="235"/>
      <c r="DB276" s="235"/>
      <c r="DC276" s="235"/>
      <c r="DD276" s="235"/>
      <c r="DE276" s="235"/>
      <c r="DF276" s="235"/>
      <c r="DG276" s="235"/>
      <c r="DH276" s="235"/>
      <c r="DI276" s="235"/>
      <c r="DJ276" s="235"/>
      <c r="DK276" s="235"/>
      <c r="DL276" s="235"/>
      <c r="DM276" s="235"/>
      <c r="DN276" s="235"/>
      <c r="DO276" s="235"/>
      <c r="DP276" s="235"/>
      <c r="DQ276" s="235"/>
      <c r="DR276" s="235"/>
      <c r="DS276" s="235"/>
      <c r="DT276" s="235"/>
      <c r="DU276" s="235"/>
      <c r="DV276" s="235"/>
      <c r="DW276" s="235"/>
      <c r="DX276" s="235"/>
      <c r="DY276" s="235"/>
      <c r="DZ276" s="235"/>
      <c r="EA276" s="235"/>
      <c r="EB276" s="235"/>
      <c r="EC276" s="235"/>
      <c r="ED276" s="235"/>
      <c r="EE276" s="235"/>
      <c r="EF276" s="235"/>
      <c r="EG276" s="235"/>
      <c r="EH276" s="235"/>
      <c r="EI276" s="235"/>
      <c r="EJ276" s="235"/>
      <c r="EK276" s="235"/>
      <c r="EL276" s="235"/>
      <c r="EM276" s="235"/>
      <c r="EN276" s="235"/>
      <c r="EO276" s="235"/>
      <c r="EP276" s="235"/>
      <c r="EQ276" s="235"/>
      <c r="ER276" s="235"/>
      <c r="ES276" s="235"/>
      <c r="ET276" s="235"/>
      <c r="EU276" s="235"/>
      <c r="EV276" s="235"/>
      <c r="EW276" s="235"/>
      <c r="EX276" s="235"/>
      <c r="EY276" s="235"/>
      <c r="EZ276" s="235"/>
      <c r="FA276" s="235"/>
      <c r="FB276" s="235"/>
      <c r="FC276" s="235"/>
      <c r="FD276" s="235"/>
    </row>
    <row r="277" spans="2:160" s="1" customFormat="1" x14ac:dyDescent="0.25">
      <c r="B277" s="33"/>
      <c r="C277" s="33"/>
      <c r="D277" s="261"/>
      <c r="E277" s="261"/>
      <c r="F277" s="261"/>
      <c r="G277" s="261"/>
      <c r="H277" s="261"/>
      <c r="I277" s="261"/>
      <c r="J277" s="261"/>
      <c r="K277" s="261"/>
      <c r="L277" s="261"/>
      <c r="M277" s="261"/>
      <c r="N277" s="261"/>
      <c r="O277" s="261"/>
      <c r="P277" s="261"/>
      <c r="Q277" s="261"/>
      <c r="R277" s="261"/>
      <c r="S277" s="261"/>
      <c r="T277" s="261"/>
      <c r="U277" s="235"/>
      <c r="V277" s="235"/>
      <c r="W277" s="235"/>
      <c r="X277" s="235"/>
      <c r="Y277" s="235"/>
      <c r="Z277" s="235"/>
      <c r="AA277" s="235"/>
      <c r="AB277" s="235"/>
      <c r="AC277" s="235"/>
      <c r="AD277" s="235"/>
      <c r="AE277" s="235"/>
      <c r="AF277" s="235"/>
      <c r="AG277" s="235"/>
      <c r="AH277" s="235"/>
      <c r="AI277" s="235"/>
      <c r="AJ277" s="235"/>
      <c r="AK277" s="235"/>
      <c r="AL277" s="235"/>
      <c r="AM277" s="235"/>
      <c r="AN277" s="235"/>
      <c r="AO277" s="235"/>
      <c r="AP277" s="235"/>
      <c r="AQ277" s="235"/>
      <c r="AR277" s="235"/>
      <c r="AS277" s="235"/>
      <c r="AT277" s="235"/>
      <c r="AU277" s="235"/>
      <c r="AV277" s="235"/>
      <c r="AW277" s="235"/>
      <c r="AX277" s="235"/>
      <c r="AY277" s="235"/>
      <c r="AZ277" s="235"/>
      <c r="BA277" s="235"/>
      <c r="BB277" s="235"/>
      <c r="BC277" s="235"/>
      <c r="BD277" s="235"/>
      <c r="BE277" s="235"/>
      <c r="BF277" s="235"/>
      <c r="BG277" s="235"/>
      <c r="BH277" s="235"/>
      <c r="BI277" s="235"/>
      <c r="BJ277" s="235"/>
      <c r="BK277" s="235"/>
      <c r="BL277" s="235"/>
      <c r="BM277" s="235"/>
      <c r="BN277" s="235"/>
      <c r="BO277" s="235"/>
      <c r="BP277" s="235"/>
      <c r="BQ277" s="235"/>
      <c r="BR277" s="235"/>
      <c r="BS277" s="235"/>
      <c r="BT277" s="235"/>
      <c r="BU277" s="235"/>
      <c r="BV277" s="235"/>
      <c r="BW277" s="235"/>
      <c r="BX277" s="235"/>
      <c r="BY277" s="235"/>
      <c r="BZ277" s="235"/>
      <c r="CA277" s="235"/>
      <c r="CB277" s="235"/>
      <c r="CC277" s="235"/>
      <c r="CD277" s="235"/>
      <c r="CE277" s="235"/>
      <c r="CF277" s="235"/>
      <c r="CG277" s="235"/>
      <c r="CH277" s="235"/>
      <c r="CI277" s="235"/>
      <c r="CJ277" s="235"/>
      <c r="CK277" s="235"/>
      <c r="CL277" s="235"/>
      <c r="CM277" s="235"/>
      <c r="CN277" s="235"/>
      <c r="CO277" s="235"/>
      <c r="CP277" s="235"/>
      <c r="CQ277" s="235"/>
      <c r="CR277" s="235"/>
      <c r="CS277" s="235"/>
      <c r="CT277" s="235"/>
      <c r="CU277" s="235"/>
      <c r="CV277" s="235"/>
      <c r="CW277" s="235"/>
      <c r="CX277" s="235"/>
      <c r="CY277" s="235"/>
      <c r="CZ277" s="235"/>
      <c r="DA277" s="235"/>
      <c r="DB277" s="235"/>
      <c r="DC277" s="235"/>
      <c r="DD277" s="235"/>
      <c r="DE277" s="235"/>
      <c r="DF277" s="235"/>
      <c r="DG277" s="235"/>
      <c r="DH277" s="235"/>
      <c r="DI277" s="235"/>
      <c r="DJ277" s="235"/>
      <c r="DK277" s="235"/>
      <c r="DL277" s="235"/>
      <c r="DM277" s="235"/>
      <c r="DN277" s="235"/>
      <c r="DO277" s="235"/>
      <c r="DP277" s="235"/>
      <c r="DQ277" s="235"/>
      <c r="DR277" s="235"/>
      <c r="DS277" s="235"/>
      <c r="DT277" s="235"/>
      <c r="DU277" s="235"/>
      <c r="DV277" s="235"/>
      <c r="DW277" s="235"/>
      <c r="DX277" s="235"/>
      <c r="DY277" s="235"/>
      <c r="DZ277" s="235"/>
      <c r="EA277" s="235"/>
      <c r="EB277" s="235"/>
      <c r="EC277" s="235"/>
      <c r="ED277" s="235"/>
      <c r="EE277" s="235"/>
      <c r="EF277" s="235"/>
      <c r="EG277" s="235"/>
      <c r="EH277" s="235"/>
      <c r="EI277" s="235"/>
      <c r="EJ277" s="235"/>
      <c r="EK277" s="235"/>
      <c r="EL277" s="235"/>
      <c r="EM277" s="235"/>
      <c r="EN277" s="235"/>
      <c r="EO277" s="235"/>
      <c r="EP277" s="235"/>
      <c r="EQ277" s="235"/>
      <c r="ER277" s="235"/>
      <c r="ES277" s="235"/>
      <c r="ET277" s="235"/>
      <c r="EU277" s="235"/>
      <c r="EV277" s="235"/>
      <c r="EW277" s="235"/>
      <c r="EX277" s="235"/>
      <c r="EY277" s="235"/>
      <c r="EZ277" s="235"/>
      <c r="FA277" s="235"/>
      <c r="FB277" s="235"/>
      <c r="FC277" s="235"/>
      <c r="FD277" s="235"/>
    </row>
    <row r="278" spans="2:160" s="1" customFormat="1" x14ac:dyDescent="0.25">
      <c r="B278" s="33"/>
      <c r="C278" s="33"/>
      <c r="D278" s="261"/>
      <c r="E278" s="261"/>
      <c r="F278" s="261"/>
      <c r="G278" s="261"/>
      <c r="H278" s="261"/>
      <c r="I278" s="261"/>
      <c r="J278" s="261"/>
      <c r="K278" s="261"/>
      <c r="L278" s="261"/>
      <c r="M278" s="261"/>
      <c r="N278" s="261"/>
      <c r="O278" s="261"/>
      <c r="P278" s="261"/>
      <c r="Q278" s="261"/>
      <c r="R278" s="261"/>
      <c r="S278" s="261"/>
      <c r="T278" s="261"/>
      <c r="U278" s="235"/>
      <c r="V278" s="235"/>
      <c r="W278" s="235"/>
      <c r="X278" s="235"/>
      <c r="Y278" s="235"/>
      <c r="Z278" s="235"/>
      <c r="AA278" s="235"/>
      <c r="AB278" s="235"/>
      <c r="AC278" s="235"/>
      <c r="AD278" s="235"/>
      <c r="AE278" s="235"/>
      <c r="AF278" s="235"/>
      <c r="AG278" s="235"/>
      <c r="AH278" s="235"/>
      <c r="AI278" s="235"/>
      <c r="AJ278" s="235"/>
      <c r="AK278" s="235"/>
      <c r="AL278" s="235"/>
      <c r="AM278" s="235"/>
      <c r="AN278" s="235"/>
      <c r="AO278" s="235"/>
      <c r="AP278" s="235"/>
      <c r="AQ278" s="235"/>
      <c r="AR278" s="235"/>
      <c r="AS278" s="235"/>
      <c r="AT278" s="235"/>
      <c r="AU278" s="235"/>
      <c r="AV278" s="235"/>
      <c r="AW278" s="235"/>
      <c r="AX278" s="235"/>
      <c r="AY278" s="235"/>
      <c r="AZ278" s="235"/>
      <c r="BA278" s="235"/>
      <c r="BB278" s="235"/>
      <c r="BC278" s="235"/>
      <c r="BD278" s="235"/>
      <c r="BE278" s="235"/>
      <c r="BF278" s="235"/>
      <c r="BG278" s="235"/>
      <c r="BH278" s="235"/>
      <c r="BI278" s="235"/>
      <c r="BJ278" s="235"/>
      <c r="BK278" s="235"/>
      <c r="BL278" s="235"/>
      <c r="BM278" s="235"/>
      <c r="BN278" s="235"/>
      <c r="BO278" s="235"/>
      <c r="BP278" s="235"/>
      <c r="BQ278" s="235"/>
      <c r="BR278" s="235"/>
      <c r="BS278" s="235"/>
      <c r="BT278" s="235"/>
      <c r="BU278" s="235"/>
      <c r="BV278" s="235"/>
      <c r="BW278" s="235"/>
      <c r="BX278" s="235"/>
      <c r="BY278" s="235"/>
      <c r="BZ278" s="235"/>
      <c r="CA278" s="235"/>
      <c r="CB278" s="235"/>
      <c r="CC278" s="235"/>
      <c r="CD278" s="235"/>
      <c r="CE278" s="235"/>
      <c r="CF278" s="235"/>
      <c r="CG278" s="235"/>
      <c r="CH278" s="235"/>
      <c r="CI278" s="235"/>
      <c r="CJ278" s="235"/>
      <c r="CK278" s="235"/>
      <c r="CL278" s="235"/>
      <c r="CM278" s="235"/>
      <c r="CN278" s="235"/>
      <c r="CO278" s="235"/>
      <c r="CP278" s="235"/>
      <c r="CQ278" s="235"/>
      <c r="CR278" s="235"/>
      <c r="CS278" s="235"/>
      <c r="CT278" s="235"/>
      <c r="CU278" s="235"/>
      <c r="CV278" s="235"/>
      <c r="CW278" s="235"/>
      <c r="CX278" s="235"/>
      <c r="CY278" s="235"/>
      <c r="CZ278" s="235"/>
      <c r="DA278" s="235"/>
      <c r="DB278" s="235"/>
      <c r="DC278" s="235"/>
      <c r="DD278" s="235"/>
      <c r="DE278" s="235"/>
      <c r="DF278" s="235"/>
      <c r="DG278" s="235"/>
      <c r="DH278" s="235"/>
      <c r="DI278" s="235"/>
      <c r="DJ278" s="235"/>
      <c r="DK278" s="235"/>
      <c r="DL278" s="235"/>
      <c r="DM278" s="235"/>
      <c r="DN278" s="235"/>
      <c r="DO278" s="235"/>
      <c r="DP278" s="235"/>
      <c r="DQ278" s="235"/>
      <c r="DR278" s="235"/>
      <c r="DS278" s="235"/>
      <c r="DT278" s="235"/>
      <c r="DU278" s="235"/>
      <c r="DV278" s="235"/>
      <c r="DW278" s="235"/>
      <c r="DX278" s="235"/>
      <c r="DY278" s="235"/>
      <c r="DZ278" s="235"/>
      <c r="EA278" s="235"/>
      <c r="EB278" s="235"/>
      <c r="EC278" s="235"/>
      <c r="ED278" s="235"/>
      <c r="EE278" s="235"/>
      <c r="EF278" s="235"/>
      <c r="EG278" s="235"/>
      <c r="EH278" s="235"/>
      <c r="EI278" s="235"/>
      <c r="EJ278" s="235"/>
      <c r="EK278" s="235"/>
      <c r="EL278" s="235"/>
      <c r="EM278" s="235"/>
      <c r="EN278" s="235"/>
      <c r="EO278" s="235"/>
      <c r="EP278" s="235"/>
      <c r="EQ278" s="235"/>
      <c r="ER278" s="235"/>
      <c r="ES278" s="235"/>
      <c r="ET278" s="235"/>
      <c r="EU278" s="235"/>
      <c r="EV278" s="235"/>
      <c r="EW278" s="235"/>
      <c r="EX278" s="235"/>
      <c r="EY278" s="235"/>
      <c r="EZ278" s="235"/>
      <c r="FA278" s="235"/>
      <c r="FB278" s="235"/>
      <c r="FC278" s="235"/>
      <c r="FD278" s="235"/>
    </row>
  </sheetData>
  <mergeCells count="202">
    <mergeCell ref="B2:C9"/>
    <mergeCell ref="M11:M50"/>
    <mergeCell ref="AD11:AD50"/>
    <mergeCell ref="AU11:AU50"/>
    <mergeCell ref="BL11:BL50"/>
    <mergeCell ref="CC11:CC50"/>
    <mergeCell ref="CT11:CT50"/>
    <mergeCell ref="DK11:DK50"/>
    <mergeCell ref="EB11:EB50"/>
    <mergeCell ref="L5:M5"/>
    <mergeCell ref="L6:M6"/>
    <mergeCell ref="N5:O5"/>
    <mergeCell ref="N6:O6"/>
    <mergeCell ref="N8:O9"/>
    <mergeCell ref="L8:M9"/>
    <mergeCell ref="AC8:AD9"/>
    <mergeCell ref="AE8:AF9"/>
    <mergeCell ref="AT8:AU9"/>
    <mergeCell ref="AP6:AR6"/>
    <mergeCell ref="AS6:AT6"/>
    <mergeCell ref="AK6:AO6"/>
    <mergeCell ref="AR5:AS5"/>
    <mergeCell ref="AT5:AW5"/>
    <mergeCell ref="AO5:AP5"/>
    <mergeCell ref="ES11:ES50"/>
    <mergeCell ref="BC8:BF9"/>
    <mergeCell ref="BG8:BJ9"/>
    <mergeCell ref="BO8:BS9"/>
    <mergeCell ref="BM8:BN9"/>
    <mergeCell ref="CW8:DA9"/>
    <mergeCell ref="BK8:BL9"/>
    <mergeCell ref="CK7:DA7"/>
    <mergeCell ref="BT8:BW9"/>
    <mergeCell ref="BX8:CA9"/>
    <mergeCell ref="CF8:CJ9"/>
    <mergeCell ref="BT7:CJ7"/>
    <mergeCell ref="CK8:CN9"/>
    <mergeCell ref="CO8:CR9"/>
    <mergeCell ref="CB8:CC9"/>
    <mergeCell ref="EA8:EB9"/>
    <mergeCell ref="EJ8:EM9"/>
    <mergeCell ref="EN8:EQ9"/>
    <mergeCell ref="EV8:EZ9"/>
    <mergeCell ref="EJ7:EZ7"/>
    <mergeCell ref="FC7:FD9"/>
    <mergeCell ref="EC8:ED9"/>
    <mergeCell ref="ER8:ES9"/>
    <mergeCell ref="ET8:EU9"/>
    <mergeCell ref="DS7:EI7"/>
    <mergeCell ref="EE8:EI9"/>
    <mergeCell ref="FA7:FB9"/>
    <mergeCell ref="D7:T7"/>
    <mergeCell ref="U7:AK7"/>
    <mergeCell ref="D8:G9"/>
    <mergeCell ref="H8:K9"/>
    <mergeCell ref="P8:T9"/>
    <mergeCell ref="U8:X9"/>
    <mergeCell ref="Y8:AB9"/>
    <mergeCell ref="AG8:AK9"/>
    <mergeCell ref="DW8:DZ9"/>
    <mergeCell ref="DB7:DR7"/>
    <mergeCell ref="AL8:AO9"/>
    <mergeCell ref="AP8:AS9"/>
    <mergeCell ref="CD8:CE9"/>
    <mergeCell ref="CS8:CT9"/>
    <mergeCell ref="CU8:CV9"/>
    <mergeCell ref="AX8:BB9"/>
    <mergeCell ref="AL7:BB7"/>
    <mergeCell ref="BC7:BS7"/>
    <mergeCell ref="DJ8:DK9"/>
    <mergeCell ref="DL8:DM9"/>
    <mergeCell ref="DN8:DR9"/>
    <mergeCell ref="DS8:DV9"/>
    <mergeCell ref="AV8:AW9"/>
    <mergeCell ref="BO5:BP5"/>
    <mergeCell ref="AX6:AY6"/>
    <mergeCell ref="BF6:BG6"/>
    <mergeCell ref="BI6:BJ6"/>
    <mergeCell ref="BP6:BQ6"/>
    <mergeCell ref="BS6:DB6"/>
    <mergeCell ref="DC6:DE6"/>
    <mergeCell ref="DB5:DC5"/>
    <mergeCell ref="DE5:DF5"/>
    <mergeCell ref="BJ5:BK5"/>
    <mergeCell ref="AY5:AZ5"/>
    <mergeCell ref="BB5:BF5"/>
    <mergeCell ref="BG5:BI5"/>
    <mergeCell ref="BK6:BN6"/>
    <mergeCell ref="DS6:DT6"/>
    <mergeCell ref="DV6:DW6"/>
    <mergeCell ref="EV5:EW5"/>
    <mergeCell ref="EK5:EM5"/>
    <mergeCell ref="DN6:DO6"/>
    <mergeCell ref="DX6:DZ6"/>
    <mergeCell ref="EF6:EG6"/>
    <mergeCell ref="DF6:DG6"/>
    <mergeCell ref="EJ6:EK6"/>
    <mergeCell ref="EO6:EQ6"/>
    <mergeCell ref="EW6:EX6"/>
    <mergeCell ref="EN5:EO5"/>
    <mergeCell ref="DR5:DS5"/>
    <mergeCell ref="DT5:DV5"/>
    <mergeCell ref="DW5:DX5"/>
    <mergeCell ref="EE5:EF5"/>
    <mergeCell ref="DG5:DI5"/>
    <mergeCell ref="DO5:DP5"/>
    <mergeCell ref="EO3:EQ3"/>
    <mergeCell ref="DS3:DT3"/>
    <mergeCell ref="DV3:DW3"/>
    <mergeCell ref="DX3:DZ3"/>
    <mergeCell ref="EF3:EG3"/>
    <mergeCell ref="BP3:BQ3"/>
    <mergeCell ref="BS3:DB3"/>
    <mergeCell ref="DC3:DE3"/>
    <mergeCell ref="DF3:DG3"/>
    <mergeCell ref="DN3:DO3"/>
    <mergeCell ref="AX4:AY4"/>
    <mergeCell ref="EJ3:EK3"/>
    <mergeCell ref="EM3:EN3"/>
    <mergeCell ref="AS3:AT3"/>
    <mergeCell ref="AX3:AY3"/>
    <mergeCell ref="BF3:BG3"/>
    <mergeCell ref="BI3:BJ3"/>
    <mergeCell ref="BK3:BN3"/>
    <mergeCell ref="EJ4:EK4"/>
    <mergeCell ref="DF4:DG4"/>
    <mergeCell ref="DN4:DO4"/>
    <mergeCell ref="DS4:DT4"/>
    <mergeCell ref="DV4:DW4"/>
    <mergeCell ref="DX4:DZ4"/>
    <mergeCell ref="BF4:BG4"/>
    <mergeCell ref="BI4:BJ4"/>
    <mergeCell ref="BK4:BN4"/>
    <mergeCell ref="BP4:BQ4"/>
    <mergeCell ref="BS4:DB4"/>
    <mergeCell ref="DC4:DE4"/>
    <mergeCell ref="AH2:AI2"/>
    <mergeCell ref="AK2:AO2"/>
    <mergeCell ref="AP2:AR2"/>
    <mergeCell ref="AS2:AT2"/>
    <mergeCell ref="AC4:AF4"/>
    <mergeCell ref="AH4:AI4"/>
    <mergeCell ref="AK4:AO4"/>
    <mergeCell ref="AP4:AR4"/>
    <mergeCell ref="AS4:AT4"/>
    <mergeCell ref="DN2:DO2"/>
    <mergeCell ref="DS2:DT2"/>
    <mergeCell ref="DV2:DW2"/>
    <mergeCell ref="AX2:AY2"/>
    <mergeCell ref="BF2:BG2"/>
    <mergeCell ref="BI2:BJ2"/>
    <mergeCell ref="BK2:BN2"/>
    <mergeCell ref="BP2:BQ2"/>
    <mergeCell ref="BS2:DB2"/>
    <mergeCell ref="DB8:DE9"/>
    <mergeCell ref="DF8:DI9"/>
    <mergeCell ref="AC1:AF1"/>
    <mergeCell ref="AH1:AI1"/>
    <mergeCell ref="AK1:AO1"/>
    <mergeCell ref="AP1:AR1"/>
    <mergeCell ref="AS1:AT1"/>
    <mergeCell ref="EJ2:EK2"/>
    <mergeCell ref="EM2:EN2"/>
    <mergeCell ref="BS1:DB1"/>
    <mergeCell ref="DC1:DE1"/>
    <mergeCell ref="DF1:DG1"/>
    <mergeCell ref="DN1:DO1"/>
    <mergeCell ref="DS1:DT1"/>
    <mergeCell ref="AX1:AY1"/>
    <mergeCell ref="BF1:BG1"/>
    <mergeCell ref="BI1:BJ1"/>
    <mergeCell ref="BK1:BN1"/>
    <mergeCell ref="BP1:BQ1"/>
    <mergeCell ref="EJ1:EK1"/>
    <mergeCell ref="EM1:EN1"/>
    <mergeCell ref="DV1:DW1"/>
    <mergeCell ref="AH3:AI3"/>
    <mergeCell ref="AK3:AO3"/>
    <mergeCell ref="DX1:DZ1"/>
    <mergeCell ref="EF1:EG1"/>
    <mergeCell ref="EW3:EX3"/>
    <mergeCell ref="EM4:EN4"/>
    <mergeCell ref="EO4:EQ4"/>
    <mergeCell ref="EW4:EX4"/>
    <mergeCell ref="EM6:EN6"/>
    <mergeCell ref="EF4:EG4"/>
    <mergeCell ref="D1:T1"/>
    <mergeCell ref="D2:T2"/>
    <mergeCell ref="D3:T3"/>
    <mergeCell ref="S6:T6"/>
    <mergeCell ref="D6:H6"/>
    <mergeCell ref="F5:K5"/>
    <mergeCell ref="Q6:R6"/>
    <mergeCell ref="EO2:EQ2"/>
    <mergeCell ref="EW2:EX2"/>
    <mergeCell ref="EO1:EQ1"/>
    <mergeCell ref="EW1:EX1"/>
    <mergeCell ref="AP3:AR3"/>
    <mergeCell ref="DX2:DZ2"/>
    <mergeCell ref="EF2:EG2"/>
    <mergeCell ref="DC2:DE2"/>
    <mergeCell ref="DF2:DG2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4FD83"/>
  </sheetPr>
  <dimension ref="A1:CI53"/>
  <sheetViews>
    <sheetView view="pageBreakPreview" topLeftCell="A22" zoomScale="30" zoomScaleNormal="30" zoomScaleSheetLayoutView="30" workbookViewId="0">
      <selection activeCell="P27" sqref="P27"/>
    </sheetView>
  </sheetViews>
  <sheetFormatPr baseColWidth="10" defaultColWidth="11.42578125" defaultRowHeight="90" customHeight="1" x14ac:dyDescent="0.5"/>
  <cols>
    <col min="1" max="1" width="4.140625" style="5" customWidth="1"/>
    <col min="2" max="2" width="26.7109375" style="24" customWidth="1"/>
    <col min="3" max="3" width="44.42578125" style="24" customWidth="1"/>
    <col min="4" max="4" width="28.42578125" style="24" customWidth="1"/>
    <col min="5" max="5" width="29" style="24" customWidth="1"/>
    <col min="6" max="12" width="20.5703125" style="24" customWidth="1"/>
    <col min="13" max="13" width="43" style="24" customWidth="1"/>
    <col min="14" max="14" width="69" style="24" customWidth="1"/>
    <col min="15" max="15" width="13.42578125" style="24" customWidth="1"/>
    <col min="16" max="42" width="11" style="30"/>
    <col min="43" max="60" width="11" style="32"/>
    <col min="61" max="87" width="11" style="5"/>
  </cols>
  <sheetData>
    <row r="1" spans="2:14" ht="202.5" customHeight="1" thickBot="1" x14ac:dyDescent="0.55000000000000004">
      <c r="B1" s="1267" t="s">
        <v>947</v>
      </c>
      <c r="C1" s="1268"/>
      <c r="D1" s="1268"/>
      <c r="E1" s="1268"/>
      <c r="F1" s="1268"/>
      <c r="G1" s="1268"/>
      <c r="H1" s="1268"/>
      <c r="I1" s="1268"/>
      <c r="J1" s="1268"/>
      <c r="K1" s="1268"/>
      <c r="L1" s="1268"/>
      <c r="M1" s="1268"/>
      <c r="N1" s="1269"/>
    </row>
    <row r="2" spans="2:14" ht="64.5" customHeight="1" thickBot="1" x14ac:dyDescent="0.55000000000000004">
      <c r="B2" s="1215" t="s">
        <v>256</v>
      </c>
      <c r="C2" s="1216"/>
      <c r="D2" s="1216"/>
      <c r="E2" s="1216"/>
      <c r="F2" s="1216"/>
      <c r="G2" s="1216"/>
      <c r="H2" s="1216"/>
      <c r="I2" s="1216"/>
      <c r="J2" s="1216"/>
      <c r="K2" s="1216"/>
      <c r="L2" s="1216"/>
      <c r="M2" s="1216"/>
      <c r="N2" s="1217"/>
    </row>
    <row r="3" spans="2:14" ht="50.1" customHeight="1" x14ac:dyDescent="0.5">
      <c r="B3" s="1274" t="s">
        <v>15</v>
      </c>
      <c r="C3" s="1275"/>
      <c r="D3" s="1275"/>
      <c r="E3" s="1275"/>
      <c r="F3" s="1275"/>
      <c r="G3" s="1275"/>
      <c r="H3" s="1132" t="str">
        <f>DATOS!C11</f>
        <v xml:space="preserve"> TRELLES ORDÓÑEZ CAROL ALEXANDRA</v>
      </c>
      <c r="I3" s="1133"/>
      <c r="J3" s="1133"/>
      <c r="K3" s="1133"/>
      <c r="L3" s="1133"/>
      <c r="M3" s="1133"/>
      <c r="N3" s="1134"/>
    </row>
    <row r="4" spans="2:14" ht="50.1" customHeight="1" x14ac:dyDescent="0.5">
      <c r="B4" s="1276" t="s">
        <v>257</v>
      </c>
      <c r="C4" s="1277"/>
      <c r="D4" s="1277"/>
      <c r="E4" s="1277"/>
      <c r="F4" s="1277"/>
      <c r="G4" s="1277"/>
      <c r="H4" s="1285" t="s">
        <v>258</v>
      </c>
      <c r="I4" s="1285"/>
      <c r="J4" s="1285"/>
      <c r="K4" s="1285"/>
      <c r="L4" s="1285"/>
      <c r="M4" s="1285"/>
      <c r="N4" s="616" t="s">
        <v>259</v>
      </c>
    </row>
    <row r="5" spans="2:14" ht="50.1" customHeight="1" x14ac:dyDescent="0.5">
      <c r="B5" s="1276" t="s">
        <v>260</v>
      </c>
      <c r="C5" s="1277"/>
      <c r="D5" s="1277"/>
      <c r="E5" s="1277"/>
      <c r="F5" s="1277"/>
      <c r="G5" s="1277"/>
      <c r="H5" s="1282" t="str">
        <f>DATOS!C14</f>
        <v>SEGUNDO</v>
      </c>
      <c r="I5" s="1282"/>
      <c r="J5" s="1282"/>
      <c r="K5" s="1282"/>
      <c r="L5" s="617" t="str">
        <f>DATOS!C15</f>
        <v>"A"</v>
      </c>
      <c r="M5" s="1283"/>
      <c r="N5" s="1284"/>
    </row>
    <row r="6" spans="2:14" ht="50.1" customHeight="1" x14ac:dyDescent="0.5">
      <c r="B6" s="1276" t="s">
        <v>160</v>
      </c>
      <c r="C6" s="1277"/>
      <c r="D6" s="1277"/>
      <c r="E6" s="1277"/>
      <c r="F6" s="1277"/>
      <c r="G6" s="1277"/>
      <c r="H6" s="1213" t="s">
        <v>955</v>
      </c>
      <c r="I6" s="1213"/>
      <c r="J6" s="1213"/>
      <c r="K6" s="1213"/>
      <c r="L6" s="1213"/>
      <c r="M6" s="1213"/>
      <c r="N6" s="1214"/>
    </row>
    <row r="7" spans="2:14" ht="50.1" customHeight="1" x14ac:dyDescent="0.5">
      <c r="B7" s="1276" t="s">
        <v>261</v>
      </c>
      <c r="C7" s="1277"/>
      <c r="D7" s="1277"/>
      <c r="E7" s="1277"/>
      <c r="F7" s="1277"/>
      <c r="G7" s="1277"/>
      <c r="H7" s="1278"/>
      <c r="I7" s="1278"/>
      <c r="J7" s="1278"/>
      <c r="K7" s="1278"/>
      <c r="L7" s="1278"/>
      <c r="M7" s="1278"/>
      <c r="N7" s="1279"/>
    </row>
    <row r="8" spans="2:14" ht="50.1" customHeight="1" thickBot="1" x14ac:dyDescent="0.55000000000000004">
      <c r="B8" s="1286" t="s">
        <v>262</v>
      </c>
      <c r="C8" s="1287"/>
      <c r="D8" s="1287"/>
      <c r="E8" s="1287"/>
      <c r="F8" s="1287"/>
      <c r="G8" s="1287"/>
      <c r="H8" s="1280"/>
      <c r="I8" s="1280"/>
      <c r="J8" s="1280"/>
      <c r="K8" s="1280"/>
      <c r="L8" s="1280"/>
      <c r="M8" s="1280"/>
      <c r="N8" s="1281"/>
    </row>
    <row r="9" spans="2:14" ht="59.25" customHeight="1" thickBot="1" x14ac:dyDescent="0.55000000000000004">
      <c r="B9" s="1215" t="s">
        <v>263</v>
      </c>
      <c r="C9" s="1216"/>
      <c r="D9" s="1216"/>
      <c r="E9" s="1216"/>
      <c r="F9" s="1216"/>
      <c r="G9" s="1216"/>
      <c r="H9" s="1216"/>
      <c r="I9" s="1216"/>
      <c r="J9" s="1216"/>
      <c r="K9" s="1216"/>
      <c r="L9" s="1216"/>
      <c r="M9" s="1216"/>
      <c r="N9" s="1217"/>
    </row>
    <row r="10" spans="2:14" ht="50.1" customHeight="1" x14ac:dyDescent="0.5">
      <c r="B10" s="1149" t="s">
        <v>264</v>
      </c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1"/>
    </row>
    <row r="11" spans="2:14" ht="50.1" customHeight="1" x14ac:dyDescent="0.5">
      <c r="B11" s="1152" t="s">
        <v>265</v>
      </c>
      <c r="C11" s="1153"/>
      <c r="D11" s="1153"/>
      <c r="E11" s="1153"/>
      <c r="F11" s="1153"/>
      <c r="G11" s="1153"/>
      <c r="H11" s="1153"/>
      <c r="I11" s="1153"/>
      <c r="J11" s="1153"/>
      <c r="K11" s="1153"/>
      <c r="L11" s="1153"/>
      <c r="M11" s="1153"/>
      <c r="N11" s="1154"/>
    </row>
    <row r="12" spans="2:14" ht="50.1" customHeight="1" x14ac:dyDescent="0.5">
      <c r="B12" s="279" t="s">
        <v>266</v>
      </c>
      <c r="C12" s="1161" t="s">
        <v>267</v>
      </c>
      <c r="D12" s="1161"/>
      <c r="E12" s="1161"/>
      <c r="F12" s="1161"/>
      <c r="G12" s="1161"/>
      <c r="H12" s="1161"/>
      <c r="I12" s="1161"/>
      <c r="J12" s="1161"/>
      <c r="K12" s="1161"/>
      <c r="L12" s="1161"/>
      <c r="M12" s="1161"/>
      <c r="N12" s="1162"/>
    </row>
    <row r="13" spans="2:14" ht="50.1" customHeight="1" x14ac:dyDescent="0.5">
      <c r="B13" s="279" t="s">
        <v>268</v>
      </c>
      <c r="C13" s="1161" t="s">
        <v>269</v>
      </c>
      <c r="D13" s="1161"/>
      <c r="E13" s="1161"/>
      <c r="F13" s="1161"/>
      <c r="G13" s="1161"/>
      <c r="H13" s="1161"/>
      <c r="I13" s="1161"/>
      <c r="J13" s="1161"/>
      <c r="K13" s="1161"/>
      <c r="L13" s="1161"/>
      <c r="M13" s="1161"/>
      <c r="N13" s="1162"/>
    </row>
    <row r="14" spans="2:14" ht="50.1" customHeight="1" x14ac:dyDescent="0.5">
      <c r="B14" s="279" t="s">
        <v>270</v>
      </c>
      <c r="C14" s="1161" t="s">
        <v>271</v>
      </c>
      <c r="D14" s="1161"/>
      <c r="E14" s="1161"/>
      <c r="F14" s="1161"/>
      <c r="G14" s="1161"/>
      <c r="H14" s="1161"/>
      <c r="I14" s="1161"/>
      <c r="J14" s="1161"/>
      <c r="K14" s="1161"/>
      <c r="L14" s="1161"/>
      <c r="M14" s="1161"/>
      <c r="N14" s="1162"/>
    </row>
    <row r="15" spans="2:14" ht="50.1" customHeight="1" x14ac:dyDescent="0.5">
      <c r="B15" s="1155" t="s">
        <v>272</v>
      </c>
      <c r="C15" s="1156"/>
      <c r="D15" s="1156"/>
      <c r="E15" s="1156"/>
      <c r="F15" s="1156"/>
      <c r="G15" s="1156"/>
      <c r="H15" s="1156"/>
      <c r="I15" s="1156"/>
      <c r="J15" s="1156"/>
      <c r="K15" s="1156"/>
      <c r="L15" s="1156"/>
      <c r="M15" s="1156"/>
      <c r="N15" s="1157"/>
    </row>
    <row r="16" spans="2:14" ht="50.1" customHeight="1" x14ac:dyDescent="0.5">
      <c r="B16" s="279" t="s">
        <v>273</v>
      </c>
      <c r="C16" s="1161" t="s">
        <v>274</v>
      </c>
      <c r="D16" s="1161"/>
      <c r="E16" s="1161"/>
      <c r="F16" s="1161"/>
      <c r="G16" s="1161"/>
      <c r="H16" s="1161"/>
      <c r="I16" s="1161"/>
      <c r="J16" s="1161"/>
      <c r="K16" s="1161"/>
      <c r="L16" s="1161"/>
      <c r="M16" s="1161"/>
      <c r="N16" s="1162"/>
    </row>
    <row r="17" spans="2:14" ht="50.1" customHeight="1" thickBot="1" x14ac:dyDescent="0.55000000000000004">
      <c r="B17" s="1158" t="s">
        <v>275</v>
      </c>
      <c r="C17" s="1159"/>
      <c r="D17" s="1159"/>
      <c r="E17" s="1159"/>
      <c r="F17" s="1159"/>
      <c r="G17" s="1159"/>
      <c r="H17" s="1159"/>
      <c r="I17" s="1159"/>
      <c r="J17" s="1159"/>
      <c r="K17" s="1159"/>
      <c r="L17" s="1159"/>
      <c r="M17" s="1159"/>
      <c r="N17" s="1160"/>
    </row>
    <row r="18" spans="2:14" ht="59.25" customHeight="1" thickBot="1" x14ac:dyDescent="0.55000000000000004">
      <c r="B18" s="1215" t="s">
        <v>276</v>
      </c>
      <c r="C18" s="1216"/>
      <c r="D18" s="1216"/>
      <c r="E18" s="1216"/>
      <c r="F18" s="1216"/>
      <c r="G18" s="1216"/>
      <c r="H18" s="1216"/>
      <c r="I18" s="1216"/>
      <c r="J18" s="1216"/>
      <c r="K18" s="1216"/>
      <c r="L18" s="1216"/>
      <c r="M18" s="1216"/>
      <c r="N18" s="1217"/>
    </row>
    <row r="19" spans="2:14" ht="64.5" customHeight="1" thickBot="1" x14ac:dyDescent="0.55000000000000004">
      <c r="B19" s="1270" t="s">
        <v>264</v>
      </c>
      <c r="C19" s="1271"/>
      <c r="D19" s="1271"/>
      <c r="E19" s="1271"/>
      <c r="F19" s="1271"/>
      <c r="G19" s="1271"/>
      <c r="H19" s="1271"/>
      <c r="I19" s="1271"/>
      <c r="J19" s="1271"/>
      <c r="K19" s="1271"/>
      <c r="L19" s="1271"/>
      <c r="M19" s="1272"/>
      <c r="N19" s="1273"/>
    </row>
    <row r="20" spans="2:14" ht="64.5" customHeight="1" thickBot="1" x14ac:dyDescent="0.55000000000000004">
      <c r="B20" s="1240" t="s">
        <v>277</v>
      </c>
      <c r="C20" s="1241"/>
      <c r="D20" s="1241"/>
      <c r="E20" s="1242"/>
      <c r="F20" s="1252" t="s">
        <v>111</v>
      </c>
      <c r="G20" s="1253"/>
      <c r="H20" s="1253"/>
      <c r="I20" s="1253"/>
      <c r="J20" s="1253"/>
      <c r="K20" s="1253"/>
      <c r="L20" s="1254"/>
      <c r="M20" s="615" t="s">
        <v>278</v>
      </c>
      <c r="N20" s="615" t="s">
        <v>279</v>
      </c>
    </row>
    <row r="21" spans="2:14" ht="50.1" customHeight="1" x14ac:dyDescent="0.5">
      <c r="B21" s="1243" t="s">
        <v>38</v>
      </c>
      <c r="C21" s="1244"/>
      <c r="D21" s="1244"/>
      <c r="E21" s="1245"/>
      <c r="F21" s="1255" t="str">
        <f>H3</f>
        <v xml:space="preserve"> TRELLES ORDÓÑEZ CAROL ALEXANDRA</v>
      </c>
      <c r="G21" s="1256"/>
      <c r="H21" s="1256"/>
      <c r="I21" s="1256"/>
      <c r="J21" s="1256"/>
      <c r="K21" s="1256"/>
      <c r="L21" s="1257"/>
      <c r="M21" s="79"/>
      <c r="N21" s="25"/>
    </row>
    <row r="22" spans="2:14" ht="50.1" customHeight="1" x14ac:dyDescent="0.5">
      <c r="B22" s="1237" t="s">
        <v>40</v>
      </c>
      <c r="C22" s="1238"/>
      <c r="D22" s="1238"/>
      <c r="E22" s="1239"/>
      <c r="F22" s="1249" t="str">
        <f>H3</f>
        <v xml:space="preserve"> TRELLES ORDÓÑEZ CAROL ALEXANDRA</v>
      </c>
      <c r="G22" s="1250"/>
      <c r="H22" s="1250"/>
      <c r="I22" s="1250"/>
      <c r="J22" s="1250"/>
      <c r="K22" s="1250"/>
      <c r="L22" s="1251"/>
      <c r="M22" s="80"/>
      <c r="N22" s="26"/>
    </row>
    <row r="23" spans="2:14" ht="50.1" customHeight="1" x14ac:dyDescent="0.5">
      <c r="B23" s="1237" t="s">
        <v>44</v>
      </c>
      <c r="C23" s="1238"/>
      <c r="D23" s="1238"/>
      <c r="E23" s="1239"/>
      <c r="F23" s="1249" t="str">
        <f>H3</f>
        <v xml:space="preserve"> TRELLES ORDÓÑEZ CAROL ALEXANDRA</v>
      </c>
      <c r="G23" s="1250"/>
      <c r="H23" s="1250"/>
      <c r="I23" s="1250"/>
      <c r="J23" s="1250"/>
      <c r="K23" s="1250"/>
      <c r="L23" s="1251"/>
      <c r="M23" s="80"/>
      <c r="N23" s="26"/>
    </row>
    <row r="24" spans="2:14" ht="50.1" customHeight="1" x14ac:dyDescent="0.5">
      <c r="B24" s="1237" t="s">
        <v>42</v>
      </c>
      <c r="C24" s="1238"/>
      <c r="D24" s="1238"/>
      <c r="E24" s="1239"/>
      <c r="F24" s="1249" t="str">
        <f>H3</f>
        <v xml:space="preserve"> TRELLES ORDÓÑEZ CAROL ALEXANDRA</v>
      </c>
      <c r="G24" s="1250"/>
      <c r="H24" s="1250"/>
      <c r="I24" s="1250"/>
      <c r="J24" s="1250"/>
      <c r="K24" s="1250"/>
      <c r="L24" s="1251"/>
      <c r="M24" s="80"/>
      <c r="N24" s="26"/>
    </row>
    <row r="25" spans="2:14" ht="50.1" customHeight="1" x14ac:dyDescent="0.5">
      <c r="B25" s="1237" t="s">
        <v>47</v>
      </c>
      <c r="C25" s="1238"/>
      <c r="D25" s="1238"/>
      <c r="E25" s="1239"/>
      <c r="F25" s="1249" t="str">
        <f>DATOS!B25</f>
        <v xml:space="preserve"> ZAMBRANO PISCO ANGIE YULIANA</v>
      </c>
      <c r="G25" s="1250"/>
      <c r="H25" s="1250"/>
      <c r="I25" s="1250"/>
      <c r="J25" s="1250"/>
      <c r="K25" s="1250"/>
      <c r="L25" s="1251"/>
      <c r="M25" s="80"/>
      <c r="N25" s="26"/>
    </row>
    <row r="26" spans="2:14" ht="50.1" customHeight="1" x14ac:dyDescent="0.5">
      <c r="B26" s="1237" t="s">
        <v>52</v>
      </c>
      <c r="C26" s="1238"/>
      <c r="D26" s="1238"/>
      <c r="E26" s="1239"/>
      <c r="F26" s="1249" t="str">
        <f>DATOS!B26</f>
        <v xml:space="preserve"> AVALO DEL VAL LISSIS DE LA CARIDAD </v>
      </c>
      <c r="G26" s="1250"/>
      <c r="H26" s="1250"/>
      <c r="I26" s="1250"/>
      <c r="J26" s="1250"/>
      <c r="K26" s="1250"/>
      <c r="L26" s="1251"/>
      <c r="M26" s="80"/>
      <c r="N26" s="26"/>
    </row>
    <row r="27" spans="2:14" ht="50.1" customHeight="1" x14ac:dyDescent="0.5">
      <c r="B27" s="1237" t="s">
        <v>50</v>
      </c>
      <c r="C27" s="1238"/>
      <c r="D27" s="1238"/>
      <c r="E27" s="1239"/>
      <c r="F27" s="1249" t="str">
        <f>DATOS!B27</f>
        <v xml:space="preserve"> FONG RIVADENEIRA KAYLEE SELENE</v>
      </c>
      <c r="G27" s="1250"/>
      <c r="H27" s="1250"/>
      <c r="I27" s="1250"/>
      <c r="J27" s="1250"/>
      <c r="K27" s="1250"/>
      <c r="L27" s="1251"/>
      <c r="M27" s="80"/>
      <c r="N27" s="26"/>
    </row>
    <row r="28" spans="2:14" ht="50.1" customHeight="1" x14ac:dyDescent="0.5">
      <c r="B28" s="1237" t="s">
        <v>39</v>
      </c>
      <c r="C28" s="1238"/>
      <c r="D28" s="1238"/>
      <c r="E28" s="1239"/>
      <c r="F28" s="1249" t="str">
        <f>H3</f>
        <v xml:space="preserve"> TRELLES ORDÓÑEZ CAROL ALEXANDRA</v>
      </c>
      <c r="G28" s="1250"/>
      <c r="H28" s="1250"/>
      <c r="I28" s="1250"/>
      <c r="J28" s="1250"/>
      <c r="K28" s="1250"/>
      <c r="L28" s="1251"/>
      <c r="M28" s="80"/>
      <c r="N28" s="26"/>
    </row>
    <row r="29" spans="2:14" ht="50.1" customHeight="1" thickBot="1" x14ac:dyDescent="0.55000000000000004">
      <c r="B29" s="1218" t="s">
        <v>55</v>
      </c>
      <c r="C29" s="1219"/>
      <c r="D29" s="1219"/>
      <c r="E29" s="1220"/>
      <c r="F29" s="1246" t="str">
        <f>DATOS!B28</f>
        <v xml:space="preserve"> MAYORGA ABAD ANDRÉS GENARO</v>
      </c>
      <c r="G29" s="1247"/>
      <c r="H29" s="1247"/>
      <c r="I29" s="1247"/>
      <c r="J29" s="1247"/>
      <c r="K29" s="1247"/>
      <c r="L29" s="1248"/>
      <c r="M29" s="81"/>
      <c r="N29" s="27"/>
    </row>
    <row r="30" spans="2:14" ht="69.75" customHeight="1" thickBot="1" x14ac:dyDescent="0.55000000000000004">
      <c r="B30" s="1227" t="s">
        <v>265</v>
      </c>
      <c r="C30" s="1228"/>
      <c r="D30" s="1228"/>
      <c r="E30" s="1228"/>
      <c r="F30" s="1229"/>
      <c r="G30" s="1229"/>
      <c r="H30" s="1229"/>
      <c r="I30" s="1229"/>
      <c r="J30" s="1229"/>
      <c r="K30" s="1229"/>
      <c r="L30" s="1229"/>
      <c r="M30" s="1228"/>
      <c r="N30" s="1230"/>
    </row>
    <row r="31" spans="2:14" ht="160.5" customHeight="1" thickBot="1" x14ac:dyDescent="0.55000000000000004">
      <c r="B31" s="1224" t="s">
        <v>949</v>
      </c>
      <c r="C31" s="1225"/>
      <c r="D31" s="1225"/>
      <c r="E31" s="1225"/>
      <c r="F31" s="1225"/>
      <c r="G31" s="1225"/>
      <c r="H31" s="1225"/>
      <c r="I31" s="1225"/>
      <c r="J31" s="1225"/>
      <c r="K31" s="1225"/>
      <c r="L31" s="1225"/>
      <c r="M31" s="1225"/>
      <c r="N31" s="1226"/>
    </row>
    <row r="32" spans="2:14" ht="399.95" customHeight="1" x14ac:dyDescent="0.5">
      <c r="B32" s="1231"/>
      <c r="C32" s="1232"/>
      <c r="D32" s="1232"/>
      <c r="E32" s="1232"/>
      <c r="F32" s="1232"/>
      <c r="G32" s="1232"/>
      <c r="H32" s="1232"/>
      <c r="I32" s="1232"/>
      <c r="J32" s="1232"/>
      <c r="K32" s="1232"/>
      <c r="L32" s="1232"/>
      <c r="M32" s="1232"/>
      <c r="N32" s="1233"/>
    </row>
    <row r="33" spans="2:14" ht="399.95" customHeight="1" thickBot="1" x14ac:dyDescent="0.55000000000000004">
      <c r="B33" s="1234"/>
      <c r="C33" s="1235"/>
      <c r="D33" s="1235"/>
      <c r="E33" s="1235"/>
      <c r="F33" s="1235"/>
      <c r="G33" s="1235"/>
      <c r="H33" s="1235"/>
      <c r="I33" s="1235"/>
      <c r="J33" s="1235"/>
      <c r="K33" s="1235"/>
      <c r="L33" s="1235"/>
      <c r="M33" s="1235"/>
      <c r="N33" s="1236"/>
    </row>
    <row r="34" spans="2:14" ht="105" customHeight="1" thickBot="1" x14ac:dyDescent="0.55000000000000004">
      <c r="B34" s="1224" t="s">
        <v>948</v>
      </c>
      <c r="C34" s="1225"/>
      <c r="D34" s="1225"/>
      <c r="E34" s="1225"/>
      <c r="F34" s="1225"/>
      <c r="G34" s="1225"/>
      <c r="H34" s="1225"/>
      <c r="I34" s="1225"/>
      <c r="J34" s="1225"/>
      <c r="K34" s="1225"/>
      <c r="L34" s="1225"/>
      <c r="M34" s="1225"/>
      <c r="N34" s="1226"/>
    </row>
    <row r="35" spans="2:14" ht="399.95" customHeight="1" x14ac:dyDescent="0.5">
      <c r="B35" s="1231"/>
      <c r="C35" s="1232"/>
      <c r="D35" s="1232"/>
      <c r="E35" s="1232"/>
      <c r="F35" s="1232"/>
      <c r="G35" s="1232"/>
      <c r="H35" s="1232"/>
      <c r="I35" s="1232"/>
      <c r="J35" s="1232"/>
      <c r="K35" s="1232"/>
      <c r="L35" s="1232"/>
      <c r="M35" s="1232"/>
      <c r="N35" s="1233"/>
    </row>
    <row r="36" spans="2:14" ht="399.95" customHeight="1" thickBot="1" x14ac:dyDescent="0.55000000000000004">
      <c r="B36" s="1234"/>
      <c r="C36" s="1235"/>
      <c r="D36" s="1235"/>
      <c r="E36" s="1235"/>
      <c r="F36" s="1235"/>
      <c r="G36" s="1235"/>
      <c r="H36" s="1235"/>
      <c r="I36" s="1235"/>
      <c r="J36" s="1235"/>
      <c r="K36" s="1235"/>
      <c r="L36" s="1235"/>
      <c r="M36" s="1235"/>
      <c r="N36" s="1236"/>
    </row>
    <row r="37" spans="2:14" ht="62.25" customHeight="1" thickBot="1" x14ac:dyDescent="0.55000000000000004">
      <c r="B37" s="1221" t="s">
        <v>950</v>
      </c>
      <c r="C37" s="1222"/>
      <c r="D37" s="1222"/>
      <c r="E37" s="1222"/>
      <c r="F37" s="1222"/>
      <c r="G37" s="1222"/>
      <c r="H37" s="1222"/>
      <c r="I37" s="1222"/>
      <c r="J37" s="1222"/>
      <c r="K37" s="1222"/>
      <c r="L37" s="1222"/>
      <c r="M37" s="1222"/>
      <c r="N37" s="1223"/>
    </row>
    <row r="38" spans="2:14" ht="399.95" customHeight="1" x14ac:dyDescent="0.5">
      <c r="B38" s="1261"/>
      <c r="C38" s="1262"/>
      <c r="D38" s="1262"/>
      <c r="E38" s="1262"/>
      <c r="F38" s="1262"/>
      <c r="G38" s="1262"/>
      <c r="H38" s="1262"/>
      <c r="I38" s="1262"/>
      <c r="J38" s="1262"/>
      <c r="K38" s="1262"/>
      <c r="L38" s="1262"/>
      <c r="M38" s="1262"/>
      <c r="N38" s="1263"/>
    </row>
    <row r="39" spans="2:14" ht="399.95" customHeight="1" thickBot="1" x14ac:dyDescent="0.55000000000000004">
      <c r="B39" s="1264"/>
      <c r="C39" s="1265"/>
      <c r="D39" s="1265"/>
      <c r="E39" s="1265"/>
      <c r="F39" s="1265"/>
      <c r="G39" s="1265"/>
      <c r="H39" s="1265"/>
      <c r="I39" s="1265"/>
      <c r="J39" s="1265"/>
      <c r="K39" s="1265"/>
      <c r="L39" s="1265"/>
      <c r="M39" s="1265"/>
      <c r="N39" s="1266"/>
    </row>
    <row r="40" spans="2:14" ht="50.1" customHeight="1" thickBot="1" x14ac:dyDescent="0.55000000000000004">
      <c r="B40" s="1258" t="s">
        <v>272</v>
      </c>
      <c r="C40" s="1259"/>
      <c r="D40" s="1259"/>
      <c r="E40" s="1259"/>
      <c r="F40" s="1259"/>
      <c r="G40" s="1259"/>
      <c r="H40" s="1259"/>
      <c r="I40" s="1259"/>
      <c r="J40" s="1259"/>
      <c r="K40" s="1259"/>
      <c r="L40" s="1259"/>
      <c r="M40" s="1259"/>
      <c r="N40" s="1260"/>
    </row>
    <row r="41" spans="2:14" ht="87" customHeight="1" thickBot="1" x14ac:dyDescent="0.55000000000000004">
      <c r="B41" s="1210" t="s">
        <v>280</v>
      </c>
      <c r="C41" s="1211"/>
      <c r="D41" s="1211"/>
      <c r="E41" s="1211"/>
      <c r="F41" s="1211"/>
      <c r="G41" s="1211"/>
      <c r="H41" s="1212"/>
      <c r="I41" s="1196" t="s">
        <v>951</v>
      </c>
      <c r="J41" s="1197"/>
      <c r="K41" s="1210" t="s">
        <v>281</v>
      </c>
      <c r="L41" s="1211"/>
      <c r="M41" s="1211"/>
      <c r="N41" s="1212"/>
    </row>
    <row r="42" spans="2:14" ht="50.1" customHeight="1" x14ac:dyDescent="0.5">
      <c r="B42" s="612">
        <v>1</v>
      </c>
      <c r="C42" s="1204"/>
      <c r="D42" s="1205"/>
      <c r="E42" s="1205"/>
      <c r="F42" s="1205"/>
      <c r="G42" s="1205"/>
      <c r="H42" s="1206"/>
      <c r="I42" s="1198"/>
      <c r="J42" s="1199"/>
      <c r="K42" s="1207"/>
      <c r="L42" s="1208"/>
      <c r="M42" s="1208"/>
      <c r="N42" s="1209"/>
    </row>
    <row r="43" spans="2:14" ht="50.1" customHeight="1" x14ac:dyDescent="0.5">
      <c r="B43" s="613">
        <v>2</v>
      </c>
      <c r="C43" s="1135"/>
      <c r="D43" s="1136"/>
      <c r="E43" s="1136"/>
      <c r="F43" s="1136"/>
      <c r="G43" s="1136"/>
      <c r="H43" s="1137"/>
      <c r="I43" s="1200"/>
      <c r="J43" s="1201"/>
      <c r="K43" s="1143"/>
      <c r="L43" s="1144"/>
      <c r="M43" s="1144"/>
      <c r="N43" s="1145"/>
    </row>
    <row r="44" spans="2:14" ht="50.1" customHeight="1" x14ac:dyDescent="0.5">
      <c r="B44" s="613">
        <v>3</v>
      </c>
      <c r="C44" s="1135"/>
      <c r="D44" s="1136"/>
      <c r="E44" s="1136"/>
      <c r="F44" s="1136"/>
      <c r="G44" s="1136"/>
      <c r="H44" s="1137"/>
      <c r="I44" s="1200"/>
      <c r="J44" s="1201"/>
      <c r="K44" s="1143"/>
      <c r="L44" s="1144"/>
      <c r="M44" s="1144"/>
      <c r="N44" s="1145"/>
    </row>
    <row r="45" spans="2:14" ht="50.1" customHeight="1" x14ac:dyDescent="0.5">
      <c r="B45" s="613">
        <v>4</v>
      </c>
      <c r="C45" s="1135"/>
      <c r="D45" s="1136"/>
      <c r="E45" s="1136"/>
      <c r="F45" s="1136"/>
      <c r="G45" s="1136"/>
      <c r="H45" s="1137"/>
      <c r="I45" s="1200"/>
      <c r="J45" s="1201"/>
      <c r="K45" s="1143"/>
      <c r="L45" s="1144"/>
      <c r="M45" s="1144"/>
      <c r="N45" s="1145"/>
    </row>
    <row r="46" spans="2:14" ht="50.1" customHeight="1" thickBot="1" x14ac:dyDescent="0.55000000000000004">
      <c r="B46" s="614">
        <v>5</v>
      </c>
      <c r="C46" s="1138"/>
      <c r="D46" s="1139"/>
      <c r="E46" s="1139"/>
      <c r="F46" s="1139"/>
      <c r="G46" s="1139"/>
      <c r="H46" s="1140"/>
      <c r="I46" s="1202"/>
      <c r="J46" s="1203"/>
      <c r="K46" s="1146"/>
      <c r="L46" s="1147"/>
      <c r="M46" s="1147"/>
      <c r="N46" s="1148"/>
    </row>
    <row r="47" spans="2:14" ht="74.25" customHeight="1" thickBot="1" x14ac:dyDescent="0.55000000000000004">
      <c r="B47" s="1166" t="s">
        <v>282</v>
      </c>
      <c r="C47" s="1167"/>
      <c r="D47" s="1167"/>
      <c r="E47" s="1167"/>
      <c r="F47" s="1167"/>
      <c r="G47" s="1167"/>
      <c r="H47" s="1168"/>
      <c r="I47" s="1185"/>
      <c r="J47" s="1186"/>
      <c r="K47" s="1187"/>
      <c r="L47" s="1188"/>
      <c r="M47" s="1188"/>
      <c r="N47" s="1189"/>
    </row>
    <row r="48" spans="2:14" ht="66.75" customHeight="1" thickBot="1" x14ac:dyDescent="0.55000000000000004">
      <c r="B48" s="1190" t="s">
        <v>275</v>
      </c>
      <c r="C48" s="1191"/>
      <c r="D48" s="1191"/>
      <c r="E48" s="1191"/>
      <c r="F48" s="1191"/>
      <c r="G48" s="1191"/>
      <c r="H48" s="1191"/>
      <c r="I48" s="1191"/>
      <c r="J48" s="1191"/>
      <c r="K48" s="1191"/>
      <c r="L48" s="1191"/>
      <c r="M48" s="1191"/>
      <c r="N48" s="1192"/>
    </row>
    <row r="49" spans="1:87" s="1" customFormat="1" ht="64.5" customHeight="1" thickBot="1" x14ac:dyDescent="0.55000000000000004">
      <c r="A49" s="6"/>
      <c r="B49" s="1163" t="s">
        <v>283</v>
      </c>
      <c r="C49" s="1164"/>
      <c r="D49" s="1164"/>
      <c r="E49" s="1164"/>
      <c r="F49" s="1164"/>
      <c r="G49" s="1164"/>
      <c r="H49" s="1164"/>
      <c r="I49" s="1164"/>
      <c r="J49" s="1164"/>
      <c r="K49" s="1164"/>
      <c r="L49" s="1164"/>
      <c r="M49" s="1164"/>
      <c r="N49" s="1165"/>
      <c r="O49" s="23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</row>
    <row r="50" spans="1:87" ht="50.1" customHeight="1" thickBot="1" x14ac:dyDescent="0.55000000000000004">
      <c r="B50" s="1193" t="s">
        <v>956</v>
      </c>
      <c r="C50" s="1194"/>
      <c r="D50" s="1194"/>
      <c r="E50" s="1194"/>
      <c r="F50" s="1194"/>
      <c r="G50" s="1194"/>
      <c r="H50" s="1194"/>
      <c r="I50" s="1194"/>
      <c r="J50" s="1194"/>
      <c r="K50" s="1194"/>
      <c r="L50" s="1194"/>
      <c r="M50" s="1194"/>
      <c r="N50" s="1195"/>
      <c r="R50" s="120" t="s">
        <v>953</v>
      </c>
    </row>
    <row r="51" spans="1:87" ht="99.95" customHeight="1" thickBot="1" x14ac:dyDescent="0.55000000000000004">
      <c r="B51" s="1183" t="s">
        <v>959</v>
      </c>
      <c r="C51" s="1184"/>
      <c r="D51" s="1171" t="str">
        <f>H3</f>
        <v xml:space="preserve"> TRELLES ORDÓÑEZ CAROL ALEXANDRA</v>
      </c>
      <c r="E51" s="1172"/>
      <c r="F51" s="1172"/>
      <c r="G51" s="1172"/>
      <c r="H51" s="1172"/>
      <c r="I51" s="1172"/>
      <c r="J51" s="1173"/>
      <c r="K51" s="1177"/>
      <c r="L51" s="1178"/>
      <c r="M51" s="1178"/>
      <c r="N51" s="1179"/>
      <c r="R51" s="120" t="s">
        <v>954</v>
      </c>
    </row>
    <row r="52" spans="1:87" ht="99.95" customHeight="1" thickBot="1" x14ac:dyDescent="0.55000000000000004">
      <c r="B52" s="1141" t="s">
        <v>957</v>
      </c>
      <c r="C52" s="1142"/>
      <c r="D52" s="1174" t="s">
        <v>952</v>
      </c>
      <c r="E52" s="1175"/>
      <c r="F52" s="1175"/>
      <c r="G52" s="1175"/>
      <c r="H52" s="1175"/>
      <c r="I52" s="1175"/>
      <c r="J52" s="1176"/>
      <c r="K52" s="1177"/>
      <c r="L52" s="1178"/>
      <c r="M52" s="1178"/>
      <c r="N52" s="1179"/>
    </row>
    <row r="53" spans="1:87" ht="99.95" customHeight="1" thickBot="1" x14ac:dyDescent="0.55000000000000004">
      <c r="B53" s="1169" t="s">
        <v>958</v>
      </c>
      <c r="C53" s="1170"/>
      <c r="D53" s="1174" t="s">
        <v>954</v>
      </c>
      <c r="E53" s="1175"/>
      <c r="F53" s="1175"/>
      <c r="G53" s="1175"/>
      <c r="H53" s="1175"/>
      <c r="I53" s="1175"/>
      <c r="J53" s="1176"/>
      <c r="K53" s="1180"/>
      <c r="L53" s="1181"/>
      <c r="M53" s="1181"/>
      <c r="N53" s="1182"/>
    </row>
  </sheetData>
  <sheetProtection algorithmName="SHA-512" hashValue="rZHT23zp2P7OvEdgf6gHmWK0qjZNg+5ySdfyzmzMGcemmHUiKT7vGLMRXiFMTKbQVUyyLRQuM9VlLaKesViQDQ==" saltValue="uyms1Djvpqjqeqb/uNOW1Q==" spinCount="100000" sheet="1" objects="1" scenarios="1"/>
  <mergeCells count="87">
    <mergeCell ref="B38:N39"/>
    <mergeCell ref="B1:N1"/>
    <mergeCell ref="B2:N2"/>
    <mergeCell ref="B19:N19"/>
    <mergeCell ref="B3:G3"/>
    <mergeCell ref="B4:G4"/>
    <mergeCell ref="B5:G5"/>
    <mergeCell ref="H7:N7"/>
    <mergeCell ref="H8:N8"/>
    <mergeCell ref="H5:K5"/>
    <mergeCell ref="M5:N5"/>
    <mergeCell ref="H4:M4"/>
    <mergeCell ref="B9:N9"/>
    <mergeCell ref="B6:G6"/>
    <mergeCell ref="B7:G7"/>
    <mergeCell ref="B8:G8"/>
    <mergeCell ref="K44:N44"/>
    <mergeCell ref="B20:E20"/>
    <mergeCell ref="B21:E21"/>
    <mergeCell ref="B22:E22"/>
    <mergeCell ref="B23:E23"/>
    <mergeCell ref="F29:L29"/>
    <mergeCell ref="F25:L25"/>
    <mergeCell ref="F26:L26"/>
    <mergeCell ref="F27:L27"/>
    <mergeCell ref="F28:L28"/>
    <mergeCell ref="F20:L20"/>
    <mergeCell ref="F21:L21"/>
    <mergeCell ref="F22:L22"/>
    <mergeCell ref="F23:L23"/>
    <mergeCell ref="F24:L24"/>
    <mergeCell ref="B40:N40"/>
    <mergeCell ref="H6:N6"/>
    <mergeCell ref="C16:N16"/>
    <mergeCell ref="B18:N18"/>
    <mergeCell ref="B29:E29"/>
    <mergeCell ref="B37:N37"/>
    <mergeCell ref="B31:N31"/>
    <mergeCell ref="B34:N34"/>
    <mergeCell ref="B30:N30"/>
    <mergeCell ref="B32:N33"/>
    <mergeCell ref="B35:N36"/>
    <mergeCell ref="B24:E24"/>
    <mergeCell ref="B25:E25"/>
    <mergeCell ref="B26:E26"/>
    <mergeCell ref="B27:E27"/>
    <mergeCell ref="B28:E28"/>
    <mergeCell ref="I47:J47"/>
    <mergeCell ref="K47:N47"/>
    <mergeCell ref="B48:N48"/>
    <mergeCell ref="B50:N50"/>
    <mergeCell ref="I41:J41"/>
    <mergeCell ref="I42:J42"/>
    <mergeCell ref="I43:J43"/>
    <mergeCell ref="I44:J44"/>
    <mergeCell ref="I45:J45"/>
    <mergeCell ref="I46:J46"/>
    <mergeCell ref="C42:H42"/>
    <mergeCell ref="K42:N42"/>
    <mergeCell ref="K43:N43"/>
    <mergeCell ref="C43:H43"/>
    <mergeCell ref="B41:H41"/>
    <mergeCell ref="K41:N41"/>
    <mergeCell ref="B53:C53"/>
    <mergeCell ref="D51:J51"/>
    <mergeCell ref="D52:J52"/>
    <mergeCell ref="D53:J53"/>
    <mergeCell ref="K51:N51"/>
    <mergeCell ref="K52:N52"/>
    <mergeCell ref="K53:N53"/>
    <mergeCell ref="B51:C51"/>
    <mergeCell ref="H3:N3"/>
    <mergeCell ref="C44:H44"/>
    <mergeCell ref="C45:H45"/>
    <mergeCell ref="C46:H46"/>
    <mergeCell ref="B52:C52"/>
    <mergeCell ref="K45:N45"/>
    <mergeCell ref="K46:N46"/>
    <mergeCell ref="B10:N10"/>
    <mergeCell ref="B11:N11"/>
    <mergeCell ref="B15:N15"/>
    <mergeCell ref="B17:N17"/>
    <mergeCell ref="C12:N12"/>
    <mergeCell ref="C13:N13"/>
    <mergeCell ref="C14:N14"/>
    <mergeCell ref="B49:N49"/>
    <mergeCell ref="B47:H47"/>
  </mergeCells>
  <dataValidations count="1">
    <dataValidation type="list" allowBlank="1" showInputMessage="1" showErrorMessage="1" sqref="D53:J53" xr:uid="{00000000-0002-0000-0300-000000000000}">
      <formula1>$R$50:$R$51</formula1>
    </dataValidation>
  </dataValidations>
  <pageMargins left="0.48" right="0.25" top="0.56000000000000005" bottom="0.46" header="0.3" footer="0.3"/>
  <pageSetup paperSize="9" scale="24" fitToWidth="0" fitToHeight="9" orientation="portrait" horizontalDpi="360" verticalDpi="360" r:id="rId1"/>
  <rowBreaks count="1" manualBreakCount="1">
    <brk id="33" max="1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-0.249977111117893"/>
  </sheetPr>
  <dimension ref="A1:CA514"/>
  <sheetViews>
    <sheetView view="pageBreakPreview" topLeftCell="Q1" zoomScale="21" zoomScaleNormal="50" zoomScaleSheetLayoutView="21" workbookViewId="0">
      <selection activeCell="AP13" sqref="AP13"/>
    </sheetView>
  </sheetViews>
  <sheetFormatPr baseColWidth="10" defaultColWidth="11.42578125" defaultRowHeight="61.5" x14ac:dyDescent="0.9"/>
  <cols>
    <col min="1" max="1" width="16.140625" style="387" customWidth="1"/>
    <col min="2" max="2" width="132.5703125" style="387" customWidth="1"/>
    <col min="3" max="4" width="28.5703125" style="386" customWidth="1"/>
    <col min="5" max="6" width="25.7109375" style="386" customWidth="1"/>
    <col min="7" max="7" width="35.140625" style="46" customWidth="1"/>
    <col min="8" max="11" width="25.7109375" style="386" customWidth="1"/>
    <col min="12" max="12" width="35.42578125" style="46" customWidth="1"/>
    <col min="13" max="13" width="27.5703125" style="46" customWidth="1"/>
    <col min="14" max="14" width="25.7109375" style="46" customWidth="1"/>
    <col min="15" max="15" width="2.140625" style="46" customWidth="1"/>
    <col min="16" max="16" width="30.42578125" style="386" customWidth="1"/>
    <col min="17" max="17" width="27.85546875" style="386" customWidth="1"/>
    <col min="18" max="19" width="25.7109375" style="386" customWidth="1"/>
    <col min="20" max="20" width="35.85546875" style="46" customWidth="1"/>
    <col min="21" max="24" width="25.7109375" style="390" customWidth="1"/>
    <col min="25" max="25" width="34.85546875" style="19" customWidth="1"/>
    <col min="26" max="26" width="27.140625" style="19" customWidth="1"/>
    <col min="27" max="27" width="25.7109375" style="19" customWidth="1"/>
    <col min="28" max="28" width="33.7109375" style="19" customWidth="1"/>
    <col min="29" max="29" width="25.7109375" style="1" customWidth="1"/>
    <col min="30" max="30" width="25.7109375" style="19" customWidth="1"/>
    <col min="31" max="31" width="27.5703125" style="19" customWidth="1"/>
    <col min="32" max="32" width="1.7109375" style="19" customWidth="1"/>
    <col min="33" max="33" width="19.5703125" style="40" customWidth="1"/>
    <col min="34" max="34" width="21" style="40" customWidth="1"/>
    <col min="35" max="35" width="23.85546875" style="1" customWidth="1"/>
    <col min="36" max="36" width="25.7109375" style="1" customWidth="1"/>
    <col min="37" max="38" width="19.5703125" style="1" customWidth="1"/>
    <col min="39" max="39" width="25.7109375" style="1" customWidth="1"/>
    <col min="40" max="40" width="20.7109375" style="1" customWidth="1"/>
    <col min="41" max="41" width="19.5703125" style="1" customWidth="1"/>
    <col min="42" max="44" width="25.7109375" style="1" customWidth="1"/>
    <col min="45" max="45" width="20.28515625" style="1" customWidth="1"/>
    <col min="46" max="46" width="21.7109375" style="1" customWidth="1"/>
    <col min="47" max="55" width="35.7109375" style="1" customWidth="1"/>
    <col min="56" max="56" width="35.7109375" style="365" customWidth="1"/>
    <col min="57" max="57" width="35.7109375" style="755" customWidth="1"/>
    <col min="58" max="58" width="19" style="755" customWidth="1"/>
    <col min="59" max="69" width="11.42578125" style="352"/>
    <col min="70" max="79" width="11.42578125" style="28"/>
  </cols>
  <sheetData>
    <row r="1" spans="1:58" ht="60" customHeight="1" x14ac:dyDescent="0.25">
      <c r="A1" s="990" t="s">
        <v>0</v>
      </c>
      <c r="B1" s="990"/>
      <c r="C1" s="990"/>
      <c r="D1" s="990"/>
      <c r="E1" s="990"/>
      <c r="F1" s="990"/>
      <c r="G1" s="990"/>
      <c r="H1" s="990"/>
      <c r="I1" s="990"/>
      <c r="J1" s="990"/>
      <c r="K1" s="990"/>
      <c r="L1" s="990"/>
      <c r="M1" s="990"/>
      <c r="N1" s="990"/>
      <c r="O1" s="990"/>
      <c r="P1" s="990"/>
      <c r="Q1" s="990"/>
      <c r="R1" s="990"/>
      <c r="S1" s="990"/>
      <c r="T1" s="990"/>
      <c r="U1" s="990"/>
      <c r="V1" s="990"/>
      <c r="W1" s="990"/>
      <c r="X1" s="990"/>
      <c r="Y1" s="990"/>
      <c r="Z1" s="990"/>
      <c r="AA1" s="990"/>
      <c r="AB1" s="990"/>
      <c r="AC1" s="990"/>
      <c r="AD1" s="990"/>
      <c r="AE1" s="990"/>
      <c r="AF1" s="990"/>
      <c r="AG1" s="990"/>
      <c r="AH1" s="990"/>
      <c r="AI1" s="990"/>
      <c r="AJ1" s="990"/>
      <c r="AK1" s="990"/>
      <c r="AL1" s="990"/>
      <c r="AM1" s="990"/>
      <c r="AN1" s="990"/>
      <c r="AO1" s="990"/>
      <c r="AP1" s="990"/>
      <c r="AQ1" s="990"/>
      <c r="AR1" s="990"/>
      <c r="AS1" s="990"/>
      <c r="AT1" s="990"/>
      <c r="AU1" s="82"/>
      <c r="AV1" s="82"/>
      <c r="AW1" s="82"/>
      <c r="AX1" s="82"/>
      <c r="AY1" s="82"/>
      <c r="AZ1" s="82"/>
      <c r="BA1" s="82"/>
      <c r="BB1" s="82"/>
      <c r="BC1" s="82"/>
      <c r="BD1" s="757"/>
      <c r="BE1" s="760">
        <v>1</v>
      </c>
      <c r="BF1" s="754" t="s">
        <v>154</v>
      </c>
    </row>
    <row r="2" spans="1:58" ht="60" customHeight="1" x14ac:dyDescent="0.25">
      <c r="A2" s="991" t="str">
        <f>DATOS!C9</f>
        <v>ESCUELA DE EDUCACIÓN BÀSICA PARTICULAR MINERVA</v>
      </c>
      <c r="B2" s="991"/>
      <c r="C2" s="991"/>
      <c r="D2" s="991"/>
      <c r="E2" s="991"/>
      <c r="F2" s="991"/>
      <c r="G2" s="991"/>
      <c r="H2" s="991"/>
      <c r="I2" s="991"/>
      <c r="J2" s="991"/>
      <c r="K2" s="991"/>
      <c r="L2" s="991"/>
      <c r="M2" s="991"/>
      <c r="N2" s="991"/>
      <c r="O2" s="991"/>
      <c r="P2" s="991"/>
      <c r="Q2" s="991"/>
      <c r="R2" s="991"/>
      <c r="S2" s="991"/>
      <c r="T2" s="991"/>
      <c r="U2" s="991"/>
      <c r="V2" s="991"/>
      <c r="W2" s="991"/>
      <c r="X2" s="991"/>
      <c r="Y2" s="991"/>
      <c r="Z2" s="991"/>
      <c r="AA2" s="991"/>
      <c r="AB2" s="991"/>
      <c r="AC2" s="991"/>
      <c r="AD2" s="991"/>
      <c r="AE2" s="991"/>
      <c r="AF2" s="991"/>
      <c r="AG2" s="991"/>
      <c r="AH2" s="991"/>
      <c r="AI2" s="991"/>
      <c r="AJ2" s="991"/>
      <c r="AK2" s="991"/>
      <c r="AL2" s="991"/>
      <c r="AM2" s="991"/>
      <c r="AN2" s="991"/>
      <c r="AO2" s="991"/>
      <c r="AP2" s="991"/>
      <c r="AQ2" s="991"/>
      <c r="AR2" s="991"/>
      <c r="AS2" s="991"/>
      <c r="AT2" s="991"/>
      <c r="AU2" s="83"/>
      <c r="AV2" s="83"/>
      <c r="AW2" s="83"/>
      <c r="AX2" s="83"/>
      <c r="AY2" s="83"/>
      <c r="AZ2" s="83"/>
      <c r="BA2" s="83"/>
      <c r="BB2" s="83"/>
      <c r="BC2" s="83"/>
      <c r="BD2" s="758"/>
      <c r="BE2" s="760">
        <v>2</v>
      </c>
      <c r="BF2" s="754" t="s">
        <v>109</v>
      </c>
    </row>
    <row r="3" spans="1:58" ht="60" customHeight="1" x14ac:dyDescent="0.25">
      <c r="A3" s="992" t="s">
        <v>159</v>
      </c>
      <c r="B3" s="992"/>
      <c r="C3" s="992"/>
      <c r="D3" s="992"/>
      <c r="E3" s="992"/>
      <c r="F3" s="992"/>
      <c r="G3" s="992"/>
      <c r="H3" s="992"/>
      <c r="I3" s="992"/>
      <c r="J3" s="992"/>
      <c r="K3" s="992"/>
      <c r="L3" s="992"/>
      <c r="M3" s="992"/>
      <c r="N3" s="992"/>
      <c r="O3" s="992"/>
      <c r="P3" s="992"/>
      <c r="Q3" s="992"/>
      <c r="R3" s="992"/>
      <c r="S3" s="992"/>
      <c r="T3" s="992"/>
      <c r="U3" s="992"/>
      <c r="V3" s="992"/>
      <c r="W3" s="992"/>
      <c r="X3" s="992"/>
      <c r="Y3" s="992"/>
      <c r="Z3" s="992"/>
      <c r="AA3" s="992"/>
      <c r="AB3" s="992"/>
      <c r="AC3" s="992"/>
      <c r="AD3" s="992"/>
      <c r="AE3" s="992"/>
      <c r="AF3" s="992"/>
      <c r="AG3" s="992"/>
      <c r="AH3" s="992"/>
      <c r="AI3" s="992"/>
      <c r="AJ3" s="992"/>
      <c r="AK3" s="992"/>
      <c r="AL3" s="992"/>
      <c r="AM3" s="992"/>
      <c r="AN3" s="992"/>
      <c r="AO3" s="992"/>
      <c r="AP3" s="992"/>
      <c r="AQ3" s="992"/>
      <c r="AR3" s="992"/>
      <c r="AS3" s="992"/>
      <c r="AT3" s="992"/>
      <c r="AU3" s="35"/>
      <c r="AV3" s="35"/>
      <c r="AW3" s="35"/>
      <c r="AX3" s="35"/>
      <c r="AY3" s="35"/>
      <c r="AZ3" s="35"/>
      <c r="BA3" s="35"/>
      <c r="BB3" s="35"/>
      <c r="BC3" s="35"/>
      <c r="BD3" s="759"/>
      <c r="BE3" s="760">
        <v>3</v>
      </c>
      <c r="BF3" s="754" t="s">
        <v>155</v>
      </c>
    </row>
    <row r="4" spans="1:58" ht="60" customHeight="1" x14ac:dyDescent="0.25">
      <c r="A4" s="993" t="s">
        <v>928</v>
      </c>
      <c r="B4" s="993"/>
      <c r="C4" s="993"/>
      <c r="D4" s="993"/>
      <c r="E4" s="993"/>
      <c r="F4" s="993"/>
      <c r="G4" s="993"/>
      <c r="H4" s="993"/>
      <c r="I4" s="993"/>
      <c r="J4" s="993"/>
      <c r="K4" s="993"/>
      <c r="L4" s="993"/>
      <c r="M4" s="993"/>
      <c r="N4" s="993"/>
      <c r="O4" s="993"/>
      <c r="P4" s="993"/>
      <c r="Q4" s="993"/>
      <c r="R4" s="993"/>
      <c r="S4" s="993"/>
      <c r="T4" s="993"/>
      <c r="U4" s="993"/>
      <c r="V4" s="993"/>
      <c r="W4" s="993"/>
      <c r="X4" s="993"/>
      <c r="Y4" s="993"/>
      <c r="Z4" s="993"/>
      <c r="AA4" s="993"/>
      <c r="AB4" s="993"/>
      <c r="AC4" s="993"/>
      <c r="AD4" s="993"/>
      <c r="AE4" s="993"/>
      <c r="AF4" s="993"/>
      <c r="AG4" s="993"/>
      <c r="AH4" s="993"/>
      <c r="AI4" s="993"/>
      <c r="AJ4" s="993"/>
      <c r="AK4" s="993"/>
      <c r="AL4" s="993"/>
      <c r="AM4" s="993"/>
      <c r="AN4" s="993"/>
      <c r="AO4" s="993"/>
      <c r="AP4" s="993"/>
      <c r="AQ4" s="993"/>
      <c r="AR4" s="993"/>
      <c r="AS4" s="993"/>
      <c r="AT4" s="993"/>
      <c r="BE4" s="760">
        <v>4</v>
      </c>
      <c r="BF4" s="754" t="s">
        <v>106</v>
      </c>
    </row>
    <row r="5" spans="1:58" ht="38.25" customHeight="1" x14ac:dyDescent="0.9">
      <c r="A5" s="385"/>
      <c r="B5" s="774"/>
      <c r="C5" s="390"/>
      <c r="D5" s="390"/>
      <c r="E5" s="390"/>
      <c r="F5" s="390"/>
      <c r="G5" s="45"/>
      <c r="H5" s="390"/>
      <c r="I5" s="390"/>
      <c r="J5" s="390"/>
      <c r="K5" s="390"/>
      <c r="L5" s="45"/>
      <c r="M5" s="45"/>
      <c r="N5" s="45"/>
      <c r="O5" s="45"/>
      <c r="P5" s="390"/>
      <c r="Q5" s="390"/>
      <c r="R5" s="382"/>
      <c r="S5" s="390"/>
      <c r="T5" s="45"/>
      <c r="AE5" s="222"/>
      <c r="AF5" s="222"/>
      <c r="AG5" s="223"/>
      <c r="AH5" s="223"/>
      <c r="BE5" s="761">
        <v>5</v>
      </c>
      <c r="BF5" s="755" t="s">
        <v>105</v>
      </c>
    </row>
    <row r="6" spans="1:58" ht="50.1" customHeight="1" x14ac:dyDescent="0.8">
      <c r="A6" s="385"/>
      <c r="B6" s="774"/>
      <c r="C6" s="390"/>
      <c r="D6" s="390"/>
      <c r="E6" s="390"/>
      <c r="J6" s="1289" t="s">
        <v>146</v>
      </c>
      <c r="K6" s="1289"/>
      <c r="L6" s="1289"/>
      <c r="M6" s="1290" t="str">
        <f>DATOS!C20</f>
        <v>LENGUA Y LITERATURA</v>
      </c>
      <c r="N6" s="1290"/>
      <c r="O6" s="1290"/>
      <c r="P6" s="1290"/>
      <c r="Q6" s="1290"/>
      <c r="R6" s="1290"/>
      <c r="S6" s="1290"/>
      <c r="T6" s="1290"/>
      <c r="W6" s="1291" t="s">
        <v>23</v>
      </c>
      <c r="X6" s="1291"/>
      <c r="Y6" s="1291"/>
      <c r="Z6" s="1288" t="str">
        <f>DATOS!C13</f>
        <v xml:space="preserve">BÁSICA </v>
      </c>
      <c r="AA6" s="1288"/>
      <c r="AB6" s="1288"/>
      <c r="AC6" s="1288"/>
      <c r="BE6" s="760">
        <v>6</v>
      </c>
      <c r="BF6" s="754" t="s">
        <v>104</v>
      </c>
    </row>
    <row r="7" spans="1:58" ht="50.1" customHeight="1" x14ac:dyDescent="0.8">
      <c r="A7" s="385"/>
      <c r="B7" s="774"/>
      <c r="C7" s="390"/>
      <c r="D7" s="390"/>
      <c r="E7" s="390"/>
      <c r="J7" s="390"/>
      <c r="K7" s="1289" t="s">
        <v>111</v>
      </c>
      <c r="L7" s="1289"/>
      <c r="M7" s="1290" t="str">
        <f>DATOS!B20</f>
        <v xml:space="preserve"> TRELLES ORDÓÑEZ CAROL ALEXANDRA</v>
      </c>
      <c r="N7" s="1290"/>
      <c r="O7" s="1290"/>
      <c r="P7" s="1290"/>
      <c r="Q7" s="1290"/>
      <c r="R7" s="1290"/>
      <c r="S7" s="1290"/>
      <c r="T7" s="1290"/>
      <c r="W7" s="996" t="s">
        <v>26</v>
      </c>
      <c r="X7" s="996"/>
      <c r="Y7" s="996"/>
      <c r="Z7" s="1288" t="str">
        <f>DATOS!C14</f>
        <v>SEGUNDO</v>
      </c>
      <c r="AA7" s="1288"/>
      <c r="AB7" s="1288"/>
      <c r="AC7" s="1288"/>
      <c r="BE7" s="760">
        <v>7</v>
      </c>
      <c r="BF7" s="754" t="s">
        <v>102</v>
      </c>
    </row>
    <row r="8" spans="1:58" ht="50.1" customHeight="1" x14ac:dyDescent="0.8">
      <c r="A8" s="385"/>
      <c r="B8" s="774"/>
      <c r="C8" s="390"/>
      <c r="D8" s="390"/>
      <c r="E8" s="390"/>
      <c r="J8" s="390"/>
      <c r="K8" s="1291" t="s">
        <v>19</v>
      </c>
      <c r="L8" s="1291"/>
      <c r="M8" s="1300" t="s">
        <v>20</v>
      </c>
      <c r="N8" s="1300"/>
      <c r="O8" s="1300"/>
      <c r="P8" s="1300"/>
      <c r="Q8" s="1300"/>
      <c r="R8" s="1300"/>
      <c r="S8" s="1300"/>
      <c r="T8" s="1300"/>
      <c r="W8" s="1291" t="s">
        <v>28</v>
      </c>
      <c r="X8" s="1291"/>
      <c r="Y8" s="1291"/>
      <c r="Z8" s="1288" t="str">
        <f>DATOS!C15</f>
        <v>"A"</v>
      </c>
      <c r="AA8" s="1288"/>
      <c r="AB8" s="1288"/>
      <c r="AC8" s="1288"/>
      <c r="BE8" s="760">
        <v>8</v>
      </c>
      <c r="BF8" s="754" t="s">
        <v>101</v>
      </c>
    </row>
    <row r="9" spans="1:58" ht="138" customHeight="1" thickBot="1" x14ac:dyDescent="0.55000000000000004">
      <c r="A9" s="998" t="s">
        <v>981</v>
      </c>
      <c r="B9" s="998"/>
      <c r="C9" s="998"/>
      <c r="D9" s="998"/>
      <c r="E9" s="998"/>
      <c r="F9" s="998"/>
      <c r="G9" s="998"/>
      <c r="H9" s="998"/>
      <c r="I9" s="998"/>
      <c r="J9" s="281"/>
      <c r="K9" s="281"/>
      <c r="L9" s="388"/>
      <c r="M9" s="388"/>
      <c r="N9" s="388"/>
      <c r="O9" s="388"/>
      <c r="P9" s="281"/>
      <c r="Q9" s="281"/>
      <c r="R9" s="281"/>
      <c r="S9" s="390"/>
      <c r="T9" s="45"/>
      <c r="X9" s="437"/>
      <c r="Y9" s="437"/>
      <c r="Z9" s="437"/>
      <c r="AA9" s="437"/>
      <c r="AB9" s="437"/>
      <c r="AC9" s="437"/>
      <c r="AD9" s="437"/>
      <c r="AE9" s="222"/>
      <c r="AF9" s="222"/>
      <c r="AG9" s="223"/>
      <c r="AH9" s="223"/>
      <c r="AT9" s="365"/>
      <c r="BE9" s="760">
        <v>9</v>
      </c>
      <c r="BF9" s="754" t="s">
        <v>156</v>
      </c>
    </row>
    <row r="10" spans="1:58" ht="122.25" customHeight="1" thickBot="1" x14ac:dyDescent="0.3">
      <c r="A10" s="999" t="s">
        <v>926</v>
      </c>
      <c r="B10" s="1292" t="s">
        <v>5</v>
      </c>
      <c r="C10" s="1002" t="s">
        <v>919</v>
      </c>
      <c r="D10" s="1003"/>
      <c r="E10" s="1003"/>
      <c r="F10" s="1003"/>
      <c r="G10" s="1003"/>
      <c r="H10" s="1003"/>
      <c r="I10" s="1003"/>
      <c r="J10" s="1003"/>
      <c r="K10" s="1003"/>
      <c r="L10" s="1003"/>
      <c r="M10" s="1003"/>
      <c r="N10" s="1004"/>
      <c r="O10" s="392"/>
      <c r="P10" s="1005" t="s">
        <v>162</v>
      </c>
      <c r="Q10" s="1006"/>
      <c r="R10" s="1006"/>
      <c r="S10" s="1006"/>
      <c r="T10" s="1006"/>
      <c r="U10" s="1006"/>
      <c r="V10" s="1006"/>
      <c r="W10" s="1006"/>
      <c r="X10" s="1006"/>
      <c r="Y10" s="1006"/>
      <c r="Z10" s="1006"/>
      <c r="AA10" s="1007"/>
      <c r="AB10" s="1294" t="s">
        <v>163</v>
      </c>
      <c r="AC10" s="1295"/>
      <c r="AD10" s="1301" t="s">
        <v>968</v>
      </c>
      <c r="AE10" s="1302"/>
      <c r="AF10" s="225"/>
      <c r="AG10" s="1058" t="s">
        <v>969</v>
      </c>
      <c r="AH10" s="1058"/>
      <c r="AI10" s="1058"/>
      <c r="AJ10" s="1064" t="s">
        <v>970</v>
      </c>
      <c r="AK10" s="1065"/>
      <c r="AL10" s="1065"/>
      <c r="AM10" s="1065"/>
      <c r="AN10" s="1065"/>
      <c r="AO10" s="1065"/>
      <c r="AP10" s="1065"/>
      <c r="AQ10" s="1065"/>
      <c r="AR10" s="1065"/>
      <c r="AS10" s="1065"/>
      <c r="AT10" s="1065"/>
      <c r="AU10" s="659"/>
      <c r="AV10" s="659"/>
      <c r="AW10" s="659"/>
      <c r="AX10" s="659"/>
      <c r="AY10" s="659"/>
      <c r="AZ10" s="659"/>
      <c r="BA10" s="659"/>
      <c r="BB10" s="659"/>
      <c r="BC10" s="659"/>
      <c r="BD10" s="785"/>
      <c r="BE10" s="760">
        <v>10</v>
      </c>
      <c r="BF10" s="754" t="s">
        <v>98</v>
      </c>
    </row>
    <row r="11" spans="1:58" ht="155.25" customHeight="1" thickBot="1" x14ac:dyDescent="0.95">
      <c r="A11" s="999"/>
      <c r="B11" s="1292"/>
      <c r="C11" s="1021" t="s">
        <v>148</v>
      </c>
      <c r="D11" s="1022"/>
      <c r="E11" s="1022"/>
      <c r="F11" s="1023"/>
      <c r="G11" s="1012" t="s">
        <v>924</v>
      </c>
      <c r="H11" s="1021" t="s">
        <v>148</v>
      </c>
      <c r="I11" s="1022"/>
      <c r="J11" s="1022"/>
      <c r="K11" s="1023"/>
      <c r="L11" s="1012" t="s">
        <v>923</v>
      </c>
      <c r="M11" s="1014" t="s">
        <v>922</v>
      </c>
      <c r="N11" s="1015"/>
      <c r="O11" s="393"/>
      <c r="P11" s="1024" t="s">
        <v>148</v>
      </c>
      <c r="Q11" s="1025"/>
      <c r="R11" s="1025"/>
      <c r="S11" s="1026"/>
      <c r="T11" s="1012" t="s">
        <v>924</v>
      </c>
      <c r="U11" s="1024" t="s">
        <v>148</v>
      </c>
      <c r="V11" s="1025"/>
      <c r="W11" s="1025"/>
      <c r="X11" s="1026"/>
      <c r="Y11" s="1012" t="s">
        <v>923</v>
      </c>
      <c r="Z11" s="1298" t="s">
        <v>925</v>
      </c>
      <c r="AA11" s="1299"/>
      <c r="AB11" s="1296"/>
      <c r="AC11" s="1297"/>
      <c r="AD11" s="1303"/>
      <c r="AE11" s="1304"/>
      <c r="AF11" s="226"/>
      <c r="AG11" s="1059"/>
      <c r="AH11" s="1059"/>
      <c r="AI11" s="1059"/>
      <c r="AJ11" s="1052" t="s">
        <v>190</v>
      </c>
      <c r="AK11" s="1053"/>
      <c r="AL11" s="1054"/>
      <c r="AM11" s="1055" t="s">
        <v>191</v>
      </c>
      <c r="AN11" s="1056"/>
      <c r="AO11" s="1057"/>
      <c r="AP11" s="1055" t="s">
        <v>977</v>
      </c>
      <c r="AQ11" s="1056"/>
      <c r="AR11" s="1057"/>
      <c r="AS11" s="1060" t="s">
        <v>967</v>
      </c>
      <c r="AT11" s="1062" t="s">
        <v>976</v>
      </c>
      <c r="AU11" s="659"/>
      <c r="AV11" s="659"/>
      <c r="AW11" s="659"/>
      <c r="AX11" s="659"/>
      <c r="AY11" s="659"/>
      <c r="AZ11" s="659"/>
      <c r="BA11" s="659"/>
      <c r="BB11" s="659"/>
      <c r="BC11" s="659"/>
      <c r="BD11" s="785"/>
      <c r="BE11" s="792" t="s">
        <v>980</v>
      </c>
    </row>
    <row r="12" spans="1:58" ht="151.5" customHeight="1" thickBot="1" x14ac:dyDescent="0.95">
      <c r="A12" s="999"/>
      <c r="B12" s="1293"/>
      <c r="C12" s="415" t="s">
        <v>149</v>
      </c>
      <c r="D12" s="415" t="s">
        <v>150</v>
      </c>
      <c r="E12" s="415" t="s">
        <v>915</v>
      </c>
      <c r="F12" s="415" t="s">
        <v>916</v>
      </c>
      <c r="G12" s="1013"/>
      <c r="H12" s="415" t="s">
        <v>151</v>
      </c>
      <c r="I12" s="415" t="s">
        <v>152</v>
      </c>
      <c r="J12" s="415" t="s">
        <v>153</v>
      </c>
      <c r="K12" s="415" t="s">
        <v>921</v>
      </c>
      <c r="L12" s="1013"/>
      <c r="M12" s="778" t="s">
        <v>165</v>
      </c>
      <c r="N12" s="779" t="s">
        <v>164</v>
      </c>
      <c r="O12" s="394"/>
      <c r="P12" s="414" t="s">
        <v>149</v>
      </c>
      <c r="Q12" s="414" t="s">
        <v>150</v>
      </c>
      <c r="R12" s="414" t="s">
        <v>915</v>
      </c>
      <c r="S12" s="414" t="s">
        <v>916</v>
      </c>
      <c r="T12" s="1013"/>
      <c r="U12" s="414" t="s">
        <v>151</v>
      </c>
      <c r="V12" s="414" t="s">
        <v>152</v>
      </c>
      <c r="W12" s="414" t="s">
        <v>153</v>
      </c>
      <c r="X12" s="414" t="s">
        <v>921</v>
      </c>
      <c r="Y12" s="1013"/>
      <c r="Z12" s="778" t="s">
        <v>165</v>
      </c>
      <c r="AA12" s="779" t="s">
        <v>164</v>
      </c>
      <c r="AB12" s="780" t="s">
        <v>224</v>
      </c>
      <c r="AC12" s="781" t="s">
        <v>971</v>
      </c>
      <c r="AD12" s="782" t="s">
        <v>164</v>
      </c>
      <c r="AE12" s="783" t="s">
        <v>165</v>
      </c>
      <c r="AF12" s="227"/>
      <c r="AG12" s="122" t="s">
        <v>204</v>
      </c>
      <c r="AH12" s="122" t="s">
        <v>205</v>
      </c>
      <c r="AI12" s="716" t="s">
        <v>938</v>
      </c>
      <c r="AJ12" s="743" t="s">
        <v>207</v>
      </c>
      <c r="AK12" s="743" t="s">
        <v>208</v>
      </c>
      <c r="AL12" s="743" t="s">
        <v>209</v>
      </c>
      <c r="AM12" s="744" t="s">
        <v>207</v>
      </c>
      <c r="AN12" s="744" t="s">
        <v>208</v>
      </c>
      <c r="AO12" s="744" t="s">
        <v>209</v>
      </c>
      <c r="AP12" s="747" t="s">
        <v>210</v>
      </c>
      <c r="AQ12" s="747" t="s">
        <v>211</v>
      </c>
      <c r="AR12" s="747" t="s">
        <v>212</v>
      </c>
      <c r="AS12" s="1061"/>
      <c r="AT12" s="1063"/>
      <c r="AU12" s="660"/>
      <c r="AV12" s="660"/>
      <c r="AW12" s="660"/>
      <c r="AX12" s="660"/>
      <c r="AY12" s="660"/>
      <c r="AZ12" s="660"/>
      <c r="BA12" s="660"/>
      <c r="BB12" s="660"/>
      <c r="BC12" s="660"/>
      <c r="BD12" s="786"/>
      <c r="BE12" s="792" t="s">
        <v>953</v>
      </c>
    </row>
    <row r="13" spans="1:58" ht="76.5" x14ac:dyDescent="0.9">
      <c r="A13" s="429">
        <v>1</v>
      </c>
      <c r="B13" s="748">
        <f>DATOS!F8</f>
        <v>0</v>
      </c>
      <c r="C13" s="488">
        <v>10</v>
      </c>
      <c r="D13" s="489">
        <v>10</v>
      </c>
      <c r="E13" s="489">
        <v>10</v>
      </c>
      <c r="F13" s="490">
        <v>10</v>
      </c>
      <c r="G13" s="455">
        <f>SUM(C13:F13)/4</f>
        <v>10</v>
      </c>
      <c r="H13" s="488">
        <v>10</v>
      </c>
      <c r="I13" s="489">
        <v>10</v>
      </c>
      <c r="J13" s="489">
        <v>10</v>
      </c>
      <c r="K13" s="490">
        <v>10</v>
      </c>
      <c r="L13" s="416">
        <f>SUM(H13:K13)/4</f>
        <v>10</v>
      </c>
      <c r="M13" s="403">
        <f>SUM(G13+L13)/2</f>
        <v>10</v>
      </c>
      <c r="N13" s="400" t="str">
        <f t="shared" ref="N13:N52" si="0">INDEX($BF$1:$BF$10, MATCH(ROUND(M13, 2), $BE$1:$BE$10, 1))</f>
        <v>A+</v>
      </c>
      <c r="O13" s="395"/>
      <c r="P13" s="488">
        <v>10</v>
      </c>
      <c r="Q13" s="489">
        <v>10</v>
      </c>
      <c r="R13" s="489">
        <v>10</v>
      </c>
      <c r="S13" s="490">
        <v>10</v>
      </c>
      <c r="T13" s="419">
        <f>SUM(P13:S13)/4</f>
        <v>10</v>
      </c>
      <c r="U13" s="488">
        <v>10</v>
      </c>
      <c r="V13" s="489">
        <v>10</v>
      </c>
      <c r="W13" s="489">
        <v>10</v>
      </c>
      <c r="X13" s="490">
        <v>10</v>
      </c>
      <c r="Y13" s="416">
        <f>SUM(U13:X13)/4</f>
        <v>10</v>
      </c>
      <c r="Z13" s="403">
        <f>SUM(T13+Y13)/2</f>
        <v>10</v>
      </c>
      <c r="AA13" s="497" t="str">
        <f t="shared" ref="AA13:AA52" si="1">INDEX($BF$1:$BF$10, MATCH(ROUND(Z13, 2), $BE$1:$BE$10, 1))</f>
        <v>A+</v>
      </c>
      <c r="AB13" s="422">
        <v>10</v>
      </c>
      <c r="AC13" s="1307"/>
      <c r="AD13" s="411" t="str">
        <f t="shared" ref="AD13:AD48" si="2">INDEX($BF$1:$BF$10, MATCH(ROUND(AE13, 2), $BE$1:$BE$10, 1))</f>
        <v>A+</v>
      </c>
      <c r="AE13" s="407">
        <f>SUM(M13,Z13,AB13)/3</f>
        <v>10</v>
      </c>
      <c r="AF13" s="287"/>
      <c r="AG13" s="556"/>
      <c r="AH13" s="556"/>
      <c r="AI13" s="555" t="str">
        <f>IF(OR(AG13="A",AH13="A"),"A",IF(OR(AG13="B",AH13="B"),"B",IF(OR(AG13="C",AH13="C"),"C","N")))</f>
        <v>N</v>
      </c>
      <c r="AJ13" s="587"/>
      <c r="AK13" s="588"/>
      <c r="AL13" s="588"/>
      <c r="AM13" s="589"/>
      <c r="AN13" s="589"/>
      <c r="AO13" s="590"/>
      <c r="AP13" s="591">
        <f>SUM(AJ13+AM13)</f>
        <v>0</v>
      </c>
      <c r="AQ13" s="591">
        <f>SUM(AK13+AN13)</f>
        <v>0</v>
      </c>
      <c r="AR13" s="588">
        <f>SUM(AL13+AO13)</f>
        <v>0</v>
      </c>
      <c r="AS13" s="592">
        <f t="shared" ref="AS13:AS52" si="3">AT13  - AJ13  - AK13</f>
        <v>75</v>
      </c>
      <c r="AT13" s="771">
        <v>75</v>
      </c>
      <c r="AU13" s="661"/>
      <c r="AV13" s="661"/>
      <c r="AW13" s="661"/>
      <c r="AX13" s="661"/>
      <c r="AY13" s="661"/>
      <c r="AZ13" s="661"/>
      <c r="BA13" s="661"/>
      <c r="BB13" s="661"/>
      <c r="BC13" s="661"/>
      <c r="BD13" s="787"/>
    </row>
    <row r="14" spans="1:58" ht="76.5" x14ac:dyDescent="0.9">
      <c r="A14" s="430">
        <v>2</v>
      </c>
      <c r="B14" s="749">
        <f>DATOS!F9</f>
        <v>0</v>
      </c>
      <c r="C14" s="491">
        <v>10</v>
      </c>
      <c r="D14" s="492">
        <v>10</v>
      </c>
      <c r="E14" s="492">
        <v>10</v>
      </c>
      <c r="F14" s="493">
        <v>10</v>
      </c>
      <c r="G14" s="454">
        <f t="shared" ref="G14:G52" si="4">SUM(C14:F14)/4</f>
        <v>10</v>
      </c>
      <c r="H14" s="491">
        <v>10</v>
      </c>
      <c r="I14" s="492">
        <v>10</v>
      </c>
      <c r="J14" s="492">
        <v>10</v>
      </c>
      <c r="K14" s="493">
        <v>10</v>
      </c>
      <c r="L14" s="417">
        <f t="shared" ref="L14:L52" si="5">SUM(H14:K14)/4</f>
        <v>10</v>
      </c>
      <c r="M14" s="404">
        <f t="shared" ref="M14:M52" si="6">SUM(G14+L14)/2</f>
        <v>10</v>
      </c>
      <c r="N14" s="401" t="str">
        <f t="shared" si="0"/>
        <v>A+</v>
      </c>
      <c r="O14" s="396"/>
      <c r="P14" s="491">
        <v>10</v>
      </c>
      <c r="Q14" s="492">
        <v>10</v>
      </c>
      <c r="R14" s="492">
        <v>10</v>
      </c>
      <c r="S14" s="493">
        <v>10</v>
      </c>
      <c r="T14" s="420">
        <f t="shared" ref="T14:T52" si="7">SUM(P14:S14)/4</f>
        <v>10</v>
      </c>
      <c r="U14" s="491">
        <v>10</v>
      </c>
      <c r="V14" s="492">
        <v>10</v>
      </c>
      <c r="W14" s="492">
        <v>10</v>
      </c>
      <c r="X14" s="493">
        <v>10</v>
      </c>
      <c r="Y14" s="417">
        <f t="shared" ref="Y14:Y52" si="8">SUM(U14:X14)/4</f>
        <v>10</v>
      </c>
      <c r="Z14" s="404">
        <f t="shared" ref="Z14:Z18" si="9">SUM(T14+Y14)/2</f>
        <v>10</v>
      </c>
      <c r="AA14" s="498" t="str">
        <f t="shared" si="1"/>
        <v>A+</v>
      </c>
      <c r="AB14" s="423">
        <v>10</v>
      </c>
      <c r="AC14" s="1308"/>
      <c r="AD14" s="412" t="str">
        <f t="shared" si="2"/>
        <v>A+</v>
      </c>
      <c r="AE14" s="408">
        <f t="shared" ref="AE14:AE52" si="10">SUM(M14,Z14,AB14)/3</f>
        <v>10</v>
      </c>
      <c r="AF14" s="288"/>
      <c r="AG14" s="567"/>
      <c r="AH14" s="567"/>
      <c r="AI14" s="566" t="str">
        <f t="shared" ref="AI14:AI52" si="11">IF(OR(AG14="A",AH14="A"),"A",IF(OR(AG14="B",AH14="B"),"B",IF(OR(AG14="C",AH14="C"),"C","N")))</f>
        <v>N</v>
      </c>
      <c r="AJ14" s="572"/>
      <c r="AK14" s="558"/>
      <c r="AL14" s="558"/>
      <c r="AM14" s="559"/>
      <c r="AN14" s="559"/>
      <c r="AO14" s="560"/>
      <c r="AP14" s="598">
        <f t="shared" ref="AP14:AP52" si="12">SUM(AJ14+AM14)</f>
        <v>0</v>
      </c>
      <c r="AQ14" s="598">
        <f t="shared" ref="AQ14:AR52" si="13">SUM(AK14+AN14)</f>
        <v>0</v>
      </c>
      <c r="AR14" s="558">
        <f t="shared" si="13"/>
        <v>0</v>
      </c>
      <c r="AS14" s="599">
        <f t="shared" si="3"/>
        <v>75</v>
      </c>
      <c r="AT14" s="772">
        <v>75</v>
      </c>
      <c r="AU14" s="661"/>
      <c r="AV14" s="661"/>
      <c r="AW14" s="661"/>
      <c r="AX14" s="661"/>
      <c r="AY14" s="661"/>
      <c r="AZ14" s="661"/>
      <c r="BA14" s="661"/>
      <c r="BB14" s="661"/>
      <c r="BC14" s="661"/>
      <c r="BD14" s="787"/>
    </row>
    <row r="15" spans="1:58" ht="76.5" x14ac:dyDescent="0.9">
      <c r="A15" s="430">
        <v>3</v>
      </c>
      <c r="B15" s="749">
        <f>DATOS!F10</f>
        <v>0</v>
      </c>
      <c r="C15" s="491">
        <v>10</v>
      </c>
      <c r="D15" s="492">
        <v>10</v>
      </c>
      <c r="E15" s="492">
        <v>10</v>
      </c>
      <c r="F15" s="493">
        <v>10</v>
      </c>
      <c r="G15" s="454">
        <f t="shared" si="4"/>
        <v>10</v>
      </c>
      <c r="H15" s="491">
        <v>10</v>
      </c>
      <c r="I15" s="492">
        <v>10</v>
      </c>
      <c r="J15" s="492">
        <v>10</v>
      </c>
      <c r="K15" s="493">
        <v>10</v>
      </c>
      <c r="L15" s="417">
        <f t="shared" si="5"/>
        <v>10</v>
      </c>
      <c r="M15" s="404">
        <f t="shared" si="6"/>
        <v>10</v>
      </c>
      <c r="N15" s="401" t="str">
        <f t="shared" si="0"/>
        <v>A+</v>
      </c>
      <c r="O15" s="396"/>
      <c r="P15" s="491">
        <v>10</v>
      </c>
      <c r="Q15" s="492">
        <v>10</v>
      </c>
      <c r="R15" s="492">
        <v>10</v>
      </c>
      <c r="S15" s="493">
        <v>10</v>
      </c>
      <c r="T15" s="420">
        <f t="shared" si="7"/>
        <v>10</v>
      </c>
      <c r="U15" s="491">
        <v>10</v>
      </c>
      <c r="V15" s="492">
        <v>10</v>
      </c>
      <c r="W15" s="492">
        <v>10</v>
      </c>
      <c r="X15" s="493">
        <v>10</v>
      </c>
      <c r="Y15" s="417">
        <f t="shared" si="8"/>
        <v>10</v>
      </c>
      <c r="Z15" s="404">
        <f t="shared" si="9"/>
        <v>10</v>
      </c>
      <c r="AA15" s="498" t="str">
        <f t="shared" si="1"/>
        <v>A+</v>
      </c>
      <c r="AB15" s="423">
        <v>10</v>
      </c>
      <c r="AC15" s="1308"/>
      <c r="AD15" s="412" t="str">
        <f t="shared" si="2"/>
        <v>A+</v>
      </c>
      <c r="AE15" s="408">
        <f t="shared" si="10"/>
        <v>10</v>
      </c>
      <c r="AF15" s="288"/>
      <c r="AG15" s="567"/>
      <c r="AH15" s="567"/>
      <c r="AI15" s="566" t="str">
        <f t="shared" si="11"/>
        <v>N</v>
      </c>
      <c r="AJ15" s="572"/>
      <c r="AK15" s="558"/>
      <c r="AL15" s="558"/>
      <c r="AM15" s="559"/>
      <c r="AN15" s="559"/>
      <c r="AO15" s="560"/>
      <c r="AP15" s="598">
        <f t="shared" si="12"/>
        <v>0</v>
      </c>
      <c r="AQ15" s="598">
        <f t="shared" si="13"/>
        <v>0</v>
      </c>
      <c r="AR15" s="558">
        <f t="shared" si="13"/>
        <v>0</v>
      </c>
      <c r="AS15" s="599">
        <f t="shared" si="3"/>
        <v>75</v>
      </c>
      <c r="AT15" s="772">
        <v>75</v>
      </c>
      <c r="AU15" s="661"/>
      <c r="AV15" s="661"/>
      <c r="AW15" s="661"/>
      <c r="AX15" s="661"/>
      <c r="AY15" s="661"/>
      <c r="AZ15" s="661"/>
      <c r="BA15" s="661"/>
      <c r="BB15" s="661"/>
      <c r="BC15" s="661"/>
      <c r="BD15" s="787"/>
    </row>
    <row r="16" spans="1:58" ht="76.5" x14ac:dyDescent="0.9">
      <c r="A16" s="430">
        <v>4</v>
      </c>
      <c r="B16" s="749">
        <f>DATOS!F11</f>
        <v>0</v>
      </c>
      <c r="C16" s="491">
        <v>10</v>
      </c>
      <c r="D16" s="492">
        <v>10</v>
      </c>
      <c r="E16" s="492">
        <v>10</v>
      </c>
      <c r="F16" s="493">
        <v>10</v>
      </c>
      <c r="G16" s="454">
        <f t="shared" si="4"/>
        <v>10</v>
      </c>
      <c r="H16" s="491">
        <v>10</v>
      </c>
      <c r="I16" s="492">
        <v>10</v>
      </c>
      <c r="J16" s="492">
        <v>10</v>
      </c>
      <c r="K16" s="493">
        <v>10</v>
      </c>
      <c r="L16" s="417">
        <f t="shared" si="5"/>
        <v>10</v>
      </c>
      <c r="M16" s="404">
        <f t="shared" si="6"/>
        <v>10</v>
      </c>
      <c r="N16" s="401" t="str">
        <f t="shared" si="0"/>
        <v>A+</v>
      </c>
      <c r="O16" s="396"/>
      <c r="P16" s="491">
        <v>10</v>
      </c>
      <c r="Q16" s="492">
        <v>10</v>
      </c>
      <c r="R16" s="492">
        <v>10</v>
      </c>
      <c r="S16" s="493">
        <v>10</v>
      </c>
      <c r="T16" s="420">
        <f t="shared" si="7"/>
        <v>10</v>
      </c>
      <c r="U16" s="491">
        <v>10</v>
      </c>
      <c r="V16" s="492">
        <v>10</v>
      </c>
      <c r="W16" s="492">
        <v>10</v>
      </c>
      <c r="X16" s="493">
        <v>10</v>
      </c>
      <c r="Y16" s="417">
        <f t="shared" si="8"/>
        <v>10</v>
      </c>
      <c r="Z16" s="404">
        <f t="shared" si="9"/>
        <v>10</v>
      </c>
      <c r="AA16" s="498" t="str">
        <f t="shared" si="1"/>
        <v>A+</v>
      </c>
      <c r="AB16" s="423">
        <v>10</v>
      </c>
      <c r="AC16" s="1308"/>
      <c r="AD16" s="412" t="str">
        <f t="shared" si="2"/>
        <v>A+</v>
      </c>
      <c r="AE16" s="408">
        <f t="shared" si="10"/>
        <v>10</v>
      </c>
      <c r="AF16" s="288"/>
      <c r="AG16" s="567"/>
      <c r="AH16" s="567"/>
      <c r="AI16" s="566" t="str">
        <f t="shared" si="11"/>
        <v>N</v>
      </c>
      <c r="AJ16" s="572"/>
      <c r="AK16" s="558"/>
      <c r="AL16" s="558"/>
      <c r="AM16" s="559"/>
      <c r="AN16" s="559"/>
      <c r="AO16" s="560"/>
      <c r="AP16" s="598">
        <f t="shared" si="12"/>
        <v>0</v>
      </c>
      <c r="AQ16" s="598">
        <f t="shared" si="13"/>
        <v>0</v>
      </c>
      <c r="AR16" s="558">
        <f t="shared" si="13"/>
        <v>0</v>
      </c>
      <c r="AS16" s="599">
        <f t="shared" si="3"/>
        <v>75</v>
      </c>
      <c r="AT16" s="772">
        <v>75</v>
      </c>
      <c r="AU16" s="661"/>
      <c r="AV16" s="661"/>
      <c r="AW16" s="661"/>
      <c r="AX16" s="661"/>
      <c r="AY16" s="661"/>
      <c r="AZ16" s="661"/>
      <c r="BA16" s="661"/>
      <c r="BB16" s="661"/>
      <c r="BC16" s="661"/>
      <c r="BD16" s="787"/>
    </row>
    <row r="17" spans="1:58" ht="76.5" x14ac:dyDescent="0.85">
      <c r="A17" s="430">
        <v>5</v>
      </c>
      <c r="B17" s="749">
        <f>DATOS!F12</f>
        <v>0</v>
      </c>
      <c r="C17" s="491">
        <v>10</v>
      </c>
      <c r="D17" s="492">
        <v>10</v>
      </c>
      <c r="E17" s="492">
        <v>10</v>
      </c>
      <c r="F17" s="493">
        <v>10</v>
      </c>
      <c r="G17" s="454">
        <f t="shared" si="4"/>
        <v>10</v>
      </c>
      <c r="H17" s="491">
        <v>10</v>
      </c>
      <c r="I17" s="492">
        <v>10</v>
      </c>
      <c r="J17" s="492">
        <v>10</v>
      </c>
      <c r="K17" s="493">
        <v>10</v>
      </c>
      <c r="L17" s="417">
        <f t="shared" si="5"/>
        <v>10</v>
      </c>
      <c r="M17" s="404">
        <f t="shared" si="6"/>
        <v>10</v>
      </c>
      <c r="N17" s="401" t="str">
        <f t="shared" si="0"/>
        <v>A+</v>
      </c>
      <c r="O17" s="396"/>
      <c r="P17" s="491">
        <v>10</v>
      </c>
      <c r="Q17" s="492">
        <v>10</v>
      </c>
      <c r="R17" s="492">
        <v>10</v>
      </c>
      <c r="S17" s="493">
        <v>10</v>
      </c>
      <c r="T17" s="420">
        <f t="shared" si="7"/>
        <v>10</v>
      </c>
      <c r="U17" s="491">
        <v>10</v>
      </c>
      <c r="V17" s="492">
        <v>10</v>
      </c>
      <c r="W17" s="492">
        <v>10</v>
      </c>
      <c r="X17" s="493">
        <v>10</v>
      </c>
      <c r="Y17" s="417">
        <f t="shared" si="8"/>
        <v>10</v>
      </c>
      <c r="Z17" s="404">
        <f t="shared" si="9"/>
        <v>10</v>
      </c>
      <c r="AA17" s="498" t="str">
        <f t="shared" si="1"/>
        <v>A+</v>
      </c>
      <c r="AB17" s="423">
        <v>10</v>
      </c>
      <c r="AC17" s="1308"/>
      <c r="AD17" s="412" t="str">
        <f t="shared" si="2"/>
        <v>A+</v>
      </c>
      <c r="AE17" s="408">
        <f t="shared" si="10"/>
        <v>10</v>
      </c>
      <c r="AF17" s="288"/>
      <c r="AG17" s="567"/>
      <c r="AH17" s="567"/>
      <c r="AI17" s="566" t="str">
        <f t="shared" si="11"/>
        <v>N</v>
      </c>
      <c r="AJ17" s="572"/>
      <c r="AK17" s="558"/>
      <c r="AL17" s="558"/>
      <c r="AM17" s="559"/>
      <c r="AN17" s="559"/>
      <c r="AO17" s="560"/>
      <c r="AP17" s="598">
        <f t="shared" si="12"/>
        <v>0</v>
      </c>
      <c r="AQ17" s="598">
        <f t="shared" si="13"/>
        <v>0</v>
      </c>
      <c r="AR17" s="558">
        <f t="shared" si="13"/>
        <v>0</v>
      </c>
      <c r="AS17" s="599">
        <f t="shared" si="3"/>
        <v>75</v>
      </c>
      <c r="AT17" s="772">
        <v>75</v>
      </c>
      <c r="AU17" s="661"/>
      <c r="AV17" s="661"/>
      <c r="AW17" s="661"/>
      <c r="AX17" s="661"/>
      <c r="AY17" s="661"/>
      <c r="AZ17" s="661"/>
      <c r="BA17" s="661"/>
      <c r="BB17" s="661"/>
      <c r="BC17" s="661"/>
      <c r="BD17" s="787"/>
      <c r="BE17" s="756"/>
      <c r="BF17" s="756"/>
    </row>
    <row r="18" spans="1:58" ht="76.5" x14ac:dyDescent="0.85">
      <c r="A18" s="430">
        <v>6</v>
      </c>
      <c r="B18" s="749">
        <f>DATOS!F13</f>
        <v>0</v>
      </c>
      <c r="C18" s="491">
        <v>10</v>
      </c>
      <c r="D18" s="492">
        <v>10</v>
      </c>
      <c r="E18" s="492">
        <v>10</v>
      </c>
      <c r="F18" s="493">
        <v>10</v>
      </c>
      <c r="G18" s="454">
        <f t="shared" si="4"/>
        <v>10</v>
      </c>
      <c r="H18" s="491">
        <v>10</v>
      </c>
      <c r="I18" s="492">
        <v>10</v>
      </c>
      <c r="J18" s="492">
        <v>10</v>
      </c>
      <c r="K18" s="493">
        <v>10</v>
      </c>
      <c r="L18" s="417">
        <f t="shared" si="5"/>
        <v>10</v>
      </c>
      <c r="M18" s="404">
        <f t="shared" si="6"/>
        <v>10</v>
      </c>
      <c r="N18" s="401" t="str">
        <f t="shared" si="0"/>
        <v>A+</v>
      </c>
      <c r="O18" s="396"/>
      <c r="P18" s="491">
        <v>10</v>
      </c>
      <c r="Q18" s="492">
        <v>10</v>
      </c>
      <c r="R18" s="492">
        <v>10</v>
      </c>
      <c r="S18" s="493">
        <v>10</v>
      </c>
      <c r="T18" s="420">
        <f t="shared" si="7"/>
        <v>10</v>
      </c>
      <c r="U18" s="491">
        <v>10</v>
      </c>
      <c r="V18" s="492">
        <v>10</v>
      </c>
      <c r="W18" s="492">
        <v>10</v>
      </c>
      <c r="X18" s="493">
        <v>10</v>
      </c>
      <c r="Y18" s="417">
        <f t="shared" si="8"/>
        <v>10</v>
      </c>
      <c r="Z18" s="404">
        <f t="shared" si="9"/>
        <v>10</v>
      </c>
      <c r="AA18" s="498" t="str">
        <f t="shared" si="1"/>
        <v>A+</v>
      </c>
      <c r="AB18" s="423">
        <v>10</v>
      </c>
      <c r="AC18" s="1308"/>
      <c r="AD18" s="412" t="str">
        <f t="shared" si="2"/>
        <v>A+</v>
      </c>
      <c r="AE18" s="408">
        <f t="shared" si="10"/>
        <v>10</v>
      </c>
      <c r="AF18" s="288"/>
      <c r="AG18" s="567"/>
      <c r="AH18" s="567"/>
      <c r="AI18" s="566" t="str">
        <f t="shared" si="11"/>
        <v>N</v>
      </c>
      <c r="AJ18" s="572"/>
      <c r="AK18" s="558"/>
      <c r="AL18" s="558"/>
      <c r="AM18" s="559"/>
      <c r="AN18" s="559"/>
      <c r="AO18" s="560"/>
      <c r="AP18" s="598">
        <f t="shared" si="12"/>
        <v>0</v>
      </c>
      <c r="AQ18" s="598">
        <f t="shared" si="13"/>
        <v>0</v>
      </c>
      <c r="AR18" s="558">
        <f t="shared" si="13"/>
        <v>0</v>
      </c>
      <c r="AS18" s="599">
        <f t="shared" si="3"/>
        <v>75</v>
      </c>
      <c r="AT18" s="772">
        <v>75</v>
      </c>
      <c r="AU18" s="661"/>
      <c r="AV18" s="661"/>
      <c r="AW18" s="661"/>
      <c r="AX18" s="661"/>
      <c r="AY18" s="661"/>
      <c r="AZ18" s="661"/>
      <c r="BA18" s="661"/>
      <c r="BB18" s="661"/>
      <c r="BC18" s="661"/>
      <c r="BD18" s="787"/>
      <c r="BE18" s="756"/>
      <c r="BF18" s="756"/>
    </row>
    <row r="19" spans="1:58" ht="76.5" x14ac:dyDescent="0.85">
      <c r="A19" s="430">
        <v>7</v>
      </c>
      <c r="B19" s="749">
        <f>DATOS!F14</f>
        <v>0</v>
      </c>
      <c r="C19" s="491">
        <v>9</v>
      </c>
      <c r="D19" s="492">
        <v>9</v>
      </c>
      <c r="E19" s="492">
        <v>9</v>
      </c>
      <c r="F19" s="493">
        <v>9</v>
      </c>
      <c r="G19" s="454">
        <f t="shared" si="4"/>
        <v>9</v>
      </c>
      <c r="H19" s="491">
        <v>9</v>
      </c>
      <c r="I19" s="492">
        <v>9</v>
      </c>
      <c r="J19" s="492">
        <v>9</v>
      </c>
      <c r="K19" s="493">
        <v>9</v>
      </c>
      <c r="L19" s="417">
        <f t="shared" si="5"/>
        <v>9</v>
      </c>
      <c r="M19" s="404">
        <f>SUM(G19+L19)/2</f>
        <v>9</v>
      </c>
      <c r="N19" s="401" t="str">
        <f t="shared" si="0"/>
        <v>A-</v>
      </c>
      <c r="O19" s="396"/>
      <c r="P19" s="491">
        <v>9</v>
      </c>
      <c r="Q19" s="492">
        <v>9</v>
      </c>
      <c r="R19" s="492">
        <v>9</v>
      </c>
      <c r="S19" s="493">
        <v>9</v>
      </c>
      <c r="T19" s="420">
        <f t="shared" si="7"/>
        <v>9</v>
      </c>
      <c r="U19" s="491">
        <v>9</v>
      </c>
      <c r="V19" s="492">
        <v>9</v>
      </c>
      <c r="W19" s="492">
        <v>9</v>
      </c>
      <c r="X19" s="493">
        <v>9</v>
      </c>
      <c r="Y19" s="417">
        <f t="shared" si="8"/>
        <v>9</v>
      </c>
      <c r="Z19" s="404">
        <f>SUM(T19+Y19)/2</f>
        <v>9</v>
      </c>
      <c r="AA19" s="498" t="str">
        <f t="shared" si="1"/>
        <v>A-</v>
      </c>
      <c r="AB19" s="423">
        <v>9</v>
      </c>
      <c r="AC19" s="1308"/>
      <c r="AD19" s="412" t="str">
        <f t="shared" si="2"/>
        <v>A-</v>
      </c>
      <c r="AE19" s="408">
        <f>SUM(M19,Z19,AB19)/3</f>
        <v>9</v>
      </c>
      <c r="AF19" s="288"/>
      <c r="AG19" s="567"/>
      <c r="AH19" s="567"/>
      <c r="AI19" s="566" t="str">
        <f t="shared" si="11"/>
        <v>N</v>
      </c>
      <c r="AJ19" s="572"/>
      <c r="AK19" s="558"/>
      <c r="AL19" s="558"/>
      <c r="AM19" s="559"/>
      <c r="AN19" s="559"/>
      <c r="AO19" s="560"/>
      <c r="AP19" s="598">
        <f t="shared" si="12"/>
        <v>0</v>
      </c>
      <c r="AQ19" s="598">
        <f t="shared" si="13"/>
        <v>0</v>
      </c>
      <c r="AR19" s="558">
        <f t="shared" si="13"/>
        <v>0</v>
      </c>
      <c r="AS19" s="599">
        <f t="shared" si="3"/>
        <v>75</v>
      </c>
      <c r="AT19" s="772">
        <v>75</v>
      </c>
      <c r="AU19" s="661"/>
      <c r="AV19" s="661"/>
      <c r="AW19" s="661"/>
      <c r="AX19" s="661"/>
      <c r="AY19" s="661"/>
      <c r="AZ19" s="661"/>
      <c r="BA19" s="661"/>
      <c r="BB19" s="661"/>
      <c r="BC19" s="661"/>
      <c r="BD19" s="787"/>
      <c r="BE19" s="756"/>
      <c r="BF19" s="756"/>
    </row>
    <row r="20" spans="1:58" ht="76.5" x14ac:dyDescent="0.9">
      <c r="A20" s="430">
        <v>8</v>
      </c>
      <c r="B20" s="749">
        <f>DATOS!F15</f>
        <v>0</v>
      </c>
      <c r="C20" s="491">
        <v>9</v>
      </c>
      <c r="D20" s="492">
        <v>9</v>
      </c>
      <c r="E20" s="492">
        <v>9</v>
      </c>
      <c r="F20" s="493">
        <v>9</v>
      </c>
      <c r="G20" s="454">
        <f t="shared" si="4"/>
        <v>9</v>
      </c>
      <c r="H20" s="491">
        <v>9</v>
      </c>
      <c r="I20" s="492">
        <v>9</v>
      </c>
      <c r="J20" s="492">
        <v>9</v>
      </c>
      <c r="K20" s="493">
        <v>9</v>
      </c>
      <c r="L20" s="417">
        <f t="shared" si="5"/>
        <v>9</v>
      </c>
      <c r="M20" s="404">
        <f t="shared" si="6"/>
        <v>9</v>
      </c>
      <c r="N20" s="401" t="str">
        <f t="shared" si="0"/>
        <v>A-</v>
      </c>
      <c r="O20" s="396"/>
      <c r="P20" s="491">
        <v>9</v>
      </c>
      <c r="Q20" s="492">
        <v>9</v>
      </c>
      <c r="R20" s="492">
        <v>9</v>
      </c>
      <c r="S20" s="493">
        <v>9</v>
      </c>
      <c r="T20" s="420">
        <f t="shared" si="7"/>
        <v>9</v>
      </c>
      <c r="U20" s="491">
        <v>9</v>
      </c>
      <c r="V20" s="492">
        <v>9</v>
      </c>
      <c r="W20" s="492">
        <v>9</v>
      </c>
      <c r="X20" s="493">
        <v>9</v>
      </c>
      <c r="Y20" s="417">
        <f t="shared" si="8"/>
        <v>9</v>
      </c>
      <c r="Z20" s="404">
        <f t="shared" ref="Z20:Z52" si="14">SUM(T20+Y20)/2</f>
        <v>9</v>
      </c>
      <c r="AA20" s="498" t="str">
        <f t="shared" si="1"/>
        <v>A-</v>
      </c>
      <c r="AB20" s="423">
        <v>9</v>
      </c>
      <c r="AC20" s="1308"/>
      <c r="AD20" s="412" t="str">
        <f t="shared" si="2"/>
        <v>A-</v>
      </c>
      <c r="AE20" s="408">
        <f t="shared" si="10"/>
        <v>9</v>
      </c>
      <c r="AF20" s="288"/>
      <c r="AG20" s="567"/>
      <c r="AH20" s="567"/>
      <c r="AI20" s="566" t="str">
        <f t="shared" si="11"/>
        <v>N</v>
      </c>
      <c r="AJ20" s="572"/>
      <c r="AK20" s="558"/>
      <c r="AL20" s="558"/>
      <c r="AM20" s="559"/>
      <c r="AN20" s="559"/>
      <c r="AO20" s="560"/>
      <c r="AP20" s="598">
        <f t="shared" si="12"/>
        <v>0</v>
      </c>
      <c r="AQ20" s="598">
        <f t="shared" si="13"/>
        <v>0</v>
      </c>
      <c r="AR20" s="558">
        <f t="shared" si="13"/>
        <v>0</v>
      </c>
      <c r="AS20" s="599">
        <f t="shared" si="3"/>
        <v>75</v>
      </c>
      <c r="AT20" s="772">
        <v>75</v>
      </c>
      <c r="AU20" s="661"/>
      <c r="AV20" s="661"/>
      <c r="AW20" s="661"/>
      <c r="AX20" s="661"/>
      <c r="AY20" s="661"/>
      <c r="AZ20" s="661"/>
      <c r="BA20" s="661"/>
      <c r="BB20" s="661"/>
      <c r="BC20" s="661"/>
      <c r="BD20" s="787"/>
    </row>
    <row r="21" spans="1:58" ht="76.5" x14ac:dyDescent="0.9">
      <c r="A21" s="430">
        <v>9</v>
      </c>
      <c r="B21" s="749">
        <f>DATOS!F16</f>
        <v>0</v>
      </c>
      <c r="C21" s="491">
        <v>9</v>
      </c>
      <c r="D21" s="492">
        <v>9</v>
      </c>
      <c r="E21" s="492">
        <v>9</v>
      </c>
      <c r="F21" s="493">
        <v>9</v>
      </c>
      <c r="G21" s="454">
        <f t="shared" si="4"/>
        <v>9</v>
      </c>
      <c r="H21" s="491">
        <v>9</v>
      </c>
      <c r="I21" s="492">
        <v>9</v>
      </c>
      <c r="J21" s="492">
        <v>9</v>
      </c>
      <c r="K21" s="493">
        <v>9</v>
      </c>
      <c r="L21" s="417">
        <f t="shared" si="5"/>
        <v>9</v>
      </c>
      <c r="M21" s="404">
        <f t="shared" si="6"/>
        <v>9</v>
      </c>
      <c r="N21" s="401" t="str">
        <f t="shared" si="0"/>
        <v>A-</v>
      </c>
      <c r="O21" s="396"/>
      <c r="P21" s="491">
        <v>9</v>
      </c>
      <c r="Q21" s="492">
        <v>9</v>
      </c>
      <c r="R21" s="492">
        <v>9</v>
      </c>
      <c r="S21" s="493">
        <v>9</v>
      </c>
      <c r="T21" s="420">
        <f t="shared" si="7"/>
        <v>9</v>
      </c>
      <c r="U21" s="491">
        <v>9</v>
      </c>
      <c r="V21" s="492">
        <v>9</v>
      </c>
      <c r="W21" s="492">
        <v>9</v>
      </c>
      <c r="X21" s="493">
        <v>9</v>
      </c>
      <c r="Y21" s="417">
        <f t="shared" si="8"/>
        <v>9</v>
      </c>
      <c r="Z21" s="404">
        <f t="shared" si="14"/>
        <v>9</v>
      </c>
      <c r="AA21" s="498" t="str">
        <f t="shared" si="1"/>
        <v>A-</v>
      </c>
      <c r="AB21" s="423">
        <v>9</v>
      </c>
      <c r="AC21" s="1308"/>
      <c r="AD21" s="412" t="str">
        <f t="shared" si="2"/>
        <v>A-</v>
      </c>
      <c r="AE21" s="408">
        <f t="shared" si="10"/>
        <v>9</v>
      </c>
      <c r="AF21" s="288"/>
      <c r="AG21" s="567"/>
      <c r="AH21" s="567"/>
      <c r="AI21" s="566" t="str">
        <f t="shared" si="11"/>
        <v>N</v>
      </c>
      <c r="AJ21" s="572"/>
      <c r="AK21" s="558"/>
      <c r="AL21" s="558"/>
      <c r="AM21" s="559"/>
      <c r="AN21" s="559"/>
      <c r="AO21" s="560"/>
      <c r="AP21" s="598">
        <f t="shared" si="12"/>
        <v>0</v>
      </c>
      <c r="AQ21" s="598">
        <f t="shared" si="13"/>
        <v>0</v>
      </c>
      <c r="AR21" s="558">
        <f t="shared" si="13"/>
        <v>0</v>
      </c>
      <c r="AS21" s="599">
        <f t="shared" si="3"/>
        <v>75</v>
      </c>
      <c r="AT21" s="772">
        <v>75</v>
      </c>
      <c r="AU21" s="661"/>
      <c r="AV21" s="661"/>
      <c r="AW21" s="661"/>
      <c r="AX21" s="661"/>
      <c r="AY21" s="661"/>
      <c r="AZ21" s="661"/>
      <c r="BA21" s="661"/>
      <c r="BB21" s="661"/>
      <c r="BC21" s="661"/>
      <c r="BD21" s="787"/>
    </row>
    <row r="22" spans="1:58" ht="76.5" x14ac:dyDescent="0.9">
      <c r="A22" s="430">
        <v>10</v>
      </c>
      <c r="B22" s="749">
        <f>DATOS!F17</f>
        <v>0</v>
      </c>
      <c r="C22" s="491">
        <v>9</v>
      </c>
      <c r="D22" s="492">
        <v>9</v>
      </c>
      <c r="E22" s="492">
        <v>9</v>
      </c>
      <c r="F22" s="493">
        <v>9</v>
      </c>
      <c r="G22" s="454">
        <f t="shared" si="4"/>
        <v>9</v>
      </c>
      <c r="H22" s="491">
        <v>9</v>
      </c>
      <c r="I22" s="492">
        <v>9</v>
      </c>
      <c r="J22" s="492">
        <v>9</v>
      </c>
      <c r="K22" s="493">
        <v>9</v>
      </c>
      <c r="L22" s="417">
        <f t="shared" si="5"/>
        <v>9</v>
      </c>
      <c r="M22" s="404">
        <f t="shared" si="6"/>
        <v>9</v>
      </c>
      <c r="N22" s="401" t="str">
        <f t="shared" si="0"/>
        <v>A-</v>
      </c>
      <c r="O22" s="396"/>
      <c r="P22" s="491">
        <v>9</v>
      </c>
      <c r="Q22" s="492">
        <v>9</v>
      </c>
      <c r="R22" s="492">
        <v>9</v>
      </c>
      <c r="S22" s="493">
        <v>9</v>
      </c>
      <c r="T22" s="420">
        <f t="shared" si="7"/>
        <v>9</v>
      </c>
      <c r="U22" s="491">
        <v>9</v>
      </c>
      <c r="V22" s="492">
        <v>9</v>
      </c>
      <c r="W22" s="492">
        <v>9</v>
      </c>
      <c r="X22" s="493">
        <v>9</v>
      </c>
      <c r="Y22" s="417">
        <f t="shared" si="8"/>
        <v>9</v>
      </c>
      <c r="Z22" s="404">
        <f t="shared" si="14"/>
        <v>9</v>
      </c>
      <c r="AA22" s="498" t="str">
        <f t="shared" si="1"/>
        <v>A-</v>
      </c>
      <c r="AB22" s="423">
        <v>9</v>
      </c>
      <c r="AC22" s="1308"/>
      <c r="AD22" s="412" t="str">
        <f t="shared" si="2"/>
        <v>A-</v>
      </c>
      <c r="AE22" s="408">
        <f t="shared" si="10"/>
        <v>9</v>
      </c>
      <c r="AF22" s="288"/>
      <c r="AG22" s="567"/>
      <c r="AH22" s="567"/>
      <c r="AI22" s="566" t="str">
        <f t="shared" si="11"/>
        <v>N</v>
      </c>
      <c r="AJ22" s="572"/>
      <c r="AK22" s="558"/>
      <c r="AL22" s="558"/>
      <c r="AM22" s="559"/>
      <c r="AN22" s="559"/>
      <c r="AO22" s="560"/>
      <c r="AP22" s="598">
        <f t="shared" si="12"/>
        <v>0</v>
      </c>
      <c r="AQ22" s="598">
        <f t="shared" si="13"/>
        <v>0</v>
      </c>
      <c r="AR22" s="558">
        <f t="shared" si="13"/>
        <v>0</v>
      </c>
      <c r="AS22" s="599">
        <f t="shared" si="3"/>
        <v>75</v>
      </c>
      <c r="AT22" s="772">
        <v>75</v>
      </c>
      <c r="AU22" s="661"/>
      <c r="AV22" s="661"/>
      <c r="AW22" s="661"/>
      <c r="AX22" s="661"/>
      <c r="AY22" s="661"/>
      <c r="AZ22" s="661"/>
      <c r="BA22" s="661"/>
      <c r="BB22" s="661"/>
      <c r="BC22" s="661"/>
      <c r="BD22" s="787"/>
    </row>
    <row r="23" spans="1:58" ht="76.5" x14ac:dyDescent="0.9">
      <c r="A23" s="430">
        <v>11</v>
      </c>
      <c r="B23" s="749">
        <f>DATOS!F18</f>
        <v>0</v>
      </c>
      <c r="C23" s="491">
        <v>9</v>
      </c>
      <c r="D23" s="492">
        <v>9</v>
      </c>
      <c r="E23" s="492">
        <v>9</v>
      </c>
      <c r="F23" s="493">
        <v>9</v>
      </c>
      <c r="G23" s="454">
        <f t="shared" si="4"/>
        <v>9</v>
      </c>
      <c r="H23" s="491">
        <v>9</v>
      </c>
      <c r="I23" s="492">
        <v>9</v>
      </c>
      <c r="J23" s="492">
        <v>9</v>
      </c>
      <c r="K23" s="493">
        <v>9</v>
      </c>
      <c r="L23" s="417">
        <f t="shared" si="5"/>
        <v>9</v>
      </c>
      <c r="M23" s="404">
        <f t="shared" si="6"/>
        <v>9</v>
      </c>
      <c r="N23" s="401" t="str">
        <f t="shared" si="0"/>
        <v>A-</v>
      </c>
      <c r="O23" s="396"/>
      <c r="P23" s="491">
        <v>9</v>
      </c>
      <c r="Q23" s="492">
        <v>9</v>
      </c>
      <c r="R23" s="492">
        <v>9</v>
      </c>
      <c r="S23" s="493">
        <v>9</v>
      </c>
      <c r="T23" s="420">
        <f t="shared" si="7"/>
        <v>9</v>
      </c>
      <c r="U23" s="491">
        <v>9</v>
      </c>
      <c r="V23" s="492">
        <v>9</v>
      </c>
      <c r="W23" s="492">
        <v>9</v>
      </c>
      <c r="X23" s="493">
        <v>9</v>
      </c>
      <c r="Y23" s="417">
        <f t="shared" si="8"/>
        <v>9</v>
      </c>
      <c r="Z23" s="404">
        <f t="shared" si="14"/>
        <v>9</v>
      </c>
      <c r="AA23" s="498" t="str">
        <f t="shared" si="1"/>
        <v>A-</v>
      </c>
      <c r="AB23" s="423">
        <v>9</v>
      </c>
      <c r="AC23" s="1308"/>
      <c r="AD23" s="412" t="str">
        <f t="shared" si="2"/>
        <v>A-</v>
      </c>
      <c r="AE23" s="408">
        <f t="shared" si="10"/>
        <v>9</v>
      </c>
      <c r="AF23" s="288"/>
      <c r="AG23" s="567"/>
      <c r="AH23" s="567"/>
      <c r="AI23" s="566" t="str">
        <f t="shared" si="11"/>
        <v>N</v>
      </c>
      <c r="AJ23" s="572"/>
      <c r="AK23" s="558"/>
      <c r="AL23" s="558"/>
      <c r="AM23" s="559"/>
      <c r="AN23" s="559"/>
      <c r="AO23" s="560"/>
      <c r="AP23" s="598">
        <f t="shared" si="12"/>
        <v>0</v>
      </c>
      <c r="AQ23" s="598">
        <f t="shared" si="13"/>
        <v>0</v>
      </c>
      <c r="AR23" s="558">
        <f t="shared" si="13"/>
        <v>0</v>
      </c>
      <c r="AS23" s="599">
        <f t="shared" si="3"/>
        <v>75</v>
      </c>
      <c r="AT23" s="772">
        <v>75</v>
      </c>
      <c r="AU23" s="661"/>
      <c r="AV23" s="661"/>
      <c r="AW23" s="661"/>
      <c r="AX23" s="661"/>
      <c r="AY23" s="661"/>
      <c r="AZ23" s="661"/>
      <c r="BA23" s="661"/>
      <c r="BB23" s="661"/>
      <c r="BC23" s="661"/>
      <c r="BD23" s="787"/>
    </row>
    <row r="24" spans="1:58" ht="76.5" x14ac:dyDescent="0.9">
      <c r="A24" s="430">
        <v>12</v>
      </c>
      <c r="B24" s="749">
        <f>DATOS!F19</f>
        <v>0</v>
      </c>
      <c r="C24" s="491">
        <v>8</v>
      </c>
      <c r="D24" s="492">
        <v>8</v>
      </c>
      <c r="E24" s="492">
        <v>8</v>
      </c>
      <c r="F24" s="493">
        <v>8</v>
      </c>
      <c r="G24" s="454">
        <f t="shared" si="4"/>
        <v>8</v>
      </c>
      <c r="H24" s="491">
        <v>8</v>
      </c>
      <c r="I24" s="492">
        <v>8</v>
      </c>
      <c r="J24" s="492">
        <v>8</v>
      </c>
      <c r="K24" s="493">
        <v>8</v>
      </c>
      <c r="L24" s="417">
        <f t="shared" si="5"/>
        <v>8</v>
      </c>
      <c r="M24" s="404">
        <f t="shared" si="6"/>
        <v>8</v>
      </c>
      <c r="N24" s="401" t="str">
        <f t="shared" si="0"/>
        <v>B+</v>
      </c>
      <c r="O24" s="396"/>
      <c r="P24" s="491">
        <v>8</v>
      </c>
      <c r="Q24" s="492">
        <v>8</v>
      </c>
      <c r="R24" s="492">
        <v>8</v>
      </c>
      <c r="S24" s="493">
        <v>8</v>
      </c>
      <c r="T24" s="420">
        <f t="shared" si="7"/>
        <v>8</v>
      </c>
      <c r="U24" s="491">
        <v>8</v>
      </c>
      <c r="V24" s="492">
        <v>8</v>
      </c>
      <c r="W24" s="492">
        <v>8</v>
      </c>
      <c r="X24" s="493">
        <v>8</v>
      </c>
      <c r="Y24" s="417">
        <f t="shared" si="8"/>
        <v>8</v>
      </c>
      <c r="Z24" s="404">
        <f t="shared" si="14"/>
        <v>8</v>
      </c>
      <c r="AA24" s="498" t="str">
        <f t="shared" si="1"/>
        <v>B+</v>
      </c>
      <c r="AB24" s="423">
        <v>8</v>
      </c>
      <c r="AC24" s="1308"/>
      <c r="AD24" s="412" t="str">
        <f t="shared" si="2"/>
        <v>B+</v>
      </c>
      <c r="AE24" s="408">
        <f t="shared" si="10"/>
        <v>8</v>
      </c>
      <c r="AF24" s="288"/>
      <c r="AG24" s="567"/>
      <c r="AH24" s="567"/>
      <c r="AI24" s="566" t="str">
        <f t="shared" si="11"/>
        <v>N</v>
      </c>
      <c r="AJ24" s="572"/>
      <c r="AK24" s="558"/>
      <c r="AL24" s="558"/>
      <c r="AM24" s="559"/>
      <c r="AN24" s="559"/>
      <c r="AO24" s="560"/>
      <c r="AP24" s="598">
        <f t="shared" si="12"/>
        <v>0</v>
      </c>
      <c r="AQ24" s="598">
        <f t="shared" si="13"/>
        <v>0</v>
      </c>
      <c r="AR24" s="558">
        <f t="shared" si="13"/>
        <v>0</v>
      </c>
      <c r="AS24" s="599">
        <f t="shared" si="3"/>
        <v>75</v>
      </c>
      <c r="AT24" s="772">
        <v>75</v>
      </c>
      <c r="AU24" s="661"/>
      <c r="AV24" s="661"/>
      <c r="AW24" s="661"/>
      <c r="AX24" s="661"/>
      <c r="AY24" s="661"/>
      <c r="AZ24" s="661"/>
      <c r="BA24" s="661"/>
      <c r="BB24" s="661"/>
      <c r="BC24" s="661"/>
      <c r="BD24" s="787"/>
    </row>
    <row r="25" spans="1:58" ht="76.5" x14ac:dyDescent="0.9">
      <c r="A25" s="430">
        <v>13</v>
      </c>
      <c r="B25" s="749">
        <f>DATOS!F20</f>
        <v>0</v>
      </c>
      <c r="C25" s="491">
        <v>8</v>
      </c>
      <c r="D25" s="492">
        <v>8</v>
      </c>
      <c r="E25" s="492">
        <v>8</v>
      </c>
      <c r="F25" s="493">
        <v>8</v>
      </c>
      <c r="G25" s="454">
        <f t="shared" si="4"/>
        <v>8</v>
      </c>
      <c r="H25" s="491">
        <v>8</v>
      </c>
      <c r="I25" s="492">
        <v>8</v>
      </c>
      <c r="J25" s="492">
        <v>8</v>
      </c>
      <c r="K25" s="493">
        <v>8</v>
      </c>
      <c r="L25" s="417">
        <f t="shared" si="5"/>
        <v>8</v>
      </c>
      <c r="M25" s="404">
        <f t="shared" si="6"/>
        <v>8</v>
      </c>
      <c r="N25" s="401" t="str">
        <f t="shared" si="0"/>
        <v>B+</v>
      </c>
      <c r="O25" s="396"/>
      <c r="P25" s="491">
        <v>8</v>
      </c>
      <c r="Q25" s="492">
        <v>8</v>
      </c>
      <c r="R25" s="492">
        <v>8</v>
      </c>
      <c r="S25" s="493">
        <v>8</v>
      </c>
      <c r="T25" s="420">
        <f t="shared" si="7"/>
        <v>8</v>
      </c>
      <c r="U25" s="491">
        <v>8</v>
      </c>
      <c r="V25" s="492">
        <v>8</v>
      </c>
      <c r="W25" s="492">
        <v>8</v>
      </c>
      <c r="X25" s="493">
        <v>8</v>
      </c>
      <c r="Y25" s="417">
        <f t="shared" si="8"/>
        <v>8</v>
      </c>
      <c r="Z25" s="404">
        <f t="shared" si="14"/>
        <v>8</v>
      </c>
      <c r="AA25" s="498" t="str">
        <f t="shared" si="1"/>
        <v>B+</v>
      </c>
      <c r="AB25" s="423">
        <v>8</v>
      </c>
      <c r="AC25" s="1308"/>
      <c r="AD25" s="412" t="str">
        <f t="shared" si="2"/>
        <v>B+</v>
      </c>
      <c r="AE25" s="408">
        <f t="shared" si="10"/>
        <v>8</v>
      </c>
      <c r="AF25" s="288"/>
      <c r="AG25" s="567"/>
      <c r="AH25" s="567"/>
      <c r="AI25" s="566" t="str">
        <f t="shared" si="11"/>
        <v>N</v>
      </c>
      <c r="AJ25" s="572"/>
      <c r="AK25" s="558"/>
      <c r="AL25" s="558"/>
      <c r="AM25" s="559"/>
      <c r="AN25" s="559"/>
      <c r="AO25" s="560"/>
      <c r="AP25" s="598">
        <f t="shared" si="12"/>
        <v>0</v>
      </c>
      <c r="AQ25" s="598">
        <f t="shared" si="13"/>
        <v>0</v>
      </c>
      <c r="AR25" s="558">
        <f t="shared" si="13"/>
        <v>0</v>
      </c>
      <c r="AS25" s="599">
        <f t="shared" si="3"/>
        <v>75</v>
      </c>
      <c r="AT25" s="772">
        <v>75</v>
      </c>
      <c r="AU25" s="661"/>
      <c r="AV25" s="661"/>
      <c r="AW25" s="661"/>
      <c r="AX25" s="661"/>
      <c r="AY25" s="661"/>
      <c r="AZ25" s="661"/>
      <c r="BA25" s="661"/>
      <c r="BB25" s="661"/>
      <c r="BC25" s="661"/>
      <c r="BD25" s="787"/>
    </row>
    <row r="26" spans="1:58" ht="76.5" x14ac:dyDescent="0.9">
      <c r="A26" s="430">
        <v>14</v>
      </c>
      <c r="B26" s="749">
        <f>DATOS!F21</f>
        <v>0</v>
      </c>
      <c r="C26" s="491">
        <v>8</v>
      </c>
      <c r="D26" s="492">
        <v>8</v>
      </c>
      <c r="E26" s="492">
        <v>8</v>
      </c>
      <c r="F26" s="493">
        <v>8</v>
      </c>
      <c r="G26" s="454">
        <f t="shared" si="4"/>
        <v>8</v>
      </c>
      <c r="H26" s="491">
        <v>8</v>
      </c>
      <c r="I26" s="492">
        <v>8</v>
      </c>
      <c r="J26" s="492">
        <v>8</v>
      </c>
      <c r="K26" s="493">
        <v>8</v>
      </c>
      <c r="L26" s="417">
        <f t="shared" si="5"/>
        <v>8</v>
      </c>
      <c r="M26" s="404">
        <f t="shared" si="6"/>
        <v>8</v>
      </c>
      <c r="N26" s="401" t="str">
        <f t="shared" si="0"/>
        <v>B+</v>
      </c>
      <c r="O26" s="396"/>
      <c r="P26" s="491">
        <v>8</v>
      </c>
      <c r="Q26" s="492">
        <v>8</v>
      </c>
      <c r="R26" s="492">
        <v>8</v>
      </c>
      <c r="S26" s="493">
        <v>8</v>
      </c>
      <c r="T26" s="420">
        <f t="shared" si="7"/>
        <v>8</v>
      </c>
      <c r="U26" s="491">
        <v>8</v>
      </c>
      <c r="V26" s="492">
        <v>8</v>
      </c>
      <c r="W26" s="492">
        <v>8</v>
      </c>
      <c r="X26" s="493">
        <v>8</v>
      </c>
      <c r="Y26" s="417">
        <f t="shared" si="8"/>
        <v>8</v>
      </c>
      <c r="Z26" s="404">
        <f t="shared" si="14"/>
        <v>8</v>
      </c>
      <c r="AA26" s="498" t="str">
        <f t="shared" si="1"/>
        <v>B+</v>
      </c>
      <c r="AB26" s="423">
        <v>8</v>
      </c>
      <c r="AC26" s="1308"/>
      <c r="AD26" s="412" t="str">
        <f t="shared" si="2"/>
        <v>B+</v>
      </c>
      <c r="AE26" s="408">
        <f t="shared" si="10"/>
        <v>8</v>
      </c>
      <c r="AF26" s="288"/>
      <c r="AG26" s="567"/>
      <c r="AH26" s="567"/>
      <c r="AI26" s="566" t="str">
        <f t="shared" si="11"/>
        <v>N</v>
      </c>
      <c r="AJ26" s="572"/>
      <c r="AK26" s="558"/>
      <c r="AL26" s="558"/>
      <c r="AM26" s="559"/>
      <c r="AN26" s="559"/>
      <c r="AO26" s="560"/>
      <c r="AP26" s="598">
        <f t="shared" si="12"/>
        <v>0</v>
      </c>
      <c r="AQ26" s="598">
        <f t="shared" si="13"/>
        <v>0</v>
      </c>
      <c r="AR26" s="558">
        <f t="shared" si="13"/>
        <v>0</v>
      </c>
      <c r="AS26" s="599">
        <f t="shared" si="3"/>
        <v>75</v>
      </c>
      <c r="AT26" s="772">
        <v>75</v>
      </c>
      <c r="AU26" s="661"/>
      <c r="AV26" s="661"/>
      <c r="AW26" s="661"/>
      <c r="AX26" s="661"/>
      <c r="AY26" s="661"/>
      <c r="AZ26" s="661"/>
      <c r="BA26" s="661"/>
      <c r="BB26" s="661"/>
      <c r="BC26" s="661"/>
      <c r="BD26" s="787"/>
    </row>
    <row r="27" spans="1:58" ht="76.5" x14ac:dyDescent="0.9">
      <c r="A27" s="430">
        <v>15</v>
      </c>
      <c r="B27" s="749">
        <f>DATOS!F22</f>
        <v>0</v>
      </c>
      <c r="C27" s="491">
        <v>8</v>
      </c>
      <c r="D27" s="492">
        <v>8</v>
      </c>
      <c r="E27" s="492">
        <v>8</v>
      </c>
      <c r="F27" s="493">
        <v>8</v>
      </c>
      <c r="G27" s="454">
        <f t="shared" si="4"/>
        <v>8</v>
      </c>
      <c r="H27" s="491">
        <v>8</v>
      </c>
      <c r="I27" s="492">
        <v>8</v>
      </c>
      <c r="J27" s="492">
        <v>8</v>
      </c>
      <c r="K27" s="493">
        <v>8</v>
      </c>
      <c r="L27" s="417">
        <f t="shared" si="5"/>
        <v>8</v>
      </c>
      <c r="M27" s="404">
        <f t="shared" si="6"/>
        <v>8</v>
      </c>
      <c r="N27" s="401" t="str">
        <f t="shared" si="0"/>
        <v>B+</v>
      </c>
      <c r="O27" s="396"/>
      <c r="P27" s="491">
        <v>8</v>
      </c>
      <c r="Q27" s="492">
        <v>8</v>
      </c>
      <c r="R27" s="492">
        <v>8</v>
      </c>
      <c r="S27" s="493">
        <v>8</v>
      </c>
      <c r="T27" s="420">
        <f t="shared" si="7"/>
        <v>8</v>
      </c>
      <c r="U27" s="491">
        <v>8</v>
      </c>
      <c r="V27" s="492">
        <v>8</v>
      </c>
      <c r="W27" s="492">
        <v>8</v>
      </c>
      <c r="X27" s="493">
        <v>8</v>
      </c>
      <c r="Y27" s="417">
        <f t="shared" si="8"/>
        <v>8</v>
      </c>
      <c r="Z27" s="404">
        <f t="shared" si="14"/>
        <v>8</v>
      </c>
      <c r="AA27" s="498" t="str">
        <f t="shared" si="1"/>
        <v>B+</v>
      </c>
      <c r="AB27" s="423">
        <v>8</v>
      </c>
      <c r="AC27" s="1308"/>
      <c r="AD27" s="412" t="str">
        <f t="shared" si="2"/>
        <v>B+</v>
      </c>
      <c r="AE27" s="408">
        <f t="shared" si="10"/>
        <v>8</v>
      </c>
      <c r="AF27" s="288"/>
      <c r="AG27" s="567"/>
      <c r="AH27" s="567"/>
      <c r="AI27" s="566" t="str">
        <f t="shared" si="11"/>
        <v>N</v>
      </c>
      <c r="AJ27" s="572"/>
      <c r="AK27" s="558"/>
      <c r="AL27" s="558"/>
      <c r="AM27" s="559"/>
      <c r="AN27" s="559"/>
      <c r="AO27" s="560"/>
      <c r="AP27" s="598">
        <f t="shared" si="12"/>
        <v>0</v>
      </c>
      <c r="AQ27" s="598">
        <f t="shared" si="13"/>
        <v>0</v>
      </c>
      <c r="AR27" s="558">
        <f t="shared" si="13"/>
        <v>0</v>
      </c>
      <c r="AS27" s="599">
        <f t="shared" si="3"/>
        <v>75</v>
      </c>
      <c r="AT27" s="772">
        <v>75</v>
      </c>
      <c r="AU27" s="661"/>
      <c r="AV27" s="661"/>
      <c r="AW27" s="661"/>
      <c r="AX27" s="661"/>
      <c r="AY27" s="661"/>
      <c r="AZ27" s="661"/>
      <c r="BA27" s="661"/>
      <c r="BB27" s="661"/>
      <c r="BC27" s="661"/>
      <c r="BD27" s="787"/>
    </row>
    <row r="28" spans="1:58" ht="76.5" x14ac:dyDescent="0.9">
      <c r="A28" s="430">
        <v>16</v>
      </c>
      <c r="B28" s="749">
        <f>DATOS!F23</f>
        <v>0</v>
      </c>
      <c r="C28" s="491">
        <v>7</v>
      </c>
      <c r="D28" s="492">
        <v>7</v>
      </c>
      <c r="E28" s="492">
        <v>7</v>
      </c>
      <c r="F28" s="493">
        <v>7</v>
      </c>
      <c r="G28" s="454">
        <f t="shared" si="4"/>
        <v>7</v>
      </c>
      <c r="H28" s="491">
        <v>7</v>
      </c>
      <c r="I28" s="492">
        <v>7</v>
      </c>
      <c r="J28" s="492">
        <v>7</v>
      </c>
      <c r="K28" s="493">
        <v>7</v>
      </c>
      <c r="L28" s="417">
        <f t="shared" si="5"/>
        <v>7</v>
      </c>
      <c r="M28" s="404">
        <f t="shared" si="6"/>
        <v>7</v>
      </c>
      <c r="N28" s="401" t="str">
        <f t="shared" si="0"/>
        <v>B-</v>
      </c>
      <c r="O28" s="396"/>
      <c r="P28" s="491">
        <v>7</v>
      </c>
      <c r="Q28" s="492">
        <v>7</v>
      </c>
      <c r="R28" s="492">
        <v>7</v>
      </c>
      <c r="S28" s="493">
        <v>7</v>
      </c>
      <c r="T28" s="420">
        <f t="shared" si="7"/>
        <v>7</v>
      </c>
      <c r="U28" s="491">
        <v>7</v>
      </c>
      <c r="V28" s="492">
        <v>7</v>
      </c>
      <c r="W28" s="492">
        <v>7</v>
      </c>
      <c r="X28" s="493">
        <v>7</v>
      </c>
      <c r="Y28" s="417">
        <f t="shared" si="8"/>
        <v>7</v>
      </c>
      <c r="Z28" s="404">
        <f t="shared" si="14"/>
        <v>7</v>
      </c>
      <c r="AA28" s="498" t="str">
        <f t="shared" si="1"/>
        <v>B-</v>
      </c>
      <c r="AB28" s="423">
        <v>7</v>
      </c>
      <c r="AC28" s="1308"/>
      <c r="AD28" s="412" t="str">
        <f t="shared" si="2"/>
        <v>B-</v>
      </c>
      <c r="AE28" s="408">
        <f t="shared" si="10"/>
        <v>7</v>
      </c>
      <c r="AF28" s="288"/>
      <c r="AG28" s="567"/>
      <c r="AH28" s="567"/>
      <c r="AI28" s="566" t="str">
        <f t="shared" si="11"/>
        <v>N</v>
      </c>
      <c r="AJ28" s="572"/>
      <c r="AK28" s="558"/>
      <c r="AL28" s="558"/>
      <c r="AM28" s="559"/>
      <c r="AN28" s="559"/>
      <c r="AO28" s="560"/>
      <c r="AP28" s="598">
        <f t="shared" si="12"/>
        <v>0</v>
      </c>
      <c r="AQ28" s="598">
        <f t="shared" si="13"/>
        <v>0</v>
      </c>
      <c r="AR28" s="558">
        <f t="shared" si="13"/>
        <v>0</v>
      </c>
      <c r="AS28" s="599">
        <f t="shared" si="3"/>
        <v>75</v>
      </c>
      <c r="AT28" s="772">
        <v>75</v>
      </c>
      <c r="AU28" s="661"/>
      <c r="AV28" s="661"/>
      <c r="AW28" s="661"/>
      <c r="AX28" s="661"/>
      <c r="AY28" s="661"/>
      <c r="AZ28" s="661"/>
      <c r="BA28" s="661"/>
      <c r="BB28" s="661"/>
      <c r="BC28" s="661"/>
      <c r="BD28" s="787"/>
    </row>
    <row r="29" spans="1:58" ht="76.5" x14ac:dyDescent="0.9">
      <c r="A29" s="430">
        <v>17</v>
      </c>
      <c r="B29" s="749">
        <f>DATOS!F24</f>
        <v>0</v>
      </c>
      <c r="C29" s="491">
        <v>7</v>
      </c>
      <c r="D29" s="492">
        <v>7</v>
      </c>
      <c r="E29" s="492">
        <v>7</v>
      </c>
      <c r="F29" s="493">
        <v>7</v>
      </c>
      <c r="G29" s="454">
        <f t="shared" si="4"/>
        <v>7</v>
      </c>
      <c r="H29" s="491">
        <v>7</v>
      </c>
      <c r="I29" s="492">
        <v>7</v>
      </c>
      <c r="J29" s="492">
        <v>7</v>
      </c>
      <c r="K29" s="493">
        <v>7</v>
      </c>
      <c r="L29" s="417">
        <f t="shared" si="5"/>
        <v>7</v>
      </c>
      <c r="M29" s="404">
        <f t="shared" si="6"/>
        <v>7</v>
      </c>
      <c r="N29" s="401" t="str">
        <f t="shared" si="0"/>
        <v>B-</v>
      </c>
      <c r="O29" s="396"/>
      <c r="P29" s="491">
        <v>7</v>
      </c>
      <c r="Q29" s="492">
        <v>7</v>
      </c>
      <c r="R29" s="492">
        <v>7</v>
      </c>
      <c r="S29" s="493">
        <v>7</v>
      </c>
      <c r="T29" s="420">
        <f t="shared" si="7"/>
        <v>7</v>
      </c>
      <c r="U29" s="491">
        <v>7</v>
      </c>
      <c r="V29" s="492">
        <v>7</v>
      </c>
      <c r="W29" s="492">
        <v>7</v>
      </c>
      <c r="X29" s="493">
        <v>7</v>
      </c>
      <c r="Y29" s="417">
        <f t="shared" si="8"/>
        <v>7</v>
      </c>
      <c r="Z29" s="404">
        <f t="shared" si="14"/>
        <v>7</v>
      </c>
      <c r="AA29" s="498" t="str">
        <f t="shared" si="1"/>
        <v>B-</v>
      </c>
      <c r="AB29" s="423">
        <v>7</v>
      </c>
      <c r="AC29" s="1308"/>
      <c r="AD29" s="412" t="str">
        <f t="shared" si="2"/>
        <v>B-</v>
      </c>
      <c r="AE29" s="408">
        <f t="shared" si="10"/>
        <v>7</v>
      </c>
      <c r="AF29" s="288"/>
      <c r="AG29" s="567"/>
      <c r="AH29" s="567"/>
      <c r="AI29" s="566" t="str">
        <f t="shared" si="11"/>
        <v>N</v>
      </c>
      <c r="AJ29" s="572"/>
      <c r="AK29" s="558"/>
      <c r="AL29" s="558"/>
      <c r="AM29" s="559"/>
      <c r="AN29" s="559"/>
      <c r="AO29" s="560"/>
      <c r="AP29" s="598">
        <f t="shared" si="12"/>
        <v>0</v>
      </c>
      <c r="AQ29" s="598">
        <f t="shared" si="13"/>
        <v>0</v>
      </c>
      <c r="AR29" s="558">
        <f t="shared" si="13"/>
        <v>0</v>
      </c>
      <c r="AS29" s="599">
        <f t="shared" si="3"/>
        <v>75</v>
      </c>
      <c r="AT29" s="772">
        <v>75</v>
      </c>
      <c r="AU29" s="661"/>
      <c r="AV29" s="661"/>
      <c r="AW29" s="661"/>
      <c r="AX29" s="661"/>
      <c r="AY29" s="661"/>
      <c r="AZ29" s="661"/>
      <c r="BA29" s="661"/>
      <c r="BB29" s="661"/>
      <c r="BC29" s="661"/>
      <c r="BD29" s="787"/>
    </row>
    <row r="30" spans="1:58" ht="76.5" x14ac:dyDescent="0.9">
      <c r="A30" s="430">
        <v>18</v>
      </c>
      <c r="B30" s="749">
        <f>DATOS!F25</f>
        <v>0</v>
      </c>
      <c r="C30" s="491">
        <v>7</v>
      </c>
      <c r="D30" s="492">
        <v>7</v>
      </c>
      <c r="E30" s="492">
        <v>7</v>
      </c>
      <c r="F30" s="493">
        <v>7</v>
      </c>
      <c r="G30" s="454">
        <f t="shared" si="4"/>
        <v>7</v>
      </c>
      <c r="H30" s="491">
        <v>7</v>
      </c>
      <c r="I30" s="492">
        <v>7</v>
      </c>
      <c r="J30" s="492">
        <v>7</v>
      </c>
      <c r="K30" s="493">
        <v>7</v>
      </c>
      <c r="L30" s="417">
        <f t="shared" si="5"/>
        <v>7</v>
      </c>
      <c r="M30" s="404">
        <f t="shared" si="6"/>
        <v>7</v>
      </c>
      <c r="N30" s="401" t="str">
        <f t="shared" si="0"/>
        <v>B-</v>
      </c>
      <c r="O30" s="396"/>
      <c r="P30" s="491">
        <v>7</v>
      </c>
      <c r="Q30" s="492">
        <v>7</v>
      </c>
      <c r="R30" s="492">
        <v>7</v>
      </c>
      <c r="S30" s="493">
        <v>7</v>
      </c>
      <c r="T30" s="420">
        <f t="shared" si="7"/>
        <v>7</v>
      </c>
      <c r="U30" s="491">
        <v>7</v>
      </c>
      <c r="V30" s="492">
        <v>7</v>
      </c>
      <c r="W30" s="492">
        <v>7</v>
      </c>
      <c r="X30" s="493">
        <v>7</v>
      </c>
      <c r="Y30" s="417">
        <f t="shared" si="8"/>
        <v>7</v>
      </c>
      <c r="Z30" s="404">
        <f t="shared" si="14"/>
        <v>7</v>
      </c>
      <c r="AA30" s="498" t="str">
        <f t="shared" si="1"/>
        <v>B-</v>
      </c>
      <c r="AB30" s="423">
        <v>7</v>
      </c>
      <c r="AC30" s="1308"/>
      <c r="AD30" s="412" t="str">
        <f t="shared" si="2"/>
        <v>B-</v>
      </c>
      <c r="AE30" s="408">
        <f t="shared" si="10"/>
        <v>7</v>
      </c>
      <c r="AF30" s="288"/>
      <c r="AG30" s="567"/>
      <c r="AH30" s="567"/>
      <c r="AI30" s="566" t="str">
        <f t="shared" si="11"/>
        <v>N</v>
      </c>
      <c r="AJ30" s="572"/>
      <c r="AK30" s="558"/>
      <c r="AL30" s="558"/>
      <c r="AM30" s="559"/>
      <c r="AN30" s="559"/>
      <c r="AO30" s="560"/>
      <c r="AP30" s="598">
        <f t="shared" si="12"/>
        <v>0</v>
      </c>
      <c r="AQ30" s="598">
        <f t="shared" si="13"/>
        <v>0</v>
      </c>
      <c r="AR30" s="558">
        <f t="shared" si="13"/>
        <v>0</v>
      </c>
      <c r="AS30" s="599">
        <f t="shared" si="3"/>
        <v>75</v>
      </c>
      <c r="AT30" s="772">
        <v>75</v>
      </c>
      <c r="AU30" s="661"/>
      <c r="AV30" s="661"/>
      <c r="AW30" s="661"/>
      <c r="AX30" s="661"/>
      <c r="AY30" s="661"/>
      <c r="AZ30" s="661"/>
      <c r="BA30" s="661"/>
      <c r="BB30" s="661"/>
      <c r="BC30" s="661"/>
      <c r="BD30" s="787"/>
    </row>
    <row r="31" spans="1:58" ht="76.5" x14ac:dyDescent="0.9">
      <c r="A31" s="430">
        <v>19</v>
      </c>
      <c r="B31" s="749">
        <f>DATOS!F26</f>
        <v>0</v>
      </c>
      <c r="C31" s="491">
        <v>7</v>
      </c>
      <c r="D31" s="492">
        <v>7</v>
      </c>
      <c r="E31" s="492">
        <v>7</v>
      </c>
      <c r="F31" s="493">
        <v>7</v>
      </c>
      <c r="G31" s="454">
        <f t="shared" si="4"/>
        <v>7</v>
      </c>
      <c r="H31" s="491">
        <v>7</v>
      </c>
      <c r="I31" s="492">
        <v>7</v>
      </c>
      <c r="J31" s="492">
        <v>7</v>
      </c>
      <c r="K31" s="493">
        <v>7</v>
      </c>
      <c r="L31" s="417">
        <f t="shared" si="5"/>
        <v>7</v>
      </c>
      <c r="M31" s="404">
        <f t="shared" si="6"/>
        <v>7</v>
      </c>
      <c r="N31" s="401" t="str">
        <f t="shared" si="0"/>
        <v>B-</v>
      </c>
      <c r="O31" s="396"/>
      <c r="P31" s="491">
        <v>7</v>
      </c>
      <c r="Q31" s="492">
        <v>7</v>
      </c>
      <c r="R31" s="492">
        <v>7</v>
      </c>
      <c r="S31" s="493">
        <v>7</v>
      </c>
      <c r="T31" s="420">
        <f t="shared" si="7"/>
        <v>7</v>
      </c>
      <c r="U31" s="491">
        <v>7</v>
      </c>
      <c r="V31" s="492">
        <v>7</v>
      </c>
      <c r="W31" s="492">
        <v>7</v>
      </c>
      <c r="X31" s="493">
        <v>7</v>
      </c>
      <c r="Y31" s="417">
        <f t="shared" si="8"/>
        <v>7</v>
      </c>
      <c r="Z31" s="404">
        <f t="shared" si="14"/>
        <v>7</v>
      </c>
      <c r="AA31" s="498" t="str">
        <f t="shared" si="1"/>
        <v>B-</v>
      </c>
      <c r="AB31" s="423">
        <v>7</v>
      </c>
      <c r="AC31" s="1308"/>
      <c r="AD31" s="412" t="str">
        <f t="shared" si="2"/>
        <v>B-</v>
      </c>
      <c r="AE31" s="408">
        <f t="shared" si="10"/>
        <v>7</v>
      </c>
      <c r="AF31" s="288"/>
      <c r="AG31" s="567"/>
      <c r="AH31" s="567"/>
      <c r="AI31" s="566" t="str">
        <f t="shared" si="11"/>
        <v>N</v>
      </c>
      <c r="AJ31" s="572"/>
      <c r="AK31" s="558"/>
      <c r="AL31" s="558"/>
      <c r="AM31" s="559"/>
      <c r="AN31" s="559"/>
      <c r="AO31" s="560"/>
      <c r="AP31" s="598">
        <f t="shared" si="12"/>
        <v>0</v>
      </c>
      <c r="AQ31" s="598">
        <f t="shared" si="13"/>
        <v>0</v>
      </c>
      <c r="AR31" s="558">
        <f t="shared" si="13"/>
        <v>0</v>
      </c>
      <c r="AS31" s="599">
        <f t="shared" si="3"/>
        <v>75</v>
      </c>
      <c r="AT31" s="772">
        <v>75</v>
      </c>
      <c r="AU31" s="661"/>
      <c r="AV31" s="661"/>
      <c r="AW31" s="661"/>
      <c r="AX31" s="661"/>
      <c r="AY31" s="661"/>
      <c r="AZ31" s="661"/>
      <c r="BA31" s="661"/>
      <c r="BB31" s="661"/>
      <c r="BC31" s="661"/>
      <c r="BD31" s="787"/>
    </row>
    <row r="32" spans="1:58" ht="76.5" x14ac:dyDescent="0.9">
      <c r="A32" s="430">
        <v>20</v>
      </c>
      <c r="B32" s="749">
        <f>DATOS!F27</f>
        <v>0</v>
      </c>
      <c r="C32" s="491">
        <v>6</v>
      </c>
      <c r="D32" s="492">
        <v>6</v>
      </c>
      <c r="E32" s="492">
        <v>6</v>
      </c>
      <c r="F32" s="493">
        <v>6</v>
      </c>
      <c r="G32" s="454">
        <f t="shared" si="4"/>
        <v>6</v>
      </c>
      <c r="H32" s="491">
        <v>6</v>
      </c>
      <c r="I32" s="492">
        <v>6</v>
      </c>
      <c r="J32" s="492">
        <v>6</v>
      </c>
      <c r="K32" s="493">
        <v>6</v>
      </c>
      <c r="L32" s="417">
        <f t="shared" si="5"/>
        <v>6</v>
      </c>
      <c r="M32" s="404">
        <f t="shared" si="6"/>
        <v>6</v>
      </c>
      <c r="N32" s="401" t="str">
        <f t="shared" si="0"/>
        <v>C+</v>
      </c>
      <c r="O32" s="396"/>
      <c r="P32" s="491">
        <v>6</v>
      </c>
      <c r="Q32" s="492">
        <v>6</v>
      </c>
      <c r="R32" s="492">
        <v>6</v>
      </c>
      <c r="S32" s="493">
        <v>6</v>
      </c>
      <c r="T32" s="420">
        <f t="shared" si="7"/>
        <v>6</v>
      </c>
      <c r="U32" s="491">
        <v>6</v>
      </c>
      <c r="V32" s="492">
        <v>6</v>
      </c>
      <c r="W32" s="492">
        <v>6</v>
      </c>
      <c r="X32" s="493">
        <v>6</v>
      </c>
      <c r="Y32" s="417">
        <f t="shared" si="8"/>
        <v>6</v>
      </c>
      <c r="Z32" s="404">
        <f t="shared" si="14"/>
        <v>6</v>
      </c>
      <c r="AA32" s="498" t="str">
        <f t="shared" si="1"/>
        <v>C+</v>
      </c>
      <c r="AB32" s="423">
        <v>6</v>
      </c>
      <c r="AC32" s="1308"/>
      <c r="AD32" s="412" t="str">
        <f t="shared" si="2"/>
        <v>C+</v>
      </c>
      <c r="AE32" s="408">
        <f t="shared" si="10"/>
        <v>6</v>
      </c>
      <c r="AF32" s="288"/>
      <c r="AG32" s="567"/>
      <c r="AH32" s="567"/>
      <c r="AI32" s="566" t="str">
        <f t="shared" si="11"/>
        <v>N</v>
      </c>
      <c r="AJ32" s="572"/>
      <c r="AK32" s="558"/>
      <c r="AL32" s="558"/>
      <c r="AM32" s="559"/>
      <c r="AN32" s="559"/>
      <c r="AO32" s="560"/>
      <c r="AP32" s="598">
        <f t="shared" si="12"/>
        <v>0</v>
      </c>
      <c r="AQ32" s="598">
        <f t="shared" si="13"/>
        <v>0</v>
      </c>
      <c r="AR32" s="558">
        <f t="shared" si="13"/>
        <v>0</v>
      </c>
      <c r="AS32" s="599">
        <f t="shared" si="3"/>
        <v>75</v>
      </c>
      <c r="AT32" s="772">
        <v>75</v>
      </c>
      <c r="AU32" s="661"/>
      <c r="AV32" s="661"/>
      <c r="AW32" s="661"/>
      <c r="AX32" s="661"/>
      <c r="AY32" s="661"/>
      <c r="AZ32" s="661"/>
      <c r="BA32" s="661"/>
      <c r="BB32" s="661"/>
      <c r="BC32" s="661"/>
      <c r="BD32" s="787"/>
    </row>
    <row r="33" spans="1:56" ht="76.5" x14ac:dyDescent="0.9">
      <c r="A33" s="430">
        <v>21</v>
      </c>
      <c r="B33" s="749">
        <f>DATOS!F28</f>
        <v>0</v>
      </c>
      <c r="C33" s="491">
        <v>6</v>
      </c>
      <c r="D33" s="492">
        <v>6</v>
      </c>
      <c r="E33" s="492">
        <v>6</v>
      </c>
      <c r="F33" s="493">
        <v>6</v>
      </c>
      <c r="G33" s="454">
        <f t="shared" si="4"/>
        <v>6</v>
      </c>
      <c r="H33" s="491">
        <v>6</v>
      </c>
      <c r="I33" s="492">
        <v>6</v>
      </c>
      <c r="J33" s="492">
        <v>6</v>
      </c>
      <c r="K33" s="493">
        <v>6</v>
      </c>
      <c r="L33" s="417">
        <f t="shared" si="5"/>
        <v>6</v>
      </c>
      <c r="M33" s="404">
        <f t="shared" si="6"/>
        <v>6</v>
      </c>
      <c r="N33" s="401" t="str">
        <f t="shared" si="0"/>
        <v>C+</v>
      </c>
      <c r="O33" s="396"/>
      <c r="P33" s="491">
        <v>6</v>
      </c>
      <c r="Q33" s="492">
        <v>6</v>
      </c>
      <c r="R33" s="492">
        <v>6</v>
      </c>
      <c r="S33" s="493">
        <v>6</v>
      </c>
      <c r="T33" s="420">
        <f t="shared" si="7"/>
        <v>6</v>
      </c>
      <c r="U33" s="491">
        <v>6</v>
      </c>
      <c r="V33" s="492">
        <v>6</v>
      </c>
      <c r="W33" s="492">
        <v>6</v>
      </c>
      <c r="X33" s="493">
        <v>6</v>
      </c>
      <c r="Y33" s="417">
        <f t="shared" si="8"/>
        <v>6</v>
      </c>
      <c r="Z33" s="404">
        <f t="shared" si="14"/>
        <v>6</v>
      </c>
      <c r="AA33" s="498" t="str">
        <f t="shared" si="1"/>
        <v>C+</v>
      </c>
      <c r="AB33" s="423">
        <v>6</v>
      </c>
      <c r="AC33" s="1308"/>
      <c r="AD33" s="412" t="str">
        <f t="shared" si="2"/>
        <v>C+</v>
      </c>
      <c r="AE33" s="408">
        <f t="shared" si="10"/>
        <v>6</v>
      </c>
      <c r="AF33" s="288"/>
      <c r="AG33" s="567"/>
      <c r="AH33" s="567"/>
      <c r="AI33" s="566" t="str">
        <f t="shared" si="11"/>
        <v>N</v>
      </c>
      <c r="AJ33" s="572"/>
      <c r="AK33" s="558"/>
      <c r="AL33" s="558"/>
      <c r="AM33" s="559"/>
      <c r="AN33" s="559"/>
      <c r="AO33" s="560"/>
      <c r="AP33" s="598">
        <f t="shared" si="12"/>
        <v>0</v>
      </c>
      <c r="AQ33" s="598">
        <f t="shared" si="13"/>
        <v>0</v>
      </c>
      <c r="AR33" s="558">
        <f t="shared" si="13"/>
        <v>0</v>
      </c>
      <c r="AS33" s="599">
        <f t="shared" si="3"/>
        <v>75</v>
      </c>
      <c r="AT33" s="772">
        <v>75</v>
      </c>
      <c r="AU33" s="661"/>
      <c r="AV33" s="661"/>
      <c r="AW33" s="661"/>
      <c r="AX33" s="661"/>
      <c r="AY33" s="661"/>
      <c r="AZ33" s="661"/>
      <c r="BA33" s="661"/>
      <c r="BB33" s="661"/>
      <c r="BC33" s="661"/>
      <c r="BD33" s="787"/>
    </row>
    <row r="34" spans="1:56" ht="76.5" x14ac:dyDescent="0.9">
      <c r="A34" s="430">
        <v>22</v>
      </c>
      <c r="B34" s="749">
        <f>DATOS!F29</f>
        <v>0</v>
      </c>
      <c r="C34" s="491">
        <v>6</v>
      </c>
      <c r="D34" s="492">
        <v>6</v>
      </c>
      <c r="E34" s="492">
        <v>6</v>
      </c>
      <c r="F34" s="493">
        <v>6</v>
      </c>
      <c r="G34" s="454">
        <f t="shared" si="4"/>
        <v>6</v>
      </c>
      <c r="H34" s="491">
        <v>6</v>
      </c>
      <c r="I34" s="492">
        <v>6</v>
      </c>
      <c r="J34" s="492">
        <v>6</v>
      </c>
      <c r="K34" s="493">
        <v>6</v>
      </c>
      <c r="L34" s="417">
        <f t="shared" si="5"/>
        <v>6</v>
      </c>
      <c r="M34" s="404">
        <f t="shared" si="6"/>
        <v>6</v>
      </c>
      <c r="N34" s="401" t="str">
        <f t="shared" si="0"/>
        <v>C+</v>
      </c>
      <c r="O34" s="396"/>
      <c r="P34" s="491">
        <v>6</v>
      </c>
      <c r="Q34" s="492">
        <v>6</v>
      </c>
      <c r="R34" s="492">
        <v>6</v>
      </c>
      <c r="S34" s="493">
        <v>6</v>
      </c>
      <c r="T34" s="420">
        <f t="shared" si="7"/>
        <v>6</v>
      </c>
      <c r="U34" s="491">
        <v>6</v>
      </c>
      <c r="V34" s="492">
        <v>6</v>
      </c>
      <c r="W34" s="492">
        <v>6</v>
      </c>
      <c r="X34" s="493">
        <v>6</v>
      </c>
      <c r="Y34" s="417">
        <f t="shared" si="8"/>
        <v>6</v>
      </c>
      <c r="Z34" s="404">
        <f t="shared" si="14"/>
        <v>6</v>
      </c>
      <c r="AA34" s="498" t="str">
        <f t="shared" si="1"/>
        <v>C+</v>
      </c>
      <c r="AB34" s="423">
        <v>6</v>
      </c>
      <c r="AC34" s="1308"/>
      <c r="AD34" s="412" t="str">
        <f t="shared" si="2"/>
        <v>C+</v>
      </c>
      <c r="AE34" s="408">
        <f t="shared" si="10"/>
        <v>6</v>
      </c>
      <c r="AF34" s="288"/>
      <c r="AG34" s="567"/>
      <c r="AH34" s="567"/>
      <c r="AI34" s="566" t="str">
        <f t="shared" si="11"/>
        <v>N</v>
      </c>
      <c r="AJ34" s="572"/>
      <c r="AK34" s="558"/>
      <c r="AL34" s="558"/>
      <c r="AM34" s="559"/>
      <c r="AN34" s="559"/>
      <c r="AO34" s="560"/>
      <c r="AP34" s="598">
        <f t="shared" si="12"/>
        <v>0</v>
      </c>
      <c r="AQ34" s="598">
        <f t="shared" si="13"/>
        <v>0</v>
      </c>
      <c r="AR34" s="558">
        <f t="shared" si="13"/>
        <v>0</v>
      </c>
      <c r="AS34" s="599">
        <f t="shared" si="3"/>
        <v>75</v>
      </c>
      <c r="AT34" s="772">
        <v>75</v>
      </c>
      <c r="AU34" s="661"/>
      <c r="AV34" s="661"/>
      <c r="AW34" s="661"/>
      <c r="AX34" s="661"/>
      <c r="AY34" s="661"/>
      <c r="AZ34" s="661"/>
      <c r="BA34" s="661"/>
      <c r="BB34" s="661"/>
      <c r="BC34" s="661"/>
      <c r="BD34" s="787"/>
    </row>
    <row r="35" spans="1:56" ht="76.5" x14ac:dyDescent="0.9">
      <c r="A35" s="430">
        <v>23</v>
      </c>
      <c r="B35" s="749">
        <f>DATOS!F30</f>
        <v>0</v>
      </c>
      <c r="C35" s="491">
        <v>5</v>
      </c>
      <c r="D35" s="492">
        <v>5</v>
      </c>
      <c r="E35" s="492">
        <v>5</v>
      </c>
      <c r="F35" s="493">
        <v>5</v>
      </c>
      <c r="G35" s="454">
        <f t="shared" si="4"/>
        <v>5</v>
      </c>
      <c r="H35" s="491">
        <v>5</v>
      </c>
      <c r="I35" s="492">
        <v>5</v>
      </c>
      <c r="J35" s="492">
        <v>5</v>
      </c>
      <c r="K35" s="493">
        <v>5</v>
      </c>
      <c r="L35" s="417">
        <f t="shared" si="5"/>
        <v>5</v>
      </c>
      <c r="M35" s="404">
        <f t="shared" si="6"/>
        <v>5</v>
      </c>
      <c r="N35" s="401" t="str">
        <f t="shared" si="0"/>
        <v>C-</v>
      </c>
      <c r="O35" s="396"/>
      <c r="P35" s="491">
        <v>5</v>
      </c>
      <c r="Q35" s="492">
        <v>5</v>
      </c>
      <c r="R35" s="492">
        <v>5</v>
      </c>
      <c r="S35" s="493">
        <v>5</v>
      </c>
      <c r="T35" s="420">
        <f t="shared" si="7"/>
        <v>5</v>
      </c>
      <c r="U35" s="491">
        <v>5</v>
      </c>
      <c r="V35" s="492">
        <v>5</v>
      </c>
      <c r="W35" s="492">
        <v>5</v>
      </c>
      <c r="X35" s="493">
        <v>5</v>
      </c>
      <c r="Y35" s="417">
        <f t="shared" si="8"/>
        <v>5</v>
      </c>
      <c r="Z35" s="404">
        <f t="shared" si="14"/>
        <v>5</v>
      </c>
      <c r="AA35" s="498" t="str">
        <f t="shared" si="1"/>
        <v>C-</v>
      </c>
      <c r="AB35" s="423">
        <v>5</v>
      </c>
      <c r="AC35" s="1308"/>
      <c r="AD35" s="412" t="str">
        <f t="shared" si="2"/>
        <v>C-</v>
      </c>
      <c r="AE35" s="408">
        <f t="shared" si="10"/>
        <v>5</v>
      </c>
      <c r="AF35" s="288"/>
      <c r="AG35" s="567"/>
      <c r="AH35" s="567"/>
      <c r="AI35" s="566" t="str">
        <f t="shared" si="11"/>
        <v>N</v>
      </c>
      <c r="AJ35" s="572"/>
      <c r="AK35" s="558"/>
      <c r="AL35" s="558"/>
      <c r="AM35" s="559"/>
      <c r="AN35" s="559"/>
      <c r="AO35" s="560"/>
      <c r="AP35" s="598">
        <f t="shared" si="12"/>
        <v>0</v>
      </c>
      <c r="AQ35" s="598">
        <f t="shared" si="13"/>
        <v>0</v>
      </c>
      <c r="AR35" s="558">
        <f t="shared" si="13"/>
        <v>0</v>
      </c>
      <c r="AS35" s="599">
        <f t="shared" si="3"/>
        <v>75</v>
      </c>
      <c r="AT35" s="772">
        <v>75</v>
      </c>
      <c r="AU35" s="661"/>
      <c r="AV35" s="661"/>
      <c r="AW35" s="661"/>
      <c r="AX35" s="661"/>
      <c r="AY35" s="661"/>
      <c r="AZ35" s="661"/>
      <c r="BA35" s="661"/>
      <c r="BB35" s="661"/>
      <c r="BC35" s="661"/>
      <c r="BD35" s="787"/>
    </row>
    <row r="36" spans="1:56" ht="76.5" x14ac:dyDescent="0.9">
      <c r="A36" s="430">
        <v>24</v>
      </c>
      <c r="B36" s="749">
        <f>DATOS!F31</f>
        <v>0</v>
      </c>
      <c r="C36" s="491">
        <v>5</v>
      </c>
      <c r="D36" s="492">
        <v>5</v>
      </c>
      <c r="E36" s="492">
        <v>5</v>
      </c>
      <c r="F36" s="493">
        <v>5</v>
      </c>
      <c r="G36" s="454">
        <f t="shared" si="4"/>
        <v>5</v>
      </c>
      <c r="H36" s="491">
        <v>5</v>
      </c>
      <c r="I36" s="492">
        <v>5</v>
      </c>
      <c r="J36" s="492">
        <v>5</v>
      </c>
      <c r="K36" s="493">
        <v>5</v>
      </c>
      <c r="L36" s="417">
        <f t="shared" si="5"/>
        <v>5</v>
      </c>
      <c r="M36" s="404">
        <f t="shared" si="6"/>
        <v>5</v>
      </c>
      <c r="N36" s="401" t="str">
        <f t="shared" si="0"/>
        <v>C-</v>
      </c>
      <c r="O36" s="396"/>
      <c r="P36" s="491">
        <v>5</v>
      </c>
      <c r="Q36" s="492">
        <v>5</v>
      </c>
      <c r="R36" s="492">
        <v>5</v>
      </c>
      <c r="S36" s="493">
        <v>5</v>
      </c>
      <c r="T36" s="420">
        <f t="shared" si="7"/>
        <v>5</v>
      </c>
      <c r="U36" s="491">
        <v>5</v>
      </c>
      <c r="V36" s="492">
        <v>5</v>
      </c>
      <c r="W36" s="492">
        <v>5</v>
      </c>
      <c r="X36" s="493">
        <v>5</v>
      </c>
      <c r="Y36" s="417">
        <f t="shared" si="8"/>
        <v>5</v>
      </c>
      <c r="Z36" s="404">
        <f t="shared" si="14"/>
        <v>5</v>
      </c>
      <c r="AA36" s="498" t="str">
        <f t="shared" si="1"/>
        <v>C-</v>
      </c>
      <c r="AB36" s="423">
        <v>5</v>
      </c>
      <c r="AC36" s="1308"/>
      <c r="AD36" s="412" t="str">
        <f t="shared" si="2"/>
        <v>C-</v>
      </c>
      <c r="AE36" s="408">
        <f t="shared" si="10"/>
        <v>5</v>
      </c>
      <c r="AF36" s="288"/>
      <c r="AG36" s="567"/>
      <c r="AH36" s="567"/>
      <c r="AI36" s="566" t="str">
        <f t="shared" si="11"/>
        <v>N</v>
      </c>
      <c r="AJ36" s="572"/>
      <c r="AK36" s="558"/>
      <c r="AL36" s="558"/>
      <c r="AM36" s="559"/>
      <c r="AN36" s="559"/>
      <c r="AO36" s="560"/>
      <c r="AP36" s="598">
        <f t="shared" si="12"/>
        <v>0</v>
      </c>
      <c r="AQ36" s="598">
        <f t="shared" si="13"/>
        <v>0</v>
      </c>
      <c r="AR36" s="558">
        <f t="shared" si="13"/>
        <v>0</v>
      </c>
      <c r="AS36" s="599">
        <f t="shared" si="3"/>
        <v>75</v>
      </c>
      <c r="AT36" s="772">
        <v>75</v>
      </c>
      <c r="AU36" s="661"/>
      <c r="AV36" s="661"/>
      <c r="AW36" s="661"/>
      <c r="AX36" s="661"/>
      <c r="AY36" s="661"/>
      <c r="AZ36" s="661"/>
      <c r="BA36" s="661"/>
      <c r="BB36" s="661"/>
      <c r="BC36" s="661"/>
      <c r="BD36" s="787"/>
    </row>
    <row r="37" spans="1:56" ht="76.5" x14ac:dyDescent="0.9">
      <c r="A37" s="430">
        <v>25</v>
      </c>
      <c r="B37" s="749">
        <f>DATOS!F32</f>
        <v>0</v>
      </c>
      <c r="C37" s="491">
        <v>5</v>
      </c>
      <c r="D37" s="492">
        <v>5</v>
      </c>
      <c r="E37" s="492">
        <v>5</v>
      </c>
      <c r="F37" s="493">
        <v>5</v>
      </c>
      <c r="G37" s="454">
        <f t="shared" si="4"/>
        <v>5</v>
      </c>
      <c r="H37" s="491">
        <v>5</v>
      </c>
      <c r="I37" s="492">
        <v>5</v>
      </c>
      <c r="J37" s="492">
        <v>5</v>
      </c>
      <c r="K37" s="493">
        <v>5</v>
      </c>
      <c r="L37" s="417">
        <f t="shared" si="5"/>
        <v>5</v>
      </c>
      <c r="M37" s="404">
        <f t="shared" si="6"/>
        <v>5</v>
      </c>
      <c r="N37" s="401" t="str">
        <f t="shared" si="0"/>
        <v>C-</v>
      </c>
      <c r="O37" s="396"/>
      <c r="P37" s="491">
        <v>5</v>
      </c>
      <c r="Q37" s="492">
        <v>5</v>
      </c>
      <c r="R37" s="492">
        <v>5</v>
      </c>
      <c r="S37" s="493">
        <v>5</v>
      </c>
      <c r="T37" s="420">
        <f t="shared" si="7"/>
        <v>5</v>
      </c>
      <c r="U37" s="491">
        <v>5</v>
      </c>
      <c r="V37" s="492">
        <v>5</v>
      </c>
      <c r="W37" s="492">
        <v>5</v>
      </c>
      <c r="X37" s="493">
        <v>5</v>
      </c>
      <c r="Y37" s="417">
        <f t="shared" si="8"/>
        <v>5</v>
      </c>
      <c r="Z37" s="404">
        <f t="shared" si="14"/>
        <v>5</v>
      </c>
      <c r="AA37" s="498" t="str">
        <f t="shared" si="1"/>
        <v>C-</v>
      </c>
      <c r="AB37" s="423">
        <v>5</v>
      </c>
      <c r="AC37" s="1308"/>
      <c r="AD37" s="412" t="str">
        <f t="shared" si="2"/>
        <v>C-</v>
      </c>
      <c r="AE37" s="408">
        <f t="shared" si="10"/>
        <v>5</v>
      </c>
      <c r="AF37" s="288"/>
      <c r="AG37" s="567"/>
      <c r="AH37" s="567"/>
      <c r="AI37" s="566" t="str">
        <f t="shared" si="11"/>
        <v>N</v>
      </c>
      <c r="AJ37" s="572"/>
      <c r="AK37" s="558"/>
      <c r="AL37" s="558"/>
      <c r="AM37" s="559"/>
      <c r="AN37" s="559"/>
      <c r="AO37" s="560"/>
      <c r="AP37" s="598">
        <f t="shared" si="12"/>
        <v>0</v>
      </c>
      <c r="AQ37" s="598">
        <f t="shared" si="13"/>
        <v>0</v>
      </c>
      <c r="AR37" s="558">
        <f t="shared" si="13"/>
        <v>0</v>
      </c>
      <c r="AS37" s="599">
        <f t="shared" si="3"/>
        <v>75</v>
      </c>
      <c r="AT37" s="772">
        <v>75</v>
      </c>
      <c r="AU37" s="661"/>
      <c r="AV37" s="661"/>
      <c r="AW37" s="661"/>
      <c r="AX37" s="661"/>
      <c r="AY37" s="661"/>
      <c r="AZ37" s="661"/>
      <c r="BA37" s="661"/>
      <c r="BB37" s="661"/>
      <c r="BC37" s="661"/>
      <c r="BD37" s="787"/>
    </row>
    <row r="38" spans="1:56" ht="76.5" x14ac:dyDescent="0.9">
      <c r="A38" s="430">
        <v>26</v>
      </c>
      <c r="B38" s="749">
        <f>DATOS!F33</f>
        <v>0</v>
      </c>
      <c r="C38" s="491">
        <v>4</v>
      </c>
      <c r="D38" s="492">
        <v>4</v>
      </c>
      <c r="E38" s="492">
        <v>4</v>
      </c>
      <c r="F38" s="493">
        <v>4</v>
      </c>
      <c r="G38" s="454">
        <f t="shared" si="4"/>
        <v>4</v>
      </c>
      <c r="H38" s="491">
        <v>4</v>
      </c>
      <c r="I38" s="492">
        <v>4</v>
      </c>
      <c r="J38" s="492">
        <v>4</v>
      </c>
      <c r="K38" s="493">
        <v>4</v>
      </c>
      <c r="L38" s="417">
        <f t="shared" si="5"/>
        <v>4</v>
      </c>
      <c r="M38" s="404">
        <f t="shared" si="6"/>
        <v>4</v>
      </c>
      <c r="N38" s="401" t="str">
        <f t="shared" si="0"/>
        <v>D+</v>
      </c>
      <c r="O38" s="396"/>
      <c r="P38" s="491">
        <v>4</v>
      </c>
      <c r="Q38" s="492">
        <v>4</v>
      </c>
      <c r="R38" s="492">
        <v>4</v>
      </c>
      <c r="S38" s="493">
        <v>4</v>
      </c>
      <c r="T38" s="420">
        <f t="shared" si="7"/>
        <v>4</v>
      </c>
      <c r="U38" s="491">
        <v>4</v>
      </c>
      <c r="V38" s="492">
        <v>4</v>
      </c>
      <c r="W38" s="492">
        <v>4</v>
      </c>
      <c r="X38" s="493">
        <v>4</v>
      </c>
      <c r="Y38" s="417">
        <f t="shared" si="8"/>
        <v>4</v>
      </c>
      <c r="Z38" s="404">
        <f t="shared" si="14"/>
        <v>4</v>
      </c>
      <c r="AA38" s="498" t="str">
        <f t="shared" si="1"/>
        <v>D+</v>
      </c>
      <c r="AB38" s="423">
        <v>4</v>
      </c>
      <c r="AC38" s="1308"/>
      <c r="AD38" s="412" t="str">
        <f t="shared" si="2"/>
        <v>D+</v>
      </c>
      <c r="AE38" s="408">
        <f t="shared" si="10"/>
        <v>4</v>
      </c>
      <c r="AF38" s="288"/>
      <c r="AG38" s="567"/>
      <c r="AH38" s="567"/>
      <c r="AI38" s="566" t="str">
        <f t="shared" si="11"/>
        <v>N</v>
      </c>
      <c r="AJ38" s="572"/>
      <c r="AK38" s="558"/>
      <c r="AL38" s="558"/>
      <c r="AM38" s="559"/>
      <c r="AN38" s="559"/>
      <c r="AO38" s="560"/>
      <c r="AP38" s="598">
        <f t="shared" si="12"/>
        <v>0</v>
      </c>
      <c r="AQ38" s="598">
        <f t="shared" si="13"/>
        <v>0</v>
      </c>
      <c r="AR38" s="558">
        <f t="shared" si="13"/>
        <v>0</v>
      </c>
      <c r="AS38" s="599">
        <f t="shared" si="3"/>
        <v>75</v>
      </c>
      <c r="AT38" s="772">
        <v>75</v>
      </c>
      <c r="AU38" s="661"/>
      <c r="AV38" s="661"/>
      <c r="AW38" s="661"/>
      <c r="AX38" s="661"/>
      <c r="AY38" s="661"/>
      <c r="AZ38" s="661"/>
      <c r="BA38" s="661"/>
      <c r="BB38" s="661"/>
      <c r="BC38" s="661"/>
      <c r="BD38" s="787"/>
    </row>
    <row r="39" spans="1:56" ht="76.5" x14ac:dyDescent="0.9">
      <c r="A39" s="430">
        <v>27</v>
      </c>
      <c r="B39" s="749">
        <f>DATOS!F34</f>
        <v>0</v>
      </c>
      <c r="C39" s="491">
        <v>4</v>
      </c>
      <c r="D39" s="492">
        <v>4</v>
      </c>
      <c r="E39" s="492">
        <v>4</v>
      </c>
      <c r="F39" s="493">
        <v>4</v>
      </c>
      <c r="G39" s="454">
        <f t="shared" si="4"/>
        <v>4</v>
      </c>
      <c r="H39" s="491">
        <v>4</v>
      </c>
      <c r="I39" s="492">
        <v>4</v>
      </c>
      <c r="J39" s="492">
        <v>4</v>
      </c>
      <c r="K39" s="493">
        <v>4</v>
      </c>
      <c r="L39" s="417">
        <f t="shared" si="5"/>
        <v>4</v>
      </c>
      <c r="M39" s="404">
        <f t="shared" si="6"/>
        <v>4</v>
      </c>
      <c r="N39" s="401" t="str">
        <f t="shared" si="0"/>
        <v>D+</v>
      </c>
      <c r="O39" s="396"/>
      <c r="P39" s="491">
        <v>4</v>
      </c>
      <c r="Q39" s="492">
        <v>4</v>
      </c>
      <c r="R39" s="492">
        <v>4</v>
      </c>
      <c r="S39" s="493">
        <v>4</v>
      </c>
      <c r="T39" s="420">
        <f t="shared" si="7"/>
        <v>4</v>
      </c>
      <c r="U39" s="491">
        <v>4</v>
      </c>
      <c r="V39" s="492">
        <v>4</v>
      </c>
      <c r="W39" s="492">
        <v>4</v>
      </c>
      <c r="X39" s="493">
        <v>4</v>
      </c>
      <c r="Y39" s="417">
        <f t="shared" si="8"/>
        <v>4</v>
      </c>
      <c r="Z39" s="404">
        <f t="shared" si="14"/>
        <v>4</v>
      </c>
      <c r="AA39" s="498" t="str">
        <f t="shared" si="1"/>
        <v>D+</v>
      </c>
      <c r="AB39" s="423">
        <v>4</v>
      </c>
      <c r="AC39" s="1308"/>
      <c r="AD39" s="412" t="str">
        <f t="shared" si="2"/>
        <v>D+</v>
      </c>
      <c r="AE39" s="408">
        <f t="shared" si="10"/>
        <v>4</v>
      </c>
      <c r="AF39" s="288"/>
      <c r="AG39" s="567"/>
      <c r="AH39" s="567"/>
      <c r="AI39" s="566" t="str">
        <f t="shared" si="11"/>
        <v>N</v>
      </c>
      <c r="AJ39" s="572"/>
      <c r="AK39" s="558"/>
      <c r="AL39" s="558"/>
      <c r="AM39" s="559"/>
      <c r="AN39" s="559"/>
      <c r="AO39" s="560"/>
      <c r="AP39" s="598">
        <f t="shared" si="12"/>
        <v>0</v>
      </c>
      <c r="AQ39" s="598">
        <f t="shared" si="13"/>
        <v>0</v>
      </c>
      <c r="AR39" s="558">
        <f t="shared" si="13"/>
        <v>0</v>
      </c>
      <c r="AS39" s="599">
        <f t="shared" si="3"/>
        <v>75</v>
      </c>
      <c r="AT39" s="772">
        <v>75</v>
      </c>
      <c r="AU39" s="661"/>
      <c r="AV39" s="661"/>
      <c r="AW39" s="661"/>
      <c r="AX39" s="661"/>
      <c r="AY39" s="661"/>
      <c r="AZ39" s="661"/>
      <c r="BA39" s="661"/>
      <c r="BB39" s="661"/>
      <c r="BC39" s="661"/>
      <c r="BD39" s="787"/>
    </row>
    <row r="40" spans="1:56" ht="76.5" x14ac:dyDescent="0.9">
      <c r="A40" s="430">
        <v>28</v>
      </c>
      <c r="B40" s="749">
        <f>DATOS!F35</f>
        <v>0</v>
      </c>
      <c r="C40" s="491">
        <v>4</v>
      </c>
      <c r="D40" s="492">
        <v>4</v>
      </c>
      <c r="E40" s="492">
        <v>4</v>
      </c>
      <c r="F40" s="493">
        <v>4</v>
      </c>
      <c r="G40" s="454">
        <f t="shared" si="4"/>
        <v>4</v>
      </c>
      <c r="H40" s="491">
        <v>4</v>
      </c>
      <c r="I40" s="492">
        <v>4</v>
      </c>
      <c r="J40" s="492">
        <v>4</v>
      </c>
      <c r="K40" s="493">
        <v>4</v>
      </c>
      <c r="L40" s="417">
        <f t="shared" si="5"/>
        <v>4</v>
      </c>
      <c r="M40" s="404">
        <f t="shared" si="6"/>
        <v>4</v>
      </c>
      <c r="N40" s="401" t="str">
        <f t="shared" si="0"/>
        <v>D+</v>
      </c>
      <c r="O40" s="396"/>
      <c r="P40" s="491">
        <v>4</v>
      </c>
      <c r="Q40" s="492">
        <v>4</v>
      </c>
      <c r="R40" s="492">
        <v>4</v>
      </c>
      <c r="S40" s="493">
        <v>4</v>
      </c>
      <c r="T40" s="420">
        <f t="shared" si="7"/>
        <v>4</v>
      </c>
      <c r="U40" s="491">
        <v>4</v>
      </c>
      <c r="V40" s="492">
        <v>4</v>
      </c>
      <c r="W40" s="492">
        <v>4</v>
      </c>
      <c r="X40" s="493">
        <v>4</v>
      </c>
      <c r="Y40" s="417">
        <f t="shared" si="8"/>
        <v>4</v>
      </c>
      <c r="Z40" s="404">
        <f t="shared" si="14"/>
        <v>4</v>
      </c>
      <c r="AA40" s="498" t="str">
        <f t="shared" si="1"/>
        <v>D+</v>
      </c>
      <c r="AB40" s="423">
        <v>4</v>
      </c>
      <c r="AC40" s="1308"/>
      <c r="AD40" s="412" t="str">
        <f t="shared" si="2"/>
        <v>D+</v>
      </c>
      <c r="AE40" s="408">
        <f t="shared" si="10"/>
        <v>4</v>
      </c>
      <c r="AF40" s="288"/>
      <c r="AG40" s="567"/>
      <c r="AH40" s="567"/>
      <c r="AI40" s="566" t="str">
        <f t="shared" si="11"/>
        <v>N</v>
      </c>
      <c r="AJ40" s="572"/>
      <c r="AK40" s="558"/>
      <c r="AL40" s="558"/>
      <c r="AM40" s="559"/>
      <c r="AN40" s="559"/>
      <c r="AO40" s="560"/>
      <c r="AP40" s="598">
        <f t="shared" si="12"/>
        <v>0</v>
      </c>
      <c r="AQ40" s="598">
        <f t="shared" si="13"/>
        <v>0</v>
      </c>
      <c r="AR40" s="558">
        <f t="shared" si="13"/>
        <v>0</v>
      </c>
      <c r="AS40" s="599">
        <f t="shared" si="3"/>
        <v>75</v>
      </c>
      <c r="AT40" s="772">
        <v>75</v>
      </c>
      <c r="AU40" s="661"/>
      <c r="AV40" s="661"/>
      <c r="AW40" s="661"/>
      <c r="AX40" s="661"/>
      <c r="AY40" s="661"/>
      <c r="AZ40" s="661"/>
      <c r="BA40" s="661"/>
      <c r="BB40" s="661"/>
      <c r="BC40" s="661"/>
      <c r="BD40" s="787"/>
    </row>
    <row r="41" spans="1:56" ht="76.5" x14ac:dyDescent="0.9">
      <c r="A41" s="430">
        <v>29</v>
      </c>
      <c r="B41" s="749">
        <f>DATOS!F36</f>
        <v>0</v>
      </c>
      <c r="C41" s="491">
        <v>5</v>
      </c>
      <c r="D41" s="492">
        <v>5</v>
      </c>
      <c r="E41" s="492">
        <v>5</v>
      </c>
      <c r="F41" s="493">
        <v>5</v>
      </c>
      <c r="G41" s="454">
        <f t="shared" si="4"/>
        <v>5</v>
      </c>
      <c r="H41" s="491">
        <v>5</v>
      </c>
      <c r="I41" s="492">
        <v>5</v>
      </c>
      <c r="J41" s="492">
        <v>5</v>
      </c>
      <c r="K41" s="493">
        <v>5</v>
      </c>
      <c r="L41" s="417">
        <f t="shared" si="5"/>
        <v>5</v>
      </c>
      <c r="M41" s="404">
        <f t="shared" si="6"/>
        <v>5</v>
      </c>
      <c r="N41" s="401" t="str">
        <f t="shared" si="0"/>
        <v>C-</v>
      </c>
      <c r="O41" s="396"/>
      <c r="P41" s="491">
        <v>5</v>
      </c>
      <c r="Q41" s="492">
        <v>5</v>
      </c>
      <c r="R41" s="492">
        <v>5</v>
      </c>
      <c r="S41" s="493">
        <v>5</v>
      </c>
      <c r="T41" s="420">
        <f t="shared" si="7"/>
        <v>5</v>
      </c>
      <c r="U41" s="491">
        <v>5</v>
      </c>
      <c r="V41" s="492">
        <v>5</v>
      </c>
      <c r="W41" s="492">
        <v>5</v>
      </c>
      <c r="X41" s="493">
        <v>5</v>
      </c>
      <c r="Y41" s="417">
        <f t="shared" si="8"/>
        <v>5</v>
      </c>
      <c r="Z41" s="404">
        <f t="shared" si="14"/>
        <v>5</v>
      </c>
      <c r="AA41" s="498" t="str">
        <f t="shared" si="1"/>
        <v>C-</v>
      </c>
      <c r="AB41" s="423">
        <v>5</v>
      </c>
      <c r="AC41" s="1308"/>
      <c r="AD41" s="412" t="str">
        <f t="shared" si="2"/>
        <v>C-</v>
      </c>
      <c r="AE41" s="408">
        <f t="shared" si="10"/>
        <v>5</v>
      </c>
      <c r="AF41" s="288"/>
      <c r="AG41" s="567"/>
      <c r="AH41" s="567"/>
      <c r="AI41" s="566" t="str">
        <f t="shared" si="11"/>
        <v>N</v>
      </c>
      <c r="AJ41" s="572"/>
      <c r="AK41" s="558"/>
      <c r="AL41" s="558"/>
      <c r="AM41" s="559"/>
      <c r="AN41" s="559"/>
      <c r="AO41" s="560"/>
      <c r="AP41" s="598">
        <f t="shared" si="12"/>
        <v>0</v>
      </c>
      <c r="AQ41" s="598">
        <f t="shared" si="13"/>
        <v>0</v>
      </c>
      <c r="AR41" s="558">
        <f t="shared" si="13"/>
        <v>0</v>
      </c>
      <c r="AS41" s="599">
        <f t="shared" si="3"/>
        <v>75</v>
      </c>
      <c r="AT41" s="772">
        <v>75</v>
      </c>
      <c r="AU41" s="661"/>
      <c r="AV41" s="661"/>
      <c r="AW41" s="661"/>
      <c r="AX41" s="661"/>
      <c r="AY41" s="661"/>
      <c r="AZ41" s="661"/>
      <c r="BA41" s="661"/>
      <c r="BB41" s="661"/>
      <c r="BC41" s="661"/>
      <c r="BD41" s="787"/>
    </row>
    <row r="42" spans="1:56" ht="76.5" x14ac:dyDescent="0.9">
      <c r="A42" s="430">
        <v>30</v>
      </c>
      <c r="B42" s="749">
        <f>DATOS!F37</f>
        <v>0</v>
      </c>
      <c r="C42" s="491">
        <v>3</v>
      </c>
      <c r="D42" s="492">
        <v>3</v>
      </c>
      <c r="E42" s="492">
        <v>3</v>
      </c>
      <c r="F42" s="493">
        <v>3</v>
      </c>
      <c r="G42" s="454">
        <f t="shared" si="4"/>
        <v>3</v>
      </c>
      <c r="H42" s="491">
        <v>3</v>
      </c>
      <c r="I42" s="492">
        <v>3</v>
      </c>
      <c r="J42" s="492">
        <v>3</v>
      </c>
      <c r="K42" s="493">
        <v>3</v>
      </c>
      <c r="L42" s="417">
        <f t="shared" si="5"/>
        <v>3</v>
      </c>
      <c r="M42" s="404">
        <f t="shared" si="6"/>
        <v>3</v>
      </c>
      <c r="N42" s="401" t="str">
        <f t="shared" si="0"/>
        <v>D-</v>
      </c>
      <c r="O42" s="396"/>
      <c r="P42" s="491">
        <v>3</v>
      </c>
      <c r="Q42" s="492">
        <v>3</v>
      </c>
      <c r="R42" s="492">
        <v>3</v>
      </c>
      <c r="S42" s="493">
        <v>3</v>
      </c>
      <c r="T42" s="420">
        <f t="shared" si="7"/>
        <v>3</v>
      </c>
      <c r="U42" s="491">
        <v>3</v>
      </c>
      <c r="V42" s="492">
        <v>3</v>
      </c>
      <c r="W42" s="492">
        <v>3</v>
      </c>
      <c r="X42" s="493">
        <v>3</v>
      </c>
      <c r="Y42" s="417">
        <f t="shared" si="8"/>
        <v>3</v>
      </c>
      <c r="Z42" s="404">
        <f t="shared" si="14"/>
        <v>3</v>
      </c>
      <c r="AA42" s="498" t="str">
        <f t="shared" si="1"/>
        <v>D-</v>
      </c>
      <c r="AB42" s="423">
        <v>3</v>
      </c>
      <c r="AC42" s="1308"/>
      <c r="AD42" s="412" t="str">
        <f t="shared" si="2"/>
        <v>D-</v>
      </c>
      <c r="AE42" s="408">
        <f t="shared" si="10"/>
        <v>3</v>
      </c>
      <c r="AF42" s="288"/>
      <c r="AG42" s="567"/>
      <c r="AH42" s="567"/>
      <c r="AI42" s="566" t="str">
        <f t="shared" si="11"/>
        <v>N</v>
      </c>
      <c r="AJ42" s="572"/>
      <c r="AK42" s="558"/>
      <c r="AL42" s="558"/>
      <c r="AM42" s="559"/>
      <c r="AN42" s="559"/>
      <c r="AO42" s="560"/>
      <c r="AP42" s="598">
        <f t="shared" si="12"/>
        <v>0</v>
      </c>
      <c r="AQ42" s="598">
        <f t="shared" si="13"/>
        <v>0</v>
      </c>
      <c r="AR42" s="558">
        <f t="shared" si="13"/>
        <v>0</v>
      </c>
      <c r="AS42" s="599">
        <f t="shared" si="3"/>
        <v>75</v>
      </c>
      <c r="AT42" s="772">
        <v>75</v>
      </c>
      <c r="AU42" s="661"/>
      <c r="AV42" s="661"/>
      <c r="AW42" s="661"/>
      <c r="AX42" s="661"/>
      <c r="AY42" s="661"/>
      <c r="AZ42" s="661"/>
      <c r="BA42" s="661"/>
      <c r="BB42" s="661"/>
      <c r="BC42" s="661"/>
      <c r="BD42" s="787"/>
    </row>
    <row r="43" spans="1:56" ht="76.5" x14ac:dyDescent="0.9">
      <c r="A43" s="430">
        <v>31</v>
      </c>
      <c r="B43" s="749">
        <f>DATOS!F38</f>
        <v>0</v>
      </c>
      <c r="C43" s="491">
        <v>3</v>
      </c>
      <c r="D43" s="492">
        <v>3</v>
      </c>
      <c r="E43" s="492">
        <v>3</v>
      </c>
      <c r="F43" s="493">
        <v>3</v>
      </c>
      <c r="G43" s="454">
        <f t="shared" si="4"/>
        <v>3</v>
      </c>
      <c r="H43" s="491">
        <v>3</v>
      </c>
      <c r="I43" s="492">
        <v>3</v>
      </c>
      <c r="J43" s="492">
        <v>3</v>
      </c>
      <c r="K43" s="493">
        <v>3</v>
      </c>
      <c r="L43" s="417">
        <f t="shared" si="5"/>
        <v>3</v>
      </c>
      <c r="M43" s="404">
        <f t="shared" si="6"/>
        <v>3</v>
      </c>
      <c r="N43" s="401" t="str">
        <f t="shared" si="0"/>
        <v>D-</v>
      </c>
      <c r="O43" s="396"/>
      <c r="P43" s="491">
        <v>3</v>
      </c>
      <c r="Q43" s="492">
        <v>3</v>
      </c>
      <c r="R43" s="492">
        <v>3</v>
      </c>
      <c r="S43" s="493">
        <v>3</v>
      </c>
      <c r="T43" s="420">
        <f t="shared" si="7"/>
        <v>3</v>
      </c>
      <c r="U43" s="491">
        <v>3</v>
      </c>
      <c r="V43" s="492">
        <v>3</v>
      </c>
      <c r="W43" s="492">
        <v>3</v>
      </c>
      <c r="X43" s="493">
        <v>3</v>
      </c>
      <c r="Y43" s="417">
        <f t="shared" si="8"/>
        <v>3</v>
      </c>
      <c r="Z43" s="404">
        <f t="shared" si="14"/>
        <v>3</v>
      </c>
      <c r="AA43" s="498" t="str">
        <f t="shared" si="1"/>
        <v>D-</v>
      </c>
      <c r="AB43" s="423">
        <v>3</v>
      </c>
      <c r="AC43" s="1308"/>
      <c r="AD43" s="412" t="str">
        <f t="shared" si="2"/>
        <v>D-</v>
      </c>
      <c r="AE43" s="408">
        <f t="shared" si="10"/>
        <v>3</v>
      </c>
      <c r="AF43" s="288"/>
      <c r="AG43" s="567"/>
      <c r="AH43" s="567"/>
      <c r="AI43" s="566" t="str">
        <f t="shared" si="11"/>
        <v>N</v>
      </c>
      <c r="AJ43" s="572"/>
      <c r="AK43" s="558"/>
      <c r="AL43" s="558"/>
      <c r="AM43" s="559"/>
      <c r="AN43" s="559"/>
      <c r="AO43" s="560"/>
      <c r="AP43" s="598">
        <f t="shared" si="12"/>
        <v>0</v>
      </c>
      <c r="AQ43" s="598">
        <f t="shared" si="13"/>
        <v>0</v>
      </c>
      <c r="AR43" s="558">
        <f t="shared" si="13"/>
        <v>0</v>
      </c>
      <c r="AS43" s="599">
        <f t="shared" si="3"/>
        <v>75</v>
      </c>
      <c r="AT43" s="772">
        <v>75</v>
      </c>
      <c r="AU43" s="661"/>
      <c r="AV43" s="661"/>
      <c r="AW43" s="661"/>
      <c r="AX43" s="661"/>
      <c r="AY43" s="661"/>
      <c r="AZ43" s="661"/>
      <c r="BA43" s="661"/>
      <c r="BB43" s="661"/>
      <c r="BC43" s="661"/>
      <c r="BD43" s="787"/>
    </row>
    <row r="44" spans="1:56" ht="76.5" x14ac:dyDescent="0.9">
      <c r="A44" s="430">
        <v>32</v>
      </c>
      <c r="B44" s="749">
        <f>DATOS!F39</f>
        <v>0</v>
      </c>
      <c r="C44" s="491">
        <v>3</v>
      </c>
      <c r="D44" s="492">
        <v>3</v>
      </c>
      <c r="E44" s="492">
        <v>3</v>
      </c>
      <c r="F44" s="493">
        <v>3</v>
      </c>
      <c r="G44" s="454">
        <f t="shared" si="4"/>
        <v>3</v>
      </c>
      <c r="H44" s="491">
        <v>3</v>
      </c>
      <c r="I44" s="492">
        <v>3</v>
      </c>
      <c r="J44" s="492">
        <v>3</v>
      </c>
      <c r="K44" s="493">
        <v>3</v>
      </c>
      <c r="L44" s="417">
        <f t="shared" si="5"/>
        <v>3</v>
      </c>
      <c r="M44" s="404">
        <f t="shared" si="6"/>
        <v>3</v>
      </c>
      <c r="N44" s="401" t="str">
        <f t="shared" si="0"/>
        <v>D-</v>
      </c>
      <c r="O44" s="396"/>
      <c r="P44" s="491">
        <v>3</v>
      </c>
      <c r="Q44" s="492">
        <v>3</v>
      </c>
      <c r="R44" s="492">
        <v>3</v>
      </c>
      <c r="S44" s="493">
        <v>3</v>
      </c>
      <c r="T44" s="420">
        <f t="shared" si="7"/>
        <v>3</v>
      </c>
      <c r="U44" s="491">
        <v>3</v>
      </c>
      <c r="V44" s="492">
        <v>3</v>
      </c>
      <c r="W44" s="492">
        <v>3</v>
      </c>
      <c r="X44" s="493">
        <v>3</v>
      </c>
      <c r="Y44" s="417">
        <f t="shared" si="8"/>
        <v>3</v>
      </c>
      <c r="Z44" s="404">
        <f t="shared" si="14"/>
        <v>3</v>
      </c>
      <c r="AA44" s="498" t="str">
        <f t="shared" si="1"/>
        <v>D-</v>
      </c>
      <c r="AB44" s="423">
        <v>3</v>
      </c>
      <c r="AC44" s="1308"/>
      <c r="AD44" s="412" t="str">
        <f t="shared" si="2"/>
        <v>D-</v>
      </c>
      <c r="AE44" s="408">
        <f t="shared" si="10"/>
        <v>3</v>
      </c>
      <c r="AF44" s="288"/>
      <c r="AG44" s="567"/>
      <c r="AH44" s="567"/>
      <c r="AI44" s="566" t="str">
        <f t="shared" si="11"/>
        <v>N</v>
      </c>
      <c r="AJ44" s="572"/>
      <c r="AK44" s="558"/>
      <c r="AL44" s="558"/>
      <c r="AM44" s="559"/>
      <c r="AN44" s="559"/>
      <c r="AO44" s="560"/>
      <c r="AP44" s="598">
        <f t="shared" si="12"/>
        <v>0</v>
      </c>
      <c r="AQ44" s="598">
        <f t="shared" si="13"/>
        <v>0</v>
      </c>
      <c r="AR44" s="558">
        <f t="shared" si="13"/>
        <v>0</v>
      </c>
      <c r="AS44" s="599">
        <f t="shared" si="3"/>
        <v>75</v>
      </c>
      <c r="AT44" s="772">
        <v>75</v>
      </c>
      <c r="AU44" s="661"/>
      <c r="AV44" s="661"/>
      <c r="AW44" s="661"/>
      <c r="AX44" s="661"/>
      <c r="AY44" s="661"/>
      <c r="AZ44" s="661"/>
      <c r="BA44" s="661"/>
      <c r="BB44" s="661"/>
      <c r="BC44" s="661"/>
      <c r="BD44" s="787"/>
    </row>
    <row r="45" spans="1:56" ht="76.5" x14ac:dyDescent="0.9">
      <c r="A45" s="430">
        <v>33</v>
      </c>
      <c r="B45" s="749">
        <f>DATOS!F40</f>
        <v>0</v>
      </c>
      <c r="C45" s="491">
        <v>4</v>
      </c>
      <c r="D45" s="492">
        <v>4</v>
      </c>
      <c r="E45" s="492">
        <v>4</v>
      </c>
      <c r="F45" s="493">
        <v>4</v>
      </c>
      <c r="G45" s="454">
        <f t="shared" si="4"/>
        <v>4</v>
      </c>
      <c r="H45" s="491">
        <v>4</v>
      </c>
      <c r="I45" s="492">
        <v>4</v>
      </c>
      <c r="J45" s="492">
        <v>4</v>
      </c>
      <c r="K45" s="493">
        <v>4</v>
      </c>
      <c r="L45" s="417">
        <f t="shared" si="5"/>
        <v>4</v>
      </c>
      <c r="M45" s="404">
        <f t="shared" si="6"/>
        <v>4</v>
      </c>
      <c r="N45" s="401" t="str">
        <f t="shared" si="0"/>
        <v>D+</v>
      </c>
      <c r="O45" s="396"/>
      <c r="P45" s="491">
        <v>4</v>
      </c>
      <c r="Q45" s="492">
        <v>4</v>
      </c>
      <c r="R45" s="492">
        <v>4</v>
      </c>
      <c r="S45" s="493">
        <v>4</v>
      </c>
      <c r="T45" s="420">
        <f t="shared" si="7"/>
        <v>4</v>
      </c>
      <c r="U45" s="491">
        <v>4</v>
      </c>
      <c r="V45" s="492">
        <v>4</v>
      </c>
      <c r="W45" s="492">
        <v>4</v>
      </c>
      <c r="X45" s="493">
        <v>4</v>
      </c>
      <c r="Y45" s="417">
        <f t="shared" si="8"/>
        <v>4</v>
      </c>
      <c r="Z45" s="404">
        <f t="shared" si="14"/>
        <v>4</v>
      </c>
      <c r="AA45" s="498" t="str">
        <f t="shared" si="1"/>
        <v>D+</v>
      </c>
      <c r="AB45" s="423">
        <v>4</v>
      </c>
      <c r="AC45" s="1308"/>
      <c r="AD45" s="412" t="str">
        <f t="shared" si="2"/>
        <v>D+</v>
      </c>
      <c r="AE45" s="408">
        <f t="shared" si="10"/>
        <v>4</v>
      </c>
      <c r="AF45" s="288"/>
      <c r="AG45" s="567"/>
      <c r="AH45" s="567"/>
      <c r="AI45" s="566" t="str">
        <f t="shared" si="11"/>
        <v>N</v>
      </c>
      <c r="AJ45" s="572"/>
      <c r="AK45" s="558"/>
      <c r="AL45" s="558"/>
      <c r="AM45" s="559"/>
      <c r="AN45" s="559"/>
      <c r="AO45" s="560"/>
      <c r="AP45" s="598">
        <f t="shared" si="12"/>
        <v>0</v>
      </c>
      <c r="AQ45" s="598">
        <f t="shared" si="13"/>
        <v>0</v>
      </c>
      <c r="AR45" s="558">
        <f t="shared" si="13"/>
        <v>0</v>
      </c>
      <c r="AS45" s="599">
        <f t="shared" si="3"/>
        <v>75</v>
      </c>
      <c r="AT45" s="772">
        <v>75</v>
      </c>
      <c r="AU45" s="661"/>
      <c r="AV45" s="661"/>
      <c r="AW45" s="661"/>
      <c r="AX45" s="661"/>
      <c r="AY45" s="661"/>
      <c r="AZ45" s="661"/>
      <c r="BA45" s="661"/>
      <c r="BB45" s="661"/>
      <c r="BC45" s="661"/>
      <c r="BD45" s="787"/>
    </row>
    <row r="46" spans="1:56" ht="76.5" x14ac:dyDescent="0.9">
      <c r="A46" s="430">
        <v>34</v>
      </c>
      <c r="B46" s="749">
        <f>DATOS!F41</f>
        <v>0</v>
      </c>
      <c r="C46" s="491">
        <v>2</v>
      </c>
      <c r="D46" s="492">
        <v>2</v>
      </c>
      <c r="E46" s="492">
        <v>2</v>
      </c>
      <c r="F46" s="493">
        <v>2</v>
      </c>
      <c r="G46" s="454">
        <f t="shared" si="4"/>
        <v>2</v>
      </c>
      <c r="H46" s="491">
        <v>2</v>
      </c>
      <c r="I46" s="492">
        <v>2</v>
      </c>
      <c r="J46" s="492">
        <v>2</v>
      </c>
      <c r="K46" s="493">
        <v>2</v>
      </c>
      <c r="L46" s="417">
        <f t="shared" si="5"/>
        <v>2</v>
      </c>
      <c r="M46" s="404">
        <f t="shared" si="6"/>
        <v>2</v>
      </c>
      <c r="N46" s="401" t="str">
        <f t="shared" si="0"/>
        <v>E+</v>
      </c>
      <c r="O46" s="396"/>
      <c r="P46" s="491">
        <v>2</v>
      </c>
      <c r="Q46" s="492">
        <v>2</v>
      </c>
      <c r="R46" s="492">
        <v>2</v>
      </c>
      <c r="S46" s="493">
        <v>2</v>
      </c>
      <c r="T46" s="420">
        <f t="shared" si="7"/>
        <v>2</v>
      </c>
      <c r="U46" s="491">
        <v>2</v>
      </c>
      <c r="V46" s="492">
        <v>2</v>
      </c>
      <c r="W46" s="492">
        <v>2</v>
      </c>
      <c r="X46" s="493">
        <v>2</v>
      </c>
      <c r="Y46" s="417">
        <f t="shared" si="8"/>
        <v>2</v>
      </c>
      <c r="Z46" s="404">
        <f t="shared" si="14"/>
        <v>2</v>
      </c>
      <c r="AA46" s="498" t="str">
        <f t="shared" si="1"/>
        <v>E+</v>
      </c>
      <c r="AB46" s="423">
        <v>2</v>
      </c>
      <c r="AC46" s="1308"/>
      <c r="AD46" s="412" t="str">
        <f t="shared" si="2"/>
        <v>E+</v>
      </c>
      <c r="AE46" s="408">
        <f t="shared" si="10"/>
        <v>2</v>
      </c>
      <c r="AF46" s="288"/>
      <c r="AG46" s="567"/>
      <c r="AH46" s="567"/>
      <c r="AI46" s="566" t="str">
        <f t="shared" si="11"/>
        <v>N</v>
      </c>
      <c r="AJ46" s="572"/>
      <c r="AK46" s="558"/>
      <c r="AL46" s="558"/>
      <c r="AM46" s="559"/>
      <c r="AN46" s="559"/>
      <c r="AO46" s="560"/>
      <c r="AP46" s="598">
        <f t="shared" si="12"/>
        <v>0</v>
      </c>
      <c r="AQ46" s="598">
        <f t="shared" si="13"/>
        <v>0</v>
      </c>
      <c r="AR46" s="558">
        <f t="shared" si="13"/>
        <v>0</v>
      </c>
      <c r="AS46" s="599">
        <f t="shared" si="3"/>
        <v>75</v>
      </c>
      <c r="AT46" s="772">
        <v>75</v>
      </c>
      <c r="AU46" s="661"/>
      <c r="AV46" s="661"/>
      <c r="AW46" s="661"/>
      <c r="AX46" s="661"/>
      <c r="AY46" s="661"/>
      <c r="AZ46" s="661"/>
      <c r="BA46" s="661"/>
      <c r="BB46" s="661"/>
      <c r="BC46" s="661"/>
      <c r="BD46" s="787"/>
    </row>
    <row r="47" spans="1:56" ht="76.5" x14ac:dyDescent="0.9">
      <c r="A47" s="430">
        <v>35</v>
      </c>
      <c r="B47" s="749">
        <f>DATOS!F42</f>
        <v>0</v>
      </c>
      <c r="C47" s="491">
        <v>2</v>
      </c>
      <c r="D47" s="492">
        <v>2</v>
      </c>
      <c r="E47" s="492">
        <v>2</v>
      </c>
      <c r="F47" s="493">
        <v>2</v>
      </c>
      <c r="G47" s="454">
        <f t="shared" si="4"/>
        <v>2</v>
      </c>
      <c r="H47" s="491">
        <v>2</v>
      </c>
      <c r="I47" s="492">
        <v>2</v>
      </c>
      <c r="J47" s="492">
        <v>2</v>
      </c>
      <c r="K47" s="493">
        <v>2</v>
      </c>
      <c r="L47" s="417">
        <f t="shared" si="5"/>
        <v>2</v>
      </c>
      <c r="M47" s="404">
        <f t="shared" si="6"/>
        <v>2</v>
      </c>
      <c r="N47" s="401" t="str">
        <f t="shared" si="0"/>
        <v>E+</v>
      </c>
      <c r="O47" s="396"/>
      <c r="P47" s="491">
        <v>2</v>
      </c>
      <c r="Q47" s="492">
        <v>2</v>
      </c>
      <c r="R47" s="492">
        <v>2</v>
      </c>
      <c r="S47" s="493">
        <v>2</v>
      </c>
      <c r="T47" s="420">
        <f t="shared" si="7"/>
        <v>2</v>
      </c>
      <c r="U47" s="491">
        <v>2</v>
      </c>
      <c r="V47" s="492">
        <v>2</v>
      </c>
      <c r="W47" s="492">
        <v>2</v>
      </c>
      <c r="X47" s="493">
        <v>2</v>
      </c>
      <c r="Y47" s="417">
        <f t="shared" si="8"/>
        <v>2</v>
      </c>
      <c r="Z47" s="404">
        <f t="shared" si="14"/>
        <v>2</v>
      </c>
      <c r="AA47" s="498" t="str">
        <f t="shared" si="1"/>
        <v>E+</v>
      </c>
      <c r="AB47" s="423">
        <v>2</v>
      </c>
      <c r="AC47" s="1308"/>
      <c r="AD47" s="412" t="str">
        <f t="shared" si="2"/>
        <v>E+</v>
      </c>
      <c r="AE47" s="408">
        <f t="shared" si="10"/>
        <v>2</v>
      </c>
      <c r="AF47" s="288"/>
      <c r="AG47" s="567"/>
      <c r="AH47" s="567"/>
      <c r="AI47" s="566" t="str">
        <f t="shared" si="11"/>
        <v>N</v>
      </c>
      <c r="AJ47" s="572"/>
      <c r="AK47" s="558"/>
      <c r="AL47" s="558"/>
      <c r="AM47" s="559"/>
      <c r="AN47" s="559"/>
      <c r="AO47" s="560"/>
      <c r="AP47" s="598">
        <f t="shared" si="12"/>
        <v>0</v>
      </c>
      <c r="AQ47" s="598">
        <f t="shared" si="13"/>
        <v>0</v>
      </c>
      <c r="AR47" s="558">
        <f t="shared" si="13"/>
        <v>0</v>
      </c>
      <c r="AS47" s="599">
        <f t="shared" si="3"/>
        <v>75</v>
      </c>
      <c r="AT47" s="772">
        <v>75</v>
      </c>
      <c r="AU47" s="661"/>
      <c r="AV47" s="661"/>
      <c r="AW47" s="661"/>
      <c r="AX47" s="661"/>
      <c r="AY47" s="661"/>
      <c r="AZ47" s="661"/>
      <c r="BA47" s="661"/>
      <c r="BB47" s="661"/>
      <c r="BC47" s="661"/>
      <c r="BD47" s="787"/>
    </row>
    <row r="48" spans="1:56" ht="76.5" x14ac:dyDescent="0.9">
      <c r="A48" s="430">
        <v>36</v>
      </c>
      <c r="B48" s="749">
        <f>DATOS!F43</f>
        <v>0</v>
      </c>
      <c r="C48" s="491">
        <v>2</v>
      </c>
      <c r="D48" s="492">
        <v>2</v>
      </c>
      <c r="E48" s="492">
        <v>2</v>
      </c>
      <c r="F48" s="493">
        <v>2</v>
      </c>
      <c r="G48" s="454">
        <f t="shared" si="4"/>
        <v>2</v>
      </c>
      <c r="H48" s="491">
        <v>2</v>
      </c>
      <c r="I48" s="492">
        <v>2</v>
      </c>
      <c r="J48" s="492">
        <v>2</v>
      </c>
      <c r="K48" s="493">
        <v>2</v>
      </c>
      <c r="L48" s="417">
        <f t="shared" si="5"/>
        <v>2</v>
      </c>
      <c r="M48" s="404">
        <f t="shared" si="6"/>
        <v>2</v>
      </c>
      <c r="N48" s="401" t="str">
        <f t="shared" si="0"/>
        <v>E+</v>
      </c>
      <c r="O48" s="396"/>
      <c r="P48" s="491">
        <v>2</v>
      </c>
      <c r="Q48" s="492">
        <v>2</v>
      </c>
      <c r="R48" s="492">
        <v>2</v>
      </c>
      <c r="S48" s="493">
        <v>2</v>
      </c>
      <c r="T48" s="420">
        <f t="shared" si="7"/>
        <v>2</v>
      </c>
      <c r="U48" s="491">
        <v>2</v>
      </c>
      <c r="V48" s="492">
        <v>2</v>
      </c>
      <c r="W48" s="492">
        <v>2</v>
      </c>
      <c r="X48" s="493">
        <v>2</v>
      </c>
      <c r="Y48" s="417">
        <f t="shared" si="8"/>
        <v>2</v>
      </c>
      <c r="Z48" s="404">
        <f t="shared" si="14"/>
        <v>2</v>
      </c>
      <c r="AA48" s="498" t="str">
        <f t="shared" si="1"/>
        <v>E+</v>
      </c>
      <c r="AB48" s="423">
        <v>2</v>
      </c>
      <c r="AC48" s="1308"/>
      <c r="AD48" s="412" t="str">
        <f t="shared" si="2"/>
        <v>E+</v>
      </c>
      <c r="AE48" s="408">
        <f t="shared" si="10"/>
        <v>2</v>
      </c>
      <c r="AF48" s="288"/>
      <c r="AG48" s="567"/>
      <c r="AH48" s="567"/>
      <c r="AI48" s="566" t="str">
        <f t="shared" si="11"/>
        <v>N</v>
      </c>
      <c r="AJ48" s="572"/>
      <c r="AK48" s="558"/>
      <c r="AL48" s="558"/>
      <c r="AM48" s="559"/>
      <c r="AN48" s="559"/>
      <c r="AO48" s="560"/>
      <c r="AP48" s="598">
        <f t="shared" si="12"/>
        <v>0</v>
      </c>
      <c r="AQ48" s="598">
        <f t="shared" si="13"/>
        <v>0</v>
      </c>
      <c r="AR48" s="558">
        <f t="shared" si="13"/>
        <v>0</v>
      </c>
      <c r="AS48" s="599">
        <f t="shared" si="3"/>
        <v>75</v>
      </c>
      <c r="AT48" s="772">
        <v>75</v>
      </c>
      <c r="AU48" s="661"/>
      <c r="AV48" s="661"/>
      <c r="AW48" s="661"/>
      <c r="AX48" s="661"/>
      <c r="AY48" s="661"/>
      <c r="AZ48" s="661"/>
      <c r="BA48" s="661"/>
      <c r="BB48" s="661"/>
      <c r="BC48" s="661"/>
      <c r="BD48" s="787"/>
    </row>
    <row r="49" spans="1:56" ht="76.5" x14ac:dyDescent="0.9">
      <c r="A49" s="430">
        <v>37</v>
      </c>
      <c r="B49" s="749">
        <f>DATOS!F44</f>
        <v>0</v>
      </c>
      <c r="C49" s="491">
        <v>1</v>
      </c>
      <c r="D49" s="492">
        <v>1</v>
      </c>
      <c r="E49" s="492">
        <v>1</v>
      </c>
      <c r="F49" s="493">
        <v>1</v>
      </c>
      <c r="G49" s="454">
        <f t="shared" si="4"/>
        <v>1</v>
      </c>
      <c r="H49" s="491">
        <v>1</v>
      </c>
      <c r="I49" s="492">
        <v>1</v>
      </c>
      <c r="J49" s="492">
        <v>1</v>
      </c>
      <c r="K49" s="493">
        <v>1</v>
      </c>
      <c r="L49" s="417">
        <f t="shared" si="5"/>
        <v>1</v>
      </c>
      <c r="M49" s="404">
        <f t="shared" si="6"/>
        <v>1</v>
      </c>
      <c r="N49" s="401" t="str">
        <f t="shared" si="0"/>
        <v>E-</v>
      </c>
      <c r="O49" s="396"/>
      <c r="P49" s="491">
        <v>1</v>
      </c>
      <c r="Q49" s="492">
        <v>1</v>
      </c>
      <c r="R49" s="492">
        <v>1</v>
      </c>
      <c r="S49" s="493">
        <v>1</v>
      </c>
      <c r="T49" s="420">
        <f t="shared" si="7"/>
        <v>1</v>
      </c>
      <c r="U49" s="491">
        <v>1</v>
      </c>
      <c r="V49" s="492">
        <v>1</v>
      </c>
      <c r="W49" s="492">
        <v>1</v>
      </c>
      <c r="X49" s="493">
        <v>1</v>
      </c>
      <c r="Y49" s="417">
        <f t="shared" si="8"/>
        <v>1</v>
      </c>
      <c r="Z49" s="404">
        <f t="shared" si="14"/>
        <v>1</v>
      </c>
      <c r="AA49" s="498" t="str">
        <f t="shared" si="1"/>
        <v>E-</v>
      </c>
      <c r="AB49" s="423">
        <v>1</v>
      </c>
      <c r="AC49" s="1308"/>
      <c r="AD49" s="412" t="str">
        <f t="shared" ref="AD49:AD52" si="15">INDEX($BF$1:$BF$10, MATCH(ROUND(AE49, 2), $BE$1:$BE$10, 1))</f>
        <v>E-</v>
      </c>
      <c r="AE49" s="408">
        <f t="shared" si="10"/>
        <v>1</v>
      </c>
      <c r="AF49" s="288"/>
      <c r="AG49" s="567"/>
      <c r="AH49" s="567"/>
      <c r="AI49" s="566" t="str">
        <f t="shared" si="11"/>
        <v>N</v>
      </c>
      <c r="AJ49" s="572"/>
      <c r="AK49" s="558"/>
      <c r="AL49" s="558"/>
      <c r="AM49" s="559"/>
      <c r="AN49" s="559"/>
      <c r="AO49" s="560"/>
      <c r="AP49" s="598">
        <f t="shared" si="12"/>
        <v>0</v>
      </c>
      <c r="AQ49" s="598">
        <f t="shared" si="13"/>
        <v>0</v>
      </c>
      <c r="AR49" s="558">
        <f t="shared" si="13"/>
        <v>0</v>
      </c>
      <c r="AS49" s="599">
        <f t="shared" si="3"/>
        <v>75</v>
      </c>
      <c r="AT49" s="772">
        <v>75</v>
      </c>
      <c r="AU49" s="661"/>
      <c r="AV49" s="661"/>
      <c r="AW49" s="661"/>
      <c r="AX49" s="661"/>
      <c r="AY49" s="661"/>
      <c r="AZ49" s="661"/>
      <c r="BA49" s="661"/>
      <c r="BB49" s="661"/>
      <c r="BC49" s="661"/>
      <c r="BD49" s="787"/>
    </row>
    <row r="50" spans="1:56" ht="76.5" x14ac:dyDescent="0.9">
      <c r="A50" s="430">
        <v>38</v>
      </c>
      <c r="B50" s="749">
        <f>DATOS!F45</f>
        <v>0</v>
      </c>
      <c r="C50" s="491">
        <v>1</v>
      </c>
      <c r="D50" s="492">
        <v>1</v>
      </c>
      <c r="E50" s="492">
        <v>1</v>
      </c>
      <c r="F50" s="493">
        <v>1</v>
      </c>
      <c r="G50" s="454">
        <f t="shared" si="4"/>
        <v>1</v>
      </c>
      <c r="H50" s="491">
        <v>1</v>
      </c>
      <c r="I50" s="492">
        <v>1</v>
      </c>
      <c r="J50" s="492">
        <v>1</v>
      </c>
      <c r="K50" s="493">
        <v>1</v>
      </c>
      <c r="L50" s="417">
        <f t="shared" si="5"/>
        <v>1</v>
      </c>
      <c r="M50" s="404">
        <f t="shared" si="6"/>
        <v>1</v>
      </c>
      <c r="N50" s="401" t="str">
        <f t="shared" si="0"/>
        <v>E-</v>
      </c>
      <c r="O50" s="396"/>
      <c r="P50" s="491">
        <v>1</v>
      </c>
      <c r="Q50" s="492">
        <v>1</v>
      </c>
      <c r="R50" s="492">
        <v>1</v>
      </c>
      <c r="S50" s="493">
        <v>1</v>
      </c>
      <c r="T50" s="420">
        <f t="shared" si="7"/>
        <v>1</v>
      </c>
      <c r="U50" s="491">
        <v>1</v>
      </c>
      <c r="V50" s="492">
        <v>1</v>
      </c>
      <c r="W50" s="492">
        <v>1</v>
      </c>
      <c r="X50" s="493">
        <v>1</v>
      </c>
      <c r="Y50" s="417">
        <f t="shared" si="8"/>
        <v>1</v>
      </c>
      <c r="Z50" s="404">
        <f t="shared" si="14"/>
        <v>1</v>
      </c>
      <c r="AA50" s="498" t="str">
        <f t="shared" si="1"/>
        <v>E-</v>
      </c>
      <c r="AB50" s="423">
        <v>1</v>
      </c>
      <c r="AC50" s="1308"/>
      <c r="AD50" s="412" t="str">
        <f t="shared" si="15"/>
        <v>E-</v>
      </c>
      <c r="AE50" s="408">
        <f t="shared" si="10"/>
        <v>1</v>
      </c>
      <c r="AF50" s="288"/>
      <c r="AG50" s="567"/>
      <c r="AH50" s="567"/>
      <c r="AI50" s="566" t="str">
        <f t="shared" si="11"/>
        <v>N</v>
      </c>
      <c r="AJ50" s="572"/>
      <c r="AK50" s="558"/>
      <c r="AL50" s="558"/>
      <c r="AM50" s="559"/>
      <c r="AN50" s="559"/>
      <c r="AO50" s="560"/>
      <c r="AP50" s="598">
        <f t="shared" si="12"/>
        <v>0</v>
      </c>
      <c r="AQ50" s="598">
        <f t="shared" si="13"/>
        <v>0</v>
      </c>
      <c r="AR50" s="558">
        <f t="shared" si="13"/>
        <v>0</v>
      </c>
      <c r="AS50" s="599">
        <f t="shared" si="3"/>
        <v>75</v>
      </c>
      <c r="AT50" s="772">
        <v>75</v>
      </c>
      <c r="AU50" s="661"/>
      <c r="AV50" s="661"/>
      <c r="AW50" s="661"/>
      <c r="AX50" s="661"/>
      <c r="AY50" s="661"/>
      <c r="AZ50" s="661"/>
      <c r="BA50" s="661"/>
      <c r="BB50" s="661"/>
      <c r="BC50" s="661"/>
      <c r="BD50" s="787"/>
    </row>
    <row r="51" spans="1:56" ht="76.5" x14ac:dyDescent="0.9">
      <c r="A51" s="430">
        <v>39</v>
      </c>
      <c r="B51" s="749">
        <f>DATOS!F46</f>
        <v>0</v>
      </c>
      <c r="C51" s="491">
        <v>1</v>
      </c>
      <c r="D51" s="492">
        <v>1</v>
      </c>
      <c r="E51" s="492">
        <v>1</v>
      </c>
      <c r="F51" s="493">
        <v>1</v>
      </c>
      <c r="G51" s="454">
        <f t="shared" si="4"/>
        <v>1</v>
      </c>
      <c r="H51" s="491">
        <v>1</v>
      </c>
      <c r="I51" s="492">
        <v>1</v>
      </c>
      <c r="J51" s="492">
        <v>1</v>
      </c>
      <c r="K51" s="493">
        <v>1</v>
      </c>
      <c r="L51" s="417">
        <f t="shared" si="5"/>
        <v>1</v>
      </c>
      <c r="M51" s="404">
        <f t="shared" si="6"/>
        <v>1</v>
      </c>
      <c r="N51" s="401" t="str">
        <f t="shared" si="0"/>
        <v>E-</v>
      </c>
      <c r="O51" s="396"/>
      <c r="P51" s="491">
        <v>1</v>
      </c>
      <c r="Q51" s="492">
        <v>1</v>
      </c>
      <c r="R51" s="492">
        <v>1</v>
      </c>
      <c r="S51" s="493">
        <v>1</v>
      </c>
      <c r="T51" s="420">
        <f t="shared" si="7"/>
        <v>1</v>
      </c>
      <c r="U51" s="491">
        <v>1</v>
      </c>
      <c r="V51" s="492">
        <v>1</v>
      </c>
      <c r="W51" s="492">
        <v>1</v>
      </c>
      <c r="X51" s="493">
        <v>1</v>
      </c>
      <c r="Y51" s="417">
        <f t="shared" si="8"/>
        <v>1</v>
      </c>
      <c r="Z51" s="404">
        <f t="shared" si="14"/>
        <v>1</v>
      </c>
      <c r="AA51" s="498" t="str">
        <f t="shared" si="1"/>
        <v>E-</v>
      </c>
      <c r="AB51" s="423">
        <v>1</v>
      </c>
      <c r="AC51" s="1308"/>
      <c r="AD51" s="412" t="str">
        <f t="shared" si="15"/>
        <v>E-</v>
      </c>
      <c r="AE51" s="408">
        <f t="shared" si="10"/>
        <v>1</v>
      </c>
      <c r="AF51" s="288"/>
      <c r="AG51" s="567"/>
      <c r="AH51" s="567"/>
      <c r="AI51" s="566" t="str">
        <f t="shared" si="11"/>
        <v>N</v>
      </c>
      <c r="AJ51" s="572"/>
      <c r="AK51" s="558"/>
      <c r="AL51" s="558"/>
      <c r="AM51" s="559"/>
      <c r="AN51" s="559"/>
      <c r="AO51" s="560"/>
      <c r="AP51" s="598">
        <f t="shared" si="12"/>
        <v>0</v>
      </c>
      <c r="AQ51" s="598">
        <f t="shared" si="13"/>
        <v>0</v>
      </c>
      <c r="AR51" s="558">
        <f t="shared" si="13"/>
        <v>0</v>
      </c>
      <c r="AS51" s="599">
        <f t="shared" si="3"/>
        <v>75</v>
      </c>
      <c r="AT51" s="772">
        <v>75</v>
      </c>
      <c r="AU51" s="661"/>
      <c r="AV51" s="661"/>
      <c r="AW51" s="661"/>
      <c r="AX51" s="661"/>
      <c r="AY51" s="661"/>
      <c r="AZ51" s="661"/>
      <c r="BA51" s="661"/>
      <c r="BB51" s="661"/>
      <c r="BC51" s="661"/>
      <c r="BD51" s="787"/>
    </row>
    <row r="52" spans="1:56" ht="77.25" thickBot="1" x14ac:dyDescent="0.95">
      <c r="A52" s="431">
        <v>40</v>
      </c>
      <c r="B52" s="750">
        <f>DATOS!F47</f>
        <v>0</v>
      </c>
      <c r="C52" s="494">
        <v>1</v>
      </c>
      <c r="D52" s="495">
        <v>1</v>
      </c>
      <c r="E52" s="495">
        <v>1</v>
      </c>
      <c r="F52" s="496">
        <v>1</v>
      </c>
      <c r="G52" s="456">
        <f t="shared" si="4"/>
        <v>1</v>
      </c>
      <c r="H52" s="494">
        <v>1</v>
      </c>
      <c r="I52" s="495">
        <v>1</v>
      </c>
      <c r="J52" s="495">
        <v>1</v>
      </c>
      <c r="K52" s="496">
        <v>1</v>
      </c>
      <c r="L52" s="418">
        <f t="shared" si="5"/>
        <v>1</v>
      </c>
      <c r="M52" s="405">
        <f t="shared" si="6"/>
        <v>1</v>
      </c>
      <c r="N52" s="402" t="str">
        <f t="shared" si="0"/>
        <v>E-</v>
      </c>
      <c r="O52" s="397"/>
      <c r="P52" s="494">
        <v>1</v>
      </c>
      <c r="Q52" s="495">
        <v>1</v>
      </c>
      <c r="R52" s="495">
        <v>1</v>
      </c>
      <c r="S52" s="496">
        <v>1</v>
      </c>
      <c r="T52" s="421">
        <f t="shared" si="7"/>
        <v>1</v>
      </c>
      <c r="U52" s="494">
        <v>1</v>
      </c>
      <c r="V52" s="495">
        <v>1</v>
      </c>
      <c r="W52" s="495">
        <v>1</v>
      </c>
      <c r="X52" s="496">
        <v>1</v>
      </c>
      <c r="Y52" s="418">
        <f t="shared" si="8"/>
        <v>1</v>
      </c>
      <c r="Z52" s="405">
        <f t="shared" si="14"/>
        <v>1</v>
      </c>
      <c r="AA52" s="793" t="str">
        <f t="shared" si="1"/>
        <v>E-</v>
      </c>
      <c r="AB52" s="794">
        <v>1</v>
      </c>
      <c r="AC52" s="1308"/>
      <c r="AD52" s="795" t="str">
        <f t="shared" si="15"/>
        <v>E-</v>
      </c>
      <c r="AE52" s="409">
        <f t="shared" si="10"/>
        <v>1</v>
      </c>
      <c r="AF52" s="289"/>
      <c r="AG52" s="576"/>
      <c r="AH52" s="576"/>
      <c r="AI52" s="575" t="str">
        <f t="shared" si="11"/>
        <v>N</v>
      </c>
      <c r="AJ52" s="578"/>
      <c r="AK52" s="579"/>
      <c r="AL52" s="579"/>
      <c r="AM52" s="580"/>
      <c r="AN52" s="580"/>
      <c r="AO52" s="581"/>
      <c r="AP52" s="604">
        <f t="shared" si="12"/>
        <v>0</v>
      </c>
      <c r="AQ52" s="604">
        <f t="shared" si="13"/>
        <v>0</v>
      </c>
      <c r="AR52" s="579">
        <f t="shared" si="13"/>
        <v>0</v>
      </c>
      <c r="AS52" s="605">
        <f t="shared" si="3"/>
        <v>75</v>
      </c>
      <c r="AT52" s="773">
        <v>75</v>
      </c>
      <c r="AU52" s="661"/>
      <c r="AV52" s="661"/>
      <c r="AW52" s="661"/>
      <c r="AX52" s="661"/>
      <c r="AY52" s="661"/>
      <c r="AZ52" s="661"/>
      <c r="BA52" s="661"/>
      <c r="BB52" s="661"/>
      <c r="BC52" s="661"/>
      <c r="BD52" s="787"/>
    </row>
    <row r="53" spans="1:56" ht="59.25" customHeight="1" thickBot="1" x14ac:dyDescent="0.95">
      <c r="A53" s="385"/>
      <c r="E53" s="457" t="s">
        <v>168</v>
      </c>
      <c r="F53" s="458" t="s">
        <v>929</v>
      </c>
      <c r="G53" s="441" t="s">
        <v>169</v>
      </c>
      <c r="H53" s="384"/>
      <c r="I53" s="384"/>
      <c r="J53" s="384"/>
      <c r="K53" s="384"/>
      <c r="L53" s="224"/>
      <c r="M53" s="224"/>
      <c r="N53" s="224"/>
      <c r="O53" s="224"/>
      <c r="P53" s="384"/>
      <c r="Q53" s="384"/>
      <c r="R53" s="384"/>
      <c r="S53" s="384"/>
      <c r="T53" s="224"/>
      <c r="U53" s="384"/>
      <c r="V53" s="384"/>
      <c r="W53" s="384"/>
      <c r="X53" s="384"/>
      <c r="Y53" s="377"/>
      <c r="Z53" s="377"/>
      <c r="AA53" s="1040" t="s">
        <v>157</v>
      </c>
      <c r="AB53" s="1311"/>
      <c r="AC53" s="1311"/>
      <c r="AD53" s="1045"/>
      <c r="AE53" s="378">
        <f>AVERAGE(AE13:AE33)</f>
        <v>8.4285714285714288</v>
      </c>
      <c r="AF53" s="228"/>
      <c r="AG53" s="381"/>
      <c r="AH53" s="381"/>
      <c r="AI53" s="380"/>
      <c r="AJ53" s="380"/>
      <c r="AK53" s="380"/>
      <c r="AL53" s="380"/>
      <c r="AM53" s="380"/>
      <c r="AN53" s="380"/>
      <c r="AO53" s="380"/>
      <c r="AP53" s="380"/>
      <c r="AQ53" s="380"/>
      <c r="AR53" s="380"/>
      <c r="AS53" s="380"/>
      <c r="AT53" s="380"/>
      <c r="AU53" s="662"/>
      <c r="AV53" s="662"/>
      <c r="AW53" s="662"/>
      <c r="AX53" s="662"/>
      <c r="AY53" s="662"/>
      <c r="AZ53" s="662"/>
      <c r="BA53" s="662"/>
      <c r="BB53" s="662"/>
      <c r="BC53" s="662"/>
      <c r="BD53" s="788"/>
    </row>
    <row r="54" spans="1:56" ht="59.25" customHeight="1" thickBot="1" x14ac:dyDescent="0.95">
      <c r="A54" s="385"/>
      <c r="B54" s="1042" t="s">
        <v>228</v>
      </c>
      <c r="C54" s="1043"/>
      <c r="D54" s="1044"/>
      <c r="E54" s="443" t="s">
        <v>170</v>
      </c>
      <c r="F54" s="444">
        <f>COUNTIFS($V$14:$V$53, "&gt;=8", $V$14:$V$53, "&lt;=10")</f>
        <v>14</v>
      </c>
      <c r="G54" s="449">
        <f>COUNTIFS($G$14:$G$52, "&gt;=8", $G$14:$G$52, "&lt;=10") / COUNT($G$14:$G$52)</f>
        <v>0.35897435897435898</v>
      </c>
      <c r="K54" s="384"/>
      <c r="L54" s="224"/>
      <c r="M54" s="224"/>
      <c r="N54" s="224"/>
      <c r="O54" s="224"/>
      <c r="P54" s="384"/>
      <c r="Q54" s="384"/>
      <c r="R54" s="384"/>
      <c r="S54" s="384"/>
      <c r="T54" s="224"/>
      <c r="U54" s="384"/>
      <c r="V54" s="384"/>
      <c r="W54" s="384"/>
      <c r="X54" s="384"/>
      <c r="Y54" s="377"/>
      <c r="Z54" s="377"/>
      <c r="AA54" s="377"/>
      <c r="AB54" s="377"/>
      <c r="AC54" s="1309" t="s">
        <v>158</v>
      </c>
      <c r="AD54" s="1041"/>
      <c r="AE54" s="379">
        <f>DATOS!C16</f>
        <v>0</v>
      </c>
      <c r="AF54" s="280"/>
      <c r="AG54" s="381"/>
      <c r="AH54" s="381"/>
      <c r="AI54" s="380"/>
      <c r="AJ54" s="380"/>
      <c r="AK54" s="380"/>
      <c r="AL54" s="380"/>
      <c r="AM54" s="380"/>
      <c r="AN54" s="380"/>
      <c r="AO54" s="380"/>
      <c r="AP54" s="380"/>
      <c r="AQ54" s="380"/>
      <c r="AR54" s="380"/>
      <c r="AS54" s="380"/>
      <c r="AT54" s="380"/>
      <c r="AU54" s="663"/>
      <c r="AV54" s="663"/>
      <c r="AW54" s="663"/>
      <c r="AX54" s="663"/>
      <c r="AY54" s="663"/>
      <c r="AZ54" s="663"/>
      <c r="BA54" s="663"/>
      <c r="BB54" s="663"/>
      <c r="BC54" s="663"/>
      <c r="BD54" s="789"/>
    </row>
    <row r="55" spans="1:56" ht="48" customHeight="1" x14ac:dyDescent="0.9">
      <c r="B55" s="1027" t="s">
        <v>231</v>
      </c>
      <c r="C55" s="1028"/>
      <c r="D55" s="1029"/>
      <c r="E55" s="445" t="s">
        <v>171</v>
      </c>
      <c r="F55" s="446">
        <f>COUNTIFS($V$14:$V$53, "&gt;=5", $V$14:$V$53, "&lt;=7")</f>
        <v>11</v>
      </c>
      <c r="G55" s="450">
        <f>COUNTIFS($G$14:$G$52, "&gt;=5", $G$14:$G$52, "&lt;=7") / COUNT($G$14:$G$52)</f>
        <v>0.28205128205128205</v>
      </c>
      <c r="K55" s="391"/>
      <c r="S55" s="391"/>
      <c r="T55" s="376"/>
      <c r="U55" s="1314"/>
      <c r="V55" s="1314"/>
      <c r="W55" s="1314"/>
      <c r="X55" s="1314"/>
      <c r="Y55" s="1314"/>
      <c r="Z55" s="1314"/>
      <c r="AA55" s="1314"/>
      <c r="AB55" s="229"/>
      <c r="AC55" s="221"/>
      <c r="AD55" s="229"/>
      <c r="AE55" s="229"/>
      <c r="AF55" s="229"/>
      <c r="AG55" s="381"/>
      <c r="AH55" s="381"/>
      <c r="AI55" s="380"/>
      <c r="AJ55" s="380"/>
      <c r="AK55" s="380"/>
      <c r="AL55" s="380"/>
      <c r="AM55" s="380"/>
      <c r="AN55" s="380"/>
      <c r="AO55" s="380"/>
      <c r="AP55" s="380"/>
      <c r="AQ55" s="380"/>
      <c r="AR55" s="380"/>
      <c r="AS55" s="380"/>
      <c r="AT55" s="380"/>
      <c r="AU55" s="380"/>
      <c r="AV55" s="380"/>
      <c r="AW55" s="380"/>
      <c r="AX55" s="380"/>
      <c r="AY55" s="380"/>
      <c r="AZ55" s="380"/>
      <c r="BA55" s="380"/>
      <c r="BB55" s="380"/>
      <c r="BC55" s="380"/>
      <c r="BD55" s="790"/>
    </row>
    <row r="56" spans="1:56" ht="66.75" customHeight="1" thickBot="1" x14ac:dyDescent="1">
      <c r="B56" s="1030" t="s">
        <v>234</v>
      </c>
      <c r="C56" s="1031"/>
      <c r="D56" s="1032"/>
      <c r="E56" s="447" t="s">
        <v>172</v>
      </c>
      <c r="F56" s="448">
        <f>COUNTIFS($V$14:$V$53, "&gt;=1", $V$14:$V$53, "&lt;=4")</f>
        <v>14</v>
      </c>
      <c r="G56" s="451">
        <f>COUNTIFS($G$14:$G$52, "&gt;=1", $G$14:$G$52, "&lt;=4") / COUNT($G$14:$G$52)</f>
        <v>0.35897435897435898</v>
      </c>
      <c r="K56" s="391"/>
      <c r="L56" s="1310" t="str">
        <f>DATOS!B20</f>
        <v xml:space="preserve"> TRELLES ORDÓÑEZ CAROL ALEXANDRA</v>
      </c>
      <c r="M56" s="1310"/>
      <c r="N56" s="1310"/>
      <c r="O56" s="1310"/>
      <c r="P56" s="1310"/>
      <c r="Q56" s="1310"/>
      <c r="R56" s="1310"/>
      <c r="S56" s="1310"/>
      <c r="T56" s="1310"/>
      <c r="U56" s="1313" t="s">
        <v>980</v>
      </c>
      <c r="V56" s="1313"/>
      <c r="W56" s="1313"/>
      <c r="X56" s="1313"/>
      <c r="Y56" s="1313"/>
      <c r="Z56" s="1313"/>
      <c r="AA56" s="1313"/>
      <c r="AB56" s="1313"/>
      <c r="AH56" s="1317" t="s">
        <v>917</v>
      </c>
      <c r="AI56" s="1317"/>
      <c r="AJ56" s="1317"/>
      <c r="AK56" s="1317"/>
      <c r="AL56" s="1317"/>
      <c r="AM56" s="1319" t="s">
        <v>918</v>
      </c>
      <c r="AN56" s="1319"/>
      <c r="AO56" s="1319"/>
      <c r="AP56" s="1319"/>
      <c r="AQ56" s="1319"/>
      <c r="AR56" s="1319"/>
      <c r="AS56" s="1319"/>
      <c r="AT56" s="1319"/>
      <c r="AU56" s="380"/>
      <c r="AV56" s="380"/>
      <c r="AW56" s="380"/>
      <c r="AX56" s="380"/>
      <c r="AY56" s="380"/>
      <c r="AZ56" s="380"/>
      <c r="BA56" s="380"/>
      <c r="BB56" s="380"/>
      <c r="BC56" s="380"/>
      <c r="BD56" s="790"/>
    </row>
    <row r="57" spans="1:56" ht="63" thickBot="1" x14ac:dyDescent="0.95">
      <c r="B57" s="1046" t="s">
        <v>173</v>
      </c>
      <c r="C57" s="1047"/>
      <c r="D57" s="1047"/>
      <c r="E57" s="1048"/>
      <c r="F57" s="452">
        <f>SUM(F54:F56)</f>
        <v>39</v>
      </c>
      <c r="G57" s="453">
        <f>DATOS!C16/28</f>
        <v>0</v>
      </c>
      <c r="K57" s="391"/>
      <c r="L57" s="1306" t="s">
        <v>111</v>
      </c>
      <c r="M57" s="1306"/>
      <c r="N57" s="1306"/>
      <c r="O57" s="1306"/>
      <c r="P57" s="1306"/>
      <c r="Q57" s="1306"/>
      <c r="R57" s="1306"/>
      <c r="S57" s="1306"/>
      <c r="T57" s="1306"/>
      <c r="U57" s="1313" t="s">
        <v>310</v>
      </c>
      <c r="V57" s="1313"/>
      <c r="W57" s="1313"/>
      <c r="X57" s="1313"/>
      <c r="Y57" s="1313"/>
      <c r="Z57" s="1313"/>
      <c r="AA57" s="1313"/>
      <c r="AB57" s="1313"/>
      <c r="AC57" s="221"/>
      <c r="AD57" s="229"/>
      <c r="AE57" s="229"/>
      <c r="AF57" s="229"/>
      <c r="AG57" s="381"/>
      <c r="AH57" s="381"/>
      <c r="AI57" s="380"/>
      <c r="AJ57" s="380"/>
      <c r="AK57" s="380"/>
      <c r="AL57" s="380"/>
      <c r="AM57" s="380"/>
      <c r="AN57" s="380"/>
      <c r="AO57" s="380"/>
      <c r="AP57" s="380"/>
      <c r="AQ57" s="380"/>
      <c r="AR57" s="380"/>
      <c r="AS57" s="380"/>
      <c r="AT57" s="380"/>
      <c r="AU57" s="380"/>
      <c r="AV57" s="380"/>
      <c r="AW57" s="380"/>
      <c r="AX57" s="380"/>
      <c r="AY57" s="380"/>
      <c r="AZ57" s="380"/>
      <c r="BA57" s="380"/>
      <c r="BB57" s="380"/>
      <c r="BC57" s="380"/>
      <c r="BD57" s="790"/>
    </row>
    <row r="58" spans="1:56" ht="101.25" x14ac:dyDescent="0.9">
      <c r="A58" s="990" t="s">
        <v>0</v>
      </c>
      <c r="B58" s="990"/>
      <c r="C58" s="990"/>
      <c r="D58" s="990"/>
      <c r="E58" s="990"/>
      <c r="F58" s="990"/>
      <c r="G58" s="990"/>
      <c r="H58" s="990"/>
      <c r="I58" s="990"/>
      <c r="J58" s="990"/>
      <c r="K58" s="990"/>
      <c r="L58" s="990"/>
      <c r="M58" s="990"/>
      <c r="N58" s="990"/>
      <c r="O58" s="990"/>
      <c r="P58" s="990"/>
      <c r="Q58" s="990"/>
      <c r="R58" s="990"/>
      <c r="S58" s="990"/>
      <c r="T58" s="990"/>
      <c r="U58" s="990"/>
      <c r="V58" s="990"/>
      <c r="W58" s="990"/>
      <c r="X58" s="990"/>
      <c r="Y58" s="990"/>
      <c r="Z58" s="990"/>
      <c r="AA58" s="990"/>
      <c r="AB58" s="990"/>
      <c r="AC58" s="990"/>
      <c r="AD58" s="990"/>
      <c r="AE58" s="990"/>
      <c r="AF58" s="990"/>
      <c r="AG58" s="990"/>
      <c r="AH58" s="990"/>
      <c r="AI58" s="990"/>
      <c r="AJ58" s="990"/>
      <c r="AK58" s="990"/>
      <c r="AL58" s="990"/>
      <c r="AM58" s="990"/>
      <c r="AN58" s="990"/>
      <c r="AO58" s="990"/>
      <c r="AP58" s="990"/>
      <c r="AQ58" s="990"/>
      <c r="AR58" s="990"/>
      <c r="AS58" s="990"/>
      <c r="AT58" s="990"/>
      <c r="AU58" s="82"/>
      <c r="AV58" s="82"/>
      <c r="AW58" s="82"/>
      <c r="AX58" s="82"/>
      <c r="AY58" s="82"/>
      <c r="AZ58" s="82"/>
      <c r="BA58" s="82"/>
      <c r="BB58" s="82"/>
      <c r="BC58" s="82"/>
      <c r="BD58" s="757"/>
    </row>
    <row r="59" spans="1:56" ht="75" x14ac:dyDescent="0.9">
      <c r="A59" s="991" t="str">
        <f>DATOS!C9</f>
        <v>ESCUELA DE EDUCACIÓN BÀSICA PARTICULAR MINERVA</v>
      </c>
      <c r="B59" s="991"/>
      <c r="C59" s="991"/>
      <c r="D59" s="991"/>
      <c r="E59" s="991"/>
      <c r="F59" s="991"/>
      <c r="G59" s="991"/>
      <c r="H59" s="991"/>
      <c r="I59" s="991"/>
      <c r="J59" s="991"/>
      <c r="K59" s="991"/>
      <c r="L59" s="991"/>
      <c r="M59" s="991"/>
      <c r="N59" s="991"/>
      <c r="O59" s="991"/>
      <c r="P59" s="991"/>
      <c r="Q59" s="991"/>
      <c r="R59" s="991"/>
      <c r="S59" s="991"/>
      <c r="T59" s="991"/>
      <c r="U59" s="991"/>
      <c r="V59" s="991"/>
      <c r="W59" s="991"/>
      <c r="X59" s="991"/>
      <c r="Y59" s="991"/>
      <c r="Z59" s="991"/>
      <c r="AA59" s="991"/>
      <c r="AB59" s="991"/>
      <c r="AC59" s="991"/>
      <c r="AD59" s="991"/>
      <c r="AE59" s="991"/>
      <c r="AF59" s="991"/>
      <c r="AG59" s="991"/>
      <c r="AH59" s="991"/>
      <c r="AI59" s="991"/>
      <c r="AJ59" s="991"/>
      <c r="AK59" s="991"/>
      <c r="AL59" s="991"/>
      <c r="AM59" s="991"/>
      <c r="AN59" s="991"/>
      <c r="AO59" s="991"/>
      <c r="AP59" s="991"/>
      <c r="AQ59" s="991"/>
      <c r="AR59" s="991"/>
      <c r="AS59" s="991"/>
      <c r="AT59" s="991"/>
      <c r="AU59" s="83"/>
      <c r="AV59" s="83"/>
      <c r="AW59" s="83"/>
      <c r="AX59" s="83"/>
      <c r="AY59" s="83"/>
      <c r="AZ59" s="83"/>
      <c r="BA59" s="83"/>
      <c r="BB59" s="83"/>
      <c r="BC59" s="83"/>
      <c r="BD59" s="758"/>
    </row>
    <row r="60" spans="1:56" ht="69" x14ac:dyDescent="0.9">
      <c r="A60" s="992" t="s">
        <v>159</v>
      </c>
      <c r="B60" s="992"/>
      <c r="C60" s="992"/>
      <c r="D60" s="992"/>
      <c r="E60" s="992"/>
      <c r="F60" s="992"/>
      <c r="G60" s="992"/>
      <c r="H60" s="992"/>
      <c r="I60" s="992"/>
      <c r="J60" s="992"/>
      <c r="K60" s="992"/>
      <c r="L60" s="992"/>
      <c r="M60" s="992"/>
      <c r="N60" s="992"/>
      <c r="O60" s="992"/>
      <c r="P60" s="992"/>
      <c r="Q60" s="992"/>
      <c r="R60" s="992"/>
      <c r="S60" s="992"/>
      <c r="T60" s="992"/>
      <c r="U60" s="992"/>
      <c r="V60" s="992"/>
      <c r="W60" s="992"/>
      <c r="X60" s="992"/>
      <c r="Y60" s="992"/>
      <c r="Z60" s="992"/>
      <c r="AA60" s="992"/>
      <c r="AB60" s="992"/>
      <c r="AC60" s="992"/>
      <c r="AD60" s="992"/>
      <c r="AE60" s="992"/>
      <c r="AF60" s="992"/>
      <c r="AG60" s="992"/>
      <c r="AH60" s="992"/>
      <c r="AI60" s="992"/>
      <c r="AJ60" s="992"/>
      <c r="AK60" s="992"/>
      <c r="AL60" s="992"/>
      <c r="AM60" s="992"/>
      <c r="AN60" s="992"/>
      <c r="AO60" s="992"/>
      <c r="AP60" s="992"/>
      <c r="AQ60" s="992"/>
      <c r="AR60" s="992"/>
      <c r="AS60" s="992"/>
      <c r="AT60" s="992"/>
      <c r="AU60" s="35"/>
      <c r="AV60" s="35"/>
      <c r="AW60" s="35"/>
      <c r="AX60" s="35"/>
      <c r="AY60" s="35"/>
      <c r="AZ60" s="35"/>
      <c r="BA60" s="35"/>
      <c r="BB60" s="35"/>
      <c r="BC60" s="35"/>
      <c r="BD60" s="759"/>
    </row>
    <row r="61" spans="1:56" x14ac:dyDescent="0.9">
      <c r="A61" s="993" t="s">
        <v>928</v>
      </c>
      <c r="B61" s="993"/>
      <c r="C61" s="993"/>
      <c r="D61" s="993"/>
      <c r="E61" s="993"/>
      <c r="F61" s="993"/>
      <c r="G61" s="993"/>
      <c r="H61" s="993"/>
      <c r="I61" s="993"/>
      <c r="J61" s="993"/>
      <c r="K61" s="993"/>
      <c r="L61" s="993"/>
      <c r="M61" s="993"/>
      <c r="N61" s="993"/>
      <c r="O61" s="993"/>
      <c r="P61" s="993"/>
      <c r="Q61" s="993"/>
      <c r="R61" s="993"/>
      <c r="S61" s="993"/>
      <c r="T61" s="993"/>
      <c r="U61" s="993"/>
      <c r="V61" s="993"/>
      <c r="W61" s="993"/>
      <c r="X61" s="993"/>
      <c r="Y61" s="993"/>
      <c r="Z61" s="993"/>
      <c r="AA61" s="993"/>
      <c r="AB61" s="993"/>
      <c r="AC61" s="993"/>
      <c r="AD61" s="993"/>
      <c r="AE61" s="993"/>
      <c r="AF61" s="993"/>
      <c r="AG61" s="993"/>
      <c r="AH61" s="993"/>
      <c r="AI61" s="993"/>
      <c r="AJ61" s="993"/>
      <c r="AK61" s="993"/>
      <c r="AL61" s="993"/>
      <c r="AM61" s="993"/>
      <c r="AN61" s="993"/>
      <c r="AO61" s="993"/>
      <c r="AP61" s="993"/>
      <c r="AQ61" s="993"/>
      <c r="AR61" s="993"/>
      <c r="AS61" s="993"/>
      <c r="AT61" s="993"/>
    </row>
    <row r="62" spans="1:56" x14ac:dyDescent="0.9">
      <c r="A62" s="385"/>
      <c r="B62" s="774"/>
      <c r="C62" s="390"/>
      <c r="D62" s="390"/>
      <c r="E62" s="390"/>
      <c r="F62" s="390"/>
      <c r="G62" s="45"/>
      <c r="H62" s="390"/>
      <c r="I62" s="390"/>
      <c r="J62" s="390"/>
      <c r="K62" s="390"/>
      <c r="L62" s="45"/>
      <c r="M62" s="45"/>
      <c r="N62" s="45"/>
      <c r="O62" s="45"/>
      <c r="P62" s="390"/>
      <c r="Q62" s="390"/>
      <c r="R62" s="382"/>
      <c r="S62" s="390"/>
      <c r="T62" s="45"/>
      <c r="AE62" s="222"/>
      <c r="AF62" s="222"/>
      <c r="AG62" s="223"/>
      <c r="AH62" s="223"/>
    </row>
    <row r="63" spans="1:56" ht="62.25" x14ac:dyDescent="0.9">
      <c r="A63" s="385"/>
      <c r="B63" s="774"/>
      <c r="C63" s="390"/>
      <c r="D63" s="390"/>
      <c r="E63" s="390"/>
      <c r="F63" s="390"/>
      <c r="J63" s="1289" t="s">
        <v>146</v>
      </c>
      <c r="K63" s="1289"/>
      <c r="L63" s="1289"/>
      <c r="M63" s="1290" t="str">
        <f>DATOS!C21</f>
        <v>MATEMÁTICA</v>
      </c>
      <c r="N63" s="1290"/>
      <c r="O63" s="1290"/>
      <c r="P63" s="1290"/>
      <c r="Q63" s="1290"/>
      <c r="R63" s="1290"/>
      <c r="S63" s="1290"/>
      <c r="T63" s="1290"/>
      <c r="W63" s="436"/>
      <c r="X63" s="1291" t="s">
        <v>23</v>
      </c>
      <c r="Y63" s="1291"/>
      <c r="Z63" s="1305" t="str">
        <f>DATOS!C13</f>
        <v xml:space="preserve">BÁSICA </v>
      </c>
      <c r="AA63" s="1305"/>
      <c r="AB63" s="435"/>
      <c r="AC63" s="435"/>
    </row>
    <row r="64" spans="1:56" ht="62.25" x14ac:dyDescent="0.9">
      <c r="A64" s="385"/>
      <c r="B64" s="774"/>
      <c r="C64" s="390"/>
      <c r="D64" s="390"/>
      <c r="E64" s="390"/>
      <c r="F64" s="390"/>
      <c r="K64" s="1289" t="s">
        <v>111</v>
      </c>
      <c r="L64" s="1289"/>
      <c r="M64" s="1290" t="str">
        <f>DATOS!B20</f>
        <v xml:space="preserve"> TRELLES ORDÓÑEZ CAROL ALEXANDRA</v>
      </c>
      <c r="N64" s="1290"/>
      <c r="O64" s="1290"/>
      <c r="P64" s="1290"/>
      <c r="Q64" s="1290"/>
      <c r="R64" s="1290"/>
      <c r="S64" s="1290"/>
      <c r="T64" s="1290"/>
      <c r="W64" s="436"/>
      <c r="X64" s="996" t="s">
        <v>26</v>
      </c>
      <c r="Y64" s="996"/>
      <c r="Z64" s="1305" t="str">
        <f>DATOS!C14</f>
        <v>SEGUNDO</v>
      </c>
      <c r="AA64" s="1305"/>
      <c r="AB64" s="435"/>
      <c r="AC64" s="435"/>
    </row>
    <row r="65" spans="1:56" ht="62.25" x14ac:dyDescent="0.9">
      <c r="A65" s="385"/>
      <c r="B65" s="774"/>
      <c r="C65" s="390"/>
      <c r="D65" s="390"/>
      <c r="E65" s="390"/>
      <c r="F65" s="390"/>
      <c r="K65" s="1291" t="s">
        <v>19</v>
      </c>
      <c r="L65" s="1291"/>
      <c r="M65" s="1300" t="s">
        <v>20</v>
      </c>
      <c r="N65" s="1300"/>
      <c r="O65" s="1300"/>
      <c r="P65" s="1300"/>
      <c r="Q65" s="1300"/>
      <c r="R65" s="1300"/>
      <c r="S65" s="465"/>
      <c r="T65" s="465"/>
      <c r="W65" s="436"/>
      <c r="X65" s="1291" t="s">
        <v>28</v>
      </c>
      <c r="Y65" s="1291"/>
      <c r="Z65" s="1305" t="str">
        <f>DATOS!C15</f>
        <v>"A"</v>
      </c>
      <c r="AA65" s="1305"/>
      <c r="AB65" s="436"/>
      <c r="AC65" s="436"/>
      <c r="AD65" s="436"/>
      <c r="AE65" s="222"/>
      <c r="AF65" s="222"/>
      <c r="AG65" s="223"/>
      <c r="AH65" s="223"/>
    </row>
    <row r="66" spans="1:56" ht="188.25" thickBot="1" x14ac:dyDescent="0.95">
      <c r="A66" s="998" t="s">
        <v>981</v>
      </c>
      <c r="B66" s="998"/>
      <c r="C66" s="998"/>
      <c r="D66" s="998"/>
      <c r="E66" s="998"/>
      <c r="F66" s="998"/>
      <c r="G66" s="998"/>
      <c r="H66" s="998"/>
      <c r="I66" s="998"/>
      <c r="J66" s="281"/>
      <c r="K66" s="281"/>
      <c r="L66" s="388"/>
      <c r="M66" s="388"/>
      <c r="N66" s="388"/>
      <c r="O66" s="388"/>
      <c r="P66" s="281"/>
      <c r="Q66" s="281"/>
      <c r="R66" s="281"/>
      <c r="W66" s="437"/>
      <c r="X66" s="437"/>
      <c r="Y66" s="437"/>
      <c r="Z66" s="437"/>
      <c r="AA66" s="437"/>
      <c r="AB66" s="437"/>
      <c r="AC66" s="437"/>
      <c r="AD66" s="437"/>
      <c r="AE66" s="222"/>
      <c r="AF66" s="222"/>
      <c r="AG66" s="223"/>
      <c r="AH66" s="223"/>
      <c r="AT66" s="365"/>
    </row>
    <row r="67" spans="1:56" ht="150" customHeight="1" thickBot="1" x14ac:dyDescent="0.95">
      <c r="A67" s="999" t="s">
        <v>926</v>
      </c>
      <c r="B67" s="999" t="s">
        <v>5</v>
      </c>
      <c r="C67" s="1002" t="s">
        <v>919</v>
      </c>
      <c r="D67" s="1003"/>
      <c r="E67" s="1003"/>
      <c r="F67" s="1003"/>
      <c r="G67" s="1003"/>
      <c r="H67" s="1003"/>
      <c r="I67" s="1003"/>
      <c r="J67" s="1003"/>
      <c r="K67" s="1003"/>
      <c r="L67" s="1003"/>
      <c r="M67" s="1003"/>
      <c r="N67" s="1004"/>
      <c r="O67" s="392"/>
      <c r="P67" s="1005" t="s">
        <v>162</v>
      </c>
      <c r="Q67" s="1006"/>
      <c r="R67" s="1006"/>
      <c r="S67" s="1006"/>
      <c r="T67" s="1006"/>
      <c r="U67" s="1006"/>
      <c r="V67" s="1006"/>
      <c r="W67" s="1006"/>
      <c r="X67" s="1006"/>
      <c r="Y67" s="1006"/>
      <c r="Z67" s="1006"/>
      <c r="AA67" s="1007"/>
      <c r="AB67" s="1294" t="s">
        <v>163</v>
      </c>
      <c r="AC67" s="1295"/>
      <c r="AD67" s="1301" t="s">
        <v>968</v>
      </c>
      <c r="AE67" s="1302"/>
      <c r="AF67" s="225"/>
      <c r="AG67" s="1058" t="s">
        <v>969</v>
      </c>
      <c r="AH67" s="1058"/>
      <c r="AI67" s="1058"/>
      <c r="AJ67" s="1064" t="s">
        <v>970</v>
      </c>
      <c r="AK67" s="1065"/>
      <c r="AL67" s="1065"/>
      <c r="AM67" s="1065"/>
      <c r="AN67" s="1065"/>
      <c r="AO67" s="1065"/>
      <c r="AP67" s="1065"/>
      <c r="AQ67" s="1065"/>
      <c r="AR67" s="1065"/>
      <c r="AS67" s="1065"/>
      <c r="AT67" s="1065"/>
      <c r="AU67" s="659"/>
      <c r="AV67" s="659"/>
      <c r="AW67" s="659"/>
      <c r="AX67" s="659"/>
      <c r="AY67" s="659"/>
      <c r="AZ67" s="659"/>
      <c r="BA67" s="659"/>
      <c r="BB67" s="659"/>
      <c r="BC67" s="659"/>
      <c r="BD67" s="785"/>
    </row>
    <row r="68" spans="1:56" ht="150" customHeight="1" thickBot="1" x14ac:dyDescent="0.95">
      <c r="A68" s="999"/>
      <c r="B68" s="999"/>
      <c r="C68" s="1021" t="s">
        <v>148</v>
      </c>
      <c r="D68" s="1022"/>
      <c r="E68" s="1022"/>
      <c r="F68" s="1023"/>
      <c r="G68" s="1012" t="s">
        <v>924</v>
      </c>
      <c r="H68" s="1021" t="s">
        <v>148</v>
      </c>
      <c r="I68" s="1022"/>
      <c r="J68" s="1022"/>
      <c r="K68" s="1023"/>
      <c r="L68" s="1012" t="s">
        <v>923</v>
      </c>
      <c r="M68" s="1014" t="s">
        <v>922</v>
      </c>
      <c r="N68" s="1015"/>
      <c r="O68" s="393"/>
      <c r="P68" s="1024" t="s">
        <v>148</v>
      </c>
      <c r="Q68" s="1025"/>
      <c r="R68" s="1025"/>
      <c r="S68" s="1026"/>
      <c r="T68" s="1012" t="s">
        <v>924</v>
      </c>
      <c r="U68" s="1024" t="s">
        <v>148</v>
      </c>
      <c r="V68" s="1025"/>
      <c r="W68" s="1025"/>
      <c r="X68" s="1026"/>
      <c r="Y68" s="1012" t="s">
        <v>923</v>
      </c>
      <c r="Z68" s="1298" t="s">
        <v>925</v>
      </c>
      <c r="AA68" s="1299"/>
      <c r="AB68" s="1296"/>
      <c r="AC68" s="1297"/>
      <c r="AD68" s="1303"/>
      <c r="AE68" s="1304"/>
      <c r="AF68" s="226"/>
      <c r="AG68" s="1059"/>
      <c r="AH68" s="1059"/>
      <c r="AI68" s="1059"/>
      <c r="AJ68" s="1052" t="s">
        <v>190</v>
      </c>
      <c r="AK68" s="1053"/>
      <c r="AL68" s="1054"/>
      <c r="AM68" s="1055" t="s">
        <v>191</v>
      </c>
      <c r="AN68" s="1056"/>
      <c r="AO68" s="1057"/>
      <c r="AP68" s="1055" t="s">
        <v>977</v>
      </c>
      <c r="AQ68" s="1056"/>
      <c r="AR68" s="1057"/>
      <c r="AS68" s="1060" t="s">
        <v>967</v>
      </c>
      <c r="AT68" s="1062" t="s">
        <v>976</v>
      </c>
      <c r="AU68" s="659"/>
      <c r="AV68" s="659"/>
      <c r="AW68" s="659"/>
      <c r="AX68" s="659"/>
      <c r="AY68" s="659"/>
      <c r="AZ68" s="659"/>
      <c r="BA68" s="659"/>
      <c r="BB68" s="659"/>
      <c r="BC68" s="659"/>
      <c r="BD68" s="785"/>
    </row>
    <row r="69" spans="1:56" ht="150" customHeight="1" thickBot="1" x14ac:dyDescent="0.95">
      <c r="A69" s="999"/>
      <c r="B69" s="1312"/>
      <c r="C69" s="415" t="s">
        <v>149</v>
      </c>
      <c r="D69" s="415" t="s">
        <v>150</v>
      </c>
      <c r="E69" s="415" t="s">
        <v>915</v>
      </c>
      <c r="F69" s="415" t="s">
        <v>916</v>
      </c>
      <c r="G69" s="1013"/>
      <c r="H69" s="415" t="s">
        <v>151</v>
      </c>
      <c r="I69" s="415" t="s">
        <v>152</v>
      </c>
      <c r="J69" s="415" t="s">
        <v>153</v>
      </c>
      <c r="K69" s="415" t="s">
        <v>921</v>
      </c>
      <c r="L69" s="1013"/>
      <c r="M69" s="778" t="s">
        <v>165</v>
      </c>
      <c r="N69" s="779" t="s">
        <v>164</v>
      </c>
      <c r="O69" s="394"/>
      <c r="P69" s="414" t="s">
        <v>149</v>
      </c>
      <c r="Q69" s="414" t="s">
        <v>150</v>
      </c>
      <c r="R69" s="414" t="s">
        <v>915</v>
      </c>
      <c r="S69" s="414" t="s">
        <v>916</v>
      </c>
      <c r="T69" s="1013"/>
      <c r="U69" s="414" t="s">
        <v>151</v>
      </c>
      <c r="V69" s="414" t="s">
        <v>152</v>
      </c>
      <c r="W69" s="414" t="s">
        <v>153</v>
      </c>
      <c r="X69" s="414" t="s">
        <v>921</v>
      </c>
      <c r="Y69" s="1013"/>
      <c r="Z69" s="778" t="s">
        <v>165</v>
      </c>
      <c r="AA69" s="779" t="s">
        <v>164</v>
      </c>
      <c r="AB69" s="780" t="s">
        <v>224</v>
      </c>
      <c r="AC69" s="781" t="s">
        <v>971</v>
      </c>
      <c r="AD69" s="782" t="s">
        <v>164</v>
      </c>
      <c r="AE69" s="783" t="s">
        <v>165</v>
      </c>
      <c r="AF69" s="227"/>
      <c r="AG69" s="122" t="s">
        <v>204</v>
      </c>
      <c r="AH69" s="122" t="s">
        <v>205</v>
      </c>
      <c r="AI69" s="716" t="s">
        <v>938</v>
      </c>
      <c r="AJ69" s="743" t="s">
        <v>207</v>
      </c>
      <c r="AK69" s="743" t="s">
        <v>208</v>
      </c>
      <c r="AL69" s="743" t="s">
        <v>209</v>
      </c>
      <c r="AM69" s="744" t="s">
        <v>207</v>
      </c>
      <c r="AN69" s="744" t="s">
        <v>208</v>
      </c>
      <c r="AO69" s="744" t="s">
        <v>209</v>
      </c>
      <c r="AP69" s="747" t="s">
        <v>210</v>
      </c>
      <c r="AQ69" s="747" t="s">
        <v>211</v>
      </c>
      <c r="AR69" s="747" t="s">
        <v>212</v>
      </c>
      <c r="AS69" s="1061"/>
      <c r="AT69" s="1063"/>
      <c r="AU69" s="660"/>
      <c r="AV69" s="660"/>
      <c r="AW69" s="660"/>
      <c r="AX69" s="660"/>
      <c r="AY69" s="660"/>
      <c r="AZ69" s="660"/>
      <c r="BA69" s="660"/>
      <c r="BB69" s="660"/>
      <c r="BC69" s="660"/>
      <c r="BD69" s="786"/>
    </row>
    <row r="70" spans="1:56" ht="76.5" x14ac:dyDescent="0.9">
      <c r="A70" s="429">
        <v>1</v>
      </c>
      <c r="B70" s="775">
        <f>DATOS!F8</f>
        <v>0</v>
      </c>
      <c r="C70" s="488">
        <v>10</v>
      </c>
      <c r="D70" s="489">
        <v>10</v>
      </c>
      <c r="E70" s="489">
        <v>10</v>
      </c>
      <c r="F70" s="490">
        <v>10</v>
      </c>
      <c r="G70" s="416">
        <f>SUM(C70:F70)/4</f>
        <v>10</v>
      </c>
      <c r="H70" s="488">
        <v>10</v>
      </c>
      <c r="I70" s="489">
        <v>10</v>
      </c>
      <c r="J70" s="489">
        <v>10</v>
      </c>
      <c r="K70" s="490">
        <v>10</v>
      </c>
      <c r="L70" s="416">
        <f>SUM(H70:K70)/4</f>
        <v>10</v>
      </c>
      <c r="M70" s="403">
        <f>SUM(G70+L70)/2</f>
        <v>10</v>
      </c>
      <c r="N70" s="400" t="str">
        <f t="shared" ref="N70:N109" si="16">INDEX($BF$1:$BF$10, MATCH(ROUND(M70, 2), $BE$1:$BE$10, 1))</f>
        <v>A+</v>
      </c>
      <c r="O70" s="395"/>
      <c r="P70" s="488">
        <v>10</v>
      </c>
      <c r="Q70" s="489">
        <v>10</v>
      </c>
      <c r="R70" s="489">
        <v>10</v>
      </c>
      <c r="S70" s="490">
        <v>10</v>
      </c>
      <c r="T70" s="419">
        <f>SUM(P70:S70)/4</f>
        <v>10</v>
      </c>
      <c r="U70" s="488">
        <v>10</v>
      </c>
      <c r="V70" s="489">
        <v>10</v>
      </c>
      <c r="W70" s="489">
        <v>10</v>
      </c>
      <c r="X70" s="490">
        <v>10</v>
      </c>
      <c r="Y70" s="416">
        <f>SUM(U70:X70)/4</f>
        <v>10</v>
      </c>
      <c r="Z70" s="403">
        <f>SUM(T70+Y70)/2</f>
        <v>10</v>
      </c>
      <c r="AA70" s="400" t="str">
        <f t="shared" ref="AA70:AA109" si="17">INDEX($BF$1:$BF$10, MATCH(ROUND(Z70, 2), $BE$1:$BE$10, 1))</f>
        <v>A+</v>
      </c>
      <c r="AB70" s="422">
        <v>10</v>
      </c>
      <c r="AC70" s="1049"/>
      <c r="AD70" s="411" t="str">
        <f t="shared" ref="AD70:AD109" si="18">INDEX($BF$1:$BF$10, MATCH(ROUND(AE70, 2), $BE$1:$BE$10, 1))</f>
        <v>A+</v>
      </c>
      <c r="AE70" s="407">
        <f>SUM(M70,Z70,AB70)/3</f>
        <v>10</v>
      </c>
      <c r="AF70" s="287"/>
      <c r="AG70" s="556"/>
      <c r="AH70" s="556"/>
      <c r="AI70" s="555" t="str">
        <f>IF(OR(AG70="A",AH70="A"),"A",IF(OR(AG70="B",AH70="B"),"B",IF(OR(AG70="C",AH70="C"),"C","N")))</f>
        <v>N</v>
      </c>
      <c r="AJ70" s="587"/>
      <c r="AK70" s="588"/>
      <c r="AL70" s="588"/>
      <c r="AM70" s="589"/>
      <c r="AN70" s="589"/>
      <c r="AO70" s="590"/>
      <c r="AP70" s="591">
        <f>SUM(AJ70+AM70)</f>
        <v>0</v>
      </c>
      <c r="AQ70" s="591">
        <f>SUM(AK70+AN70)</f>
        <v>0</v>
      </c>
      <c r="AR70" s="588">
        <f>SUM(AL70+AO70)</f>
        <v>0</v>
      </c>
      <c r="AS70" s="592">
        <f t="shared" ref="AS70:AS109" si="19">AT70  - AJ70  - AK70</f>
        <v>75</v>
      </c>
      <c r="AT70" s="771">
        <v>75</v>
      </c>
      <c r="AU70" s="661"/>
      <c r="AV70" s="661"/>
      <c r="AW70" s="661"/>
      <c r="AX70" s="661"/>
      <c r="AY70" s="661"/>
      <c r="AZ70" s="661"/>
      <c r="BA70" s="661"/>
      <c r="BB70" s="661"/>
      <c r="BC70" s="661"/>
      <c r="BD70" s="787"/>
    </row>
    <row r="71" spans="1:56" ht="76.5" x14ac:dyDescent="0.9">
      <c r="A71" s="430">
        <v>2</v>
      </c>
      <c r="B71" s="776">
        <f>DATOS!F9</f>
        <v>0</v>
      </c>
      <c r="C71" s="491">
        <v>10</v>
      </c>
      <c r="D71" s="492">
        <v>10</v>
      </c>
      <c r="E71" s="492">
        <v>10</v>
      </c>
      <c r="F71" s="493">
        <v>10</v>
      </c>
      <c r="G71" s="417">
        <f t="shared" ref="G71:G109" si="20">SUM(C71:F71)/4</f>
        <v>10</v>
      </c>
      <c r="H71" s="491">
        <v>10</v>
      </c>
      <c r="I71" s="492">
        <v>10</v>
      </c>
      <c r="J71" s="492">
        <v>10</v>
      </c>
      <c r="K71" s="493">
        <v>10</v>
      </c>
      <c r="L71" s="417">
        <f t="shared" ref="L71:L109" si="21">SUM(H71:K71)/4</f>
        <v>10</v>
      </c>
      <c r="M71" s="404">
        <f t="shared" ref="M71:M75" si="22">SUM(G71+L71)/2</f>
        <v>10</v>
      </c>
      <c r="N71" s="401" t="str">
        <f t="shared" si="16"/>
        <v>A+</v>
      </c>
      <c r="O71" s="396"/>
      <c r="P71" s="491">
        <v>10</v>
      </c>
      <c r="Q71" s="492">
        <v>10</v>
      </c>
      <c r="R71" s="492">
        <v>10</v>
      </c>
      <c r="S71" s="493">
        <v>10</v>
      </c>
      <c r="T71" s="420">
        <f t="shared" ref="T71:T109" si="23">SUM(P71:S71)/4</f>
        <v>10</v>
      </c>
      <c r="U71" s="491">
        <v>10</v>
      </c>
      <c r="V71" s="492">
        <v>10</v>
      </c>
      <c r="W71" s="492">
        <v>10</v>
      </c>
      <c r="X71" s="493">
        <v>10</v>
      </c>
      <c r="Y71" s="417">
        <f t="shared" ref="Y71:Y109" si="24">SUM(U71:X71)/4</f>
        <v>10</v>
      </c>
      <c r="Z71" s="404">
        <f t="shared" ref="Z71:Z75" si="25">SUM(T71+Y71)/2</f>
        <v>10</v>
      </c>
      <c r="AA71" s="401" t="str">
        <f t="shared" si="17"/>
        <v>A+</v>
      </c>
      <c r="AB71" s="423">
        <v>10</v>
      </c>
      <c r="AC71" s="1050"/>
      <c r="AD71" s="412" t="str">
        <f t="shared" si="18"/>
        <v>A+</v>
      </c>
      <c r="AE71" s="408">
        <f t="shared" ref="AE71:AE75" si="26">SUM(M71,Z71,AB71)/3</f>
        <v>10</v>
      </c>
      <c r="AF71" s="288"/>
      <c r="AG71" s="567"/>
      <c r="AH71" s="567"/>
      <c r="AI71" s="566" t="str">
        <f t="shared" ref="AI71:AI109" si="27">IF(OR(AG71="A",AH71="A"),"A",IF(OR(AG71="B",AH71="B"),"B",IF(OR(AG71="C",AH71="C"),"C","N")))</f>
        <v>N</v>
      </c>
      <c r="AJ71" s="572"/>
      <c r="AK71" s="558"/>
      <c r="AL71" s="558"/>
      <c r="AM71" s="559"/>
      <c r="AN71" s="559"/>
      <c r="AO71" s="560"/>
      <c r="AP71" s="598">
        <f t="shared" ref="AP71:AP109" si="28">SUM(AJ71+AM71)</f>
        <v>0</v>
      </c>
      <c r="AQ71" s="598">
        <f t="shared" ref="AQ71:AQ109" si="29">SUM(AK71+AN71)</f>
        <v>0</v>
      </c>
      <c r="AR71" s="558">
        <f t="shared" ref="AR71:AR109" si="30">SUM(AL71+AO71)</f>
        <v>0</v>
      </c>
      <c r="AS71" s="599">
        <f t="shared" si="19"/>
        <v>75</v>
      </c>
      <c r="AT71" s="772">
        <v>75</v>
      </c>
      <c r="AU71" s="661"/>
      <c r="AV71" s="661"/>
      <c r="AW71" s="661"/>
      <c r="AX71" s="661"/>
      <c r="AY71" s="661"/>
      <c r="AZ71" s="661"/>
      <c r="BA71" s="661"/>
      <c r="BB71" s="661"/>
      <c r="BC71" s="661"/>
      <c r="BD71" s="787"/>
    </row>
    <row r="72" spans="1:56" ht="76.5" x14ac:dyDescent="0.9">
      <c r="A72" s="430">
        <v>3</v>
      </c>
      <c r="B72" s="776">
        <f>DATOS!F10</f>
        <v>0</v>
      </c>
      <c r="C72" s="491">
        <v>10</v>
      </c>
      <c r="D72" s="492">
        <v>10</v>
      </c>
      <c r="E72" s="492">
        <v>10</v>
      </c>
      <c r="F72" s="493">
        <v>10</v>
      </c>
      <c r="G72" s="417">
        <f t="shared" si="20"/>
        <v>10</v>
      </c>
      <c r="H72" s="491">
        <v>10</v>
      </c>
      <c r="I72" s="492">
        <v>10</v>
      </c>
      <c r="J72" s="492">
        <v>10</v>
      </c>
      <c r="K72" s="493">
        <v>10</v>
      </c>
      <c r="L72" s="417">
        <f t="shared" si="21"/>
        <v>10</v>
      </c>
      <c r="M72" s="404">
        <f t="shared" si="22"/>
        <v>10</v>
      </c>
      <c r="N72" s="401" t="str">
        <f t="shared" si="16"/>
        <v>A+</v>
      </c>
      <c r="O72" s="396"/>
      <c r="P72" s="491">
        <v>10</v>
      </c>
      <c r="Q72" s="492">
        <v>10</v>
      </c>
      <c r="R72" s="492">
        <v>10</v>
      </c>
      <c r="S72" s="493">
        <v>10</v>
      </c>
      <c r="T72" s="420">
        <f t="shared" si="23"/>
        <v>10</v>
      </c>
      <c r="U72" s="491">
        <v>10</v>
      </c>
      <c r="V72" s="492">
        <v>10</v>
      </c>
      <c r="W72" s="492">
        <v>10</v>
      </c>
      <c r="X72" s="493">
        <v>10</v>
      </c>
      <c r="Y72" s="417">
        <f t="shared" si="24"/>
        <v>10</v>
      </c>
      <c r="Z72" s="404">
        <f t="shared" si="25"/>
        <v>10</v>
      </c>
      <c r="AA72" s="401" t="str">
        <f t="shared" si="17"/>
        <v>A+</v>
      </c>
      <c r="AB72" s="423">
        <v>10</v>
      </c>
      <c r="AC72" s="1050"/>
      <c r="AD72" s="412" t="str">
        <f t="shared" si="18"/>
        <v>A+</v>
      </c>
      <c r="AE72" s="408">
        <f t="shared" si="26"/>
        <v>10</v>
      </c>
      <c r="AF72" s="288"/>
      <c r="AG72" s="567"/>
      <c r="AH72" s="567"/>
      <c r="AI72" s="566" t="str">
        <f t="shared" si="27"/>
        <v>N</v>
      </c>
      <c r="AJ72" s="572"/>
      <c r="AK72" s="558"/>
      <c r="AL72" s="558"/>
      <c r="AM72" s="559"/>
      <c r="AN72" s="559"/>
      <c r="AO72" s="560"/>
      <c r="AP72" s="598">
        <f t="shared" si="28"/>
        <v>0</v>
      </c>
      <c r="AQ72" s="598">
        <f t="shared" si="29"/>
        <v>0</v>
      </c>
      <c r="AR72" s="558">
        <f t="shared" si="30"/>
        <v>0</v>
      </c>
      <c r="AS72" s="599">
        <f t="shared" si="19"/>
        <v>75</v>
      </c>
      <c r="AT72" s="772">
        <v>75</v>
      </c>
      <c r="AU72" s="661"/>
      <c r="AV72" s="661"/>
      <c r="AW72" s="661"/>
      <c r="AX72" s="661"/>
      <c r="AY72" s="661"/>
      <c r="AZ72" s="661"/>
      <c r="BA72" s="661"/>
      <c r="BB72" s="661"/>
      <c r="BC72" s="661"/>
      <c r="BD72" s="787"/>
    </row>
    <row r="73" spans="1:56" ht="76.5" x14ac:dyDescent="0.9">
      <c r="A73" s="430">
        <v>4</v>
      </c>
      <c r="B73" s="776">
        <f>DATOS!F11</f>
        <v>0</v>
      </c>
      <c r="C73" s="491">
        <v>10</v>
      </c>
      <c r="D73" s="492">
        <v>10</v>
      </c>
      <c r="E73" s="492">
        <v>10</v>
      </c>
      <c r="F73" s="493">
        <v>10</v>
      </c>
      <c r="G73" s="417">
        <f t="shared" si="20"/>
        <v>10</v>
      </c>
      <c r="H73" s="491">
        <v>10</v>
      </c>
      <c r="I73" s="492">
        <v>10</v>
      </c>
      <c r="J73" s="492">
        <v>10</v>
      </c>
      <c r="K73" s="493">
        <v>10</v>
      </c>
      <c r="L73" s="417">
        <f t="shared" si="21"/>
        <v>10</v>
      </c>
      <c r="M73" s="404">
        <f t="shared" si="22"/>
        <v>10</v>
      </c>
      <c r="N73" s="401" t="str">
        <f t="shared" si="16"/>
        <v>A+</v>
      </c>
      <c r="O73" s="396"/>
      <c r="P73" s="491">
        <v>10</v>
      </c>
      <c r="Q73" s="492">
        <v>10</v>
      </c>
      <c r="R73" s="492">
        <v>10</v>
      </c>
      <c r="S73" s="493">
        <v>10</v>
      </c>
      <c r="T73" s="420">
        <f t="shared" si="23"/>
        <v>10</v>
      </c>
      <c r="U73" s="491">
        <v>10</v>
      </c>
      <c r="V73" s="492">
        <v>10</v>
      </c>
      <c r="W73" s="492">
        <v>10</v>
      </c>
      <c r="X73" s="493">
        <v>10</v>
      </c>
      <c r="Y73" s="417">
        <f t="shared" si="24"/>
        <v>10</v>
      </c>
      <c r="Z73" s="404">
        <f t="shared" si="25"/>
        <v>10</v>
      </c>
      <c r="AA73" s="401" t="str">
        <f t="shared" si="17"/>
        <v>A+</v>
      </c>
      <c r="AB73" s="423">
        <v>10</v>
      </c>
      <c r="AC73" s="1050"/>
      <c r="AD73" s="412" t="str">
        <f t="shared" si="18"/>
        <v>A+</v>
      </c>
      <c r="AE73" s="408">
        <f t="shared" si="26"/>
        <v>10</v>
      </c>
      <c r="AF73" s="288"/>
      <c r="AG73" s="567"/>
      <c r="AH73" s="567"/>
      <c r="AI73" s="566" t="str">
        <f t="shared" si="27"/>
        <v>N</v>
      </c>
      <c r="AJ73" s="572"/>
      <c r="AK73" s="558"/>
      <c r="AL73" s="558"/>
      <c r="AM73" s="559"/>
      <c r="AN73" s="559"/>
      <c r="AO73" s="560"/>
      <c r="AP73" s="598">
        <f t="shared" si="28"/>
        <v>0</v>
      </c>
      <c r="AQ73" s="598">
        <f t="shared" si="29"/>
        <v>0</v>
      </c>
      <c r="AR73" s="558">
        <f t="shared" si="30"/>
        <v>0</v>
      </c>
      <c r="AS73" s="599">
        <f t="shared" si="19"/>
        <v>75</v>
      </c>
      <c r="AT73" s="772">
        <v>75</v>
      </c>
      <c r="AU73" s="661"/>
      <c r="AV73" s="661"/>
      <c r="AW73" s="661"/>
      <c r="AX73" s="661"/>
      <c r="AY73" s="661"/>
      <c r="AZ73" s="661"/>
      <c r="BA73" s="661"/>
      <c r="BB73" s="661"/>
      <c r="BC73" s="661"/>
      <c r="BD73" s="787"/>
    </row>
    <row r="74" spans="1:56" ht="76.5" x14ac:dyDescent="0.9">
      <c r="A74" s="430">
        <v>5</v>
      </c>
      <c r="B74" s="776">
        <f>DATOS!F12</f>
        <v>0</v>
      </c>
      <c r="C74" s="491">
        <v>10</v>
      </c>
      <c r="D74" s="492">
        <v>10</v>
      </c>
      <c r="E74" s="492">
        <v>10</v>
      </c>
      <c r="F74" s="493">
        <v>10</v>
      </c>
      <c r="G74" s="417">
        <f t="shared" si="20"/>
        <v>10</v>
      </c>
      <c r="H74" s="491">
        <v>10</v>
      </c>
      <c r="I74" s="492">
        <v>10</v>
      </c>
      <c r="J74" s="492">
        <v>10</v>
      </c>
      <c r="K74" s="493">
        <v>10</v>
      </c>
      <c r="L74" s="417">
        <f t="shared" si="21"/>
        <v>10</v>
      </c>
      <c r="M74" s="404">
        <f t="shared" si="22"/>
        <v>10</v>
      </c>
      <c r="N74" s="401" t="str">
        <f t="shared" si="16"/>
        <v>A+</v>
      </c>
      <c r="O74" s="396"/>
      <c r="P74" s="491">
        <v>10</v>
      </c>
      <c r="Q74" s="492">
        <v>10</v>
      </c>
      <c r="R74" s="492">
        <v>10</v>
      </c>
      <c r="S74" s="493">
        <v>10</v>
      </c>
      <c r="T74" s="420">
        <f t="shared" si="23"/>
        <v>10</v>
      </c>
      <c r="U74" s="491">
        <v>10</v>
      </c>
      <c r="V74" s="492">
        <v>10</v>
      </c>
      <c r="W74" s="492">
        <v>10</v>
      </c>
      <c r="X74" s="493">
        <v>10</v>
      </c>
      <c r="Y74" s="417">
        <f t="shared" si="24"/>
        <v>10</v>
      </c>
      <c r="Z74" s="404">
        <f t="shared" si="25"/>
        <v>10</v>
      </c>
      <c r="AA74" s="401" t="str">
        <f t="shared" si="17"/>
        <v>A+</v>
      </c>
      <c r="AB74" s="423">
        <v>10</v>
      </c>
      <c r="AC74" s="1050"/>
      <c r="AD74" s="412" t="str">
        <f t="shared" si="18"/>
        <v>A+</v>
      </c>
      <c r="AE74" s="408">
        <f t="shared" si="26"/>
        <v>10</v>
      </c>
      <c r="AF74" s="288"/>
      <c r="AG74" s="567"/>
      <c r="AH74" s="567"/>
      <c r="AI74" s="566" t="str">
        <f t="shared" si="27"/>
        <v>N</v>
      </c>
      <c r="AJ74" s="572"/>
      <c r="AK74" s="558"/>
      <c r="AL74" s="558"/>
      <c r="AM74" s="559"/>
      <c r="AN74" s="559"/>
      <c r="AO74" s="560"/>
      <c r="AP74" s="598">
        <f t="shared" si="28"/>
        <v>0</v>
      </c>
      <c r="AQ74" s="598">
        <f t="shared" si="29"/>
        <v>0</v>
      </c>
      <c r="AR74" s="558">
        <f t="shared" si="30"/>
        <v>0</v>
      </c>
      <c r="AS74" s="599">
        <f t="shared" si="19"/>
        <v>75</v>
      </c>
      <c r="AT74" s="772">
        <v>75</v>
      </c>
      <c r="AU74" s="661"/>
      <c r="AV74" s="661"/>
      <c r="AW74" s="661"/>
      <c r="AX74" s="661"/>
      <c r="AY74" s="661"/>
      <c r="AZ74" s="661"/>
      <c r="BA74" s="661"/>
      <c r="BB74" s="661"/>
      <c r="BC74" s="661"/>
      <c r="BD74" s="787"/>
    </row>
    <row r="75" spans="1:56" ht="76.5" x14ac:dyDescent="0.9">
      <c r="A75" s="430">
        <v>6</v>
      </c>
      <c r="B75" s="776">
        <f>DATOS!F13</f>
        <v>0</v>
      </c>
      <c r="C75" s="491">
        <v>10</v>
      </c>
      <c r="D75" s="492">
        <v>10</v>
      </c>
      <c r="E75" s="492">
        <v>10</v>
      </c>
      <c r="F75" s="493">
        <v>10</v>
      </c>
      <c r="G75" s="417">
        <f t="shared" si="20"/>
        <v>10</v>
      </c>
      <c r="H75" s="491">
        <v>10</v>
      </c>
      <c r="I75" s="492">
        <v>10</v>
      </c>
      <c r="J75" s="492">
        <v>10</v>
      </c>
      <c r="K75" s="493">
        <v>10</v>
      </c>
      <c r="L75" s="417">
        <f t="shared" si="21"/>
        <v>10</v>
      </c>
      <c r="M75" s="404">
        <f t="shared" si="22"/>
        <v>10</v>
      </c>
      <c r="N75" s="401" t="str">
        <f t="shared" si="16"/>
        <v>A+</v>
      </c>
      <c r="O75" s="396"/>
      <c r="P75" s="491">
        <v>10</v>
      </c>
      <c r="Q75" s="492">
        <v>10</v>
      </c>
      <c r="R75" s="492">
        <v>10</v>
      </c>
      <c r="S75" s="493">
        <v>10</v>
      </c>
      <c r="T75" s="420">
        <f t="shared" si="23"/>
        <v>10</v>
      </c>
      <c r="U75" s="491">
        <v>10</v>
      </c>
      <c r="V75" s="492">
        <v>10</v>
      </c>
      <c r="W75" s="492">
        <v>10</v>
      </c>
      <c r="X75" s="493">
        <v>10</v>
      </c>
      <c r="Y75" s="417">
        <f t="shared" si="24"/>
        <v>10</v>
      </c>
      <c r="Z75" s="404">
        <f t="shared" si="25"/>
        <v>10</v>
      </c>
      <c r="AA75" s="401" t="str">
        <f t="shared" si="17"/>
        <v>A+</v>
      </c>
      <c r="AB75" s="423">
        <v>10</v>
      </c>
      <c r="AC75" s="1050"/>
      <c r="AD75" s="412" t="str">
        <f t="shared" si="18"/>
        <v>A+</v>
      </c>
      <c r="AE75" s="408">
        <f t="shared" si="26"/>
        <v>10</v>
      </c>
      <c r="AF75" s="288"/>
      <c r="AG75" s="567"/>
      <c r="AH75" s="567"/>
      <c r="AI75" s="566" t="str">
        <f t="shared" si="27"/>
        <v>N</v>
      </c>
      <c r="AJ75" s="572"/>
      <c r="AK75" s="558"/>
      <c r="AL75" s="558"/>
      <c r="AM75" s="559"/>
      <c r="AN75" s="559"/>
      <c r="AO75" s="560"/>
      <c r="AP75" s="598">
        <f t="shared" si="28"/>
        <v>0</v>
      </c>
      <c r="AQ75" s="598">
        <f t="shared" si="29"/>
        <v>0</v>
      </c>
      <c r="AR75" s="558">
        <f t="shared" si="30"/>
        <v>0</v>
      </c>
      <c r="AS75" s="599">
        <f t="shared" si="19"/>
        <v>75</v>
      </c>
      <c r="AT75" s="772">
        <v>75</v>
      </c>
      <c r="AU75" s="661"/>
      <c r="AV75" s="661"/>
      <c r="AW75" s="661"/>
      <c r="AX75" s="661"/>
      <c r="AY75" s="661"/>
      <c r="AZ75" s="661"/>
      <c r="BA75" s="661"/>
      <c r="BB75" s="661"/>
      <c r="BC75" s="661"/>
      <c r="BD75" s="787"/>
    </row>
    <row r="76" spans="1:56" ht="76.5" x14ac:dyDescent="0.9">
      <c r="A76" s="430">
        <v>7</v>
      </c>
      <c r="B76" s="776">
        <f>DATOS!F14</f>
        <v>0</v>
      </c>
      <c r="C76" s="491">
        <v>9</v>
      </c>
      <c r="D76" s="492">
        <v>9</v>
      </c>
      <c r="E76" s="492">
        <v>9</v>
      </c>
      <c r="F76" s="493">
        <v>9</v>
      </c>
      <c r="G76" s="417">
        <f t="shared" si="20"/>
        <v>9</v>
      </c>
      <c r="H76" s="491">
        <v>9</v>
      </c>
      <c r="I76" s="492">
        <v>9</v>
      </c>
      <c r="J76" s="492">
        <v>9</v>
      </c>
      <c r="K76" s="493">
        <v>9</v>
      </c>
      <c r="L76" s="417">
        <f t="shared" si="21"/>
        <v>9</v>
      </c>
      <c r="M76" s="404">
        <f>SUM(G76+L76)/2</f>
        <v>9</v>
      </c>
      <c r="N76" s="401" t="str">
        <f t="shared" si="16"/>
        <v>A-</v>
      </c>
      <c r="O76" s="396"/>
      <c r="P76" s="491">
        <v>9</v>
      </c>
      <c r="Q76" s="492">
        <v>9</v>
      </c>
      <c r="R76" s="492">
        <v>9</v>
      </c>
      <c r="S76" s="493">
        <v>9</v>
      </c>
      <c r="T76" s="420">
        <f t="shared" si="23"/>
        <v>9</v>
      </c>
      <c r="U76" s="491">
        <v>9</v>
      </c>
      <c r="V76" s="492">
        <v>9</v>
      </c>
      <c r="W76" s="492">
        <v>9</v>
      </c>
      <c r="X76" s="493">
        <v>9</v>
      </c>
      <c r="Y76" s="417">
        <f t="shared" si="24"/>
        <v>9</v>
      </c>
      <c r="Z76" s="404">
        <f>SUM(T76+Y76)/2</f>
        <v>9</v>
      </c>
      <c r="AA76" s="401" t="str">
        <f t="shared" si="17"/>
        <v>A-</v>
      </c>
      <c r="AB76" s="423">
        <v>9</v>
      </c>
      <c r="AC76" s="1050"/>
      <c r="AD76" s="412" t="str">
        <f t="shared" si="18"/>
        <v>A-</v>
      </c>
      <c r="AE76" s="408">
        <f>SUM(M76,Z76,AB76)/3</f>
        <v>9</v>
      </c>
      <c r="AF76" s="288"/>
      <c r="AG76" s="567"/>
      <c r="AH76" s="567"/>
      <c r="AI76" s="566" t="str">
        <f t="shared" si="27"/>
        <v>N</v>
      </c>
      <c r="AJ76" s="572"/>
      <c r="AK76" s="558"/>
      <c r="AL76" s="558"/>
      <c r="AM76" s="559"/>
      <c r="AN76" s="559"/>
      <c r="AO76" s="560"/>
      <c r="AP76" s="598">
        <f t="shared" si="28"/>
        <v>0</v>
      </c>
      <c r="AQ76" s="598">
        <f t="shared" si="29"/>
        <v>0</v>
      </c>
      <c r="AR76" s="558">
        <f t="shared" si="30"/>
        <v>0</v>
      </c>
      <c r="AS76" s="599">
        <f t="shared" si="19"/>
        <v>75</v>
      </c>
      <c r="AT76" s="772">
        <v>75</v>
      </c>
      <c r="AU76" s="661"/>
      <c r="AV76" s="661"/>
      <c r="AW76" s="661"/>
      <c r="AX76" s="661"/>
      <c r="AY76" s="661"/>
      <c r="AZ76" s="661"/>
      <c r="BA76" s="661"/>
      <c r="BB76" s="661"/>
      <c r="BC76" s="661"/>
      <c r="BD76" s="787"/>
    </row>
    <row r="77" spans="1:56" ht="76.5" x14ac:dyDescent="0.9">
      <c r="A77" s="430">
        <v>8</v>
      </c>
      <c r="B77" s="776">
        <f>DATOS!F15</f>
        <v>0</v>
      </c>
      <c r="C77" s="491">
        <v>9</v>
      </c>
      <c r="D77" s="492">
        <v>9</v>
      </c>
      <c r="E77" s="492">
        <v>9</v>
      </c>
      <c r="F77" s="493">
        <v>9</v>
      </c>
      <c r="G77" s="417">
        <f t="shared" si="20"/>
        <v>9</v>
      </c>
      <c r="H77" s="491">
        <v>9</v>
      </c>
      <c r="I77" s="492">
        <v>9</v>
      </c>
      <c r="J77" s="492">
        <v>9</v>
      </c>
      <c r="K77" s="493">
        <v>9</v>
      </c>
      <c r="L77" s="417">
        <f t="shared" si="21"/>
        <v>9</v>
      </c>
      <c r="M77" s="404">
        <f t="shared" ref="M77:M109" si="31">SUM(G77+L77)/2</f>
        <v>9</v>
      </c>
      <c r="N77" s="401" t="str">
        <f t="shared" si="16"/>
        <v>A-</v>
      </c>
      <c r="O77" s="396"/>
      <c r="P77" s="491">
        <v>9</v>
      </c>
      <c r="Q77" s="492">
        <v>9</v>
      </c>
      <c r="R77" s="492">
        <v>9</v>
      </c>
      <c r="S77" s="493">
        <v>9</v>
      </c>
      <c r="T77" s="420">
        <f t="shared" si="23"/>
        <v>9</v>
      </c>
      <c r="U77" s="491">
        <v>9</v>
      </c>
      <c r="V77" s="492">
        <v>9</v>
      </c>
      <c r="W77" s="492">
        <v>9</v>
      </c>
      <c r="X77" s="493">
        <v>9</v>
      </c>
      <c r="Y77" s="417">
        <f t="shared" si="24"/>
        <v>9</v>
      </c>
      <c r="Z77" s="404">
        <f t="shared" ref="Z77:Z109" si="32">SUM(T77+Y77)/2</f>
        <v>9</v>
      </c>
      <c r="AA77" s="401" t="str">
        <f t="shared" si="17"/>
        <v>A-</v>
      </c>
      <c r="AB77" s="423">
        <v>9</v>
      </c>
      <c r="AC77" s="1050"/>
      <c r="AD77" s="412" t="str">
        <f t="shared" si="18"/>
        <v>A-</v>
      </c>
      <c r="AE77" s="408">
        <f t="shared" ref="AE77:AE109" si="33">SUM(M77,Z77,AB77)/3</f>
        <v>9</v>
      </c>
      <c r="AF77" s="288"/>
      <c r="AG77" s="567"/>
      <c r="AH77" s="567"/>
      <c r="AI77" s="566" t="str">
        <f t="shared" si="27"/>
        <v>N</v>
      </c>
      <c r="AJ77" s="572"/>
      <c r="AK77" s="558"/>
      <c r="AL77" s="558"/>
      <c r="AM77" s="559"/>
      <c r="AN77" s="559"/>
      <c r="AO77" s="560"/>
      <c r="AP77" s="598">
        <f t="shared" si="28"/>
        <v>0</v>
      </c>
      <c r="AQ77" s="598">
        <f t="shared" si="29"/>
        <v>0</v>
      </c>
      <c r="AR77" s="558">
        <f t="shared" si="30"/>
        <v>0</v>
      </c>
      <c r="AS77" s="599">
        <f t="shared" si="19"/>
        <v>75</v>
      </c>
      <c r="AT77" s="772">
        <v>75</v>
      </c>
      <c r="AU77" s="661"/>
      <c r="AV77" s="661"/>
      <c r="AW77" s="661"/>
      <c r="AX77" s="661"/>
      <c r="AY77" s="661"/>
      <c r="AZ77" s="661"/>
      <c r="BA77" s="661"/>
      <c r="BB77" s="661"/>
      <c r="BC77" s="661"/>
      <c r="BD77" s="787"/>
    </row>
    <row r="78" spans="1:56" ht="76.5" x14ac:dyDescent="0.9">
      <c r="A78" s="430">
        <v>9</v>
      </c>
      <c r="B78" s="776">
        <f>DATOS!F16</f>
        <v>0</v>
      </c>
      <c r="C78" s="491">
        <v>9</v>
      </c>
      <c r="D78" s="492">
        <v>9</v>
      </c>
      <c r="E78" s="492">
        <v>9</v>
      </c>
      <c r="F78" s="493">
        <v>9</v>
      </c>
      <c r="G78" s="417">
        <f t="shared" si="20"/>
        <v>9</v>
      </c>
      <c r="H78" s="491">
        <v>9</v>
      </c>
      <c r="I78" s="492">
        <v>9</v>
      </c>
      <c r="J78" s="492">
        <v>9</v>
      </c>
      <c r="K78" s="493">
        <v>9</v>
      </c>
      <c r="L78" s="417">
        <f t="shared" si="21"/>
        <v>9</v>
      </c>
      <c r="M78" s="404">
        <f t="shared" si="31"/>
        <v>9</v>
      </c>
      <c r="N78" s="401" t="str">
        <f t="shared" si="16"/>
        <v>A-</v>
      </c>
      <c r="O78" s="396"/>
      <c r="P78" s="491">
        <v>9</v>
      </c>
      <c r="Q78" s="492">
        <v>9</v>
      </c>
      <c r="R78" s="492">
        <v>9</v>
      </c>
      <c r="S78" s="493">
        <v>9</v>
      </c>
      <c r="T78" s="420">
        <f t="shared" si="23"/>
        <v>9</v>
      </c>
      <c r="U78" s="491">
        <v>9</v>
      </c>
      <c r="V78" s="492">
        <v>9</v>
      </c>
      <c r="W78" s="492">
        <v>9</v>
      </c>
      <c r="X78" s="493">
        <v>9</v>
      </c>
      <c r="Y78" s="417">
        <f t="shared" si="24"/>
        <v>9</v>
      </c>
      <c r="Z78" s="404">
        <f t="shared" si="32"/>
        <v>9</v>
      </c>
      <c r="AA78" s="401" t="str">
        <f t="shared" si="17"/>
        <v>A-</v>
      </c>
      <c r="AB78" s="423">
        <v>9</v>
      </c>
      <c r="AC78" s="1050"/>
      <c r="AD78" s="412" t="str">
        <f t="shared" si="18"/>
        <v>A-</v>
      </c>
      <c r="AE78" s="408">
        <f t="shared" si="33"/>
        <v>9</v>
      </c>
      <c r="AF78" s="288"/>
      <c r="AG78" s="567"/>
      <c r="AH78" s="567"/>
      <c r="AI78" s="566" t="str">
        <f t="shared" si="27"/>
        <v>N</v>
      </c>
      <c r="AJ78" s="572"/>
      <c r="AK78" s="558"/>
      <c r="AL78" s="558"/>
      <c r="AM78" s="559"/>
      <c r="AN78" s="559"/>
      <c r="AO78" s="560"/>
      <c r="AP78" s="598">
        <f t="shared" si="28"/>
        <v>0</v>
      </c>
      <c r="AQ78" s="598">
        <f t="shared" si="29"/>
        <v>0</v>
      </c>
      <c r="AR78" s="558">
        <f t="shared" si="30"/>
        <v>0</v>
      </c>
      <c r="AS78" s="599">
        <f t="shared" si="19"/>
        <v>75</v>
      </c>
      <c r="AT78" s="772">
        <v>75</v>
      </c>
      <c r="AU78" s="661"/>
      <c r="AV78" s="661"/>
      <c r="AW78" s="661"/>
      <c r="AX78" s="661"/>
      <c r="AY78" s="661"/>
      <c r="AZ78" s="661"/>
      <c r="BA78" s="661"/>
      <c r="BB78" s="661"/>
      <c r="BC78" s="661"/>
      <c r="BD78" s="787"/>
    </row>
    <row r="79" spans="1:56" ht="76.5" x14ac:dyDescent="0.9">
      <c r="A79" s="430">
        <v>10</v>
      </c>
      <c r="B79" s="776">
        <f>DATOS!F17</f>
        <v>0</v>
      </c>
      <c r="C79" s="491">
        <v>9</v>
      </c>
      <c r="D79" s="492">
        <v>9</v>
      </c>
      <c r="E79" s="492">
        <v>9</v>
      </c>
      <c r="F79" s="493">
        <v>9</v>
      </c>
      <c r="G79" s="417">
        <f t="shared" si="20"/>
        <v>9</v>
      </c>
      <c r="H79" s="491">
        <v>9</v>
      </c>
      <c r="I79" s="492">
        <v>9</v>
      </c>
      <c r="J79" s="492">
        <v>9</v>
      </c>
      <c r="K79" s="493">
        <v>9</v>
      </c>
      <c r="L79" s="417">
        <f t="shared" si="21"/>
        <v>9</v>
      </c>
      <c r="M79" s="404">
        <f t="shared" si="31"/>
        <v>9</v>
      </c>
      <c r="N79" s="401" t="str">
        <f t="shared" si="16"/>
        <v>A-</v>
      </c>
      <c r="O79" s="396"/>
      <c r="P79" s="491">
        <v>9</v>
      </c>
      <c r="Q79" s="492">
        <v>9</v>
      </c>
      <c r="R79" s="492">
        <v>9</v>
      </c>
      <c r="S79" s="493">
        <v>9</v>
      </c>
      <c r="T79" s="420">
        <f t="shared" si="23"/>
        <v>9</v>
      </c>
      <c r="U79" s="491">
        <v>9</v>
      </c>
      <c r="V79" s="492">
        <v>9</v>
      </c>
      <c r="W79" s="492">
        <v>9</v>
      </c>
      <c r="X79" s="493">
        <v>9</v>
      </c>
      <c r="Y79" s="417">
        <f t="shared" si="24"/>
        <v>9</v>
      </c>
      <c r="Z79" s="404">
        <f t="shared" si="32"/>
        <v>9</v>
      </c>
      <c r="AA79" s="401" t="str">
        <f t="shared" si="17"/>
        <v>A-</v>
      </c>
      <c r="AB79" s="423">
        <v>9</v>
      </c>
      <c r="AC79" s="1050"/>
      <c r="AD79" s="412" t="str">
        <f t="shared" si="18"/>
        <v>A-</v>
      </c>
      <c r="AE79" s="408">
        <f t="shared" si="33"/>
        <v>9</v>
      </c>
      <c r="AF79" s="288"/>
      <c r="AG79" s="567"/>
      <c r="AH79" s="567"/>
      <c r="AI79" s="566" t="str">
        <f t="shared" si="27"/>
        <v>N</v>
      </c>
      <c r="AJ79" s="572"/>
      <c r="AK79" s="558"/>
      <c r="AL79" s="558"/>
      <c r="AM79" s="559"/>
      <c r="AN79" s="559"/>
      <c r="AO79" s="560"/>
      <c r="AP79" s="598">
        <f t="shared" si="28"/>
        <v>0</v>
      </c>
      <c r="AQ79" s="598">
        <f t="shared" si="29"/>
        <v>0</v>
      </c>
      <c r="AR79" s="558">
        <f t="shared" si="30"/>
        <v>0</v>
      </c>
      <c r="AS79" s="599">
        <f t="shared" si="19"/>
        <v>75</v>
      </c>
      <c r="AT79" s="772">
        <v>75</v>
      </c>
      <c r="AU79" s="661"/>
      <c r="AV79" s="661"/>
      <c r="AW79" s="661"/>
      <c r="AX79" s="661"/>
      <c r="AY79" s="661"/>
      <c r="AZ79" s="661"/>
      <c r="BA79" s="661"/>
      <c r="BB79" s="661"/>
      <c r="BC79" s="661"/>
      <c r="BD79" s="787"/>
    </row>
    <row r="80" spans="1:56" ht="76.5" x14ac:dyDescent="0.9">
      <c r="A80" s="430">
        <v>11</v>
      </c>
      <c r="B80" s="776">
        <f>DATOS!F18</f>
        <v>0</v>
      </c>
      <c r="C80" s="491">
        <v>9</v>
      </c>
      <c r="D80" s="492">
        <v>9</v>
      </c>
      <c r="E80" s="492">
        <v>9</v>
      </c>
      <c r="F80" s="493">
        <v>9</v>
      </c>
      <c r="G80" s="417">
        <f t="shared" si="20"/>
        <v>9</v>
      </c>
      <c r="H80" s="491">
        <v>9</v>
      </c>
      <c r="I80" s="492">
        <v>9</v>
      </c>
      <c r="J80" s="492">
        <v>9</v>
      </c>
      <c r="K80" s="493">
        <v>9</v>
      </c>
      <c r="L80" s="417">
        <f t="shared" si="21"/>
        <v>9</v>
      </c>
      <c r="M80" s="404">
        <f t="shared" si="31"/>
        <v>9</v>
      </c>
      <c r="N80" s="401" t="str">
        <f t="shared" si="16"/>
        <v>A-</v>
      </c>
      <c r="O80" s="396"/>
      <c r="P80" s="491">
        <v>9</v>
      </c>
      <c r="Q80" s="492">
        <v>9</v>
      </c>
      <c r="R80" s="492">
        <v>9</v>
      </c>
      <c r="S80" s="493">
        <v>9</v>
      </c>
      <c r="T80" s="420">
        <f t="shared" si="23"/>
        <v>9</v>
      </c>
      <c r="U80" s="491">
        <v>9</v>
      </c>
      <c r="V80" s="492">
        <v>9</v>
      </c>
      <c r="W80" s="492">
        <v>9</v>
      </c>
      <c r="X80" s="493">
        <v>9</v>
      </c>
      <c r="Y80" s="417">
        <f t="shared" si="24"/>
        <v>9</v>
      </c>
      <c r="Z80" s="404">
        <f t="shared" si="32"/>
        <v>9</v>
      </c>
      <c r="AA80" s="401" t="str">
        <f t="shared" si="17"/>
        <v>A-</v>
      </c>
      <c r="AB80" s="423">
        <v>9</v>
      </c>
      <c r="AC80" s="1050"/>
      <c r="AD80" s="412" t="str">
        <f t="shared" si="18"/>
        <v>A-</v>
      </c>
      <c r="AE80" s="408">
        <f t="shared" si="33"/>
        <v>9</v>
      </c>
      <c r="AF80" s="288"/>
      <c r="AG80" s="567"/>
      <c r="AH80" s="567"/>
      <c r="AI80" s="566" t="str">
        <f t="shared" si="27"/>
        <v>N</v>
      </c>
      <c r="AJ80" s="572"/>
      <c r="AK80" s="558"/>
      <c r="AL80" s="558"/>
      <c r="AM80" s="559"/>
      <c r="AN80" s="559"/>
      <c r="AO80" s="560"/>
      <c r="AP80" s="598">
        <f t="shared" si="28"/>
        <v>0</v>
      </c>
      <c r="AQ80" s="598">
        <f t="shared" si="29"/>
        <v>0</v>
      </c>
      <c r="AR80" s="558">
        <f t="shared" si="30"/>
        <v>0</v>
      </c>
      <c r="AS80" s="599">
        <f t="shared" si="19"/>
        <v>75</v>
      </c>
      <c r="AT80" s="772">
        <v>75</v>
      </c>
      <c r="AU80" s="661"/>
      <c r="AV80" s="661"/>
      <c r="AW80" s="661"/>
      <c r="AX80" s="661"/>
      <c r="AY80" s="661"/>
      <c r="AZ80" s="661"/>
      <c r="BA80" s="661"/>
      <c r="BB80" s="661"/>
      <c r="BC80" s="661"/>
      <c r="BD80" s="787"/>
    </row>
    <row r="81" spans="1:56" ht="76.5" x14ac:dyDescent="0.9">
      <c r="A81" s="430">
        <v>12</v>
      </c>
      <c r="B81" s="776">
        <f>DATOS!F19</f>
        <v>0</v>
      </c>
      <c r="C81" s="491">
        <v>8</v>
      </c>
      <c r="D81" s="492">
        <v>8</v>
      </c>
      <c r="E81" s="492">
        <v>8</v>
      </c>
      <c r="F81" s="493">
        <v>8</v>
      </c>
      <c r="G81" s="417">
        <f t="shared" si="20"/>
        <v>8</v>
      </c>
      <c r="H81" s="491">
        <v>8</v>
      </c>
      <c r="I81" s="492">
        <v>8</v>
      </c>
      <c r="J81" s="492">
        <v>8</v>
      </c>
      <c r="K81" s="493">
        <v>8</v>
      </c>
      <c r="L81" s="417">
        <f t="shared" si="21"/>
        <v>8</v>
      </c>
      <c r="M81" s="404">
        <f t="shared" si="31"/>
        <v>8</v>
      </c>
      <c r="N81" s="401" t="str">
        <f t="shared" si="16"/>
        <v>B+</v>
      </c>
      <c r="O81" s="396"/>
      <c r="P81" s="491">
        <v>8</v>
      </c>
      <c r="Q81" s="492">
        <v>8</v>
      </c>
      <c r="R81" s="492">
        <v>8</v>
      </c>
      <c r="S81" s="493">
        <v>8</v>
      </c>
      <c r="T81" s="420">
        <f t="shared" si="23"/>
        <v>8</v>
      </c>
      <c r="U81" s="491">
        <v>8</v>
      </c>
      <c r="V81" s="492">
        <v>8</v>
      </c>
      <c r="W81" s="492">
        <v>8</v>
      </c>
      <c r="X81" s="493">
        <v>8</v>
      </c>
      <c r="Y81" s="417">
        <f t="shared" si="24"/>
        <v>8</v>
      </c>
      <c r="Z81" s="404">
        <f t="shared" si="32"/>
        <v>8</v>
      </c>
      <c r="AA81" s="401" t="str">
        <f t="shared" si="17"/>
        <v>B+</v>
      </c>
      <c r="AB81" s="423">
        <v>8</v>
      </c>
      <c r="AC81" s="1050"/>
      <c r="AD81" s="412" t="str">
        <f t="shared" si="18"/>
        <v>B+</v>
      </c>
      <c r="AE81" s="408">
        <f t="shared" si="33"/>
        <v>8</v>
      </c>
      <c r="AF81" s="288"/>
      <c r="AG81" s="567"/>
      <c r="AH81" s="567"/>
      <c r="AI81" s="566" t="str">
        <f t="shared" si="27"/>
        <v>N</v>
      </c>
      <c r="AJ81" s="572"/>
      <c r="AK81" s="558"/>
      <c r="AL81" s="558"/>
      <c r="AM81" s="559"/>
      <c r="AN81" s="559"/>
      <c r="AO81" s="560"/>
      <c r="AP81" s="598">
        <f t="shared" si="28"/>
        <v>0</v>
      </c>
      <c r="AQ81" s="598">
        <f t="shared" si="29"/>
        <v>0</v>
      </c>
      <c r="AR81" s="558">
        <f t="shared" si="30"/>
        <v>0</v>
      </c>
      <c r="AS81" s="599">
        <f t="shared" si="19"/>
        <v>75</v>
      </c>
      <c r="AT81" s="772">
        <v>75</v>
      </c>
      <c r="AU81" s="661"/>
      <c r="AV81" s="661"/>
      <c r="AW81" s="661"/>
      <c r="AX81" s="661"/>
      <c r="AY81" s="661"/>
      <c r="AZ81" s="661"/>
      <c r="BA81" s="661"/>
      <c r="BB81" s="661"/>
      <c r="BC81" s="661"/>
      <c r="BD81" s="787"/>
    </row>
    <row r="82" spans="1:56" ht="76.5" x14ac:dyDescent="0.9">
      <c r="A82" s="430">
        <v>13</v>
      </c>
      <c r="B82" s="776">
        <f>DATOS!F20</f>
        <v>0</v>
      </c>
      <c r="C82" s="491">
        <v>8</v>
      </c>
      <c r="D82" s="492">
        <v>8</v>
      </c>
      <c r="E82" s="492">
        <v>8</v>
      </c>
      <c r="F82" s="493">
        <v>8</v>
      </c>
      <c r="G82" s="417">
        <f t="shared" si="20"/>
        <v>8</v>
      </c>
      <c r="H82" s="491">
        <v>8</v>
      </c>
      <c r="I82" s="492">
        <v>8</v>
      </c>
      <c r="J82" s="492">
        <v>8</v>
      </c>
      <c r="K82" s="493">
        <v>8</v>
      </c>
      <c r="L82" s="417">
        <f t="shared" si="21"/>
        <v>8</v>
      </c>
      <c r="M82" s="404">
        <f t="shared" si="31"/>
        <v>8</v>
      </c>
      <c r="N82" s="401" t="str">
        <f t="shared" si="16"/>
        <v>B+</v>
      </c>
      <c r="O82" s="396"/>
      <c r="P82" s="491">
        <v>8</v>
      </c>
      <c r="Q82" s="492">
        <v>8</v>
      </c>
      <c r="R82" s="492">
        <v>8</v>
      </c>
      <c r="S82" s="493">
        <v>8</v>
      </c>
      <c r="T82" s="420">
        <f t="shared" si="23"/>
        <v>8</v>
      </c>
      <c r="U82" s="491">
        <v>8</v>
      </c>
      <c r="V82" s="492">
        <v>8</v>
      </c>
      <c r="W82" s="492">
        <v>8</v>
      </c>
      <c r="X82" s="493">
        <v>8</v>
      </c>
      <c r="Y82" s="417">
        <f t="shared" si="24"/>
        <v>8</v>
      </c>
      <c r="Z82" s="404">
        <f t="shared" si="32"/>
        <v>8</v>
      </c>
      <c r="AA82" s="401" t="str">
        <f t="shared" si="17"/>
        <v>B+</v>
      </c>
      <c r="AB82" s="423">
        <v>8</v>
      </c>
      <c r="AC82" s="1050"/>
      <c r="AD82" s="412" t="str">
        <f t="shared" si="18"/>
        <v>B+</v>
      </c>
      <c r="AE82" s="408">
        <f t="shared" si="33"/>
        <v>8</v>
      </c>
      <c r="AF82" s="288"/>
      <c r="AG82" s="567"/>
      <c r="AH82" s="567"/>
      <c r="AI82" s="566" t="str">
        <f t="shared" si="27"/>
        <v>N</v>
      </c>
      <c r="AJ82" s="572"/>
      <c r="AK82" s="558"/>
      <c r="AL82" s="558"/>
      <c r="AM82" s="559"/>
      <c r="AN82" s="559"/>
      <c r="AO82" s="560"/>
      <c r="AP82" s="598">
        <f t="shared" si="28"/>
        <v>0</v>
      </c>
      <c r="AQ82" s="598">
        <f t="shared" si="29"/>
        <v>0</v>
      </c>
      <c r="AR82" s="558">
        <f t="shared" si="30"/>
        <v>0</v>
      </c>
      <c r="AS82" s="599">
        <f t="shared" si="19"/>
        <v>75</v>
      </c>
      <c r="AT82" s="772">
        <v>75</v>
      </c>
      <c r="AU82" s="661"/>
      <c r="AV82" s="661"/>
      <c r="AW82" s="661"/>
      <c r="AX82" s="661"/>
      <c r="AY82" s="661"/>
      <c r="AZ82" s="661"/>
      <c r="BA82" s="661"/>
      <c r="BB82" s="661"/>
      <c r="BC82" s="661"/>
      <c r="BD82" s="787"/>
    </row>
    <row r="83" spans="1:56" ht="76.5" x14ac:dyDescent="0.9">
      <c r="A83" s="430">
        <v>14</v>
      </c>
      <c r="B83" s="776">
        <f>DATOS!F21</f>
        <v>0</v>
      </c>
      <c r="C83" s="491">
        <v>8</v>
      </c>
      <c r="D83" s="492">
        <v>8</v>
      </c>
      <c r="E83" s="492">
        <v>8</v>
      </c>
      <c r="F83" s="493">
        <v>8</v>
      </c>
      <c r="G83" s="417">
        <f t="shared" si="20"/>
        <v>8</v>
      </c>
      <c r="H83" s="491">
        <v>8</v>
      </c>
      <c r="I83" s="492">
        <v>8</v>
      </c>
      <c r="J83" s="492">
        <v>8</v>
      </c>
      <c r="K83" s="493">
        <v>8</v>
      </c>
      <c r="L83" s="417">
        <f t="shared" si="21"/>
        <v>8</v>
      </c>
      <c r="M83" s="404">
        <f t="shared" si="31"/>
        <v>8</v>
      </c>
      <c r="N83" s="401" t="str">
        <f t="shared" si="16"/>
        <v>B+</v>
      </c>
      <c r="O83" s="396"/>
      <c r="P83" s="491">
        <v>8</v>
      </c>
      <c r="Q83" s="492">
        <v>8</v>
      </c>
      <c r="R83" s="492">
        <v>8</v>
      </c>
      <c r="S83" s="493">
        <v>8</v>
      </c>
      <c r="T83" s="420">
        <f t="shared" si="23"/>
        <v>8</v>
      </c>
      <c r="U83" s="491">
        <v>8</v>
      </c>
      <c r="V83" s="492">
        <v>8</v>
      </c>
      <c r="W83" s="492">
        <v>8</v>
      </c>
      <c r="X83" s="493">
        <v>8</v>
      </c>
      <c r="Y83" s="417">
        <f t="shared" si="24"/>
        <v>8</v>
      </c>
      <c r="Z83" s="404">
        <f t="shared" si="32"/>
        <v>8</v>
      </c>
      <c r="AA83" s="401" t="str">
        <f t="shared" si="17"/>
        <v>B+</v>
      </c>
      <c r="AB83" s="423">
        <v>8</v>
      </c>
      <c r="AC83" s="1050"/>
      <c r="AD83" s="412" t="str">
        <f t="shared" si="18"/>
        <v>B+</v>
      </c>
      <c r="AE83" s="408">
        <f t="shared" si="33"/>
        <v>8</v>
      </c>
      <c r="AF83" s="288"/>
      <c r="AG83" s="567"/>
      <c r="AH83" s="567"/>
      <c r="AI83" s="566" t="str">
        <f t="shared" si="27"/>
        <v>N</v>
      </c>
      <c r="AJ83" s="572"/>
      <c r="AK83" s="558"/>
      <c r="AL83" s="558"/>
      <c r="AM83" s="559"/>
      <c r="AN83" s="559"/>
      <c r="AO83" s="560"/>
      <c r="AP83" s="598">
        <f t="shared" si="28"/>
        <v>0</v>
      </c>
      <c r="AQ83" s="598">
        <f t="shared" si="29"/>
        <v>0</v>
      </c>
      <c r="AR83" s="558">
        <f t="shared" si="30"/>
        <v>0</v>
      </c>
      <c r="AS83" s="599">
        <f t="shared" si="19"/>
        <v>75</v>
      </c>
      <c r="AT83" s="772">
        <v>75</v>
      </c>
      <c r="AU83" s="661"/>
      <c r="AV83" s="661"/>
      <c r="AW83" s="661"/>
      <c r="AX83" s="661"/>
      <c r="AY83" s="661"/>
      <c r="AZ83" s="661"/>
      <c r="BA83" s="661"/>
      <c r="BB83" s="661"/>
      <c r="BC83" s="661"/>
      <c r="BD83" s="787"/>
    </row>
    <row r="84" spans="1:56" ht="76.5" x14ac:dyDescent="0.9">
      <c r="A84" s="430">
        <v>15</v>
      </c>
      <c r="B84" s="776">
        <f>DATOS!F22</f>
        <v>0</v>
      </c>
      <c r="C84" s="491">
        <v>8</v>
      </c>
      <c r="D84" s="492">
        <v>8</v>
      </c>
      <c r="E84" s="492">
        <v>8</v>
      </c>
      <c r="F84" s="493">
        <v>8</v>
      </c>
      <c r="G84" s="417">
        <f t="shared" si="20"/>
        <v>8</v>
      </c>
      <c r="H84" s="491">
        <v>8</v>
      </c>
      <c r="I84" s="492">
        <v>8</v>
      </c>
      <c r="J84" s="492">
        <v>8</v>
      </c>
      <c r="K84" s="493">
        <v>8</v>
      </c>
      <c r="L84" s="417">
        <f t="shared" si="21"/>
        <v>8</v>
      </c>
      <c r="M84" s="404">
        <f t="shared" si="31"/>
        <v>8</v>
      </c>
      <c r="N84" s="401" t="str">
        <f t="shared" si="16"/>
        <v>B+</v>
      </c>
      <c r="O84" s="396"/>
      <c r="P84" s="491">
        <v>8</v>
      </c>
      <c r="Q84" s="492">
        <v>8</v>
      </c>
      <c r="R84" s="492">
        <v>8</v>
      </c>
      <c r="S84" s="493">
        <v>8</v>
      </c>
      <c r="T84" s="420">
        <f t="shared" si="23"/>
        <v>8</v>
      </c>
      <c r="U84" s="491">
        <v>8</v>
      </c>
      <c r="V84" s="492">
        <v>8</v>
      </c>
      <c r="W84" s="492">
        <v>8</v>
      </c>
      <c r="X84" s="493">
        <v>8</v>
      </c>
      <c r="Y84" s="417">
        <f t="shared" si="24"/>
        <v>8</v>
      </c>
      <c r="Z84" s="404">
        <f t="shared" si="32"/>
        <v>8</v>
      </c>
      <c r="AA84" s="401" t="str">
        <f t="shared" si="17"/>
        <v>B+</v>
      </c>
      <c r="AB84" s="423">
        <v>8</v>
      </c>
      <c r="AC84" s="1050"/>
      <c r="AD84" s="412" t="str">
        <f t="shared" si="18"/>
        <v>B+</v>
      </c>
      <c r="AE84" s="408">
        <f t="shared" si="33"/>
        <v>8</v>
      </c>
      <c r="AF84" s="288"/>
      <c r="AG84" s="567"/>
      <c r="AH84" s="567"/>
      <c r="AI84" s="566" t="str">
        <f t="shared" si="27"/>
        <v>N</v>
      </c>
      <c r="AJ84" s="572"/>
      <c r="AK84" s="558"/>
      <c r="AL84" s="558"/>
      <c r="AM84" s="559"/>
      <c r="AN84" s="559"/>
      <c r="AO84" s="560"/>
      <c r="AP84" s="598">
        <f t="shared" si="28"/>
        <v>0</v>
      </c>
      <c r="AQ84" s="598">
        <f t="shared" si="29"/>
        <v>0</v>
      </c>
      <c r="AR84" s="558">
        <f t="shared" si="30"/>
        <v>0</v>
      </c>
      <c r="AS84" s="599">
        <f t="shared" si="19"/>
        <v>75</v>
      </c>
      <c r="AT84" s="772">
        <v>75</v>
      </c>
      <c r="AU84" s="661"/>
      <c r="AV84" s="661"/>
      <c r="AW84" s="661"/>
      <c r="AX84" s="661"/>
      <c r="AY84" s="661"/>
      <c r="AZ84" s="661"/>
      <c r="BA84" s="661"/>
      <c r="BB84" s="661"/>
      <c r="BC84" s="661"/>
      <c r="BD84" s="787"/>
    </row>
    <row r="85" spans="1:56" ht="76.5" x14ac:dyDescent="0.9">
      <c r="A85" s="430">
        <v>16</v>
      </c>
      <c r="B85" s="776">
        <f>DATOS!F23</f>
        <v>0</v>
      </c>
      <c r="C85" s="491">
        <v>7</v>
      </c>
      <c r="D85" s="492">
        <v>7</v>
      </c>
      <c r="E85" s="492">
        <v>7</v>
      </c>
      <c r="F85" s="493">
        <v>7</v>
      </c>
      <c r="G85" s="417">
        <f t="shared" si="20"/>
        <v>7</v>
      </c>
      <c r="H85" s="491">
        <v>7</v>
      </c>
      <c r="I85" s="492">
        <v>7</v>
      </c>
      <c r="J85" s="492">
        <v>7</v>
      </c>
      <c r="K85" s="493">
        <v>7</v>
      </c>
      <c r="L85" s="417">
        <f t="shared" si="21"/>
        <v>7</v>
      </c>
      <c r="M85" s="404">
        <f t="shared" si="31"/>
        <v>7</v>
      </c>
      <c r="N85" s="401" t="str">
        <f t="shared" si="16"/>
        <v>B-</v>
      </c>
      <c r="O85" s="396"/>
      <c r="P85" s="491">
        <v>7</v>
      </c>
      <c r="Q85" s="492">
        <v>7</v>
      </c>
      <c r="R85" s="492">
        <v>7</v>
      </c>
      <c r="S85" s="493">
        <v>7</v>
      </c>
      <c r="T85" s="420">
        <f t="shared" si="23"/>
        <v>7</v>
      </c>
      <c r="U85" s="491">
        <v>7</v>
      </c>
      <c r="V85" s="492">
        <v>7</v>
      </c>
      <c r="W85" s="492">
        <v>7</v>
      </c>
      <c r="X85" s="493">
        <v>7</v>
      </c>
      <c r="Y85" s="417">
        <f t="shared" si="24"/>
        <v>7</v>
      </c>
      <c r="Z85" s="404">
        <f t="shared" si="32"/>
        <v>7</v>
      </c>
      <c r="AA85" s="401" t="str">
        <f t="shared" si="17"/>
        <v>B-</v>
      </c>
      <c r="AB85" s="423">
        <v>7</v>
      </c>
      <c r="AC85" s="1050"/>
      <c r="AD85" s="412" t="str">
        <f t="shared" si="18"/>
        <v>B-</v>
      </c>
      <c r="AE85" s="408">
        <f t="shared" si="33"/>
        <v>7</v>
      </c>
      <c r="AF85" s="288"/>
      <c r="AG85" s="567"/>
      <c r="AH85" s="567"/>
      <c r="AI85" s="566" t="str">
        <f t="shared" si="27"/>
        <v>N</v>
      </c>
      <c r="AJ85" s="572"/>
      <c r="AK85" s="558"/>
      <c r="AL85" s="558"/>
      <c r="AM85" s="559"/>
      <c r="AN85" s="559"/>
      <c r="AO85" s="560"/>
      <c r="AP85" s="598">
        <f t="shared" si="28"/>
        <v>0</v>
      </c>
      <c r="AQ85" s="598">
        <f t="shared" si="29"/>
        <v>0</v>
      </c>
      <c r="AR85" s="558">
        <f t="shared" si="30"/>
        <v>0</v>
      </c>
      <c r="AS85" s="599">
        <f t="shared" si="19"/>
        <v>75</v>
      </c>
      <c r="AT85" s="772">
        <v>75</v>
      </c>
      <c r="AU85" s="661"/>
      <c r="AV85" s="661"/>
      <c r="AW85" s="661"/>
      <c r="AX85" s="661"/>
      <c r="AY85" s="661"/>
      <c r="AZ85" s="661"/>
      <c r="BA85" s="661"/>
      <c r="BB85" s="661"/>
      <c r="BC85" s="661"/>
      <c r="BD85" s="787"/>
    </row>
    <row r="86" spans="1:56" ht="76.5" x14ac:dyDescent="0.9">
      <c r="A86" s="430">
        <v>17</v>
      </c>
      <c r="B86" s="776">
        <f>DATOS!F24</f>
        <v>0</v>
      </c>
      <c r="C86" s="491">
        <v>7</v>
      </c>
      <c r="D86" s="492">
        <v>7</v>
      </c>
      <c r="E86" s="492">
        <v>7</v>
      </c>
      <c r="F86" s="493">
        <v>7</v>
      </c>
      <c r="G86" s="417">
        <f t="shared" si="20"/>
        <v>7</v>
      </c>
      <c r="H86" s="491">
        <v>7</v>
      </c>
      <c r="I86" s="492">
        <v>7</v>
      </c>
      <c r="J86" s="492">
        <v>7</v>
      </c>
      <c r="K86" s="493">
        <v>7</v>
      </c>
      <c r="L86" s="417">
        <f t="shared" si="21"/>
        <v>7</v>
      </c>
      <c r="M86" s="404">
        <f t="shared" si="31"/>
        <v>7</v>
      </c>
      <c r="N86" s="401" t="str">
        <f t="shared" si="16"/>
        <v>B-</v>
      </c>
      <c r="O86" s="396"/>
      <c r="P86" s="491">
        <v>7</v>
      </c>
      <c r="Q86" s="492">
        <v>7</v>
      </c>
      <c r="R86" s="492">
        <v>7</v>
      </c>
      <c r="S86" s="493">
        <v>7</v>
      </c>
      <c r="T86" s="420">
        <f t="shared" si="23"/>
        <v>7</v>
      </c>
      <c r="U86" s="491">
        <v>7</v>
      </c>
      <c r="V86" s="492">
        <v>7</v>
      </c>
      <c r="W86" s="492">
        <v>7</v>
      </c>
      <c r="X86" s="493">
        <v>7</v>
      </c>
      <c r="Y86" s="417">
        <f t="shared" si="24"/>
        <v>7</v>
      </c>
      <c r="Z86" s="404">
        <f t="shared" si="32"/>
        <v>7</v>
      </c>
      <c r="AA86" s="401" t="str">
        <f t="shared" si="17"/>
        <v>B-</v>
      </c>
      <c r="AB86" s="423">
        <v>7</v>
      </c>
      <c r="AC86" s="1050"/>
      <c r="AD86" s="412" t="str">
        <f t="shared" si="18"/>
        <v>B-</v>
      </c>
      <c r="AE86" s="408">
        <f t="shared" si="33"/>
        <v>7</v>
      </c>
      <c r="AF86" s="288"/>
      <c r="AG86" s="567"/>
      <c r="AH86" s="567"/>
      <c r="AI86" s="566" t="str">
        <f t="shared" si="27"/>
        <v>N</v>
      </c>
      <c r="AJ86" s="572"/>
      <c r="AK86" s="558"/>
      <c r="AL86" s="558"/>
      <c r="AM86" s="559"/>
      <c r="AN86" s="559"/>
      <c r="AO86" s="560"/>
      <c r="AP86" s="598">
        <f t="shared" si="28"/>
        <v>0</v>
      </c>
      <c r="AQ86" s="598">
        <f t="shared" si="29"/>
        <v>0</v>
      </c>
      <c r="AR86" s="558">
        <f t="shared" si="30"/>
        <v>0</v>
      </c>
      <c r="AS86" s="599">
        <f t="shared" si="19"/>
        <v>75</v>
      </c>
      <c r="AT86" s="772">
        <v>75</v>
      </c>
      <c r="AU86" s="661"/>
      <c r="AV86" s="661"/>
      <c r="AW86" s="661"/>
      <c r="AX86" s="661"/>
      <c r="AY86" s="661"/>
      <c r="AZ86" s="661"/>
      <c r="BA86" s="661"/>
      <c r="BB86" s="661"/>
      <c r="BC86" s="661"/>
      <c r="BD86" s="787"/>
    </row>
    <row r="87" spans="1:56" ht="76.5" x14ac:dyDescent="0.9">
      <c r="A87" s="430">
        <v>18</v>
      </c>
      <c r="B87" s="776">
        <f>DATOS!F25</f>
        <v>0</v>
      </c>
      <c r="C87" s="491">
        <v>7</v>
      </c>
      <c r="D87" s="492">
        <v>7</v>
      </c>
      <c r="E87" s="492">
        <v>7</v>
      </c>
      <c r="F87" s="493">
        <v>7</v>
      </c>
      <c r="G87" s="417">
        <f t="shared" si="20"/>
        <v>7</v>
      </c>
      <c r="H87" s="491">
        <v>7</v>
      </c>
      <c r="I87" s="492">
        <v>7</v>
      </c>
      <c r="J87" s="492">
        <v>7</v>
      </c>
      <c r="K87" s="493">
        <v>7</v>
      </c>
      <c r="L87" s="417">
        <f t="shared" si="21"/>
        <v>7</v>
      </c>
      <c r="M87" s="404">
        <f t="shared" si="31"/>
        <v>7</v>
      </c>
      <c r="N87" s="401" t="str">
        <f t="shared" si="16"/>
        <v>B-</v>
      </c>
      <c r="O87" s="396"/>
      <c r="P87" s="491">
        <v>7</v>
      </c>
      <c r="Q87" s="492">
        <v>7</v>
      </c>
      <c r="R87" s="492">
        <v>7</v>
      </c>
      <c r="S87" s="493">
        <v>7</v>
      </c>
      <c r="T87" s="420">
        <f t="shared" si="23"/>
        <v>7</v>
      </c>
      <c r="U87" s="491">
        <v>7</v>
      </c>
      <c r="V87" s="492">
        <v>7</v>
      </c>
      <c r="W87" s="492">
        <v>7</v>
      </c>
      <c r="X87" s="493">
        <v>7</v>
      </c>
      <c r="Y87" s="417">
        <f t="shared" si="24"/>
        <v>7</v>
      </c>
      <c r="Z87" s="404">
        <f t="shared" si="32"/>
        <v>7</v>
      </c>
      <c r="AA87" s="401" t="str">
        <f t="shared" si="17"/>
        <v>B-</v>
      </c>
      <c r="AB87" s="423">
        <v>7</v>
      </c>
      <c r="AC87" s="1050"/>
      <c r="AD87" s="412" t="str">
        <f t="shared" si="18"/>
        <v>B-</v>
      </c>
      <c r="AE87" s="408">
        <f t="shared" si="33"/>
        <v>7</v>
      </c>
      <c r="AF87" s="288"/>
      <c r="AG87" s="567"/>
      <c r="AH87" s="567"/>
      <c r="AI87" s="566" t="str">
        <f t="shared" si="27"/>
        <v>N</v>
      </c>
      <c r="AJ87" s="572"/>
      <c r="AK87" s="558"/>
      <c r="AL87" s="558"/>
      <c r="AM87" s="559"/>
      <c r="AN87" s="559"/>
      <c r="AO87" s="560"/>
      <c r="AP87" s="598">
        <f t="shared" si="28"/>
        <v>0</v>
      </c>
      <c r="AQ87" s="598">
        <f t="shared" si="29"/>
        <v>0</v>
      </c>
      <c r="AR87" s="558">
        <f t="shared" si="30"/>
        <v>0</v>
      </c>
      <c r="AS87" s="599">
        <f t="shared" si="19"/>
        <v>75</v>
      </c>
      <c r="AT87" s="772">
        <v>75</v>
      </c>
      <c r="AU87" s="661"/>
      <c r="AV87" s="661"/>
      <c r="AW87" s="661"/>
      <c r="AX87" s="661"/>
      <c r="AY87" s="661"/>
      <c r="AZ87" s="661"/>
      <c r="BA87" s="661"/>
      <c r="BB87" s="661"/>
      <c r="BC87" s="661"/>
      <c r="BD87" s="787"/>
    </row>
    <row r="88" spans="1:56" ht="76.5" x14ac:dyDescent="0.9">
      <c r="A88" s="430">
        <v>19</v>
      </c>
      <c r="B88" s="776">
        <f>DATOS!F26</f>
        <v>0</v>
      </c>
      <c r="C88" s="491">
        <v>7</v>
      </c>
      <c r="D88" s="492">
        <v>7</v>
      </c>
      <c r="E88" s="492">
        <v>7</v>
      </c>
      <c r="F88" s="493">
        <v>7</v>
      </c>
      <c r="G88" s="417">
        <f t="shared" si="20"/>
        <v>7</v>
      </c>
      <c r="H88" s="491">
        <v>7</v>
      </c>
      <c r="I88" s="492">
        <v>7</v>
      </c>
      <c r="J88" s="492">
        <v>7</v>
      </c>
      <c r="K88" s="493">
        <v>7</v>
      </c>
      <c r="L88" s="417">
        <f t="shared" si="21"/>
        <v>7</v>
      </c>
      <c r="M88" s="404">
        <f t="shared" si="31"/>
        <v>7</v>
      </c>
      <c r="N88" s="401" t="str">
        <f t="shared" si="16"/>
        <v>B-</v>
      </c>
      <c r="O88" s="396"/>
      <c r="P88" s="491">
        <v>7</v>
      </c>
      <c r="Q88" s="492">
        <v>7</v>
      </c>
      <c r="R88" s="492">
        <v>7</v>
      </c>
      <c r="S88" s="493">
        <v>7</v>
      </c>
      <c r="T88" s="420">
        <f t="shared" si="23"/>
        <v>7</v>
      </c>
      <c r="U88" s="491">
        <v>7</v>
      </c>
      <c r="V88" s="492">
        <v>7</v>
      </c>
      <c r="W88" s="492">
        <v>7</v>
      </c>
      <c r="X88" s="493">
        <v>7</v>
      </c>
      <c r="Y88" s="417">
        <f t="shared" si="24"/>
        <v>7</v>
      </c>
      <c r="Z88" s="404">
        <f t="shared" si="32"/>
        <v>7</v>
      </c>
      <c r="AA88" s="401" t="str">
        <f t="shared" si="17"/>
        <v>B-</v>
      </c>
      <c r="AB88" s="423">
        <v>7</v>
      </c>
      <c r="AC88" s="1050"/>
      <c r="AD88" s="412" t="str">
        <f t="shared" si="18"/>
        <v>B-</v>
      </c>
      <c r="AE88" s="408">
        <f t="shared" si="33"/>
        <v>7</v>
      </c>
      <c r="AF88" s="288"/>
      <c r="AG88" s="567"/>
      <c r="AH88" s="567"/>
      <c r="AI88" s="566" t="str">
        <f t="shared" si="27"/>
        <v>N</v>
      </c>
      <c r="AJ88" s="572"/>
      <c r="AK88" s="558"/>
      <c r="AL88" s="558"/>
      <c r="AM88" s="559"/>
      <c r="AN88" s="559"/>
      <c r="AO88" s="560"/>
      <c r="AP88" s="598">
        <f t="shared" si="28"/>
        <v>0</v>
      </c>
      <c r="AQ88" s="598">
        <f t="shared" si="29"/>
        <v>0</v>
      </c>
      <c r="AR88" s="558">
        <f t="shared" si="30"/>
        <v>0</v>
      </c>
      <c r="AS88" s="599">
        <f t="shared" si="19"/>
        <v>75</v>
      </c>
      <c r="AT88" s="772">
        <v>75</v>
      </c>
      <c r="AU88" s="661"/>
      <c r="AV88" s="661"/>
      <c r="AW88" s="661"/>
      <c r="AX88" s="661"/>
      <c r="AY88" s="661"/>
      <c r="AZ88" s="661"/>
      <c r="BA88" s="661"/>
      <c r="BB88" s="661"/>
      <c r="BC88" s="661"/>
      <c r="BD88" s="787"/>
    </row>
    <row r="89" spans="1:56" ht="76.5" x14ac:dyDescent="0.9">
      <c r="A89" s="430">
        <v>20</v>
      </c>
      <c r="B89" s="776">
        <f>DATOS!F27</f>
        <v>0</v>
      </c>
      <c r="C89" s="491">
        <v>6</v>
      </c>
      <c r="D89" s="492">
        <v>6</v>
      </c>
      <c r="E89" s="492">
        <v>6</v>
      </c>
      <c r="F89" s="493">
        <v>6</v>
      </c>
      <c r="G89" s="417">
        <f t="shared" si="20"/>
        <v>6</v>
      </c>
      <c r="H89" s="491">
        <v>6</v>
      </c>
      <c r="I89" s="492">
        <v>6</v>
      </c>
      <c r="J89" s="492">
        <v>6</v>
      </c>
      <c r="K89" s="493">
        <v>6</v>
      </c>
      <c r="L89" s="417">
        <f t="shared" si="21"/>
        <v>6</v>
      </c>
      <c r="M89" s="404">
        <f t="shared" si="31"/>
        <v>6</v>
      </c>
      <c r="N89" s="401" t="str">
        <f t="shared" si="16"/>
        <v>C+</v>
      </c>
      <c r="O89" s="396"/>
      <c r="P89" s="491">
        <v>6</v>
      </c>
      <c r="Q89" s="492">
        <v>6</v>
      </c>
      <c r="R89" s="492">
        <v>6</v>
      </c>
      <c r="S89" s="493">
        <v>6</v>
      </c>
      <c r="T89" s="420">
        <f t="shared" si="23"/>
        <v>6</v>
      </c>
      <c r="U89" s="491">
        <v>6</v>
      </c>
      <c r="V89" s="492">
        <v>6</v>
      </c>
      <c r="W89" s="492">
        <v>6</v>
      </c>
      <c r="X89" s="493">
        <v>6</v>
      </c>
      <c r="Y89" s="417">
        <f t="shared" si="24"/>
        <v>6</v>
      </c>
      <c r="Z89" s="404">
        <f t="shared" si="32"/>
        <v>6</v>
      </c>
      <c r="AA89" s="401" t="str">
        <f t="shared" si="17"/>
        <v>C+</v>
      </c>
      <c r="AB89" s="423">
        <v>6</v>
      </c>
      <c r="AC89" s="1050"/>
      <c r="AD89" s="412" t="str">
        <f t="shared" si="18"/>
        <v>C+</v>
      </c>
      <c r="AE89" s="408">
        <f t="shared" si="33"/>
        <v>6</v>
      </c>
      <c r="AF89" s="288"/>
      <c r="AG89" s="567"/>
      <c r="AH89" s="567"/>
      <c r="AI89" s="566" t="str">
        <f t="shared" si="27"/>
        <v>N</v>
      </c>
      <c r="AJ89" s="572"/>
      <c r="AK89" s="558"/>
      <c r="AL89" s="558"/>
      <c r="AM89" s="559"/>
      <c r="AN89" s="559"/>
      <c r="AO89" s="560"/>
      <c r="AP89" s="598">
        <f t="shared" si="28"/>
        <v>0</v>
      </c>
      <c r="AQ89" s="598">
        <f t="shared" si="29"/>
        <v>0</v>
      </c>
      <c r="AR89" s="558">
        <f t="shared" si="30"/>
        <v>0</v>
      </c>
      <c r="AS89" s="599">
        <f t="shared" si="19"/>
        <v>75</v>
      </c>
      <c r="AT89" s="772">
        <v>75</v>
      </c>
      <c r="AU89" s="661"/>
      <c r="AV89" s="661"/>
      <c r="AW89" s="661"/>
      <c r="AX89" s="661"/>
      <c r="AY89" s="661"/>
      <c r="AZ89" s="661"/>
      <c r="BA89" s="661"/>
      <c r="BB89" s="661"/>
      <c r="BC89" s="661"/>
      <c r="BD89" s="787"/>
    </row>
    <row r="90" spans="1:56" ht="76.5" x14ac:dyDescent="0.9">
      <c r="A90" s="430">
        <v>21</v>
      </c>
      <c r="B90" s="776">
        <f>DATOS!F28</f>
        <v>0</v>
      </c>
      <c r="C90" s="491">
        <v>6</v>
      </c>
      <c r="D90" s="492">
        <v>6</v>
      </c>
      <c r="E90" s="492">
        <v>6</v>
      </c>
      <c r="F90" s="493">
        <v>6</v>
      </c>
      <c r="G90" s="417">
        <f t="shared" si="20"/>
        <v>6</v>
      </c>
      <c r="H90" s="491">
        <v>6</v>
      </c>
      <c r="I90" s="492">
        <v>6</v>
      </c>
      <c r="J90" s="492">
        <v>6</v>
      </c>
      <c r="K90" s="493">
        <v>6</v>
      </c>
      <c r="L90" s="417">
        <f t="shared" si="21"/>
        <v>6</v>
      </c>
      <c r="M90" s="404">
        <f t="shared" si="31"/>
        <v>6</v>
      </c>
      <c r="N90" s="401" t="str">
        <f t="shared" si="16"/>
        <v>C+</v>
      </c>
      <c r="O90" s="396"/>
      <c r="P90" s="491">
        <v>6</v>
      </c>
      <c r="Q90" s="492">
        <v>6</v>
      </c>
      <c r="R90" s="492">
        <v>6</v>
      </c>
      <c r="S90" s="493">
        <v>6</v>
      </c>
      <c r="T90" s="420">
        <f t="shared" si="23"/>
        <v>6</v>
      </c>
      <c r="U90" s="491">
        <v>6</v>
      </c>
      <c r="V90" s="492">
        <v>6</v>
      </c>
      <c r="W90" s="492">
        <v>6</v>
      </c>
      <c r="X90" s="493">
        <v>6</v>
      </c>
      <c r="Y90" s="417">
        <f t="shared" si="24"/>
        <v>6</v>
      </c>
      <c r="Z90" s="404">
        <f t="shared" si="32"/>
        <v>6</v>
      </c>
      <c r="AA90" s="401" t="str">
        <f t="shared" si="17"/>
        <v>C+</v>
      </c>
      <c r="AB90" s="423">
        <v>6</v>
      </c>
      <c r="AC90" s="1050"/>
      <c r="AD90" s="412" t="str">
        <f t="shared" si="18"/>
        <v>C+</v>
      </c>
      <c r="AE90" s="408">
        <f t="shared" si="33"/>
        <v>6</v>
      </c>
      <c r="AF90" s="288"/>
      <c r="AG90" s="567"/>
      <c r="AH90" s="567"/>
      <c r="AI90" s="566" t="str">
        <f t="shared" si="27"/>
        <v>N</v>
      </c>
      <c r="AJ90" s="572"/>
      <c r="AK90" s="558"/>
      <c r="AL90" s="558"/>
      <c r="AM90" s="559"/>
      <c r="AN90" s="559"/>
      <c r="AO90" s="560"/>
      <c r="AP90" s="598">
        <f t="shared" si="28"/>
        <v>0</v>
      </c>
      <c r="AQ90" s="598">
        <f t="shared" si="29"/>
        <v>0</v>
      </c>
      <c r="AR90" s="558">
        <f t="shared" si="30"/>
        <v>0</v>
      </c>
      <c r="AS90" s="599">
        <f t="shared" si="19"/>
        <v>75</v>
      </c>
      <c r="AT90" s="772">
        <v>75</v>
      </c>
      <c r="AU90" s="661"/>
      <c r="AV90" s="661"/>
      <c r="AW90" s="661"/>
      <c r="AX90" s="661"/>
      <c r="AY90" s="661"/>
      <c r="AZ90" s="661"/>
      <c r="BA90" s="661"/>
      <c r="BB90" s="661"/>
      <c r="BC90" s="661"/>
      <c r="BD90" s="787"/>
    </row>
    <row r="91" spans="1:56" ht="76.5" x14ac:dyDescent="0.9">
      <c r="A91" s="430">
        <v>22</v>
      </c>
      <c r="B91" s="776">
        <f>DATOS!F29</f>
        <v>0</v>
      </c>
      <c r="C91" s="491">
        <v>6</v>
      </c>
      <c r="D91" s="492">
        <v>6</v>
      </c>
      <c r="E91" s="492">
        <v>6</v>
      </c>
      <c r="F91" s="493">
        <v>6</v>
      </c>
      <c r="G91" s="417">
        <f t="shared" si="20"/>
        <v>6</v>
      </c>
      <c r="H91" s="491">
        <v>6</v>
      </c>
      <c r="I91" s="492">
        <v>6</v>
      </c>
      <c r="J91" s="492">
        <v>6</v>
      </c>
      <c r="K91" s="493">
        <v>6</v>
      </c>
      <c r="L91" s="417">
        <f t="shared" si="21"/>
        <v>6</v>
      </c>
      <c r="M91" s="404">
        <f t="shared" si="31"/>
        <v>6</v>
      </c>
      <c r="N91" s="401" t="str">
        <f t="shared" si="16"/>
        <v>C+</v>
      </c>
      <c r="O91" s="396"/>
      <c r="P91" s="491">
        <v>6</v>
      </c>
      <c r="Q91" s="492">
        <v>6</v>
      </c>
      <c r="R91" s="492">
        <v>6</v>
      </c>
      <c r="S91" s="493">
        <v>6</v>
      </c>
      <c r="T91" s="420">
        <f t="shared" si="23"/>
        <v>6</v>
      </c>
      <c r="U91" s="491">
        <v>6</v>
      </c>
      <c r="V91" s="492">
        <v>6</v>
      </c>
      <c r="W91" s="492">
        <v>6</v>
      </c>
      <c r="X91" s="493">
        <v>6</v>
      </c>
      <c r="Y91" s="417">
        <f t="shared" si="24"/>
        <v>6</v>
      </c>
      <c r="Z91" s="404">
        <f t="shared" si="32"/>
        <v>6</v>
      </c>
      <c r="AA91" s="401" t="str">
        <f t="shared" si="17"/>
        <v>C+</v>
      </c>
      <c r="AB91" s="423">
        <v>6</v>
      </c>
      <c r="AC91" s="1050"/>
      <c r="AD91" s="412" t="str">
        <f t="shared" si="18"/>
        <v>C+</v>
      </c>
      <c r="AE91" s="408">
        <f t="shared" si="33"/>
        <v>6</v>
      </c>
      <c r="AF91" s="288"/>
      <c r="AG91" s="567"/>
      <c r="AH91" s="567"/>
      <c r="AI91" s="566" t="str">
        <f t="shared" si="27"/>
        <v>N</v>
      </c>
      <c r="AJ91" s="572"/>
      <c r="AK91" s="558"/>
      <c r="AL91" s="558"/>
      <c r="AM91" s="559"/>
      <c r="AN91" s="559"/>
      <c r="AO91" s="560"/>
      <c r="AP91" s="598">
        <f t="shared" si="28"/>
        <v>0</v>
      </c>
      <c r="AQ91" s="598">
        <f t="shared" si="29"/>
        <v>0</v>
      </c>
      <c r="AR91" s="558">
        <f t="shared" si="30"/>
        <v>0</v>
      </c>
      <c r="AS91" s="599">
        <f t="shared" si="19"/>
        <v>75</v>
      </c>
      <c r="AT91" s="772">
        <v>75</v>
      </c>
      <c r="AU91" s="661"/>
      <c r="AV91" s="661"/>
      <c r="AW91" s="661"/>
      <c r="AX91" s="661"/>
      <c r="AY91" s="661"/>
      <c r="AZ91" s="661"/>
      <c r="BA91" s="661"/>
      <c r="BB91" s="661"/>
      <c r="BC91" s="661"/>
      <c r="BD91" s="787"/>
    </row>
    <row r="92" spans="1:56" ht="76.5" x14ac:dyDescent="0.9">
      <c r="A92" s="430">
        <v>23</v>
      </c>
      <c r="B92" s="776">
        <f>DATOS!F30</f>
        <v>0</v>
      </c>
      <c r="C92" s="491">
        <v>5</v>
      </c>
      <c r="D92" s="492">
        <v>5</v>
      </c>
      <c r="E92" s="492">
        <v>5</v>
      </c>
      <c r="F92" s="493">
        <v>5</v>
      </c>
      <c r="G92" s="417">
        <f t="shared" si="20"/>
        <v>5</v>
      </c>
      <c r="H92" s="491">
        <v>5</v>
      </c>
      <c r="I92" s="492">
        <v>5</v>
      </c>
      <c r="J92" s="492">
        <v>5</v>
      </c>
      <c r="K92" s="493">
        <v>5</v>
      </c>
      <c r="L92" s="417">
        <f t="shared" si="21"/>
        <v>5</v>
      </c>
      <c r="M92" s="404">
        <f t="shared" si="31"/>
        <v>5</v>
      </c>
      <c r="N92" s="401" t="str">
        <f t="shared" si="16"/>
        <v>C-</v>
      </c>
      <c r="O92" s="396"/>
      <c r="P92" s="491">
        <v>5</v>
      </c>
      <c r="Q92" s="492">
        <v>5</v>
      </c>
      <c r="R92" s="492">
        <v>5</v>
      </c>
      <c r="S92" s="493">
        <v>5</v>
      </c>
      <c r="T92" s="420">
        <f t="shared" si="23"/>
        <v>5</v>
      </c>
      <c r="U92" s="491">
        <v>5</v>
      </c>
      <c r="V92" s="492">
        <v>5</v>
      </c>
      <c r="W92" s="492">
        <v>5</v>
      </c>
      <c r="X92" s="493">
        <v>5</v>
      </c>
      <c r="Y92" s="417">
        <f t="shared" si="24"/>
        <v>5</v>
      </c>
      <c r="Z92" s="404">
        <f t="shared" si="32"/>
        <v>5</v>
      </c>
      <c r="AA92" s="401" t="str">
        <f t="shared" si="17"/>
        <v>C-</v>
      </c>
      <c r="AB92" s="423">
        <v>5</v>
      </c>
      <c r="AC92" s="1050"/>
      <c r="AD92" s="412" t="str">
        <f t="shared" si="18"/>
        <v>C-</v>
      </c>
      <c r="AE92" s="408">
        <f t="shared" si="33"/>
        <v>5</v>
      </c>
      <c r="AF92" s="288"/>
      <c r="AG92" s="567"/>
      <c r="AH92" s="567"/>
      <c r="AI92" s="566" t="str">
        <f t="shared" si="27"/>
        <v>N</v>
      </c>
      <c r="AJ92" s="572"/>
      <c r="AK92" s="558"/>
      <c r="AL92" s="558"/>
      <c r="AM92" s="559"/>
      <c r="AN92" s="559"/>
      <c r="AO92" s="560"/>
      <c r="AP92" s="598">
        <f t="shared" si="28"/>
        <v>0</v>
      </c>
      <c r="AQ92" s="598">
        <f t="shared" si="29"/>
        <v>0</v>
      </c>
      <c r="AR92" s="558">
        <f t="shared" si="30"/>
        <v>0</v>
      </c>
      <c r="AS92" s="599">
        <f t="shared" si="19"/>
        <v>75</v>
      </c>
      <c r="AT92" s="772">
        <v>75</v>
      </c>
      <c r="AU92" s="661"/>
      <c r="AV92" s="661"/>
      <c r="AW92" s="661"/>
      <c r="AX92" s="661"/>
      <c r="AY92" s="661"/>
      <c r="AZ92" s="661"/>
      <c r="BA92" s="661"/>
      <c r="BB92" s="661"/>
      <c r="BC92" s="661"/>
      <c r="BD92" s="787"/>
    </row>
    <row r="93" spans="1:56" ht="76.5" x14ac:dyDescent="0.9">
      <c r="A93" s="430">
        <v>24</v>
      </c>
      <c r="B93" s="776">
        <f>DATOS!F31</f>
        <v>0</v>
      </c>
      <c r="C93" s="491">
        <v>5</v>
      </c>
      <c r="D93" s="492">
        <v>5</v>
      </c>
      <c r="E93" s="492">
        <v>5</v>
      </c>
      <c r="F93" s="493">
        <v>5</v>
      </c>
      <c r="G93" s="417">
        <f t="shared" si="20"/>
        <v>5</v>
      </c>
      <c r="H93" s="491">
        <v>5</v>
      </c>
      <c r="I93" s="492">
        <v>5</v>
      </c>
      <c r="J93" s="492">
        <v>5</v>
      </c>
      <c r="K93" s="493">
        <v>5</v>
      </c>
      <c r="L93" s="417">
        <f t="shared" si="21"/>
        <v>5</v>
      </c>
      <c r="M93" s="404">
        <f t="shared" si="31"/>
        <v>5</v>
      </c>
      <c r="N93" s="401" t="str">
        <f t="shared" si="16"/>
        <v>C-</v>
      </c>
      <c r="O93" s="396"/>
      <c r="P93" s="491">
        <v>5</v>
      </c>
      <c r="Q93" s="492">
        <v>5</v>
      </c>
      <c r="R93" s="492">
        <v>5</v>
      </c>
      <c r="S93" s="493">
        <v>5</v>
      </c>
      <c r="T93" s="420">
        <f t="shared" si="23"/>
        <v>5</v>
      </c>
      <c r="U93" s="491">
        <v>5</v>
      </c>
      <c r="V93" s="492">
        <v>5</v>
      </c>
      <c r="W93" s="492">
        <v>5</v>
      </c>
      <c r="X93" s="493">
        <v>5</v>
      </c>
      <c r="Y93" s="417">
        <f t="shared" si="24"/>
        <v>5</v>
      </c>
      <c r="Z93" s="404">
        <f t="shared" si="32"/>
        <v>5</v>
      </c>
      <c r="AA93" s="401" t="str">
        <f t="shared" si="17"/>
        <v>C-</v>
      </c>
      <c r="AB93" s="423">
        <v>5</v>
      </c>
      <c r="AC93" s="1050"/>
      <c r="AD93" s="412" t="str">
        <f t="shared" si="18"/>
        <v>C-</v>
      </c>
      <c r="AE93" s="408">
        <f t="shared" si="33"/>
        <v>5</v>
      </c>
      <c r="AF93" s="288"/>
      <c r="AG93" s="567"/>
      <c r="AH93" s="567"/>
      <c r="AI93" s="566" t="str">
        <f t="shared" si="27"/>
        <v>N</v>
      </c>
      <c r="AJ93" s="572"/>
      <c r="AK93" s="558"/>
      <c r="AL93" s="558"/>
      <c r="AM93" s="559"/>
      <c r="AN93" s="559"/>
      <c r="AO93" s="560"/>
      <c r="AP93" s="598">
        <f t="shared" si="28"/>
        <v>0</v>
      </c>
      <c r="AQ93" s="598">
        <f t="shared" si="29"/>
        <v>0</v>
      </c>
      <c r="AR93" s="558">
        <f t="shared" si="30"/>
        <v>0</v>
      </c>
      <c r="AS93" s="599">
        <f t="shared" si="19"/>
        <v>75</v>
      </c>
      <c r="AT93" s="772">
        <v>75</v>
      </c>
      <c r="AU93" s="661"/>
      <c r="AV93" s="661"/>
      <c r="AW93" s="661"/>
      <c r="AX93" s="661"/>
      <c r="AY93" s="661"/>
      <c r="AZ93" s="661"/>
      <c r="BA93" s="661"/>
      <c r="BB93" s="661"/>
      <c r="BC93" s="661"/>
      <c r="BD93" s="787"/>
    </row>
    <row r="94" spans="1:56" ht="76.5" x14ac:dyDescent="0.9">
      <c r="A94" s="430">
        <v>25</v>
      </c>
      <c r="B94" s="776">
        <f>DATOS!F32</f>
        <v>0</v>
      </c>
      <c r="C94" s="491">
        <v>5</v>
      </c>
      <c r="D94" s="492">
        <v>5</v>
      </c>
      <c r="E94" s="492">
        <v>5</v>
      </c>
      <c r="F94" s="493">
        <v>5</v>
      </c>
      <c r="G94" s="417">
        <f t="shared" si="20"/>
        <v>5</v>
      </c>
      <c r="H94" s="491">
        <v>5</v>
      </c>
      <c r="I94" s="492">
        <v>5</v>
      </c>
      <c r="J94" s="492">
        <v>5</v>
      </c>
      <c r="K94" s="493">
        <v>5</v>
      </c>
      <c r="L94" s="417">
        <f t="shared" si="21"/>
        <v>5</v>
      </c>
      <c r="M94" s="404">
        <f t="shared" si="31"/>
        <v>5</v>
      </c>
      <c r="N94" s="401" t="str">
        <f t="shared" si="16"/>
        <v>C-</v>
      </c>
      <c r="O94" s="396"/>
      <c r="P94" s="491">
        <v>5</v>
      </c>
      <c r="Q94" s="492">
        <v>5</v>
      </c>
      <c r="R94" s="492">
        <v>5</v>
      </c>
      <c r="S94" s="493">
        <v>5</v>
      </c>
      <c r="T94" s="420">
        <f t="shared" si="23"/>
        <v>5</v>
      </c>
      <c r="U94" s="491">
        <v>5</v>
      </c>
      <c r="V94" s="492">
        <v>5</v>
      </c>
      <c r="W94" s="492">
        <v>5</v>
      </c>
      <c r="X94" s="493">
        <v>5</v>
      </c>
      <c r="Y94" s="417">
        <f t="shared" si="24"/>
        <v>5</v>
      </c>
      <c r="Z94" s="404">
        <f t="shared" si="32"/>
        <v>5</v>
      </c>
      <c r="AA94" s="401" t="str">
        <f t="shared" si="17"/>
        <v>C-</v>
      </c>
      <c r="AB94" s="423">
        <v>5</v>
      </c>
      <c r="AC94" s="1050"/>
      <c r="AD94" s="412" t="str">
        <f t="shared" si="18"/>
        <v>C-</v>
      </c>
      <c r="AE94" s="408">
        <f t="shared" si="33"/>
        <v>5</v>
      </c>
      <c r="AF94" s="288"/>
      <c r="AG94" s="567"/>
      <c r="AH94" s="567"/>
      <c r="AI94" s="566" t="str">
        <f t="shared" si="27"/>
        <v>N</v>
      </c>
      <c r="AJ94" s="572"/>
      <c r="AK94" s="558"/>
      <c r="AL94" s="558"/>
      <c r="AM94" s="559"/>
      <c r="AN94" s="559"/>
      <c r="AO94" s="560"/>
      <c r="AP94" s="598">
        <f t="shared" si="28"/>
        <v>0</v>
      </c>
      <c r="AQ94" s="598">
        <f t="shared" si="29"/>
        <v>0</v>
      </c>
      <c r="AR94" s="558">
        <f t="shared" si="30"/>
        <v>0</v>
      </c>
      <c r="AS94" s="599">
        <f t="shared" si="19"/>
        <v>75</v>
      </c>
      <c r="AT94" s="772">
        <v>75</v>
      </c>
      <c r="AU94" s="661"/>
      <c r="AV94" s="661"/>
      <c r="AW94" s="661"/>
      <c r="AX94" s="661"/>
      <c r="AY94" s="661"/>
      <c r="AZ94" s="661"/>
      <c r="BA94" s="661"/>
      <c r="BB94" s="661"/>
      <c r="BC94" s="661"/>
      <c r="BD94" s="787"/>
    </row>
    <row r="95" spans="1:56" ht="76.5" x14ac:dyDescent="0.9">
      <c r="A95" s="430">
        <v>26</v>
      </c>
      <c r="B95" s="776">
        <f>DATOS!F33</f>
        <v>0</v>
      </c>
      <c r="C95" s="491">
        <v>4</v>
      </c>
      <c r="D95" s="492">
        <v>4</v>
      </c>
      <c r="E95" s="492">
        <v>4</v>
      </c>
      <c r="F95" s="493">
        <v>4</v>
      </c>
      <c r="G95" s="417">
        <f t="shared" si="20"/>
        <v>4</v>
      </c>
      <c r="H95" s="491">
        <v>4</v>
      </c>
      <c r="I95" s="492">
        <v>4</v>
      </c>
      <c r="J95" s="492">
        <v>4</v>
      </c>
      <c r="K95" s="493">
        <v>4</v>
      </c>
      <c r="L95" s="417">
        <f t="shared" si="21"/>
        <v>4</v>
      </c>
      <c r="M95" s="404">
        <f t="shared" si="31"/>
        <v>4</v>
      </c>
      <c r="N95" s="401" t="str">
        <f t="shared" si="16"/>
        <v>D+</v>
      </c>
      <c r="O95" s="396"/>
      <c r="P95" s="491">
        <v>4</v>
      </c>
      <c r="Q95" s="492">
        <v>4</v>
      </c>
      <c r="R95" s="492">
        <v>4</v>
      </c>
      <c r="S95" s="493">
        <v>4</v>
      </c>
      <c r="T95" s="420">
        <f t="shared" si="23"/>
        <v>4</v>
      </c>
      <c r="U95" s="491">
        <v>4</v>
      </c>
      <c r="V95" s="492">
        <v>4</v>
      </c>
      <c r="W95" s="492">
        <v>4</v>
      </c>
      <c r="X95" s="493">
        <v>4</v>
      </c>
      <c r="Y95" s="417">
        <f t="shared" si="24"/>
        <v>4</v>
      </c>
      <c r="Z95" s="404">
        <f t="shared" si="32"/>
        <v>4</v>
      </c>
      <c r="AA95" s="401" t="str">
        <f t="shared" si="17"/>
        <v>D+</v>
      </c>
      <c r="AB95" s="423">
        <v>4</v>
      </c>
      <c r="AC95" s="1050"/>
      <c r="AD95" s="412" t="str">
        <f t="shared" si="18"/>
        <v>D+</v>
      </c>
      <c r="AE95" s="408">
        <f t="shared" si="33"/>
        <v>4</v>
      </c>
      <c r="AF95" s="288"/>
      <c r="AG95" s="567"/>
      <c r="AH95" s="567"/>
      <c r="AI95" s="566" t="str">
        <f t="shared" si="27"/>
        <v>N</v>
      </c>
      <c r="AJ95" s="572"/>
      <c r="AK95" s="558"/>
      <c r="AL95" s="558"/>
      <c r="AM95" s="559"/>
      <c r="AN95" s="559"/>
      <c r="AO95" s="560"/>
      <c r="AP95" s="598">
        <f t="shared" si="28"/>
        <v>0</v>
      </c>
      <c r="AQ95" s="598">
        <f t="shared" si="29"/>
        <v>0</v>
      </c>
      <c r="AR95" s="558">
        <f t="shared" si="30"/>
        <v>0</v>
      </c>
      <c r="AS95" s="599">
        <f t="shared" si="19"/>
        <v>75</v>
      </c>
      <c r="AT95" s="772">
        <v>75</v>
      </c>
      <c r="AU95" s="661"/>
      <c r="AV95" s="661"/>
      <c r="AW95" s="661"/>
      <c r="AX95" s="661"/>
      <c r="AY95" s="661"/>
      <c r="AZ95" s="661"/>
      <c r="BA95" s="661"/>
      <c r="BB95" s="661"/>
      <c r="BC95" s="661"/>
      <c r="BD95" s="787"/>
    </row>
    <row r="96" spans="1:56" ht="76.5" x14ac:dyDescent="0.9">
      <c r="A96" s="430">
        <v>27</v>
      </c>
      <c r="B96" s="776">
        <f>DATOS!F34</f>
        <v>0</v>
      </c>
      <c r="C96" s="491">
        <v>4</v>
      </c>
      <c r="D96" s="492">
        <v>4</v>
      </c>
      <c r="E96" s="492">
        <v>4</v>
      </c>
      <c r="F96" s="493">
        <v>4</v>
      </c>
      <c r="G96" s="417">
        <f t="shared" si="20"/>
        <v>4</v>
      </c>
      <c r="H96" s="491">
        <v>4</v>
      </c>
      <c r="I96" s="492">
        <v>4</v>
      </c>
      <c r="J96" s="492">
        <v>4</v>
      </c>
      <c r="K96" s="493">
        <v>4</v>
      </c>
      <c r="L96" s="417">
        <f t="shared" si="21"/>
        <v>4</v>
      </c>
      <c r="M96" s="404">
        <f t="shared" si="31"/>
        <v>4</v>
      </c>
      <c r="N96" s="401" t="str">
        <f t="shared" si="16"/>
        <v>D+</v>
      </c>
      <c r="O96" s="396"/>
      <c r="P96" s="491">
        <v>4</v>
      </c>
      <c r="Q96" s="492">
        <v>4</v>
      </c>
      <c r="R96" s="492">
        <v>4</v>
      </c>
      <c r="S96" s="493">
        <v>4</v>
      </c>
      <c r="T96" s="420">
        <f t="shared" si="23"/>
        <v>4</v>
      </c>
      <c r="U96" s="491">
        <v>4</v>
      </c>
      <c r="V96" s="492">
        <v>4</v>
      </c>
      <c r="W96" s="492">
        <v>4</v>
      </c>
      <c r="X96" s="493">
        <v>4</v>
      </c>
      <c r="Y96" s="417">
        <f t="shared" si="24"/>
        <v>4</v>
      </c>
      <c r="Z96" s="404">
        <f t="shared" si="32"/>
        <v>4</v>
      </c>
      <c r="AA96" s="401" t="str">
        <f t="shared" si="17"/>
        <v>D+</v>
      </c>
      <c r="AB96" s="423">
        <v>4</v>
      </c>
      <c r="AC96" s="1050"/>
      <c r="AD96" s="412" t="str">
        <f t="shared" si="18"/>
        <v>D+</v>
      </c>
      <c r="AE96" s="408">
        <f t="shared" si="33"/>
        <v>4</v>
      </c>
      <c r="AF96" s="288"/>
      <c r="AG96" s="567"/>
      <c r="AH96" s="567"/>
      <c r="AI96" s="566" t="str">
        <f t="shared" si="27"/>
        <v>N</v>
      </c>
      <c r="AJ96" s="572"/>
      <c r="AK96" s="558"/>
      <c r="AL96" s="558"/>
      <c r="AM96" s="559"/>
      <c r="AN96" s="559"/>
      <c r="AO96" s="560"/>
      <c r="AP96" s="598">
        <f t="shared" si="28"/>
        <v>0</v>
      </c>
      <c r="AQ96" s="598">
        <f t="shared" si="29"/>
        <v>0</v>
      </c>
      <c r="AR96" s="558">
        <f t="shared" si="30"/>
        <v>0</v>
      </c>
      <c r="AS96" s="599">
        <f t="shared" si="19"/>
        <v>75</v>
      </c>
      <c r="AT96" s="772">
        <v>75</v>
      </c>
      <c r="AU96" s="661"/>
      <c r="AV96" s="661"/>
      <c r="AW96" s="661"/>
      <c r="AX96" s="661"/>
      <c r="AY96" s="661"/>
      <c r="AZ96" s="661"/>
      <c r="BA96" s="661"/>
      <c r="BB96" s="661"/>
      <c r="BC96" s="661"/>
      <c r="BD96" s="787"/>
    </row>
    <row r="97" spans="1:56" ht="76.5" x14ac:dyDescent="0.9">
      <c r="A97" s="430">
        <v>28</v>
      </c>
      <c r="B97" s="776">
        <f>DATOS!F35</f>
        <v>0</v>
      </c>
      <c r="C97" s="491">
        <v>4</v>
      </c>
      <c r="D97" s="492">
        <v>4</v>
      </c>
      <c r="E97" s="492">
        <v>4</v>
      </c>
      <c r="F97" s="493">
        <v>4</v>
      </c>
      <c r="G97" s="417">
        <f t="shared" si="20"/>
        <v>4</v>
      </c>
      <c r="H97" s="491">
        <v>4</v>
      </c>
      <c r="I97" s="492">
        <v>4</v>
      </c>
      <c r="J97" s="492">
        <v>4</v>
      </c>
      <c r="K97" s="493">
        <v>4</v>
      </c>
      <c r="L97" s="417">
        <f t="shared" si="21"/>
        <v>4</v>
      </c>
      <c r="M97" s="404">
        <f t="shared" si="31"/>
        <v>4</v>
      </c>
      <c r="N97" s="401" t="str">
        <f t="shared" si="16"/>
        <v>D+</v>
      </c>
      <c r="O97" s="396"/>
      <c r="P97" s="491">
        <v>4</v>
      </c>
      <c r="Q97" s="492">
        <v>4</v>
      </c>
      <c r="R97" s="492">
        <v>4</v>
      </c>
      <c r="S97" s="493">
        <v>4</v>
      </c>
      <c r="T97" s="420">
        <f t="shared" si="23"/>
        <v>4</v>
      </c>
      <c r="U97" s="491">
        <v>4</v>
      </c>
      <c r="V97" s="492">
        <v>4</v>
      </c>
      <c r="W97" s="492">
        <v>4</v>
      </c>
      <c r="X97" s="493">
        <v>4</v>
      </c>
      <c r="Y97" s="417">
        <f t="shared" si="24"/>
        <v>4</v>
      </c>
      <c r="Z97" s="404">
        <f t="shared" si="32"/>
        <v>4</v>
      </c>
      <c r="AA97" s="401" t="str">
        <f t="shared" si="17"/>
        <v>D+</v>
      </c>
      <c r="AB97" s="423">
        <v>4</v>
      </c>
      <c r="AC97" s="1050"/>
      <c r="AD97" s="412" t="str">
        <f t="shared" si="18"/>
        <v>D+</v>
      </c>
      <c r="AE97" s="408">
        <f t="shared" si="33"/>
        <v>4</v>
      </c>
      <c r="AF97" s="288"/>
      <c r="AG97" s="567"/>
      <c r="AH97" s="567"/>
      <c r="AI97" s="566" t="str">
        <f t="shared" si="27"/>
        <v>N</v>
      </c>
      <c r="AJ97" s="572"/>
      <c r="AK97" s="558"/>
      <c r="AL97" s="558"/>
      <c r="AM97" s="559"/>
      <c r="AN97" s="559"/>
      <c r="AO97" s="560"/>
      <c r="AP97" s="598">
        <f t="shared" si="28"/>
        <v>0</v>
      </c>
      <c r="AQ97" s="598">
        <f t="shared" si="29"/>
        <v>0</v>
      </c>
      <c r="AR97" s="558">
        <f t="shared" si="30"/>
        <v>0</v>
      </c>
      <c r="AS97" s="599">
        <f t="shared" si="19"/>
        <v>75</v>
      </c>
      <c r="AT97" s="772">
        <v>75</v>
      </c>
      <c r="AU97" s="661"/>
      <c r="AV97" s="661"/>
      <c r="AW97" s="661"/>
      <c r="AX97" s="661"/>
      <c r="AY97" s="661"/>
      <c r="AZ97" s="661"/>
      <c r="BA97" s="661"/>
      <c r="BB97" s="661"/>
      <c r="BC97" s="661"/>
      <c r="BD97" s="787"/>
    </row>
    <row r="98" spans="1:56" ht="76.5" x14ac:dyDescent="0.9">
      <c r="A98" s="430">
        <v>29</v>
      </c>
      <c r="B98" s="776">
        <f>DATOS!F36</f>
        <v>0</v>
      </c>
      <c r="C98" s="491">
        <v>5</v>
      </c>
      <c r="D98" s="492">
        <v>5</v>
      </c>
      <c r="E98" s="492">
        <v>5</v>
      </c>
      <c r="F98" s="493">
        <v>5</v>
      </c>
      <c r="G98" s="417">
        <f t="shared" si="20"/>
        <v>5</v>
      </c>
      <c r="H98" s="491">
        <v>5</v>
      </c>
      <c r="I98" s="492">
        <v>5</v>
      </c>
      <c r="J98" s="492">
        <v>5</v>
      </c>
      <c r="K98" s="493">
        <v>5</v>
      </c>
      <c r="L98" s="417">
        <f t="shared" si="21"/>
        <v>5</v>
      </c>
      <c r="M98" s="404">
        <f t="shared" si="31"/>
        <v>5</v>
      </c>
      <c r="N98" s="401" t="str">
        <f t="shared" si="16"/>
        <v>C-</v>
      </c>
      <c r="O98" s="396"/>
      <c r="P98" s="491">
        <v>5</v>
      </c>
      <c r="Q98" s="492">
        <v>5</v>
      </c>
      <c r="R98" s="492">
        <v>5</v>
      </c>
      <c r="S98" s="493">
        <v>5</v>
      </c>
      <c r="T98" s="420">
        <f t="shared" si="23"/>
        <v>5</v>
      </c>
      <c r="U98" s="491">
        <v>5</v>
      </c>
      <c r="V98" s="492">
        <v>5</v>
      </c>
      <c r="W98" s="492">
        <v>5</v>
      </c>
      <c r="X98" s="493">
        <v>5</v>
      </c>
      <c r="Y98" s="417">
        <f t="shared" si="24"/>
        <v>5</v>
      </c>
      <c r="Z98" s="404">
        <f t="shared" si="32"/>
        <v>5</v>
      </c>
      <c r="AA98" s="401" t="str">
        <f t="shared" si="17"/>
        <v>C-</v>
      </c>
      <c r="AB98" s="423">
        <v>5</v>
      </c>
      <c r="AC98" s="1050"/>
      <c r="AD98" s="412" t="str">
        <f t="shared" si="18"/>
        <v>C-</v>
      </c>
      <c r="AE98" s="408">
        <f t="shared" si="33"/>
        <v>5</v>
      </c>
      <c r="AF98" s="288"/>
      <c r="AG98" s="567"/>
      <c r="AH98" s="567"/>
      <c r="AI98" s="566" t="str">
        <f t="shared" si="27"/>
        <v>N</v>
      </c>
      <c r="AJ98" s="572"/>
      <c r="AK98" s="558"/>
      <c r="AL98" s="558"/>
      <c r="AM98" s="559"/>
      <c r="AN98" s="559"/>
      <c r="AO98" s="560"/>
      <c r="AP98" s="598">
        <f t="shared" si="28"/>
        <v>0</v>
      </c>
      <c r="AQ98" s="598">
        <f t="shared" si="29"/>
        <v>0</v>
      </c>
      <c r="AR98" s="558">
        <f t="shared" si="30"/>
        <v>0</v>
      </c>
      <c r="AS98" s="599">
        <f t="shared" si="19"/>
        <v>75</v>
      </c>
      <c r="AT98" s="772">
        <v>75</v>
      </c>
      <c r="AU98" s="661"/>
      <c r="AV98" s="661"/>
      <c r="AW98" s="661"/>
      <c r="AX98" s="661"/>
      <c r="AY98" s="661"/>
      <c r="AZ98" s="661"/>
      <c r="BA98" s="661"/>
      <c r="BB98" s="661"/>
      <c r="BC98" s="661"/>
      <c r="BD98" s="787"/>
    </row>
    <row r="99" spans="1:56" ht="76.5" x14ac:dyDescent="0.9">
      <c r="A99" s="430">
        <v>30</v>
      </c>
      <c r="B99" s="776">
        <f>DATOS!F37</f>
        <v>0</v>
      </c>
      <c r="C99" s="491">
        <v>3</v>
      </c>
      <c r="D99" s="492">
        <v>3</v>
      </c>
      <c r="E99" s="492">
        <v>3</v>
      </c>
      <c r="F99" s="493">
        <v>3</v>
      </c>
      <c r="G99" s="417">
        <f t="shared" si="20"/>
        <v>3</v>
      </c>
      <c r="H99" s="491">
        <v>3</v>
      </c>
      <c r="I99" s="492">
        <v>3</v>
      </c>
      <c r="J99" s="492">
        <v>3</v>
      </c>
      <c r="K99" s="493">
        <v>3</v>
      </c>
      <c r="L99" s="417">
        <f t="shared" si="21"/>
        <v>3</v>
      </c>
      <c r="M99" s="404">
        <f t="shared" si="31"/>
        <v>3</v>
      </c>
      <c r="N99" s="401" t="str">
        <f t="shared" si="16"/>
        <v>D-</v>
      </c>
      <c r="O99" s="396"/>
      <c r="P99" s="491">
        <v>3</v>
      </c>
      <c r="Q99" s="492">
        <v>3</v>
      </c>
      <c r="R99" s="492">
        <v>3</v>
      </c>
      <c r="S99" s="493">
        <v>3</v>
      </c>
      <c r="T99" s="420">
        <f t="shared" si="23"/>
        <v>3</v>
      </c>
      <c r="U99" s="491">
        <v>3</v>
      </c>
      <c r="V99" s="492">
        <v>3</v>
      </c>
      <c r="W99" s="492">
        <v>3</v>
      </c>
      <c r="X99" s="493">
        <v>3</v>
      </c>
      <c r="Y99" s="417">
        <f t="shared" si="24"/>
        <v>3</v>
      </c>
      <c r="Z99" s="404">
        <f t="shared" si="32"/>
        <v>3</v>
      </c>
      <c r="AA99" s="401" t="str">
        <f t="shared" si="17"/>
        <v>D-</v>
      </c>
      <c r="AB99" s="423">
        <v>3</v>
      </c>
      <c r="AC99" s="1050"/>
      <c r="AD99" s="412" t="str">
        <f t="shared" si="18"/>
        <v>D-</v>
      </c>
      <c r="AE99" s="408">
        <f t="shared" si="33"/>
        <v>3</v>
      </c>
      <c r="AF99" s="288"/>
      <c r="AG99" s="567"/>
      <c r="AH99" s="567"/>
      <c r="AI99" s="566" t="str">
        <f t="shared" si="27"/>
        <v>N</v>
      </c>
      <c r="AJ99" s="572"/>
      <c r="AK99" s="558"/>
      <c r="AL99" s="558"/>
      <c r="AM99" s="559"/>
      <c r="AN99" s="559"/>
      <c r="AO99" s="560"/>
      <c r="AP99" s="598">
        <f t="shared" si="28"/>
        <v>0</v>
      </c>
      <c r="AQ99" s="598">
        <f t="shared" si="29"/>
        <v>0</v>
      </c>
      <c r="AR99" s="558">
        <f t="shared" si="30"/>
        <v>0</v>
      </c>
      <c r="AS99" s="599">
        <f t="shared" si="19"/>
        <v>75</v>
      </c>
      <c r="AT99" s="772">
        <v>75</v>
      </c>
      <c r="AU99" s="661"/>
      <c r="AV99" s="661"/>
      <c r="AW99" s="661"/>
      <c r="AX99" s="661"/>
      <c r="AY99" s="661"/>
      <c r="AZ99" s="661"/>
      <c r="BA99" s="661"/>
      <c r="BB99" s="661"/>
      <c r="BC99" s="661"/>
      <c r="BD99" s="787"/>
    </row>
    <row r="100" spans="1:56" ht="76.5" x14ac:dyDescent="0.9">
      <c r="A100" s="430">
        <v>31</v>
      </c>
      <c r="B100" s="776">
        <f>DATOS!F38</f>
        <v>0</v>
      </c>
      <c r="C100" s="491">
        <v>3</v>
      </c>
      <c r="D100" s="492">
        <v>3</v>
      </c>
      <c r="E100" s="492">
        <v>3</v>
      </c>
      <c r="F100" s="493">
        <v>3</v>
      </c>
      <c r="G100" s="417">
        <f t="shared" si="20"/>
        <v>3</v>
      </c>
      <c r="H100" s="491">
        <v>3</v>
      </c>
      <c r="I100" s="492">
        <v>3</v>
      </c>
      <c r="J100" s="492">
        <v>3</v>
      </c>
      <c r="K100" s="493">
        <v>3</v>
      </c>
      <c r="L100" s="417">
        <f t="shared" si="21"/>
        <v>3</v>
      </c>
      <c r="M100" s="404">
        <f t="shared" si="31"/>
        <v>3</v>
      </c>
      <c r="N100" s="401" t="str">
        <f t="shared" si="16"/>
        <v>D-</v>
      </c>
      <c r="O100" s="396"/>
      <c r="P100" s="491">
        <v>3</v>
      </c>
      <c r="Q100" s="492">
        <v>3</v>
      </c>
      <c r="R100" s="492">
        <v>3</v>
      </c>
      <c r="S100" s="493">
        <v>3</v>
      </c>
      <c r="T100" s="420">
        <f t="shared" si="23"/>
        <v>3</v>
      </c>
      <c r="U100" s="491">
        <v>3</v>
      </c>
      <c r="V100" s="492">
        <v>3</v>
      </c>
      <c r="W100" s="492">
        <v>3</v>
      </c>
      <c r="X100" s="493">
        <v>3</v>
      </c>
      <c r="Y100" s="417">
        <f t="shared" si="24"/>
        <v>3</v>
      </c>
      <c r="Z100" s="404">
        <f t="shared" si="32"/>
        <v>3</v>
      </c>
      <c r="AA100" s="401" t="str">
        <f t="shared" si="17"/>
        <v>D-</v>
      </c>
      <c r="AB100" s="423">
        <v>3</v>
      </c>
      <c r="AC100" s="1050"/>
      <c r="AD100" s="412" t="str">
        <f t="shared" si="18"/>
        <v>D-</v>
      </c>
      <c r="AE100" s="408">
        <f t="shared" si="33"/>
        <v>3</v>
      </c>
      <c r="AF100" s="288"/>
      <c r="AG100" s="567"/>
      <c r="AH100" s="567"/>
      <c r="AI100" s="566" t="str">
        <f t="shared" si="27"/>
        <v>N</v>
      </c>
      <c r="AJ100" s="572"/>
      <c r="AK100" s="558"/>
      <c r="AL100" s="558"/>
      <c r="AM100" s="559"/>
      <c r="AN100" s="559"/>
      <c r="AO100" s="560"/>
      <c r="AP100" s="598">
        <f t="shared" si="28"/>
        <v>0</v>
      </c>
      <c r="AQ100" s="598">
        <f t="shared" si="29"/>
        <v>0</v>
      </c>
      <c r="AR100" s="558">
        <f t="shared" si="30"/>
        <v>0</v>
      </c>
      <c r="AS100" s="599">
        <f t="shared" si="19"/>
        <v>75</v>
      </c>
      <c r="AT100" s="772">
        <v>75</v>
      </c>
      <c r="AU100" s="661"/>
      <c r="AV100" s="661"/>
      <c r="AW100" s="661"/>
      <c r="AX100" s="661"/>
      <c r="AY100" s="661"/>
      <c r="AZ100" s="661"/>
      <c r="BA100" s="661"/>
      <c r="BB100" s="661"/>
      <c r="BC100" s="661"/>
      <c r="BD100" s="787"/>
    </row>
    <row r="101" spans="1:56" ht="76.5" x14ac:dyDescent="0.9">
      <c r="A101" s="430">
        <v>32</v>
      </c>
      <c r="B101" s="776">
        <f>DATOS!F39</f>
        <v>0</v>
      </c>
      <c r="C101" s="491">
        <v>3</v>
      </c>
      <c r="D101" s="492">
        <v>3</v>
      </c>
      <c r="E101" s="492">
        <v>3</v>
      </c>
      <c r="F101" s="493">
        <v>3</v>
      </c>
      <c r="G101" s="417">
        <f t="shared" si="20"/>
        <v>3</v>
      </c>
      <c r="H101" s="491">
        <v>3</v>
      </c>
      <c r="I101" s="492">
        <v>3</v>
      </c>
      <c r="J101" s="492">
        <v>3</v>
      </c>
      <c r="K101" s="493">
        <v>3</v>
      </c>
      <c r="L101" s="417">
        <f t="shared" si="21"/>
        <v>3</v>
      </c>
      <c r="M101" s="404">
        <f t="shared" si="31"/>
        <v>3</v>
      </c>
      <c r="N101" s="401" t="str">
        <f t="shared" si="16"/>
        <v>D-</v>
      </c>
      <c r="O101" s="396"/>
      <c r="P101" s="491">
        <v>3</v>
      </c>
      <c r="Q101" s="492">
        <v>3</v>
      </c>
      <c r="R101" s="492">
        <v>3</v>
      </c>
      <c r="S101" s="493">
        <v>3</v>
      </c>
      <c r="T101" s="420">
        <f t="shared" si="23"/>
        <v>3</v>
      </c>
      <c r="U101" s="491">
        <v>3</v>
      </c>
      <c r="V101" s="492">
        <v>3</v>
      </c>
      <c r="W101" s="492">
        <v>3</v>
      </c>
      <c r="X101" s="493">
        <v>3</v>
      </c>
      <c r="Y101" s="417">
        <f t="shared" si="24"/>
        <v>3</v>
      </c>
      <c r="Z101" s="404">
        <f t="shared" si="32"/>
        <v>3</v>
      </c>
      <c r="AA101" s="401" t="str">
        <f t="shared" si="17"/>
        <v>D-</v>
      </c>
      <c r="AB101" s="423">
        <v>3</v>
      </c>
      <c r="AC101" s="1050"/>
      <c r="AD101" s="412" t="str">
        <f t="shared" si="18"/>
        <v>D-</v>
      </c>
      <c r="AE101" s="408">
        <f t="shared" si="33"/>
        <v>3</v>
      </c>
      <c r="AF101" s="288"/>
      <c r="AG101" s="567"/>
      <c r="AH101" s="567"/>
      <c r="AI101" s="566" t="str">
        <f t="shared" si="27"/>
        <v>N</v>
      </c>
      <c r="AJ101" s="572"/>
      <c r="AK101" s="558"/>
      <c r="AL101" s="558"/>
      <c r="AM101" s="559"/>
      <c r="AN101" s="559"/>
      <c r="AO101" s="560"/>
      <c r="AP101" s="598">
        <f t="shared" si="28"/>
        <v>0</v>
      </c>
      <c r="AQ101" s="598">
        <f t="shared" si="29"/>
        <v>0</v>
      </c>
      <c r="AR101" s="558">
        <f t="shared" si="30"/>
        <v>0</v>
      </c>
      <c r="AS101" s="599">
        <f t="shared" si="19"/>
        <v>75</v>
      </c>
      <c r="AT101" s="772">
        <v>75</v>
      </c>
      <c r="AU101" s="661"/>
      <c r="AV101" s="661"/>
      <c r="AW101" s="661"/>
      <c r="AX101" s="661"/>
      <c r="AY101" s="661"/>
      <c r="AZ101" s="661"/>
      <c r="BA101" s="661"/>
      <c r="BB101" s="661"/>
      <c r="BC101" s="661"/>
      <c r="BD101" s="787"/>
    </row>
    <row r="102" spans="1:56" ht="76.5" x14ac:dyDescent="0.9">
      <c r="A102" s="430">
        <v>33</v>
      </c>
      <c r="B102" s="776">
        <f>DATOS!F40</f>
        <v>0</v>
      </c>
      <c r="C102" s="491">
        <v>4</v>
      </c>
      <c r="D102" s="492">
        <v>4</v>
      </c>
      <c r="E102" s="492">
        <v>4</v>
      </c>
      <c r="F102" s="493">
        <v>4</v>
      </c>
      <c r="G102" s="417">
        <f t="shared" si="20"/>
        <v>4</v>
      </c>
      <c r="H102" s="491">
        <v>4</v>
      </c>
      <c r="I102" s="492">
        <v>4</v>
      </c>
      <c r="J102" s="492">
        <v>4</v>
      </c>
      <c r="K102" s="493">
        <v>4</v>
      </c>
      <c r="L102" s="417">
        <f t="shared" si="21"/>
        <v>4</v>
      </c>
      <c r="M102" s="404">
        <f t="shared" si="31"/>
        <v>4</v>
      </c>
      <c r="N102" s="401" t="str">
        <f t="shared" si="16"/>
        <v>D+</v>
      </c>
      <c r="O102" s="396"/>
      <c r="P102" s="491">
        <v>4</v>
      </c>
      <c r="Q102" s="492">
        <v>4</v>
      </c>
      <c r="R102" s="492">
        <v>4</v>
      </c>
      <c r="S102" s="493">
        <v>4</v>
      </c>
      <c r="T102" s="420">
        <f t="shared" si="23"/>
        <v>4</v>
      </c>
      <c r="U102" s="491">
        <v>4</v>
      </c>
      <c r="V102" s="492">
        <v>4</v>
      </c>
      <c r="W102" s="492">
        <v>4</v>
      </c>
      <c r="X102" s="493">
        <v>4</v>
      </c>
      <c r="Y102" s="417">
        <f t="shared" si="24"/>
        <v>4</v>
      </c>
      <c r="Z102" s="404">
        <f t="shared" si="32"/>
        <v>4</v>
      </c>
      <c r="AA102" s="401" t="str">
        <f t="shared" si="17"/>
        <v>D+</v>
      </c>
      <c r="AB102" s="423">
        <v>4</v>
      </c>
      <c r="AC102" s="1050"/>
      <c r="AD102" s="412" t="str">
        <f t="shared" si="18"/>
        <v>D+</v>
      </c>
      <c r="AE102" s="408">
        <f t="shared" si="33"/>
        <v>4</v>
      </c>
      <c r="AF102" s="288"/>
      <c r="AG102" s="567"/>
      <c r="AH102" s="567"/>
      <c r="AI102" s="566" t="str">
        <f t="shared" si="27"/>
        <v>N</v>
      </c>
      <c r="AJ102" s="572"/>
      <c r="AK102" s="558"/>
      <c r="AL102" s="558"/>
      <c r="AM102" s="559"/>
      <c r="AN102" s="559"/>
      <c r="AO102" s="560"/>
      <c r="AP102" s="598">
        <f t="shared" si="28"/>
        <v>0</v>
      </c>
      <c r="AQ102" s="598">
        <f t="shared" si="29"/>
        <v>0</v>
      </c>
      <c r="AR102" s="558">
        <f t="shared" si="30"/>
        <v>0</v>
      </c>
      <c r="AS102" s="599">
        <f t="shared" si="19"/>
        <v>75</v>
      </c>
      <c r="AT102" s="772">
        <v>75</v>
      </c>
      <c r="AU102" s="661"/>
      <c r="AV102" s="661"/>
      <c r="AW102" s="661"/>
      <c r="AX102" s="661"/>
      <c r="AY102" s="661"/>
      <c r="AZ102" s="661"/>
      <c r="BA102" s="661"/>
      <c r="BB102" s="661"/>
      <c r="BC102" s="661"/>
      <c r="BD102" s="787"/>
    </row>
    <row r="103" spans="1:56" ht="76.5" x14ac:dyDescent="0.9">
      <c r="A103" s="430">
        <v>34</v>
      </c>
      <c r="B103" s="776">
        <f>DATOS!F41</f>
        <v>0</v>
      </c>
      <c r="C103" s="491">
        <v>2</v>
      </c>
      <c r="D103" s="492">
        <v>2</v>
      </c>
      <c r="E103" s="492">
        <v>2</v>
      </c>
      <c r="F103" s="493">
        <v>2</v>
      </c>
      <c r="G103" s="417">
        <f t="shared" si="20"/>
        <v>2</v>
      </c>
      <c r="H103" s="491">
        <v>2</v>
      </c>
      <c r="I103" s="492">
        <v>2</v>
      </c>
      <c r="J103" s="492">
        <v>2</v>
      </c>
      <c r="K103" s="493">
        <v>2</v>
      </c>
      <c r="L103" s="417">
        <f t="shared" si="21"/>
        <v>2</v>
      </c>
      <c r="M103" s="404">
        <f t="shared" si="31"/>
        <v>2</v>
      </c>
      <c r="N103" s="401" t="str">
        <f t="shared" si="16"/>
        <v>E+</v>
      </c>
      <c r="O103" s="396"/>
      <c r="P103" s="491">
        <v>2</v>
      </c>
      <c r="Q103" s="492">
        <v>2</v>
      </c>
      <c r="R103" s="492">
        <v>2</v>
      </c>
      <c r="S103" s="493">
        <v>2</v>
      </c>
      <c r="T103" s="420">
        <f t="shared" si="23"/>
        <v>2</v>
      </c>
      <c r="U103" s="491">
        <v>2</v>
      </c>
      <c r="V103" s="492">
        <v>2</v>
      </c>
      <c r="W103" s="492">
        <v>2</v>
      </c>
      <c r="X103" s="493">
        <v>2</v>
      </c>
      <c r="Y103" s="417">
        <f t="shared" si="24"/>
        <v>2</v>
      </c>
      <c r="Z103" s="404">
        <f t="shared" si="32"/>
        <v>2</v>
      </c>
      <c r="AA103" s="401" t="str">
        <f t="shared" si="17"/>
        <v>E+</v>
      </c>
      <c r="AB103" s="423">
        <v>2</v>
      </c>
      <c r="AC103" s="1050"/>
      <c r="AD103" s="412" t="str">
        <f t="shared" si="18"/>
        <v>E+</v>
      </c>
      <c r="AE103" s="408">
        <f t="shared" si="33"/>
        <v>2</v>
      </c>
      <c r="AF103" s="288"/>
      <c r="AG103" s="567"/>
      <c r="AH103" s="567"/>
      <c r="AI103" s="566" t="str">
        <f t="shared" si="27"/>
        <v>N</v>
      </c>
      <c r="AJ103" s="572"/>
      <c r="AK103" s="558"/>
      <c r="AL103" s="558"/>
      <c r="AM103" s="559"/>
      <c r="AN103" s="559"/>
      <c r="AO103" s="560"/>
      <c r="AP103" s="598">
        <f t="shared" si="28"/>
        <v>0</v>
      </c>
      <c r="AQ103" s="598">
        <f t="shared" si="29"/>
        <v>0</v>
      </c>
      <c r="AR103" s="558">
        <f t="shared" si="30"/>
        <v>0</v>
      </c>
      <c r="AS103" s="599">
        <f t="shared" si="19"/>
        <v>75</v>
      </c>
      <c r="AT103" s="772">
        <v>75</v>
      </c>
      <c r="AU103" s="661"/>
      <c r="AV103" s="661"/>
      <c r="AW103" s="661"/>
      <c r="AX103" s="661"/>
      <c r="AY103" s="661"/>
      <c r="AZ103" s="661"/>
      <c r="BA103" s="661"/>
      <c r="BB103" s="661"/>
      <c r="BC103" s="661"/>
      <c r="BD103" s="787"/>
    </row>
    <row r="104" spans="1:56" ht="76.5" x14ac:dyDescent="0.9">
      <c r="A104" s="430">
        <v>35</v>
      </c>
      <c r="B104" s="776">
        <f>DATOS!F42</f>
        <v>0</v>
      </c>
      <c r="C104" s="491">
        <v>2</v>
      </c>
      <c r="D104" s="492">
        <v>2</v>
      </c>
      <c r="E104" s="492">
        <v>2</v>
      </c>
      <c r="F104" s="493">
        <v>2</v>
      </c>
      <c r="G104" s="417">
        <f t="shared" si="20"/>
        <v>2</v>
      </c>
      <c r="H104" s="491">
        <v>2</v>
      </c>
      <c r="I104" s="492">
        <v>2</v>
      </c>
      <c r="J104" s="492">
        <v>2</v>
      </c>
      <c r="K104" s="493">
        <v>2</v>
      </c>
      <c r="L104" s="417">
        <f t="shared" si="21"/>
        <v>2</v>
      </c>
      <c r="M104" s="404">
        <f t="shared" si="31"/>
        <v>2</v>
      </c>
      <c r="N104" s="401" t="str">
        <f t="shared" si="16"/>
        <v>E+</v>
      </c>
      <c r="O104" s="396"/>
      <c r="P104" s="491">
        <v>2</v>
      </c>
      <c r="Q104" s="492">
        <v>2</v>
      </c>
      <c r="R104" s="492">
        <v>2</v>
      </c>
      <c r="S104" s="493">
        <v>2</v>
      </c>
      <c r="T104" s="420">
        <f t="shared" si="23"/>
        <v>2</v>
      </c>
      <c r="U104" s="491">
        <v>2</v>
      </c>
      <c r="V104" s="492">
        <v>2</v>
      </c>
      <c r="W104" s="492">
        <v>2</v>
      </c>
      <c r="X104" s="493">
        <v>2</v>
      </c>
      <c r="Y104" s="417">
        <f t="shared" si="24"/>
        <v>2</v>
      </c>
      <c r="Z104" s="404">
        <f t="shared" si="32"/>
        <v>2</v>
      </c>
      <c r="AA104" s="401" t="str">
        <f t="shared" si="17"/>
        <v>E+</v>
      </c>
      <c r="AB104" s="423">
        <v>2</v>
      </c>
      <c r="AC104" s="1050"/>
      <c r="AD104" s="412" t="str">
        <f t="shared" si="18"/>
        <v>E+</v>
      </c>
      <c r="AE104" s="408">
        <f t="shared" si="33"/>
        <v>2</v>
      </c>
      <c r="AF104" s="288"/>
      <c r="AG104" s="567"/>
      <c r="AH104" s="567"/>
      <c r="AI104" s="566" t="str">
        <f t="shared" si="27"/>
        <v>N</v>
      </c>
      <c r="AJ104" s="572"/>
      <c r="AK104" s="558"/>
      <c r="AL104" s="558"/>
      <c r="AM104" s="559"/>
      <c r="AN104" s="559"/>
      <c r="AO104" s="560"/>
      <c r="AP104" s="598">
        <f t="shared" si="28"/>
        <v>0</v>
      </c>
      <c r="AQ104" s="598">
        <f t="shared" si="29"/>
        <v>0</v>
      </c>
      <c r="AR104" s="558">
        <f t="shared" si="30"/>
        <v>0</v>
      </c>
      <c r="AS104" s="599">
        <f t="shared" si="19"/>
        <v>75</v>
      </c>
      <c r="AT104" s="772">
        <v>75</v>
      </c>
      <c r="AU104" s="661"/>
      <c r="AV104" s="661"/>
      <c r="AW104" s="661"/>
      <c r="AX104" s="661"/>
      <c r="AY104" s="661"/>
      <c r="AZ104" s="661"/>
      <c r="BA104" s="661"/>
      <c r="BB104" s="661"/>
      <c r="BC104" s="661"/>
      <c r="BD104" s="787"/>
    </row>
    <row r="105" spans="1:56" ht="76.5" x14ac:dyDescent="0.9">
      <c r="A105" s="430">
        <v>36</v>
      </c>
      <c r="B105" s="776">
        <f>DATOS!F43</f>
        <v>0</v>
      </c>
      <c r="C105" s="491">
        <v>2</v>
      </c>
      <c r="D105" s="492">
        <v>2</v>
      </c>
      <c r="E105" s="492">
        <v>2</v>
      </c>
      <c r="F105" s="493">
        <v>2</v>
      </c>
      <c r="G105" s="417">
        <f t="shared" si="20"/>
        <v>2</v>
      </c>
      <c r="H105" s="491">
        <v>2</v>
      </c>
      <c r="I105" s="492">
        <v>2</v>
      </c>
      <c r="J105" s="492">
        <v>2</v>
      </c>
      <c r="K105" s="493">
        <v>2</v>
      </c>
      <c r="L105" s="417">
        <f t="shared" si="21"/>
        <v>2</v>
      </c>
      <c r="M105" s="404">
        <f t="shared" si="31"/>
        <v>2</v>
      </c>
      <c r="N105" s="401" t="str">
        <f t="shared" si="16"/>
        <v>E+</v>
      </c>
      <c r="O105" s="396"/>
      <c r="P105" s="491">
        <v>2</v>
      </c>
      <c r="Q105" s="492">
        <v>2</v>
      </c>
      <c r="R105" s="492">
        <v>2</v>
      </c>
      <c r="S105" s="493">
        <v>2</v>
      </c>
      <c r="T105" s="420">
        <f t="shared" si="23"/>
        <v>2</v>
      </c>
      <c r="U105" s="491">
        <v>2</v>
      </c>
      <c r="V105" s="492">
        <v>2</v>
      </c>
      <c r="W105" s="492">
        <v>2</v>
      </c>
      <c r="X105" s="493">
        <v>2</v>
      </c>
      <c r="Y105" s="417">
        <f t="shared" si="24"/>
        <v>2</v>
      </c>
      <c r="Z105" s="404">
        <f t="shared" si="32"/>
        <v>2</v>
      </c>
      <c r="AA105" s="401" t="str">
        <f t="shared" si="17"/>
        <v>E+</v>
      </c>
      <c r="AB105" s="423">
        <v>2</v>
      </c>
      <c r="AC105" s="1050"/>
      <c r="AD105" s="412" t="str">
        <f t="shared" si="18"/>
        <v>E+</v>
      </c>
      <c r="AE105" s="408">
        <f t="shared" si="33"/>
        <v>2</v>
      </c>
      <c r="AF105" s="288"/>
      <c r="AG105" s="567"/>
      <c r="AH105" s="567"/>
      <c r="AI105" s="566" t="str">
        <f t="shared" si="27"/>
        <v>N</v>
      </c>
      <c r="AJ105" s="572"/>
      <c r="AK105" s="558"/>
      <c r="AL105" s="558"/>
      <c r="AM105" s="559"/>
      <c r="AN105" s="559"/>
      <c r="AO105" s="560"/>
      <c r="AP105" s="598">
        <f t="shared" si="28"/>
        <v>0</v>
      </c>
      <c r="AQ105" s="598">
        <f t="shared" si="29"/>
        <v>0</v>
      </c>
      <c r="AR105" s="558">
        <f t="shared" si="30"/>
        <v>0</v>
      </c>
      <c r="AS105" s="599">
        <f t="shared" si="19"/>
        <v>75</v>
      </c>
      <c r="AT105" s="772">
        <v>75</v>
      </c>
      <c r="AU105" s="661"/>
      <c r="AV105" s="661"/>
      <c r="AW105" s="661"/>
      <c r="AX105" s="661"/>
      <c r="AY105" s="661"/>
      <c r="AZ105" s="661"/>
      <c r="BA105" s="661"/>
      <c r="BB105" s="661"/>
      <c r="BC105" s="661"/>
      <c r="BD105" s="787"/>
    </row>
    <row r="106" spans="1:56" ht="76.5" x14ac:dyDescent="0.9">
      <c r="A106" s="430">
        <v>37</v>
      </c>
      <c r="B106" s="776">
        <f>DATOS!F44</f>
        <v>0</v>
      </c>
      <c r="C106" s="491">
        <v>1</v>
      </c>
      <c r="D106" s="492">
        <v>1</v>
      </c>
      <c r="E106" s="492">
        <v>1</v>
      </c>
      <c r="F106" s="493">
        <v>1</v>
      </c>
      <c r="G106" s="417">
        <f t="shared" si="20"/>
        <v>1</v>
      </c>
      <c r="H106" s="491">
        <v>1</v>
      </c>
      <c r="I106" s="492">
        <v>1</v>
      </c>
      <c r="J106" s="492">
        <v>1</v>
      </c>
      <c r="K106" s="493">
        <v>1</v>
      </c>
      <c r="L106" s="417">
        <f t="shared" si="21"/>
        <v>1</v>
      </c>
      <c r="M106" s="404">
        <f t="shared" si="31"/>
        <v>1</v>
      </c>
      <c r="N106" s="401" t="str">
        <f t="shared" si="16"/>
        <v>E-</v>
      </c>
      <c r="O106" s="396"/>
      <c r="P106" s="491">
        <v>1</v>
      </c>
      <c r="Q106" s="492">
        <v>1</v>
      </c>
      <c r="R106" s="492">
        <v>1</v>
      </c>
      <c r="S106" s="493">
        <v>1</v>
      </c>
      <c r="T106" s="420">
        <f t="shared" si="23"/>
        <v>1</v>
      </c>
      <c r="U106" s="491">
        <v>1</v>
      </c>
      <c r="V106" s="492">
        <v>1</v>
      </c>
      <c r="W106" s="492">
        <v>1</v>
      </c>
      <c r="X106" s="493">
        <v>1</v>
      </c>
      <c r="Y106" s="417">
        <f t="shared" si="24"/>
        <v>1</v>
      </c>
      <c r="Z106" s="404">
        <f t="shared" si="32"/>
        <v>1</v>
      </c>
      <c r="AA106" s="401" t="str">
        <f t="shared" si="17"/>
        <v>E-</v>
      </c>
      <c r="AB106" s="423">
        <v>1</v>
      </c>
      <c r="AC106" s="1050"/>
      <c r="AD106" s="412" t="str">
        <f t="shared" si="18"/>
        <v>E-</v>
      </c>
      <c r="AE106" s="408">
        <f t="shared" si="33"/>
        <v>1</v>
      </c>
      <c r="AF106" s="288"/>
      <c r="AG106" s="567"/>
      <c r="AH106" s="567"/>
      <c r="AI106" s="566" t="str">
        <f t="shared" si="27"/>
        <v>N</v>
      </c>
      <c r="AJ106" s="572"/>
      <c r="AK106" s="558"/>
      <c r="AL106" s="558"/>
      <c r="AM106" s="559"/>
      <c r="AN106" s="559"/>
      <c r="AO106" s="560"/>
      <c r="AP106" s="598">
        <f t="shared" si="28"/>
        <v>0</v>
      </c>
      <c r="AQ106" s="598">
        <f t="shared" si="29"/>
        <v>0</v>
      </c>
      <c r="AR106" s="558">
        <f t="shared" si="30"/>
        <v>0</v>
      </c>
      <c r="AS106" s="599">
        <f t="shared" si="19"/>
        <v>75</v>
      </c>
      <c r="AT106" s="772">
        <v>75</v>
      </c>
      <c r="AU106" s="661"/>
      <c r="AV106" s="661"/>
      <c r="AW106" s="661"/>
      <c r="AX106" s="661"/>
      <c r="AY106" s="661"/>
      <c r="AZ106" s="661"/>
      <c r="BA106" s="661"/>
      <c r="BB106" s="661"/>
      <c r="BC106" s="661"/>
      <c r="BD106" s="787"/>
    </row>
    <row r="107" spans="1:56" ht="76.5" x14ac:dyDescent="0.9">
      <c r="A107" s="430">
        <v>38</v>
      </c>
      <c r="B107" s="776">
        <f>DATOS!F45</f>
        <v>0</v>
      </c>
      <c r="C107" s="491">
        <v>1</v>
      </c>
      <c r="D107" s="492">
        <v>1</v>
      </c>
      <c r="E107" s="492">
        <v>1</v>
      </c>
      <c r="F107" s="493">
        <v>1</v>
      </c>
      <c r="G107" s="417">
        <f t="shared" si="20"/>
        <v>1</v>
      </c>
      <c r="H107" s="491">
        <v>1</v>
      </c>
      <c r="I107" s="492">
        <v>1</v>
      </c>
      <c r="J107" s="492">
        <v>1</v>
      </c>
      <c r="K107" s="493">
        <v>1</v>
      </c>
      <c r="L107" s="417">
        <f t="shared" si="21"/>
        <v>1</v>
      </c>
      <c r="M107" s="404">
        <f t="shared" si="31"/>
        <v>1</v>
      </c>
      <c r="N107" s="401" t="str">
        <f t="shared" si="16"/>
        <v>E-</v>
      </c>
      <c r="O107" s="396"/>
      <c r="P107" s="491">
        <v>1</v>
      </c>
      <c r="Q107" s="492">
        <v>1</v>
      </c>
      <c r="R107" s="492">
        <v>1</v>
      </c>
      <c r="S107" s="493">
        <v>1</v>
      </c>
      <c r="T107" s="420">
        <f t="shared" si="23"/>
        <v>1</v>
      </c>
      <c r="U107" s="491">
        <v>1</v>
      </c>
      <c r="V107" s="492">
        <v>1</v>
      </c>
      <c r="W107" s="492">
        <v>1</v>
      </c>
      <c r="X107" s="493">
        <v>1</v>
      </c>
      <c r="Y107" s="417">
        <f t="shared" si="24"/>
        <v>1</v>
      </c>
      <c r="Z107" s="404">
        <f t="shared" si="32"/>
        <v>1</v>
      </c>
      <c r="AA107" s="401" t="str">
        <f t="shared" si="17"/>
        <v>E-</v>
      </c>
      <c r="AB107" s="423">
        <v>1</v>
      </c>
      <c r="AC107" s="1050"/>
      <c r="AD107" s="412" t="str">
        <f t="shared" si="18"/>
        <v>E-</v>
      </c>
      <c r="AE107" s="408">
        <f t="shared" si="33"/>
        <v>1</v>
      </c>
      <c r="AF107" s="288"/>
      <c r="AG107" s="567"/>
      <c r="AH107" s="567"/>
      <c r="AI107" s="566" t="str">
        <f t="shared" si="27"/>
        <v>N</v>
      </c>
      <c r="AJ107" s="572"/>
      <c r="AK107" s="558"/>
      <c r="AL107" s="558"/>
      <c r="AM107" s="559"/>
      <c r="AN107" s="559"/>
      <c r="AO107" s="560"/>
      <c r="AP107" s="598">
        <f t="shared" si="28"/>
        <v>0</v>
      </c>
      <c r="AQ107" s="598">
        <f t="shared" si="29"/>
        <v>0</v>
      </c>
      <c r="AR107" s="558">
        <f t="shared" si="30"/>
        <v>0</v>
      </c>
      <c r="AS107" s="599">
        <f t="shared" si="19"/>
        <v>75</v>
      </c>
      <c r="AT107" s="772">
        <v>75</v>
      </c>
      <c r="AU107" s="661"/>
      <c r="AV107" s="661"/>
      <c r="AW107" s="661"/>
      <c r="AX107" s="661"/>
      <c r="AY107" s="661"/>
      <c r="AZ107" s="661"/>
      <c r="BA107" s="661"/>
      <c r="BB107" s="661"/>
      <c r="BC107" s="661"/>
      <c r="BD107" s="787"/>
    </row>
    <row r="108" spans="1:56" ht="76.5" x14ac:dyDescent="0.9">
      <c r="A108" s="430">
        <v>39</v>
      </c>
      <c r="B108" s="776">
        <f>DATOS!F46</f>
        <v>0</v>
      </c>
      <c r="C108" s="491">
        <v>1</v>
      </c>
      <c r="D108" s="492">
        <v>1</v>
      </c>
      <c r="E108" s="492">
        <v>1</v>
      </c>
      <c r="F108" s="493">
        <v>1</v>
      </c>
      <c r="G108" s="417">
        <f t="shared" si="20"/>
        <v>1</v>
      </c>
      <c r="H108" s="491">
        <v>1</v>
      </c>
      <c r="I108" s="492">
        <v>1</v>
      </c>
      <c r="J108" s="492">
        <v>1</v>
      </c>
      <c r="K108" s="493">
        <v>1</v>
      </c>
      <c r="L108" s="417">
        <f t="shared" si="21"/>
        <v>1</v>
      </c>
      <c r="M108" s="404">
        <f t="shared" si="31"/>
        <v>1</v>
      </c>
      <c r="N108" s="401" t="str">
        <f t="shared" si="16"/>
        <v>E-</v>
      </c>
      <c r="O108" s="396"/>
      <c r="P108" s="491">
        <v>1</v>
      </c>
      <c r="Q108" s="492">
        <v>1</v>
      </c>
      <c r="R108" s="492">
        <v>1</v>
      </c>
      <c r="S108" s="493">
        <v>1</v>
      </c>
      <c r="T108" s="420">
        <f t="shared" si="23"/>
        <v>1</v>
      </c>
      <c r="U108" s="491">
        <v>1</v>
      </c>
      <c r="V108" s="492">
        <v>1</v>
      </c>
      <c r="W108" s="492">
        <v>1</v>
      </c>
      <c r="X108" s="493">
        <v>1</v>
      </c>
      <c r="Y108" s="417">
        <f t="shared" si="24"/>
        <v>1</v>
      </c>
      <c r="Z108" s="404">
        <f t="shared" si="32"/>
        <v>1</v>
      </c>
      <c r="AA108" s="401" t="str">
        <f t="shared" si="17"/>
        <v>E-</v>
      </c>
      <c r="AB108" s="423">
        <v>1</v>
      </c>
      <c r="AC108" s="1050"/>
      <c r="AD108" s="412" t="str">
        <f t="shared" si="18"/>
        <v>E-</v>
      </c>
      <c r="AE108" s="408">
        <f t="shared" si="33"/>
        <v>1</v>
      </c>
      <c r="AF108" s="288"/>
      <c r="AG108" s="567"/>
      <c r="AH108" s="567"/>
      <c r="AI108" s="566" t="str">
        <f t="shared" si="27"/>
        <v>N</v>
      </c>
      <c r="AJ108" s="572"/>
      <c r="AK108" s="558"/>
      <c r="AL108" s="558"/>
      <c r="AM108" s="559"/>
      <c r="AN108" s="559"/>
      <c r="AO108" s="560"/>
      <c r="AP108" s="598">
        <f t="shared" si="28"/>
        <v>0</v>
      </c>
      <c r="AQ108" s="598">
        <f t="shared" si="29"/>
        <v>0</v>
      </c>
      <c r="AR108" s="558">
        <f t="shared" si="30"/>
        <v>0</v>
      </c>
      <c r="AS108" s="599">
        <f t="shared" si="19"/>
        <v>75</v>
      </c>
      <c r="AT108" s="772">
        <v>75</v>
      </c>
      <c r="AU108" s="661"/>
      <c r="AV108" s="661"/>
      <c r="AW108" s="661"/>
      <c r="AX108" s="661"/>
      <c r="AY108" s="661"/>
      <c r="AZ108" s="661"/>
      <c r="BA108" s="661"/>
      <c r="BB108" s="661"/>
      <c r="BC108" s="661"/>
      <c r="BD108" s="787"/>
    </row>
    <row r="109" spans="1:56" ht="77.25" thickBot="1" x14ac:dyDescent="0.95">
      <c r="A109" s="431">
        <v>40</v>
      </c>
      <c r="B109" s="777">
        <f>DATOS!F47</f>
        <v>0</v>
      </c>
      <c r="C109" s="494">
        <v>1</v>
      </c>
      <c r="D109" s="495">
        <v>1</v>
      </c>
      <c r="E109" s="495">
        <v>1</v>
      </c>
      <c r="F109" s="496">
        <v>1</v>
      </c>
      <c r="G109" s="418">
        <f t="shared" si="20"/>
        <v>1</v>
      </c>
      <c r="H109" s="494">
        <v>1</v>
      </c>
      <c r="I109" s="495">
        <v>1</v>
      </c>
      <c r="J109" s="495">
        <v>1</v>
      </c>
      <c r="K109" s="496">
        <v>1</v>
      </c>
      <c r="L109" s="418">
        <f t="shared" si="21"/>
        <v>1</v>
      </c>
      <c r="M109" s="405">
        <f t="shared" si="31"/>
        <v>1</v>
      </c>
      <c r="N109" s="402" t="str">
        <f t="shared" si="16"/>
        <v>E-</v>
      </c>
      <c r="O109" s="397"/>
      <c r="P109" s="494">
        <v>1</v>
      </c>
      <c r="Q109" s="495">
        <v>1</v>
      </c>
      <c r="R109" s="495">
        <v>1</v>
      </c>
      <c r="S109" s="496">
        <v>1</v>
      </c>
      <c r="T109" s="421">
        <f t="shared" si="23"/>
        <v>1</v>
      </c>
      <c r="U109" s="494">
        <v>1</v>
      </c>
      <c r="V109" s="495">
        <v>1</v>
      </c>
      <c r="W109" s="495">
        <v>1</v>
      </c>
      <c r="X109" s="496">
        <v>1</v>
      </c>
      <c r="Y109" s="418">
        <f t="shared" si="24"/>
        <v>1</v>
      </c>
      <c r="Z109" s="405">
        <f t="shared" si="32"/>
        <v>1</v>
      </c>
      <c r="AA109" s="402" t="str">
        <f t="shared" si="17"/>
        <v>E-</v>
      </c>
      <c r="AB109" s="424">
        <v>1</v>
      </c>
      <c r="AC109" s="1051"/>
      <c r="AD109" s="413" t="str">
        <f t="shared" si="18"/>
        <v>E-</v>
      </c>
      <c r="AE109" s="409">
        <f t="shared" si="33"/>
        <v>1</v>
      </c>
      <c r="AF109" s="289"/>
      <c r="AG109" s="576"/>
      <c r="AH109" s="576"/>
      <c r="AI109" s="575" t="str">
        <f t="shared" si="27"/>
        <v>N</v>
      </c>
      <c r="AJ109" s="578"/>
      <c r="AK109" s="579"/>
      <c r="AL109" s="579"/>
      <c r="AM109" s="580"/>
      <c r="AN109" s="580"/>
      <c r="AO109" s="581"/>
      <c r="AP109" s="604">
        <f t="shared" si="28"/>
        <v>0</v>
      </c>
      <c r="AQ109" s="604">
        <f t="shared" si="29"/>
        <v>0</v>
      </c>
      <c r="AR109" s="579">
        <f t="shared" si="30"/>
        <v>0</v>
      </c>
      <c r="AS109" s="605">
        <f t="shared" si="19"/>
        <v>75</v>
      </c>
      <c r="AT109" s="773">
        <v>75</v>
      </c>
      <c r="AU109" s="661"/>
      <c r="AV109" s="661"/>
      <c r="AW109" s="661"/>
      <c r="AX109" s="661"/>
      <c r="AY109" s="661"/>
      <c r="AZ109" s="661"/>
      <c r="BA109" s="661"/>
      <c r="BB109" s="661"/>
      <c r="BC109" s="661"/>
      <c r="BD109" s="787"/>
    </row>
    <row r="110" spans="1:56" ht="63" thickBot="1" x14ac:dyDescent="0.95">
      <c r="A110" s="385"/>
      <c r="E110" s="442" t="s">
        <v>168</v>
      </c>
      <c r="F110" s="440" t="s">
        <v>929</v>
      </c>
      <c r="G110" s="441" t="s">
        <v>169</v>
      </c>
      <c r="H110" s="384"/>
      <c r="I110" s="384"/>
      <c r="J110" s="384"/>
      <c r="K110" s="384"/>
      <c r="L110" s="224"/>
      <c r="M110" s="224"/>
      <c r="N110" s="224"/>
      <c r="O110" s="224"/>
      <c r="P110" s="384"/>
      <c r="Q110" s="384"/>
      <c r="R110" s="384"/>
      <c r="S110" s="384"/>
      <c r="T110" s="224"/>
      <c r="U110" s="384"/>
      <c r="V110" s="384"/>
      <c r="W110" s="384"/>
      <c r="X110" s="384"/>
      <c r="Y110" s="377"/>
      <c r="Z110" s="377"/>
      <c r="AA110" s="1040" t="s">
        <v>157</v>
      </c>
      <c r="AB110" s="1311"/>
      <c r="AC110" s="1311"/>
      <c r="AD110" s="1045"/>
      <c r="AE110" s="378">
        <f>AVERAGE(AE70:AE90)</f>
        <v>8.4285714285714288</v>
      </c>
      <c r="AF110" s="228"/>
      <c r="AG110" s="381"/>
      <c r="AH110" s="381"/>
      <c r="AI110" s="380"/>
      <c r="AJ110" s="380"/>
      <c r="AK110" s="380"/>
      <c r="AL110" s="380"/>
      <c r="AM110" s="380"/>
      <c r="AN110" s="380"/>
      <c r="AO110" s="380"/>
      <c r="AP110" s="380"/>
      <c r="AQ110" s="380"/>
      <c r="AR110" s="380"/>
      <c r="AS110" s="380"/>
      <c r="AT110" s="380"/>
      <c r="AU110" s="662"/>
      <c r="AV110" s="662"/>
      <c r="AW110" s="662"/>
      <c r="AX110" s="662"/>
      <c r="AY110" s="662"/>
      <c r="AZ110" s="662"/>
      <c r="BA110" s="662"/>
      <c r="BB110" s="662"/>
      <c r="BC110" s="662"/>
      <c r="BD110" s="788"/>
    </row>
    <row r="111" spans="1:56" ht="63" thickBot="1" x14ac:dyDescent="0.95">
      <c r="A111" s="385"/>
      <c r="B111" s="1042" t="s">
        <v>228</v>
      </c>
      <c r="C111" s="1043"/>
      <c r="D111" s="1044"/>
      <c r="E111" s="443" t="s">
        <v>170</v>
      </c>
      <c r="F111" s="444">
        <f>COUNTIFS($V$14:$V$53, "&gt;=8", $V$14:$V$53, "&lt;=10")</f>
        <v>14</v>
      </c>
      <c r="G111" s="449">
        <f>COUNTIFS($G$14:$G$52, "&gt;=8", $G$14:$G$52, "&lt;=10") / COUNT($G$14:$G$52)</f>
        <v>0.35897435897435898</v>
      </c>
      <c r="K111" s="384"/>
      <c r="L111" s="224"/>
      <c r="M111" s="224"/>
      <c r="N111" s="224"/>
      <c r="O111" s="224"/>
      <c r="P111" s="384"/>
      <c r="Q111" s="384"/>
      <c r="R111" s="384"/>
      <c r="S111" s="384"/>
      <c r="T111" s="224"/>
      <c r="U111" s="384"/>
      <c r="V111" s="384"/>
      <c r="W111" s="384"/>
      <c r="X111" s="384"/>
      <c r="Y111" s="377"/>
      <c r="Z111" s="377"/>
      <c r="AA111" s="377"/>
      <c r="AB111" s="377"/>
      <c r="AC111" s="1309" t="s">
        <v>158</v>
      </c>
      <c r="AD111" s="1041"/>
      <c r="AE111" s="379">
        <f>DATOS!C73</f>
        <v>0</v>
      </c>
      <c r="AF111" s="280"/>
      <c r="AG111" s="381"/>
      <c r="AH111" s="381"/>
      <c r="AI111" s="380"/>
      <c r="AJ111" s="380"/>
      <c r="AK111" s="380"/>
      <c r="AL111" s="380"/>
      <c r="AM111" s="380"/>
      <c r="AN111" s="380"/>
      <c r="AO111" s="380"/>
      <c r="AP111" s="380"/>
      <c r="AQ111" s="380"/>
      <c r="AR111" s="380"/>
      <c r="AS111" s="380"/>
      <c r="AT111" s="380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789"/>
    </row>
    <row r="112" spans="1:56" x14ac:dyDescent="0.9">
      <c r="B112" s="1027" t="s">
        <v>231</v>
      </c>
      <c r="C112" s="1028"/>
      <c r="D112" s="1029"/>
      <c r="E112" s="445" t="s">
        <v>171</v>
      </c>
      <c r="F112" s="446">
        <f>COUNTIFS($V$14:$V$53, "&gt;=5", $V$14:$V$53, "&lt;=7")</f>
        <v>11</v>
      </c>
      <c r="G112" s="450">
        <f>COUNTIFS($G$14:$G$52, "&gt;=5", $G$14:$G$52, "&lt;=7") / COUNT($G$14:$G$52)</f>
        <v>0.28205128205128205</v>
      </c>
      <c r="K112" s="391"/>
      <c r="L112" s="376"/>
      <c r="M112" s="376"/>
      <c r="N112" s="376"/>
      <c r="O112" s="376"/>
      <c r="P112" s="391"/>
      <c r="Q112" s="391"/>
      <c r="R112" s="391"/>
      <c r="S112" s="391"/>
      <c r="T112" s="376"/>
      <c r="U112" s="384"/>
      <c r="V112" s="384"/>
      <c r="W112" s="384"/>
      <c r="X112" s="384"/>
      <c r="Y112" s="229"/>
      <c r="Z112" s="229"/>
      <c r="AA112" s="229"/>
      <c r="AB112" s="229"/>
      <c r="AC112" s="221"/>
      <c r="AD112" s="229"/>
      <c r="AE112" s="229"/>
      <c r="AF112" s="229"/>
      <c r="AG112" s="381"/>
      <c r="AH112" s="381"/>
      <c r="AI112" s="380"/>
      <c r="AJ112" s="380"/>
      <c r="AK112" s="380"/>
      <c r="AL112" s="380"/>
      <c r="AM112" s="380"/>
      <c r="AN112" s="380"/>
      <c r="AO112" s="380"/>
      <c r="AP112" s="380"/>
      <c r="AQ112" s="380"/>
      <c r="AR112" s="380"/>
      <c r="AS112" s="380"/>
      <c r="AT112" s="380"/>
      <c r="AU112" s="221"/>
      <c r="AV112" s="221"/>
      <c r="AW112" s="221"/>
      <c r="AX112" s="221"/>
      <c r="AY112" s="221"/>
      <c r="AZ112" s="221"/>
      <c r="BA112" s="221"/>
      <c r="BB112" s="221"/>
      <c r="BC112" s="221"/>
      <c r="BD112" s="791"/>
    </row>
    <row r="113" spans="1:56" ht="66" thickBot="1" x14ac:dyDescent="1">
      <c r="B113" s="1030" t="s">
        <v>234</v>
      </c>
      <c r="C113" s="1031"/>
      <c r="D113" s="1032"/>
      <c r="E113" s="447" t="s">
        <v>172</v>
      </c>
      <c r="F113" s="448">
        <f>COUNTIFS($V$14:$V$53, "&gt;=1", $V$14:$V$53, "&lt;=4")</f>
        <v>14</v>
      </c>
      <c r="G113" s="451">
        <f>COUNTIFS($G$14:$G$52, "&gt;=1", $G$14:$G$52, "&lt;=4") / COUNT($G$14:$G$52)</f>
        <v>0.35897435897435898</v>
      </c>
      <c r="K113" s="391"/>
      <c r="L113" s="1310" t="str">
        <f>DATOS!B20</f>
        <v xml:space="preserve"> TRELLES ORDÓÑEZ CAROL ALEXANDRA</v>
      </c>
      <c r="M113" s="1310"/>
      <c r="N113" s="1310"/>
      <c r="O113" s="1310"/>
      <c r="P113" s="1310"/>
      <c r="Q113" s="1310"/>
      <c r="R113" s="1310"/>
      <c r="S113" s="1310"/>
      <c r="T113" s="1310"/>
      <c r="U113" s="1313" t="s">
        <v>980</v>
      </c>
      <c r="V113" s="1313"/>
      <c r="W113" s="1313"/>
      <c r="X113" s="1313"/>
      <c r="Y113" s="1313"/>
      <c r="Z113" s="1313"/>
      <c r="AA113" s="1313"/>
      <c r="AB113" s="1313"/>
      <c r="AH113" s="1317" t="s">
        <v>917</v>
      </c>
      <c r="AI113" s="1317"/>
      <c r="AJ113" s="1317"/>
      <c r="AK113" s="1317"/>
      <c r="AL113" s="1317"/>
      <c r="AM113" s="1319" t="s">
        <v>918</v>
      </c>
      <c r="AN113" s="1319"/>
      <c r="AO113" s="1319"/>
      <c r="AP113" s="1319"/>
      <c r="AQ113" s="1319"/>
      <c r="AR113" s="1319"/>
      <c r="AS113" s="1319"/>
      <c r="AT113" s="1319"/>
      <c r="AU113" s="221"/>
      <c r="AV113" s="221"/>
      <c r="AW113" s="221"/>
      <c r="AX113" s="221"/>
      <c r="AY113" s="221"/>
      <c r="AZ113" s="221"/>
      <c r="BA113" s="221"/>
      <c r="BB113" s="221"/>
      <c r="BC113" s="221"/>
      <c r="BD113" s="791"/>
    </row>
    <row r="114" spans="1:56" ht="63" thickBot="1" x14ac:dyDescent="0.95">
      <c r="B114" s="1046" t="s">
        <v>173</v>
      </c>
      <c r="C114" s="1047"/>
      <c r="D114" s="1047"/>
      <c r="E114" s="1048"/>
      <c r="F114" s="452">
        <f>SUM(F111:F113)</f>
        <v>39</v>
      </c>
      <c r="G114" s="453">
        <f>DATOS!C73/28</f>
        <v>0</v>
      </c>
      <c r="K114" s="391"/>
      <c r="L114" s="1306" t="s">
        <v>111</v>
      </c>
      <c r="M114" s="1306"/>
      <c r="N114" s="1306"/>
      <c r="O114" s="1306"/>
      <c r="P114" s="1306"/>
      <c r="Q114" s="1306"/>
      <c r="R114" s="1306"/>
      <c r="S114" s="1306"/>
      <c r="T114" s="1306"/>
      <c r="U114" s="1313" t="s">
        <v>310</v>
      </c>
      <c r="V114" s="1313"/>
      <c r="W114" s="1313"/>
      <c r="X114" s="1313"/>
      <c r="Y114" s="1313"/>
      <c r="Z114" s="1313"/>
      <c r="AA114" s="1313"/>
      <c r="AB114" s="1313"/>
      <c r="AC114" s="221"/>
      <c r="AD114" s="229"/>
      <c r="AE114" s="229"/>
      <c r="AF114" s="229"/>
      <c r="AG114" s="381"/>
      <c r="AH114" s="381"/>
      <c r="AI114" s="380"/>
      <c r="AJ114" s="380"/>
      <c r="AK114" s="380"/>
      <c r="AL114" s="380"/>
      <c r="AM114" s="380"/>
      <c r="AN114" s="380"/>
      <c r="AO114" s="380"/>
      <c r="AP114" s="380"/>
      <c r="AQ114" s="380"/>
      <c r="AR114" s="380"/>
      <c r="AS114" s="380"/>
      <c r="AT114" s="380"/>
      <c r="AU114" s="221"/>
      <c r="AV114" s="221"/>
      <c r="AW114" s="221"/>
      <c r="AX114" s="221"/>
      <c r="AY114" s="221"/>
      <c r="AZ114" s="221"/>
      <c r="BA114" s="221"/>
      <c r="BB114" s="221"/>
      <c r="BC114" s="221"/>
      <c r="BD114" s="791"/>
    </row>
    <row r="115" spans="1:56" ht="101.25" x14ac:dyDescent="0.9">
      <c r="A115" s="990" t="s">
        <v>0</v>
      </c>
      <c r="B115" s="990"/>
      <c r="C115" s="990"/>
      <c r="D115" s="990"/>
      <c r="E115" s="990"/>
      <c r="F115" s="990"/>
      <c r="G115" s="990"/>
      <c r="H115" s="990"/>
      <c r="I115" s="990"/>
      <c r="J115" s="990"/>
      <c r="K115" s="990"/>
      <c r="L115" s="990"/>
      <c r="M115" s="990"/>
      <c r="N115" s="990"/>
      <c r="O115" s="990"/>
      <c r="P115" s="990"/>
      <c r="Q115" s="990"/>
      <c r="R115" s="990"/>
      <c r="S115" s="990"/>
      <c r="T115" s="990"/>
      <c r="U115" s="990"/>
      <c r="V115" s="990"/>
      <c r="W115" s="990"/>
      <c r="X115" s="990"/>
      <c r="Y115" s="990"/>
      <c r="Z115" s="990"/>
      <c r="AA115" s="990"/>
      <c r="AB115" s="990"/>
      <c r="AC115" s="990"/>
      <c r="AD115" s="990"/>
      <c r="AE115" s="990"/>
      <c r="AF115" s="990"/>
      <c r="AG115" s="990"/>
      <c r="AH115" s="990"/>
      <c r="AI115" s="990"/>
      <c r="AJ115" s="990"/>
      <c r="AK115" s="990"/>
      <c r="AL115" s="990"/>
      <c r="AM115" s="990"/>
      <c r="AN115" s="990"/>
      <c r="AO115" s="990"/>
      <c r="AP115" s="990"/>
      <c r="AQ115" s="990"/>
      <c r="AR115" s="990"/>
      <c r="AS115" s="990"/>
      <c r="AT115" s="990"/>
      <c r="AU115" s="82"/>
      <c r="AV115" s="82"/>
      <c r="AW115" s="82"/>
      <c r="AX115" s="82"/>
      <c r="AY115" s="82"/>
      <c r="AZ115" s="82"/>
      <c r="BA115" s="82"/>
      <c r="BB115" s="82"/>
      <c r="BC115" s="82"/>
      <c r="BD115" s="757"/>
    </row>
    <row r="116" spans="1:56" ht="75" x14ac:dyDescent="0.9">
      <c r="A116" s="991" t="str">
        <f>DATOS!C9</f>
        <v>ESCUELA DE EDUCACIÓN BÀSICA PARTICULAR MINERVA</v>
      </c>
      <c r="B116" s="991"/>
      <c r="C116" s="991"/>
      <c r="D116" s="991"/>
      <c r="E116" s="991"/>
      <c r="F116" s="991"/>
      <c r="G116" s="991"/>
      <c r="H116" s="991"/>
      <c r="I116" s="991"/>
      <c r="J116" s="991"/>
      <c r="K116" s="991"/>
      <c r="L116" s="991"/>
      <c r="M116" s="991"/>
      <c r="N116" s="991"/>
      <c r="O116" s="991"/>
      <c r="P116" s="991"/>
      <c r="Q116" s="991"/>
      <c r="R116" s="991"/>
      <c r="S116" s="991"/>
      <c r="T116" s="991"/>
      <c r="U116" s="991"/>
      <c r="V116" s="991"/>
      <c r="W116" s="991"/>
      <c r="X116" s="991"/>
      <c r="Y116" s="991"/>
      <c r="Z116" s="991"/>
      <c r="AA116" s="991"/>
      <c r="AB116" s="991"/>
      <c r="AC116" s="991"/>
      <c r="AD116" s="991"/>
      <c r="AE116" s="991"/>
      <c r="AF116" s="991"/>
      <c r="AG116" s="991"/>
      <c r="AH116" s="991"/>
      <c r="AI116" s="991"/>
      <c r="AJ116" s="991"/>
      <c r="AK116" s="991"/>
      <c r="AL116" s="991"/>
      <c r="AM116" s="991"/>
      <c r="AN116" s="991"/>
      <c r="AO116" s="991"/>
      <c r="AP116" s="991"/>
      <c r="AQ116" s="991"/>
      <c r="AR116" s="991"/>
      <c r="AS116" s="991"/>
      <c r="AT116" s="991"/>
      <c r="AU116" s="83"/>
      <c r="AV116" s="83"/>
      <c r="AW116" s="83"/>
      <c r="AX116" s="83"/>
      <c r="AY116" s="83"/>
      <c r="AZ116" s="83"/>
      <c r="BA116" s="83"/>
      <c r="BB116" s="83"/>
      <c r="BC116" s="83"/>
      <c r="BD116" s="758"/>
    </row>
    <row r="117" spans="1:56" ht="69" x14ac:dyDescent="0.9">
      <c r="A117" s="992" t="s">
        <v>159</v>
      </c>
      <c r="B117" s="992"/>
      <c r="C117" s="992"/>
      <c r="D117" s="992"/>
      <c r="E117" s="992"/>
      <c r="F117" s="992"/>
      <c r="G117" s="992"/>
      <c r="H117" s="992"/>
      <c r="I117" s="992"/>
      <c r="J117" s="992"/>
      <c r="K117" s="992"/>
      <c r="L117" s="992"/>
      <c r="M117" s="992"/>
      <c r="N117" s="992"/>
      <c r="O117" s="992"/>
      <c r="P117" s="992"/>
      <c r="Q117" s="992"/>
      <c r="R117" s="992"/>
      <c r="S117" s="992"/>
      <c r="T117" s="992"/>
      <c r="U117" s="992"/>
      <c r="V117" s="992"/>
      <c r="W117" s="992"/>
      <c r="X117" s="992"/>
      <c r="Y117" s="992"/>
      <c r="Z117" s="992"/>
      <c r="AA117" s="992"/>
      <c r="AB117" s="992"/>
      <c r="AC117" s="992"/>
      <c r="AD117" s="992"/>
      <c r="AE117" s="992"/>
      <c r="AF117" s="992"/>
      <c r="AG117" s="992"/>
      <c r="AH117" s="992"/>
      <c r="AI117" s="992"/>
      <c r="AJ117" s="992"/>
      <c r="AK117" s="992"/>
      <c r="AL117" s="992"/>
      <c r="AM117" s="992"/>
      <c r="AN117" s="992"/>
      <c r="AO117" s="992"/>
      <c r="AP117" s="992"/>
      <c r="AQ117" s="992"/>
      <c r="AR117" s="992"/>
      <c r="AS117" s="992"/>
      <c r="AT117" s="992"/>
      <c r="AU117" s="35"/>
      <c r="AV117" s="35"/>
      <c r="AW117" s="35"/>
      <c r="AX117" s="35"/>
      <c r="AY117" s="35"/>
      <c r="AZ117" s="35"/>
      <c r="BA117" s="35"/>
      <c r="BB117" s="35"/>
      <c r="BC117" s="35"/>
      <c r="BD117" s="759"/>
    </row>
    <row r="118" spans="1:56" x14ac:dyDescent="0.9">
      <c r="A118" s="993" t="s">
        <v>928</v>
      </c>
      <c r="B118" s="993"/>
      <c r="C118" s="993"/>
      <c r="D118" s="993"/>
      <c r="E118" s="993"/>
      <c r="F118" s="993"/>
      <c r="G118" s="993"/>
      <c r="H118" s="993"/>
      <c r="I118" s="993"/>
      <c r="J118" s="993"/>
      <c r="K118" s="993"/>
      <c r="L118" s="993"/>
      <c r="M118" s="993"/>
      <c r="N118" s="993"/>
      <c r="O118" s="993"/>
      <c r="P118" s="993"/>
      <c r="Q118" s="993"/>
      <c r="R118" s="993"/>
      <c r="S118" s="993"/>
      <c r="T118" s="993"/>
      <c r="U118" s="993"/>
      <c r="V118" s="993"/>
      <c r="W118" s="993"/>
      <c r="X118" s="993"/>
      <c r="Y118" s="993"/>
      <c r="Z118" s="993"/>
      <c r="AA118" s="993"/>
      <c r="AB118" s="993"/>
      <c r="AC118" s="993"/>
      <c r="AD118" s="993"/>
      <c r="AE118" s="993"/>
      <c r="AF118" s="993"/>
      <c r="AG118" s="993"/>
      <c r="AH118" s="993"/>
      <c r="AI118" s="993"/>
      <c r="AJ118" s="993"/>
      <c r="AK118" s="993"/>
      <c r="AL118" s="993"/>
      <c r="AM118" s="993"/>
      <c r="AN118" s="993"/>
      <c r="AO118" s="993"/>
      <c r="AP118" s="993"/>
      <c r="AQ118" s="993"/>
      <c r="AR118" s="993"/>
      <c r="AS118" s="993"/>
      <c r="AT118" s="993"/>
    </row>
    <row r="119" spans="1:56" x14ac:dyDescent="0.9">
      <c r="A119" s="385"/>
      <c r="B119" s="774"/>
      <c r="C119" s="390"/>
      <c r="D119" s="390"/>
      <c r="E119" s="390"/>
      <c r="F119" s="390"/>
      <c r="G119" s="45"/>
      <c r="H119" s="390"/>
      <c r="I119" s="390"/>
      <c r="J119" s="390"/>
      <c r="K119" s="390"/>
      <c r="L119" s="45"/>
      <c r="M119" s="45"/>
      <c r="N119" s="45"/>
      <c r="O119" s="45"/>
      <c r="P119" s="390"/>
      <c r="Q119" s="390"/>
      <c r="R119" s="382"/>
      <c r="S119" s="390"/>
      <c r="T119" s="45"/>
      <c r="AE119" s="222"/>
      <c r="AF119" s="222"/>
      <c r="AG119" s="223"/>
      <c r="AH119" s="223"/>
    </row>
    <row r="120" spans="1:56" ht="62.25" x14ac:dyDescent="0.9">
      <c r="A120" s="385"/>
      <c r="B120" s="774"/>
      <c r="C120" s="390"/>
      <c r="D120" s="390"/>
      <c r="E120" s="390"/>
      <c r="F120" s="390"/>
      <c r="J120" s="1289" t="s">
        <v>146</v>
      </c>
      <c r="K120" s="1289"/>
      <c r="L120" s="1289"/>
      <c r="M120" s="1290" t="str">
        <f>DATOS!C22</f>
        <v>ESTUDIOS SOCIALES</v>
      </c>
      <c r="N120" s="1290"/>
      <c r="O120" s="1290"/>
      <c r="P120" s="1290"/>
      <c r="Q120" s="1290"/>
      <c r="R120" s="1290"/>
      <c r="S120" s="1290"/>
      <c r="T120" s="1290"/>
      <c r="W120" s="436"/>
      <c r="X120" s="1291" t="s">
        <v>23</v>
      </c>
      <c r="Y120" s="1291"/>
      <c r="Z120" s="1305" t="str">
        <f>DATOS!C13</f>
        <v xml:space="preserve">BÁSICA </v>
      </c>
      <c r="AA120" s="1305"/>
      <c r="AB120" s="435"/>
      <c r="AC120" s="435"/>
      <c r="AD120" s="435"/>
      <c r="AE120" s="222"/>
      <c r="AF120" s="222"/>
      <c r="AG120" s="223"/>
    </row>
    <row r="121" spans="1:56" ht="62.25" x14ac:dyDescent="0.9">
      <c r="A121" s="385"/>
      <c r="B121" s="774"/>
      <c r="C121" s="390"/>
      <c r="D121" s="390"/>
      <c r="E121" s="390"/>
      <c r="F121" s="390"/>
      <c r="K121" s="1289" t="s">
        <v>111</v>
      </c>
      <c r="L121" s="1289"/>
      <c r="M121" s="1290" t="str">
        <f>DATOS!B20</f>
        <v xml:space="preserve"> TRELLES ORDÓÑEZ CAROL ALEXANDRA</v>
      </c>
      <c r="N121" s="1290"/>
      <c r="O121" s="1290"/>
      <c r="P121" s="1290"/>
      <c r="Q121" s="1290"/>
      <c r="R121" s="1290"/>
      <c r="S121" s="1290"/>
      <c r="T121" s="1290"/>
      <c r="W121" s="436"/>
      <c r="X121" s="996" t="s">
        <v>26</v>
      </c>
      <c r="Y121" s="996"/>
      <c r="Z121" s="1305" t="str">
        <f>DATOS!C14</f>
        <v>SEGUNDO</v>
      </c>
      <c r="AA121" s="1305"/>
      <c r="AB121" s="435"/>
      <c r="AC121" s="435"/>
      <c r="AD121" s="435"/>
      <c r="AE121" s="222"/>
      <c r="AF121" s="222"/>
      <c r="AG121" s="223"/>
    </row>
    <row r="122" spans="1:56" ht="62.25" x14ac:dyDescent="0.9">
      <c r="A122" s="385"/>
      <c r="B122" s="774"/>
      <c r="C122" s="390"/>
      <c r="D122" s="390"/>
      <c r="E122" s="390"/>
      <c r="F122" s="390"/>
      <c r="K122" s="1291" t="s">
        <v>19</v>
      </c>
      <c r="L122" s="1291"/>
      <c r="M122" s="1300" t="s">
        <v>20</v>
      </c>
      <c r="N122" s="1300"/>
      <c r="O122" s="1300"/>
      <c r="P122" s="1300"/>
      <c r="Q122" s="1300"/>
      <c r="R122" s="1300"/>
      <c r="S122" s="465"/>
      <c r="T122" s="465"/>
      <c r="W122" s="436"/>
      <c r="X122" s="1291" t="s">
        <v>28</v>
      </c>
      <c r="Y122" s="1291"/>
      <c r="Z122" s="1305" t="str">
        <f>DATOS!C15</f>
        <v>"A"</v>
      </c>
      <c r="AA122" s="1305"/>
      <c r="AB122" s="436"/>
      <c r="AC122" s="436"/>
      <c r="AD122" s="436"/>
      <c r="AE122" s="222"/>
      <c r="AF122" s="222"/>
      <c r="AG122" s="223"/>
    </row>
    <row r="123" spans="1:56" ht="188.25" thickBot="1" x14ac:dyDescent="0.95">
      <c r="A123" s="998" t="s">
        <v>981</v>
      </c>
      <c r="B123" s="998"/>
      <c r="C123" s="998"/>
      <c r="D123" s="998"/>
      <c r="E123" s="998"/>
      <c r="F123" s="998"/>
      <c r="G123" s="998"/>
      <c r="H123" s="998"/>
      <c r="I123" s="998"/>
      <c r="J123" s="998"/>
      <c r="K123" s="281"/>
      <c r="L123" s="388"/>
      <c r="M123" s="388"/>
      <c r="N123" s="388"/>
      <c r="O123" s="388"/>
      <c r="P123" s="281"/>
      <c r="Q123" s="281"/>
      <c r="R123" s="281"/>
      <c r="W123" s="437"/>
      <c r="X123" s="437"/>
      <c r="Y123" s="437"/>
      <c r="Z123" s="437"/>
      <c r="AA123" s="437"/>
      <c r="AB123" s="437"/>
      <c r="AC123" s="437"/>
      <c r="AD123" s="437"/>
      <c r="AE123" s="222"/>
      <c r="AF123" s="222"/>
      <c r="AG123" s="223"/>
      <c r="AH123" s="223"/>
      <c r="AT123" s="365"/>
    </row>
    <row r="124" spans="1:56" ht="150" customHeight="1" thickBot="1" x14ac:dyDescent="0.95">
      <c r="A124" s="999" t="s">
        <v>926</v>
      </c>
      <c r="B124" s="999" t="s">
        <v>5</v>
      </c>
      <c r="C124" s="1002" t="s">
        <v>919</v>
      </c>
      <c r="D124" s="1003"/>
      <c r="E124" s="1003"/>
      <c r="F124" s="1003"/>
      <c r="G124" s="1003"/>
      <c r="H124" s="1003"/>
      <c r="I124" s="1003"/>
      <c r="J124" s="1003"/>
      <c r="K124" s="1003"/>
      <c r="L124" s="1003"/>
      <c r="M124" s="1003"/>
      <c r="N124" s="1004"/>
      <c r="O124" s="392"/>
      <c r="P124" s="1005" t="s">
        <v>162</v>
      </c>
      <c r="Q124" s="1006"/>
      <c r="R124" s="1006"/>
      <c r="S124" s="1006"/>
      <c r="T124" s="1006"/>
      <c r="U124" s="1006"/>
      <c r="V124" s="1006"/>
      <c r="W124" s="1006"/>
      <c r="X124" s="1006"/>
      <c r="Y124" s="1006"/>
      <c r="Z124" s="1006"/>
      <c r="AA124" s="1007"/>
      <c r="AB124" s="1294" t="s">
        <v>163</v>
      </c>
      <c r="AC124" s="1295"/>
      <c r="AD124" s="1301" t="s">
        <v>968</v>
      </c>
      <c r="AE124" s="1302"/>
      <c r="AF124" s="225"/>
      <c r="AG124" s="1058" t="s">
        <v>969</v>
      </c>
      <c r="AH124" s="1058"/>
      <c r="AI124" s="1058"/>
      <c r="AJ124" s="1064" t="s">
        <v>970</v>
      </c>
      <c r="AK124" s="1065"/>
      <c r="AL124" s="1065"/>
      <c r="AM124" s="1065"/>
      <c r="AN124" s="1065"/>
      <c r="AO124" s="1065"/>
      <c r="AP124" s="1065"/>
      <c r="AQ124" s="1065"/>
      <c r="AR124" s="1065"/>
      <c r="AS124" s="1065"/>
      <c r="AT124" s="1065"/>
      <c r="AU124" s="659"/>
      <c r="AV124" s="659"/>
      <c r="AW124" s="659"/>
      <c r="AX124" s="659"/>
      <c r="AY124" s="659"/>
      <c r="AZ124" s="659"/>
      <c r="BA124" s="659"/>
      <c r="BB124" s="659"/>
      <c r="BC124" s="659"/>
      <c r="BD124" s="785"/>
    </row>
    <row r="125" spans="1:56" ht="150" customHeight="1" thickBot="1" x14ac:dyDescent="0.95">
      <c r="A125" s="999"/>
      <c r="B125" s="999"/>
      <c r="C125" s="1021" t="s">
        <v>148</v>
      </c>
      <c r="D125" s="1022"/>
      <c r="E125" s="1022"/>
      <c r="F125" s="1023"/>
      <c r="G125" s="1012" t="s">
        <v>924</v>
      </c>
      <c r="H125" s="1021" t="s">
        <v>148</v>
      </c>
      <c r="I125" s="1022"/>
      <c r="J125" s="1022"/>
      <c r="K125" s="1023"/>
      <c r="L125" s="1012" t="s">
        <v>923</v>
      </c>
      <c r="M125" s="1014" t="s">
        <v>922</v>
      </c>
      <c r="N125" s="1015"/>
      <c r="O125" s="393"/>
      <c r="P125" s="1024" t="s">
        <v>148</v>
      </c>
      <c r="Q125" s="1025"/>
      <c r="R125" s="1025"/>
      <c r="S125" s="1026"/>
      <c r="T125" s="1012" t="s">
        <v>924</v>
      </c>
      <c r="U125" s="1024" t="s">
        <v>148</v>
      </c>
      <c r="V125" s="1025"/>
      <c r="W125" s="1025"/>
      <c r="X125" s="1026"/>
      <c r="Y125" s="1012" t="s">
        <v>923</v>
      </c>
      <c r="Z125" s="1298" t="s">
        <v>925</v>
      </c>
      <c r="AA125" s="1299"/>
      <c r="AB125" s="1296"/>
      <c r="AC125" s="1297"/>
      <c r="AD125" s="1303"/>
      <c r="AE125" s="1304"/>
      <c r="AF125" s="226"/>
      <c r="AG125" s="1059"/>
      <c r="AH125" s="1059"/>
      <c r="AI125" s="1059"/>
      <c r="AJ125" s="1052" t="s">
        <v>190</v>
      </c>
      <c r="AK125" s="1053"/>
      <c r="AL125" s="1054"/>
      <c r="AM125" s="1055" t="s">
        <v>191</v>
      </c>
      <c r="AN125" s="1056"/>
      <c r="AO125" s="1057"/>
      <c r="AP125" s="1055" t="s">
        <v>977</v>
      </c>
      <c r="AQ125" s="1056"/>
      <c r="AR125" s="1057"/>
      <c r="AS125" s="1060" t="s">
        <v>967</v>
      </c>
      <c r="AT125" s="1062" t="s">
        <v>976</v>
      </c>
      <c r="AU125" s="659"/>
      <c r="AV125" s="659"/>
      <c r="AW125" s="659"/>
      <c r="AX125" s="659"/>
      <c r="AY125" s="659"/>
      <c r="AZ125" s="659"/>
      <c r="BA125" s="659"/>
      <c r="BB125" s="659"/>
      <c r="BC125" s="659"/>
      <c r="BD125" s="785"/>
    </row>
    <row r="126" spans="1:56" ht="150" customHeight="1" thickBot="1" x14ac:dyDescent="0.95">
      <c r="A126" s="999"/>
      <c r="B126" s="1312"/>
      <c r="C126" s="415" t="s">
        <v>149</v>
      </c>
      <c r="D126" s="415" t="s">
        <v>150</v>
      </c>
      <c r="E126" s="415" t="s">
        <v>915</v>
      </c>
      <c r="F126" s="415" t="s">
        <v>916</v>
      </c>
      <c r="G126" s="1013"/>
      <c r="H126" s="415" t="s">
        <v>151</v>
      </c>
      <c r="I126" s="415" t="s">
        <v>152</v>
      </c>
      <c r="J126" s="415" t="s">
        <v>153</v>
      </c>
      <c r="K126" s="415" t="s">
        <v>921</v>
      </c>
      <c r="L126" s="1013"/>
      <c r="M126" s="778" t="s">
        <v>165</v>
      </c>
      <c r="N126" s="779" t="s">
        <v>164</v>
      </c>
      <c r="O126" s="394"/>
      <c r="P126" s="414" t="s">
        <v>149</v>
      </c>
      <c r="Q126" s="414" t="s">
        <v>150</v>
      </c>
      <c r="R126" s="414" t="s">
        <v>915</v>
      </c>
      <c r="S126" s="414" t="s">
        <v>916</v>
      </c>
      <c r="T126" s="1013"/>
      <c r="U126" s="414" t="s">
        <v>151</v>
      </c>
      <c r="V126" s="414" t="s">
        <v>152</v>
      </c>
      <c r="W126" s="414" t="s">
        <v>153</v>
      </c>
      <c r="X126" s="414" t="s">
        <v>921</v>
      </c>
      <c r="Y126" s="1013"/>
      <c r="Z126" s="778" t="s">
        <v>165</v>
      </c>
      <c r="AA126" s="779" t="s">
        <v>164</v>
      </c>
      <c r="AB126" s="780" t="s">
        <v>224</v>
      </c>
      <c r="AC126" s="781" t="s">
        <v>971</v>
      </c>
      <c r="AD126" s="782" t="s">
        <v>164</v>
      </c>
      <c r="AE126" s="783" t="s">
        <v>165</v>
      </c>
      <c r="AF126" s="227"/>
      <c r="AG126" s="122" t="s">
        <v>204</v>
      </c>
      <c r="AH126" s="122" t="s">
        <v>205</v>
      </c>
      <c r="AI126" s="716" t="s">
        <v>938</v>
      </c>
      <c r="AJ126" s="743" t="s">
        <v>207</v>
      </c>
      <c r="AK126" s="743" t="s">
        <v>208</v>
      </c>
      <c r="AL126" s="743" t="s">
        <v>209</v>
      </c>
      <c r="AM126" s="744" t="s">
        <v>207</v>
      </c>
      <c r="AN126" s="744" t="s">
        <v>208</v>
      </c>
      <c r="AO126" s="744" t="s">
        <v>209</v>
      </c>
      <c r="AP126" s="747" t="s">
        <v>210</v>
      </c>
      <c r="AQ126" s="747" t="s">
        <v>211</v>
      </c>
      <c r="AR126" s="747" t="s">
        <v>212</v>
      </c>
      <c r="AS126" s="1061"/>
      <c r="AT126" s="1063"/>
      <c r="AU126" s="660"/>
      <c r="AV126" s="660"/>
      <c r="AW126" s="660"/>
      <c r="AX126" s="660"/>
      <c r="AY126" s="660"/>
      <c r="AZ126" s="660"/>
      <c r="BA126" s="660"/>
      <c r="BB126" s="660"/>
      <c r="BC126" s="660"/>
      <c r="BD126" s="786"/>
    </row>
    <row r="127" spans="1:56" ht="76.5" x14ac:dyDescent="0.9">
      <c r="A127" s="429">
        <v>1</v>
      </c>
      <c r="B127" s="775">
        <f>DATOS!F8</f>
        <v>0</v>
      </c>
      <c r="C127" s="488">
        <v>10</v>
      </c>
      <c r="D127" s="489">
        <v>10</v>
      </c>
      <c r="E127" s="489">
        <v>10</v>
      </c>
      <c r="F127" s="490">
        <v>10</v>
      </c>
      <c r="G127" s="416">
        <f>SUM(C127:F127)/4</f>
        <v>10</v>
      </c>
      <c r="H127" s="488">
        <v>10</v>
      </c>
      <c r="I127" s="489">
        <v>10</v>
      </c>
      <c r="J127" s="489">
        <v>10</v>
      </c>
      <c r="K127" s="490">
        <v>10</v>
      </c>
      <c r="L127" s="416">
        <f>SUM(H127:K127)/4</f>
        <v>10</v>
      </c>
      <c r="M127" s="403">
        <f>SUM(G127+L127)/2</f>
        <v>10</v>
      </c>
      <c r="N127" s="400" t="str">
        <f t="shared" ref="N127:N166" si="34">INDEX($BF$1:$BF$10, MATCH(ROUND(M127, 2), $BE$1:$BE$10, 1))</f>
        <v>A+</v>
      </c>
      <c r="O127" s="395"/>
      <c r="P127" s="488">
        <v>10</v>
      </c>
      <c r="Q127" s="489">
        <v>10</v>
      </c>
      <c r="R127" s="489">
        <v>10</v>
      </c>
      <c r="S127" s="490">
        <v>10</v>
      </c>
      <c r="T127" s="419">
        <f>SUM(P127:S127)/4</f>
        <v>10</v>
      </c>
      <c r="U127" s="488">
        <v>10</v>
      </c>
      <c r="V127" s="489">
        <v>10</v>
      </c>
      <c r="W127" s="489">
        <v>10</v>
      </c>
      <c r="X127" s="490">
        <v>10</v>
      </c>
      <c r="Y127" s="416">
        <f>SUM(U127:X127)/4</f>
        <v>10</v>
      </c>
      <c r="Z127" s="403">
        <f>SUM(T127+Y127)/2</f>
        <v>10</v>
      </c>
      <c r="AA127" s="400" t="str">
        <f t="shared" ref="AA127:AA166" si="35">INDEX($BF$1:$BF$10, MATCH(ROUND(Z127, 2), $BE$1:$BE$10, 1))</f>
        <v>A+</v>
      </c>
      <c r="AB127" s="422">
        <v>10</v>
      </c>
      <c r="AC127" s="1049"/>
      <c r="AD127" s="411" t="str">
        <f t="shared" ref="AD127:AD166" si="36">INDEX($BF$1:$BF$10, MATCH(ROUND(AE127, 2), $BE$1:$BE$10, 1))</f>
        <v>A+</v>
      </c>
      <c r="AE127" s="407">
        <f>SUM(M127,Z127,AB127)/3</f>
        <v>10</v>
      </c>
      <c r="AF127" s="287"/>
      <c r="AG127" s="556"/>
      <c r="AH127" s="556"/>
      <c r="AI127" s="555" t="str">
        <f>IF(OR(AG127="A",AH127="A"),"A",IF(OR(AG127="B",AH127="B"),"B",IF(OR(AG127="C",AH127="C"),"C","N")))</f>
        <v>N</v>
      </c>
      <c r="AJ127" s="587"/>
      <c r="AK127" s="588"/>
      <c r="AL127" s="588"/>
      <c r="AM127" s="589"/>
      <c r="AN127" s="589"/>
      <c r="AO127" s="590"/>
      <c r="AP127" s="591">
        <f>SUM(AJ127+AM127)</f>
        <v>0</v>
      </c>
      <c r="AQ127" s="591">
        <f>SUM(AK127+AN127)</f>
        <v>0</v>
      </c>
      <c r="AR127" s="588">
        <f>SUM(AL127+AO127)</f>
        <v>0</v>
      </c>
      <c r="AS127" s="592">
        <f t="shared" ref="AS127:AS166" si="37">AT127  - AJ127  - AK127</f>
        <v>75</v>
      </c>
      <c r="AT127" s="771">
        <v>75</v>
      </c>
      <c r="AU127" s="661"/>
      <c r="AV127" s="661"/>
      <c r="AW127" s="661"/>
      <c r="AX127" s="661"/>
      <c r="AY127" s="661"/>
      <c r="AZ127" s="661"/>
      <c r="BA127" s="661"/>
      <c r="BB127" s="661"/>
      <c r="BC127" s="661"/>
      <c r="BD127" s="787"/>
    </row>
    <row r="128" spans="1:56" ht="76.5" x14ac:dyDescent="0.9">
      <c r="A128" s="430">
        <v>2</v>
      </c>
      <c r="B128" s="776">
        <f>DATOS!F9</f>
        <v>0</v>
      </c>
      <c r="C128" s="491">
        <v>10</v>
      </c>
      <c r="D128" s="492">
        <v>10</v>
      </c>
      <c r="E128" s="492">
        <v>10</v>
      </c>
      <c r="F128" s="493">
        <v>10</v>
      </c>
      <c r="G128" s="417">
        <f t="shared" ref="G128:G166" si="38">SUM(C128:F128)/4</f>
        <v>10</v>
      </c>
      <c r="H128" s="491">
        <v>10</v>
      </c>
      <c r="I128" s="492">
        <v>10</v>
      </c>
      <c r="J128" s="492">
        <v>10</v>
      </c>
      <c r="K128" s="493">
        <v>10</v>
      </c>
      <c r="L128" s="417">
        <f t="shared" ref="L128:L166" si="39">SUM(H128:K128)/4</f>
        <v>10</v>
      </c>
      <c r="M128" s="404">
        <f t="shared" ref="M128:M132" si="40">SUM(G128+L128)/2</f>
        <v>10</v>
      </c>
      <c r="N128" s="401" t="str">
        <f t="shared" si="34"/>
        <v>A+</v>
      </c>
      <c r="O128" s="396"/>
      <c r="P128" s="491">
        <v>10</v>
      </c>
      <c r="Q128" s="492">
        <v>10</v>
      </c>
      <c r="R128" s="492">
        <v>10</v>
      </c>
      <c r="S128" s="493">
        <v>10</v>
      </c>
      <c r="T128" s="420">
        <f t="shared" ref="T128:T166" si="41">SUM(P128:S128)/4</f>
        <v>10</v>
      </c>
      <c r="U128" s="491">
        <v>10</v>
      </c>
      <c r="V128" s="492">
        <v>10</v>
      </c>
      <c r="W128" s="492">
        <v>10</v>
      </c>
      <c r="X128" s="493">
        <v>10</v>
      </c>
      <c r="Y128" s="417">
        <f t="shared" ref="Y128:Y166" si="42">SUM(U128:X128)/4</f>
        <v>10</v>
      </c>
      <c r="Z128" s="404">
        <f t="shared" ref="Z128:Z132" si="43">SUM(T128+Y128)/2</f>
        <v>10</v>
      </c>
      <c r="AA128" s="401" t="str">
        <f t="shared" si="35"/>
        <v>A+</v>
      </c>
      <c r="AB128" s="423">
        <v>10</v>
      </c>
      <c r="AC128" s="1050"/>
      <c r="AD128" s="412" t="str">
        <f t="shared" si="36"/>
        <v>A+</v>
      </c>
      <c r="AE128" s="408">
        <f t="shared" ref="AE128:AE132" si="44">SUM(M128,Z128,AB128)/3</f>
        <v>10</v>
      </c>
      <c r="AF128" s="288"/>
      <c r="AG128" s="567"/>
      <c r="AH128" s="567"/>
      <c r="AI128" s="566" t="str">
        <f t="shared" ref="AI128:AI166" si="45">IF(OR(AG128="A",AH128="A"),"A",IF(OR(AG128="B",AH128="B"),"B",IF(OR(AG128="C",AH128="C"),"C","N")))</f>
        <v>N</v>
      </c>
      <c r="AJ128" s="572"/>
      <c r="AK128" s="558"/>
      <c r="AL128" s="558"/>
      <c r="AM128" s="559"/>
      <c r="AN128" s="559"/>
      <c r="AO128" s="560"/>
      <c r="AP128" s="598">
        <f t="shared" ref="AP128:AP166" si="46">SUM(AJ128+AM128)</f>
        <v>0</v>
      </c>
      <c r="AQ128" s="598">
        <f t="shared" ref="AQ128:AQ166" si="47">SUM(AK128+AN128)</f>
        <v>0</v>
      </c>
      <c r="AR128" s="558">
        <f t="shared" ref="AR128:AR166" si="48">SUM(AL128+AO128)</f>
        <v>0</v>
      </c>
      <c r="AS128" s="599">
        <f t="shared" si="37"/>
        <v>75</v>
      </c>
      <c r="AT128" s="772">
        <v>75</v>
      </c>
      <c r="AU128" s="661"/>
      <c r="AV128" s="661"/>
      <c r="AW128" s="661"/>
      <c r="AX128" s="661"/>
      <c r="AY128" s="661"/>
      <c r="AZ128" s="661"/>
      <c r="BA128" s="661"/>
      <c r="BB128" s="661"/>
      <c r="BC128" s="661"/>
      <c r="BD128" s="787"/>
    </row>
    <row r="129" spans="1:56" ht="76.5" x14ac:dyDescent="0.9">
      <c r="A129" s="430">
        <v>3</v>
      </c>
      <c r="B129" s="776">
        <f>DATOS!F10</f>
        <v>0</v>
      </c>
      <c r="C129" s="491">
        <v>10</v>
      </c>
      <c r="D129" s="492">
        <v>10</v>
      </c>
      <c r="E129" s="492">
        <v>10</v>
      </c>
      <c r="F129" s="493">
        <v>10</v>
      </c>
      <c r="G129" s="417">
        <f t="shared" si="38"/>
        <v>10</v>
      </c>
      <c r="H129" s="491">
        <v>10</v>
      </c>
      <c r="I129" s="492">
        <v>10</v>
      </c>
      <c r="J129" s="492">
        <v>10</v>
      </c>
      <c r="K129" s="493">
        <v>10</v>
      </c>
      <c r="L129" s="417">
        <f t="shared" si="39"/>
        <v>10</v>
      </c>
      <c r="M129" s="404">
        <f t="shared" si="40"/>
        <v>10</v>
      </c>
      <c r="N129" s="401" t="str">
        <f t="shared" si="34"/>
        <v>A+</v>
      </c>
      <c r="O129" s="396"/>
      <c r="P129" s="491">
        <v>10</v>
      </c>
      <c r="Q129" s="492">
        <v>10</v>
      </c>
      <c r="R129" s="492">
        <v>10</v>
      </c>
      <c r="S129" s="493">
        <v>10</v>
      </c>
      <c r="T129" s="420">
        <f t="shared" si="41"/>
        <v>10</v>
      </c>
      <c r="U129" s="491">
        <v>10</v>
      </c>
      <c r="V129" s="492">
        <v>10</v>
      </c>
      <c r="W129" s="492">
        <v>10</v>
      </c>
      <c r="X129" s="493">
        <v>10</v>
      </c>
      <c r="Y129" s="417">
        <f t="shared" si="42"/>
        <v>10</v>
      </c>
      <c r="Z129" s="404">
        <f t="shared" si="43"/>
        <v>10</v>
      </c>
      <c r="AA129" s="401" t="str">
        <f t="shared" si="35"/>
        <v>A+</v>
      </c>
      <c r="AB129" s="423">
        <v>10</v>
      </c>
      <c r="AC129" s="1050"/>
      <c r="AD129" s="412" t="str">
        <f t="shared" si="36"/>
        <v>A+</v>
      </c>
      <c r="AE129" s="408">
        <f t="shared" si="44"/>
        <v>10</v>
      </c>
      <c r="AF129" s="288"/>
      <c r="AG129" s="567"/>
      <c r="AH129" s="567"/>
      <c r="AI129" s="566" t="str">
        <f t="shared" si="45"/>
        <v>N</v>
      </c>
      <c r="AJ129" s="572"/>
      <c r="AK129" s="558"/>
      <c r="AL129" s="558"/>
      <c r="AM129" s="559"/>
      <c r="AN129" s="559"/>
      <c r="AO129" s="560"/>
      <c r="AP129" s="598">
        <f t="shared" si="46"/>
        <v>0</v>
      </c>
      <c r="AQ129" s="598">
        <f t="shared" si="47"/>
        <v>0</v>
      </c>
      <c r="AR129" s="558">
        <f t="shared" si="48"/>
        <v>0</v>
      </c>
      <c r="AS129" s="599">
        <f t="shared" si="37"/>
        <v>75</v>
      </c>
      <c r="AT129" s="772">
        <v>75</v>
      </c>
      <c r="AU129" s="661"/>
      <c r="AV129" s="661"/>
      <c r="AW129" s="661"/>
      <c r="AX129" s="661"/>
      <c r="AY129" s="661"/>
      <c r="AZ129" s="661"/>
      <c r="BA129" s="661"/>
      <c r="BB129" s="661"/>
      <c r="BC129" s="661"/>
      <c r="BD129" s="787"/>
    </row>
    <row r="130" spans="1:56" ht="76.5" x14ac:dyDescent="0.9">
      <c r="A130" s="430">
        <v>4</v>
      </c>
      <c r="B130" s="776">
        <f>DATOS!F11</f>
        <v>0</v>
      </c>
      <c r="C130" s="491">
        <v>10</v>
      </c>
      <c r="D130" s="492">
        <v>10</v>
      </c>
      <c r="E130" s="492">
        <v>10</v>
      </c>
      <c r="F130" s="493">
        <v>10</v>
      </c>
      <c r="G130" s="417">
        <f t="shared" si="38"/>
        <v>10</v>
      </c>
      <c r="H130" s="491">
        <v>10</v>
      </c>
      <c r="I130" s="492">
        <v>10</v>
      </c>
      <c r="J130" s="492">
        <v>10</v>
      </c>
      <c r="K130" s="493">
        <v>10</v>
      </c>
      <c r="L130" s="417">
        <f t="shared" si="39"/>
        <v>10</v>
      </c>
      <c r="M130" s="404">
        <f t="shared" si="40"/>
        <v>10</v>
      </c>
      <c r="N130" s="401" t="str">
        <f t="shared" si="34"/>
        <v>A+</v>
      </c>
      <c r="O130" s="396"/>
      <c r="P130" s="491">
        <v>10</v>
      </c>
      <c r="Q130" s="492">
        <v>10</v>
      </c>
      <c r="R130" s="492">
        <v>10</v>
      </c>
      <c r="S130" s="493">
        <v>10</v>
      </c>
      <c r="T130" s="420">
        <f t="shared" si="41"/>
        <v>10</v>
      </c>
      <c r="U130" s="491">
        <v>10</v>
      </c>
      <c r="V130" s="492">
        <v>10</v>
      </c>
      <c r="W130" s="492">
        <v>10</v>
      </c>
      <c r="X130" s="493">
        <v>10</v>
      </c>
      <c r="Y130" s="417">
        <f t="shared" si="42"/>
        <v>10</v>
      </c>
      <c r="Z130" s="404">
        <f t="shared" si="43"/>
        <v>10</v>
      </c>
      <c r="AA130" s="401" t="str">
        <f t="shared" si="35"/>
        <v>A+</v>
      </c>
      <c r="AB130" s="423">
        <v>10</v>
      </c>
      <c r="AC130" s="1050"/>
      <c r="AD130" s="412" t="str">
        <f t="shared" si="36"/>
        <v>A+</v>
      </c>
      <c r="AE130" s="408">
        <f t="shared" si="44"/>
        <v>10</v>
      </c>
      <c r="AF130" s="288"/>
      <c r="AG130" s="567"/>
      <c r="AH130" s="567"/>
      <c r="AI130" s="566" t="str">
        <f t="shared" si="45"/>
        <v>N</v>
      </c>
      <c r="AJ130" s="572"/>
      <c r="AK130" s="558"/>
      <c r="AL130" s="558"/>
      <c r="AM130" s="559"/>
      <c r="AN130" s="559"/>
      <c r="AO130" s="560"/>
      <c r="AP130" s="598">
        <f t="shared" si="46"/>
        <v>0</v>
      </c>
      <c r="AQ130" s="598">
        <f t="shared" si="47"/>
        <v>0</v>
      </c>
      <c r="AR130" s="558">
        <f t="shared" si="48"/>
        <v>0</v>
      </c>
      <c r="AS130" s="599">
        <f t="shared" si="37"/>
        <v>75</v>
      </c>
      <c r="AT130" s="772">
        <v>75</v>
      </c>
      <c r="AU130" s="661"/>
      <c r="AV130" s="661"/>
      <c r="AW130" s="661"/>
      <c r="AX130" s="661"/>
      <c r="AY130" s="661"/>
      <c r="AZ130" s="661"/>
      <c r="BA130" s="661"/>
      <c r="BB130" s="661"/>
      <c r="BC130" s="661"/>
      <c r="BD130" s="787"/>
    </row>
    <row r="131" spans="1:56" ht="76.5" x14ac:dyDescent="0.9">
      <c r="A131" s="430">
        <v>5</v>
      </c>
      <c r="B131" s="776">
        <f>DATOS!F12</f>
        <v>0</v>
      </c>
      <c r="C131" s="491">
        <v>10</v>
      </c>
      <c r="D131" s="492">
        <v>10</v>
      </c>
      <c r="E131" s="492">
        <v>10</v>
      </c>
      <c r="F131" s="493">
        <v>10</v>
      </c>
      <c r="G131" s="417">
        <f t="shared" si="38"/>
        <v>10</v>
      </c>
      <c r="H131" s="491">
        <v>10</v>
      </c>
      <c r="I131" s="492">
        <v>10</v>
      </c>
      <c r="J131" s="492">
        <v>10</v>
      </c>
      <c r="K131" s="493">
        <v>10</v>
      </c>
      <c r="L131" s="417">
        <f t="shared" si="39"/>
        <v>10</v>
      </c>
      <c r="M131" s="404">
        <f t="shared" si="40"/>
        <v>10</v>
      </c>
      <c r="N131" s="401" t="str">
        <f t="shared" si="34"/>
        <v>A+</v>
      </c>
      <c r="O131" s="396"/>
      <c r="P131" s="491">
        <v>10</v>
      </c>
      <c r="Q131" s="492">
        <v>10</v>
      </c>
      <c r="R131" s="492">
        <v>10</v>
      </c>
      <c r="S131" s="493">
        <v>10</v>
      </c>
      <c r="T131" s="420">
        <f t="shared" si="41"/>
        <v>10</v>
      </c>
      <c r="U131" s="491">
        <v>10</v>
      </c>
      <c r="V131" s="492">
        <v>10</v>
      </c>
      <c r="W131" s="492">
        <v>10</v>
      </c>
      <c r="X131" s="493">
        <v>10</v>
      </c>
      <c r="Y131" s="417">
        <f t="shared" si="42"/>
        <v>10</v>
      </c>
      <c r="Z131" s="404">
        <f t="shared" si="43"/>
        <v>10</v>
      </c>
      <c r="AA131" s="401" t="str">
        <f t="shared" si="35"/>
        <v>A+</v>
      </c>
      <c r="AB131" s="423">
        <v>10</v>
      </c>
      <c r="AC131" s="1050"/>
      <c r="AD131" s="412" t="str">
        <f t="shared" si="36"/>
        <v>A+</v>
      </c>
      <c r="AE131" s="408">
        <f t="shared" si="44"/>
        <v>10</v>
      </c>
      <c r="AF131" s="288"/>
      <c r="AG131" s="567"/>
      <c r="AH131" s="567"/>
      <c r="AI131" s="566" t="str">
        <f t="shared" si="45"/>
        <v>N</v>
      </c>
      <c r="AJ131" s="572"/>
      <c r="AK131" s="558"/>
      <c r="AL131" s="558"/>
      <c r="AM131" s="559"/>
      <c r="AN131" s="559"/>
      <c r="AO131" s="560"/>
      <c r="AP131" s="598">
        <f t="shared" si="46"/>
        <v>0</v>
      </c>
      <c r="AQ131" s="598">
        <f t="shared" si="47"/>
        <v>0</v>
      </c>
      <c r="AR131" s="558">
        <f t="shared" si="48"/>
        <v>0</v>
      </c>
      <c r="AS131" s="599">
        <f t="shared" si="37"/>
        <v>75</v>
      </c>
      <c r="AT131" s="772">
        <v>75</v>
      </c>
      <c r="AU131" s="661"/>
      <c r="AV131" s="661"/>
      <c r="AW131" s="661"/>
      <c r="AX131" s="661"/>
      <c r="AY131" s="661"/>
      <c r="AZ131" s="661"/>
      <c r="BA131" s="661"/>
      <c r="BB131" s="661"/>
      <c r="BC131" s="661"/>
      <c r="BD131" s="787"/>
    </row>
    <row r="132" spans="1:56" ht="76.5" x14ac:dyDescent="0.9">
      <c r="A132" s="430">
        <v>6</v>
      </c>
      <c r="B132" s="776">
        <f>DATOS!F13</f>
        <v>0</v>
      </c>
      <c r="C132" s="491">
        <v>10</v>
      </c>
      <c r="D132" s="492">
        <v>10</v>
      </c>
      <c r="E132" s="492">
        <v>10</v>
      </c>
      <c r="F132" s="493">
        <v>10</v>
      </c>
      <c r="G132" s="417">
        <f t="shared" si="38"/>
        <v>10</v>
      </c>
      <c r="H132" s="491">
        <v>10</v>
      </c>
      <c r="I132" s="492">
        <v>10</v>
      </c>
      <c r="J132" s="492">
        <v>10</v>
      </c>
      <c r="K132" s="493">
        <v>10</v>
      </c>
      <c r="L132" s="417">
        <f t="shared" si="39"/>
        <v>10</v>
      </c>
      <c r="M132" s="404">
        <f t="shared" si="40"/>
        <v>10</v>
      </c>
      <c r="N132" s="401" t="str">
        <f t="shared" si="34"/>
        <v>A+</v>
      </c>
      <c r="O132" s="396"/>
      <c r="P132" s="491">
        <v>10</v>
      </c>
      <c r="Q132" s="492">
        <v>10</v>
      </c>
      <c r="R132" s="492">
        <v>10</v>
      </c>
      <c r="S132" s="493">
        <v>10</v>
      </c>
      <c r="T132" s="420">
        <f t="shared" si="41"/>
        <v>10</v>
      </c>
      <c r="U132" s="491">
        <v>10</v>
      </c>
      <c r="V132" s="492">
        <v>10</v>
      </c>
      <c r="W132" s="492">
        <v>10</v>
      </c>
      <c r="X132" s="493">
        <v>10</v>
      </c>
      <c r="Y132" s="417">
        <f t="shared" si="42"/>
        <v>10</v>
      </c>
      <c r="Z132" s="404">
        <f t="shared" si="43"/>
        <v>10</v>
      </c>
      <c r="AA132" s="401" t="str">
        <f t="shared" si="35"/>
        <v>A+</v>
      </c>
      <c r="AB132" s="423">
        <v>10</v>
      </c>
      <c r="AC132" s="1050"/>
      <c r="AD132" s="412" t="str">
        <f t="shared" si="36"/>
        <v>A+</v>
      </c>
      <c r="AE132" s="408">
        <f t="shared" si="44"/>
        <v>10</v>
      </c>
      <c r="AF132" s="288"/>
      <c r="AG132" s="567"/>
      <c r="AH132" s="567"/>
      <c r="AI132" s="566" t="str">
        <f t="shared" si="45"/>
        <v>N</v>
      </c>
      <c r="AJ132" s="572"/>
      <c r="AK132" s="558"/>
      <c r="AL132" s="558"/>
      <c r="AM132" s="559"/>
      <c r="AN132" s="559"/>
      <c r="AO132" s="560"/>
      <c r="AP132" s="598">
        <f t="shared" si="46"/>
        <v>0</v>
      </c>
      <c r="AQ132" s="598">
        <f t="shared" si="47"/>
        <v>0</v>
      </c>
      <c r="AR132" s="558">
        <f t="shared" si="48"/>
        <v>0</v>
      </c>
      <c r="AS132" s="599">
        <f t="shared" si="37"/>
        <v>75</v>
      </c>
      <c r="AT132" s="772">
        <v>75</v>
      </c>
      <c r="AU132" s="661"/>
      <c r="AV132" s="661"/>
      <c r="AW132" s="661"/>
      <c r="AX132" s="661"/>
      <c r="AY132" s="661"/>
      <c r="AZ132" s="661"/>
      <c r="BA132" s="661"/>
      <c r="BB132" s="661"/>
      <c r="BC132" s="661"/>
      <c r="BD132" s="787"/>
    </row>
    <row r="133" spans="1:56" ht="76.5" x14ac:dyDescent="0.9">
      <c r="A133" s="430">
        <v>7</v>
      </c>
      <c r="B133" s="776">
        <f>DATOS!F14</f>
        <v>0</v>
      </c>
      <c r="C133" s="491">
        <v>9</v>
      </c>
      <c r="D133" s="492">
        <v>9</v>
      </c>
      <c r="E133" s="492">
        <v>9</v>
      </c>
      <c r="F133" s="493">
        <v>9</v>
      </c>
      <c r="G133" s="417">
        <f t="shared" si="38"/>
        <v>9</v>
      </c>
      <c r="H133" s="491">
        <v>9</v>
      </c>
      <c r="I133" s="492">
        <v>9</v>
      </c>
      <c r="J133" s="492">
        <v>9</v>
      </c>
      <c r="K133" s="493">
        <v>9</v>
      </c>
      <c r="L133" s="417">
        <f t="shared" si="39"/>
        <v>9</v>
      </c>
      <c r="M133" s="404">
        <f>SUM(G133+L133)/2</f>
        <v>9</v>
      </c>
      <c r="N133" s="401" t="str">
        <f t="shared" si="34"/>
        <v>A-</v>
      </c>
      <c r="O133" s="396"/>
      <c r="P133" s="491">
        <v>9</v>
      </c>
      <c r="Q133" s="492">
        <v>9</v>
      </c>
      <c r="R133" s="492">
        <v>9</v>
      </c>
      <c r="S133" s="493">
        <v>9</v>
      </c>
      <c r="T133" s="420">
        <f t="shared" si="41"/>
        <v>9</v>
      </c>
      <c r="U133" s="491">
        <v>9</v>
      </c>
      <c r="V133" s="492">
        <v>9</v>
      </c>
      <c r="W133" s="492">
        <v>9</v>
      </c>
      <c r="X133" s="493">
        <v>9</v>
      </c>
      <c r="Y133" s="417">
        <f t="shared" si="42"/>
        <v>9</v>
      </c>
      <c r="Z133" s="404">
        <f>SUM(T133+Y133)/2</f>
        <v>9</v>
      </c>
      <c r="AA133" s="401" t="str">
        <f t="shared" si="35"/>
        <v>A-</v>
      </c>
      <c r="AB133" s="423">
        <v>9</v>
      </c>
      <c r="AC133" s="1050"/>
      <c r="AD133" s="412" t="str">
        <f t="shared" si="36"/>
        <v>A-</v>
      </c>
      <c r="AE133" s="408">
        <f>SUM(M133,Z133,AB133)/3</f>
        <v>9</v>
      </c>
      <c r="AF133" s="288"/>
      <c r="AG133" s="567"/>
      <c r="AH133" s="567"/>
      <c r="AI133" s="566" t="str">
        <f t="shared" si="45"/>
        <v>N</v>
      </c>
      <c r="AJ133" s="572"/>
      <c r="AK133" s="558"/>
      <c r="AL133" s="558"/>
      <c r="AM133" s="559"/>
      <c r="AN133" s="559"/>
      <c r="AO133" s="560"/>
      <c r="AP133" s="598">
        <f t="shared" si="46"/>
        <v>0</v>
      </c>
      <c r="AQ133" s="598">
        <f t="shared" si="47"/>
        <v>0</v>
      </c>
      <c r="AR133" s="558">
        <f t="shared" si="48"/>
        <v>0</v>
      </c>
      <c r="AS133" s="599">
        <f t="shared" si="37"/>
        <v>75</v>
      </c>
      <c r="AT133" s="772">
        <v>75</v>
      </c>
      <c r="AU133" s="661"/>
      <c r="AV133" s="661"/>
      <c r="AW133" s="661"/>
      <c r="AX133" s="661"/>
      <c r="AY133" s="661"/>
      <c r="AZ133" s="661"/>
      <c r="BA133" s="661"/>
      <c r="BB133" s="661"/>
      <c r="BC133" s="661"/>
      <c r="BD133" s="787"/>
    </row>
    <row r="134" spans="1:56" ht="76.5" x14ac:dyDescent="0.9">
      <c r="A134" s="430">
        <v>8</v>
      </c>
      <c r="B134" s="776">
        <f>DATOS!F15</f>
        <v>0</v>
      </c>
      <c r="C134" s="491">
        <v>9</v>
      </c>
      <c r="D134" s="492">
        <v>9</v>
      </c>
      <c r="E134" s="492">
        <v>9</v>
      </c>
      <c r="F134" s="493">
        <v>9</v>
      </c>
      <c r="G134" s="417">
        <f t="shared" si="38"/>
        <v>9</v>
      </c>
      <c r="H134" s="491">
        <v>9</v>
      </c>
      <c r="I134" s="492">
        <v>9</v>
      </c>
      <c r="J134" s="492">
        <v>9</v>
      </c>
      <c r="K134" s="493">
        <v>9</v>
      </c>
      <c r="L134" s="417">
        <f t="shared" si="39"/>
        <v>9</v>
      </c>
      <c r="M134" s="404">
        <f t="shared" ref="M134:M166" si="49">SUM(G134+L134)/2</f>
        <v>9</v>
      </c>
      <c r="N134" s="401" t="str">
        <f t="shared" si="34"/>
        <v>A-</v>
      </c>
      <c r="O134" s="396"/>
      <c r="P134" s="491">
        <v>9</v>
      </c>
      <c r="Q134" s="492">
        <v>9</v>
      </c>
      <c r="R134" s="492">
        <v>9</v>
      </c>
      <c r="S134" s="493">
        <v>9</v>
      </c>
      <c r="T134" s="420">
        <f t="shared" si="41"/>
        <v>9</v>
      </c>
      <c r="U134" s="491">
        <v>9</v>
      </c>
      <c r="V134" s="492">
        <v>9</v>
      </c>
      <c r="W134" s="492">
        <v>9</v>
      </c>
      <c r="X134" s="493">
        <v>9</v>
      </c>
      <c r="Y134" s="417">
        <f t="shared" si="42"/>
        <v>9</v>
      </c>
      <c r="Z134" s="404">
        <f t="shared" ref="Z134:Z166" si="50">SUM(T134+Y134)/2</f>
        <v>9</v>
      </c>
      <c r="AA134" s="401" t="str">
        <f t="shared" si="35"/>
        <v>A-</v>
      </c>
      <c r="AB134" s="423">
        <v>9</v>
      </c>
      <c r="AC134" s="1050"/>
      <c r="AD134" s="412" t="str">
        <f t="shared" si="36"/>
        <v>A-</v>
      </c>
      <c r="AE134" s="408">
        <f t="shared" ref="AE134:AE166" si="51">SUM(M134,Z134,AB134)/3</f>
        <v>9</v>
      </c>
      <c r="AF134" s="288"/>
      <c r="AG134" s="567"/>
      <c r="AH134" s="567"/>
      <c r="AI134" s="566" t="str">
        <f t="shared" si="45"/>
        <v>N</v>
      </c>
      <c r="AJ134" s="572"/>
      <c r="AK134" s="558"/>
      <c r="AL134" s="558"/>
      <c r="AM134" s="559"/>
      <c r="AN134" s="559"/>
      <c r="AO134" s="560"/>
      <c r="AP134" s="598">
        <f t="shared" si="46"/>
        <v>0</v>
      </c>
      <c r="AQ134" s="598">
        <f t="shared" si="47"/>
        <v>0</v>
      </c>
      <c r="AR134" s="558">
        <f t="shared" si="48"/>
        <v>0</v>
      </c>
      <c r="AS134" s="599">
        <f t="shared" si="37"/>
        <v>75</v>
      </c>
      <c r="AT134" s="772">
        <v>75</v>
      </c>
      <c r="AU134" s="661"/>
      <c r="AV134" s="661"/>
      <c r="AW134" s="661"/>
      <c r="AX134" s="661"/>
      <c r="AY134" s="661"/>
      <c r="AZ134" s="661"/>
      <c r="BA134" s="661"/>
      <c r="BB134" s="661"/>
      <c r="BC134" s="661"/>
      <c r="BD134" s="787"/>
    </row>
    <row r="135" spans="1:56" ht="76.5" x14ac:dyDescent="0.9">
      <c r="A135" s="430">
        <v>9</v>
      </c>
      <c r="B135" s="776">
        <f>DATOS!F16</f>
        <v>0</v>
      </c>
      <c r="C135" s="491">
        <v>9</v>
      </c>
      <c r="D135" s="492">
        <v>9</v>
      </c>
      <c r="E135" s="492">
        <v>9</v>
      </c>
      <c r="F135" s="493">
        <v>9</v>
      </c>
      <c r="G135" s="417">
        <f t="shared" si="38"/>
        <v>9</v>
      </c>
      <c r="H135" s="491">
        <v>9</v>
      </c>
      <c r="I135" s="492">
        <v>9</v>
      </c>
      <c r="J135" s="492">
        <v>9</v>
      </c>
      <c r="K135" s="493">
        <v>9</v>
      </c>
      <c r="L135" s="417">
        <f t="shared" si="39"/>
        <v>9</v>
      </c>
      <c r="M135" s="404">
        <f t="shared" si="49"/>
        <v>9</v>
      </c>
      <c r="N135" s="401" t="str">
        <f t="shared" si="34"/>
        <v>A-</v>
      </c>
      <c r="O135" s="396"/>
      <c r="P135" s="491">
        <v>9</v>
      </c>
      <c r="Q135" s="492">
        <v>9</v>
      </c>
      <c r="R135" s="492">
        <v>9</v>
      </c>
      <c r="S135" s="493">
        <v>9</v>
      </c>
      <c r="T135" s="420">
        <f t="shared" si="41"/>
        <v>9</v>
      </c>
      <c r="U135" s="491">
        <v>9</v>
      </c>
      <c r="V135" s="492">
        <v>9</v>
      </c>
      <c r="W135" s="492">
        <v>9</v>
      </c>
      <c r="X135" s="493">
        <v>9</v>
      </c>
      <c r="Y135" s="417">
        <f t="shared" si="42"/>
        <v>9</v>
      </c>
      <c r="Z135" s="404">
        <f t="shared" si="50"/>
        <v>9</v>
      </c>
      <c r="AA135" s="401" t="str">
        <f t="shared" si="35"/>
        <v>A-</v>
      </c>
      <c r="AB135" s="423">
        <v>9</v>
      </c>
      <c r="AC135" s="1050"/>
      <c r="AD135" s="412" t="str">
        <f t="shared" si="36"/>
        <v>A-</v>
      </c>
      <c r="AE135" s="408">
        <f t="shared" si="51"/>
        <v>9</v>
      </c>
      <c r="AF135" s="288"/>
      <c r="AG135" s="567"/>
      <c r="AH135" s="567"/>
      <c r="AI135" s="566" t="str">
        <f t="shared" si="45"/>
        <v>N</v>
      </c>
      <c r="AJ135" s="572"/>
      <c r="AK135" s="558"/>
      <c r="AL135" s="558"/>
      <c r="AM135" s="559"/>
      <c r="AN135" s="559"/>
      <c r="AO135" s="560"/>
      <c r="AP135" s="598">
        <f t="shared" si="46"/>
        <v>0</v>
      </c>
      <c r="AQ135" s="598">
        <f t="shared" si="47"/>
        <v>0</v>
      </c>
      <c r="AR135" s="558">
        <f t="shared" si="48"/>
        <v>0</v>
      </c>
      <c r="AS135" s="599">
        <f t="shared" si="37"/>
        <v>75</v>
      </c>
      <c r="AT135" s="772">
        <v>75</v>
      </c>
      <c r="AU135" s="661"/>
      <c r="AV135" s="661"/>
      <c r="AW135" s="661"/>
      <c r="AX135" s="661"/>
      <c r="AY135" s="661"/>
      <c r="AZ135" s="661"/>
      <c r="BA135" s="661"/>
      <c r="BB135" s="661"/>
      <c r="BC135" s="661"/>
      <c r="BD135" s="787"/>
    </row>
    <row r="136" spans="1:56" ht="76.5" x14ac:dyDescent="0.9">
      <c r="A136" s="430">
        <v>10</v>
      </c>
      <c r="B136" s="776">
        <f>DATOS!F17</f>
        <v>0</v>
      </c>
      <c r="C136" s="491">
        <v>9</v>
      </c>
      <c r="D136" s="492">
        <v>9</v>
      </c>
      <c r="E136" s="492">
        <v>9</v>
      </c>
      <c r="F136" s="493">
        <v>9</v>
      </c>
      <c r="G136" s="417">
        <f t="shared" si="38"/>
        <v>9</v>
      </c>
      <c r="H136" s="491">
        <v>9</v>
      </c>
      <c r="I136" s="492">
        <v>9</v>
      </c>
      <c r="J136" s="492">
        <v>9</v>
      </c>
      <c r="K136" s="493">
        <v>9</v>
      </c>
      <c r="L136" s="417">
        <f t="shared" si="39"/>
        <v>9</v>
      </c>
      <c r="M136" s="404">
        <f t="shared" si="49"/>
        <v>9</v>
      </c>
      <c r="N136" s="401" t="str">
        <f t="shared" si="34"/>
        <v>A-</v>
      </c>
      <c r="O136" s="396"/>
      <c r="P136" s="491">
        <v>9</v>
      </c>
      <c r="Q136" s="492">
        <v>9</v>
      </c>
      <c r="R136" s="492">
        <v>9</v>
      </c>
      <c r="S136" s="493">
        <v>9</v>
      </c>
      <c r="T136" s="420">
        <f t="shared" si="41"/>
        <v>9</v>
      </c>
      <c r="U136" s="491">
        <v>9</v>
      </c>
      <c r="V136" s="492">
        <v>9</v>
      </c>
      <c r="W136" s="492">
        <v>9</v>
      </c>
      <c r="X136" s="493">
        <v>9</v>
      </c>
      <c r="Y136" s="417">
        <f t="shared" si="42"/>
        <v>9</v>
      </c>
      <c r="Z136" s="404">
        <f t="shared" si="50"/>
        <v>9</v>
      </c>
      <c r="AA136" s="401" t="str">
        <f t="shared" si="35"/>
        <v>A-</v>
      </c>
      <c r="AB136" s="423">
        <v>9</v>
      </c>
      <c r="AC136" s="1050"/>
      <c r="AD136" s="412" t="str">
        <f t="shared" si="36"/>
        <v>A-</v>
      </c>
      <c r="AE136" s="408">
        <f t="shared" si="51"/>
        <v>9</v>
      </c>
      <c r="AF136" s="288"/>
      <c r="AG136" s="567"/>
      <c r="AH136" s="567"/>
      <c r="AI136" s="566" t="str">
        <f t="shared" si="45"/>
        <v>N</v>
      </c>
      <c r="AJ136" s="572"/>
      <c r="AK136" s="558"/>
      <c r="AL136" s="558"/>
      <c r="AM136" s="559"/>
      <c r="AN136" s="559"/>
      <c r="AO136" s="560"/>
      <c r="AP136" s="598">
        <f t="shared" si="46"/>
        <v>0</v>
      </c>
      <c r="AQ136" s="598">
        <f t="shared" si="47"/>
        <v>0</v>
      </c>
      <c r="AR136" s="558">
        <f t="shared" si="48"/>
        <v>0</v>
      </c>
      <c r="AS136" s="599">
        <f t="shared" si="37"/>
        <v>75</v>
      </c>
      <c r="AT136" s="772">
        <v>75</v>
      </c>
      <c r="AU136" s="661"/>
      <c r="AV136" s="661"/>
      <c r="AW136" s="661"/>
      <c r="AX136" s="661"/>
      <c r="AY136" s="661"/>
      <c r="AZ136" s="661"/>
      <c r="BA136" s="661"/>
      <c r="BB136" s="661"/>
      <c r="BC136" s="661"/>
      <c r="BD136" s="787"/>
    </row>
    <row r="137" spans="1:56" ht="76.5" x14ac:dyDescent="0.9">
      <c r="A137" s="430">
        <v>11</v>
      </c>
      <c r="B137" s="776">
        <f>DATOS!F18</f>
        <v>0</v>
      </c>
      <c r="C137" s="491">
        <v>9</v>
      </c>
      <c r="D137" s="492">
        <v>9</v>
      </c>
      <c r="E137" s="492">
        <v>9</v>
      </c>
      <c r="F137" s="493">
        <v>9</v>
      </c>
      <c r="G137" s="417">
        <f t="shared" si="38"/>
        <v>9</v>
      </c>
      <c r="H137" s="491">
        <v>9</v>
      </c>
      <c r="I137" s="492">
        <v>9</v>
      </c>
      <c r="J137" s="492">
        <v>9</v>
      </c>
      <c r="K137" s="493">
        <v>9</v>
      </c>
      <c r="L137" s="417">
        <f t="shared" si="39"/>
        <v>9</v>
      </c>
      <c r="M137" s="404">
        <f t="shared" si="49"/>
        <v>9</v>
      </c>
      <c r="N137" s="401" t="str">
        <f t="shared" si="34"/>
        <v>A-</v>
      </c>
      <c r="O137" s="396"/>
      <c r="P137" s="491">
        <v>9</v>
      </c>
      <c r="Q137" s="492">
        <v>9</v>
      </c>
      <c r="R137" s="492">
        <v>9</v>
      </c>
      <c r="S137" s="493">
        <v>9</v>
      </c>
      <c r="T137" s="420">
        <f t="shared" si="41"/>
        <v>9</v>
      </c>
      <c r="U137" s="491">
        <v>9</v>
      </c>
      <c r="V137" s="492">
        <v>9</v>
      </c>
      <c r="W137" s="492">
        <v>9</v>
      </c>
      <c r="X137" s="493">
        <v>9</v>
      </c>
      <c r="Y137" s="417">
        <f t="shared" si="42"/>
        <v>9</v>
      </c>
      <c r="Z137" s="404">
        <f t="shared" si="50"/>
        <v>9</v>
      </c>
      <c r="AA137" s="401" t="str">
        <f t="shared" si="35"/>
        <v>A-</v>
      </c>
      <c r="AB137" s="423">
        <v>9</v>
      </c>
      <c r="AC137" s="1050"/>
      <c r="AD137" s="412" t="str">
        <f t="shared" si="36"/>
        <v>A-</v>
      </c>
      <c r="AE137" s="408">
        <f t="shared" si="51"/>
        <v>9</v>
      </c>
      <c r="AF137" s="288"/>
      <c r="AG137" s="567"/>
      <c r="AH137" s="567"/>
      <c r="AI137" s="566" t="str">
        <f t="shared" si="45"/>
        <v>N</v>
      </c>
      <c r="AJ137" s="572"/>
      <c r="AK137" s="558"/>
      <c r="AL137" s="558"/>
      <c r="AM137" s="559"/>
      <c r="AN137" s="559"/>
      <c r="AO137" s="560"/>
      <c r="AP137" s="598">
        <f t="shared" si="46"/>
        <v>0</v>
      </c>
      <c r="AQ137" s="598">
        <f t="shared" si="47"/>
        <v>0</v>
      </c>
      <c r="AR137" s="558">
        <f t="shared" si="48"/>
        <v>0</v>
      </c>
      <c r="AS137" s="599">
        <f t="shared" si="37"/>
        <v>75</v>
      </c>
      <c r="AT137" s="772">
        <v>75</v>
      </c>
      <c r="AU137" s="661"/>
      <c r="AV137" s="661"/>
      <c r="AW137" s="661"/>
      <c r="AX137" s="661"/>
      <c r="AY137" s="661"/>
      <c r="AZ137" s="661"/>
      <c r="BA137" s="661"/>
      <c r="BB137" s="661"/>
      <c r="BC137" s="661"/>
      <c r="BD137" s="787"/>
    </row>
    <row r="138" spans="1:56" ht="76.5" x14ac:dyDescent="0.9">
      <c r="A138" s="430">
        <v>12</v>
      </c>
      <c r="B138" s="776">
        <f>DATOS!F19</f>
        <v>0</v>
      </c>
      <c r="C138" s="491">
        <v>8</v>
      </c>
      <c r="D138" s="492">
        <v>8</v>
      </c>
      <c r="E138" s="492">
        <v>8</v>
      </c>
      <c r="F138" s="493">
        <v>8</v>
      </c>
      <c r="G138" s="417">
        <f t="shared" si="38"/>
        <v>8</v>
      </c>
      <c r="H138" s="491">
        <v>8</v>
      </c>
      <c r="I138" s="492">
        <v>8</v>
      </c>
      <c r="J138" s="492">
        <v>8</v>
      </c>
      <c r="K138" s="493">
        <v>8</v>
      </c>
      <c r="L138" s="417">
        <f t="shared" si="39"/>
        <v>8</v>
      </c>
      <c r="M138" s="404">
        <f t="shared" si="49"/>
        <v>8</v>
      </c>
      <c r="N138" s="401" t="str">
        <f t="shared" si="34"/>
        <v>B+</v>
      </c>
      <c r="O138" s="396"/>
      <c r="P138" s="491">
        <v>8</v>
      </c>
      <c r="Q138" s="492">
        <v>8</v>
      </c>
      <c r="R138" s="492">
        <v>8</v>
      </c>
      <c r="S138" s="493">
        <v>8</v>
      </c>
      <c r="T138" s="420">
        <f t="shared" si="41"/>
        <v>8</v>
      </c>
      <c r="U138" s="491">
        <v>8</v>
      </c>
      <c r="V138" s="492">
        <v>8</v>
      </c>
      <c r="W138" s="492">
        <v>8</v>
      </c>
      <c r="X138" s="493">
        <v>8</v>
      </c>
      <c r="Y138" s="417">
        <f t="shared" si="42"/>
        <v>8</v>
      </c>
      <c r="Z138" s="404">
        <f t="shared" si="50"/>
        <v>8</v>
      </c>
      <c r="AA138" s="401" t="str">
        <f t="shared" si="35"/>
        <v>B+</v>
      </c>
      <c r="AB138" s="423">
        <v>8</v>
      </c>
      <c r="AC138" s="1050"/>
      <c r="AD138" s="412" t="str">
        <f t="shared" si="36"/>
        <v>B+</v>
      </c>
      <c r="AE138" s="408">
        <f t="shared" si="51"/>
        <v>8</v>
      </c>
      <c r="AF138" s="288"/>
      <c r="AG138" s="567"/>
      <c r="AH138" s="567"/>
      <c r="AI138" s="566" t="str">
        <f t="shared" si="45"/>
        <v>N</v>
      </c>
      <c r="AJ138" s="572"/>
      <c r="AK138" s="558"/>
      <c r="AL138" s="558"/>
      <c r="AM138" s="559"/>
      <c r="AN138" s="559"/>
      <c r="AO138" s="560"/>
      <c r="AP138" s="598">
        <f t="shared" si="46"/>
        <v>0</v>
      </c>
      <c r="AQ138" s="598">
        <f t="shared" si="47"/>
        <v>0</v>
      </c>
      <c r="AR138" s="558">
        <f t="shared" si="48"/>
        <v>0</v>
      </c>
      <c r="AS138" s="599">
        <f t="shared" si="37"/>
        <v>75</v>
      </c>
      <c r="AT138" s="772">
        <v>75</v>
      </c>
      <c r="AU138" s="661"/>
      <c r="AV138" s="661"/>
      <c r="AW138" s="661"/>
      <c r="AX138" s="661"/>
      <c r="AY138" s="661"/>
      <c r="AZ138" s="661"/>
      <c r="BA138" s="661"/>
      <c r="BB138" s="661"/>
      <c r="BC138" s="661"/>
      <c r="BD138" s="787"/>
    </row>
    <row r="139" spans="1:56" ht="76.5" x14ac:dyDescent="0.9">
      <c r="A139" s="430">
        <v>13</v>
      </c>
      <c r="B139" s="776">
        <f>DATOS!F20</f>
        <v>0</v>
      </c>
      <c r="C139" s="491">
        <v>8</v>
      </c>
      <c r="D139" s="492">
        <v>8</v>
      </c>
      <c r="E139" s="492">
        <v>8</v>
      </c>
      <c r="F139" s="493">
        <v>8</v>
      </c>
      <c r="G139" s="417">
        <f t="shared" si="38"/>
        <v>8</v>
      </c>
      <c r="H139" s="491">
        <v>8</v>
      </c>
      <c r="I139" s="492">
        <v>8</v>
      </c>
      <c r="J139" s="492">
        <v>8</v>
      </c>
      <c r="K139" s="493">
        <v>8</v>
      </c>
      <c r="L139" s="417">
        <f t="shared" si="39"/>
        <v>8</v>
      </c>
      <c r="M139" s="404">
        <f t="shared" si="49"/>
        <v>8</v>
      </c>
      <c r="N139" s="401" t="str">
        <f t="shared" si="34"/>
        <v>B+</v>
      </c>
      <c r="O139" s="396"/>
      <c r="P139" s="491">
        <v>8</v>
      </c>
      <c r="Q139" s="492">
        <v>8</v>
      </c>
      <c r="R139" s="492">
        <v>8</v>
      </c>
      <c r="S139" s="493">
        <v>8</v>
      </c>
      <c r="T139" s="420">
        <f t="shared" si="41"/>
        <v>8</v>
      </c>
      <c r="U139" s="491">
        <v>8</v>
      </c>
      <c r="V139" s="492">
        <v>8</v>
      </c>
      <c r="W139" s="492">
        <v>8</v>
      </c>
      <c r="X139" s="493">
        <v>8</v>
      </c>
      <c r="Y139" s="417">
        <f t="shared" si="42"/>
        <v>8</v>
      </c>
      <c r="Z139" s="404">
        <f t="shared" si="50"/>
        <v>8</v>
      </c>
      <c r="AA139" s="401" t="str">
        <f t="shared" si="35"/>
        <v>B+</v>
      </c>
      <c r="AB139" s="423">
        <v>8</v>
      </c>
      <c r="AC139" s="1050"/>
      <c r="AD139" s="412" t="str">
        <f t="shared" si="36"/>
        <v>B+</v>
      </c>
      <c r="AE139" s="408">
        <f t="shared" si="51"/>
        <v>8</v>
      </c>
      <c r="AF139" s="288"/>
      <c r="AG139" s="567"/>
      <c r="AH139" s="567"/>
      <c r="AI139" s="566" t="str">
        <f t="shared" si="45"/>
        <v>N</v>
      </c>
      <c r="AJ139" s="572"/>
      <c r="AK139" s="558"/>
      <c r="AL139" s="558"/>
      <c r="AM139" s="559"/>
      <c r="AN139" s="559"/>
      <c r="AO139" s="560"/>
      <c r="AP139" s="598">
        <f t="shared" si="46"/>
        <v>0</v>
      </c>
      <c r="AQ139" s="598">
        <f t="shared" si="47"/>
        <v>0</v>
      </c>
      <c r="AR139" s="558">
        <f t="shared" si="48"/>
        <v>0</v>
      </c>
      <c r="AS139" s="599">
        <f t="shared" si="37"/>
        <v>75</v>
      </c>
      <c r="AT139" s="772">
        <v>75</v>
      </c>
      <c r="AU139" s="661"/>
      <c r="AV139" s="661"/>
      <c r="AW139" s="661"/>
      <c r="AX139" s="661"/>
      <c r="AY139" s="661"/>
      <c r="AZ139" s="661"/>
      <c r="BA139" s="661"/>
      <c r="BB139" s="661"/>
      <c r="BC139" s="661"/>
      <c r="BD139" s="787"/>
    </row>
    <row r="140" spans="1:56" ht="76.5" x14ac:dyDescent="0.9">
      <c r="A140" s="430">
        <v>14</v>
      </c>
      <c r="B140" s="776">
        <f>DATOS!F21</f>
        <v>0</v>
      </c>
      <c r="C140" s="491">
        <v>8</v>
      </c>
      <c r="D140" s="492">
        <v>8</v>
      </c>
      <c r="E140" s="492">
        <v>8</v>
      </c>
      <c r="F140" s="493">
        <v>8</v>
      </c>
      <c r="G140" s="417">
        <f t="shared" si="38"/>
        <v>8</v>
      </c>
      <c r="H140" s="491">
        <v>8</v>
      </c>
      <c r="I140" s="492">
        <v>8</v>
      </c>
      <c r="J140" s="492">
        <v>8</v>
      </c>
      <c r="K140" s="493">
        <v>8</v>
      </c>
      <c r="L140" s="417">
        <f t="shared" si="39"/>
        <v>8</v>
      </c>
      <c r="M140" s="404">
        <f t="shared" si="49"/>
        <v>8</v>
      </c>
      <c r="N140" s="401" t="str">
        <f t="shared" si="34"/>
        <v>B+</v>
      </c>
      <c r="O140" s="396"/>
      <c r="P140" s="491">
        <v>8</v>
      </c>
      <c r="Q140" s="492">
        <v>8</v>
      </c>
      <c r="R140" s="492">
        <v>8</v>
      </c>
      <c r="S140" s="493">
        <v>8</v>
      </c>
      <c r="T140" s="420">
        <f t="shared" si="41"/>
        <v>8</v>
      </c>
      <c r="U140" s="491">
        <v>8</v>
      </c>
      <c r="V140" s="492">
        <v>8</v>
      </c>
      <c r="W140" s="492">
        <v>8</v>
      </c>
      <c r="X140" s="493">
        <v>8</v>
      </c>
      <c r="Y140" s="417">
        <f t="shared" si="42"/>
        <v>8</v>
      </c>
      <c r="Z140" s="404">
        <f t="shared" si="50"/>
        <v>8</v>
      </c>
      <c r="AA140" s="401" t="str">
        <f t="shared" si="35"/>
        <v>B+</v>
      </c>
      <c r="AB140" s="423">
        <v>8</v>
      </c>
      <c r="AC140" s="1050"/>
      <c r="AD140" s="412" t="str">
        <f t="shared" si="36"/>
        <v>B+</v>
      </c>
      <c r="AE140" s="408">
        <f t="shared" si="51"/>
        <v>8</v>
      </c>
      <c r="AF140" s="288"/>
      <c r="AG140" s="567"/>
      <c r="AH140" s="567"/>
      <c r="AI140" s="566" t="str">
        <f t="shared" si="45"/>
        <v>N</v>
      </c>
      <c r="AJ140" s="572"/>
      <c r="AK140" s="558"/>
      <c r="AL140" s="558"/>
      <c r="AM140" s="559"/>
      <c r="AN140" s="559"/>
      <c r="AO140" s="560"/>
      <c r="AP140" s="598">
        <f t="shared" si="46"/>
        <v>0</v>
      </c>
      <c r="AQ140" s="598">
        <f t="shared" si="47"/>
        <v>0</v>
      </c>
      <c r="AR140" s="558">
        <f t="shared" si="48"/>
        <v>0</v>
      </c>
      <c r="AS140" s="599">
        <f t="shared" si="37"/>
        <v>75</v>
      </c>
      <c r="AT140" s="772">
        <v>75</v>
      </c>
      <c r="AU140" s="661"/>
      <c r="AV140" s="661"/>
      <c r="AW140" s="661"/>
      <c r="AX140" s="661"/>
      <c r="AY140" s="661"/>
      <c r="AZ140" s="661"/>
      <c r="BA140" s="661"/>
      <c r="BB140" s="661"/>
      <c r="BC140" s="661"/>
      <c r="BD140" s="787"/>
    </row>
    <row r="141" spans="1:56" ht="76.5" x14ac:dyDescent="0.9">
      <c r="A141" s="430">
        <v>15</v>
      </c>
      <c r="B141" s="776">
        <f>DATOS!F22</f>
        <v>0</v>
      </c>
      <c r="C141" s="491">
        <v>8</v>
      </c>
      <c r="D141" s="492">
        <v>8</v>
      </c>
      <c r="E141" s="492">
        <v>8</v>
      </c>
      <c r="F141" s="493">
        <v>8</v>
      </c>
      <c r="G141" s="417">
        <f t="shared" si="38"/>
        <v>8</v>
      </c>
      <c r="H141" s="491">
        <v>8</v>
      </c>
      <c r="I141" s="492">
        <v>8</v>
      </c>
      <c r="J141" s="492">
        <v>8</v>
      </c>
      <c r="K141" s="493">
        <v>8</v>
      </c>
      <c r="L141" s="417">
        <f t="shared" si="39"/>
        <v>8</v>
      </c>
      <c r="M141" s="404">
        <f t="shared" si="49"/>
        <v>8</v>
      </c>
      <c r="N141" s="401" t="str">
        <f t="shared" si="34"/>
        <v>B+</v>
      </c>
      <c r="O141" s="396"/>
      <c r="P141" s="491">
        <v>8</v>
      </c>
      <c r="Q141" s="492">
        <v>8</v>
      </c>
      <c r="R141" s="492">
        <v>8</v>
      </c>
      <c r="S141" s="493">
        <v>8</v>
      </c>
      <c r="T141" s="420">
        <f t="shared" si="41"/>
        <v>8</v>
      </c>
      <c r="U141" s="491">
        <v>8</v>
      </c>
      <c r="V141" s="492">
        <v>8</v>
      </c>
      <c r="W141" s="492">
        <v>8</v>
      </c>
      <c r="X141" s="493">
        <v>8</v>
      </c>
      <c r="Y141" s="417">
        <f t="shared" si="42"/>
        <v>8</v>
      </c>
      <c r="Z141" s="404">
        <f t="shared" si="50"/>
        <v>8</v>
      </c>
      <c r="AA141" s="401" t="str">
        <f t="shared" si="35"/>
        <v>B+</v>
      </c>
      <c r="AB141" s="423">
        <v>8</v>
      </c>
      <c r="AC141" s="1050"/>
      <c r="AD141" s="412" t="str">
        <f t="shared" si="36"/>
        <v>B+</v>
      </c>
      <c r="AE141" s="408">
        <f t="shared" si="51"/>
        <v>8</v>
      </c>
      <c r="AF141" s="288"/>
      <c r="AG141" s="567"/>
      <c r="AH141" s="567"/>
      <c r="AI141" s="566" t="str">
        <f t="shared" si="45"/>
        <v>N</v>
      </c>
      <c r="AJ141" s="572"/>
      <c r="AK141" s="558"/>
      <c r="AL141" s="558"/>
      <c r="AM141" s="559"/>
      <c r="AN141" s="559"/>
      <c r="AO141" s="560"/>
      <c r="AP141" s="598">
        <f t="shared" si="46"/>
        <v>0</v>
      </c>
      <c r="AQ141" s="598">
        <f t="shared" si="47"/>
        <v>0</v>
      </c>
      <c r="AR141" s="558">
        <f t="shared" si="48"/>
        <v>0</v>
      </c>
      <c r="AS141" s="599">
        <f t="shared" si="37"/>
        <v>75</v>
      </c>
      <c r="AT141" s="772">
        <v>75</v>
      </c>
      <c r="AU141" s="661"/>
      <c r="AV141" s="661"/>
      <c r="AW141" s="661"/>
      <c r="AX141" s="661"/>
      <c r="AY141" s="661"/>
      <c r="AZ141" s="661"/>
      <c r="BA141" s="661"/>
      <c r="BB141" s="661"/>
      <c r="BC141" s="661"/>
      <c r="BD141" s="787"/>
    </row>
    <row r="142" spans="1:56" ht="76.5" x14ac:dyDescent="0.9">
      <c r="A142" s="430">
        <v>16</v>
      </c>
      <c r="B142" s="776">
        <f>DATOS!F23</f>
        <v>0</v>
      </c>
      <c r="C142" s="491">
        <v>7</v>
      </c>
      <c r="D142" s="492">
        <v>7</v>
      </c>
      <c r="E142" s="492">
        <v>7</v>
      </c>
      <c r="F142" s="493">
        <v>7</v>
      </c>
      <c r="G142" s="417">
        <f t="shared" si="38"/>
        <v>7</v>
      </c>
      <c r="H142" s="491">
        <v>7</v>
      </c>
      <c r="I142" s="492">
        <v>7</v>
      </c>
      <c r="J142" s="492">
        <v>7</v>
      </c>
      <c r="K142" s="493">
        <v>7</v>
      </c>
      <c r="L142" s="417">
        <f t="shared" si="39"/>
        <v>7</v>
      </c>
      <c r="M142" s="404">
        <f t="shared" si="49"/>
        <v>7</v>
      </c>
      <c r="N142" s="401" t="str">
        <f t="shared" si="34"/>
        <v>B-</v>
      </c>
      <c r="O142" s="396"/>
      <c r="P142" s="491">
        <v>7</v>
      </c>
      <c r="Q142" s="492">
        <v>7</v>
      </c>
      <c r="R142" s="492">
        <v>7</v>
      </c>
      <c r="S142" s="493">
        <v>7</v>
      </c>
      <c r="T142" s="420">
        <f t="shared" si="41"/>
        <v>7</v>
      </c>
      <c r="U142" s="491">
        <v>7</v>
      </c>
      <c r="V142" s="492">
        <v>7</v>
      </c>
      <c r="W142" s="492">
        <v>7</v>
      </c>
      <c r="X142" s="493">
        <v>7</v>
      </c>
      <c r="Y142" s="417">
        <f t="shared" si="42"/>
        <v>7</v>
      </c>
      <c r="Z142" s="404">
        <f t="shared" si="50"/>
        <v>7</v>
      </c>
      <c r="AA142" s="401" t="str">
        <f t="shared" si="35"/>
        <v>B-</v>
      </c>
      <c r="AB142" s="423">
        <v>7</v>
      </c>
      <c r="AC142" s="1050"/>
      <c r="AD142" s="412" t="str">
        <f t="shared" si="36"/>
        <v>B-</v>
      </c>
      <c r="AE142" s="408">
        <f t="shared" si="51"/>
        <v>7</v>
      </c>
      <c r="AF142" s="288"/>
      <c r="AG142" s="567"/>
      <c r="AH142" s="567"/>
      <c r="AI142" s="566" t="str">
        <f t="shared" si="45"/>
        <v>N</v>
      </c>
      <c r="AJ142" s="572"/>
      <c r="AK142" s="558"/>
      <c r="AL142" s="558"/>
      <c r="AM142" s="559"/>
      <c r="AN142" s="559"/>
      <c r="AO142" s="560"/>
      <c r="AP142" s="598">
        <f t="shared" si="46"/>
        <v>0</v>
      </c>
      <c r="AQ142" s="598">
        <f t="shared" si="47"/>
        <v>0</v>
      </c>
      <c r="AR142" s="558">
        <f t="shared" si="48"/>
        <v>0</v>
      </c>
      <c r="AS142" s="599">
        <f t="shared" si="37"/>
        <v>75</v>
      </c>
      <c r="AT142" s="772">
        <v>75</v>
      </c>
      <c r="AU142" s="661"/>
      <c r="AV142" s="661"/>
      <c r="AW142" s="661"/>
      <c r="AX142" s="661"/>
      <c r="AY142" s="661"/>
      <c r="AZ142" s="661"/>
      <c r="BA142" s="661"/>
      <c r="BB142" s="661"/>
      <c r="BC142" s="661"/>
      <c r="BD142" s="787"/>
    </row>
    <row r="143" spans="1:56" ht="76.5" x14ac:dyDescent="0.9">
      <c r="A143" s="430">
        <v>17</v>
      </c>
      <c r="B143" s="776">
        <f>DATOS!F24</f>
        <v>0</v>
      </c>
      <c r="C143" s="491">
        <v>7</v>
      </c>
      <c r="D143" s="492">
        <v>7</v>
      </c>
      <c r="E143" s="492">
        <v>7</v>
      </c>
      <c r="F143" s="493">
        <v>7</v>
      </c>
      <c r="G143" s="417">
        <f t="shared" si="38"/>
        <v>7</v>
      </c>
      <c r="H143" s="491">
        <v>7</v>
      </c>
      <c r="I143" s="492">
        <v>7</v>
      </c>
      <c r="J143" s="492">
        <v>7</v>
      </c>
      <c r="K143" s="493">
        <v>7</v>
      </c>
      <c r="L143" s="417">
        <f t="shared" si="39"/>
        <v>7</v>
      </c>
      <c r="M143" s="404">
        <f t="shared" si="49"/>
        <v>7</v>
      </c>
      <c r="N143" s="401" t="str">
        <f t="shared" si="34"/>
        <v>B-</v>
      </c>
      <c r="O143" s="396"/>
      <c r="P143" s="491">
        <v>7</v>
      </c>
      <c r="Q143" s="492">
        <v>7</v>
      </c>
      <c r="R143" s="492">
        <v>7</v>
      </c>
      <c r="S143" s="493">
        <v>7</v>
      </c>
      <c r="T143" s="420">
        <f t="shared" si="41"/>
        <v>7</v>
      </c>
      <c r="U143" s="491">
        <v>7</v>
      </c>
      <c r="V143" s="492">
        <v>7</v>
      </c>
      <c r="W143" s="492">
        <v>7</v>
      </c>
      <c r="X143" s="493">
        <v>7</v>
      </c>
      <c r="Y143" s="417">
        <f t="shared" si="42"/>
        <v>7</v>
      </c>
      <c r="Z143" s="404">
        <f t="shared" si="50"/>
        <v>7</v>
      </c>
      <c r="AA143" s="401" t="str">
        <f t="shared" si="35"/>
        <v>B-</v>
      </c>
      <c r="AB143" s="423">
        <v>7</v>
      </c>
      <c r="AC143" s="1050"/>
      <c r="AD143" s="412" t="str">
        <f t="shared" si="36"/>
        <v>B-</v>
      </c>
      <c r="AE143" s="408">
        <f t="shared" si="51"/>
        <v>7</v>
      </c>
      <c r="AF143" s="288"/>
      <c r="AG143" s="567"/>
      <c r="AH143" s="567"/>
      <c r="AI143" s="566" t="str">
        <f t="shared" si="45"/>
        <v>N</v>
      </c>
      <c r="AJ143" s="572"/>
      <c r="AK143" s="558"/>
      <c r="AL143" s="558"/>
      <c r="AM143" s="559"/>
      <c r="AN143" s="559"/>
      <c r="AO143" s="560"/>
      <c r="AP143" s="598">
        <f t="shared" si="46"/>
        <v>0</v>
      </c>
      <c r="AQ143" s="598">
        <f t="shared" si="47"/>
        <v>0</v>
      </c>
      <c r="AR143" s="558">
        <f t="shared" si="48"/>
        <v>0</v>
      </c>
      <c r="AS143" s="599">
        <f t="shared" si="37"/>
        <v>75</v>
      </c>
      <c r="AT143" s="772">
        <v>75</v>
      </c>
      <c r="AU143" s="661"/>
      <c r="AV143" s="661"/>
      <c r="AW143" s="661"/>
      <c r="AX143" s="661"/>
      <c r="AY143" s="661"/>
      <c r="AZ143" s="661"/>
      <c r="BA143" s="661"/>
      <c r="BB143" s="661"/>
      <c r="BC143" s="661"/>
      <c r="BD143" s="787"/>
    </row>
    <row r="144" spans="1:56" ht="76.5" x14ac:dyDescent="0.9">
      <c r="A144" s="430">
        <v>18</v>
      </c>
      <c r="B144" s="776">
        <f>DATOS!F25</f>
        <v>0</v>
      </c>
      <c r="C144" s="491">
        <v>7</v>
      </c>
      <c r="D144" s="492">
        <v>7</v>
      </c>
      <c r="E144" s="492">
        <v>7</v>
      </c>
      <c r="F144" s="493">
        <v>7</v>
      </c>
      <c r="G144" s="417">
        <f t="shared" si="38"/>
        <v>7</v>
      </c>
      <c r="H144" s="491">
        <v>7</v>
      </c>
      <c r="I144" s="492">
        <v>7</v>
      </c>
      <c r="J144" s="492">
        <v>7</v>
      </c>
      <c r="K144" s="493">
        <v>7</v>
      </c>
      <c r="L144" s="417">
        <f t="shared" si="39"/>
        <v>7</v>
      </c>
      <c r="M144" s="404">
        <f t="shared" si="49"/>
        <v>7</v>
      </c>
      <c r="N144" s="401" t="str">
        <f t="shared" si="34"/>
        <v>B-</v>
      </c>
      <c r="O144" s="396"/>
      <c r="P144" s="491">
        <v>7</v>
      </c>
      <c r="Q144" s="492">
        <v>7</v>
      </c>
      <c r="R144" s="492">
        <v>7</v>
      </c>
      <c r="S144" s="493">
        <v>7</v>
      </c>
      <c r="T144" s="420">
        <f t="shared" si="41"/>
        <v>7</v>
      </c>
      <c r="U144" s="491">
        <v>7</v>
      </c>
      <c r="V144" s="492">
        <v>7</v>
      </c>
      <c r="W144" s="492">
        <v>7</v>
      </c>
      <c r="X144" s="493">
        <v>7</v>
      </c>
      <c r="Y144" s="417">
        <f t="shared" si="42"/>
        <v>7</v>
      </c>
      <c r="Z144" s="404">
        <f t="shared" si="50"/>
        <v>7</v>
      </c>
      <c r="AA144" s="401" t="str">
        <f t="shared" si="35"/>
        <v>B-</v>
      </c>
      <c r="AB144" s="423">
        <v>7</v>
      </c>
      <c r="AC144" s="1050"/>
      <c r="AD144" s="412" t="str">
        <f t="shared" si="36"/>
        <v>B-</v>
      </c>
      <c r="AE144" s="408">
        <f t="shared" si="51"/>
        <v>7</v>
      </c>
      <c r="AF144" s="288"/>
      <c r="AG144" s="567"/>
      <c r="AH144" s="567"/>
      <c r="AI144" s="566" t="str">
        <f t="shared" si="45"/>
        <v>N</v>
      </c>
      <c r="AJ144" s="572"/>
      <c r="AK144" s="558"/>
      <c r="AL144" s="558"/>
      <c r="AM144" s="559"/>
      <c r="AN144" s="559"/>
      <c r="AO144" s="560"/>
      <c r="AP144" s="598">
        <f t="shared" si="46"/>
        <v>0</v>
      </c>
      <c r="AQ144" s="598">
        <f t="shared" si="47"/>
        <v>0</v>
      </c>
      <c r="AR144" s="558">
        <f t="shared" si="48"/>
        <v>0</v>
      </c>
      <c r="AS144" s="599">
        <f t="shared" si="37"/>
        <v>75</v>
      </c>
      <c r="AT144" s="772">
        <v>75</v>
      </c>
      <c r="AU144" s="661"/>
      <c r="AV144" s="661"/>
      <c r="AW144" s="661"/>
      <c r="AX144" s="661"/>
      <c r="AY144" s="661"/>
      <c r="AZ144" s="661"/>
      <c r="BA144" s="661"/>
      <c r="BB144" s="661"/>
      <c r="BC144" s="661"/>
      <c r="BD144" s="787"/>
    </row>
    <row r="145" spans="1:56" ht="76.5" x14ac:dyDescent="0.9">
      <c r="A145" s="430">
        <v>19</v>
      </c>
      <c r="B145" s="776">
        <f>DATOS!F26</f>
        <v>0</v>
      </c>
      <c r="C145" s="491">
        <v>7</v>
      </c>
      <c r="D145" s="492">
        <v>7</v>
      </c>
      <c r="E145" s="492">
        <v>7</v>
      </c>
      <c r="F145" s="493">
        <v>7</v>
      </c>
      <c r="G145" s="417">
        <f t="shared" si="38"/>
        <v>7</v>
      </c>
      <c r="H145" s="491">
        <v>7</v>
      </c>
      <c r="I145" s="492">
        <v>7</v>
      </c>
      <c r="J145" s="492">
        <v>7</v>
      </c>
      <c r="K145" s="493">
        <v>7</v>
      </c>
      <c r="L145" s="417">
        <f t="shared" si="39"/>
        <v>7</v>
      </c>
      <c r="M145" s="404">
        <f t="shared" si="49"/>
        <v>7</v>
      </c>
      <c r="N145" s="401" t="str">
        <f t="shared" si="34"/>
        <v>B-</v>
      </c>
      <c r="O145" s="396"/>
      <c r="P145" s="491">
        <v>7</v>
      </c>
      <c r="Q145" s="492">
        <v>7</v>
      </c>
      <c r="R145" s="492">
        <v>7</v>
      </c>
      <c r="S145" s="493">
        <v>7</v>
      </c>
      <c r="T145" s="420">
        <f t="shared" si="41"/>
        <v>7</v>
      </c>
      <c r="U145" s="491">
        <v>7</v>
      </c>
      <c r="V145" s="492">
        <v>7</v>
      </c>
      <c r="W145" s="492">
        <v>7</v>
      </c>
      <c r="X145" s="493">
        <v>7</v>
      </c>
      <c r="Y145" s="417">
        <f t="shared" si="42"/>
        <v>7</v>
      </c>
      <c r="Z145" s="404">
        <f t="shared" si="50"/>
        <v>7</v>
      </c>
      <c r="AA145" s="401" t="str">
        <f t="shared" si="35"/>
        <v>B-</v>
      </c>
      <c r="AB145" s="423">
        <v>7</v>
      </c>
      <c r="AC145" s="1050"/>
      <c r="AD145" s="412" t="str">
        <f t="shared" si="36"/>
        <v>B-</v>
      </c>
      <c r="AE145" s="408">
        <f t="shared" si="51"/>
        <v>7</v>
      </c>
      <c r="AF145" s="288"/>
      <c r="AG145" s="567"/>
      <c r="AH145" s="567"/>
      <c r="AI145" s="566" t="str">
        <f t="shared" si="45"/>
        <v>N</v>
      </c>
      <c r="AJ145" s="572"/>
      <c r="AK145" s="558"/>
      <c r="AL145" s="558"/>
      <c r="AM145" s="559"/>
      <c r="AN145" s="559"/>
      <c r="AO145" s="560"/>
      <c r="AP145" s="598">
        <f t="shared" si="46"/>
        <v>0</v>
      </c>
      <c r="AQ145" s="598">
        <f t="shared" si="47"/>
        <v>0</v>
      </c>
      <c r="AR145" s="558">
        <f t="shared" si="48"/>
        <v>0</v>
      </c>
      <c r="AS145" s="599">
        <f t="shared" si="37"/>
        <v>75</v>
      </c>
      <c r="AT145" s="772">
        <v>75</v>
      </c>
      <c r="AU145" s="661"/>
      <c r="AV145" s="661"/>
      <c r="AW145" s="661"/>
      <c r="AX145" s="661"/>
      <c r="AY145" s="661"/>
      <c r="AZ145" s="661"/>
      <c r="BA145" s="661"/>
      <c r="BB145" s="661"/>
      <c r="BC145" s="661"/>
      <c r="BD145" s="787"/>
    </row>
    <row r="146" spans="1:56" ht="76.5" x14ac:dyDescent="0.9">
      <c r="A146" s="430">
        <v>20</v>
      </c>
      <c r="B146" s="776">
        <f>DATOS!F27</f>
        <v>0</v>
      </c>
      <c r="C146" s="491">
        <v>6</v>
      </c>
      <c r="D146" s="492">
        <v>6</v>
      </c>
      <c r="E146" s="492">
        <v>6</v>
      </c>
      <c r="F146" s="493">
        <v>6</v>
      </c>
      <c r="G146" s="417">
        <f t="shared" si="38"/>
        <v>6</v>
      </c>
      <c r="H146" s="491">
        <v>6</v>
      </c>
      <c r="I146" s="492">
        <v>6</v>
      </c>
      <c r="J146" s="492">
        <v>6</v>
      </c>
      <c r="K146" s="493">
        <v>6</v>
      </c>
      <c r="L146" s="417">
        <f t="shared" si="39"/>
        <v>6</v>
      </c>
      <c r="M146" s="404">
        <f t="shared" si="49"/>
        <v>6</v>
      </c>
      <c r="N146" s="401" t="str">
        <f t="shared" si="34"/>
        <v>C+</v>
      </c>
      <c r="O146" s="396"/>
      <c r="P146" s="491">
        <v>6</v>
      </c>
      <c r="Q146" s="492">
        <v>6</v>
      </c>
      <c r="R146" s="492">
        <v>6</v>
      </c>
      <c r="S146" s="493">
        <v>6</v>
      </c>
      <c r="T146" s="420">
        <f t="shared" si="41"/>
        <v>6</v>
      </c>
      <c r="U146" s="491">
        <v>6</v>
      </c>
      <c r="V146" s="492">
        <v>6</v>
      </c>
      <c r="W146" s="492">
        <v>6</v>
      </c>
      <c r="X146" s="493">
        <v>6</v>
      </c>
      <c r="Y146" s="417">
        <f t="shared" si="42"/>
        <v>6</v>
      </c>
      <c r="Z146" s="404">
        <f t="shared" si="50"/>
        <v>6</v>
      </c>
      <c r="AA146" s="401" t="str">
        <f t="shared" si="35"/>
        <v>C+</v>
      </c>
      <c r="AB146" s="423">
        <v>6</v>
      </c>
      <c r="AC146" s="1050"/>
      <c r="AD146" s="412" t="str">
        <f t="shared" si="36"/>
        <v>C+</v>
      </c>
      <c r="AE146" s="408">
        <f t="shared" si="51"/>
        <v>6</v>
      </c>
      <c r="AF146" s="288"/>
      <c r="AG146" s="567"/>
      <c r="AH146" s="567"/>
      <c r="AI146" s="566" t="str">
        <f t="shared" si="45"/>
        <v>N</v>
      </c>
      <c r="AJ146" s="572"/>
      <c r="AK146" s="558"/>
      <c r="AL146" s="558"/>
      <c r="AM146" s="559"/>
      <c r="AN146" s="559"/>
      <c r="AO146" s="560"/>
      <c r="AP146" s="598">
        <f t="shared" si="46"/>
        <v>0</v>
      </c>
      <c r="AQ146" s="598">
        <f t="shared" si="47"/>
        <v>0</v>
      </c>
      <c r="AR146" s="558">
        <f t="shared" si="48"/>
        <v>0</v>
      </c>
      <c r="AS146" s="599">
        <f t="shared" si="37"/>
        <v>75</v>
      </c>
      <c r="AT146" s="772">
        <v>75</v>
      </c>
      <c r="AU146" s="661"/>
      <c r="AV146" s="661"/>
      <c r="AW146" s="661"/>
      <c r="AX146" s="661"/>
      <c r="AY146" s="661"/>
      <c r="AZ146" s="661"/>
      <c r="BA146" s="661"/>
      <c r="BB146" s="661"/>
      <c r="BC146" s="661"/>
      <c r="BD146" s="787"/>
    </row>
    <row r="147" spans="1:56" ht="76.5" x14ac:dyDescent="0.9">
      <c r="A147" s="430">
        <v>21</v>
      </c>
      <c r="B147" s="776">
        <f>DATOS!F28</f>
        <v>0</v>
      </c>
      <c r="C147" s="491">
        <v>6</v>
      </c>
      <c r="D147" s="492">
        <v>6</v>
      </c>
      <c r="E147" s="492">
        <v>6</v>
      </c>
      <c r="F147" s="493">
        <v>6</v>
      </c>
      <c r="G147" s="417">
        <f t="shared" si="38"/>
        <v>6</v>
      </c>
      <c r="H147" s="491">
        <v>6</v>
      </c>
      <c r="I147" s="492">
        <v>6</v>
      </c>
      <c r="J147" s="492">
        <v>6</v>
      </c>
      <c r="K147" s="493">
        <v>6</v>
      </c>
      <c r="L147" s="417">
        <f t="shared" si="39"/>
        <v>6</v>
      </c>
      <c r="M147" s="404">
        <f t="shared" si="49"/>
        <v>6</v>
      </c>
      <c r="N147" s="401" t="str">
        <f t="shared" si="34"/>
        <v>C+</v>
      </c>
      <c r="O147" s="396"/>
      <c r="P147" s="491">
        <v>6</v>
      </c>
      <c r="Q147" s="492">
        <v>6</v>
      </c>
      <c r="R147" s="492">
        <v>6</v>
      </c>
      <c r="S147" s="493">
        <v>6</v>
      </c>
      <c r="T147" s="420">
        <f t="shared" si="41"/>
        <v>6</v>
      </c>
      <c r="U147" s="491">
        <v>6</v>
      </c>
      <c r="V147" s="492">
        <v>6</v>
      </c>
      <c r="W147" s="492">
        <v>6</v>
      </c>
      <c r="X147" s="493">
        <v>6</v>
      </c>
      <c r="Y147" s="417">
        <f t="shared" si="42"/>
        <v>6</v>
      </c>
      <c r="Z147" s="404">
        <f t="shared" si="50"/>
        <v>6</v>
      </c>
      <c r="AA147" s="401" t="str">
        <f t="shared" si="35"/>
        <v>C+</v>
      </c>
      <c r="AB147" s="423">
        <v>6</v>
      </c>
      <c r="AC147" s="1050"/>
      <c r="AD147" s="412" t="str">
        <f t="shared" si="36"/>
        <v>C+</v>
      </c>
      <c r="AE147" s="408">
        <f t="shared" si="51"/>
        <v>6</v>
      </c>
      <c r="AF147" s="288"/>
      <c r="AG147" s="567"/>
      <c r="AH147" s="567"/>
      <c r="AI147" s="566" t="str">
        <f t="shared" si="45"/>
        <v>N</v>
      </c>
      <c r="AJ147" s="572"/>
      <c r="AK147" s="558"/>
      <c r="AL147" s="558"/>
      <c r="AM147" s="559"/>
      <c r="AN147" s="559"/>
      <c r="AO147" s="560"/>
      <c r="AP147" s="598">
        <f t="shared" si="46"/>
        <v>0</v>
      </c>
      <c r="AQ147" s="598">
        <f t="shared" si="47"/>
        <v>0</v>
      </c>
      <c r="AR147" s="558">
        <f t="shared" si="48"/>
        <v>0</v>
      </c>
      <c r="AS147" s="599">
        <f t="shared" si="37"/>
        <v>75</v>
      </c>
      <c r="AT147" s="772">
        <v>75</v>
      </c>
      <c r="AU147" s="661"/>
      <c r="AV147" s="661"/>
      <c r="AW147" s="661"/>
      <c r="AX147" s="661"/>
      <c r="AY147" s="661"/>
      <c r="AZ147" s="661"/>
      <c r="BA147" s="661"/>
      <c r="BB147" s="661"/>
      <c r="BC147" s="661"/>
      <c r="BD147" s="787"/>
    </row>
    <row r="148" spans="1:56" ht="76.5" x14ac:dyDescent="0.9">
      <c r="A148" s="430">
        <v>22</v>
      </c>
      <c r="B148" s="776">
        <f>DATOS!F29</f>
        <v>0</v>
      </c>
      <c r="C148" s="491">
        <v>6</v>
      </c>
      <c r="D148" s="492">
        <v>6</v>
      </c>
      <c r="E148" s="492">
        <v>6</v>
      </c>
      <c r="F148" s="493">
        <v>6</v>
      </c>
      <c r="G148" s="417">
        <f t="shared" si="38"/>
        <v>6</v>
      </c>
      <c r="H148" s="491">
        <v>6</v>
      </c>
      <c r="I148" s="492">
        <v>6</v>
      </c>
      <c r="J148" s="492">
        <v>6</v>
      </c>
      <c r="K148" s="493">
        <v>6</v>
      </c>
      <c r="L148" s="417">
        <f t="shared" si="39"/>
        <v>6</v>
      </c>
      <c r="M148" s="404">
        <f t="shared" si="49"/>
        <v>6</v>
      </c>
      <c r="N148" s="401" t="str">
        <f t="shared" si="34"/>
        <v>C+</v>
      </c>
      <c r="O148" s="396"/>
      <c r="P148" s="491">
        <v>6</v>
      </c>
      <c r="Q148" s="492">
        <v>6</v>
      </c>
      <c r="R148" s="492">
        <v>6</v>
      </c>
      <c r="S148" s="493">
        <v>6</v>
      </c>
      <c r="T148" s="420">
        <f t="shared" si="41"/>
        <v>6</v>
      </c>
      <c r="U148" s="491">
        <v>6</v>
      </c>
      <c r="V148" s="492">
        <v>6</v>
      </c>
      <c r="W148" s="492">
        <v>6</v>
      </c>
      <c r="X148" s="493">
        <v>6</v>
      </c>
      <c r="Y148" s="417">
        <f t="shared" si="42"/>
        <v>6</v>
      </c>
      <c r="Z148" s="404">
        <f t="shared" si="50"/>
        <v>6</v>
      </c>
      <c r="AA148" s="401" t="str">
        <f t="shared" si="35"/>
        <v>C+</v>
      </c>
      <c r="AB148" s="423">
        <v>6</v>
      </c>
      <c r="AC148" s="1050"/>
      <c r="AD148" s="412" t="str">
        <f t="shared" si="36"/>
        <v>C+</v>
      </c>
      <c r="AE148" s="408">
        <f t="shared" si="51"/>
        <v>6</v>
      </c>
      <c r="AF148" s="288"/>
      <c r="AG148" s="567"/>
      <c r="AH148" s="567"/>
      <c r="AI148" s="566" t="str">
        <f t="shared" si="45"/>
        <v>N</v>
      </c>
      <c r="AJ148" s="572"/>
      <c r="AK148" s="558"/>
      <c r="AL148" s="558"/>
      <c r="AM148" s="559"/>
      <c r="AN148" s="559"/>
      <c r="AO148" s="560"/>
      <c r="AP148" s="598">
        <f t="shared" si="46"/>
        <v>0</v>
      </c>
      <c r="AQ148" s="598">
        <f t="shared" si="47"/>
        <v>0</v>
      </c>
      <c r="AR148" s="558">
        <f t="shared" si="48"/>
        <v>0</v>
      </c>
      <c r="AS148" s="599">
        <f t="shared" si="37"/>
        <v>75</v>
      </c>
      <c r="AT148" s="772">
        <v>75</v>
      </c>
      <c r="AU148" s="661"/>
      <c r="AV148" s="661"/>
      <c r="AW148" s="661"/>
      <c r="AX148" s="661"/>
      <c r="AY148" s="661"/>
      <c r="AZ148" s="661"/>
      <c r="BA148" s="661"/>
      <c r="BB148" s="661"/>
      <c r="BC148" s="661"/>
      <c r="BD148" s="787"/>
    </row>
    <row r="149" spans="1:56" ht="76.5" x14ac:dyDescent="0.9">
      <c r="A149" s="430">
        <v>23</v>
      </c>
      <c r="B149" s="776">
        <f>DATOS!F30</f>
        <v>0</v>
      </c>
      <c r="C149" s="491">
        <v>5</v>
      </c>
      <c r="D149" s="492">
        <v>5</v>
      </c>
      <c r="E149" s="492">
        <v>5</v>
      </c>
      <c r="F149" s="493">
        <v>5</v>
      </c>
      <c r="G149" s="417">
        <f t="shared" si="38"/>
        <v>5</v>
      </c>
      <c r="H149" s="491">
        <v>5</v>
      </c>
      <c r="I149" s="492">
        <v>5</v>
      </c>
      <c r="J149" s="492">
        <v>5</v>
      </c>
      <c r="K149" s="493">
        <v>5</v>
      </c>
      <c r="L149" s="417">
        <f t="shared" si="39"/>
        <v>5</v>
      </c>
      <c r="M149" s="404">
        <f t="shared" si="49"/>
        <v>5</v>
      </c>
      <c r="N149" s="401" t="str">
        <f t="shared" si="34"/>
        <v>C-</v>
      </c>
      <c r="O149" s="396"/>
      <c r="P149" s="491">
        <v>5</v>
      </c>
      <c r="Q149" s="492">
        <v>5</v>
      </c>
      <c r="R149" s="492">
        <v>5</v>
      </c>
      <c r="S149" s="493">
        <v>5</v>
      </c>
      <c r="T149" s="420">
        <f t="shared" si="41"/>
        <v>5</v>
      </c>
      <c r="U149" s="491">
        <v>5</v>
      </c>
      <c r="V149" s="492">
        <v>5</v>
      </c>
      <c r="W149" s="492">
        <v>5</v>
      </c>
      <c r="X149" s="493">
        <v>5</v>
      </c>
      <c r="Y149" s="417">
        <f t="shared" si="42"/>
        <v>5</v>
      </c>
      <c r="Z149" s="404">
        <f t="shared" si="50"/>
        <v>5</v>
      </c>
      <c r="AA149" s="401" t="str">
        <f t="shared" si="35"/>
        <v>C-</v>
      </c>
      <c r="AB149" s="423">
        <v>5</v>
      </c>
      <c r="AC149" s="1050"/>
      <c r="AD149" s="412" t="str">
        <f t="shared" si="36"/>
        <v>C-</v>
      </c>
      <c r="AE149" s="408">
        <f t="shared" si="51"/>
        <v>5</v>
      </c>
      <c r="AF149" s="288"/>
      <c r="AG149" s="567"/>
      <c r="AH149" s="567"/>
      <c r="AI149" s="566" t="str">
        <f t="shared" si="45"/>
        <v>N</v>
      </c>
      <c r="AJ149" s="572"/>
      <c r="AK149" s="558"/>
      <c r="AL149" s="558"/>
      <c r="AM149" s="559"/>
      <c r="AN149" s="559"/>
      <c r="AO149" s="560"/>
      <c r="AP149" s="598">
        <f t="shared" si="46"/>
        <v>0</v>
      </c>
      <c r="AQ149" s="598">
        <f t="shared" si="47"/>
        <v>0</v>
      </c>
      <c r="AR149" s="558">
        <f t="shared" si="48"/>
        <v>0</v>
      </c>
      <c r="AS149" s="599">
        <f t="shared" si="37"/>
        <v>75</v>
      </c>
      <c r="AT149" s="772">
        <v>75</v>
      </c>
      <c r="AU149" s="661"/>
      <c r="AV149" s="661"/>
      <c r="AW149" s="661"/>
      <c r="AX149" s="661"/>
      <c r="AY149" s="661"/>
      <c r="AZ149" s="661"/>
      <c r="BA149" s="661"/>
      <c r="BB149" s="661"/>
      <c r="BC149" s="661"/>
      <c r="BD149" s="787"/>
    </row>
    <row r="150" spans="1:56" ht="76.5" x14ac:dyDescent="0.9">
      <c r="A150" s="430">
        <v>24</v>
      </c>
      <c r="B150" s="776">
        <f>DATOS!F31</f>
        <v>0</v>
      </c>
      <c r="C150" s="491">
        <v>5</v>
      </c>
      <c r="D150" s="492">
        <v>5</v>
      </c>
      <c r="E150" s="492">
        <v>5</v>
      </c>
      <c r="F150" s="493">
        <v>5</v>
      </c>
      <c r="G150" s="417">
        <f t="shared" si="38"/>
        <v>5</v>
      </c>
      <c r="H150" s="491">
        <v>5</v>
      </c>
      <c r="I150" s="492">
        <v>5</v>
      </c>
      <c r="J150" s="492">
        <v>5</v>
      </c>
      <c r="K150" s="493">
        <v>5</v>
      </c>
      <c r="L150" s="417">
        <f t="shared" si="39"/>
        <v>5</v>
      </c>
      <c r="M150" s="404">
        <f t="shared" si="49"/>
        <v>5</v>
      </c>
      <c r="N150" s="401" t="str">
        <f t="shared" si="34"/>
        <v>C-</v>
      </c>
      <c r="O150" s="396"/>
      <c r="P150" s="491">
        <v>5</v>
      </c>
      <c r="Q150" s="492">
        <v>5</v>
      </c>
      <c r="R150" s="492">
        <v>5</v>
      </c>
      <c r="S150" s="493">
        <v>5</v>
      </c>
      <c r="T150" s="420">
        <f t="shared" si="41"/>
        <v>5</v>
      </c>
      <c r="U150" s="491">
        <v>5</v>
      </c>
      <c r="V150" s="492">
        <v>5</v>
      </c>
      <c r="W150" s="492">
        <v>5</v>
      </c>
      <c r="X150" s="493">
        <v>5</v>
      </c>
      <c r="Y150" s="417">
        <f t="shared" si="42"/>
        <v>5</v>
      </c>
      <c r="Z150" s="404">
        <f t="shared" si="50"/>
        <v>5</v>
      </c>
      <c r="AA150" s="401" t="str">
        <f t="shared" si="35"/>
        <v>C-</v>
      </c>
      <c r="AB150" s="423">
        <v>5</v>
      </c>
      <c r="AC150" s="1050"/>
      <c r="AD150" s="412" t="str">
        <f t="shared" si="36"/>
        <v>C-</v>
      </c>
      <c r="AE150" s="408">
        <f t="shared" si="51"/>
        <v>5</v>
      </c>
      <c r="AF150" s="288"/>
      <c r="AG150" s="567"/>
      <c r="AH150" s="567"/>
      <c r="AI150" s="566" t="str">
        <f t="shared" si="45"/>
        <v>N</v>
      </c>
      <c r="AJ150" s="572"/>
      <c r="AK150" s="558"/>
      <c r="AL150" s="558"/>
      <c r="AM150" s="559"/>
      <c r="AN150" s="559"/>
      <c r="AO150" s="560"/>
      <c r="AP150" s="598">
        <f t="shared" si="46"/>
        <v>0</v>
      </c>
      <c r="AQ150" s="598">
        <f t="shared" si="47"/>
        <v>0</v>
      </c>
      <c r="AR150" s="558">
        <f t="shared" si="48"/>
        <v>0</v>
      </c>
      <c r="AS150" s="599">
        <f t="shared" si="37"/>
        <v>75</v>
      </c>
      <c r="AT150" s="772">
        <v>75</v>
      </c>
      <c r="AU150" s="661"/>
      <c r="AV150" s="661"/>
      <c r="AW150" s="661"/>
      <c r="AX150" s="661"/>
      <c r="AY150" s="661"/>
      <c r="AZ150" s="661"/>
      <c r="BA150" s="661"/>
      <c r="BB150" s="661"/>
      <c r="BC150" s="661"/>
      <c r="BD150" s="787"/>
    </row>
    <row r="151" spans="1:56" ht="76.5" x14ac:dyDescent="0.9">
      <c r="A151" s="430">
        <v>25</v>
      </c>
      <c r="B151" s="776">
        <f>DATOS!F32</f>
        <v>0</v>
      </c>
      <c r="C151" s="491">
        <v>5</v>
      </c>
      <c r="D151" s="492">
        <v>5</v>
      </c>
      <c r="E151" s="492">
        <v>5</v>
      </c>
      <c r="F151" s="493">
        <v>5</v>
      </c>
      <c r="G151" s="417">
        <f t="shared" si="38"/>
        <v>5</v>
      </c>
      <c r="H151" s="491">
        <v>5</v>
      </c>
      <c r="I151" s="492">
        <v>5</v>
      </c>
      <c r="J151" s="492">
        <v>5</v>
      </c>
      <c r="K151" s="493">
        <v>5</v>
      </c>
      <c r="L151" s="417">
        <f t="shared" si="39"/>
        <v>5</v>
      </c>
      <c r="M151" s="404">
        <f t="shared" si="49"/>
        <v>5</v>
      </c>
      <c r="N151" s="401" t="str">
        <f t="shared" si="34"/>
        <v>C-</v>
      </c>
      <c r="O151" s="396"/>
      <c r="P151" s="491">
        <v>5</v>
      </c>
      <c r="Q151" s="492">
        <v>5</v>
      </c>
      <c r="R151" s="492">
        <v>5</v>
      </c>
      <c r="S151" s="493">
        <v>5</v>
      </c>
      <c r="T151" s="420">
        <f t="shared" si="41"/>
        <v>5</v>
      </c>
      <c r="U151" s="491">
        <v>5</v>
      </c>
      <c r="V151" s="492">
        <v>5</v>
      </c>
      <c r="W151" s="492">
        <v>5</v>
      </c>
      <c r="X151" s="493">
        <v>5</v>
      </c>
      <c r="Y151" s="417">
        <f t="shared" si="42"/>
        <v>5</v>
      </c>
      <c r="Z151" s="404">
        <f t="shared" si="50"/>
        <v>5</v>
      </c>
      <c r="AA151" s="401" t="str">
        <f t="shared" si="35"/>
        <v>C-</v>
      </c>
      <c r="AB151" s="423">
        <v>5</v>
      </c>
      <c r="AC151" s="1050"/>
      <c r="AD151" s="412" t="str">
        <f t="shared" si="36"/>
        <v>C-</v>
      </c>
      <c r="AE151" s="408">
        <f t="shared" si="51"/>
        <v>5</v>
      </c>
      <c r="AF151" s="288"/>
      <c r="AG151" s="567"/>
      <c r="AH151" s="567"/>
      <c r="AI151" s="566" t="str">
        <f t="shared" si="45"/>
        <v>N</v>
      </c>
      <c r="AJ151" s="572"/>
      <c r="AK151" s="558"/>
      <c r="AL151" s="558"/>
      <c r="AM151" s="559"/>
      <c r="AN151" s="559"/>
      <c r="AO151" s="560"/>
      <c r="AP151" s="598">
        <f t="shared" si="46"/>
        <v>0</v>
      </c>
      <c r="AQ151" s="598">
        <f t="shared" si="47"/>
        <v>0</v>
      </c>
      <c r="AR151" s="558">
        <f t="shared" si="48"/>
        <v>0</v>
      </c>
      <c r="AS151" s="599">
        <f t="shared" si="37"/>
        <v>75</v>
      </c>
      <c r="AT151" s="772">
        <v>75</v>
      </c>
      <c r="AU151" s="661"/>
      <c r="AV151" s="661"/>
      <c r="AW151" s="661"/>
      <c r="AX151" s="661"/>
      <c r="AY151" s="661"/>
      <c r="AZ151" s="661"/>
      <c r="BA151" s="661"/>
      <c r="BB151" s="661"/>
      <c r="BC151" s="661"/>
      <c r="BD151" s="787"/>
    </row>
    <row r="152" spans="1:56" ht="76.5" x14ac:dyDescent="0.9">
      <c r="A152" s="430">
        <v>26</v>
      </c>
      <c r="B152" s="776">
        <f>DATOS!F33</f>
        <v>0</v>
      </c>
      <c r="C152" s="491">
        <v>4</v>
      </c>
      <c r="D152" s="492">
        <v>4</v>
      </c>
      <c r="E152" s="492">
        <v>4</v>
      </c>
      <c r="F152" s="493">
        <v>4</v>
      </c>
      <c r="G152" s="417">
        <f t="shared" si="38"/>
        <v>4</v>
      </c>
      <c r="H152" s="491">
        <v>4</v>
      </c>
      <c r="I152" s="492">
        <v>4</v>
      </c>
      <c r="J152" s="492">
        <v>4</v>
      </c>
      <c r="K152" s="493">
        <v>4</v>
      </c>
      <c r="L152" s="417">
        <f t="shared" si="39"/>
        <v>4</v>
      </c>
      <c r="M152" s="404">
        <f t="shared" si="49"/>
        <v>4</v>
      </c>
      <c r="N152" s="401" t="str">
        <f t="shared" si="34"/>
        <v>D+</v>
      </c>
      <c r="O152" s="396"/>
      <c r="P152" s="491">
        <v>4</v>
      </c>
      <c r="Q152" s="492">
        <v>4</v>
      </c>
      <c r="R152" s="492">
        <v>4</v>
      </c>
      <c r="S152" s="493">
        <v>4</v>
      </c>
      <c r="T152" s="420">
        <f t="shared" si="41"/>
        <v>4</v>
      </c>
      <c r="U152" s="491">
        <v>4</v>
      </c>
      <c r="V152" s="492">
        <v>4</v>
      </c>
      <c r="W152" s="492">
        <v>4</v>
      </c>
      <c r="X152" s="493">
        <v>4</v>
      </c>
      <c r="Y152" s="417">
        <f t="shared" si="42"/>
        <v>4</v>
      </c>
      <c r="Z152" s="404">
        <f t="shared" si="50"/>
        <v>4</v>
      </c>
      <c r="AA152" s="401" t="str">
        <f t="shared" si="35"/>
        <v>D+</v>
      </c>
      <c r="AB152" s="423">
        <v>4</v>
      </c>
      <c r="AC152" s="1050"/>
      <c r="AD152" s="412" t="str">
        <f t="shared" si="36"/>
        <v>D+</v>
      </c>
      <c r="AE152" s="408">
        <f t="shared" si="51"/>
        <v>4</v>
      </c>
      <c r="AF152" s="288"/>
      <c r="AG152" s="567"/>
      <c r="AH152" s="567"/>
      <c r="AI152" s="566" t="str">
        <f t="shared" si="45"/>
        <v>N</v>
      </c>
      <c r="AJ152" s="572"/>
      <c r="AK152" s="558"/>
      <c r="AL152" s="558"/>
      <c r="AM152" s="559"/>
      <c r="AN152" s="559"/>
      <c r="AO152" s="560"/>
      <c r="AP152" s="598">
        <f t="shared" si="46"/>
        <v>0</v>
      </c>
      <c r="AQ152" s="598">
        <f t="shared" si="47"/>
        <v>0</v>
      </c>
      <c r="AR152" s="558">
        <f t="shared" si="48"/>
        <v>0</v>
      </c>
      <c r="AS152" s="599">
        <f t="shared" si="37"/>
        <v>75</v>
      </c>
      <c r="AT152" s="772">
        <v>75</v>
      </c>
      <c r="AU152" s="661"/>
      <c r="AV152" s="661"/>
      <c r="AW152" s="661"/>
      <c r="AX152" s="661"/>
      <c r="AY152" s="661"/>
      <c r="AZ152" s="661"/>
      <c r="BA152" s="661"/>
      <c r="BB152" s="661"/>
      <c r="BC152" s="661"/>
      <c r="BD152" s="787"/>
    </row>
    <row r="153" spans="1:56" ht="76.5" x14ac:dyDescent="0.9">
      <c r="A153" s="430">
        <v>27</v>
      </c>
      <c r="B153" s="776">
        <f>DATOS!F34</f>
        <v>0</v>
      </c>
      <c r="C153" s="491">
        <v>4</v>
      </c>
      <c r="D153" s="492">
        <v>4</v>
      </c>
      <c r="E153" s="492">
        <v>4</v>
      </c>
      <c r="F153" s="493">
        <v>4</v>
      </c>
      <c r="G153" s="417">
        <f t="shared" si="38"/>
        <v>4</v>
      </c>
      <c r="H153" s="491">
        <v>4</v>
      </c>
      <c r="I153" s="492">
        <v>4</v>
      </c>
      <c r="J153" s="492">
        <v>4</v>
      </c>
      <c r="K153" s="493">
        <v>4</v>
      </c>
      <c r="L153" s="417">
        <f t="shared" si="39"/>
        <v>4</v>
      </c>
      <c r="M153" s="404">
        <f t="shared" si="49"/>
        <v>4</v>
      </c>
      <c r="N153" s="401" t="str">
        <f t="shared" si="34"/>
        <v>D+</v>
      </c>
      <c r="O153" s="396"/>
      <c r="P153" s="491">
        <v>4</v>
      </c>
      <c r="Q153" s="492">
        <v>4</v>
      </c>
      <c r="R153" s="492">
        <v>4</v>
      </c>
      <c r="S153" s="493">
        <v>4</v>
      </c>
      <c r="T153" s="420">
        <f t="shared" si="41"/>
        <v>4</v>
      </c>
      <c r="U153" s="491">
        <v>4</v>
      </c>
      <c r="V153" s="492">
        <v>4</v>
      </c>
      <c r="W153" s="492">
        <v>4</v>
      </c>
      <c r="X153" s="493">
        <v>4</v>
      </c>
      <c r="Y153" s="417">
        <f t="shared" si="42"/>
        <v>4</v>
      </c>
      <c r="Z153" s="404">
        <f t="shared" si="50"/>
        <v>4</v>
      </c>
      <c r="AA153" s="401" t="str">
        <f t="shared" si="35"/>
        <v>D+</v>
      </c>
      <c r="AB153" s="423">
        <v>4</v>
      </c>
      <c r="AC153" s="1050"/>
      <c r="AD153" s="412" t="str">
        <f t="shared" si="36"/>
        <v>D+</v>
      </c>
      <c r="AE153" s="408">
        <f t="shared" si="51"/>
        <v>4</v>
      </c>
      <c r="AF153" s="288"/>
      <c r="AG153" s="567"/>
      <c r="AH153" s="567"/>
      <c r="AI153" s="566" t="str">
        <f t="shared" si="45"/>
        <v>N</v>
      </c>
      <c r="AJ153" s="572"/>
      <c r="AK153" s="558"/>
      <c r="AL153" s="558"/>
      <c r="AM153" s="559"/>
      <c r="AN153" s="559"/>
      <c r="AO153" s="560"/>
      <c r="AP153" s="598">
        <f t="shared" si="46"/>
        <v>0</v>
      </c>
      <c r="AQ153" s="598">
        <f t="shared" si="47"/>
        <v>0</v>
      </c>
      <c r="AR153" s="558">
        <f t="shared" si="48"/>
        <v>0</v>
      </c>
      <c r="AS153" s="599">
        <f t="shared" si="37"/>
        <v>75</v>
      </c>
      <c r="AT153" s="772">
        <v>75</v>
      </c>
      <c r="AU153" s="661"/>
      <c r="AV153" s="661"/>
      <c r="AW153" s="661"/>
      <c r="AX153" s="661"/>
      <c r="AY153" s="661"/>
      <c r="AZ153" s="661"/>
      <c r="BA153" s="661"/>
      <c r="BB153" s="661"/>
      <c r="BC153" s="661"/>
      <c r="BD153" s="787"/>
    </row>
    <row r="154" spans="1:56" ht="76.5" x14ac:dyDescent="0.9">
      <c r="A154" s="430">
        <v>28</v>
      </c>
      <c r="B154" s="776">
        <f>DATOS!F35</f>
        <v>0</v>
      </c>
      <c r="C154" s="491">
        <v>4</v>
      </c>
      <c r="D154" s="492">
        <v>4</v>
      </c>
      <c r="E154" s="492">
        <v>4</v>
      </c>
      <c r="F154" s="493">
        <v>4</v>
      </c>
      <c r="G154" s="417">
        <f t="shared" si="38"/>
        <v>4</v>
      </c>
      <c r="H154" s="491">
        <v>4</v>
      </c>
      <c r="I154" s="492">
        <v>4</v>
      </c>
      <c r="J154" s="492">
        <v>4</v>
      </c>
      <c r="K154" s="493">
        <v>4</v>
      </c>
      <c r="L154" s="417">
        <f t="shared" si="39"/>
        <v>4</v>
      </c>
      <c r="M154" s="404">
        <f t="shared" si="49"/>
        <v>4</v>
      </c>
      <c r="N154" s="401" t="str">
        <f t="shared" si="34"/>
        <v>D+</v>
      </c>
      <c r="O154" s="396"/>
      <c r="P154" s="491">
        <v>4</v>
      </c>
      <c r="Q154" s="492">
        <v>4</v>
      </c>
      <c r="R154" s="492">
        <v>4</v>
      </c>
      <c r="S154" s="493">
        <v>4</v>
      </c>
      <c r="T154" s="420">
        <f t="shared" si="41"/>
        <v>4</v>
      </c>
      <c r="U154" s="491">
        <v>4</v>
      </c>
      <c r="V154" s="492">
        <v>4</v>
      </c>
      <c r="W154" s="492">
        <v>4</v>
      </c>
      <c r="X154" s="493">
        <v>4</v>
      </c>
      <c r="Y154" s="417">
        <f t="shared" si="42"/>
        <v>4</v>
      </c>
      <c r="Z154" s="404">
        <f t="shared" si="50"/>
        <v>4</v>
      </c>
      <c r="AA154" s="401" t="str">
        <f t="shared" si="35"/>
        <v>D+</v>
      </c>
      <c r="AB154" s="423">
        <v>4</v>
      </c>
      <c r="AC154" s="1050"/>
      <c r="AD154" s="412" t="str">
        <f t="shared" si="36"/>
        <v>D+</v>
      </c>
      <c r="AE154" s="408">
        <f t="shared" si="51"/>
        <v>4</v>
      </c>
      <c r="AF154" s="288"/>
      <c r="AG154" s="567"/>
      <c r="AH154" s="567"/>
      <c r="AI154" s="566" t="str">
        <f t="shared" si="45"/>
        <v>N</v>
      </c>
      <c r="AJ154" s="572"/>
      <c r="AK154" s="558"/>
      <c r="AL154" s="558"/>
      <c r="AM154" s="559"/>
      <c r="AN154" s="559"/>
      <c r="AO154" s="560"/>
      <c r="AP154" s="598">
        <f t="shared" si="46"/>
        <v>0</v>
      </c>
      <c r="AQ154" s="598">
        <f t="shared" si="47"/>
        <v>0</v>
      </c>
      <c r="AR154" s="558">
        <f t="shared" si="48"/>
        <v>0</v>
      </c>
      <c r="AS154" s="599">
        <f t="shared" si="37"/>
        <v>75</v>
      </c>
      <c r="AT154" s="772">
        <v>75</v>
      </c>
      <c r="AU154" s="661"/>
      <c r="AV154" s="661"/>
      <c r="AW154" s="661"/>
      <c r="AX154" s="661"/>
      <c r="AY154" s="661"/>
      <c r="AZ154" s="661"/>
      <c r="BA154" s="661"/>
      <c r="BB154" s="661"/>
      <c r="BC154" s="661"/>
      <c r="BD154" s="787"/>
    </row>
    <row r="155" spans="1:56" ht="76.5" x14ac:dyDescent="0.9">
      <c r="A155" s="430">
        <v>29</v>
      </c>
      <c r="B155" s="776">
        <f>DATOS!F36</f>
        <v>0</v>
      </c>
      <c r="C155" s="491">
        <v>5</v>
      </c>
      <c r="D155" s="492">
        <v>5</v>
      </c>
      <c r="E155" s="492">
        <v>5</v>
      </c>
      <c r="F155" s="493">
        <v>5</v>
      </c>
      <c r="G155" s="417">
        <f t="shared" si="38"/>
        <v>5</v>
      </c>
      <c r="H155" s="491">
        <v>5</v>
      </c>
      <c r="I155" s="492">
        <v>5</v>
      </c>
      <c r="J155" s="492">
        <v>5</v>
      </c>
      <c r="K155" s="493">
        <v>5</v>
      </c>
      <c r="L155" s="417">
        <f t="shared" si="39"/>
        <v>5</v>
      </c>
      <c r="M155" s="404">
        <f t="shared" si="49"/>
        <v>5</v>
      </c>
      <c r="N155" s="401" t="str">
        <f t="shared" si="34"/>
        <v>C-</v>
      </c>
      <c r="O155" s="396"/>
      <c r="P155" s="491">
        <v>5</v>
      </c>
      <c r="Q155" s="492">
        <v>5</v>
      </c>
      <c r="R155" s="492">
        <v>5</v>
      </c>
      <c r="S155" s="493">
        <v>5</v>
      </c>
      <c r="T155" s="420">
        <f t="shared" si="41"/>
        <v>5</v>
      </c>
      <c r="U155" s="491">
        <v>5</v>
      </c>
      <c r="V155" s="492">
        <v>5</v>
      </c>
      <c r="W155" s="492">
        <v>5</v>
      </c>
      <c r="X155" s="493">
        <v>5</v>
      </c>
      <c r="Y155" s="417">
        <f t="shared" si="42"/>
        <v>5</v>
      </c>
      <c r="Z155" s="404">
        <f t="shared" si="50"/>
        <v>5</v>
      </c>
      <c r="AA155" s="401" t="str">
        <f t="shared" si="35"/>
        <v>C-</v>
      </c>
      <c r="AB155" s="423">
        <v>5</v>
      </c>
      <c r="AC155" s="1050"/>
      <c r="AD155" s="412" t="str">
        <f t="shared" si="36"/>
        <v>C-</v>
      </c>
      <c r="AE155" s="408">
        <f t="shared" si="51"/>
        <v>5</v>
      </c>
      <c r="AF155" s="288"/>
      <c r="AG155" s="567"/>
      <c r="AH155" s="567"/>
      <c r="AI155" s="566" t="str">
        <f t="shared" si="45"/>
        <v>N</v>
      </c>
      <c r="AJ155" s="572"/>
      <c r="AK155" s="558"/>
      <c r="AL155" s="558"/>
      <c r="AM155" s="559"/>
      <c r="AN155" s="559"/>
      <c r="AO155" s="560"/>
      <c r="AP155" s="598">
        <f t="shared" si="46"/>
        <v>0</v>
      </c>
      <c r="AQ155" s="598">
        <f t="shared" si="47"/>
        <v>0</v>
      </c>
      <c r="AR155" s="558">
        <f t="shared" si="48"/>
        <v>0</v>
      </c>
      <c r="AS155" s="599">
        <f t="shared" si="37"/>
        <v>75</v>
      </c>
      <c r="AT155" s="772">
        <v>75</v>
      </c>
      <c r="AU155" s="661"/>
      <c r="AV155" s="661"/>
      <c r="AW155" s="661"/>
      <c r="AX155" s="661"/>
      <c r="AY155" s="661"/>
      <c r="AZ155" s="661"/>
      <c r="BA155" s="661"/>
      <c r="BB155" s="661"/>
      <c r="BC155" s="661"/>
      <c r="BD155" s="787"/>
    </row>
    <row r="156" spans="1:56" ht="76.5" x14ac:dyDescent="0.9">
      <c r="A156" s="430">
        <v>30</v>
      </c>
      <c r="B156" s="776">
        <f>DATOS!F37</f>
        <v>0</v>
      </c>
      <c r="C156" s="491">
        <v>3</v>
      </c>
      <c r="D156" s="492">
        <v>3</v>
      </c>
      <c r="E156" s="492">
        <v>3</v>
      </c>
      <c r="F156" s="493">
        <v>3</v>
      </c>
      <c r="G156" s="417">
        <f t="shared" si="38"/>
        <v>3</v>
      </c>
      <c r="H156" s="491">
        <v>3</v>
      </c>
      <c r="I156" s="492">
        <v>3</v>
      </c>
      <c r="J156" s="492">
        <v>3</v>
      </c>
      <c r="K156" s="493">
        <v>3</v>
      </c>
      <c r="L156" s="417">
        <f t="shared" si="39"/>
        <v>3</v>
      </c>
      <c r="M156" s="404">
        <f t="shared" si="49"/>
        <v>3</v>
      </c>
      <c r="N156" s="401" t="str">
        <f t="shared" si="34"/>
        <v>D-</v>
      </c>
      <c r="O156" s="396"/>
      <c r="P156" s="491">
        <v>3</v>
      </c>
      <c r="Q156" s="492">
        <v>3</v>
      </c>
      <c r="R156" s="492">
        <v>3</v>
      </c>
      <c r="S156" s="493">
        <v>3</v>
      </c>
      <c r="T156" s="420">
        <f t="shared" si="41"/>
        <v>3</v>
      </c>
      <c r="U156" s="491">
        <v>3</v>
      </c>
      <c r="V156" s="492">
        <v>3</v>
      </c>
      <c r="W156" s="492">
        <v>3</v>
      </c>
      <c r="X156" s="493">
        <v>3</v>
      </c>
      <c r="Y156" s="417">
        <f t="shared" si="42"/>
        <v>3</v>
      </c>
      <c r="Z156" s="404">
        <f t="shared" si="50"/>
        <v>3</v>
      </c>
      <c r="AA156" s="401" t="str">
        <f t="shared" si="35"/>
        <v>D-</v>
      </c>
      <c r="AB156" s="423">
        <v>3</v>
      </c>
      <c r="AC156" s="1050"/>
      <c r="AD156" s="412" t="str">
        <f t="shared" si="36"/>
        <v>D-</v>
      </c>
      <c r="AE156" s="408">
        <f t="shared" si="51"/>
        <v>3</v>
      </c>
      <c r="AF156" s="288"/>
      <c r="AG156" s="567"/>
      <c r="AH156" s="567"/>
      <c r="AI156" s="566" t="str">
        <f t="shared" si="45"/>
        <v>N</v>
      </c>
      <c r="AJ156" s="572"/>
      <c r="AK156" s="558"/>
      <c r="AL156" s="558"/>
      <c r="AM156" s="559"/>
      <c r="AN156" s="559"/>
      <c r="AO156" s="560"/>
      <c r="AP156" s="598">
        <f t="shared" si="46"/>
        <v>0</v>
      </c>
      <c r="AQ156" s="598">
        <f t="shared" si="47"/>
        <v>0</v>
      </c>
      <c r="AR156" s="558">
        <f t="shared" si="48"/>
        <v>0</v>
      </c>
      <c r="AS156" s="599">
        <f t="shared" si="37"/>
        <v>75</v>
      </c>
      <c r="AT156" s="772">
        <v>75</v>
      </c>
      <c r="AU156" s="661"/>
      <c r="AV156" s="661"/>
      <c r="AW156" s="661"/>
      <c r="AX156" s="661"/>
      <c r="AY156" s="661"/>
      <c r="AZ156" s="661"/>
      <c r="BA156" s="661"/>
      <c r="BB156" s="661"/>
      <c r="BC156" s="661"/>
      <c r="BD156" s="787"/>
    </row>
    <row r="157" spans="1:56" ht="76.5" x14ac:dyDescent="0.9">
      <c r="A157" s="430">
        <v>31</v>
      </c>
      <c r="B157" s="776">
        <f>DATOS!F38</f>
        <v>0</v>
      </c>
      <c r="C157" s="491">
        <v>3</v>
      </c>
      <c r="D157" s="492">
        <v>3</v>
      </c>
      <c r="E157" s="492">
        <v>3</v>
      </c>
      <c r="F157" s="493">
        <v>3</v>
      </c>
      <c r="G157" s="417">
        <f t="shared" si="38"/>
        <v>3</v>
      </c>
      <c r="H157" s="491">
        <v>3</v>
      </c>
      <c r="I157" s="492">
        <v>3</v>
      </c>
      <c r="J157" s="492">
        <v>3</v>
      </c>
      <c r="K157" s="493">
        <v>3</v>
      </c>
      <c r="L157" s="417">
        <f t="shared" si="39"/>
        <v>3</v>
      </c>
      <c r="M157" s="404">
        <f t="shared" si="49"/>
        <v>3</v>
      </c>
      <c r="N157" s="401" t="str">
        <f t="shared" si="34"/>
        <v>D-</v>
      </c>
      <c r="O157" s="396"/>
      <c r="P157" s="491">
        <v>3</v>
      </c>
      <c r="Q157" s="492">
        <v>3</v>
      </c>
      <c r="R157" s="492">
        <v>3</v>
      </c>
      <c r="S157" s="493">
        <v>3</v>
      </c>
      <c r="T157" s="420">
        <f t="shared" si="41"/>
        <v>3</v>
      </c>
      <c r="U157" s="491">
        <v>3</v>
      </c>
      <c r="V157" s="492">
        <v>3</v>
      </c>
      <c r="W157" s="492">
        <v>3</v>
      </c>
      <c r="X157" s="493">
        <v>3</v>
      </c>
      <c r="Y157" s="417">
        <f t="shared" si="42"/>
        <v>3</v>
      </c>
      <c r="Z157" s="404">
        <f t="shared" si="50"/>
        <v>3</v>
      </c>
      <c r="AA157" s="401" t="str">
        <f t="shared" si="35"/>
        <v>D-</v>
      </c>
      <c r="AB157" s="423">
        <v>3</v>
      </c>
      <c r="AC157" s="1050"/>
      <c r="AD157" s="412" t="str">
        <f t="shared" si="36"/>
        <v>D-</v>
      </c>
      <c r="AE157" s="408">
        <f t="shared" si="51"/>
        <v>3</v>
      </c>
      <c r="AF157" s="288"/>
      <c r="AG157" s="567"/>
      <c r="AH157" s="567"/>
      <c r="AI157" s="566" t="str">
        <f t="shared" si="45"/>
        <v>N</v>
      </c>
      <c r="AJ157" s="572"/>
      <c r="AK157" s="558"/>
      <c r="AL157" s="558"/>
      <c r="AM157" s="559"/>
      <c r="AN157" s="559"/>
      <c r="AO157" s="560"/>
      <c r="AP157" s="598">
        <f t="shared" si="46"/>
        <v>0</v>
      </c>
      <c r="AQ157" s="598">
        <f t="shared" si="47"/>
        <v>0</v>
      </c>
      <c r="AR157" s="558">
        <f t="shared" si="48"/>
        <v>0</v>
      </c>
      <c r="AS157" s="599">
        <f t="shared" si="37"/>
        <v>75</v>
      </c>
      <c r="AT157" s="772">
        <v>75</v>
      </c>
      <c r="AU157" s="661"/>
      <c r="AV157" s="661"/>
      <c r="AW157" s="661"/>
      <c r="AX157" s="661"/>
      <c r="AY157" s="661"/>
      <c r="AZ157" s="661"/>
      <c r="BA157" s="661"/>
      <c r="BB157" s="661"/>
      <c r="BC157" s="661"/>
      <c r="BD157" s="787"/>
    </row>
    <row r="158" spans="1:56" ht="76.5" x14ac:dyDescent="0.9">
      <c r="A158" s="430">
        <v>32</v>
      </c>
      <c r="B158" s="776">
        <f>DATOS!F39</f>
        <v>0</v>
      </c>
      <c r="C158" s="491">
        <v>3</v>
      </c>
      <c r="D158" s="492">
        <v>3</v>
      </c>
      <c r="E158" s="492">
        <v>3</v>
      </c>
      <c r="F158" s="493">
        <v>3</v>
      </c>
      <c r="G158" s="417">
        <f t="shared" si="38"/>
        <v>3</v>
      </c>
      <c r="H158" s="491">
        <v>3</v>
      </c>
      <c r="I158" s="492">
        <v>3</v>
      </c>
      <c r="J158" s="492">
        <v>3</v>
      </c>
      <c r="K158" s="493">
        <v>3</v>
      </c>
      <c r="L158" s="417">
        <f t="shared" si="39"/>
        <v>3</v>
      </c>
      <c r="M158" s="404">
        <f t="shared" si="49"/>
        <v>3</v>
      </c>
      <c r="N158" s="401" t="str">
        <f t="shared" si="34"/>
        <v>D-</v>
      </c>
      <c r="O158" s="396"/>
      <c r="P158" s="491">
        <v>3</v>
      </c>
      <c r="Q158" s="492">
        <v>3</v>
      </c>
      <c r="R158" s="492">
        <v>3</v>
      </c>
      <c r="S158" s="493">
        <v>3</v>
      </c>
      <c r="T158" s="420">
        <f t="shared" si="41"/>
        <v>3</v>
      </c>
      <c r="U158" s="491">
        <v>3</v>
      </c>
      <c r="V158" s="492">
        <v>3</v>
      </c>
      <c r="W158" s="492">
        <v>3</v>
      </c>
      <c r="X158" s="493">
        <v>3</v>
      </c>
      <c r="Y158" s="417">
        <f t="shared" si="42"/>
        <v>3</v>
      </c>
      <c r="Z158" s="404">
        <f t="shared" si="50"/>
        <v>3</v>
      </c>
      <c r="AA158" s="401" t="str">
        <f t="shared" si="35"/>
        <v>D-</v>
      </c>
      <c r="AB158" s="423">
        <v>3</v>
      </c>
      <c r="AC158" s="1050"/>
      <c r="AD158" s="412" t="str">
        <f t="shared" si="36"/>
        <v>D-</v>
      </c>
      <c r="AE158" s="408">
        <f t="shared" si="51"/>
        <v>3</v>
      </c>
      <c r="AF158" s="288"/>
      <c r="AG158" s="567"/>
      <c r="AH158" s="567"/>
      <c r="AI158" s="566" t="str">
        <f t="shared" si="45"/>
        <v>N</v>
      </c>
      <c r="AJ158" s="572"/>
      <c r="AK158" s="558"/>
      <c r="AL158" s="558"/>
      <c r="AM158" s="559"/>
      <c r="AN158" s="559"/>
      <c r="AO158" s="560"/>
      <c r="AP158" s="598">
        <f t="shared" si="46"/>
        <v>0</v>
      </c>
      <c r="AQ158" s="598">
        <f t="shared" si="47"/>
        <v>0</v>
      </c>
      <c r="AR158" s="558">
        <f t="shared" si="48"/>
        <v>0</v>
      </c>
      <c r="AS158" s="599">
        <f t="shared" si="37"/>
        <v>75</v>
      </c>
      <c r="AT158" s="772">
        <v>75</v>
      </c>
      <c r="AU158" s="661"/>
      <c r="AV158" s="661"/>
      <c r="AW158" s="661"/>
      <c r="AX158" s="661"/>
      <c r="AY158" s="661"/>
      <c r="AZ158" s="661"/>
      <c r="BA158" s="661"/>
      <c r="BB158" s="661"/>
      <c r="BC158" s="661"/>
      <c r="BD158" s="787"/>
    </row>
    <row r="159" spans="1:56" ht="76.5" x14ac:dyDescent="0.9">
      <c r="A159" s="430">
        <v>33</v>
      </c>
      <c r="B159" s="776">
        <f>DATOS!F40</f>
        <v>0</v>
      </c>
      <c r="C159" s="491">
        <v>4</v>
      </c>
      <c r="D159" s="492">
        <v>4</v>
      </c>
      <c r="E159" s="492">
        <v>4</v>
      </c>
      <c r="F159" s="493">
        <v>4</v>
      </c>
      <c r="G159" s="417">
        <f t="shared" si="38"/>
        <v>4</v>
      </c>
      <c r="H159" s="491">
        <v>4</v>
      </c>
      <c r="I159" s="492">
        <v>4</v>
      </c>
      <c r="J159" s="492">
        <v>4</v>
      </c>
      <c r="K159" s="493">
        <v>4</v>
      </c>
      <c r="L159" s="417">
        <f t="shared" si="39"/>
        <v>4</v>
      </c>
      <c r="M159" s="404">
        <f t="shared" si="49"/>
        <v>4</v>
      </c>
      <c r="N159" s="401" t="str">
        <f t="shared" si="34"/>
        <v>D+</v>
      </c>
      <c r="O159" s="396"/>
      <c r="P159" s="491">
        <v>4</v>
      </c>
      <c r="Q159" s="492">
        <v>4</v>
      </c>
      <c r="R159" s="492">
        <v>4</v>
      </c>
      <c r="S159" s="493">
        <v>4</v>
      </c>
      <c r="T159" s="420">
        <f t="shared" si="41"/>
        <v>4</v>
      </c>
      <c r="U159" s="491">
        <v>4</v>
      </c>
      <c r="V159" s="492">
        <v>4</v>
      </c>
      <c r="W159" s="492">
        <v>4</v>
      </c>
      <c r="X159" s="493">
        <v>4</v>
      </c>
      <c r="Y159" s="417">
        <f t="shared" si="42"/>
        <v>4</v>
      </c>
      <c r="Z159" s="404">
        <f t="shared" si="50"/>
        <v>4</v>
      </c>
      <c r="AA159" s="401" t="str">
        <f t="shared" si="35"/>
        <v>D+</v>
      </c>
      <c r="AB159" s="423">
        <v>4</v>
      </c>
      <c r="AC159" s="1050"/>
      <c r="AD159" s="412" t="str">
        <f t="shared" si="36"/>
        <v>D+</v>
      </c>
      <c r="AE159" s="408">
        <f t="shared" si="51"/>
        <v>4</v>
      </c>
      <c r="AF159" s="288"/>
      <c r="AG159" s="567"/>
      <c r="AH159" s="567"/>
      <c r="AI159" s="566" t="str">
        <f t="shared" si="45"/>
        <v>N</v>
      </c>
      <c r="AJ159" s="572"/>
      <c r="AK159" s="558"/>
      <c r="AL159" s="558"/>
      <c r="AM159" s="559"/>
      <c r="AN159" s="559"/>
      <c r="AO159" s="560"/>
      <c r="AP159" s="598">
        <f t="shared" si="46"/>
        <v>0</v>
      </c>
      <c r="AQ159" s="598">
        <f t="shared" si="47"/>
        <v>0</v>
      </c>
      <c r="AR159" s="558">
        <f t="shared" si="48"/>
        <v>0</v>
      </c>
      <c r="AS159" s="599">
        <f t="shared" si="37"/>
        <v>75</v>
      </c>
      <c r="AT159" s="772">
        <v>75</v>
      </c>
      <c r="AU159" s="661"/>
      <c r="AV159" s="661"/>
      <c r="AW159" s="661"/>
      <c r="AX159" s="661"/>
      <c r="AY159" s="661"/>
      <c r="AZ159" s="661"/>
      <c r="BA159" s="661"/>
      <c r="BB159" s="661"/>
      <c r="BC159" s="661"/>
      <c r="BD159" s="787"/>
    </row>
    <row r="160" spans="1:56" ht="76.5" x14ac:dyDescent="0.9">
      <c r="A160" s="430">
        <v>34</v>
      </c>
      <c r="B160" s="776">
        <f>DATOS!F41</f>
        <v>0</v>
      </c>
      <c r="C160" s="491">
        <v>2</v>
      </c>
      <c r="D160" s="492">
        <v>2</v>
      </c>
      <c r="E160" s="492">
        <v>2</v>
      </c>
      <c r="F160" s="493">
        <v>2</v>
      </c>
      <c r="G160" s="417">
        <f t="shared" si="38"/>
        <v>2</v>
      </c>
      <c r="H160" s="491">
        <v>2</v>
      </c>
      <c r="I160" s="492">
        <v>2</v>
      </c>
      <c r="J160" s="492">
        <v>2</v>
      </c>
      <c r="K160" s="493">
        <v>2</v>
      </c>
      <c r="L160" s="417">
        <f t="shared" si="39"/>
        <v>2</v>
      </c>
      <c r="M160" s="404">
        <f t="shared" si="49"/>
        <v>2</v>
      </c>
      <c r="N160" s="401" t="str">
        <f t="shared" si="34"/>
        <v>E+</v>
      </c>
      <c r="O160" s="396"/>
      <c r="P160" s="491">
        <v>2</v>
      </c>
      <c r="Q160" s="492">
        <v>2</v>
      </c>
      <c r="R160" s="492">
        <v>2</v>
      </c>
      <c r="S160" s="493">
        <v>2</v>
      </c>
      <c r="T160" s="420">
        <f t="shared" si="41"/>
        <v>2</v>
      </c>
      <c r="U160" s="491">
        <v>2</v>
      </c>
      <c r="V160" s="492">
        <v>2</v>
      </c>
      <c r="W160" s="492">
        <v>2</v>
      </c>
      <c r="X160" s="493">
        <v>2</v>
      </c>
      <c r="Y160" s="417">
        <f t="shared" si="42"/>
        <v>2</v>
      </c>
      <c r="Z160" s="404">
        <f t="shared" si="50"/>
        <v>2</v>
      </c>
      <c r="AA160" s="401" t="str">
        <f t="shared" si="35"/>
        <v>E+</v>
      </c>
      <c r="AB160" s="423">
        <v>2</v>
      </c>
      <c r="AC160" s="1050"/>
      <c r="AD160" s="412" t="str">
        <f t="shared" si="36"/>
        <v>E+</v>
      </c>
      <c r="AE160" s="408">
        <f t="shared" si="51"/>
        <v>2</v>
      </c>
      <c r="AF160" s="288"/>
      <c r="AG160" s="567"/>
      <c r="AH160" s="567"/>
      <c r="AI160" s="566" t="str">
        <f t="shared" si="45"/>
        <v>N</v>
      </c>
      <c r="AJ160" s="572"/>
      <c r="AK160" s="558"/>
      <c r="AL160" s="558"/>
      <c r="AM160" s="559"/>
      <c r="AN160" s="559"/>
      <c r="AO160" s="560"/>
      <c r="AP160" s="598">
        <f t="shared" si="46"/>
        <v>0</v>
      </c>
      <c r="AQ160" s="598">
        <f t="shared" si="47"/>
        <v>0</v>
      </c>
      <c r="AR160" s="558">
        <f t="shared" si="48"/>
        <v>0</v>
      </c>
      <c r="AS160" s="599">
        <f t="shared" si="37"/>
        <v>75</v>
      </c>
      <c r="AT160" s="772">
        <v>75</v>
      </c>
      <c r="AU160" s="661"/>
      <c r="AV160" s="661"/>
      <c r="AW160" s="661"/>
      <c r="AX160" s="661"/>
      <c r="AY160" s="661"/>
      <c r="AZ160" s="661"/>
      <c r="BA160" s="661"/>
      <c r="BB160" s="661"/>
      <c r="BC160" s="661"/>
      <c r="BD160" s="787"/>
    </row>
    <row r="161" spans="1:56" ht="76.5" x14ac:dyDescent="0.9">
      <c r="A161" s="430">
        <v>35</v>
      </c>
      <c r="B161" s="776">
        <f>DATOS!F42</f>
        <v>0</v>
      </c>
      <c r="C161" s="491">
        <v>2</v>
      </c>
      <c r="D161" s="492">
        <v>2</v>
      </c>
      <c r="E161" s="492">
        <v>2</v>
      </c>
      <c r="F161" s="493">
        <v>2</v>
      </c>
      <c r="G161" s="417">
        <f t="shared" si="38"/>
        <v>2</v>
      </c>
      <c r="H161" s="491">
        <v>2</v>
      </c>
      <c r="I161" s="492">
        <v>2</v>
      </c>
      <c r="J161" s="492">
        <v>2</v>
      </c>
      <c r="K161" s="493">
        <v>2</v>
      </c>
      <c r="L161" s="417">
        <f t="shared" si="39"/>
        <v>2</v>
      </c>
      <c r="M161" s="404">
        <f t="shared" si="49"/>
        <v>2</v>
      </c>
      <c r="N161" s="401" t="str">
        <f t="shared" si="34"/>
        <v>E+</v>
      </c>
      <c r="O161" s="396"/>
      <c r="P161" s="491">
        <v>2</v>
      </c>
      <c r="Q161" s="492">
        <v>2</v>
      </c>
      <c r="R161" s="492">
        <v>2</v>
      </c>
      <c r="S161" s="493">
        <v>2</v>
      </c>
      <c r="T161" s="420">
        <f t="shared" si="41"/>
        <v>2</v>
      </c>
      <c r="U161" s="491">
        <v>2</v>
      </c>
      <c r="V161" s="492">
        <v>2</v>
      </c>
      <c r="W161" s="492">
        <v>2</v>
      </c>
      <c r="X161" s="493">
        <v>2</v>
      </c>
      <c r="Y161" s="417">
        <f t="shared" si="42"/>
        <v>2</v>
      </c>
      <c r="Z161" s="404">
        <f t="shared" si="50"/>
        <v>2</v>
      </c>
      <c r="AA161" s="401" t="str">
        <f t="shared" si="35"/>
        <v>E+</v>
      </c>
      <c r="AB161" s="423">
        <v>2</v>
      </c>
      <c r="AC161" s="1050"/>
      <c r="AD161" s="412" t="str">
        <f t="shared" si="36"/>
        <v>E+</v>
      </c>
      <c r="AE161" s="408">
        <f t="shared" si="51"/>
        <v>2</v>
      </c>
      <c r="AF161" s="288"/>
      <c r="AG161" s="567"/>
      <c r="AH161" s="567"/>
      <c r="AI161" s="566" t="str">
        <f t="shared" si="45"/>
        <v>N</v>
      </c>
      <c r="AJ161" s="572"/>
      <c r="AK161" s="558"/>
      <c r="AL161" s="558"/>
      <c r="AM161" s="559"/>
      <c r="AN161" s="559"/>
      <c r="AO161" s="560"/>
      <c r="AP161" s="598">
        <f t="shared" si="46"/>
        <v>0</v>
      </c>
      <c r="AQ161" s="598">
        <f t="shared" si="47"/>
        <v>0</v>
      </c>
      <c r="AR161" s="558">
        <f t="shared" si="48"/>
        <v>0</v>
      </c>
      <c r="AS161" s="599">
        <f t="shared" si="37"/>
        <v>75</v>
      </c>
      <c r="AT161" s="772">
        <v>75</v>
      </c>
      <c r="AU161" s="661"/>
      <c r="AV161" s="661"/>
      <c r="AW161" s="661"/>
      <c r="AX161" s="661"/>
      <c r="AY161" s="661"/>
      <c r="AZ161" s="661"/>
      <c r="BA161" s="661"/>
      <c r="BB161" s="661"/>
      <c r="BC161" s="661"/>
      <c r="BD161" s="787"/>
    </row>
    <row r="162" spans="1:56" ht="76.5" x14ac:dyDescent="0.9">
      <c r="A162" s="430">
        <v>36</v>
      </c>
      <c r="B162" s="776">
        <f>DATOS!F43</f>
        <v>0</v>
      </c>
      <c r="C162" s="491">
        <v>2</v>
      </c>
      <c r="D162" s="492">
        <v>2</v>
      </c>
      <c r="E162" s="492">
        <v>2</v>
      </c>
      <c r="F162" s="493">
        <v>2</v>
      </c>
      <c r="G162" s="417">
        <f t="shared" si="38"/>
        <v>2</v>
      </c>
      <c r="H162" s="491">
        <v>2</v>
      </c>
      <c r="I162" s="492">
        <v>2</v>
      </c>
      <c r="J162" s="492">
        <v>2</v>
      </c>
      <c r="K162" s="493">
        <v>2</v>
      </c>
      <c r="L162" s="417">
        <f t="shared" si="39"/>
        <v>2</v>
      </c>
      <c r="M162" s="404">
        <f t="shared" si="49"/>
        <v>2</v>
      </c>
      <c r="N162" s="401" t="str">
        <f t="shared" si="34"/>
        <v>E+</v>
      </c>
      <c r="O162" s="396"/>
      <c r="P162" s="491">
        <v>2</v>
      </c>
      <c r="Q162" s="492">
        <v>2</v>
      </c>
      <c r="R162" s="492">
        <v>2</v>
      </c>
      <c r="S162" s="493">
        <v>2</v>
      </c>
      <c r="T162" s="420">
        <f t="shared" si="41"/>
        <v>2</v>
      </c>
      <c r="U162" s="491">
        <v>2</v>
      </c>
      <c r="V162" s="492">
        <v>2</v>
      </c>
      <c r="W162" s="492">
        <v>2</v>
      </c>
      <c r="X162" s="493">
        <v>2</v>
      </c>
      <c r="Y162" s="417">
        <f t="shared" si="42"/>
        <v>2</v>
      </c>
      <c r="Z162" s="404">
        <f t="shared" si="50"/>
        <v>2</v>
      </c>
      <c r="AA162" s="401" t="str">
        <f t="shared" si="35"/>
        <v>E+</v>
      </c>
      <c r="AB162" s="423">
        <v>2</v>
      </c>
      <c r="AC162" s="1050"/>
      <c r="AD162" s="412" t="str">
        <f t="shared" si="36"/>
        <v>E+</v>
      </c>
      <c r="AE162" s="408">
        <f t="shared" si="51"/>
        <v>2</v>
      </c>
      <c r="AF162" s="288"/>
      <c r="AG162" s="567"/>
      <c r="AH162" s="567"/>
      <c r="AI162" s="566" t="str">
        <f t="shared" si="45"/>
        <v>N</v>
      </c>
      <c r="AJ162" s="572"/>
      <c r="AK162" s="558"/>
      <c r="AL162" s="558"/>
      <c r="AM162" s="559"/>
      <c r="AN162" s="559"/>
      <c r="AO162" s="560"/>
      <c r="AP162" s="598">
        <f t="shared" si="46"/>
        <v>0</v>
      </c>
      <c r="AQ162" s="598">
        <f t="shared" si="47"/>
        <v>0</v>
      </c>
      <c r="AR162" s="558">
        <f t="shared" si="48"/>
        <v>0</v>
      </c>
      <c r="AS162" s="599">
        <f t="shared" si="37"/>
        <v>75</v>
      </c>
      <c r="AT162" s="772">
        <v>75</v>
      </c>
      <c r="AU162" s="661"/>
      <c r="AV162" s="661"/>
      <c r="AW162" s="661"/>
      <c r="AX162" s="661"/>
      <c r="AY162" s="661"/>
      <c r="AZ162" s="661"/>
      <c r="BA162" s="661"/>
      <c r="BB162" s="661"/>
      <c r="BC162" s="661"/>
      <c r="BD162" s="787"/>
    </row>
    <row r="163" spans="1:56" ht="76.5" x14ac:dyDescent="0.9">
      <c r="A163" s="430">
        <v>37</v>
      </c>
      <c r="B163" s="776">
        <f>DATOS!F44</f>
        <v>0</v>
      </c>
      <c r="C163" s="491">
        <v>1</v>
      </c>
      <c r="D163" s="492">
        <v>1</v>
      </c>
      <c r="E163" s="492">
        <v>1</v>
      </c>
      <c r="F163" s="493">
        <v>1</v>
      </c>
      <c r="G163" s="417">
        <f t="shared" si="38"/>
        <v>1</v>
      </c>
      <c r="H163" s="491">
        <v>1</v>
      </c>
      <c r="I163" s="492">
        <v>1</v>
      </c>
      <c r="J163" s="492">
        <v>1</v>
      </c>
      <c r="K163" s="493">
        <v>1</v>
      </c>
      <c r="L163" s="417">
        <f t="shared" si="39"/>
        <v>1</v>
      </c>
      <c r="M163" s="404">
        <f t="shared" si="49"/>
        <v>1</v>
      </c>
      <c r="N163" s="401" t="str">
        <f t="shared" si="34"/>
        <v>E-</v>
      </c>
      <c r="O163" s="396"/>
      <c r="P163" s="491">
        <v>1</v>
      </c>
      <c r="Q163" s="492">
        <v>1</v>
      </c>
      <c r="R163" s="492">
        <v>1</v>
      </c>
      <c r="S163" s="493">
        <v>1</v>
      </c>
      <c r="T163" s="420">
        <f t="shared" si="41"/>
        <v>1</v>
      </c>
      <c r="U163" s="491">
        <v>1</v>
      </c>
      <c r="V163" s="492">
        <v>1</v>
      </c>
      <c r="W163" s="492">
        <v>1</v>
      </c>
      <c r="X163" s="493">
        <v>1</v>
      </c>
      <c r="Y163" s="417">
        <f t="shared" si="42"/>
        <v>1</v>
      </c>
      <c r="Z163" s="404">
        <f t="shared" si="50"/>
        <v>1</v>
      </c>
      <c r="AA163" s="401" t="str">
        <f t="shared" si="35"/>
        <v>E-</v>
      </c>
      <c r="AB163" s="423">
        <v>1</v>
      </c>
      <c r="AC163" s="1050"/>
      <c r="AD163" s="412" t="str">
        <f t="shared" si="36"/>
        <v>E-</v>
      </c>
      <c r="AE163" s="408">
        <f t="shared" si="51"/>
        <v>1</v>
      </c>
      <c r="AF163" s="288"/>
      <c r="AG163" s="567"/>
      <c r="AH163" s="567"/>
      <c r="AI163" s="566" t="str">
        <f t="shared" si="45"/>
        <v>N</v>
      </c>
      <c r="AJ163" s="572"/>
      <c r="AK163" s="558"/>
      <c r="AL163" s="558"/>
      <c r="AM163" s="559"/>
      <c r="AN163" s="559"/>
      <c r="AO163" s="560"/>
      <c r="AP163" s="598">
        <f t="shared" si="46"/>
        <v>0</v>
      </c>
      <c r="AQ163" s="598">
        <f t="shared" si="47"/>
        <v>0</v>
      </c>
      <c r="AR163" s="558">
        <f t="shared" si="48"/>
        <v>0</v>
      </c>
      <c r="AS163" s="599">
        <f t="shared" si="37"/>
        <v>75</v>
      </c>
      <c r="AT163" s="772">
        <v>75</v>
      </c>
      <c r="AU163" s="661"/>
      <c r="AV163" s="661"/>
      <c r="AW163" s="661"/>
      <c r="AX163" s="661"/>
      <c r="AY163" s="661"/>
      <c r="AZ163" s="661"/>
      <c r="BA163" s="661"/>
      <c r="BB163" s="661"/>
      <c r="BC163" s="661"/>
      <c r="BD163" s="787"/>
    </row>
    <row r="164" spans="1:56" ht="76.5" x14ac:dyDescent="0.9">
      <c r="A164" s="430">
        <v>38</v>
      </c>
      <c r="B164" s="776">
        <f>DATOS!F45</f>
        <v>0</v>
      </c>
      <c r="C164" s="491">
        <v>1</v>
      </c>
      <c r="D164" s="492">
        <v>1</v>
      </c>
      <c r="E164" s="492">
        <v>1</v>
      </c>
      <c r="F164" s="493">
        <v>1</v>
      </c>
      <c r="G164" s="417">
        <f t="shared" si="38"/>
        <v>1</v>
      </c>
      <c r="H164" s="491">
        <v>1</v>
      </c>
      <c r="I164" s="492">
        <v>1</v>
      </c>
      <c r="J164" s="492">
        <v>1</v>
      </c>
      <c r="K164" s="493">
        <v>1</v>
      </c>
      <c r="L164" s="417">
        <f t="shared" si="39"/>
        <v>1</v>
      </c>
      <c r="M164" s="404">
        <f t="shared" si="49"/>
        <v>1</v>
      </c>
      <c r="N164" s="401" t="str">
        <f t="shared" si="34"/>
        <v>E-</v>
      </c>
      <c r="O164" s="396"/>
      <c r="P164" s="491">
        <v>1</v>
      </c>
      <c r="Q164" s="492">
        <v>1</v>
      </c>
      <c r="R164" s="492">
        <v>1</v>
      </c>
      <c r="S164" s="493">
        <v>1</v>
      </c>
      <c r="T164" s="420">
        <f t="shared" si="41"/>
        <v>1</v>
      </c>
      <c r="U164" s="491">
        <v>1</v>
      </c>
      <c r="V164" s="492">
        <v>1</v>
      </c>
      <c r="W164" s="492">
        <v>1</v>
      </c>
      <c r="X164" s="493">
        <v>1</v>
      </c>
      <c r="Y164" s="417">
        <f t="shared" si="42"/>
        <v>1</v>
      </c>
      <c r="Z164" s="404">
        <f t="shared" si="50"/>
        <v>1</v>
      </c>
      <c r="AA164" s="401" t="str">
        <f t="shared" si="35"/>
        <v>E-</v>
      </c>
      <c r="AB164" s="423">
        <v>1</v>
      </c>
      <c r="AC164" s="1050"/>
      <c r="AD164" s="412" t="str">
        <f t="shared" si="36"/>
        <v>E-</v>
      </c>
      <c r="AE164" s="408">
        <f t="shared" si="51"/>
        <v>1</v>
      </c>
      <c r="AF164" s="288"/>
      <c r="AG164" s="567"/>
      <c r="AH164" s="567"/>
      <c r="AI164" s="566" t="str">
        <f t="shared" si="45"/>
        <v>N</v>
      </c>
      <c r="AJ164" s="572"/>
      <c r="AK164" s="558"/>
      <c r="AL164" s="558"/>
      <c r="AM164" s="559"/>
      <c r="AN164" s="559"/>
      <c r="AO164" s="560"/>
      <c r="AP164" s="598">
        <f t="shared" si="46"/>
        <v>0</v>
      </c>
      <c r="AQ164" s="598">
        <f t="shared" si="47"/>
        <v>0</v>
      </c>
      <c r="AR164" s="558">
        <f t="shared" si="48"/>
        <v>0</v>
      </c>
      <c r="AS164" s="599">
        <f t="shared" si="37"/>
        <v>75</v>
      </c>
      <c r="AT164" s="772">
        <v>75</v>
      </c>
      <c r="AU164" s="661"/>
      <c r="AV164" s="661"/>
      <c r="AW164" s="661"/>
      <c r="AX164" s="661"/>
      <c r="AY164" s="661"/>
      <c r="AZ164" s="661"/>
      <c r="BA164" s="661"/>
      <c r="BB164" s="661"/>
      <c r="BC164" s="661"/>
      <c r="BD164" s="787"/>
    </row>
    <row r="165" spans="1:56" ht="76.5" x14ac:dyDescent="0.9">
      <c r="A165" s="430">
        <v>39</v>
      </c>
      <c r="B165" s="776">
        <f>DATOS!F46</f>
        <v>0</v>
      </c>
      <c r="C165" s="491">
        <v>1</v>
      </c>
      <c r="D165" s="492">
        <v>1</v>
      </c>
      <c r="E165" s="492">
        <v>1</v>
      </c>
      <c r="F165" s="493">
        <v>1</v>
      </c>
      <c r="G165" s="417">
        <f t="shared" si="38"/>
        <v>1</v>
      </c>
      <c r="H165" s="491">
        <v>1</v>
      </c>
      <c r="I165" s="492">
        <v>1</v>
      </c>
      <c r="J165" s="492">
        <v>1</v>
      </c>
      <c r="K165" s="493">
        <v>1</v>
      </c>
      <c r="L165" s="417">
        <f t="shared" si="39"/>
        <v>1</v>
      </c>
      <c r="M165" s="404">
        <f t="shared" si="49"/>
        <v>1</v>
      </c>
      <c r="N165" s="401" t="str">
        <f t="shared" si="34"/>
        <v>E-</v>
      </c>
      <c r="O165" s="396"/>
      <c r="P165" s="491">
        <v>1</v>
      </c>
      <c r="Q165" s="492">
        <v>1</v>
      </c>
      <c r="R165" s="492">
        <v>1</v>
      </c>
      <c r="S165" s="493">
        <v>1</v>
      </c>
      <c r="T165" s="420">
        <f t="shared" si="41"/>
        <v>1</v>
      </c>
      <c r="U165" s="491">
        <v>1</v>
      </c>
      <c r="V165" s="492">
        <v>1</v>
      </c>
      <c r="W165" s="492">
        <v>1</v>
      </c>
      <c r="X165" s="493">
        <v>1</v>
      </c>
      <c r="Y165" s="417">
        <f t="shared" si="42"/>
        <v>1</v>
      </c>
      <c r="Z165" s="404">
        <f t="shared" si="50"/>
        <v>1</v>
      </c>
      <c r="AA165" s="401" t="str">
        <f t="shared" si="35"/>
        <v>E-</v>
      </c>
      <c r="AB165" s="423">
        <v>1</v>
      </c>
      <c r="AC165" s="1050"/>
      <c r="AD165" s="412" t="str">
        <f t="shared" si="36"/>
        <v>E-</v>
      </c>
      <c r="AE165" s="408">
        <f t="shared" si="51"/>
        <v>1</v>
      </c>
      <c r="AF165" s="288"/>
      <c r="AG165" s="567"/>
      <c r="AH165" s="567"/>
      <c r="AI165" s="566" t="str">
        <f t="shared" si="45"/>
        <v>N</v>
      </c>
      <c r="AJ165" s="572"/>
      <c r="AK165" s="558"/>
      <c r="AL165" s="558"/>
      <c r="AM165" s="559"/>
      <c r="AN165" s="559"/>
      <c r="AO165" s="560"/>
      <c r="AP165" s="598">
        <f t="shared" si="46"/>
        <v>0</v>
      </c>
      <c r="AQ165" s="598">
        <f t="shared" si="47"/>
        <v>0</v>
      </c>
      <c r="AR165" s="558">
        <f t="shared" si="48"/>
        <v>0</v>
      </c>
      <c r="AS165" s="599">
        <f t="shared" si="37"/>
        <v>75</v>
      </c>
      <c r="AT165" s="772">
        <v>75</v>
      </c>
      <c r="AU165" s="661"/>
      <c r="AV165" s="661"/>
      <c r="AW165" s="661"/>
      <c r="AX165" s="661"/>
      <c r="AY165" s="661"/>
      <c r="AZ165" s="661"/>
      <c r="BA165" s="661"/>
      <c r="BB165" s="661"/>
      <c r="BC165" s="661"/>
      <c r="BD165" s="787"/>
    </row>
    <row r="166" spans="1:56" ht="77.25" thickBot="1" x14ac:dyDescent="0.95">
      <c r="A166" s="431">
        <v>40</v>
      </c>
      <c r="B166" s="777">
        <f>DATOS!F47</f>
        <v>0</v>
      </c>
      <c r="C166" s="494">
        <v>1</v>
      </c>
      <c r="D166" s="495">
        <v>1</v>
      </c>
      <c r="E166" s="495">
        <v>1</v>
      </c>
      <c r="F166" s="496">
        <v>1</v>
      </c>
      <c r="G166" s="418">
        <f t="shared" si="38"/>
        <v>1</v>
      </c>
      <c r="H166" s="494">
        <v>1</v>
      </c>
      <c r="I166" s="495">
        <v>1</v>
      </c>
      <c r="J166" s="495">
        <v>1</v>
      </c>
      <c r="K166" s="496">
        <v>1</v>
      </c>
      <c r="L166" s="418">
        <f t="shared" si="39"/>
        <v>1</v>
      </c>
      <c r="M166" s="405">
        <f t="shared" si="49"/>
        <v>1</v>
      </c>
      <c r="N166" s="402" t="str">
        <f t="shared" si="34"/>
        <v>E-</v>
      </c>
      <c r="O166" s="397"/>
      <c r="P166" s="494">
        <v>1</v>
      </c>
      <c r="Q166" s="495">
        <v>1</v>
      </c>
      <c r="R166" s="495">
        <v>1</v>
      </c>
      <c r="S166" s="496">
        <v>1</v>
      </c>
      <c r="T166" s="421">
        <f t="shared" si="41"/>
        <v>1</v>
      </c>
      <c r="U166" s="494">
        <v>1</v>
      </c>
      <c r="V166" s="495">
        <v>1</v>
      </c>
      <c r="W166" s="495">
        <v>1</v>
      </c>
      <c r="X166" s="496">
        <v>1</v>
      </c>
      <c r="Y166" s="418">
        <f t="shared" si="42"/>
        <v>1</v>
      </c>
      <c r="Z166" s="405">
        <f t="shared" si="50"/>
        <v>1</v>
      </c>
      <c r="AA166" s="402" t="str">
        <f t="shared" si="35"/>
        <v>E-</v>
      </c>
      <c r="AB166" s="424">
        <v>1</v>
      </c>
      <c r="AC166" s="1051"/>
      <c r="AD166" s="413" t="str">
        <f t="shared" si="36"/>
        <v>E-</v>
      </c>
      <c r="AE166" s="409">
        <f t="shared" si="51"/>
        <v>1</v>
      </c>
      <c r="AF166" s="289"/>
      <c r="AG166" s="576"/>
      <c r="AH166" s="576"/>
      <c r="AI166" s="575" t="str">
        <f t="shared" si="45"/>
        <v>N</v>
      </c>
      <c r="AJ166" s="578"/>
      <c r="AK166" s="579"/>
      <c r="AL166" s="579"/>
      <c r="AM166" s="580"/>
      <c r="AN166" s="580"/>
      <c r="AO166" s="581"/>
      <c r="AP166" s="604">
        <f t="shared" si="46"/>
        <v>0</v>
      </c>
      <c r="AQ166" s="604">
        <f t="shared" si="47"/>
        <v>0</v>
      </c>
      <c r="AR166" s="579">
        <f t="shared" si="48"/>
        <v>0</v>
      </c>
      <c r="AS166" s="605">
        <f t="shared" si="37"/>
        <v>75</v>
      </c>
      <c r="AT166" s="773">
        <v>75</v>
      </c>
      <c r="AU166" s="661"/>
      <c r="AV166" s="661"/>
      <c r="AW166" s="661"/>
      <c r="AX166" s="661"/>
      <c r="AY166" s="661"/>
      <c r="AZ166" s="661"/>
      <c r="BA166" s="661"/>
      <c r="BB166" s="661"/>
      <c r="BC166" s="661"/>
      <c r="BD166" s="787"/>
    </row>
    <row r="167" spans="1:56" ht="63" thickBot="1" x14ac:dyDescent="0.95">
      <c r="A167" s="385"/>
      <c r="E167" s="442" t="s">
        <v>168</v>
      </c>
      <c r="F167" s="440" t="s">
        <v>929</v>
      </c>
      <c r="G167" s="441" t="s">
        <v>169</v>
      </c>
      <c r="H167" s="384"/>
      <c r="I167" s="384"/>
      <c r="J167" s="384"/>
      <c r="K167" s="384"/>
      <c r="L167" s="224"/>
      <c r="M167" s="224"/>
      <c r="N167" s="224"/>
      <c r="O167" s="224"/>
      <c r="P167" s="384"/>
      <c r="Q167" s="384"/>
      <c r="R167" s="384"/>
      <c r="S167" s="384"/>
      <c r="T167" s="224"/>
      <c r="U167" s="384"/>
      <c r="V167" s="384"/>
      <c r="W167" s="384"/>
      <c r="X167" s="384"/>
      <c r="Y167" s="377"/>
      <c r="Z167" s="377"/>
      <c r="AA167" s="1040" t="s">
        <v>157</v>
      </c>
      <c r="AB167" s="1311"/>
      <c r="AC167" s="1311"/>
      <c r="AD167" s="1045"/>
      <c r="AE167" s="378">
        <f>AVERAGE(AE127:AE147)</f>
        <v>8.4285714285714288</v>
      </c>
      <c r="AF167" s="228"/>
      <c r="AG167" s="381"/>
      <c r="AH167" s="381"/>
      <c r="AI167" s="380"/>
      <c r="AJ167" s="380"/>
      <c r="AK167" s="380"/>
      <c r="AL167" s="380"/>
      <c r="AM167" s="380"/>
      <c r="AN167" s="380"/>
      <c r="AO167" s="380"/>
      <c r="AP167" s="380"/>
      <c r="AQ167" s="380"/>
      <c r="AR167" s="380"/>
      <c r="AS167" s="380"/>
      <c r="AT167" s="380"/>
      <c r="AU167" s="662"/>
      <c r="AV167" s="662"/>
      <c r="AW167" s="662"/>
      <c r="AX167" s="662"/>
      <c r="AY167" s="662"/>
      <c r="AZ167" s="662"/>
      <c r="BA167" s="662"/>
      <c r="BB167" s="662"/>
      <c r="BC167" s="662"/>
      <c r="BD167" s="788"/>
    </row>
    <row r="168" spans="1:56" ht="63" thickBot="1" x14ac:dyDescent="0.95">
      <c r="A168" s="385"/>
      <c r="B168" s="1042" t="s">
        <v>228</v>
      </c>
      <c r="C168" s="1043"/>
      <c r="D168" s="1044"/>
      <c r="E168" s="443" t="s">
        <v>170</v>
      </c>
      <c r="F168" s="444">
        <f>COUNTIFS($V$14:$V$53, "&gt;=8", $V$14:$V$53, "&lt;=10")</f>
        <v>14</v>
      </c>
      <c r="G168" s="449">
        <f>COUNTIFS($G$14:$G$52, "&gt;=8", $G$14:$G$52, "&lt;=10") / COUNT($G$14:$G$52)</f>
        <v>0.35897435897435898</v>
      </c>
      <c r="K168" s="384"/>
      <c r="L168" s="224"/>
      <c r="M168" s="224"/>
      <c r="N168" s="224"/>
      <c r="O168" s="224"/>
      <c r="P168" s="384"/>
      <c r="Q168" s="384"/>
      <c r="R168" s="384"/>
      <c r="S168" s="384"/>
      <c r="T168" s="224"/>
      <c r="U168" s="384"/>
      <c r="V168" s="384"/>
      <c r="W168" s="384"/>
      <c r="X168" s="384"/>
      <c r="Y168" s="377"/>
      <c r="Z168" s="377"/>
      <c r="AA168" s="377"/>
      <c r="AB168" s="377"/>
      <c r="AC168" s="1309" t="s">
        <v>158</v>
      </c>
      <c r="AD168" s="1041"/>
      <c r="AE168" s="379">
        <f>DATOS!C130</f>
        <v>0</v>
      </c>
      <c r="AF168" s="280"/>
      <c r="AG168" s="381"/>
      <c r="AH168" s="381"/>
      <c r="AI168" s="380"/>
      <c r="AJ168" s="380"/>
      <c r="AK168" s="380"/>
      <c r="AL168" s="380"/>
      <c r="AM168" s="380"/>
      <c r="AN168" s="380"/>
      <c r="AO168" s="380"/>
      <c r="AP168" s="380"/>
      <c r="AQ168" s="380"/>
      <c r="AR168" s="380"/>
      <c r="AS168" s="380"/>
      <c r="AT168" s="380"/>
      <c r="AU168" s="663"/>
      <c r="AV168" s="663"/>
      <c r="AW168" s="663"/>
      <c r="AX168" s="663"/>
      <c r="AY168" s="663"/>
      <c r="AZ168" s="663"/>
      <c r="BA168" s="663"/>
      <c r="BB168" s="663"/>
      <c r="BC168" s="663"/>
      <c r="BD168" s="789"/>
    </row>
    <row r="169" spans="1:56" x14ac:dyDescent="0.9">
      <c r="B169" s="1027" t="s">
        <v>231</v>
      </c>
      <c r="C169" s="1028"/>
      <c r="D169" s="1029"/>
      <c r="E169" s="445" t="s">
        <v>171</v>
      </c>
      <c r="F169" s="446">
        <f>COUNTIFS($V$14:$V$53, "&gt;=5", $V$14:$V$53, "&lt;=7")</f>
        <v>11</v>
      </c>
      <c r="G169" s="450">
        <f>COUNTIFS($G$14:$G$52, "&gt;=5", $G$14:$G$52, "&lt;=7") / COUNT($G$14:$G$52)</f>
        <v>0.28205128205128205</v>
      </c>
      <c r="K169" s="391"/>
      <c r="L169" s="376"/>
      <c r="M169" s="376"/>
      <c r="N169" s="376"/>
      <c r="O169" s="376"/>
      <c r="P169" s="391"/>
      <c r="Q169" s="391"/>
      <c r="R169" s="391"/>
      <c r="S169" s="391"/>
      <c r="T169" s="376"/>
      <c r="U169" s="384"/>
      <c r="V169" s="384"/>
      <c r="W169" s="384"/>
      <c r="X169" s="384"/>
      <c r="Y169" s="229"/>
      <c r="Z169" s="229"/>
      <c r="AA169" s="229"/>
      <c r="AB169" s="229"/>
      <c r="AC169" s="221"/>
      <c r="AD169" s="229"/>
      <c r="AE169" s="229"/>
      <c r="AF169" s="229"/>
      <c r="AG169" s="381"/>
      <c r="AH169" s="381"/>
      <c r="AI169" s="380"/>
      <c r="AJ169" s="380"/>
      <c r="AK169" s="380"/>
      <c r="AL169" s="380"/>
      <c r="AM169" s="380"/>
      <c r="AN169" s="380"/>
      <c r="AO169" s="380"/>
      <c r="AP169" s="380"/>
      <c r="AQ169" s="380"/>
      <c r="AR169" s="380"/>
      <c r="AS169" s="380"/>
      <c r="AT169" s="380"/>
      <c r="AU169" s="221"/>
      <c r="AV169" s="221"/>
      <c r="AW169" s="221"/>
      <c r="AX169" s="221"/>
      <c r="AY169" s="221"/>
      <c r="AZ169" s="221"/>
      <c r="BA169" s="221"/>
      <c r="BB169" s="221"/>
      <c r="BC169" s="221"/>
      <c r="BD169" s="791"/>
    </row>
    <row r="170" spans="1:56" ht="66" thickBot="1" x14ac:dyDescent="1">
      <c r="B170" s="1030" t="s">
        <v>234</v>
      </c>
      <c r="C170" s="1031"/>
      <c r="D170" s="1032"/>
      <c r="E170" s="447" t="s">
        <v>172</v>
      </c>
      <c r="F170" s="448">
        <f>COUNTIFS($V$14:$V$53, "&gt;=1", $V$14:$V$53, "&lt;=4")</f>
        <v>14</v>
      </c>
      <c r="G170" s="451">
        <f>COUNTIFS($G$14:$G$52, "&gt;=1", $G$14:$G$52, "&lt;=4") / COUNT($G$14:$G$52)</f>
        <v>0.35897435897435898</v>
      </c>
      <c r="K170" s="391"/>
      <c r="L170" s="1310" t="str">
        <f>DATOS!B20</f>
        <v xml:space="preserve"> TRELLES ORDÓÑEZ CAROL ALEXANDRA</v>
      </c>
      <c r="M170" s="1310"/>
      <c r="N170" s="1310"/>
      <c r="O170" s="1310"/>
      <c r="P170" s="1310"/>
      <c r="Q170" s="1310"/>
      <c r="R170" s="1310"/>
      <c r="S170" s="1310"/>
      <c r="T170" s="1310"/>
      <c r="U170" s="1313" t="s">
        <v>980</v>
      </c>
      <c r="V170" s="1313"/>
      <c r="W170" s="1313"/>
      <c r="X170" s="1313"/>
      <c r="Y170" s="1313"/>
      <c r="Z170" s="1313"/>
      <c r="AA170" s="1313"/>
      <c r="AB170" s="1313"/>
      <c r="AH170" s="1317" t="s">
        <v>917</v>
      </c>
      <c r="AI170" s="1317"/>
      <c r="AJ170" s="1317"/>
      <c r="AK170" s="1317"/>
      <c r="AL170" s="1317"/>
      <c r="AM170" s="1319" t="s">
        <v>918</v>
      </c>
      <c r="AN170" s="1319"/>
      <c r="AO170" s="1319"/>
      <c r="AP170" s="1319"/>
      <c r="AQ170" s="1319"/>
      <c r="AR170" s="1319"/>
      <c r="AS170" s="1319"/>
      <c r="AT170" s="1319"/>
      <c r="AU170" s="221"/>
      <c r="AV170" s="221"/>
      <c r="AW170" s="221"/>
      <c r="AX170" s="221"/>
      <c r="AY170" s="221"/>
      <c r="AZ170" s="221"/>
      <c r="BA170" s="221"/>
      <c r="BB170" s="221"/>
      <c r="BC170" s="221"/>
      <c r="BD170" s="791"/>
    </row>
    <row r="171" spans="1:56" ht="63" thickBot="1" x14ac:dyDescent="0.95">
      <c r="B171" s="1046" t="s">
        <v>173</v>
      </c>
      <c r="C171" s="1047"/>
      <c r="D171" s="1047"/>
      <c r="E171" s="1048"/>
      <c r="F171" s="452">
        <f>SUM(F168:F170)</f>
        <v>39</v>
      </c>
      <c r="G171" s="453">
        <f>DATOS!C130/28</f>
        <v>0</v>
      </c>
      <c r="K171" s="391"/>
      <c r="L171" s="1306" t="s">
        <v>111</v>
      </c>
      <c r="M171" s="1306"/>
      <c r="N171" s="1306"/>
      <c r="O171" s="1306"/>
      <c r="P171" s="1306"/>
      <c r="Q171" s="1306"/>
      <c r="R171" s="1306"/>
      <c r="S171" s="1306"/>
      <c r="T171" s="1306"/>
      <c r="U171" s="1313" t="s">
        <v>310</v>
      </c>
      <c r="V171" s="1313"/>
      <c r="W171" s="1313"/>
      <c r="X171" s="1313"/>
      <c r="Y171" s="1313"/>
      <c r="Z171" s="1313"/>
      <c r="AA171" s="1313"/>
      <c r="AB171" s="1313"/>
      <c r="AC171" s="221"/>
      <c r="AD171" s="229"/>
      <c r="AE171" s="229"/>
      <c r="AF171" s="229"/>
      <c r="AG171" s="381"/>
      <c r="AH171" s="381"/>
      <c r="AI171" s="380"/>
      <c r="AJ171" s="380"/>
      <c r="AK171" s="380"/>
      <c r="AL171" s="380"/>
      <c r="AM171" s="380"/>
      <c r="AN171" s="380"/>
      <c r="AO171" s="380"/>
      <c r="AP171" s="380"/>
      <c r="AQ171" s="380"/>
      <c r="AR171" s="380"/>
      <c r="AS171" s="380"/>
      <c r="AT171" s="380"/>
      <c r="AU171" s="221"/>
      <c r="AV171" s="221"/>
      <c r="AW171" s="221"/>
      <c r="AX171" s="221"/>
      <c r="AY171" s="221"/>
      <c r="AZ171" s="221"/>
      <c r="BA171" s="221"/>
      <c r="BB171" s="221"/>
      <c r="BC171" s="221"/>
      <c r="BD171" s="791"/>
    </row>
    <row r="172" spans="1:56" ht="101.25" x14ac:dyDescent="0.9">
      <c r="A172" s="990" t="s">
        <v>0</v>
      </c>
      <c r="B172" s="990"/>
      <c r="C172" s="990"/>
      <c r="D172" s="990"/>
      <c r="E172" s="990"/>
      <c r="F172" s="990"/>
      <c r="G172" s="990"/>
      <c r="H172" s="990"/>
      <c r="I172" s="990"/>
      <c r="J172" s="990"/>
      <c r="K172" s="990"/>
      <c r="L172" s="990"/>
      <c r="M172" s="990"/>
      <c r="N172" s="990"/>
      <c r="O172" s="990"/>
      <c r="P172" s="990"/>
      <c r="Q172" s="990"/>
      <c r="R172" s="990"/>
      <c r="S172" s="990"/>
      <c r="T172" s="990"/>
      <c r="U172" s="990"/>
      <c r="V172" s="990"/>
      <c r="W172" s="990"/>
      <c r="X172" s="990"/>
      <c r="Y172" s="990"/>
      <c r="Z172" s="990"/>
      <c r="AA172" s="990"/>
      <c r="AB172" s="990"/>
      <c r="AC172" s="990"/>
      <c r="AD172" s="990"/>
      <c r="AE172" s="990"/>
      <c r="AF172" s="990"/>
      <c r="AG172" s="990"/>
      <c r="AH172" s="990"/>
      <c r="AI172" s="990"/>
      <c r="AJ172" s="990"/>
      <c r="AK172" s="990"/>
      <c r="AL172" s="990"/>
      <c r="AM172" s="990"/>
      <c r="AN172" s="990"/>
      <c r="AO172" s="990"/>
      <c r="AP172" s="990"/>
      <c r="AQ172" s="990"/>
      <c r="AR172" s="990"/>
      <c r="AS172" s="990"/>
      <c r="AT172" s="990"/>
      <c r="AU172" s="82"/>
      <c r="AV172" s="82"/>
      <c r="AW172" s="82"/>
      <c r="AX172" s="82"/>
      <c r="AY172" s="82"/>
      <c r="AZ172" s="82"/>
      <c r="BA172" s="82"/>
      <c r="BB172" s="82"/>
      <c r="BC172" s="82"/>
      <c r="BD172" s="757"/>
    </row>
    <row r="173" spans="1:56" ht="75" x14ac:dyDescent="0.9">
      <c r="A173" s="991" t="str">
        <f>DATOS!C9</f>
        <v>ESCUELA DE EDUCACIÓN BÀSICA PARTICULAR MINERVA</v>
      </c>
      <c r="B173" s="991"/>
      <c r="C173" s="991"/>
      <c r="D173" s="991"/>
      <c r="E173" s="991"/>
      <c r="F173" s="991"/>
      <c r="G173" s="991"/>
      <c r="H173" s="991"/>
      <c r="I173" s="991"/>
      <c r="J173" s="991"/>
      <c r="K173" s="991"/>
      <c r="L173" s="991"/>
      <c r="M173" s="991"/>
      <c r="N173" s="991"/>
      <c r="O173" s="991"/>
      <c r="P173" s="991"/>
      <c r="Q173" s="991"/>
      <c r="R173" s="991"/>
      <c r="S173" s="991"/>
      <c r="T173" s="991"/>
      <c r="U173" s="991"/>
      <c r="V173" s="991"/>
      <c r="W173" s="991"/>
      <c r="X173" s="991"/>
      <c r="Y173" s="991"/>
      <c r="Z173" s="991"/>
      <c r="AA173" s="991"/>
      <c r="AB173" s="991"/>
      <c r="AC173" s="991"/>
      <c r="AD173" s="991"/>
      <c r="AE173" s="991"/>
      <c r="AF173" s="991"/>
      <c r="AG173" s="991"/>
      <c r="AH173" s="991"/>
      <c r="AI173" s="991"/>
      <c r="AJ173" s="991"/>
      <c r="AK173" s="991"/>
      <c r="AL173" s="991"/>
      <c r="AM173" s="991"/>
      <c r="AN173" s="991"/>
      <c r="AO173" s="991"/>
      <c r="AP173" s="991"/>
      <c r="AQ173" s="991"/>
      <c r="AR173" s="991"/>
      <c r="AS173" s="991"/>
      <c r="AT173" s="991"/>
      <c r="AU173" s="83"/>
      <c r="AV173" s="83"/>
      <c r="AW173" s="83"/>
      <c r="AX173" s="83"/>
      <c r="AY173" s="83"/>
      <c r="AZ173" s="83"/>
      <c r="BA173" s="83"/>
      <c r="BB173" s="83"/>
      <c r="BC173" s="83"/>
      <c r="BD173" s="758"/>
    </row>
    <row r="174" spans="1:56" ht="69" x14ac:dyDescent="0.9">
      <c r="A174" s="992" t="s">
        <v>159</v>
      </c>
      <c r="B174" s="992"/>
      <c r="C174" s="992"/>
      <c r="D174" s="992"/>
      <c r="E174" s="992"/>
      <c r="F174" s="992"/>
      <c r="G174" s="992"/>
      <c r="H174" s="992"/>
      <c r="I174" s="992"/>
      <c r="J174" s="992"/>
      <c r="K174" s="992"/>
      <c r="L174" s="992"/>
      <c r="M174" s="992"/>
      <c r="N174" s="992"/>
      <c r="O174" s="992"/>
      <c r="P174" s="992"/>
      <c r="Q174" s="992"/>
      <c r="R174" s="992"/>
      <c r="S174" s="992"/>
      <c r="T174" s="992"/>
      <c r="U174" s="992"/>
      <c r="V174" s="992"/>
      <c r="W174" s="992"/>
      <c r="X174" s="992"/>
      <c r="Y174" s="992"/>
      <c r="Z174" s="992"/>
      <c r="AA174" s="992"/>
      <c r="AB174" s="992"/>
      <c r="AC174" s="992"/>
      <c r="AD174" s="992"/>
      <c r="AE174" s="992"/>
      <c r="AF174" s="992"/>
      <c r="AG174" s="992"/>
      <c r="AH174" s="992"/>
      <c r="AI174" s="992"/>
      <c r="AJ174" s="992"/>
      <c r="AK174" s="992"/>
      <c r="AL174" s="992"/>
      <c r="AM174" s="992"/>
      <c r="AN174" s="992"/>
      <c r="AO174" s="992"/>
      <c r="AP174" s="992"/>
      <c r="AQ174" s="992"/>
      <c r="AR174" s="992"/>
      <c r="AS174" s="992"/>
      <c r="AT174" s="992"/>
      <c r="AU174" s="35"/>
      <c r="AV174" s="35"/>
      <c r="AW174" s="35"/>
      <c r="AX174" s="35"/>
      <c r="AY174" s="35"/>
      <c r="AZ174" s="35"/>
      <c r="BA174" s="35"/>
      <c r="BB174" s="35"/>
      <c r="BC174" s="35"/>
      <c r="BD174" s="759"/>
    </row>
    <row r="175" spans="1:56" x14ac:dyDescent="0.9">
      <c r="A175" s="993" t="s">
        <v>928</v>
      </c>
      <c r="B175" s="993"/>
      <c r="C175" s="993"/>
      <c r="D175" s="993"/>
      <c r="E175" s="993"/>
      <c r="F175" s="993"/>
      <c r="G175" s="993"/>
      <c r="H175" s="993"/>
      <c r="I175" s="993"/>
      <c r="J175" s="993"/>
      <c r="K175" s="993"/>
      <c r="L175" s="993"/>
      <c r="M175" s="993"/>
      <c r="N175" s="993"/>
      <c r="O175" s="993"/>
      <c r="P175" s="993"/>
      <c r="Q175" s="993"/>
      <c r="R175" s="993"/>
      <c r="S175" s="993"/>
      <c r="T175" s="993"/>
      <c r="U175" s="993"/>
      <c r="V175" s="993"/>
      <c r="W175" s="993"/>
      <c r="X175" s="993"/>
      <c r="Y175" s="993"/>
      <c r="Z175" s="993"/>
      <c r="AA175" s="993"/>
      <c r="AB175" s="993"/>
      <c r="AC175" s="993"/>
      <c r="AD175" s="993"/>
      <c r="AE175" s="993"/>
      <c r="AF175" s="993"/>
      <c r="AG175" s="993"/>
      <c r="AH175" s="993"/>
      <c r="AI175" s="993"/>
      <c r="AJ175" s="993"/>
      <c r="AK175" s="993"/>
      <c r="AL175" s="993"/>
      <c r="AM175" s="993"/>
      <c r="AN175" s="993"/>
      <c r="AO175" s="993"/>
      <c r="AP175" s="993"/>
      <c r="AQ175" s="993"/>
      <c r="AR175" s="993"/>
      <c r="AS175" s="993"/>
      <c r="AT175" s="993"/>
    </row>
    <row r="176" spans="1:56" x14ac:dyDescent="0.9">
      <c r="A176" s="385"/>
      <c r="B176" s="774"/>
      <c r="C176" s="390"/>
      <c r="D176" s="390"/>
      <c r="E176" s="390"/>
      <c r="F176" s="390"/>
      <c r="G176" s="45"/>
      <c r="H176" s="390"/>
      <c r="I176" s="390"/>
      <c r="J176" s="390"/>
      <c r="K176" s="390"/>
      <c r="L176" s="45"/>
      <c r="M176" s="45"/>
      <c r="N176" s="45"/>
      <c r="O176" s="45"/>
      <c r="P176" s="390"/>
      <c r="Q176" s="390"/>
      <c r="R176" s="382"/>
      <c r="S176" s="390"/>
      <c r="T176" s="45"/>
      <c r="AE176" s="222"/>
      <c r="AF176" s="222"/>
      <c r="AG176" s="223"/>
      <c r="AH176" s="223"/>
    </row>
    <row r="177" spans="1:56" ht="62.25" x14ac:dyDescent="0.9">
      <c r="A177" s="385"/>
      <c r="B177" s="774"/>
      <c r="C177" s="390"/>
      <c r="D177" s="390"/>
      <c r="E177" s="390"/>
      <c r="F177" s="390"/>
      <c r="J177" s="1289" t="s">
        <v>146</v>
      </c>
      <c r="K177" s="1289"/>
      <c r="L177" s="1289"/>
      <c r="M177" s="1290" t="str">
        <f>DATOS!C23</f>
        <v>CIENCIAS NATURALES</v>
      </c>
      <c r="N177" s="1290"/>
      <c r="O177" s="1290"/>
      <c r="P177" s="1290"/>
      <c r="Q177" s="1290"/>
      <c r="R177" s="1290"/>
      <c r="S177" s="1290"/>
      <c r="T177" s="1290"/>
      <c r="W177" s="436"/>
      <c r="X177" s="1291" t="s">
        <v>23</v>
      </c>
      <c r="Y177" s="1291"/>
      <c r="Z177" s="1305" t="str">
        <f>DATOS!C13</f>
        <v xml:space="preserve">BÁSICA </v>
      </c>
      <c r="AA177" s="1305"/>
      <c r="AB177" s="435"/>
      <c r="AC177" s="435"/>
      <c r="AD177" s="435"/>
      <c r="AE177" s="222"/>
      <c r="AF177" s="222"/>
      <c r="AG177" s="223"/>
      <c r="AH177" s="223"/>
    </row>
    <row r="178" spans="1:56" ht="62.25" x14ac:dyDescent="0.9">
      <c r="A178" s="385"/>
      <c r="B178" s="774"/>
      <c r="C178" s="390"/>
      <c r="D178" s="390"/>
      <c r="E178" s="390"/>
      <c r="F178" s="390"/>
      <c r="K178" s="1289" t="s">
        <v>111</v>
      </c>
      <c r="L178" s="1289"/>
      <c r="M178" s="1290" t="str">
        <f>DATOS!B20</f>
        <v xml:space="preserve"> TRELLES ORDÓÑEZ CAROL ALEXANDRA</v>
      </c>
      <c r="N178" s="1290"/>
      <c r="O178" s="1290"/>
      <c r="P178" s="1290"/>
      <c r="Q178" s="1290"/>
      <c r="R178" s="1290"/>
      <c r="S178" s="1290"/>
      <c r="T178" s="1290"/>
      <c r="W178" s="436"/>
      <c r="X178" s="996" t="s">
        <v>26</v>
      </c>
      <c r="Y178" s="996"/>
      <c r="Z178" s="1305" t="str">
        <f>DATOS!C14</f>
        <v>SEGUNDO</v>
      </c>
      <c r="AA178" s="1305"/>
      <c r="AB178" s="435"/>
      <c r="AC178" s="435"/>
      <c r="AD178" s="435"/>
      <c r="AE178" s="222"/>
      <c r="AF178" s="222"/>
      <c r="AG178" s="223"/>
      <c r="AH178" s="223"/>
    </row>
    <row r="179" spans="1:56" ht="62.25" x14ac:dyDescent="0.9">
      <c r="A179" s="385"/>
      <c r="B179" s="774"/>
      <c r="C179" s="390"/>
      <c r="D179" s="390"/>
      <c r="E179" s="390"/>
      <c r="F179" s="390"/>
      <c r="K179" s="1291" t="s">
        <v>19</v>
      </c>
      <c r="L179" s="1291"/>
      <c r="M179" s="1300" t="s">
        <v>20</v>
      </c>
      <c r="N179" s="1300"/>
      <c r="O179" s="1300"/>
      <c r="P179" s="1300"/>
      <c r="Q179" s="1300"/>
      <c r="R179" s="1300"/>
      <c r="S179" s="465"/>
      <c r="T179" s="465"/>
      <c r="W179" s="436"/>
      <c r="X179" s="1291" t="s">
        <v>28</v>
      </c>
      <c r="Y179" s="1291"/>
      <c r="Z179" s="1305" t="str">
        <f>DATOS!C15</f>
        <v>"A"</v>
      </c>
      <c r="AA179" s="1305"/>
      <c r="AB179" s="436"/>
      <c r="AC179" s="436"/>
      <c r="AD179" s="436"/>
      <c r="AE179" s="222"/>
      <c r="AF179" s="222"/>
      <c r="AG179" s="223"/>
      <c r="AH179" s="223"/>
    </row>
    <row r="180" spans="1:56" ht="188.25" thickBot="1" x14ac:dyDescent="0.95">
      <c r="A180" s="998" t="s">
        <v>981</v>
      </c>
      <c r="B180" s="998"/>
      <c r="C180" s="998"/>
      <c r="D180" s="998"/>
      <c r="E180" s="998"/>
      <c r="F180" s="998"/>
      <c r="G180" s="998"/>
      <c r="H180" s="998"/>
      <c r="I180" s="998"/>
      <c r="J180" s="998"/>
      <c r="K180" s="281"/>
      <c r="L180" s="388"/>
      <c r="M180" s="388"/>
      <c r="N180" s="388"/>
      <c r="O180" s="388"/>
      <c r="P180" s="281"/>
      <c r="Q180" s="281"/>
      <c r="R180" s="281"/>
      <c r="W180" s="437"/>
      <c r="X180" s="437"/>
      <c r="Y180" s="437"/>
      <c r="Z180" s="437"/>
      <c r="AA180" s="437"/>
      <c r="AB180" s="437"/>
      <c r="AC180" s="437"/>
      <c r="AD180" s="437"/>
      <c r="AE180" s="222"/>
      <c r="AF180" s="222"/>
      <c r="AG180" s="223"/>
      <c r="AH180" s="223"/>
      <c r="AT180" s="365"/>
    </row>
    <row r="181" spans="1:56" ht="150" customHeight="1" thickBot="1" x14ac:dyDescent="0.95">
      <c r="A181" s="999" t="s">
        <v>926</v>
      </c>
      <c r="B181" s="999" t="s">
        <v>5</v>
      </c>
      <c r="C181" s="1002" t="s">
        <v>919</v>
      </c>
      <c r="D181" s="1003"/>
      <c r="E181" s="1003"/>
      <c r="F181" s="1003"/>
      <c r="G181" s="1003"/>
      <c r="H181" s="1003"/>
      <c r="I181" s="1003"/>
      <c r="J181" s="1003"/>
      <c r="K181" s="1003"/>
      <c r="L181" s="1003"/>
      <c r="M181" s="1003"/>
      <c r="N181" s="1004"/>
      <c r="O181" s="392"/>
      <c r="P181" s="1005" t="s">
        <v>162</v>
      </c>
      <c r="Q181" s="1006"/>
      <c r="R181" s="1006"/>
      <c r="S181" s="1006"/>
      <c r="T181" s="1006"/>
      <c r="U181" s="1006"/>
      <c r="V181" s="1006"/>
      <c r="W181" s="1006"/>
      <c r="X181" s="1006"/>
      <c r="Y181" s="1006"/>
      <c r="Z181" s="1006"/>
      <c r="AA181" s="1007"/>
      <c r="AB181" s="1294" t="s">
        <v>163</v>
      </c>
      <c r="AC181" s="1295"/>
      <c r="AD181" s="1301" t="s">
        <v>968</v>
      </c>
      <c r="AE181" s="1302"/>
      <c r="AF181" s="225"/>
      <c r="AG181" s="1058" t="s">
        <v>969</v>
      </c>
      <c r="AH181" s="1058"/>
      <c r="AI181" s="1058"/>
      <c r="AJ181" s="1064" t="s">
        <v>970</v>
      </c>
      <c r="AK181" s="1065"/>
      <c r="AL181" s="1065"/>
      <c r="AM181" s="1065"/>
      <c r="AN181" s="1065"/>
      <c r="AO181" s="1065"/>
      <c r="AP181" s="1065"/>
      <c r="AQ181" s="1065"/>
      <c r="AR181" s="1065"/>
      <c r="AS181" s="1065"/>
      <c r="AT181" s="1065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785"/>
    </row>
    <row r="182" spans="1:56" ht="150" customHeight="1" thickBot="1" x14ac:dyDescent="0.95">
      <c r="A182" s="999"/>
      <c r="B182" s="999"/>
      <c r="C182" s="1021" t="s">
        <v>148</v>
      </c>
      <c r="D182" s="1022"/>
      <c r="E182" s="1022"/>
      <c r="F182" s="1023"/>
      <c r="G182" s="1012" t="s">
        <v>924</v>
      </c>
      <c r="H182" s="1021" t="s">
        <v>148</v>
      </c>
      <c r="I182" s="1022"/>
      <c r="J182" s="1022"/>
      <c r="K182" s="1023"/>
      <c r="L182" s="1012" t="s">
        <v>923</v>
      </c>
      <c r="M182" s="1014" t="s">
        <v>922</v>
      </c>
      <c r="N182" s="1015"/>
      <c r="O182" s="393"/>
      <c r="P182" s="1024" t="s">
        <v>148</v>
      </c>
      <c r="Q182" s="1025"/>
      <c r="R182" s="1025"/>
      <c r="S182" s="1026"/>
      <c r="T182" s="1012" t="s">
        <v>924</v>
      </c>
      <c r="U182" s="1024" t="s">
        <v>148</v>
      </c>
      <c r="V182" s="1025"/>
      <c r="W182" s="1025"/>
      <c r="X182" s="1026"/>
      <c r="Y182" s="1012" t="s">
        <v>923</v>
      </c>
      <c r="Z182" s="1298" t="s">
        <v>925</v>
      </c>
      <c r="AA182" s="1299"/>
      <c r="AB182" s="1296"/>
      <c r="AC182" s="1297"/>
      <c r="AD182" s="1303"/>
      <c r="AE182" s="1304"/>
      <c r="AF182" s="226"/>
      <c r="AG182" s="1059"/>
      <c r="AH182" s="1059"/>
      <c r="AI182" s="1059"/>
      <c r="AJ182" s="1052" t="s">
        <v>190</v>
      </c>
      <c r="AK182" s="1053"/>
      <c r="AL182" s="1054"/>
      <c r="AM182" s="1055" t="s">
        <v>191</v>
      </c>
      <c r="AN182" s="1056"/>
      <c r="AO182" s="1057"/>
      <c r="AP182" s="1055" t="s">
        <v>977</v>
      </c>
      <c r="AQ182" s="1056"/>
      <c r="AR182" s="1057"/>
      <c r="AS182" s="1060" t="s">
        <v>967</v>
      </c>
      <c r="AT182" s="1062" t="s">
        <v>976</v>
      </c>
      <c r="AU182" s="659"/>
      <c r="AV182" s="659"/>
      <c r="AW182" s="659"/>
      <c r="AX182" s="659"/>
      <c r="AY182" s="659"/>
      <c r="AZ182" s="659"/>
      <c r="BA182" s="659"/>
      <c r="BB182" s="659"/>
      <c r="BC182" s="659"/>
      <c r="BD182" s="785"/>
    </row>
    <row r="183" spans="1:56" ht="150" customHeight="1" thickBot="1" x14ac:dyDescent="0.95">
      <c r="A183" s="999"/>
      <c r="B183" s="1312"/>
      <c r="C183" s="415" t="s">
        <v>149</v>
      </c>
      <c r="D183" s="415" t="s">
        <v>150</v>
      </c>
      <c r="E183" s="415" t="s">
        <v>915</v>
      </c>
      <c r="F183" s="415" t="s">
        <v>916</v>
      </c>
      <c r="G183" s="1013"/>
      <c r="H183" s="415" t="s">
        <v>151</v>
      </c>
      <c r="I183" s="415" t="s">
        <v>152</v>
      </c>
      <c r="J183" s="415" t="s">
        <v>153</v>
      </c>
      <c r="K183" s="415" t="s">
        <v>921</v>
      </c>
      <c r="L183" s="1013"/>
      <c r="M183" s="778" t="s">
        <v>165</v>
      </c>
      <c r="N183" s="779" t="s">
        <v>164</v>
      </c>
      <c r="O183" s="394"/>
      <c r="P183" s="414" t="s">
        <v>149</v>
      </c>
      <c r="Q183" s="414" t="s">
        <v>150</v>
      </c>
      <c r="R183" s="414" t="s">
        <v>915</v>
      </c>
      <c r="S183" s="414" t="s">
        <v>916</v>
      </c>
      <c r="T183" s="1013"/>
      <c r="U183" s="414" t="s">
        <v>151</v>
      </c>
      <c r="V183" s="414" t="s">
        <v>152</v>
      </c>
      <c r="W183" s="414" t="s">
        <v>153</v>
      </c>
      <c r="X183" s="414" t="s">
        <v>921</v>
      </c>
      <c r="Y183" s="1013"/>
      <c r="Z183" s="778" t="s">
        <v>165</v>
      </c>
      <c r="AA183" s="779" t="s">
        <v>164</v>
      </c>
      <c r="AB183" s="780" t="s">
        <v>224</v>
      </c>
      <c r="AC183" s="781" t="s">
        <v>971</v>
      </c>
      <c r="AD183" s="782" t="s">
        <v>164</v>
      </c>
      <c r="AE183" s="783" t="s">
        <v>165</v>
      </c>
      <c r="AF183" s="227"/>
      <c r="AG183" s="122" t="s">
        <v>204</v>
      </c>
      <c r="AH183" s="122" t="s">
        <v>205</v>
      </c>
      <c r="AI183" s="716" t="s">
        <v>938</v>
      </c>
      <c r="AJ183" s="743" t="s">
        <v>207</v>
      </c>
      <c r="AK183" s="743" t="s">
        <v>208</v>
      </c>
      <c r="AL183" s="743" t="s">
        <v>209</v>
      </c>
      <c r="AM183" s="744" t="s">
        <v>207</v>
      </c>
      <c r="AN183" s="744" t="s">
        <v>208</v>
      </c>
      <c r="AO183" s="744" t="s">
        <v>209</v>
      </c>
      <c r="AP183" s="747" t="s">
        <v>210</v>
      </c>
      <c r="AQ183" s="747" t="s">
        <v>211</v>
      </c>
      <c r="AR183" s="747" t="s">
        <v>212</v>
      </c>
      <c r="AS183" s="1061"/>
      <c r="AT183" s="1063"/>
      <c r="AU183" s="660"/>
      <c r="AV183" s="660"/>
      <c r="AW183" s="660"/>
      <c r="AX183" s="660"/>
      <c r="AY183" s="660"/>
      <c r="AZ183" s="660"/>
      <c r="BA183" s="660"/>
      <c r="BB183" s="660"/>
      <c r="BC183" s="660"/>
      <c r="BD183" s="786"/>
    </row>
    <row r="184" spans="1:56" ht="76.5" x14ac:dyDescent="0.9">
      <c r="A184" s="429">
        <v>1</v>
      </c>
      <c r="B184" s="775">
        <f>DATOS!F8</f>
        <v>0</v>
      </c>
      <c r="C184" s="488">
        <v>10</v>
      </c>
      <c r="D184" s="489">
        <v>10</v>
      </c>
      <c r="E184" s="489">
        <v>10</v>
      </c>
      <c r="F184" s="490">
        <v>10</v>
      </c>
      <c r="G184" s="416">
        <f>SUM(C184:F184)/4</f>
        <v>10</v>
      </c>
      <c r="H184" s="488">
        <v>10</v>
      </c>
      <c r="I184" s="489">
        <v>10</v>
      </c>
      <c r="J184" s="489">
        <v>10</v>
      </c>
      <c r="K184" s="490">
        <v>10</v>
      </c>
      <c r="L184" s="416">
        <f>SUM(H184:K184)/4</f>
        <v>10</v>
      </c>
      <c r="M184" s="403">
        <f>SUM(G184+L184)/2</f>
        <v>10</v>
      </c>
      <c r="N184" s="400" t="str">
        <f t="shared" ref="N184:N223" si="52">INDEX($BF$1:$BF$10, MATCH(ROUND(M184, 2), $BE$1:$BE$10, 1))</f>
        <v>A+</v>
      </c>
      <c r="O184" s="395"/>
      <c r="P184" s="488">
        <v>10</v>
      </c>
      <c r="Q184" s="489">
        <v>10</v>
      </c>
      <c r="R184" s="489">
        <v>10</v>
      </c>
      <c r="S184" s="490">
        <v>10</v>
      </c>
      <c r="T184" s="419">
        <f>SUM(P184:S184)/4</f>
        <v>10</v>
      </c>
      <c r="U184" s="488">
        <v>10</v>
      </c>
      <c r="V184" s="489">
        <v>10</v>
      </c>
      <c r="W184" s="489">
        <v>10</v>
      </c>
      <c r="X184" s="490">
        <v>10</v>
      </c>
      <c r="Y184" s="416">
        <f>SUM(U184:X184)/4</f>
        <v>10</v>
      </c>
      <c r="Z184" s="403">
        <f>SUM(T184+Y184)/2</f>
        <v>10</v>
      </c>
      <c r="AA184" s="400" t="str">
        <f t="shared" ref="AA184:AA223" si="53">INDEX($BF$1:$BF$10, MATCH(ROUND(Z184, 2), $BE$1:$BE$10, 1))</f>
        <v>A+</v>
      </c>
      <c r="AB184" s="422">
        <v>10</v>
      </c>
      <c r="AC184" s="1049"/>
      <c r="AD184" s="411" t="str">
        <f t="shared" ref="AD184:AD223" si="54">INDEX($BF$1:$BF$10, MATCH(ROUND(AE184, 2), $BE$1:$BE$10, 1))</f>
        <v>A+</v>
      </c>
      <c r="AE184" s="407">
        <f>SUM(M184,Z184,AB184)/3</f>
        <v>10</v>
      </c>
      <c r="AF184" s="287"/>
      <c r="AG184" s="556"/>
      <c r="AH184" s="556"/>
      <c r="AI184" s="555" t="str">
        <f>IF(OR(AG184="A",AH184="A"),"A",IF(OR(AG184="B",AH184="B"),"B",IF(OR(AG184="C",AH184="C"),"C","N")))</f>
        <v>N</v>
      </c>
      <c r="AJ184" s="587"/>
      <c r="AK184" s="588"/>
      <c r="AL184" s="588"/>
      <c r="AM184" s="589"/>
      <c r="AN184" s="589"/>
      <c r="AO184" s="590"/>
      <c r="AP184" s="591">
        <f>SUM(AJ184+AM184)</f>
        <v>0</v>
      </c>
      <c r="AQ184" s="591">
        <f>SUM(AK184+AN184)</f>
        <v>0</v>
      </c>
      <c r="AR184" s="588">
        <f>SUM(AL184+AO184)</f>
        <v>0</v>
      </c>
      <c r="AS184" s="592">
        <f t="shared" ref="AS184:AS223" si="55">AT184  - AJ184  - AK184</f>
        <v>75</v>
      </c>
      <c r="AT184" s="771">
        <v>75</v>
      </c>
      <c r="AU184" s="661"/>
      <c r="AV184" s="661"/>
      <c r="AW184" s="661"/>
      <c r="AX184" s="661"/>
      <c r="AY184" s="661"/>
      <c r="AZ184" s="661"/>
      <c r="BA184" s="661"/>
      <c r="BB184" s="661"/>
      <c r="BC184" s="661"/>
      <c r="BD184" s="787"/>
    </row>
    <row r="185" spans="1:56" ht="76.5" x14ac:dyDescent="0.9">
      <c r="A185" s="430">
        <v>2</v>
      </c>
      <c r="B185" s="776">
        <f>DATOS!F9</f>
        <v>0</v>
      </c>
      <c r="C185" s="491">
        <v>10</v>
      </c>
      <c r="D185" s="492">
        <v>10</v>
      </c>
      <c r="E185" s="492">
        <v>10</v>
      </c>
      <c r="F185" s="493">
        <v>10</v>
      </c>
      <c r="G185" s="417">
        <f t="shared" ref="G185:G223" si="56">SUM(C185:F185)/4</f>
        <v>10</v>
      </c>
      <c r="H185" s="491">
        <v>10</v>
      </c>
      <c r="I185" s="492">
        <v>10</v>
      </c>
      <c r="J185" s="492">
        <v>10</v>
      </c>
      <c r="K185" s="493">
        <v>10</v>
      </c>
      <c r="L185" s="417">
        <f t="shared" ref="L185:L223" si="57">SUM(H185:K185)/4</f>
        <v>10</v>
      </c>
      <c r="M185" s="404">
        <f t="shared" ref="M185:M189" si="58">SUM(G185+L185)/2</f>
        <v>10</v>
      </c>
      <c r="N185" s="401" t="str">
        <f t="shared" si="52"/>
        <v>A+</v>
      </c>
      <c r="O185" s="396"/>
      <c r="P185" s="491">
        <v>10</v>
      </c>
      <c r="Q185" s="492">
        <v>10</v>
      </c>
      <c r="R185" s="492">
        <v>10</v>
      </c>
      <c r="S185" s="493">
        <v>10</v>
      </c>
      <c r="T185" s="420">
        <f t="shared" ref="T185:T223" si="59">SUM(P185:S185)/4</f>
        <v>10</v>
      </c>
      <c r="U185" s="491">
        <v>10</v>
      </c>
      <c r="V185" s="492">
        <v>10</v>
      </c>
      <c r="W185" s="492">
        <v>10</v>
      </c>
      <c r="X185" s="493">
        <v>10</v>
      </c>
      <c r="Y185" s="417">
        <f t="shared" ref="Y185:Y223" si="60">SUM(U185:X185)/4</f>
        <v>10</v>
      </c>
      <c r="Z185" s="404">
        <f t="shared" ref="Z185:Z189" si="61">SUM(T185+Y185)/2</f>
        <v>10</v>
      </c>
      <c r="AA185" s="401" t="str">
        <f t="shared" si="53"/>
        <v>A+</v>
      </c>
      <c r="AB185" s="423">
        <v>10</v>
      </c>
      <c r="AC185" s="1050"/>
      <c r="AD185" s="412" t="str">
        <f t="shared" si="54"/>
        <v>A+</v>
      </c>
      <c r="AE185" s="408">
        <f t="shared" ref="AE185:AE189" si="62">SUM(M185,Z185,AB185)/3</f>
        <v>10</v>
      </c>
      <c r="AF185" s="288"/>
      <c r="AG185" s="567"/>
      <c r="AH185" s="567"/>
      <c r="AI185" s="566" t="str">
        <f t="shared" ref="AI185:AI223" si="63">IF(OR(AG185="A",AH185="A"),"A",IF(OR(AG185="B",AH185="B"),"B",IF(OR(AG185="C",AH185="C"),"C","N")))</f>
        <v>N</v>
      </c>
      <c r="AJ185" s="572"/>
      <c r="AK185" s="558"/>
      <c r="AL185" s="558"/>
      <c r="AM185" s="559"/>
      <c r="AN185" s="559"/>
      <c r="AO185" s="560"/>
      <c r="AP185" s="598">
        <f t="shared" ref="AP185:AP223" si="64">SUM(AJ185+AM185)</f>
        <v>0</v>
      </c>
      <c r="AQ185" s="598">
        <f t="shared" ref="AQ185:AQ223" si="65">SUM(AK185+AN185)</f>
        <v>0</v>
      </c>
      <c r="AR185" s="558">
        <f t="shared" ref="AR185:AR223" si="66">SUM(AL185+AO185)</f>
        <v>0</v>
      </c>
      <c r="AS185" s="599">
        <f t="shared" si="55"/>
        <v>75</v>
      </c>
      <c r="AT185" s="772">
        <v>75</v>
      </c>
      <c r="AU185" s="661"/>
      <c r="AV185" s="661"/>
      <c r="AW185" s="661"/>
      <c r="AX185" s="661"/>
      <c r="AY185" s="661"/>
      <c r="AZ185" s="661"/>
      <c r="BA185" s="661"/>
      <c r="BB185" s="661"/>
      <c r="BC185" s="661"/>
      <c r="BD185" s="787"/>
    </row>
    <row r="186" spans="1:56" ht="76.5" x14ac:dyDescent="0.9">
      <c r="A186" s="430">
        <v>3</v>
      </c>
      <c r="B186" s="776">
        <f>DATOS!F10</f>
        <v>0</v>
      </c>
      <c r="C186" s="491">
        <v>10</v>
      </c>
      <c r="D186" s="492">
        <v>10</v>
      </c>
      <c r="E186" s="492">
        <v>10</v>
      </c>
      <c r="F186" s="493">
        <v>10</v>
      </c>
      <c r="G186" s="417">
        <f t="shared" si="56"/>
        <v>10</v>
      </c>
      <c r="H186" s="491">
        <v>10</v>
      </c>
      <c r="I186" s="492">
        <v>10</v>
      </c>
      <c r="J186" s="492">
        <v>10</v>
      </c>
      <c r="K186" s="493">
        <v>10</v>
      </c>
      <c r="L186" s="417">
        <f t="shared" si="57"/>
        <v>10</v>
      </c>
      <c r="M186" s="404">
        <f t="shared" si="58"/>
        <v>10</v>
      </c>
      <c r="N186" s="401" t="str">
        <f t="shared" si="52"/>
        <v>A+</v>
      </c>
      <c r="O186" s="396"/>
      <c r="P186" s="491">
        <v>10</v>
      </c>
      <c r="Q186" s="492">
        <v>10</v>
      </c>
      <c r="R186" s="492">
        <v>10</v>
      </c>
      <c r="S186" s="493">
        <v>10</v>
      </c>
      <c r="T186" s="420">
        <f t="shared" si="59"/>
        <v>10</v>
      </c>
      <c r="U186" s="491">
        <v>10</v>
      </c>
      <c r="V186" s="492">
        <v>10</v>
      </c>
      <c r="W186" s="492">
        <v>10</v>
      </c>
      <c r="X186" s="493">
        <v>10</v>
      </c>
      <c r="Y186" s="417">
        <f t="shared" si="60"/>
        <v>10</v>
      </c>
      <c r="Z186" s="404">
        <f t="shared" si="61"/>
        <v>10</v>
      </c>
      <c r="AA186" s="401" t="str">
        <f t="shared" si="53"/>
        <v>A+</v>
      </c>
      <c r="AB186" s="423">
        <v>10</v>
      </c>
      <c r="AC186" s="1050"/>
      <c r="AD186" s="412" t="str">
        <f t="shared" si="54"/>
        <v>A+</v>
      </c>
      <c r="AE186" s="408">
        <f t="shared" si="62"/>
        <v>10</v>
      </c>
      <c r="AF186" s="288"/>
      <c r="AG186" s="567"/>
      <c r="AH186" s="567"/>
      <c r="AI186" s="566" t="str">
        <f t="shared" si="63"/>
        <v>N</v>
      </c>
      <c r="AJ186" s="572"/>
      <c r="AK186" s="558"/>
      <c r="AL186" s="558"/>
      <c r="AM186" s="559"/>
      <c r="AN186" s="559"/>
      <c r="AO186" s="560"/>
      <c r="AP186" s="598">
        <f t="shared" si="64"/>
        <v>0</v>
      </c>
      <c r="AQ186" s="598">
        <f t="shared" si="65"/>
        <v>0</v>
      </c>
      <c r="AR186" s="558">
        <f t="shared" si="66"/>
        <v>0</v>
      </c>
      <c r="AS186" s="599">
        <f t="shared" si="55"/>
        <v>75</v>
      </c>
      <c r="AT186" s="772">
        <v>75</v>
      </c>
      <c r="AU186" s="661"/>
      <c r="AV186" s="661"/>
      <c r="AW186" s="661"/>
      <c r="AX186" s="661"/>
      <c r="AY186" s="661"/>
      <c r="AZ186" s="661"/>
      <c r="BA186" s="661"/>
      <c r="BB186" s="661"/>
      <c r="BC186" s="661"/>
      <c r="BD186" s="787"/>
    </row>
    <row r="187" spans="1:56" ht="76.5" x14ac:dyDescent="0.9">
      <c r="A187" s="430">
        <v>4</v>
      </c>
      <c r="B187" s="776">
        <f>DATOS!F11</f>
        <v>0</v>
      </c>
      <c r="C187" s="491">
        <v>10</v>
      </c>
      <c r="D187" s="492">
        <v>10</v>
      </c>
      <c r="E187" s="492">
        <v>10</v>
      </c>
      <c r="F187" s="493">
        <v>10</v>
      </c>
      <c r="G187" s="417">
        <f t="shared" si="56"/>
        <v>10</v>
      </c>
      <c r="H187" s="491">
        <v>10</v>
      </c>
      <c r="I187" s="492">
        <v>10</v>
      </c>
      <c r="J187" s="492">
        <v>10</v>
      </c>
      <c r="K187" s="493">
        <v>10</v>
      </c>
      <c r="L187" s="417">
        <f t="shared" si="57"/>
        <v>10</v>
      </c>
      <c r="M187" s="404">
        <f t="shared" si="58"/>
        <v>10</v>
      </c>
      <c r="N187" s="401" t="str">
        <f t="shared" si="52"/>
        <v>A+</v>
      </c>
      <c r="O187" s="396"/>
      <c r="P187" s="491">
        <v>10</v>
      </c>
      <c r="Q187" s="492">
        <v>10</v>
      </c>
      <c r="R187" s="492">
        <v>10</v>
      </c>
      <c r="S187" s="493">
        <v>10</v>
      </c>
      <c r="T187" s="420">
        <f t="shared" si="59"/>
        <v>10</v>
      </c>
      <c r="U187" s="491">
        <v>10</v>
      </c>
      <c r="V187" s="492">
        <v>10</v>
      </c>
      <c r="W187" s="492">
        <v>10</v>
      </c>
      <c r="X187" s="493">
        <v>10</v>
      </c>
      <c r="Y187" s="417">
        <f t="shared" si="60"/>
        <v>10</v>
      </c>
      <c r="Z187" s="404">
        <f t="shared" si="61"/>
        <v>10</v>
      </c>
      <c r="AA187" s="401" t="str">
        <f t="shared" si="53"/>
        <v>A+</v>
      </c>
      <c r="AB187" s="423">
        <v>10</v>
      </c>
      <c r="AC187" s="1050"/>
      <c r="AD187" s="412" t="str">
        <f t="shared" si="54"/>
        <v>A+</v>
      </c>
      <c r="AE187" s="408">
        <f t="shared" si="62"/>
        <v>10</v>
      </c>
      <c r="AF187" s="288"/>
      <c r="AG187" s="567"/>
      <c r="AH187" s="567"/>
      <c r="AI187" s="566" t="str">
        <f t="shared" si="63"/>
        <v>N</v>
      </c>
      <c r="AJ187" s="572"/>
      <c r="AK187" s="558"/>
      <c r="AL187" s="558"/>
      <c r="AM187" s="559"/>
      <c r="AN187" s="559"/>
      <c r="AO187" s="560"/>
      <c r="AP187" s="598">
        <f t="shared" si="64"/>
        <v>0</v>
      </c>
      <c r="AQ187" s="598">
        <f t="shared" si="65"/>
        <v>0</v>
      </c>
      <c r="AR187" s="558">
        <f t="shared" si="66"/>
        <v>0</v>
      </c>
      <c r="AS187" s="599">
        <f t="shared" si="55"/>
        <v>75</v>
      </c>
      <c r="AT187" s="772">
        <v>75</v>
      </c>
      <c r="AU187" s="661"/>
      <c r="AV187" s="661"/>
      <c r="AW187" s="661"/>
      <c r="AX187" s="661"/>
      <c r="AY187" s="661"/>
      <c r="AZ187" s="661"/>
      <c r="BA187" s="661"/>
      <c r="BB187" s="661"/>
      <c r="BC187" s="661"/>
      <c r="BD187" s="787"/>
    </row>
    <row r="188" spans="1:56" ht="76.5" x14ac:dyDescent="0.9">
      <c r="A188" s="430">
        <v>5</v>
      </c>
      <c r="B188" s="776">
        <f>DATOS!F12</f>
        <v>0</v>
      </c>
      <c r="C188" s="491">
        <v>10</v>
      </c>
      <c r="D188" s="492">
        <v>10</v>
      </c>
      <c r="E188" s="492">
        <v>10</v>
      </c>
      <c r="F188" s="493">
        <v>10</v>
      </c>
      <c r="G188" s="417">
        <f t="shared" si="56"/>
        <v>10</v>
      </c>
      <c r="H188" s="491">
        <v>10</v>
      </c>
      <c r="I188" s="492">
        <v>10</v>
      </c>
      <c r="J188" s="492">
        <v>10</v>
      </c>
      <c r="K188" s="493">
        <v>10</v>
      </c>
      <c r="L188" s="417">
        <f t="shared" si="57"/>
        <v>10</v>
      </c>
      <c r="M188" s="404">
        <f t="shared" si="58"/>
        <v>10</v>
      </c>
      <c r="N188" s="401" t="str">
        <f t="shared" si="52"/>
        <v>A+</v>
      </c>
      <c r="O188" s="396"/>
      <c r="P188" s="491">
        <v>10</v>
      </c>
      <c r="Q188" s="492">
        <v>10</v>
      </c>
      <c r="R188" s="492">
        <v>10</v>
      </c>
      <c r="S188" s="493">
        <v>10</v>
      </c>
      <c r="T188" s="420">
        <f t="shared" si="59"/>
        <v>10</v>
      </c>
      <c r="U188" s="491">
        <v>10</v>
      </c>
      <c r="V188" s="492">
        <v>10</v>
      </c>
      <c r="W188" s="492">
        <v>10</v>
      </c>
      <c r="X188" s="493">
        <v>10</v>
      </c>
      <c r="Y188" s="417">
        <f t="shared" si="60"/>
        <v>10</v>
      </c>
      <c r="Z188" s="404">
        <f t="shared" si="61"/>
        <v>10</v>
      </c>
      <c r="AA188" s="401" t="str">
        <f t="shared" si="53"/>
        <v>A+</v>
      </c>
      <c r="AB188" s="423">
        <v>10</v>
      </c>
      <c r="AC188" s="1050"/>
      <c r="AD188" s="412" t="str">
        <f t="shared" si="54"/>
        <v>A+</v>
      </c>
      <c r="AE188" s="408">
        <f t="shared" si="62"/>
        <v>10</v>
      </c>
      <c r="AF188" s="288"/>
      <c r="AG188" s="567"/>
      <c r="AH188" s="567"/>
      <c r="AI188" s="566" t="str">
        <f t="shared" si="63"/>
        <v>N</v>
      </c>
      <c r="AJ188" s="572"/>
      <c r="AK188" s="558"/>
      <c r="AL188" s="558"/>
      <c r="AM188" s="559"/>
      <c r="AN188" s="559"/>
      <c r="AO188" s="560"/>
      <c r="AP188" s="598">
        <f t="shared" si="64"/>
        <v>0</v>
      </c>
      <c r="AQ188" s="598">
        <f t="shared" si="65"/>
        <v>0</v>
      </c>
      <c r="AR188" s="558">
        <f t="shared" si="66"/>
        <v>0</v>
      </c>
      <c r="AS188" s="599">
        <f t="shared" si="55"/>
        <v>75</v>
      </c>
      <c r="AT188" s="772">
        <v>75</v>
      </c>
      <c r="AU188" s="661"/>
      <c r="AV188" s="661"/>
      <c r="AW188" s="661"/>
      <c r="AX188" s="661"/>
      <c r="AY188" s="661"/>
      <c r="AZ188" s="661"/>
      <c r="BA188" s="661"/>
      <c r="BB188" s="661"/>
      <c r="BC188" s="661"/>
      <c r="BD188" s="787"/>
    </row>
    <row r="189" spans="1:56" ht="76.5" x14ac:dyDescent="0.9">
      <c r="A189" s="430">
        <v>6</v>
      </c>
      <c r="B189" s="776">
        <f>DATOS!F13</f>
        <v>0</v>
      </c>
      <c r="C189" s="491">
        <v>10</v>
      </c>
      <c r="D189" s="492">
        <v>10</v>
      </c>
      <c r="E189" s="492">
        <v>10</v>
      </c>
      <c r="F189" s="493">
        <v>10</v>
      </c>
      <c r="G189" s="417">
        <f t="shared" si="56"/>
        <v>10</v>
      </c>
      <c r="H189" s="491">
        <v>10</v>
      </c>
      <c r="I189" s="492">
        <v>10</v>
      </c>
      <c r="J189" s="492">
        <v>10</v>
      </c>
      <c r="K189" s="493">
        <v>10</v>
      </c>
      <c r="L189" s="417">
        <f t="shared" si="57"/>
        <v>10</v>
      </c>
      <c r="M189" s="404">
        <f t="shared" si="58"/>
        <v>10</v>
      </c>
      <c r="N189" s="401" t="str">
        <f t="shared" si="52"/>
        <v>A+</v>
      </c>
      <c r="O189" s="396"/>
      <c r="P189" s="491">
        <v>10</v>
      </c>
      <c r="Q189" s="492">
        <v>10</v>
      </c>
      <c r="R189" s="492">
        <v>10</v>
      </c>
      <c r="S189" s="493">
        <v>10</v>
      </c>
      <c r="T189" s="420">
        <f t="shared" si="59"/>
        <v>10</v>
      </c>
      <c r="U189" s="491">
        <v>10</v>
      </c>
      <c r="V189" s="492">
        <v>10</v>
      </c>
      <c r="W189" s="492">
        <v>10</v>
      </c>
      <c r="X189" s="493">
        <v>10</v>
      </c>
      <c r="Y189" s="417">
        <f t="shared" si="60"/>
        <v>10</v>
      </c>
      <c r="Z189" s="404">
        <f t="shared" si="61"/>
        <v>10</v>
      </c>
      <c r="AA189" s="401" t="str">
        <f t="shared" si="53"/>
        <v>A+</v>
      </c>
      <c r="AB189" s="423">
        <v>10</v>
      </c>
      <c r="AC189" s="1050"/>
      <c r="AD189" s="412" t="str">
        <f t="shared" si="54"/>
        <v>A+</v>
      </c>
      <c r="AE189" s="408">
        <f t="shared" si="62"/>
        <v>10</v>
      </c>
      <c r="AF189" s="288"/>
      <c r="AG189" s="567"/>
      <c r="AH189" s="567"/>
      <c r="AI189" s="566" t="str">
        <f t="shared" si="63"/>
        <v>N</v>
      </c>
      <c r="AJ189" s="572"/>
      <c r="AK189" s="558"/>
      <c r="AL189" s="558"/>
      <c r="AM189" s="559"/>
      <c r="AN189" s="559"/>
      <c r="AO189" s="560"/>
      <c r="AP189" s="598">
        <f t="shared" si="64"/>
        <v>0</v>
      </c>
      <c r="AQ189" s="598">
        <f t="shared" si="65"/>
        <v>0</v>
      </c>
      <c r="AR189" s="558">
        <f t="shared" si="66"/>
        <v>0</v>
      </c>
      <c r="AS189" s="599">
        <f t="shared" si="55"/>
        <v>75</v>
      </c>
      <c r="AT189" s="772">
        <v>75</v>
      </c>
      <c r="AU189" s="661"/>
      <c r="AV189" s="661"/>
      <c r="AW189" s="661"/>
      <c r="AX189" s="661"/>
      <c r="AY189" s="661"/>
      <c r="AZ189" s="661"/>
      <c r="BA189" s="661"/>
      <c r="BB189" s="661"/>
      <c r="BC189" s="661"/>
      <c r="BD189" s="787"/>
    </row>
    <row r="190" spans="1:56" ht="76.5" x14ac:dyDescent="0.9">
      <c r="A190" s="430">
        <v>7</v>
      </c>
      <c r="B190" s="776">
        <f>DATOS!F14</f>
        <v>0</v>
      </c>
      <c r="C190" s="491">
        <v>9</v>
      </c>
      <c r="D190" s="492">
        <v>9</v>
      </c>
      <c r="E190" s="492">
        <v>9</v>
      </c>
      <c r="F190" s="493">
        <v>9</v>
      </c>
      <c r="G190" s="417">
        <f t="shared" si="56"/>
        <v>9</v>
      </c>
      <c r="H190" s="491">
        <v>9</v>
      </c>
      <c r="I190" s="492">
        <v>9</v>
      </c>
      <c r="J190" s="492">
        <v>9</v>
      </c>
      <c r="K190" s="493">
        <v>9</v>
      </c>
      <c r="L190" s="417">
        <f t="shared" si="57"/>
        <v>9</v>
      </c>
      <c r="M190" s="404">
        <f>SUM(G190+L190)/2</f>
        <v>9</v>
      </c>
      <c r="N190" s="401" t="str">
        <f t="shared" si="52"/>
        <v>A-</v>
      </c>
      <c r="O190" s="396"/>
      <c r="P190" s="491">
        <v>9</v>
      </c>
      <c r="Q190" s="492">
        <v>9</v>
      </c>
      <c r="R190" s="492">
        <v>9</v>
      </c>
      <c r="S190" s="493">
        <v>9</v>
      </c>
      <c r="T190" s="420">
        <f t="shared" si="59"/>
        <v>9</v>
      </c>
      <c r="U190" s="491">
        <v>9</v>
      </c>
      <c r="V190" s="492">
        <v>9</v>
      </c>
      <c r="W190" s="492">
        <v>9</v>
      </c>
      <c r="X190" s="493">
        <v>9</v>
      </c>
      <c r="Y190" s="417">
        <f t="shared" si="60"/>
        <v>9</v>
      </c>
      <c r="Z190" s="404">
        <f>SUM(T190+Y190)/2</f>
        <v>9</v>
      </c>
      <c r="AA190" s="401" t="str">
        <f t="shared" si="53"/>
        <v>A-</v>
      </c>
      <c r="AB190" s="423">
        <v>9</v>
      </c>
      <c r="AC190" s="1050"/>
      <c r="AD190" s="412" t="str">
        <f t="shared" si="54"/>
        <v>A-</v>
      </c>
      <c r="AE190" s="408">
        <f>SUM(M190,Z190,AB190)/3</f>
        <v>9</v>
      </c>
      <c r="AF190" s="288"/>
      <c r="AG190" s="567"/>
      <c r="AH190" s="567"/>
      <c r="AI190" s="566" t="str">
        <f t="shared" si="63"/>
        <v>N</v>
      </c>
      <c r="AJ190" s="572"/>
      <c r="AK190" s="558"/>
      <c r="AL190" s="558"/>
      <c r="AM190" s="559"/>
      <c r="AN190" s="559"/>
      <c r="AO190" s="560"/>
      <c r="AP190" s="598">
        <f t="shared" si="64"/>
        <v>0</v>
      </c>
      <c r="AQ190" s="598">
        <f t="shared" si="65"/>
        <v>0</v>
      </c>
      <c r="AR190" s="558">
        <f t="shared" si="66"/>
        <v>0</v>
      </c>
      <c r="AS190" s="599">
        <f t="shared" si="55"/>
        <v>75</v>
      </c>
      <c r="AT190" s="772">
        <v>75</v>
      </c>
      <c r="AU190" s="661"/>
      <c r="AV190" s="661"/>
      <c r="AW190" s="661"/>
      <c r="AX190" s="661"/>
      <c r="AY190" s="661"/>
      <c r="AZ190" s="661"/>
      <c r="BA190" s="661"/>
      <c r="BB190" s="661"/>
      <c r="BC190" s="661"/>
      <c r="BD190" s="787"/>
    </row>
    <row r="191" spans="1:56" ht="76.5" x14ac:dyDescent="0.9">
      <c r="A191" s="430">
        <v>8</v>
      </c>
      <c r="B191" s="776">
        <f>DATOS!F15</f>
        <v>0</v>
      </c>
      <c r="C191" s="491">
        <v>9</v>
      </c>
      <c r="D191" s="492">
        <v>9</v>
      </c>
      <c r="E191" s="492">
        <v>9</v>
      </c>
      <c r="F191" s="493">
        <v>9</v>
      </c>
      <c r="G191" s="417">
        <f t="shared" si="56"/>
        <v>9</v>
      </c>
      <c r="H191" s="491">
        <v>9</v>
      </c>
      <c r="I191" s="492">
        <v>9</v>
      </c>
      <c r="J191" s="492">
        <v>9</v>
      </c>
      <c r="K191" s="493">
        <v>9</v>
      </c>
      <c r="L191" s="417">
        <f t="shared" si="57"/>
        <v>9</v>
      </c>
      <c r="M191" s="404">
        <f t="shared" ref="M191:M223" si="67">SUM(G191+L191)/2</f>
        <v>9</v>
      </c>
      <c r="N191" s="401" t="str">
        <f t="shared" si="52"/>
        <v>A-</v>
      </c>
      <c r="O191" s="396"/>
      <c r="P191" s="491">
        <v>9</v>
      </c>
      <c r="Q191" s="492">
        <v>9</v>
      </c>
      <c r="R191" s="492">
        <v>9</v>
      </c>
      <c r="S191" s="493">
        <v>9</v>
      </c>
      <c r="T191" s="420">
        <f t="shared" si="59"/>
        <v>9</v>
      </c>
      <c r="U191" s="491">
        <v>9</v>
      </c>
      <c r="V191" s="492">
        <v>9</v>
      </c>
      <c r="W191" s="492">
        <v>9</v>
      </c>
      <c r="X191" s="493">
        <v>9</v>
      </c>
      <c r="Y191" s="417">
        <f t="shared" si="60"/>
        <v>9</v>
      </c>
      <c r="Z191" s="404">
        <f t="shared" ref="Z191:Z223" si="68">SUM(T191+Y191)/2</f>
        <v>9</v>
      </c>
      <c r="AA191" s="401" t="str">
        <f t="shared" si="53"/>
        <v>A-</v>
      </c>
      <c r="AB191" s="423">
        <v>9</v>
      </c>
      <c r="AC191" s="1050"/>
      <c r="AD191" s="412" t="str">
        <f t="shared" si="54"/>
        <v>A-</v>
      </c>
      <c r="AE191" s="408">
        <f t="shared" ref="AE191:AE223" si="69">SUM(M191,Z191,AB191)/3</f>
        <v>9</v>
      </c>
      <c r="AF191" s="288"/>
      <c r="AG191" s="567"/>
      <c r="AH191" s="567"/>
      <c r="AI191" s="566" t="str">
        <f t="shared" si="63"/>
        <v>N</v>
      </c>
      <c r="AJ191" s="572"/>
      <c r="AK191" s="558"/>
      <c r="AL191" s="558"/>
      <c r="AM191" s="559"/>
      <c r="AN191" s="559"/>
      <c r="AO191" s="560"/>
      <c r="AP191" s="598">
        <f t="shared" si="64"/>
        <v>0</v>
      </c>
      <c r="AQ191" s="598">
        <f t="shared" si="65"/>
        <v>0</v>
      </c>
      <c r="AR191" s="558">
        <f t="shared" si="66"/>
        <v>0</v>
      </c>
      <c r="AS191" s="599">
        <f t="shared" si="55"/>
        <v>75</v>
      </c>
      <c r="AT191" s="772">
        <v>75</v>
      </c>
      <c r="AU191" s="661"/>
      <c r="AV191" s="661"/>
      <c r="AW191" s="661"/>
      <c r="AX191" s="661"/>
      <c r="AY191" s="661"/>
      <c r="AZ191" s="661"/>
      <c r="BA191" s="661"/>
      <c r="BB191" s="661"/>
      <c r="BC191" s="661"/>
      <c r="BD191" s="787"/>
    </row>
    <row r="192" spans="1:56" ht="76.5" x14ac:dyDescent="0.9">
      <c r="A192" s="430">
        <v>9</v>
      </c>
      <c r="B192" s="776">
        <f>DATOS!F16</f>
        <v>0</v>
      </c>
      <c r="C192" s="491">
        <v>9</v>
      </c>
      <c r="D192" s="492">
        <v>9</v>
      </c>
      <c r="E192" s="492">
        <v>9</v>
      </c>
      <c r="F192" s="493">
        <v>9</v>
      </c>
      <c r="G192" s="417">
        <f t="shared" si="56"/>
        <v>9</v>
      </c>
      <c r="H192" s="491">
        <v>9</v>
      </c>
      <c r="I192" s="492">
        <v>9</v>
      </c>
      <c r="J192" s="492">
        <v>9</v>
      </c>
      <c r="K192" s="493">
        <v>9</v>
      </c>
      <c r="L192" s="417">
        <f t="shared" si="57"/>
        <v>9</v>
      </c>
      <c r="M192" s="404">
        <f t="shared" si="67"/>
        <v>9</v>
      </c>
      <c r="N192" s="401" t="str">
        <f t="shared" si="52"/>
        <v>A-</v>
      </c>
      <c r="O192" s="396"/>
      <c r="P192" s="491">
        <v>9</v>
      </c>
      <c r="Q192" s="492">
        <v>9</v>
      </c>
      <c r="R192" s="492">
        <v>9</v>
      </c>
      <c r="S192" s="493">
        <v>9</v>
      </c>
      <c r="T192" s="420">
        <f t="shared" si="59"/>
        <v>9</v>
      </c>
      <c r="U192" s="491">
        <v>9</v>
      </c>
      <c r="V192" s="492">
        <v>9</v>
      </c>
      <c r="W192" s="492">
        <v>9</v>
      </c>
      <c r="X192" s="493">
        <v>9</v>
      </c>
      <c r="Y192" s="417">
        <f t="shared" si="60"/>
        <v>9</v>
      </c>
      <c r="Z192" s="404">
        <f t="shared" si="68"/>
        <v>9</v>
      </c>
      <c r="AA192" s="401" t="str">
        <f t="shared" si="53"/>
        <v>A-</v>
      </c>
      <c r="AB192" s="423">
        <v>9</v>
      </c>
      <c r="AC192" s="1050"/>
      <c r="AD192" s="412" t="str">
        <f t="shared" si="54"/>
        <v>A-</v>
      </c>
      <c r="AE192" s="408">
        <f t="shared" si="69"/>
        <v>9</v>
      </c>
      <c r="AF192" s="288"/>
      <c r="AG192" s="567"/>
      <c r="AH192" s="567"/>
      <c r="AI192" s="566" t="str">
        <f t="shared" si="63"/>
        <v>N</v>
      </c>
      <c r="AJ192" s="572"/>
      <c r="AK192" s="558"/>
      <c r="AL192" s="558"/>
      <c r="AM192" s="559"/>
      <c r="AN192" s="559"/>
      <c r="AO192" s="560"/>
      <c r="AP192" s="598">
        <f t="shared" si="64"/>
        <v>0</v>
      </c>
      <c r="AQ192" s="598">
        <f t="shared" si="65"/>
        <v>0</v>
      </c>
      <c r="AR192" s="558">
        <f t="shared" si="66"/>
        <v>0</v>
      </c>
      <c r="AS192" s="599">
        <f t="shared" si="55"/>
        <v>75</v>
      </c>
      <c r="AT192" s="772">
        <v>75</v>
      </c>
      <c r="AU192" s="661"/>
      <c r="AV192" s="661"/>
      <c r="AW192" s="661"/>
      <c r="AX192" s="661"/>
      <c r="AY192" s="661"/>
      <c r="AZ192" s="661"/>
      <c r="BA192" s="661"/>
      <c r="BB192" s="661"/>
      <c r="BC192" s="661"/>
      <c r="BD192" s="787"/>
    </row>
    <row r="193" spans="1:56" ht="76.5" x14ac:dyDescent="0.9">
      <c r="A193" s="430">
        <v>10</v>
      </c>
      <c r="B193" s="776">
        <f>DATOS!F17</f>
        <v>0</v>
      </c>
      <c r="C193" s="491">
        <v>9</v>
      </c>
      <c r="D193" s="492">
        <v>9</v>
      </c>
      <c r="E193" s="492">
        <v>9</v>
      </c>
      <c r="F193" s="493">
        <v>9</v>
      </c>
      <c r="G193" s="417">
        <f t="shared" si="56"/>
        <v>9</v>
      </c>
      <c r="H193" s="491">
        <v>9</v>
      </c>
      <c r="I193" s="492">
        <v>9</v>
      </c>
      <c r="J193" s="492">
        <v>9</v>
      </c>
      <c r="K193" s="493">
        <v>9</v>
      </c>
      <c r="L193" s="417">
        <f t="shared" si="57"/>
        <v>9</v>
      </c>
      <c r="M193" s="404">
        <f t="shared" si="67"/>
        <v>9</v>
      </c>
      <c r="N193" s="401" t="str">
        <f t="shared" si="52"/>
        <v>A-</v>
      </c>
      <c r="O193" s="396"/>
      <c r="P193" s="491">
        <v>9</v>
      </c>
      <c r="Q193" s="492">
        <v>9</v>
      </c>
      <c r="R193" s="492">
        <v>9</v>
      </c>
      <c r="S193" s="493">
        <v>9</v>
      </c>
      <c r="T193" s="420">
        <f t="shared" si="59"/>
        <v>9</v>
      </c>
      <c r="U193" s="491">
        <v>9</v>
      </c>
      <c r="V193" s="492">
        <v>9</v>
      </c>
      <c r="W193" s="492">
        <v>9</v>
      </c>
      <c r="X193" s="493">
        <v>9</v>
      </c>
      <c r="Y193" s="417">
        <f t="shared" si="60"/>
        <v>9</v>
      </c>
      <c r="Z193" s="404">
        <f t="shared" si="68"/>
        <v>9</v>
      </c>
      <c r="AA193" s="401" t="str">
        <f t="shared" si="53"/>
        <v>A-</v>
      </c>
      <c r="AB193" s="423">
        <v>9</v>
      </c>
      <c r="AC193" s="1050"/>
      <c r="AD193" s="412" t="str">
        <f t="shared" si="54"/>
        <v>A-</v>
      </c>
      <c r="AE193" s="408">
        <f t="shared" si="69"/>
        <v>9</v>
      </c>
      <c r="AF193" s="288"/>
      <c r="AG193" s="567"/>
      <c r="AH193" s="567"/>
      <c r="AI193" s="566" t="str">
        <f t="shared" si="63"/>
        <v>N</v>
      </c>
      <c r="AJ193" s="572"/>
      <c r="AK193" s="558"/>
      <c r="AL193" s="558"/>
      <c r="AM193" s="559"/>
      <c r="AN193" s="559"/>
      <c r="AO193" s="560"/>
      <c r="AP193" s="598">
        <f t="shared" si="64"/>
        <v>0</v>
      </c>
      <c r="AQ193" s="598">
        <f t="shared" si="65"/>
        <v>0</v>
      </c>
      <c r="AR193" s="558">
        <f t="shared" si="66"/>
        <v>0</v>
      </c>
      <c r="AS193" s="599">
        <f t="shared" si="55"/>
        <v>75</v>
      </c>
      <c r="AT193" s="772">
        <v>75</v>
      </c>
      <c r="AU193" s="661"/>
      <c r="AV193" s="661"/>
      <c r="AW193" s="661"/>
      <c r="AX193" s="661"/>
      <c r="AY193" s="661"/>
      <c r="AZ193" s="661"/>
      <c r="BA193" s="661"/>
      <c r="BB193" s="661"/>
      <c r="BC193" s="661"/>
      <c r="BD193" s="787"/>
    </row>
    <row r="194" spans="1:56" ht="76.5" x14ac:dyDescent="0.9">
      <c r="A194" s="430">
        <v>11</v>
      </c>
      <c r="B194" s="776">
        <f>DATOS!F18</f>
        <v>0</v>
      </c>
      <c r="C194" s="491">
        <v>9</v>
      </c>
      <c r="D194" s="492">
        <v>9</v>
      </c>
      <c r="E194" s="492">
        <v>9</v>
      </c>
      <c r="F194" s="493">
        <v>9</v>
      </c>
      <c r="G194" s="417">
        <f t="shared" si="56"/>
        <v>9</v>
      </c>
      <c r="H194" s="491">
        <v>9</v>
      </c>
      <c r="I194" s="492">
        <v>9</v>
      </c>
      <c r="J194" s="492">
        <v>9</v>
      </c>
      <c r="K194" s="493">
        <v>9</v>
      </c>
      <c r="L194" s="417">
        <f t="shared" si="57"/>
        <v>9</v>
      </c>
      <c r="M194" s="404">
        <f t="shared" si="67"/>
        <v>9</v>
      </c>
      <c r="N194" s="401" t="str">
        <f t="shared" si="52"/>
        <v>A-</v>
      </c>
      <c r="O194" s="396"/>
      <c r="P194" s="491">
        <v>9</v>
      </c>
      <c r="Q194" s="492">
        <v>9</v>
      </c>
      <c r="R194" s="492">
        <v>9</v>
      </c>
      <c r="S194" s="493">
        <v>9</v>
      </c>
      <c r="T194" s="420">
        <f t="shared" si="59"/>
        <v>9</v>
      </c>
      <c r="U194" s="491">
        <v>9</v>
      </c>
      <c r="V194" s="492">
        <v>9</v>
      </c>
      <c r="W194" s="492">
        <v>9</v>
      </c>
      <c r="X194" s="493">
        <v>9</v>
      </c>
      <c r="Y194" s="417">
        <f t="shared" si="60"/>
        <v>9</v>
      </c>
      <c r="Z194" s="404">
        <f t="shared" si="68"/>
        <v>9</v>
      </c>
      <c r="AA194" s="401" t="str">
        <f t="shared" si="53"/>
        <v>A-</v>
      </c>
      <c r="AB194" s="423">
        <v>9</v>
      </c>
      <c r="AC194" s="1050"/>
      <c r="AD194" s="412" t="str">
        <f t="shared" si="54"/>
        <v>A-</v>
      </c>
      <c r="AE194" s="408">
        <f t="shared" si="69"/>
        <v>9</v>
      </c>
      <c r="AF194" s="288"/>
      <c r="AG194" s="567"/>
      <c r="AH194" s="567"/>
      <c r="AI194" s="566" t="str">
        <f t="shared" si="63"/>
        <v>N</v>
      </c>
      <c r="AJ194" s="572"/>
      <c r="AK194" s="558"/>
      <c r="AL194" s="558"/>
      <c r="AM194" s="559"/>
      <c r="AN194" s="559"/>
      <c r="AO194" s="560"/>
      <c r="AP194" s="598">
        <f t="shared" si="64"/>
        <v>0</v>
      </c>
      <c r="AQ194" s="598">
        <f t="shared" si="65"/>
        <v>0</v>
      </c>
      <c r="AR194" s="558">
        <f t="shared" si="66"/>
        <v>0</v>
      </c>
      <c r="AS194" s="599">
        <f t="shared" si="55"/>
        <v>75</v>
      </c>
      <c r="AT194" s="772">
        <v>75</v>
      </c>
      <c r="AU194" s="661"/>
      <c r="AV194" s="661"/>
      <c r="AW194" s="661"/>
      <c r="AX194" s="661"/>
      <c r="AY194" s="661"/>
      <c r="AZ194" s="661"/>
      <c r="BA194" s="661"/>
      <c r="BB194" s="661"/>
      <c r="BC194" s="661"/>
      <c r="BD194" s="787"/>
    </row>
    <row r="195" spans="1:56" ht="76.5" x14ac:dyDescent="0.9">
      <c r="A195" s="430">
        <v>12</v>
      </c>
      <c r="B195" s="776">
        <f>DATOS!F19</f>
        <v>0</v>
      </c>
      <c r="C195" s="491">
        <v>8</v>
      </c>
      <c r="D195" s="492">
        <v>8</v>
      </c>
      <c r="E195" s="492">
        <v>8</v>
      </c>
      <c r="F195" s="493">
        <v>8</v>
      </c>
      <c r="G195" s="417">
        <f t="shared" si="56"/>
        <v>8</v>
      </c>
      <c r="H195" s="491">
        <v>8</v>
      </c>
      <c r="I195" s="492">
        <v>8</v>
      </c>
      <c r="J195" s="492">
        <v>8</v>
      </c>
      <c r="K195" s="493">
        <v>8</v>
      </c>
      <c r="L195" s="417">
        <f t="shared" si="57"/>
        <v>8</v>
      </c>
      <c r="M195" s="404">
        <f t="shared" si="67"/>
        <v>8</v>
      </c>
      <c r="N195" s="401" t="str">
        <f t="shared" si="52"/>
        <v>B+</v>
      </c>
      <c r="O195" s="396"/>
      <c r="P195" s="491">
        <v>8</v>
      </c>
      <c r="Q195" s="492">
        <v>8</v>
      </c>
      <c r="R195" s="492">
        <v>8</v>
      </c>
      <c r="S195" s="493">
        <v>8</v>
      </c>
      <c r="T195" s="420">
        <f t="shared" si="59"/>
        <v>8</v>
      </c>
      <c r="U195" s="491">
        <v>8</v>
      </c>
      <c r="V195" s="492">
        <v>8</v>
      </c>
      <c r="W195" s="492">
        <v>8</v>
      </c>
      <c r="X195" s="493">
        <v>8</v>
      </c>
      <c r="Y195" s="417">
        <f t="shared" si="60"/>
        <v>8</v>
      </c>
      <c r="Z195" s="404">
        <f t="shared" si="68"/>
        <v>8</v>
      </c>
      <c r="AA195" s="401" t="str">
        <f t="shared" si="53"/>
        <v>B+</v>
      </c>
      <c r="AB195" s="423">
        <v>8</v>
      </c>
      <c r="AC195" s="1050"/>
      <c r="AD195" s="412" t="str">
        <f t="shared" si="54"/>
        <v>B+</v>
      </c>
      <c r="AE195" s="408">
        <f t="shared" si="69"/>
        <v>8</v>
      </c>
      <c r="AF195" s="288"/>
      <c r="AG195" s="567"/>
      <c r="AH195" s="567"/>
      <c r="AI195" s="566" t="str">
        <f t="shared" si="63"/>
        <v>N</v>
      </c>
      <c r="AJ195" s="572"/>
      <c r="AK195" s="558"/>
      <c r="AL195" s="558"/>
      <c r="AM195" s="559"/>
      <c r="AN195" s="559"/>
      <c r="AO195" s="560"/>
      <c r="AP195" s="598">
        <f t="shared" si="64"/>
        <v>0</v>
      </c>
      <c r="AQ195" s="598">
        <f t="shared" si="65"/>
        <v>0</v>
      </c>
      <c r="AR195" s="558">
        <f t="shared" si="66"/>
        <v>0</v>
      </c>
      <c r="AS195" s="599">
        <f t="shared" si="55"/>
        <v>75</v>
      </c>
      <c r="AT195" s="772">
        <v>75</v>
      </c>
      <c r="AU195" s="661"/>
      <c r="AV195" s="661"/>
      <c r="AW195" s="661"/>
      <c r="AX195" s="661"/>
      <c r="AY195" s="661"/>
      <c r="AZ195" s="661"/>
      <c r="BA195" s="661"/>
      <c r="BB195" s="661"/>
      <c r="BC195" s="661"/>
      <c r="BD195" s="787"/>
    </row>
    <row r="196" spans="1:56" ht="76.5" x14ac:dyDescent="0.9">
      <c r="A196" s="430">
        <v>13</v>
      </c>
      <c r="B196" s="776">
        <f>DATOS!F20</f>
        <v>0</v>
      </c>
      <c r="C196" s="491">
        <v>8</v>
      </c>
      <c r="D196" s="492">
        <v>8</v>
      </c>
      <c r="E196" s="492">
        <v>8</v>
      </c>
      <c r="F196" s="493">
        <v>8</v>
      </c>
      <c r="G196" s="417">
        <f t="shared" si="56"/>
        <v>8</v>
      </c>
      <c r="H196" s="491">
        <v>8</v>
      </c>
      <c r="I196" s="492">
        <v>8</v>
      </c>
      <c r="J196" s="492">
        <v>8</v>
      </c>
      <c r="K196" s="493">
        <v>8</v>
      </c>
      <c r="L196" s="417">
        <f t="shared" si="57"/>
        <v>8</v>
      </c>
      <c r="M196" s="404">
        <f t="shared" si="67"/>
        <v>8</v>
      </c>
      <c r="N196" s="401" t="str">
        <f t="shared" si="52"/>
        <v>B+</v>
      </c>
      <c r="O196" s="396"/>
      <c r="P196" s="491">
        <v>8</v>
      </c>
      <c r="Q196" s="492">
        <v>8</v>
      </c>
      <c r="R196" s="492">
        <v>8</v>
      </c>
      <c r="S196" s="493">
        <v>8</v>
      </c>
      <c r="T196" s="420">
        <f t="shared" si="59"/>
        <v>8</v>
      </c>
      <c r="U196" s="491">
        <v>8</v>
      </c>
      <c r="V196" s="492">
        <v>8</v>
      </c>
      <c r="W196" s="492">
        <v>8</v>
      </c>
      <c r="X196" s="493">
        <v>8</v>
      </c>
      <c r="Y196" s="417">
        <f t="shared" si="60"/>
        <v>8</v>
      </c>
      <c r="Z196" s="404">
        <f t="shared" si="68"/>
        <v>8</v>
      </c>
      <c r="AA196" s="401" t="str">
        <f t="shared" si="53"/>
        <v>B+</v>
      </c>
      <c r="AB196" s="423">
        <v>8</v>
      </c>
      <c r="AC196" s="1050"/>
      <c r="AD196" s="412" t="str">
        <f t="shared" si="54"/>
        <v>B+</v>
      </c>
      <c r="AE196" s="408">
        <f t="shared" si="69"/>
        <v>8</v>
      </c>
      <c r="AF196" s="288"/>
      <c r="AG196" s="567"/>
      <c r="AH196" s="567"/>
      <c r="AI196" s="566" t="str">
        <f t="shared" si="63"/>
        <v>N</v>
      </c>
      <c r="AJ196" s="572"/>
      <c r="AK196" s="558"/>
      <c r="AL196" s="558"/>
      <c r="AM196" s="559"/>
      <c r="AN196" s="559"/>
      <c r="AO196" s="560"/>
      <c r="AP196" s="598">
        <f t="shared" si="64"/>
        <v>0</v>
      </c>
      <c r="AQ196" s="598">
        <f t="shared" si="65"/>
        <v>0</v>
      </c>
      <c r="AR196" s="558">
        <f t="shared" si="66"/>
        <v>0</v>
      </c>
      <c r="AS196" s="599">
        <f t="shared" si="55"/>
        <v>75</v>
      </c>
      <c r="AT196" s="772">
        <v>75</v>
      </c>
      <c r="AU196" s="661"/>
      <c r="AV196" s="661"/>
      <c r="AW196" s="661"/>
      <c r="AX196" s="661"/>
      <c r="AY196" s="661"/>
      <c r="AZ196" s="661"/>
      <c r="BA196" s="661"/>
      <c r="BB196" s="661"/>
      <c r="BC196" s="661"/>
      <c r="BD196" s="787"/>
    </row>
    <row r="197" spans="1:56" ht="76.5" x14ac:dyDescent="0.9">
      <c r="A197" s="430">
        <v>14</v>
      </c>
      <c r="B197" s="776">
        <f>DATOS!F21</f>
        <v>0</v>
      </c>
      <c r="C197" s="491">
        <v>8</v>
      </c>
      <c r="D197" s="492">
        <v>8</v>
      </c>
      <c r="E197" s="492">
        <v>8</v>
      </c>
      <c r="F197" s="493">
        <v>8</v>
      </c>
      <c r="G197" s="417">
        <f t="shared" si="56"/>
        <v>8</v>
      </c>
      <c r="H197" s="491">
        <v>8</v>
      </c>
      <c r="I197" s="492">
        <v>8</v>
      </c>
      <c r="J197" s="492">
        <v>8</v>
      </c>
      <c r="K197" s="493">
        <v>8</v>
      </c>
      <c r="L197" s="417">
        <f t="shared" si="57"/>
        <v>8</v>
      </c>
      <c r="M197" s="404">
        <f t="shared" si="67"/>
        <v>8</v>
      </c>
      <c r="N197" s="401" t="str">
        <f t="shared" si="52"/>
        <v>B+</v>
      </c>
      <c r="O197" s="396"/>
      <c r="P197" s="491">
        <v>8</v>
      </c>
      <c r="Q197" s="492">
        <v>8</v>
      </c>
      <c r="R197" s="492">
        <v>8</v>
      </c>
      <c r="S197" s="493">
        <v>8</v>
      </c>
      <c r="T197" s="420">
        <f t="shared" si="59"/>
        <v>8</v>
      </c>
      <c r="U197" s="491">
        <v>8</v>
      </c>
      <c r="V197" s="492">
        <v>8</v>
      </c>
      <c r="W197" s="492">
        <v>8</v>
      </c>
      <c r="X197" s="493">
        <v>8</v>
      </c>
      <c r="Y197" s="417">
        <f t="shared" si="60"/>
        <v>8</v>
      </c>
      <c r="Z197" s="404">
        <f t="shared" si="68"/>
        <v>8</v>
      </c>
      <c r="AA197" s="401" t="str">
        <f t="shared" si="53"/>
        <v>B+</v>
      </c>
      <c r="AB197" s="423">
        <v>8</v>
      </c>
      <c r="AC197" s="1050"/>
      <c r="AD197" s="412" t="str">
        <f t="shared" si="54"/>
        <v>B+</v>
      </c>
      <c r="AE197" s="408">
        <f t="shared" si="69"/>
        <v>8</v>
      </c>
      <c r="AF197" s="288"/>
      <c r="AG197" s="567"/>
      <c r="AH197" s="567"/>
      <c r="AI197" s="566" t="str">
        <f t="shared" si="63"/>
        <v>N</v>
      </c>
      <c r="AJ197" s="572"/>
      <c r="AK197" s="558"/>
      <c r="AL197" s="558"/>
      <c r="AM197" s="559"/>
      <c r="AN197" s="559"/>
      <c r="AO197" s="560"/>
      <c r="AP197" s="598">
        <f t="shared" si="64"/>
        <v>0</v>
      </c>
      <c r="AQ197" s="598">
        <f t="shared" si="65"/>
        <v>0</v>
      </c>
      <c r="AR197" s="558">
        <f t="shared" si="66"/>
        <v>0</v>
      </c>
      <c r="AS197" s="599">
        <f t="shared" si="55"/>
        <v>75</v>
      </c>
      <c r="AT197" s="772">
        <v>75</v>
      </c>
      <c r="AU197" s="661"/>
      <c r="AV197" s="661"/>
      <c r="AW197" s="661"/>
      <c r="AX197" s="661"/>
      <c r="AY197" s="661"/>
      <c r="AZ197" s="661"/>
      <c r="BA197" s="661"/>
      <c r="BB197" s="661"/>
      <c r="BC197" s="661"/>
      <c r="BD197" s="787"/>
    </row>
    <row r="198" spans="1:56" ht="76.5" x14ac:dyDescent="0.9">
      <c r="A198" s="430">
        <v>15</v>
      </c>
      <c r="B198" s="776">
        <f>DATOS!F22</f>
        <v>0</v>
      </c>
      <c r="C198" s="491">
        <v>8</v>
      </c>
      <c r="D198" s="492">
        <v>8</v>
      </c>
      <c r="E198" s="492">
        <v>8</v>
      </c>
      <c r="F198" s="493">
        <v>8</v>
      </c>
      <c r="G198" s="417">
        <f t="shared" si="56"/>
        <v>8</v>
      </c>
      <c r="H198" s="491">
        <v>8</v>
      </c>
      <c r="I198" s="492">
        <v>8</v>
      </c>
      <c r="J198" s="492">
        <v>8</v>
      </c>
      <c r="K198" s="493">
        <v>8</v>
      </c>
      <c r="L198" s="417">
        <f t="shared" si="57"/>
        <v>8</v>
      </c>
      <c r="M198" s="404">
        <f t="shared" si="67"/>
        <v>8</v>
      </c>
      <c r="N198" s="401" t="str">
        <f t="shared" si="52"/>
        <v>B+</v>
      </c>
      <c r="O198" s="396"/>
      <c r="P198" s="491">
        <v>8</v>
      </c>
      <c r="Q198" s="492">
        <v>8</v>
      </c>
      <c r="R198" s="492">
        <v>8</v>
      </c>
      <c r="S198" s="493">
        <v>8</v>
      </c>
      <c r="T198" s="420">
        <f t="shared" si="59"/>
        <v>8</v>
      </c>
      <c r="U198" s="491">
        <v>8</v>
      </c>
      <c r="V198" s="492">
        <v>8</v>
      </c>
      <c r="W198" s="492">
        <v>8</v>
      </c>
      <c r="X198" s="493">
        <v>8</v>
      </c>
      <c r="Y198" s="417">
        <f t="shared" si="60"/>
        <v>8</v>
      </c>
      <c r="Z198" s="404">
        <f t="shared" si="68"/>
        <v>8</v>
      </c>
      <c r="AA198" s="401" t="str">
        <f t="shared" si="53"/>
        <v>B+</v>
      </c>
      <c r="AB198" s="423">
        <v>8</v>
      </c>
      <c r="AC198" s="1050"/>
      <c r="AD198" s="412" t="str">
        <f t="shared" si="54"/>
        <v>B+</v>
      </c>
      <c r="AE198" s="408">
        <f t="shared" si="69"/>
        <v>8</v>
      </c>
      <c r="AF198" s="288"/>
      <c r="AG198" s="567"/>
      <c r="AH198" s="567"/>
      <c r="AI198" s="566" t="str">
        <f t="shared" si="63"/>
        <v>N</v>
      </c>
      <c r="AJ198" s="572"/>
      <c r="AK198" s="558"/>
      <c r="AL198" s="558"/>
      <c r="AM198" s="559"/>
      <c r="AN198" s="559"/>
      <c r="AO198" s="560"/>
      <c r="AP198" s="598">
        <f t="shared" si="64"/>
        <v>0</v>
      </c>
      <c r="AQ198" s="598">
        <f t="shared" si="65"/>
        <v>0</v>
      </c>
      <c r="AR198" s="558">
        <f t="shared" si="66"/>
        <v>0</v>
      </c>
      <c r="AS198" s="599">
        <f t="shared" si="55"/>
        <v>75</v>
      </c>
      <c r="AT198" s="772">
        <v>75</v>
      </c>
      <c r="AU198" s="661"/>
      <c r="AV198" s="661"/>
      <c r="AW198" s="661"/>
      <c r="AX198" s="661"/>
      <c r="AY198" s="661"/>
      <c r="AZ198" s="661"/>
      <c r="BA198" s="661"/>
      <c r="BB198" s="661"/>
      <c r="BC198" s="661"/>
      <c r="BD198" s="787"/>
    </row>
    <row r="199" spans="1:56" ht="76.5" x14ac:dyDescent="0.9">
      <c r="A199" s="430">
        <v>16</v>
      </c>
      <c r="B199" s="776">
        <f>DATOS!F23</f>
        <v>0</v>
      </c>
      <c r="C199" s="491">
        <v>7</v>
      </c>
      <c r="D199" s="492">
        <v>7</v>
      </c>
      <c r="E199" s="492">
        <v>7</v>
      </c>
      <c r="F199" s="493">
        <v>7</v>
      </c>
      <c r="G199" s="417">
        <f t="shared" si="56"/>
        <v>7</v>
      </c>
      <c r="H199" s="491">
        <v>7</v>
      </c>
      <c r="I199" s="492">
        <v>7</v>
      </c>
      <c r="J199" s="492">
        <v>7</v>
      </c>
      <c r="K199" s="493">
        <v>7</v>
      </c>
      <c r="L199" s="417">
        <f t="shared" si="57"/>
        <v>7</v>
      </c>
      <c r="M199" s="404">
        <f t="shared" si="67"/>
        <v>7</v>
      </c>
      <c r="N199" s="401" t="str">
        <f t="shared" si="52"/>
        <v>B-</v>
      </c>
      <c r="O199" s="396"/>
      <c r="P199" s="491">
        <v>7</v>
      </c>
      <c r="Q199" s="492">
        <v>7</v>
      </c>
      <c r="R199" s="492">
        <v>7</v>
      </c>
      <c r="S199" s="493">
        <v>7</v>
      </c>
      <c r="T199" s="420">
        <f t="shared" si="59"/>
        <v>7</v>
      </c>
      <c r="U199" s="491">
        <v>7</v>
      </c>
      <c r="V199" s="492">
        <v>7</v>
      </c>
      <c r="W199" s="492">
        <v>7</v>
      </c>
      <c r="X199" s="493">
        <v>7</v>
      </c>
      <c r="Y199" s="417">
        <f t="shared" si="60"/>
        <v>7</v>
      </c>
      <c r="Z199" s="404">
        <f t="shared" si="68"/>
        <v>7</v>
      </c>
      <c r="AA199" s="401" t="str">
        <f t="shared" si="53"/>
        <v>B-</v>
      </c>
      <c r="AB199" s="423">
        <v>7</v>
      </c>
      <c r="AC199" s="1050"/>
      <c r="AD199" s="412" t="str">
        <f t="shared" si="54"/>
        <v>B-</v>
      </c>
      <c r="AE199" s="408">
        <f t="shared" si="69"/>
        <v>7</v>
      </c>
      <c r="AF199" s="288"/>
      <c r="AG199" s="567"/>
      <c r="AH199" s="567"/>
      <c r="AI199" s="566" t="str">
        <f t="shared" si="63"/>
        <v>N</v>
      </c>
      <c r="AJ199" s="572"/>
      <c r="AK199" s="558"/>
      <c r="AL199" s="558"/>
      <c r="AM199" s="559"/>
      <c r="AN199" s="559"/>
      <c r="AO199" s="560"/>
      <c r="AP199" s="598">
        <f t="shared" si="64"/>
        <v>0</v>
      </c>
      <c r="AQ199" s="598">
        <f t="shared" si="65"/>
        <v>0</v>
      </c>
      <c r="AR199" s="558">
        <f t="shared" si="66"/>
        <v>0</v>
      </c>
      <c r="AS199" s="599">
        <f t="shared" si="55"/>
        <v>75</v>
      </c>
      <c r="AT199" s="772">
        <v>75</v>
      </c>
      <c r="AU199" s="661"/>
      <c r="AV199" s="661"/>
      <c r="AW199" s="661"/>
      <c r="AX199" s="661"/>
      <c r="AY199" s="661"/>
      <c r="AZ199" s="661"/>
      <c r="BA199" s="661"/>
      <c r="BB199" s="661"/>
      <c r="BC199" s="661"/>
      <c r="BD199" s="787"/>
    </row>
    <row r="200" spans="1:56" ht="76.5" x14ac:dyDescent="0.9">
      <c r="A200" s="430">
        <v>17</v>
      </c>
      <c r="B200" s="776">
        <f>DATOS!F24</f>
        <v>0</v>
      </c>
      <c r="C200" s="491">
        <v>7</v>
      </c>
      <c r="D200" s="492">
        <v>7</v>
      </c>
      <c r="E200" s="492">
        <v>7</v>
      </c>
      <c r="F200" s="493">
        <v>7</v>
      </c>
      <c r="G200" s="417">
        <f t="shared" si="56"/>
        <v>7</v>
      </c>
      <c r="H200" s="491">
        <v>7</v>
      </c>
      <c r="I200" s="492">
        <v>7</v>
      </c>
      <c r="J200" s="492">
        <v>7</v>
      </c>
      <c r="K200" s="493">
        <v>7</v>
      </c>
      <c r="L200" s="417">
        <f t="shared" si="57"/>
        <v>7</v>
      </c>
      <c r="M200" s="404">
        <f t="shared" si="67"/>
        <v>7</v>
      </c>
      <c r="N200" s="401" t="str">
        <f t="shared" si="52"/>
        <v>B-</v>
      </c>
      <c r="O200" s="396"/>
      <c r="P200" s="491">
        <v>7</v>
      </c>
      <c r="Q200" s="492">
        <v>7</v>
      </c>
      <c r="R200" s="492">
        <v>7</v>
      </c>
      <c r="S200" s="493">
        <v>7</v>
      </c>
      <c r="T200" s="420">
        <f t="shared" si="59"/>
        <v>7</v>
      </c>
      <c r="U200" s="491">
        <v>7</v>
      </c>
      <c r="V200" s="492">
        <v>7</v>
      </c>
      <c r="W200" s="492">
        <v>7</v>
      </c>
      <c r="X200" s="493">
        <v>7</v>
      </c>
      <c r="Y200" s="417">
        <f t="shared" si="60"/>
        <v>7</v>
      </c>
      <c r="Z200" s="404">
        <f t="shared" si="68"/>
        <v>7</v>
      </c>
      <c r="AA200" s="401" t="str">
        <f t="shared" si="53"/>
        <v>B-</v>
      </c>
      <c r="AB200" s="423">
        <v>7</v>
      </c>
      <c r="AC200" s="1050"/>
      <c r="AD200" s="412" t="str">
        <f t="shared" si="54"/>
        <v>B-</v>
      </c>
      <c r="AE200" s="408">
        <f t="shared" si="69"/>
        <v>7</v>
      </c>
      <c r="AF200" s="288"/>
      <c r="AG200" s="567"/>
      <c r="AH200" s="567"/>
      <c r="AI200" s="566" t="str">
        <f t="shared" si="63"/>
        <v>N</v>
      </c>
      <c r="AJ200" s="572"/>
      <c r="AK200" s="558"/>
      <c r="AL200" s="558"/>
      <c r="AM200" s="559"/>
      <c r="AN200" s="559"/>
      <c r="AO200" s="560"/>
      <c r="AP200" s="598">
        <f t="shared" si="64"/>
        <v>0</v>
      </c>
      <c r="AQ200" s="598">
        <f t="shared" si="65"/>
        <v>0</v>
      </c>
      <c r="AR200" s="558">
        <f t="shared" si="66"/>
        <v>0</v>
      </c>
      <c r="AS200" s="599">
        <f t="shared" si="55"/>
        <v>75</v>
      </c>
      <c r="AT200" s="772">
        <v>75</v>
      </c>
      <c r="AU200" s="661"/>
      <c r="AV200" s="661"/>
      <c r="AW200" s="661"/>
      <c r="AX200" s="661"/>
      <c r="AY200" s="661"/>
      <c r="AZ200" s="661"/>
      <c r="BA200" s="661"/>
      <c r="BB200" s="661"/>
      <c r="BC200" s="661"/>
      <c r="BD200" s="787"/>
    </row>
    <row r="201" spans="1:56" ht="76.5" x14ac:dyDescent="0.9">
      <c r="A201" s="430">
        <v>18</v>
      </c>
      <c r="B201" s="776">
        <f>DATOS!F25</f>
        <v>0</v>
      </c>
      <c r="C201" s="491">
        <v>7</v>
      </c>
      <c r="D201" s="492">
        <v>7</v>
      </c>
      <c r="E201" s="492">
        <v>7</v>
      </c>
      <c r="F201" s="493">
        <v>7</v>
      </c>
      <c r="G201" s="417">
        <f t="shared" si="56"/>
        <v>7</v>
      </c>
      <c r="H201" s="491">
        <v>7</v>
      </c>
      <c r="I201" s="492">
        <v>7</v>
      </c>
      <c r="J201" s="492">
        <v>7</v>
      </c>
      <c r="K201" s="493">
        <v>7</v>
      </c>
      <c r="L201" s="417">
        <f t="shared" si="57"/>
        <v>7</v>
      </c>
      <c r="M201" s="404">
        <f t="shared" si="67"/>
        <v>7</v>
      </c>
      <c r="N201" s="401" t="str">
        <f t="shared" si="52"/>
        <v>B-</v>
      </c>
      <c r="O201" s="396"/>
      <c r="P201" s="491">
        <v>7</v>
      </c>
      <c r="Q201" s="492">
        <v>7</v>
      </c>
      <c r="R201" s="492">
        <v>7</v>
      </c>
      <c r="S201" s="493">
        <v>7</v>
      </c>
      <c r="T201" s="420">
        <f t="shared" si="59"/>
        <v>7</v>
      </c>
      <c r="U201" s="491">
        <v>7</v>
      </c>
      <c r="V201" s="492">
        <v>7</v>
      </c>
      <c r="W201" s="492">
        <v>7</v>
      </c>
      <c r="X201" s="493">
        <v>7</v>
      </c>
      <c r="Y201" s="417">
        <f t="shared" si="60"/>
        <v>7</v>
      </c>
      <c r="Z201" s="404">
        <f t="shared" si="68"/>
        <v>7</v>
      </c>
      <c r="AA201" s="401" t="str">
        <f t="shared" si="53"/>
        <v>B-</v>
      </c>
      <c r="AB201" s="423">
        <v>7</v>
      </c>
      <c r="AC201" s="1050"/>
      <c r="AD201" s="412" t="str">
        <f t="shared" si="54"/>
        <v>B-</v>
      </c>
      <c r="AE201" s="408">
        <f t="shared" si="69"/>
        <v>7</v>
      </c>
      <c r="AF201" s="288"/>
      <c r="AG201" s="567"/>
      <c r="AH201" s="567"/>
      <c r="AI201" s="566" t="str">
        <f t="shared" si="63"/>
        <v>N</v>
      </c>
      <c r="AJ201" s="572"/>
      <c r="AK201" s="558"/>
      <c r="AL201" s="558"/>
      <c r="AM201" s="559"/>
      <c r="AN201" s="559"/>
      <c r="AO201" s="560"/>
      <c r="AP201" s="598">
        <f t="shared" si="64"/>
        <v>0</v>
      </c>
      <c r="AQ201" s="598">
        <f t="shared" si="65"/>
        <v>0</v>
      </c>
      <c r="AR201" s="558">
        <f t="shared" si="66"/>
        <v>0</v>
      </c>
      <c r="AS201" s="599">
        <f t="shared" si="55"/>
        <v>75</v>
      </c>
      <c r="AT201" s="772">
        <v>75</v>
      </c>
      <c r="AU201" s="661"/>
      <c r="AV201" s="661"/>
      <c r="AW201" s="661"/>
      <c r="AX201" s="661"/>
      <c r="AY201" s="661"/>
      <c r="AZ201" s="661"/>
      <c r="BA201" s="661"/>
      <c r="BB201" s="661"/>
      <c r="BC201" s="661"/>
      <c r="BD201" s="787"/>
    </row>
    <row r="202" spans="1:56" ht="76.5" x14ac:dyDescent="0.9">
      <c r="A202" s="430">
        <v>19</v>
      </c>
      <c r="B202" s="776">
        <f>DATOS!F26</f>
        <v>0</v>
      </c>
      <c r="C202" s="491">
        <v>7</v>
      </c>
      <c r="D202" s="492">
        <v>7</v>
      </c>
      <c r="E202" s="492">
        <v>7</v>
      </c>
      <c r="F202" s="493">
        <v>7</v>
      </c>
      <c r="G202" s="417">
        <f t="shared" si="56"/>
        <v>7</v>
      </c>
      <c r="H202" s="491">
        <v>7</v>
      </c>
      <c r="I202" s="492">
        <v>7</v>
      </c>
      <c r="J202" s="492">
        <v>7</v>
      </c>
      <c r="K202" s="493">
        <v>7</v>
      </c>
      <c r="L202" s="417">
        <f t="shared" si="57"/>
        <v>7</v>
      </c>
      <c r="M202" s="404">
        <f t="shared" si="67"/>
        <v>7</v>
      </c>
      <c r="N202" s="401" t="str">
        <f t="shared" si="52"/>
        <v>B-</v>
      </c>
      <c r="O202" s="396"/>
      <c r="P202" s="491">
        <v>7</v>
      </c>
      <c r="Q202" s="492">
        <v>7</v>
      </c>
      <c r="R202" s="492">
        <v>7</v>
      </c>
      <c r="S202" s="493">
        <v>7</v>
      </c>
      <c r="T202" s="420">
        <f t="shared" si="59"/>
        <v>7</v>
      </c>
      <c r="U202" s="491">
        <v>7</v>
      </c>
      <c r="V202" s="492">
        <v>7</v>
      </c>
      <c r="W202" s="492">
        <v>7</v>
      </c>
      <c r="X202" s="493">
        <v>7</v>
      </c>
      <c r="Y202" s="417">
        <f t="shared" si="60"/>
        <v>7</v>
      </c>
      <c r="Z202" s="404">
        <f t="shared" si="68"/>
        <v>7</v>
      </c>
      <c r="AA202" s="401" t="str">
        <f t="shared" si="53"/>
        <v>B-</v>
      </c>
      <c r="AB202" s="423">
        <v>7</v>
      </c>
      <c r="AC202" s="1050"/>
      <c r="AD202" s="412" t="str">
        <f t="shared" si="54"/>
        <v>B-</v>
      </c>
      <c r="AE202" s="408">
        <f t="shared" si="69"/>
        <v>7</v>
      </c>
      <c r="AF202" s="288"/>
      <c r="AG202" s="567"/>
      <c r="AH202" s="567"/>
      <c r="AI202" s="566" t="str">
        <f t="shared" si="63"/>
        <v>N</v>
      </c>
      <c r="AJ202" s="572"/>
      <c r="AK202" s="558"/>
      <c r="AL202" s="558"/>
      <c r="AM202" s="559"/>
      <c r="AN202" s="559"/>
      <c r="AO202" s="560"/>
      <c r="AP202" s="598">
        <f t="shared" si="64"/>
        <v>0</v>
      </c>
      <c r="AQ202" s="598">
        <f t="shared" si="65"/>
        <v>0</v>
      </c>
      <c r="AR202" s="558">
        <f t="shared" si="66"/>
        <v>0</v>
      </c>
      <c r="AS202" s="599">
        <f t="shared" si="55"/>
        <v>75</v>
      </c>
      <c r="AT202" s="772">
        <v>75</v>
      </c>
      <c r="AU202" s="661"/>
      <c r="AV202" s="661"/>
      <c r="AW202" s="661"/>
      <c r="AX202" s="661"/>
      <c r="AY202" s="661"/>
      <c r="AZ202" s="661"/>
      <c r="BA202" s="661"/>
      <c r="BB202" s="661"/>
      <c r="BC202" s="661"/>
      <c r="BD202" s="787"/>
    </row>
    <row r="203" spans="1:56" ht="76.5" x14ac:dyDescent="0.9">
      <c r="A203" s="430">
        <v>20</v>
      </c>
      <c r="B203" s="776">
        <f>DATOS!F27</f>
        <v>0</v>
      </c>
      <c r="C203" s="491">
        <v>6</v>
      </c>
      <c r="D203" s="492">
        <v>6</v>
      </c>
      <c r="E203" s="492">
        <v>6</v>
      </c>
      <c r="F203" s="493">
        <v>6</v>
      </c>
      <c r="G203" s="417">
        <f t="shared" si="56"/>
        <v>6</v>
      </c>
      <c r="H203" s="491">
        <v>6</v>
      </c>
      <c r="I203" s="492">
        <v>6</v>
      </c>
      <c r="J203" s="492">
        <v>6</v>
      </c>
      <c r="K203" s="493">
        <v>6</v>
      </c>
      <c r="L203" s="417">
        <f t="shared" si="57"/>
        <v>6</v>
      </c>
      <c r="M203" s="404">
        <f t="shared" si="67"/>
        <v>6</v>
      </c>
      <c r="N203" s="401" t="str">
        <f t="shared" si="52"/>
        <v>C+</v>
      </c>
      <c r="O203" s="396"/>
      <c r="P203" s="491">
        <v>6</v>
      </c>
      <c r="Q203" s="492">
        <v>6</v>
      </c>
      <c r="R203" s="492">
        <v>6</v>
      </c>
      <c r="S203" s="493">
        <v>6</v>
      </c>
      <c r="T203" s="420">
        <f t="shared" si="59"/>
        <v>6</v>
      </c>
      <c r="U203" s="491">
        <v>6</v>
      </c>
      <c r="V203" s="492">
        <v>6</v>
      </c>
      <c r="W203" s="492">
        <v>6</v>
      </c>
      <c r="X203" s="493">
        <v>6</v>
      </c>
      <c r="Y203" s="417">
        <f t="shared" si="60"/>
        <v>6</v>
      </c>
      <c r="Z203" s="404">
        <f t="shared" si="68"/>
        <v>6</v>
      </c>
      <c r="AA203" s="401" t="str">
        <f t="shared" si="53"/>
        <v>C+</v>
      </c>
      <c r="AB203" s="423">
        <v>6</v>
      </c>
      <c r="AC203" s="1050"/>
      <c r="AD203" s="412" t="str">
        <f t="shared" si="54"/>
        <v>C+</v>
      </c>
      <c r="AE203" s="408">
        <f t="shared" si="69"/>
        <v>6</v>
      </c>
      <c r="AF203" s="288"/>
      <c r="AG203" s="567"/>
      <c r="AH203" s="567"/>
      <c r="AI203" s="566" t="str">
        <f t="shared" si="63"/>
        <v>N</v>
      </c>
      <c r="AJ203" s="572"/>
      <c r="AK203" s="558"/>
      <c r="AL203" s="558"/>
      <c r="AM203" s="559"/>
      <c r="AN203" s="559"/>
      <c r="AO203" s="560"/>
      <c r="AP203" s="598">
        <f t="shared" si="64"/>
        <v>0</v>
      </c>
      <c r="AQ203" s="598">
        <f t="shared" si="65"/>
        <v>0</v>
      </c>
      <c r="AR203" s="558">
        <f t="shared" si="66"/>
        <v>0</v>
      </c>
      <c r="AS203" s="599">
        <f t="shared" si="55"/>
        <v>75</v>
      </c>
      <c r="AT203" s="772">
        <v>75</v>
      </c>
      <c r="AU203" s="661"/>
      <c r="AV203" s="661"/>
      <c r="AW203" s="661"/>
      <c r="AX203" s="661"/>
      <c r="AY203" s="661"/>
      <c r="AZ203" s="661"/>
      <c r="BA203" s="661"/>
      <c r="BB203" s="661"/>
      <c r="BC203" s="661"/>
      <c r="BD203" s="787"/>
    </row>
    <row r="204" spans="1:56" ht="76.5" x14ac:dyDescent="0.9">
      <c r="A204" s="430">
        <v>21</v>
      </c>
      <c r="B204" s="776">
        <f>DATOS!F28</f>
        <v>0</v>
      </c>
      <c r="C204" s="491">
        <v>6</v>
      </c>
      <c r="D204" s="492">
        <v>6</v>
      </c>
      <c r="E204" s="492">
        <v>6</v>
      </c>
      <c r="F204" s="493">
        <v>6</v>
      </c>
      <c r="G204" s="417">
        <f t="shared" si="56"/>
        <v>6</v>
      </c>
      <c r="H204" s="491">
        <v>6</v>
      </c>
      <c r="I204" s="492">
        <v>6</v>
      </c>
      <c r="J204" s="492">
        <v>6</v>
      </c>
      <c r="K204" s="493">
        <v>6</v>
      </c>
      <c r="L204" s="417">
        <f t="shared" si="57"/>
        <v>6</v>
      </c>
      <c r="M204" s="404">
        <f t="shared" si="67"/>
        <v>6</v>
      </c>
      <c r="N204" s="401" t="str">
        <f t="shared" si="52"/>
        <v>C+</v>
      </c>
      <c r="O204" s="396"/>
      <c r="P204" s="491">
        <v>6</v>
      </c>
      <c r="Q204" s="492">
        <v>6</v>
      </c>
      <c r="R204" s="492">
        <v>6</v>
      </c>
      <c r="S204" s="493">
        <v>6</v>
      </c>
      <c r="T204" s="420">
        <f t="shared" si="59"/>
        <v>6</v>
      </c>
      <c r="U204" s="491">
        <v>6</v>
      </c>
      <c r="V204" s="492">
        <v>6</v>
      </c>
      <c r="W204" s="492">
        <v>6</v>
      </c>
      <c r="X204" s="493">
        <v>6</v>
      </c>
      <c r="Y204" s="417">
        <f t="shared" si="60"/>
        <v>6</v>
      </c>
      <c r="Z204" s="404">
        <f t="shared" si="68"/>
        <v>6</v>
      </c>
      <c r="AA204" s="401" t="str">
        <f t="shared" si="53"/>
        <v>C+</v>
      </c>
      <c r="AB204" s="423">
        <v>6</v>
      </c>
      <c r="AC204" s="1050"/>
      <c r="AD204" s="412" t="str">
        <f t="shared" si="54"/>
        <v>C+</v>
      </c>
      <c r="AE204" s="408">
        <f t="shared" si="69"/>
        <v>6</v>
      </c>
      <c r="AF204" s="288"/>
      <c r="AG204" s="567"/>
      <c r="AH204" s="567"/>
      <c r="AI204" s="566" t="str">
        <f t="shared" si="63"/>
        <v>N</v>
      </c>
      <c r="AJ204" s="572"/>
      <c r="AK204" s="558"/>
      <c r="AL204" s="558"/>
      <c r="AM204" s="559"/>
      <c r="AN204" s="559"/>
      <c r="AO204" s="560"/>
      <c r="AP204" s="598">
        <f t="shared" si="64"/>
        <v>0</v>
      </c>
      <c r="AQ204" s="598">
        <f t="shared" si="65"/>
        <v>0</v>
      </c>
      <c r="AR204" s="558">
        <f t="shared" si="66"/>
        <v>0</v>
      </c>
      <c r="AS204" s="599">
        <f t="shared" si="55"/>
        <v>75</v>
      </c>
      <c r="AT204" s="772">
        <v>75</v>
      </c>
      <c r="AU204" s="661"/>
      <c r="AV204" s="661"/>
      <c r="AW204" s="661"/>
      <c r="AX204" s="661"/>
      <c r="AY204" s="661"/>
      <c r="AZ204" s="661"/>
      <c r="BA204" s="661"/>
      <c r="BB204" s="661"/>
      <c r="BC204" s="661"/>
      <c r="BD204" s="787"/>
    </row>
    <row r="205" spans="1:56" ht="76.5" x14ac:dyDescent="0.9">
      <c r="A205" s="430">
        <v>22</v>
      </c>
      <c r="B205" s="776">
        <f>DATOS!F29</f>
        <v>0</v>
      </c>
      <c r="C205" s="491">
        <v>6</v>
      </c>
      <c r="D205" s="492">
        <v>6</v>
      </c>
      <c r="E205" s="492">
        <v>6</v>
      </c>
      <c r="F205" s="493">
        <v>6</v>
      </c>
      <c r="G205" s="417">
        <f t="shared" si="56"/>
        <v>6</v>
      </c>
      <c r="H205" s="491">
        <v>6</v>
      </c>
      <c r="I205" s="492">
        <v>6</v>
      </c>
      <c r="J205" s="492">
        <v>6</v>
      </c>
      <c r="K205" s="493">
        <v>6</v>
      </c>
      <c r="L205" s="417">
        <f t="shared" si="57"/>
        <v>6</v>
      </c>
      <c r="M205" s="404">
        <f t="shared" si="67"/>
        <v>6</v>
      </c>
      <c r="N205" s="401" t="str">
        <f t="shared" si="52"/>
        <v>C+</v>
      </c>
      <c r="O205" s="396"/>
      <c r="P205" s="491">
        <v>6</v>
      </c>
      <c r="Q205" s="492">
        <v>6</v>
      </c>
      <c r="R205" s="492">
        <v>6</v>
      </c>
      <c r="S205" s="493">
        <v>6</v>
      </c>
      <c r="T205" s="420">
        <f t="shared" si="59"/>
        <v>6</v>
      </c>
      <c r="U205" s="491">
        <v>6</v>
      </c>
      <c r="V205" s="492">
        <v>6</v>
      </c>
      <c r="W205" s="492">
        <v>6</v>
      </c>
      <c r="X205" s="493">
        <v>6</v>
      </c>
      <c r="Y205" s="417">
        <f t="shared" si="60"/>
        <v>6</v>
      </c>
      <c r="Z205" s="404">
        <f t="shared" si="68"/>
        <v>6</v>
      </c>
      <c r="AA205" s="401" t="str">
        <f t="shared" si="53"/>
        <v>C+</v>
      </c>
      <c r="AB205" s="423">
        <v>6</v>
      </c>
      <c r="AC205" s="1050"/>
      <c r="AD205" s="412" t="str">
        <f t="shared" si="54"/>
        <v>C+</v>
      </c>
      <c r="AE205" s="408">
        <f t="shared" si="69"/>
        <v>6</v>
      </c>
      <c r="AF205" s="288"/>
      <c r="AG205" s="567"/>
      <c r="AH205" s="567"/>
      <c r="AI205" s="566" t="str">
        <f t="shared" si="63"/>
        <v>N</v>
      </c>
      <c r="AJ205" s="572"/>
      <c r="AK205" s="558"/>
      <c r="AL205" s="558"/>
      <c r="AM205" s="559"/>
      <c r="AN205" s="559"/>
      <c r="AO205" s="560"/>
      <c r="AP205" s="598">
        <f t="shared" si="64"/>
        <v>0</v>
      </c>
      <c r="AQ205" s="598">
        <f t="shared" si="65"/>
        <v>0</v>
      </c>
      <c r="AR205" s="558">
        <f t="shared" si="66"/>
        <v>0</v>
      </c>
      <c r="AS205" s="599">
        <f t="shared" si="55"/>
        <v>75</v>
      </c>
      <c r="AT205" s="772">
        <v>75</v>
      </c>
      <c r="AU205" s="661"/>
      <c r="AV205" s="661"/>
      <c r="AW205" s="661"/>
      <c r="AX205" s="661"/>
      <c r="AY205" s="661"/>
      <c r="AZ205" s="661"/>
      <c r="BA205" s="661"/>
      <c r="BB205" s="661"/>
      <c r="BC205" s="661"/>
      <c r="BD205" s="787"/>
    </row>
    <row r="206" spans="1:56" ht="76.5" x14ac:dyDescent="0.9">
      <c r="A206" s="430">
        <v>23</v>
      </c>
      <c r="B206" s="776">
        <f>DATOS!F30</f>
        <v>0</v>
      </c>
      <c r="C206" s="491">
        <v>5</v>
      </c>
      <c r="D206" s="492">
        <v>5</v>
      </c>
      <c r="E206" s="492">
        <v>5</v>
      </c>
      <c r="F206" s="493">
        <v>5</v>
      </c>
      <c r="G206" s="417">
        <f t="shared" si="56"/>
        <v>5</v>
      </c>
      <c r="H206" s="491">
        <v>5</v>
      </c>
      <c r="I206" s="492">
        <v>5</v>
      </c>
      <c r="J206" s="492">
        <v>5</v>
      </c>
      <c r="K206" s="493">
        <v>5</v>
      </c>
      <c r="L206" s="417">
        <f t="shared" si="57"/>
        <v>5</v>
      </c>
      <c r="M206" s="404">
        <f t="shared" si="67"/>
        <v>5</v>
      </c>
      <c r="N206" s="401" t="str">
        <f t="shared" si="52"/>
        <v>C-</v>
      </c>
      <c r="O206" s="396"/>
      <c r="P206" s="491">
        <v>5</v>
      </c>
      <c r="Q206" s="492">
        <v>5</v>
      </c>
      <c r="R206" s="492">
        <v>5</v>
      </c>
      <c r="S206" s="493">
        <v>5</v>
      </c>
      <c r="T206" s="420">
        <f t="shared" si="59"/>
        <v>5</v>
      </c>
      <c r="U206" s="491">
        <v>5</v>
      </c>
      <c r="V206" s="492">
        <v>5</v>
      </c>
      <c r="W206" s="492">
        <v>5</v>
      </c>
      <c r="X206" s="493">
        <v>5</v>
      </c>
      <c r="Y206" s="417">
        <f t="shared" si="60"/>
        <v>5</v>
      </c>
      <c r="Z206" s="404">
        <f t="shared" si="68"/>
        <v>5</v>
      </c>
      <c r="AA206" s="401" t="str">
        <f t="shared" si="53"/>
        <v>C-</v>
      </c>
      <c r="AB206" s="423">
        <v>5</v>
      </c>
      <c r="AC206" s="1050"/>
      <c r="AD206" s="412" t="str">
        <f t="shared" si="54"/>
        <v>C-</v>
      </c>
      <c r="AE206" s="408">
        <f t="shared" si="69"/>
        <v>5</v>
      </c>
      <c r="AF206" s="288"/>
      <c r="AG206" s="567"/>
      <c r="AH206" s="567"/>
      <c r="AI206" s="566" t="str">
        <f t="shared" si="63"/>
        <v>N</v>
      </c>
      <c r="AJ206" s="572"/>
      <c r="AK206" s="558"/>
      <c r="AL206" s="558"/>
      <c r="AM206" s="559"/>
      <c r="AN206" s="559"/>
      <c r="AO206" s="560"/>
      <c r="AP206" s="598">
        <f t="shared" si="64"/>
        <v>0</v>
      </c>
      <c r="AQ206" s="598">
        <f t="shared" si="65"/>
        <v>0</v>
      </c>
      <c r="AR206" s="558">
        <f t="shared" si="66"/>
        <v>0</v>
      </c>
      <c r="AS206" s="599">
        <f t="shared" si="55"/>
        <v>75</v>
      </c>
      <c r="AT206" s="772">
        <v>75</v>
      </c>
      <c r="AU206" s="661"/>
      <c r="AV206" s="661"/>
      <c r="AW206" s="661"/>
      <c r="AX206" s="661"/>
      <c r="AY206" s="661"/>
      <c r="AZ206" s="661"/>
      <c r="BA206" s="661"/>
      <c r="BB206" s="661"/>
      <c r="BC206" s="661"/>
      <c r="BD206" s="787"/>
    </row>
    <row r="207" spans="1:56" ht="76.5" x14ac:dyDescent="0.9">
      <c r="A207" s="430">
        <v>24</v>
      </c>
      <c r="B207" s="776">
        <f>DATOS!F31</f>
        <v>0</v>
      </c>
      <c r="C207" s="491">
        <v>5</v>
      </c>
      <c r="D207" s="492">
        <v>5</v>
      </c>
      <c r="E207" s="492">
        <v>5</v>
      </c>
      <c r="F207" s="493">
        <v>5</v>
      </c>
      <c r="G207" s="417">
        <f t="shared" si="56"/>
        <v>5</v>
      </c>
      <c r="H207" s="491">
        <v>5</v>
      </c>
      <c r="I207" s="492">
        <v>5</v>
      </c>
      <c r="J207" s="492">
        <v>5</v>
      </c>
      <c r="K207" s="493">
        <v>5</v>
      </c>
      <c r="L207" s="417">
        <f t="shared" si="57"/>
        <v>5</v>
      </c>
      <c r="M207" s="404">
        <f t="shared" si="67"/>
        <v>5</v>
      </c>
      <c r="N207" s="401" t="str">
        <f t="shared" si="52"/>
        <v>C-</v>
      </c>
      <c r="O207" s="396"/>
      <c r="P207" s="491">
        <v>5</v>
      </c>
      <c r="Q207" s="492">
        <v>5</v>
      </c>
      <c r="R207" s="492">
        <v>5</v>
      </c>
      <c r="S207" s="493">
        <v>5</v>
      </c>
      <c r="T207" s="420">
        <f t="shared" si="59"/>
        <v>5</v>
      </c>
      <c r="U207" s="491">
        <v>5</v>
      </c>
      <c r="V207" s="492">
        <v>5</v>
      </c>
      <c r="W207" s="492">
        <v>5</v>
      </c>
      <c r="X207" s="493">
        <v>5</v>
      </c>
      <c r="Y207" s="417">
        <f t="shared" si="60"/>
        <v>5</v>
      </c>
      <c r="Z207" s="404">
        <f t="shared" si="68"/>
        <v>5</v>
      </c>
      <c r="AA207" s="401" t="str">
        <f t="shared" si="53"/>
        <v>C-</v>
      </c>
      <c r="AB207" s="423">
        <v>5</v>
      </c>
      <c r="AC207" s="1050"/>
      <c r="AD207" s="412" t="str">
        <f t="shared" si="54"/>
        <v>C-</v>
      </c>
      <c r="AE207" s="408">
        <f t="shared" si="69"/>
        <v>5</v>
      </c>
      <c r="AF207" s="288"/>
      <c r="AG207" s="567"/>
      <c r="AH207" s="567"/>
      <c r="AI207" s="566" t="str">
        <f t="shared" si="63"/>
        <v>N</v>
      </c>
      <c r="AJ207" s="572"/>
      <c r="AK207" s="558"/>
      <c r="AL207" s="558"/>
      <c r="AM207" s="559"/>
      <c r="AN207" s="559"/>
      <c r="AO207" s="560"/>
      <c r="AP207" s="598">
        <f t="shared" si="64"/>
        <v>0</v>
      </c>
      <c r="AQ207" s="598">
        <f t="shared" si="65"/>
        <v>0</v>
      </c>
      <c r="AR207" s="558">
        <f t="shared" si="66"/>
        <v>0</v>
      </c>
      <c r="AS207" s="599">
        <f t="shared" si="55"/>
        <v>75</v>
      </c>
      <c r="AT207" s="772">
        <v>75</v>
      </c>
      <c r="AU207" s="661"/>
      <c r="AV207" s="661"/>
      <c r="AW207" s="661"/>
      <c r="AX207" s="661"/>
      <c r="AY207" s="661"/>
      <c r="AZ207" s="661"/>
      <c r="BA207" s="661"/>
      <c r="BB207" s="661"/>
      <c r="BC207" s="661"/>
      <c r="BD207" s="787"/>
    </row>
    <row r="208" spans="1:56" ht="76.5" x14ac:dyDescent="0.9">
      <c r="A208" s="430">
        <v>25</v>
      </c>
      <c r="B208" s="776">
        <f>DATOS!F32</f>
        <v>0</v>
      </c>
      <c r="C208" s="491">
        <v>5</v>
      </c>
      <c r="D208" s="492">
        <v>5</v>
      </c>
      <c r="E208" s="492">
        <v>5</v>
      </c>
      <c r="F208" s="493">
        <v>5</v>
      </c>
      <c r="G208" s="417">
        <f t="shared" si="56"/>
        <v>5</v>
      </c>
      <c r="H208" s="491">
        <v>5</v>
      </c>
      <c r="I208" s="492">
        <v>5</v>
      </c>
      <c r="J208" s="492">
        <v>5</v>
      </c>
      <c r="K208" s="493">
        <v>5</v>
      </c>
      <c r="L208" s="417">
        <f t="shared" si="57"/>
        <v>5</v>
      </c>
      <c r="M208" s="404">
        <f t="shared" si="67"/>
        <v>5</v>
      </c>
      <c r="N208" s="401" t="str">
        <f t="shared" si="52"/>
        <v>C-</v>
      </c>
      <c r="O208" s="396"/>
      <c r="P208" s="491">
        <v>5</v>
      </c>
      <c r="Q208" s="492">
        <v>5</v>
      </c>
      <c r="R208" s="492">
        <v>5</v>
      </c>
      <c r="S208" s="493">
        <v>5</v>
      </c>
      <c r="T208" s="420">
        <f t="shared" si="59"/>
        <v>5</v>
      </c>
      <c r="U208" s="491">
        <v>5</v>
      </c>
      <c r="V208" s="492">
        <v>5</v>
      </c>
      <c r="W208" s="492">
        <v>5</v>
      </c>
      <c r="X208" s="493">
        <v>5</v>
      </c>
      <c r="Y208" s="417">
        <f t="shared" si="60"/>
        <v>5</v>
      </c>
      <c r="Z208" s="404">
        <f t="shared" si="68"/>
        <v>5</v>
      </c>
      <c r="AA208" s="401" t="str">
        <f t="shared" si="53"/>
        <v>C-</v>
      </c>
      <c r="AB208" s="423">
        <v>5</v>
      </c>
      <c r="AC208" s="1050"/>
      <c r="AD208" s="412" t="str">
        <f t="shared" si="54"/>
        <v>C-</v>
      </c>
      <c r="AE208" s="408">
        <f t="shared" si="69"/>
        <v>5</v>
      </c>
      <c r="AF208" s="288"/>
      <c r="AG208" s="567"/>
      <c r="AH208" s="567"/>
      <c r="AI208" s="566" t="str">
        <f t="shared" si="63"/>
        <v>N</v>
      </c>
      <c r="AJ208" s="572"/>
      <c r="AK208" s="558"/>
      <c r="AL208" s="558"/>
      <c r="AM208" s="559"/>
      <c r="AN208" s="559"/>
      <c r="AO208" s="560"/>
      <c r="AP208" s="598">
        <f t="shared" si="64"/>
        <v>0</v>
      </c>
      <c r="AQ208" s="598">
        <f t="shared" si="65"/>
        <v>0</v>
      </c>
      <c r="AR208" s="558">
        <f t="shared" si="66"/>
        <v>0</v>
      </c>
      <c r="AS208" s="599">
        <f t="shared" si="55"/>
        <v>75</v>
      </c>
      <c r="AT208" s="772">
        <v>75</v>
      </c>
      <c r="AU208" s="661"/>
      <c r="AV208" s="661"/>
      <c r="AW208" s="661"/>
      <c r="AX208" s="661"/>
      <c r="AY208" s="661"/>
      <c r="AZ208" s="661"/>
      <c r="BA208" s="661"/>
      <c r="BB208" s="661"/>
      <c r="BC208" s="661"/>
      <c r="BD208" s="787"/>
    </row>
    <row r="209" spans="1:56" ht="76.5" x14ac:dyDescent="0.9">
      <c r="A209" s="430">
        <v>26</v>
      </c>
      <c r="B209" s="776">
        <f>DATOS!F33</f>
        <v>0</v>
      </c>
      <c r="C209" s="491">
        <v>4</v>
      </c>
      <c r="D209" s="492">
        <v>4</v>
      </c>
      <c r="E209" s="492">
        <v>4</v>
      </c>
      <c r="F209" s="493">
        <v>4</v>
      </c>
      <c r="G209" s="417">
        <f t="shared" si="56"/>
        <v>4</v>
      </c>
      <c r="H209" s="491">
        <v>4</v>
      </c>
      <c r="I209" s="492">
        <v>4</v>
      </c>
      <c r="J209" s="492">
        <v>4</v>
      </c>
      <c r="K209" s="493">
        <v>4</v>
      </c>
      <c r="L209" s="417">
        <f t="shared" si="57"/>
        <v>4</v>
      </c>
      <c r="M209" s="404">
        <f t="shared" si="67"/>
        <v>4</v>
      </c>
      <c r="N209" s="401" t="str">
        <f t="shared" si="52"/>
        <v>D+</v>
      </c>
      <c r="O209" s="396"/>
      <c r="P209" s="491">
        <v>4</v>
      </c>
      <c r="Q209" s="492">
        <v>4</v>
      </c>
      <c r="R209" s="492">
        <v>4</v>
      </c>
      <c r="S209" s="493">
        <v>4</v>
      </c>
      <c r="T209" s="420">
        <f t="shared" si="59"/>
        <v>4</v>
      </c>
      <c r="U209" s="491">
        <v>4</v>
      </c>
      <c r="V209" s="492">
        <v>4</v>
      </c>
      <c r="W209" s="492">
        <v>4</v>
      </c>
      <c r="X209" s="493">
        <v>4</v>
      </c>
      <c r="Y209" s="417">
        <f t="shared" si="60"/>
        <v>4</v>
      </c>
      <c r="Z209" s="404">
        <f t="shared" si="68"/>
        <v>4</v>
      </c>
      <c r="AA209" s="401" t="str">
        <f t="shared" si="53"/>
        <v>D+</v>
      </c>
      <c r="AB209" s="423">
        <v>4</v>
      </c>
      <c r="AC209" s="1050"/>
      <c r="AD209" s="412" t="str">
        <f t="shared" si="54"/>
        <v>D+</v>
      </c>
      <c r="AE209" s="408">
        <f t="shared" si="69"/>
        <v>4</v>
      </c>
      <c r="AF209" s="288"/>
      <c r="AG209" s="567"/>
      <c r="AH209" s="567"/>
      <c r="AI209" s="566" t="str">
        <f t="shared" si="63"/>
        <v>N</v>
      </c>
      <c r="AJ209" s="572"/>
      <c r="AK209" s="558"/>
      <c r="AL209" s="558"/>
      <c r="AM209" s="559"/>
      <c r="AN209" s="559"/>
      <c r="AO209" s="560"/>
      <c r="AP209" s="598">
        <f t="shared" si="64"/>
        <v>0</v>
      </c>
      <c r="AQ209" s="598">
        <f t="shared" si="65"/>
        <v>0</v>
      </c>
      <c r="AR209" s="558">
        <f t="shared" si="66"/>
        <v>0</v>
      </c>
      <c r="AS209" s="599">
        <f t="shared" si="55"/>
        <v>75</v>
      </c>
      <c r="AT209" s="772">
        <v>75</v>
      </c>
      <c r="AU209" s="661"/>
      <c r="AV209" s="661"/>
      <c r="AW209" s="661"/>
      <c r="AX209" s="661"/>
      <c r="AY209" s="661"/>
      <c r="AZ209" s="661"/>
      <c r="BA209" s="661"/>
      <c r="BB209" s="661"/>
      <c r="BC209" s="661"/>
      <c r="BD209" s="787"/>
    </row>
    <row r="210" spans="1:56" ht="76.5" x14ac:dyDescent="0.9">
      <c r="A210" s="430">
        <v>27</v>
      </c>
      <c r="B210" s="776">
        <f>DATOS!F34</f>
        <v>0</v>
      </c>
      <c r="C210" s="491">
        <v>4</v>
      </c>
      <c r="D210" s="492">
        <v>4</v>
      </c>
      <c r="E210" s="492">
        <v>4</v>
      </c>
      <c r="F210" s="493">
        <v>4</v>
      </c>
      <c r="G210" s="417">
        <f t="shared" si="56"/>
        <v>4</v>
      </c>
      <c r="H210" s="491">
        <v>4</v>
      </c>
      <c r="I210" s="492">
        <v>4</v>
      </c>
      <c r="J210" s="492">
        <v>4</v>
      </c>
      <c r="K210" s="493">
        <v>4</v>
      </c>
      <c r="L210" s="417">
        <f t="shared" si="57"/>
        <v>4</v>
      </c>
      <c r="M210" s="404">
        <f t="shared" si="67"/>
        <v>4</v>
      </c>
      <c r="N210" s="401" t="str">
        <f t="shared" si="52"/>
        <v>D+</v>
      </c>
      <c r="O210" s="396"/>
      <c r="P210" s="491">
        <v>4</v>
      </c>
      <c r="Q210" s="492">
        <v>4</v>
      </c>
      <c r="R210" s="492">
        <v>4</v>
      </c>
      <c r="S210" s="493">
        <v>4</v>
      </c>
      <c r="T210" s="420">
        <f t="shared" si="59"/>
        <v>4</v>
      </c>
      <c r="U210" s="491">
        <v>4</v>
      </c>
      <c r="V210" s="492">
        <v>4</v>
      </c>
      <c r="W210" s="492">
        <v>4</v>
      </c>
      <c r="X210" s="493">
        <v>4</v>
      </c>
      <c r="Y210" s="417">
        <f t="shared" si="60"/>
        <v>4</v>
      </c>
      <c r="Z210" s="404">
        <f t="shared" si="68"/>
        <v>4</v>
      </c>
      <c r="AA210" s="401" t="str">
        <f t="shared" si="53"/>
        <v>D+</v>
      </c>
      <c r="AB210" s="423">
        <v>4</v>
      </c>
      <c r="AC210" s="1050"/>
      <c r="AD210" s="412" t="str">
        <f t="shared" si="54"/>
        <v>D+</v>
      </c>
      <c r="AE210" s="408">
        <f t="shared" si="69"/>
        <v>4</v>
      </c>
      <c r="AF210" s="288"/>
      <c r="AG210" s="567"/>
      <c r="AH210" s="567"/>
      <c r="AI210" s="566" t="str">
        <f t="shared" si="63"/>
        <v>N</v>
      </c>
      <c r="AJ210" s="572"/>
      <c r="AK210" s="558"/>
      <c r="AL210" s="558"/>
      <c r="AM210" s="559"/>
      <c r="AN210" s="559"/>
      <c r="AO210" s="560"/>
      <c r="AP210" s="598">
        <f t="shared" si="64"/>
        <v>0</v>
      </c>
      <c r="AQ210" s="598">
        <f t="shared" si="65"/>
        <v>0</v>
      </c>
      <c r="AR210" s="558">
        <f t="shared" si="66"/>
        <v>0</v>
      </c>
      <c r="AS210" s="599">
        <f t="shared" si="55"/>
        <v>75</v>
      </c>
      <c r="AT210" s="772">
        <v>75</v>
      </c>
      <c r="AU210" s="661"/>
      <c r="AV210" s="661"/>
      <c r="AW210" s="661"/>
      <c r="AX210" s="661"/>
      <c r="AY210" s="661"/>
      <c r="AZ210" s="661"/>
      <c r="BA210" s="661"/>
      <c r="BB210" s="661"/>
      <c r="BC210" s="661"/>
      <c r="BD210" s="787"/>
    </row>
    <row r="211" spans="1:56" ht="76.5" x14ac:dyDescent="0.9">
      <c r="A211" s="430">
        <v>28</v>
      </c>
      <c r="B211" s="776">
        <f>DATOS!F35</f>
        <v>0</v>
      </c>
      <c r="C211" s="491">
        <v>4</v>
      </c>
      <c r="D211" s="492">
        <v>4</v>
      </c>
      <c r="E211" s="492">
        <v>4</v>
      </c>
      <c r="F211" s="493">
        <v>4</v>
      </c>
      <c r="G211" s="417">
        <f t="shared" si="56"/>
        <v>4</v>
      </c>
      <c r="H211" s="491">
        <v>4</v>
      </c>
      <c r="I211" s="492">
        <v>4</v>
      </c>
      <c r="J211" s="492">
        <v>4</v>
      </c>
      <c r="K211" s="493">
        <v>4</v>
      </c>
      <c r="L211" s="417">
        <f t="shared" si="57"/>
        <v>4</v>
      </c>
      <c r="M211" s="404">
        <f t="shared" si="67"/>
        <v>4</v>
      </c>
      <c r="N211" s="401" t="str">
        <f t="shared" si="52"/>
        <v>D+</v>
      </c>
      <c r="O211" s="396"/>
      <c r="P211" s="491">
        <v>4</v>
      </c>
      <c r="Q211" s="492">
        <v>4</v>
      </c>
      <c r="R211" s="492">
        <v>4</v>
      </c>
      <c r="S211" s="493">
        <v>4</v>
      </c>
      <c r="T211" s="420">
        <f t="shared" si="59"/>
        <v>4</v>
      </c>
      <c r="U211" s="491">
        <v>4</v>
      </c>
      <c r="V211" s="492">
        <v>4</v>
      </c>
      <c r="W211" s="492">
        <v>4</v>
      </c>
      <c r="X211" s="493">
        <v>4</v>
      </c>
      <c r="Y211" s="417">
        <f t="shared" si="60"/>
        <v>4</v>
      </c>
      <c r="Z211" s="404">
        <f t="shared" si="68"/>
        <v>4</v>
      </c>
      <c r="AA211" s="401" t="str">
        <f t="shared" si="53"/>
        <v>D+</v>
      </c>
      <c r="AB211" s="423">
        <v>4</v>
      </c>
      <c r="AC211" s="1050"/>
      <c r="AD211" s="412" t="str">
        <f t="shared" si="54"/>
        <v>D+</v>
      </c>
      <c r="AE211" s="408">
        <f t="shared" si="69"/>
        <v>4</v>
      </c>
      <c r="AF211" s="288"/>
      <c r="AG211" s="567"/>
      <c r="AH211" s="567"/>
      <c r="AI211" s="566" t="str">
        <f t="shared" si="63"/>
        <v>N</v>
      </c>
      <c r="AJ211" s="572"/>
      <c r="AK211" s="558"/>
      <c r="AL211" s="558"/>
      <c r="AM211" s="559"/>
      <c r="AN211" s="559"/>
      <c r="AO211" s="560"/>
      <c r="AP211" s="598">
        <f t="shared" si="64"/>
        <v>0</v>
      </c>
      <c r="AQ211" s="598">
        <f t="shared" si="65"/>
        <v>0</v>
      </c>
      <c r="AR211" s="558">
        <f t="shared" si="66"/>
        <v>0</v>
      </c>
      <c r="AS211" s="599">
        <f t="shared" si="55"/>
        <v>75</v>
      </c>
      <c r="AT211" s="772">
        <v>75</v>
      </c>
      <c r="AU211" s="661"/>
      <c r="AV211" s="661"/>
      <c r="AW211" s="661"/>
      <c r="AX211" s="661"/>
      <c r="AY211" s="661"/>
      <c r="AZ211" s="661"/>
      <c r="BA211" s="661"/>
      <c r="BB211" s="661"/>
      <c r="BC211" s="661"/>
      <c r="BD211" s="787"/>
    </row>
    <row r="212" spans="1:56" ht="76.5" x14ac:dyDescent="0.9">
      <c r="A212" s="430">
        <v>29</v>
      </c>
      <c r="B212" s="776">
        <f>DATOS!F36</f>
        <v>0</v>
      </c>
      <c r="C212" s="491">
        <v>5</v>
      </c>
      <c r="D212" s="492">
        <v>5</v>
      </c>
      <c r="E212" s="492">
        <v>5</v>
      </c>
      <c r="F212" s="493">
        <v>5</v>
      </c>
      <c r="G212" s="417">
        <f t="shared" si="56"/>
        <v>5</v>
      </c>
      <c r="H212" s="491">
        <v>5</v>
      </c>
      <c r="I212" s="492">
        <v>5</v>
      </c>
      <c r="J212" s="492">
        <v>5</v>
      </c>
      <c r="K212" s="493">
        <v>5</v>
      </c>
      <c r="L212" s="417">
        <f t="shared" si="57"/>
        <v>5</v>
      </c>
      <c r="M212" s="404">
        <f t="shared" si="67"/>
        <v>5</v>
      </c>
      <c r="N212" s="401" t="str">
        <f t="shared" si="52"/>
        <v>C-</v>
      </c>
      <c r="O212" s="396"/>
      <c r="P212" s="491">
        <v>5</v>
      </c>
      <c r="Q212" s="492">
        <v>5</v>
      </c>
      <c r="R212" s="492">
        <v>5</v>
      </c>
      <c r="S212" s="493">
        <v>5</v>
      </c>
      <c r="T212" s="420">
        <f t="shared" si="59"/>
        <v>5</v>
      </c>
      <c r="U212" s="491">
        <v>5</v>
      </c>
      <c r="V212" s="492">
        <v>5</v>
      </c>
      <c r="W212" s="492">
        <v>5</v>
      </c>
      <c r="X212" s="493">
        <v>5</v>
      </c>
      <c r="Y212" s="417">
        <f t="shared" si="60"/>
        <v>5</v>
      </c>
      <c r="Z212" s="404">
        <f t="shared" si="68"/>
        <v>5</v>
      </c>
      <c r="AA212" s="401" t="str">
        <f t="shared" si="53"/>
        <v>C-</v>
      </c>
      <c r="AB212" s="423">
        <v>5</v>
      </c>
      <c r="AC212" s="1050"/>
      <c r="AD212" s="412" t="str">
        <f t="shared" si="54"/>
        <v>C-</v>
      </c>
      <c r="AE212" s="408">
        <f t="shared" si="69"/>
        <v>5</v>
      </c>
      <c r="AF212" s="288"/>
      <c r="AG212" s="567"/>
      <c r="AH212" s="567"/>
      <c r="AI212" s="566" t="str">
        <f t="shared" si="63"/>
        <v>N</v>
      </c>
      <c r="AJ212" s="572"/>
      <c r="AK212" s="558"/>
      <c r="AL212" s="558"/>
      <c r="AM212" s="559"/>
      <c r="AN212" s="559"/>
      <c r="AO212" s="560"/>
      <c r="AP212" s="598">
        <f t="shared" si="64"/>
        <v>0</v>
      </c>
      <c r="AQ212" s="598">
        <f t="shared" si="65"/>
        <v>0</v>
      </c>
      <c r="AR212" s="558">
        <f t="shared" si="66"/>
        <v>0</v>
      </c>
      <c r="AS212" s="599">
        <f t="shared" si="55"/>
        <v>75</v>
      </c>
      <c r="AT212" s="772">
        <v>75</v>
      </c>
      <c r="AU212" s="661"/>
      <c r="AV212" s="661"/>
      <c r="AW212" s="661"/>
      <c r="AX212" s="661"/>
      <c r="AY212" s="661"/>
      <c r="AZ212" s="661"/>
      <c r="BA212" s="661"/>
      <c r="BB212" s="661"/>
      <c r="BC212" s="661"/>
      <c r="BD212" s="787"/>
    </row>
    <row r="213" spans="1:56" ht="76.5" x14ac:dyDescent="0.9">
      <c r="A213" s="430">
        <v>30</v>
      </c>
      <c r="B213" s="776">
        <f>DATOS!F37</f>
        <v>0</v>
      </c>
      <c r="C213" s="491">
        <v>3</v>
      </c>
      <c r="D213" s="492">
        <v>3</v>
      </c>
      <c r="E213" s="492">
        <v>3</v>
      </c>
      <c r="F213" s="493">
        <v>3</v>
      </c>
      <c r="G213" s="417">
        <f t="shared" si="56"/>
        <v>3</v>
      </c>
      <c r="H213" s="491">
        <v>3</v>
      </c>
      <c r="I213" s="492">
        <v>3</v>
      </c>
      <c r="J213" s="492">
        <v>3</v>
      </c>
      <c r="K213" s="493">
        <v>3</v>
      </c>
      <c r="L213" s="417">
        <f t="shared" si="57"/>
        <v>3</v>
      </c>
      <c r="M213" s="404">
        <f t="shared" si="67"/>
        <v>3</v>
      </c>
      <c r="N213" s="401" t="str">
        <f t="shared" si="52"/>
        <v>D-</v>
      </c>
      <c r="O213" s="396"/>
      <c r="P213" s="491">
        <v>3</v>
      </c>
      <c r="Q213" s="492">
        <v>3</v>
      </c>
      <c r="R213" s="492">
        <v>3</v>
      </c>
      <c r="S213" s="493">
        <v>3</v>
      </c>
      <c r="T213" s="420">
        <f t="shared" si="59"/>
        <v>3</v>
      </c>
      <c r="U213" s="491">
        <v>3</v>
      </c>
      <c r="V213" s="492">
        <v>3</v>
      </c>
      <c r="W213" s="492">
        <v>3</v>
      </c>
      <c r="X213" s="493">
        <v>3</v>
      </c>
      <c r="Y213" s="417">
        <f t="shared" si="60"/>
        <v>3</v>
      </c>
      <c r="Z213" s="404">
        <f t="shared" si="68"/>
        <v>3</v>
      </c>
      <c r="AA213" s="401" t="str">
        <f t="shared" si="53"/>
        <v>D-</v>
      </c>
      <c r="AB213" s="423">
        <v>3</v>
      </c>
      <c r="AC213" s="1050"/>
      <c r="AD213" s="412" t="str">
        <f t="shared" si="54"/>
        <v>D-</v>
      </c>
      <c r="AE213" s="408">
        <f t="shared" si="69"/>
        <v>3</v>
      </c>
      <c r="AF213" s="288"/>
      <c r="AG213" s="567"/>
      <c r="AH213" s="567"/>
      <c r="AI213" s="566" t="str">
        <f t="shared" si="63"/>
        <v>N</v>
      </c>
      <c r="AJ213" s="572"/>
      <c r="AK213" s="558"/>
      <c r="AL213" s="558"/>
      <c r="AM213" s="559"/>
      <c r="AN213" s="559"/>
      <c r="AO213" s="560"/>
      <c r="AP213" s="598">
        <f t="shared" si="64"/>
        <v>0</v>
      </c>
      <c r="AQ213" s="598">
        <f t="shared" si="65"/>
        <v>0</v>
      </c>
      <c r="AR213" s="558">
        <f t="shared" si="66"/>
        <v>0</v>
      </c>
      <c r="AS213" s="599">
        <f t="shared" si="55"/>
        <v>75</v>
      </c>
      <c r="AT213" s="772">
        <v>75</v>
      </c>
      <c r="AU213" s="661"/>
      <c r="AV213" s="661"/>
      <c r="AW213" s="661"/>
      <c r="AX213" s="661"/>
      <c r="AY213" s="661"/>
      <c r="AZ213" s="661"/>
      <c r="BA213" s="661"/>
      <c r="BB213" s="661"/>
      <c r="BC213" s="661"/>
      <c r="BD213" s="787"/>
    </row>
    <row r="214" spans="1:56" ht="76.5" x14ac:dyDescent="0.9">
      <c r="A214" s="430">
        <v>31</v>
      </c>
      <c r="B214" s="776">
        <f>DATOS!F38</f>
        <v>0</v>
      </c>
      <c r="C214" s="491">
        <v>3</v>
      </c>
      <c r="D214" s="492">
        <v>3</v>
      </c>
      <c r="E214" s="492">
        <v>3</v>
      </c>
      <c r="F214" s="493">
        <v>3</v>
      </c>
      <c r="G214" s="417">
        <f t="shared" si="56"/>
        <v>3</v>
      </c>
      <c r="H214" s="491">
        <v>3</v>
      </c>
      <c r="I214" s="492">
        <v>3</v>
      </c>
      <c r="J214" s="492">
        <v>3</v>
      </c>
      <c r="K214" s="493">
        <v>3</v>
      </c>
      <c r="L214" s="417">
        <f t="shared" si="57"/>
        <v>3</v>
      </c>
      <c r="M214" s="404">
        <f t="shared" si="67"/>
        <v>3</v>
      </c>
      <c r="N214" s="401" t="str">
        <f t="shared" si="52"/>
        <v>D-</v>
      </c>
      <c r="O214" s="396"/>
      <c r="P214" s="491">
        <v>3</v>
      </c>
      <c r="Q214" s="492">
        <v>3</v>
      </c>
      <c r="R214" s="492">
        <v>3</v>
      </c>
      <c r="S214" s="493">
        <v>3</v>
      </c>
      <c r="T214" s="420">
        <f t="shared" si="59"/>
        <v>3</v>
      </c>
      <c r="U214" s="491">
        <v>3</v>
      </c>
      <c r="V214" s="492">
        <v>3</v>
      </c>
      <c r="W214" s="492">
        <v>3</v>
      </c>
      <c r="X214" s="493">
        <v>3</v>
      </c>
      <c r="Y214" s="417">
        <f t="shared" si="60"/>
        <v>3</v>
      </c>
      <c r="Z214" s="404">
        <f t="shared" si="68"/>
        <v>3</v>
      </c>
      <c r="AA214" s="401" t="str">
        <f t="shared" si="53"/>
        <v>D-</v>
      </c>
      <c r="AB214" s="423">
        <v>3</v>
      </c>
      <c r="AC214" s="1050"/>
      <c r="AD214" s="412" t="str">
        <f t="shared" si="54"/>
        <v>D-</v>
      </c>
      <c r="AE214" s="408">
        <f t="shared" si="69"/>
        <v>3</v>
      </c>
      <c r="AF214" s="288"/>
      <c r="AG214" s="567"/>
      <c r="AH214" s="567"/>
      <c r="AI214" s="566" t="str">
        <f t="shared" si="63"/>
        <v>N</v>
      </c>
      <c r="AJ214" s="572"/>
      <c r="AK214" s="558"/>
      <c r="AL214" s="558"/>
      <c r="AM214" s="559"/>
      <c r="AN214" s="559"/>
      <c r="AO214" s="560"/>
      <c r="AP214" s="598">
        <f t="shared" si="64"/>
        <v>0</v>
      </c>
      <c r="AQ214" s="598">
        <f t="shared" si="65"/>
        <v>0</v>
      </c>
      <c r="AR214" s="558">
        <f t="shared" si="66"/>
        <v>0</v>
      </c>
      <c r="AS214" s="599">
        <f t="shared" si="55"/>
        <v>75</v>
      </c>
      <c r="AT214" s="772">
        <v>75</v>
      </c>
      <c r="AU214" s="661"/>
      <c r="AV214" s="661"/>
      <c r="AW214" s="661"/>
      <c r="AX214" s="661"/>
      <c r="AY214" s="661"/>
      <c r="AZ214" s="661"/>
      <c r="BA214" s="661"/>
      <c r="BB214" s="661"/>
      <c r="BC214" s="661"/>
      <c r="BD214" s="787"/>
    </row>
    <row r="215" spans="1:56" ht="76.5" x14ac:dyDescent="0.9">
      <c r="A215" s="430">
        <v>32</v>
      </c>
      <c r="B215" s="776">
        <f>DATOS!F39</f>
        <v>0</v>
      </c>
      <c r="C215" s="491">
        <v>3</v>
      </c>
      <c r="D215" s="492">
        <v>3</v>
      </c>
      <c r="E215" s="492">
        <v>3</v>
      </c>
      <c r="F215" s="493">
        <v>3</v>
      </c>
      <c r="G215" s="417">
        <f t="shared" si="56"/>
        <v>3</v>
      </c>
      <c r="H215" s="491">
        <v>3</v>
      </c>
      <c r="I215" s="492">
        <v>3</v>
      </c>
      <c r="J215" s="492">
        <v>3</v>
      </c>
      <c r="K215" s="493">
        <v>3</v>
      </c>
      <c r="L215" s="417">
        <f t="shared" si="57"/>
        <v>3</v>
      </c>
      <c r="M215" s="404">
        <f t="shared" si="67"/>
        <v>3</v>
      </c>
      <c r="N215" s="401" t="str">
        <f t="shared" si="52"/>
        <v>D-</v>
      </c>
      <c r="O215" s="396"/>
      <c r="P215" s="491">
        <v>3</v>
      </c>
      <c r="Q215" s="492">
        <v>3</v>
      </c>
      <c r="R215" s="492">
        <v>3</v>
      </c>
      <c r="S215" s="493">
        <v>3</v>
      </c>
      <c r="T215" s="420">
        <f t="shared" si="59"/>
        <v>3</v>
      </c>
      <c r="U215" s="491">
        <v>3</v>
      </c>
      <c r="V215" s="492">
        <v>3</v>
      </c>
      <c r="W215" s="492">
        <v>3</v>
      </c>
      <c r="X215" s="493">
        <v>3</v>
      </c>
      <c r="Y215" s="417">
        <f t="shared" si="60"/>
        <v>3</v>
      </c>
      <c r="Z215" s="404">
        <f t="shared" si="68"/>
        <v>3</v>
      </c>
      <c r="AA215" s="401" t="str">
        <f t="shared" si="53"/>
        <v>D-</v>
      </c>
      <c r="AB215" s="423">
        <v>3</v>
      </c>
      <c r="AC215" s="1050"/>
      <c r="AD215" s="412" t="str">
        <f t="shared" si="54"/>
        <v>D-</v>
      </c>
      <c r="AE215" s="408">
        <f t="shared" si="69"/>
        <v>3</v>
      </c>
      <c r="AF215" s="288"/>
      <c r="AG215" s="567"/>
      <c r="AH215" s="567"/>
      <c r="AI215" s="566" t="str">
        <f t="shared" si="63"/>
        <v>N</v>
      </c>
      <c r="AJ215" s="572"/>
      <c r="AK215" s="558"/>
      <c r="AL215" s="558"/>
      <c r="AM215" s="559"/>
      <c r="AN215" s="559"/>
      <c r="AO215" s="560"/>
      <c r="AP215" s="598">
        <f t="shared" si="64"/>
        <v>0</v>
      </c>
      <c r="AQ215" s="598">
        <f t="shared" si="65"/>
        <v>0</v>
      </c>
      <c r="AR215" s="558">
        <f t="shared" si="66"/>
        <v>0</v>
      </c>
      <c r="AS215" s="599">
        <f t="shared" si="55"/>
        <v>75</v>
      </c>
      <c r="AT215" s="772">
        <v>75</v>
      </c>
      <c r="AU215" s="661"/>
      <c r="AV215" s="661"/>
      <c r="AW215" s="661"/>
      <c r="AX215" s="661"/>
      <c r="AY215" s="661"/>
      <c r="AZ215" s="661"/>
      <c r="BA215" s="661"/>
      <c r="BB215" s="661"/>
      <c r="BC215" s="661"/>
      <c r="BD215" s="787"/>
    </row>
    <row r="216" spans="1:56" ht="76.5" x14ac:dyDescent="0.9">
      <c r="A216" s="430">
        <v>33</v>
      </c>
      <c r="B216" s="776">
        <f>DATOS!F40</f>
        <v>0</v>
      </c>
      <c r="C216" s="491">
        <v>4</v>
      </c>
      <c r="D216" s="492">
        <v>4</v>
      </c>
      <c r="E216" s="492">
        <v>4</v>
      </c>
      <c r="F216" s="493">
        <v>4</v>
      </c>
      <c r="G216" s="417">
        <f t="shared" si="56"/>
        <v>4</v>
      </c>
      <c r="H216" s="491">
        <v>4</v>
      </c>
      <c r="I216" s="492">
        <v>4</v>
      </c>
      <c r="J216" s="492">
        <v>4</v>
      </c>
      <c r="K216" s="493">
        <v>4</v>
      </c>
      <c r="L216" s="417">
        <f t="shared" si="57"/>
        <v>4</v>
      </c>
      <c r="M216" s="404">
        <f t="shared" si="67"/>
        <v>4</v>
      </c>
      <c r="N216" s="401" t="str">
        <f t="shared" si="52"/>
        <v>D+</v>
      </c>
      <c r="O216" s="396"/>
      <c r="P216" s="491">
        <v>4</v>
      </c>
      <c r="Q216" s="492">
        <v>4</v>
      </c>
      <c r="R216" s="492">
        <v>4</v>
      </c>
      <c r="S216" s="493">
        <v>4</v>
      </c>
      <c r="T216" s="420">
        <f t="shared" si="59"/>
        <v>4</v>
      </c>
      <c r="U216" s="491">
        <v>4</v>
      </c>
      <c r="V216" s="492">
        <v>4</v>
      </c>
      <c r="W216" s="492">
        <v>4</v>
      </c>
      <c r="X216" s="493">
        <v>4</v>
      </c>
      <c r="Y216" s="417">
        <f t="shared" si="60"/>
        <v>4</v>
      </c>
      <c r="Z216" s="404">
        <f t="shared" si="68"/>
        <v>4</v>
      </c>
      <c r="AA216" s="401" t="str">
        <f t="shared" si="53"/>
        <v>D+</v>
      </c>
      <c r="AB216" s="423">
        <v>4</v>
      </c>
      <c r="AC216" s="1050"/>
      <c r="AD216" s="412" t="str">
        <f t="shared" si="54"/>
        <v>D+</v>
      </c>
      <c r="AE216" s="408">
        <f t="shared" si="69"/>
        <v>4</v>
      </c>
      <c r="AF216" s="288"/>
      <c r="AG216" s="567"/>
      <c r="AH216" s="567"/>
      <c r="AI216" s="566" t="str">
        <f t="shared" si="63"/>
        <v>N</v>
      </c>
      <c r="AJ216" s="572"/>
      <c r="AK216" s="558"/>
      <c r="AL216" s="558"/>
      <c r="AM216" s="559"/>
      <c r="AN216" s="559"/>
      <c r="AO216" s="560"/>
      <c r="AP216" s="598">
        <f t="shared" si="64"/>
        <v>0</v>
      </c>
      <c r="AQ216" s="598">
        <f t="shared" si="65"/>
        <v>0</v>
      </c>
      <c r="AR216" s="558">
        <f t="shared" si="66"/>
        <v>0</v>
      </c>
      <c r="AS216" s="599">
        <f t="shared" si="55"/>
        <v>75</v>
      </c>
      <c r="AT216" s="772">
        <v>75</v>
      </c>
      <c r="AU216" s="661"/>
      <c r="AV216" s="661"/>
      <c r="AW216" s="661"/>
      <c r="AX216" s="661"/>
      <c r="AY216" s="661"/>
      <c r="AZ216" s="661"/>
      <c r="BA216" s="661"/>
      <c r="BB216" s="661"/>
      <c r="BC216" s="661"/>
      <c r="BD216" s="787"/>
    </row>
    <row r="217" spans="1:56" ht="76.5" x14ac:dyDescent="0.9">
      <c r="A217" s="430">
        <v>34</v>
      </c>
      <c r="B217" s="776">
        <f>DATOS!F41</f>
        <v>0</v>
      </c>
      <c r="C217" s="491">
        <v>2</v>
      </c>
      <c r="D217" s="492">
        <v>2</v>
      </c>
      <c r="E217" s="492">
        <v>2</v>
      </c>
      <c r="F217" s="493">
        <v>2</v>
      </c>
      <c r="G217" s="417">
        <f t="shared" si="56"/>
        <v>2</v>
      </c>
      <c r="H217" s="491">
        <v>2</v>
      </c>
      <c r="I217" s="492">
        <v>2</v>
      </c>
      <c r="J217" s="492">
        <v>2</v>
      </c>
      <c r="K217" s="493">
        <v>2</v>
      </c>
      <c r="L217" s="417">
        <f t="shared" si="57"/>
        <v>2</v>
      </c>
      <c r="M217" s="404">
        <f t="shared" si="67"/>
        <v>2</v>
      </c>
      <c r="N217" s="401" t="str">
        <f t="shared" si="52"/>
        <v>E+</v>
      </c>
      <c r="O217" s="396"/>
      <c r="P217" s="491">
        <v>2</v>
      </c>
      <c r="Q217" s="492">
        <v>2</v>
      </c>
      <c r="R217" s="492">
        <v>2</v>
      </c>
      <c r="S217" s="493">
        <v>2</v>
      </c>
      <c r="T217" s="420">
        <f t="shared" si="59"/>
        <v>2</v>
      </c>
      <c r="U217" s="491">
        <v>2</v>
      </c>
      <c r="V217" s="492">
        <v>2</v>
      </c>
      <c r="W217" s="492">
        <v>2</v>
      </c>
      <c r="X217" s="493">
        <v>2</v>
      </c>
      <c r="Y217" s="417">
        <f t="shared" si="60"/>
        <v>2</v>
      </c>
      <c r="Z217" s="404">
        <f t="shared" si="68"/>
        <v>2</v>
      </c>
      <c r="AA217" s="401" t="str">
        <f t="shared" si="53"/>
        <v>E+</v>
      </c>
      <c r="AB217" s="423">
        <v>2</v>
      </c>
      <c r="AC217" s="1050"/>
      <c r="AD217" s="412" t="str">
        <f t="shared" si="54"/>
        <v>E+</v>
      </c>
      <c r="AE217" s="408">
        <f t="shared" si="69"/>
        <v>2</v>
      </c>
      <c r="AF217" s="288"/>
      <c r="AG217" s="567"/>
      <c r="AH217" s="567"/>
      <c r="AI217" s="566" t="str">
        <f t="shared" si="63"/>
        <v>N</v>
      </c>
      <c r="AJ217" s="572"/>
      <c r="AK217" s="558"/>
      <c r="AL217" s="558"/>
      <c r="AM217" s="559"/>
      <c r="AN217" s="559"/>
      <c r="AO217" s="560"/>
      <c r="AP217" s="598">
        <f t="shared" si="64"/>
        <v>0</v>
      </c>
      <c r="AQ217" s="598">
        <f t="shared" si="65"/>
        <v>0</v>
      </c>
      <c r="AR217" s="558">
        <f t="shared" si="66"/>
        <v>0</v>
      </c>
      <c r="AS217" s="599">
        <f t="shared" si="55"/>
        <v>75</v>
      </c>
      <c r="AT217" s="772">
        <v>75</v>
      </c>
      <c r="AU217" s="661"/>
      <c r="AV217" s="661"/>
      <c r="AW217" s="661"/>
      <c r="AX217" s="661"/>
      <c r="AY217" s="661"/>
      <c r="AZ217" s="661"/>
      <c r="BA217" s="661"/>
      <c r="BB217" s="661"/>
      <c r="BC217" s="661"/>
      <c r="BD217" s="787"/>
    </row>
    <row r="218" spans="1:56" ht="76.5" x14ac:dyDescent="0.9">
      <c r="A218" s="430">
        <v>35</v>
      </c>
      <c r="B218" s="776">
        <f>DATOS!F42</f>
        <v>0</v>
      </c>
      <c r="C218" s="491">
        <v>2</v>
      </c>
      <c r="D218" s="492">
        <v>2</v>
      </c>
      <c r="E218" s="492">
        <v>2</v>
      </c>
      <c r="F218" s="493">
        <v>2</v>
      </c>
      <c r="G218" s="417">
        <f t="shared" si="56"/>
        <v>2</v>
      </c>
      <c r="H218" s="491">
        <v>2</v>
      </c>
      <c r="I218" s="492">
        <v>2</v>
      </c>
      <c r="J218" s="492">
        <v>2</v>
      </c>
      <c r="K218" s="493">
        <v>2</v>
      </c>
      <c r="L218" s="417">
        <f t="shared" si="57"/>
        <v>2</v>
      </c>
      <c r="M218" s="404">
        <f t="shared" si="67"/>
        <v>2</v>
      </c>
      <c r="N218" s="401" t="str">
        <f t="shared" si="52"/>
        <v>E+</v>
      </c>
      <c r="O218" s="396"/>
      <c r="P218" s="491">
        <v>2</v>
      </c>
      <c r="Q218" s="492">
        <v>2</v>
      </c>
      <c r="R218" s="492">
        <v>2</v>
      </c>
      <c r="S218" s="493">
        <v>2</v>
      </c>
      <c r="T218" s="420">
        <f t="shared" si="59"/>
        <v>2</v>
      </c>
      <c r="U218" s="491">
        <v>2</v>
      </c>
      <c r="V218" s="492">
        <v>2</v>
      </c>
      <c r="W218" s="492">
        <v>2</v>
      </c>
      <c r="X218" s="493">
        <v>2</v>
      </c>
      <c r="Y218" s="417">
        <f t="shared" si="60"/>
        <v>2</v>
      </c>
      <c r="Z218" s="404">
        <f t="shared" si="68"/>
        <v>2</v>
      </c>
      <c r="AA218" s="401" t="str">
        <f t="shared" si="53"/>
        <v>E+</v>
      </c>
      <c r="AB218" s="423">
        <v>2</v>
      </c>
      <c r="AC218" s="1050"/>
      <c r="AD218" s="412" t="str">
        <f t="shared" si="54"/>
        <v>E+</v>
      </c>
      <c r="AE218" s="408">
        <f t="shared" si="69"/>
        <v>2</v>
      </c>
      <c r="AF218" s="288"/>
      <c r="AG218" s="567"/>
      <c r="AH218" s="567"/>
      <c r="AI218" s="566" t="str">
        <f t="shared" si="63"/>
        <v>N</v>
      </c>
      <c r="AJ218" s="572"/>
      <c r="AK218" s="558"/>
      <c r="AL218" s="558"/>
      <c r="AM218" s="559"/>
      <c r="AN218" s="559"/>
      <c r="AO218" s="560"/>
      <c r="AP218" s="598">
        <f t="shared" si="64"/>
        <v>0</v>
      </c>
      <c r="AQ218" s="598">
        <f t="shared" si="65"/>
        <v>0</v>
      </c>
      <c r="AR218" s="558">
        <f t="shared" si="66"/>
        <v>0</v>
      </c>
      <c r="AS218" s="599">
        <f t="shared" si="55"/>
        <v>75</v>
      </c>
      <c r="AT218" s="772">
        <v>75</v>
      </c>
      <c r="AU218" s="661"/>
      <c r="AV218" s="661"/>
      <c r="AW218" s="661"/>
      <c r="AX218" s="661"/>
      <c r="AY218" s="661"/>
      <c r="AZ218" s="661"/>
      <c r="BA218" s="661"/>
      <c r="BB218" s="661"/>
      <c r="BC218" s="661"/>
      <c r="BD218" s="787"/>
    </row>
    <row r="219" spans="1:56" ht="76.5" x14ac:dyDescent="0.9">
      <c r="A219" s="430">
        <v>36</v>
      </c>
      <c r="B219" s="776">
        <f>DATOS!F43</f>
        <v>0</v>
      </c>
      <c r="C219" s="491">
        <v>2</v>
      </c>
      <c r="D219" s="492">
        <v>2</v>
      </c>
      <c r="E219" s="492">
        <v>2</v>
      </c>
      <c r="F219" s="493">
        <v>2</v>
      </c>
      <c r="G219" s="417">
        <f t="shared" si="56"/>
        <v>2</v>
      </c>
      <c r="H219" s="491">
        <v>2</v>
      </c>
      <c r="I219" s="492">
        <v>2</v>
      </c>
      <c r="J219" s="492">
        <v>2</v>
      </c>
      <c r="K219" s="493">
        <v>2</v>
      </c>
      <c r="L219" s="417">
        <f t="shared" si="57"/>
        <v>2</v>
      </c>
      <c r="M219" s="404">
        <f t="shared" si="67"/>
        <v>2</v>
      </c>
      <c r="N219" s="401" t="str">
        <f t="shared" si="52"/>
        <v>E+</v>
      </c>
      <c r="O219" s="396"/>
      <c r="P219" s="491">
        <v>2</v>
      </c>
      <c r="Q219" s="492">
        <v>2</v>
      </c>
      <c r="R219" s="492">
        <v>2</v>
      </c>
      <c r="S219" s="493">
        <v>2</v>
      </c>
      <c r="T219" s="420">
        <f t="shared" si="59"/>
        <v>2</v>
      </c>
      <c r="U219" s="491">
        <v>2</v>
      </c>
      <c r="V219" s="492">
        <v>2</v>
      </c>
      <c r="W219" s="492">
        <v>2</v>
      </c>
      <c r="X219" s="493">
        <v>2</v>
      </c>
      <c r="Y219" s="417">
        <f t="shared" si="60"/>
        <v>2</v>
      </c>
      <c r="Z219" s="404">
        <f t="shared" si="68"/>
        <v>2</v>
      </c>
      <c r="AA219" s="401" t="str">
        <f t="shared" si="53"/>
        <v>E+</v>
      </c>
      <c r="AB219" s="423">
        <v>2</v>
      </c>
      <c r="AC219" s="1050"/>
      <c r="AD219" s="412" t="str">
        <f t="shared" si="54"/>
        <v>E+</v>
      </c>
      <c r="AE219" s="408">
        <f t="shared" si="69"/>
        <v>2</v>
      </c>
      <c r="AF219" s="288"/>
      <c r="AG219" s="567"/>
      <c r="AH219" s="567"/>
      <c r="AI219" s="566" t="str">
        <f t="shared" si="63"/>
        <v>N</v>
      </c>
      <c r="AJ219" s="572"/>
      <c r="AK219" s="558"/>
      <c r="AL219" s="558"/>
      <c r="AM219" s="559"/>
      <c r="AN219" s="559"/>
      <c r="AO219" s="560"/>
      <c r="AP219" s="598">
        <f t="shared" si="64"/>
        <v>0</v>
      </c>
      <c r="AQ219" s="598">
        <f t="shared" si="65"/>
        <v>0</v>
      </c>
      <c r="AR219" s="558">
        <f t="shared" si="66"/>
        <v>0</v>
      </c>
      <c r="AS219" s="599">
        <f t="shared" si="55"/>
        <v>75</v>
      </c>
      <c r="AT219" s="772">
        <v>75</v>
      </c>
      <c r="AU219" s="661"/>
      <c r="AV219" s="661"/>
      <c r="AW219" s="661"/>
      <c r="AX219" s="661"/>
      <c r="AY219" s="661"/>
      <c r="AZ219" s="661"/>
      <c r="BA219" s="661"/>
      <c r="BB219" s="661"/>
      <c r="BC219" s="661"/>
      <c r="BD219" s="787"/>
    </row>
    <row r="220" spans="1:56" ht="76.5" x14ac:dyDescent="0.9">
      <c r="A220" s="430">
        <v>37</v>
      </c>
      <c r="B220" s="776">
        <f>DATOS!F44</f>
        <v>0</v>
      </c>
      <c r="C220" s="491">
        <v>1</v>
      </c>
      <c r="D220" s="492">
        <v>1</v>
      </c>
      <c r="E220" s="492">
        <v>1</v>
      </c>
      <c r="F220" s="493">
        <v>1</v>
      </c>
      <c r="G220" s="417">
        <f t="shared" si="56"/>
        <v>1</v>
      </c>
      <c r="H220" s="491">
        <v>1</v>
      </c>
      <c r="I220" s="492">
        <v>1</v>
      </c>
      <c r="J220" s="492">
        <v>1</v>
      </c>
      <c r="K220" s="493">
        <v>1</v>
      </c>
      <c r="L220" s="417">
        <f t="shared" si="57"/>
        <v>1</v>
      </c>
      <c r="M220" s="404">
        <f t="shared" si="67"/>
        <v>1</v>
      </c>
      <c r="N220" s="401" t="str">
        <f t="shared" si="52"/>
        <v>E-</v>
      </c>
      <c r="O220" s="396"/>
      <c r="P220" s="491">
        <v>1</v>
      </c>
      <c r="Q220" s="492">
        <v>1</v>
      </c>
      <c r="R220" s="492">
        <v>1</v>
      </c>
      <c r="S220" s="493">
        <v>1</v>
      </c>
      <c r="T220" s="420">
        <f t="shared" si="59"/>
        <v>1</v>
      </c>
      <c r="U220" s="491">
        <v>1</v>
      </c>
      <c r="V220" s="492">
        <v>1</v>
      </c>
      <c r="W220" s="492">
        <v>1</v>
      </c>
      <c r="X220" s="493">
        <v>1</v>
      </c>
      <c r="Y220" s="417">
        <f t="shared" si="60"/>
        <v>1</v>
      </c>
      <c r="Z220" s="404">
        <f t="shared" si="68"/>
        <v>1</v>
      </c>
      <c r="AA220" s="401" t="str">
        <f t="shared" si="53"/>
        <v>E-</v>
      </c>
      <c r="AB220" s="423">
        <v>1</v>
      </c>
      <c r="AC220" s="1050"/>
      <c r="AD220" s="412" t="str">
        <f t="shared" si="54"/>
        <v>E-</v>
      </c>
      <c r="AE220" s="408">
        <f t="shared" si="69"/>
        <v>1</v>
      </c>
      <c r="AF220" s="288"/>
      <c r="AG220" s="567"/>
      <c r="AH220" s="567"/>
      <c r="AI220" s="566" t="str">
        <f t="shared" si="63"/>
        <v>N</v>
      </c>
      <c r="AJ220" s="572"/>
      <c r="AK220" s="558"/>
      <c r="AL220" s="558"/>
      <c r="AM220" s="559"/>
      <c r="AN220" s="559"/>
      <c r="AO220" s="560"/>
      <c r="AP220" s="598">
        <f t="shared" si="64"/>
        <v>0</v>
      </c>
      <c r="AQ220" s="598">
        <f t="shared" si="65"/>
        <v>0</v>
      </c>
      <c r="AR220" s="558">
        <f t="shared" si="66"/>
        <v>0</v>
      </c>
      <c r="AS220" s="599">
        <f t="shared" si="55"/>
        <v>75</v>
      </c>
      <c r="AT220" s="772">
        <v>75</v>
      </c>
      <c r="AU220" s="661"/>
      <c r="AV220" s="661"/>
      <c r="AW220" s="661"/>
      <c r="AX220" s="661"/>
      <c r="AY220" s="661"/>
      <c r="AZ220" s="661"/>
      <c r="BA220" s="661"/>
      <c r="BB220" s="661"/>
      <c r="BC220" s="661"/>
      <c r="BD220" s="787"/>
    </row>
    <row r="221" spans="1:56" ht="76.5" x14ac:dyDescent="0.9">
      <c r="A221" s="430">
        <v>38</v>
      </c>
      <c r="B221" s="776">
        <f>DATOS!F45</f>
        <v>0</v>
      </c>
      <c r="C221" s="491">
        <v>1</v>
      </c>
      <c r="D221" s="492">
        <v>1</v>
      </c>
      <c r="E221" s="492">
        <v>1</v>
      </c>
      <c r="F221" s="493">
        <v>1</v>
      </c>
      <c r="G221" s="417">
        <f t="shared" si="56"/>
        <v>1</v>
      </c>
      <c r="H221" s="491">
        <v>1</v>
      </c>
      <c r="I221" s="492">
        <v>1</v>
      </c>
      <c r="J221" s="492">
        <v>1</v>
      </c>
      <c r="K221" s="493">
        <v>1</v>
      </c>
      <c r="L221" s="417">
        <f t="shared" si="57"/>
        <v>1</v>
      </c>
      <c r="M221" s="404">
        <f t="shared" si="67"/>
        <v>1</v>
      </c>
      <c r="N221" s="401" t="str">
        <f t="shared" si="52"/>
        <v>E-</v>
      </c>
      <c r="O221" s="396"/>
      <c r="P221" s="491">
        <v>1</v>
      </c>
      <c r="Q221" s="492">
        <v>1</v>
      </c>
      <c r="R221" s="492">
        <v>1</v>
      </c>
      <c r="S221" s="493">
        <v>1</v>
      </c>
      <c r="T221" s="420">
        <f t="shared" si="59"/>
        <v>1</v>
      </c>
      <c r="U221" s="491">
        <v>1</v>
      </c>
      <c r="V221" s="492">
        <v>1</v>
      </c>
      <c r="W221" s="492">
        <v>1</v>
      </c>
      <c r="X221" s="493">
        <v>1</v>
      </c>
      <c r="Y221" s="417">
        <f t="shared" si="60"/>
        <v>1</v>
      </c>
      <c r="Z221" s="404">
        <f t="shared" si="68"/>
        <v>1</v>
      </c>
      <c r="AA221" s="401" t="str">
        <f t="shared" si="53"/>
        <v>E-</v>
      </c>
      <c r="AB221" s="423">
        <v>1</v>
      </c>
      <c r="AC221" s="1050"/>
      <c r="AD221" s="412" t="str">
        <f t="shared" si="54"/>
        <v>E-</v>
      </c>
      <c r="AE221" s="408">
        <f t="shared" si="69"/>
        <v>1</v>
      </c>
      <c r="AF221" s="288"/>
      <c r="AG221" s="567"/>
      <c r="AH221" s="567"/>
      <c r="AI221" s="566" t="str">
        <f t="shared" si="63"/>
        <v>N</v>
      </c>
      <c r="AJ221" s="572"/>
      <c r="AK221" s="558"/>
      <c r="AL221" s="558"/>
      <c r="AM221" s="559"/>
      <c r="AN221" s="559"/>
      <c r="AO221" s="560"/>
      <c r="AP221" s="598">
        <f t="shared" si="64"/>
        <v>0</v>
      </c>
      <c r="AQ221" s="598">
        <f t="shared" si="65"/>
        <v>0</v>
      </c>
      <c r="AR221" s="558">
        <f t="shared" si="66"/>
        <v>0</v>
      </c>
      <c r="AS221" s="599">
        <f t="shared" si="55"/>
        <v>75</v>
      </c>
      <c r="AT221" s="772">
        <v>75</v>
      </c>
      <c r="AU221" s="661"/>
      <c r="AV221" s="661"/>
      <c r="AW221" s="661"/>
      <c r="AX221" s="661"/>
      <c r="AY221" s="661"/>
      <c r="AZ221" s="661"/>
      <c r="BA221" s="661"/>
      <c r="BB221" s="661"/>
      <c r="BC221" s="661"/>
      <c r="BD221" s="787"/>
    </row>
    <row r="222" spans="1:56" ht="76.5" x14ac:dyDescent="0.9">
      <c r="A222" s="430">
        <v>39</v>
      </c>
      <c r="B222" s="776">
        <f>DATOS!F46</f>
        <v>0</v>
      </c>
      <c r="C222" s="491">
        <v>1</v>
      </c>
      <c r="D222" s="492">
        <v>1</v>
      </c>
      <c r="E222" s="492">
        <v>1</v>
      </c>
      <c r="F222" s="493">
        <v>1</v>
      </c>
      <c r="G222" s="417">
        <f t="shared" si="56"/>
        <v>1</v>
      </c>
      <c r="H222" s="491">
        <v>1</v>
      </c>
      <c r="I222" s="492">
        <v>1</v>
      </c>
      <c r="J222" s="492">
        <v>1</v>
      </c>
      <c r="K222" s="493">
        <v>1</v>
      </c>
      <c r="L222" s="417">
        <f t="shared" si="57"/>
        <v>1</v>
      </c>
      <c r="M222" s="404">
        <f t="shared" si="67"/>
        <v>1</v>
      </c>
      <c r="N222" s="401" t="str">
        <f t="shared" si="52"/>
        <v>E-</v>
      </c>
      <c r="O222" s="396"/>
      <c r="P222" s="491">
        <v>1</v>
      </c>
      <c r="Q222" s="492">
        <v>1</v>
      </c>
      <c r="R222" s="492">
        <v>1</v>
      </c>
      <c r="S222" s="493">
        <v>1</v>
      </c>
      <c r="T222" s="420">
        <f t="shared" si="59"/>
        <v>1</v>
      </c>
      <c r="U222" s="491">
        <v>1</v>
      </c>
      <c r="V222" s="492">
        <v>1</v>
      </c>
      <c r="W222" s="492">
        <v>1</v>
      </c>
      <c r="X222" s="493">
        <v>1</v>
      </c>
      <c r="Y222" s="417">
        <f t="shared" si="60"/>
        <v>1</v>
      </c>
      <c r="Z222" s="404">
        <f t="shared" si="68"/>
        <v>1</v>
      </c>
      <c r="AA222" s="401" t="str">
        <f t="shared" si="53"/>
        <v>E-</v>
      </c>
      <c r="AB222" s="423">
        <v>1</v>
      </c>
      <c r="AC222" s="1050"/>
      <c r="AD222" s="412" t="str">
        <f t="shared" si="54"/>
        <v>E-</v>
      </c>
      <c r="AE222" s="408">
        <f t="shared" si="69"/>
        <v>1</v>
      </c>
      <c r="AF222" s="288"/>
      <c r="AG222" s="567"/>
      <c r="AH222" s="567"/>
      <c r="AI222" s="566" t="str">
        <f t="shared" si="63"/>
        <v>N</v>
      </c>
      <c r="AJ222" s="572"/>
      <c r="AK222" s="558"/>
      <c r="AL222" s="558"/>
      <c r="AM222" s="559"/>
      <c r="AN222" s="559"/>
      <c r="AO222" s="560"/>
      <c r="AP222" s="598">
        <f t="shared" si="64"/>
        <v>0</v>
      </c>
      <c r="AQ222" s="598">
        <f t="shared" si="65"/>
        <v>0</v>
      </c>
      <c r="AR222" s="558">
        <f t="shared" si="66"/>
        <v>0</v>
      </c>
      <c r="AS222" s="599">
        <f t="shared" si="55"/>
        <v>75</v>
      </c>
      <c r="AT222" s="772">
        <v>75</v>
      </c>
      <c r="AU222" s="661"/>
      <c r="AV222" s="661"/>
      <c r="AW222" s="661"/>
      <c r="AX222" s="661"/>
      <c r="AY222" s="661"/>
      <c r="AZ222" s="661"/>
      <c r="BA222" s="661"/>
      <c r="BB222" s="661"/>
      <c r="BC222" s="661"/>
      <c r="BD222" s="787"/>
    </row>
    <row r="223" spans="1:56" ht="77.25" thickBot="1" x14ac:dyDescent="0.95">
      <c r="A223" s="431">
        <v>40</v>
      </c>
      <c r="B223" s="777">
        <f>DATOS!F47</f>
        <v>0</v>
      </c>
      <c r="C223" s="494">
        <v>1</v>
      </c>
      <c r="D223" s="495">
        <v>1</v>
      </c>
      <c r="E223" s="495">
        <v>1</v>
      </c>
      <c r="F223" s="496">
        <v>1</v>
      </c>
      <c r="G223" s="418">
        <f t="shared" si="56"/>
        <v>1</v>
      </c>
      <c r="H223" s="494">
        <v>1</v>
      </c>
      <c r="I223" s="495">
        <v>1</v>
      </c>
      <c r="J223" s="495">
        <v>1</v>
      </c>
      <c r="K223" s="496">
        <v>1</v>
      </c>
      <c r="L223" s="418">
        <f t="shared" si="57"/>
        <v>1</v>
      </c>
      <c r="M223" s="405">
        <f t="shared" si="67"/>
        <v>1</v>
      </c>
      <c r="N223" s="402" t="str">
        <f t="shared" si="52"/>
        <v>E-</v>
      </c>
      <c r="O223" s="397"/>
      <c r="P223" s="494">
        <v>1</v>
      </c>
      <c r="Q223" s="495">
        <v>1</v>
      </c>
      <c r="R223" s="495">
        <v>1</v>
      </c>
      <c r="S223" s="496">
        <v>1</v>
      </c>
      <c r="T223" s="421">
        <f t="shared" si="59"/>
        <v>1</v>
      </c>
      <c r="U223" s="494">
        <v>1</v>
      </c>
      <c r="V223" s="495">
        <v>1</v>
      </c>
      <c r="W223" s="495">
        <v>1</v>
      </c>
      <c r="X223" s="496">
        <v>1</v>
      </c>
      <c r="Y223" s="418">
        <f t="shared" si="60"/>
        <v>1</v>
      </c>
      <c r="Z223" s="405">
        <f t="shared" si="68"/>
        <v>1</v>
      </c>
      <c r="AA223" s="402" t="str">
        <f t="shared" si="53"/>
        <v>E-</v>
      </c>
      <c r="AB223" s="424">
        <v>1</v>
      </c>
      <c r="AC223" s="1051"/>
      <c r="AD223" s="413" t="str">
        <f t="shared" si="54"/>
        <v>E-</v>
      </c>
      <c r="AE223" s="409">
        <f t="shared" si="69"/>
        <v>1</v>
      </c>
      <c r="AF223" s="289"/>
      <c r="AG223" s="576"/>
      <c r="AH223" s="576"/>
      <c r="AI223" s="575" t="str">
        <f t="shared" si="63"/>
        <v>N</v>
      </c>
      <c r="AJ223" s="578"/>
      <c r="AK223" s="579"/>
      <c r="AL223" s="579"/>
      <c r="AM223" s="580"/>
      <c r="AN223" s="580"/>
      <c r="AO223" s="581"/>
      <c r="AP223" s="604">
        <f t="shared" si="64"/>
        <v>0</v>
      </c>
      <c r="AQ223" s="604">
        <f t="shared" si="65"/>
        <v>0</v>
      </c>
      <c r="AR223" s="579">
        <f t="shared" si="66"/>
        <v>0</v>
      </c>
      <c r="AS223" s="605">
        <f t="shared" si="55"/>
        <v>75</v>
      </c>
      <c r="AT223" s="773">
        <v>75</v>
      </c>
      <c r="AU223" s="661"/>
      <c r="AV223" s="661"/>
      <c r="AW223" s="661"/>
      <c r="AX223" s="661"/>
      <c r="AY223" s="661"/>
      <c r="AZ223" s="661"/>
      <c r="BA223" s="661"/>
      <c r="BB223" s="661"/>
      <c r="BC223" s="661"/>
      <c r="BD223" s="787"/>
    </row>
    <row r="224" spans="1:56" ht="63" thickBot="1" x14ac:dyDescent="0.95">
      <c r="A224" s="385"/>
      <c r="E224" s="442" t="s">
        <v>168</v>
      </c>
      <c r="F224" s="440" t="s">
        <v>929</v>
      </c>
      <c r="G224" s="441" t="s">
        <v>169</v>
      </c>
      <c r="H224" s="384"/>
      <c r="I224" s="384"/>
      <c r="J224" s="384"/>
      <c r="K224" s="384"/>
      <c r="L224" s="224"/>
      <c r="M224" s="224"/>
      <c r="N224" s="224"/>
      <c r="O224" s="224"/>
      <c r="P224" s="384"/>
      <c r="Q224" s="384"/>
      <c r="R224" s="384"/>
      <c r="S224" s="384"/>
      <c r="T224" s="224"/>
      <c r="U224" s="384"/>
      <c r="V224" s="384"/>
      <c r="W224" s="384"/>
      <c r="X224" s="384"/>
      <c r="Y224" s="377"/>
      <c r="Z224" s="377"/>
      <c r="AA224" s="1040" t="s">
        <v>157</v>
      </c>
      <c r="AB224" s="1311"/>
      <c r="AC224" s="1311"/>
      <c r="AD224" s="1045"/>
      <c r="AE224" s="378">
        <f>AVERAGE(AE184:AE204)</f>
        <v>8.4285714285714288</v>
      </c>
      <c r="AF224" s="228"/>
      <c r="AG224" s="381"/>
      <c r="AH224" s="381"/>
      <c r="AI224" s="380"/>
      <c r="AJ224" s="380"/>
      <c r="AK224" s="380"/>
      <c r="AL224" s="380"/>
      <c r="AM224" s="380"/>
      <c r="AN224" s="380"/>
      <c r="AO224" s="380"/>
      <c r="AP224" s="380"/>
      <c r="AQ224" s="380"/>
      <c r="AR224" s="380"/>
      <c r="AS224" s="380"/>
      <c r="AT224" s="380"/>
      <c r="AU224" s="662"/>
      <c r="AV224" s="662"/>
      <c r="AW224" s="662"/>
      <c r="AX224" s="662"/>
      <c r="AY224" s="662"/>
      <c r="AZ224" s="662"/>
      <c r="BA224" s="662"/>
      <c r="BB224" s="662"/>
      <c r="BC224" s="662"/>
      <c r="BD224" s="788"/>
    </row>
    <row r="225" spans="1:56" ht="63" thickBot="1" x14ac:dyDescent="0.95">
      <c r="A225" s="385"/>
      <c r="B225" s="1042" t="s">
        <v>228</v>
      </c>
      <c r="C225" s="1043"/>
      <c r="D225" s="1044"/>
      <c r="E225" s="443" t="s">
        <v>170</v>
      </c>
      <c r="F225" s="444">
        <f>COUNTIFS($V$14:$V$53, "&gt;=8", $V$14:$V$53, "&lt;=10")</f>
        <v>14</v>
      </c>
      <c r="G225" s="449">
        <f>COUNTIFS($G$14:$G$52, "&gt;=8", $G$14:$G$52, "&lt;=10") / COUNT($G$14:$G$52)</f>
        <v>0.35897435897435898</v>
      </c>
      <c r="K225" s="384"/>
      <c r="L225" s="224"/>
      <c r="M225" s="224"/>
      <c r="N225" s="224"/>
      <c r="O225" s="224"/>
      <c r="P225" s="384"/>
      <c r="Q225" s="384"/>
      <c r="R225" s="384"/>
      <c r="S225" s="384"/>
      <c r="T225" s="224"/>
      <c r="U225" s="384"/>
      <c r="V225" s="384"/>
      <c r="W225" s="384"/>
      <c r="X225" s="384"/>
      <c r="Y225" s="377"/>
      <c r="Z225" s="377"/>
      <c r="AA225" s="377"/>
      <c r="AB225" s="377"/>
      <c r="AC225" s="1309" t="s">
        <v>158</v>
      </c>
      <c r="AD225" s="1041"/>
      <c r="AE225" s="379">
        <f>DATOS!C187</f>
        <v>0</v>
      </c>
      <c r="AF225" s="280"/>
      <c r="AG225" s="381"/>
      <c r="AH225" s="381"/>
      <c r="AI225" s="380"/>
      <c r="AJ225" s="380"/>
      <c r="AK225" s="380"/>
      <c r="AL225" s="380"/>
      <c r="AM225" s="380"/>
      <c r="AN225" s="380"/>
      <c r="AO225" s="380"/>
      <c r="AP225" s="380"/>
      <c r="AQ225" s="380"/>
      <c r="AR225" s="380"/>
      <c r="AS225" s="380"/>
      <c r="AT225" s="380"/>
      <c r="AU225" s="663"/>
      <c r="AV225" s="663"/>
      <c r="AW225" s="663"/>
      <c r="AX225" s="663"/>
      <c r="AY225" s="663"/>
      <c r="AZ225" s="663"/>
      <c r="BA225" s="663"/>
      <c r="BB225" s="663"/>
      <c r="BC225" s="663"/>
      <c r="BD225" s="789"/>
    </row>
    <row r="226" spans="1:56" x14ac:dyDescent="0.9">
      <c r="B226" s="1027" t="s">
        <v>231</v>
      </c>
      <c r="C226" s="1028"/>
      <c r="D226" s="1029"/>
      <c r="E226" s="445" t="s">
        <v>171</v>
      </c>
      <c r="F226" s="446">
        <f>COUNTIFS($V$14:$V$53, "&gt;=5", $V$14:$V$53, "&lt;=7")</f>
        <v>11</v>
      </c>
      <c r="G226" s="450">
        <f>COUNTIFS($G$14:$G$52, "&gt;=5", $G$14:$G$52, "&lt;=7") / COUNT($G$14:$G$52)</f>
        <v>0.28205128205128205</v>
      </c>
      <c r="K226" s="391"/>
      <c r="L226" s="376"/>
      <c r="M226" s="376"/>
      <c r="N226" s="376"/>
      <c r="O226" s="376"/>
      <c r="P226" s="391"/>
      <c r="Q226" s="391"/>
      <c r="R226" s="391"/>
      <c r="S226" s="391"/>
      <c r="T226" s="376"/>
      <c r="U226" s="384"/>
      <c r="V226" s="384"/>
      <c r="W226" s="384"/>
      <c r="X226" s="384"/>
      <c r="Y226" s="229"/>
      <c r="Z226" s="229"/>
      <c r="AA226" s="229"/>
      <c r="AB226" s="229"/>
      <c r="AC226" s="221"/>
      <c r="AD226" s="229"/>
      <c r="AE226" s="229"/>
      <c r="AF226" s="229"/>
      <c r="AG226" s="381"/>
      <c r="AH226" s="381"/>
      <c r="AI226" s="380"/>
      <c r="AJ226" s="380"/>
      <c r="AK226" s="380"/>
      <c r="AL226" s="380"/>
      <c r="AM226" s="380"/>
      <c r="AN226" s="380"/>
      <c r="AO226" s="380"/>
      <c r="AP226" s="380"/>
      <c r="AQ226" s="380"/>
      <c r="AR226" s="380"/>
      <c r="AS226" s="380"/>
      <c r="AT226" s="380"/>
      <c r="AU226" s="221"/>
      <c r="AV226" s="221"/>
      <c r="AW226" s="221"/>
      <c r="AX226" s="221"/>
      <c r="AY226" s="221"/>
      <c r="AZ226" s="221"/>
      <c r="BA226" s="221"/>
      <c r="BB226" s="221"/>
      <c r="BC226" s="221"/>
      <c r="BD226" s="791"/>
    </row>
    <row r="227" spans="1:56" ht="66" thickBot="1" x14ac:dyDescent="1">
      <c r="B227" s="1030" t="s">
        <v>234</v>
      </c>
      <c r="C227" s="1031"/>
      <c r="D227" s="1032"/>
      <c r="E227" s="447" t="s">
        <v>172</v>
      </c>
      <c r="F227" s="448">
        <f>COUNTIFS($V$14:$V$53, "&gt;=1", $V$14:$V$53, "&lt;=4")</f>
        <v>14</v>
      </c>
      <c r="G227" s="451">
        <f>COUNTIFS($G$14:$G$52, "&gt;=1", $G$14:$G$52, "&lt;=4") / COUNT($G$14:$G$52)</f>
        <v>0.35897435897435898</v>
      </c>
      <c r="K227" s="391"/>
      <c r="L227" s="1310" t="str">
        <f>DATOS!B20</f>
        <v xml:space="preserve"> TRELLES ORDÓÑEZ CAROL ALEXANDRA</v>
      </c>
      <c r="M227" s="1310"/>
      <c r="N227" s="1310"/>
      <c r="O227" s="1310"/>
      <c r="P227" s="1310"/>
      <c r="Q227" s="1310"/>
      <c r="R227" s="1310"/>
      <c r="S227" s="1310"/>
      <c r="T227" s="1310"/>
      <c r="U227" s="1313" t="s">
        <v>980</v>
      </c>
      <c r="V227" s="1313"/>
      <c r="W227" s="1313"/>
      <c r="X227" s="1313"/>
      <c r="Y227" s="1313"/>
      <c r="Z227" s="1313"/>
      <c r="AA227" s="1313"/>
      <c r="AB227" s="1313"/>
      <c r="AH227" s="1317" t="s">
        <v>917</v>
      </c>
      <c r="AI227" s="1317"/>
      <c r="AJ227" s="1317"/>
      <c r="AK227" s="1317"/>
      <c r="AL227" s="1317"/>
      <c r="AM227" s="1319" t="s">
        <v>918</v>
      </c>
      <c r="AN227" s="1319"/>
      <c r="AO227" s="1319"/>
      <c r="AP227" s="1319"/>
      <c r="AQ227" s="1319"/>
      <c r="AR227" s="1319"/>
      <c r="AS227" s="1319"/>
      <c r="AT227" s="1319"/>
      <c r="AU227" s="221"/>
      <c r="AV227" s="221"/>
      <c r="AW227" s="221"/>
      <c r="AX227" s="221"/>
      <c r="AY227" s="221"/>
      <c r="AZ227" s="221"/>
      <c r="BA227" s="221"/>
      <c r="BB227" s="221"/>
      <c r="BC227" s="221"/>
      <c r="BD227" s="791"/>
    </row>
    <row r="228" spans="1:56" ht="63" thickBot="1" x14ac:dyDescent="0.95">
      <c r="B228" s="1046" t="s">
        <v>173</v>
      </c>
      <c r="C228" s="1047"/>
      <c r="D228" s="1047"/>
      <c r="E228" s="1048"/>
      <c r="F228" s="452">
        <f>SUM(F225:F227)</f>
        <v>39</v>
      </c>
      <c r="G228" s="453">
        <f>DATOS!C187/28</f>
        <v>0</v>
      </c>
      <c r="K228" s="391"/>
      <c r="L228" s="1306" t="s">
        <v>111</v>
      </c>
      <c r="M228" s="1306"/>
      <c r="N228" s="1306"/>
      <c r="O228" s="1306"/>
      <c r="P228" s="1306"/>
      <c r="Q228" s="1306"/>
      <c r="R228" s="1306"/>
      <c r="S228" s="1306"/>
      <c r="T228" s="1306"/>
      <c r="U228" s="1313" t="s">
        <v>310</v>
      </c>
      <c r="V228" s="1313"/>
      <c r="W228" s="1313"/>
      <c r="X228" s="1313"/>
      <c r="Y228" s="1313"/>
      <c r="Z228" s="1313"/>
      <c r="AA228" s="1313"/>
      <c r="AB228" s="1313"/>
      <c r="AC228" s="221"/>
      <c r="AD228" s="229"/>
      <c r="AE228" s="229"/>
      <c r="AF228" s="229"/>
      <c r="AG228" s="381"/>
      <c r="AH228" s="381"/>
      <c r="AI228" s="380"/>
      <c r="AJ228" s="380"/>
      <c r="AK228" s="380"/>
      <c r="AL228" s="380"/>
      <c r="AM228" s="380"/>
      <c r="AN228" s="380"/>
      <c r="AO228" s="380"/>
      <c r="AP228" s="380"/>
      <c r="AQ228" s="380"/>
      <c r="AR228" s="380"/>
      <c r="AS228" s="380"/>
      <c r="AT228" s="380"/>
      <c r="AU228" s="221"/>
      <c r="AV228" s="221"/>
      <c r="AW228" s="221"/>
      <c r="AX228" s="221"/>
      <c r="AY228" s="221"/>
      <c r="AZ228" s="221"/>
      <c r="BA228" s="221"/>
      <c r="BB228" s="221"/>
      <c r="BC228" s="221"/>
      <c r="BD228" s="791"/>
    </row>
    <row r="229" spans="1:56" ht="101.25" x14ac:dyDescent="0.9">
      <c r="A229" s="990" t="s">
        <v>0</v>
      </c>
      <c r="B229" s="990"/>
      <c r="C229" s="990"/>
      <c r="D229" s="990"/>
      <c r="E229" s="990"/>
      <c r="F229" s="990"/>
      <c r="G229" s="990"/>
      <c r="H229" s="990"/>
      <c r="I229" s="990"/>
      <c r="J229" s="990"/>
      <c r="K229" s="990"/>
      <c r="L229" s="990"/>
      <c r="M229" s="990"/>
      <c r="N229" s="990"/>
      <c r="O229" s="990"/>
      <c r="P229" s="990"/>
      <c r="Q229" s="990"/>
      <c r="R229" s="990"/>
      <c r="S229" s="990"/>
      <c r="T229" s="990"/>
      <c r="U229" s="990"/>
      <c r="V229" s="990"/>
      <c r="W229" s="990"/>
      <c r="X229" s="990"/>
      <c r="Y229" s="990"/>
      <c r="Z229" s="990"/>
      <c r="AA229" s="990"/>
      <c r="AB229" s="990"/>
      <c r="AC229" s="990"/>
      <c r="AD229" s="990"/>
      <c r="AE229" s="990"/>
      <c r="AF229" s="990"/>
      <c r="AG229" s="990"/>
      <c r="AH229" s="990"/>
      <c r="AI229" s="990"/>
      <c r="AJ229" s="990"/>
      <c r="AK229" s="990"/>
      <c r="AL229" s="990"/>
      <c r="AM229" s="990"/>
      <c r="AN229" s="990"/>
      <c r="AO229" s="990"/>
      <c r="AP229" s="990"/>
      <c r="AQ229" s="990"/>
      <c r="AR229" s="990"/>
      <c r="AS229" s="990"/>
      <c r="AT229" s="990"/>
      <c r="AU229" s="82"/>
      <c r="AV229" s="82"/>
      <c r="AW229" s="82"/>
      <c r="AX229" s="82"/>
      <c r="AY229" s="82"/>
      <c r="AZ229" s="82"/>
      <c r="BA229" s="82"/>
      <c r="BB229" s="82"/>
      <c r="BC229" s="82"/>
      <c r="BD229" s="757"/>
    </row>
    <row r="230" spans="1:56" ht="75" x14ac:dyDescent="0.9">
      <c r="A230" s="991" t="str">
        <f>DATOS!C9</f>
        <v>ESCUELA DE EDUCACIÓN BÀSICA PARTICULAR MINERVA</v>
      </c>
      <c r="B230" s="991"/>
      <c r="C230" s="991"/>
      <c r="D230" s="991"/>
      <c r="E230" s="991"/>
      <c r="F230" s="991"/>
      <c r="G230" s="991"/>
      <c r="H230" s="991"/>
      <c r="I230" s="991"/>
      <c r="J230" s="991"/>
      <c r="K230" s="991"/>
      <c r="L230" s="991"/>
      <c r="M230" s="991"/>
      <c r="N230" s="991"/>
      <c r="O230" s="991"/>
      <c r="P230" s="991"/>
      <c r="Q230" s="991"/>
      <c r="R230" s="991"/>
      <c r="S230" s="991"/>
      <c r="T230" s="991"/>
      <c r="U230" s="991"/>
      <c r="V230" s="991"/>
      <c r="W230" s="991"/>
      <c r="X230" s="991"/>
      <c r="Y230" s="991"/>
      <c r="Z230" s="991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83"/>
      <c r="AV230" s="83"/>
      <c r="AW230" s="83"/>
      <c r="AX230" s="83"/>
      <c r="AY230" s="83"/>
      <c r="AZ230" s="83"/>
      <c r="BA230" s="83"/>
      <c r="BB230" s="83"/>
      <c r="BC230" s="83"/>
      <c r="BD230" s="758"/>
    </row>
    <row r="231" spans="1:56" ht="69" x14ac:dyDescent="0.9">
      <c r="A231" s="992" t="s">
        <v>159</v>
      </c>
      <c r="B231" s="992"/>
      <c r="C231" s="992"/>
      <c r="D231" s="992"/>
      <c r="E231" s="992"/>
      <c r="F231" s="992"/>
      <c r="G231" s="992"/>
      <c r="H231" s="992"/>
      <c r="I231" s="992"/>
      <c r="J231" s="992"/>
      <c r="K231" s="992"/>
      <c r="L231" s="992"/>
      <c r="M231" s="992"/>
      <c r="N231" s="992"/>
      <c r="O231" s="992"/>
      <c r="P231" s="992"/>
      <c r="Q231" s="992"/>
      <c r="R231" s="992"/>
      <c r="S231" s="992"/>
      <c r="T231" s="992"/>
      <c r="U231" s="992"/>
      <c r="V231" s="992"/>
      <c r="W231" s="992"/>
      <c r="X231" s="992"/>
      <c r="Y231" s="992"/>
      <c r="Z231" s="992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35"/>
      <c r="AV231" s="35"/>
      <c r="AW231" s="35"/>
      <c r="AX231" s="35"/>
      <c r="AY231" s="35"/>
      <c r="AZ231" s="35"/>
      <c r="BA231" s="35"/>
      <c r="BB231" s="35"/>
      <c r="BC231" s="35"/>
      <c r="BD231" s="759"/>
    </row>
    <row r="232" spans="1:56" x14ac:dyDescent="0.9">
      <c r="A232" s="993" t="s">
        <v>928</v>
      </c>
      <c r="B232" s="993"/>
      <c r="C232" s="993"/>
      <c r="D232" s="993"/>
      <c r="E232" s="993"/>
      <c r="F232" s="993"/>
      <c r="G232" s="993"/>
      <c r="H232" s="993"/>
      <c r="I232" s="993"/>
      <c r="J232" s="993"/>
      <c r="K232" s="993"/>
      <c r="L232" s="993"/>
      <c r="M232" s="993"/>
      <c r="N232" s="993"/>
      <c r="O232" s="993"/>
      <c r="P232" s="993"/>
      <c r="Q232" s="993"/>
      <c r="R232" s="993"/>
      <c r="S232" s="993"/>
      <c r="T232" s="993"/>
      <c r="U232" s="993"/>
      <c r="V232" s="993"/>
      <c r="W232" s="993"/>
      <c r="X232" s="993"/>
      <c r="Y232" s="993"/>
      <c r="Z232" s="993"/>
      <c r="AA232" s="993"/>
      <c r="AB232" s="993"/>
      <c r="AC232" s="993"/>
      <c r="AD232" s="993"/>
      <c r="AE232" s="993"/>
      <c r="AF232" s="993"/>
      <c r="AG232" s="993"/>
      <c r="AH232" s="993"/>
      <c r="AI232" s="993"/>
      <c r="AJ232" s="993"/>
      <c r="AK232" s="993"/>
      <c r="AL232" s="993"/>
      <c r="AM232" s="993"/>
      <c r="AN232" s="993"/>
      <c r="AO232" s="993"/>
      <c r="AP232" s="993"/>
      <c r="AQ232" s="993"/>
      <c r="AR232" s="993"/>
      <c r="AS232" s="993"/>
      <c r="AT232" s="993"/>
    </row>
    <row r="233" spans="1:56" x14ac:dyDescent="0.9">
      <c r="A233" s="385"/>
      <c r="B233" s="774"/>
      <c r="C233" s="390"/>
      <c r="D233" s="390"/>
      <c r="E233" s="390"/>
      <c r="F233" s="390"/>
      <c r="G233" s="45"/>
      <c r="H233" s="390"/>
      <c r="I233" s="390"/>
      <c r="J233" s="390"/>
      <c r="K233" s="390"/>
      <c r="L233" s="45"/>
      <c r="M233" s="45"/>
      <c r="N233" s="45"/>
      <c r="O233" s="45"/>
      <c r="P233" s="390"/>
      <c r="Q233" s="390"/>
      <c r="R233" s="382"/>
      <c r="S233" s="390"/>
      <c r="T233" s="45"/>
      <c r="AE233" s="222"/>
      <c r="AF233" s="222"/>
      <c r="AG233" s="223"/>
      <c r="AH233" s="223"/>
    </row>
    <row r="234" spans="1:56" ht="62.25" x14ac:dyDescent="0.9">
      <c r="A234" s="385"/>
      <c r="B234" s="774"/>
      <c r="C234" s="390"/>
      <c r="D234" s="390"/>
      <c r="E234" s="390"/>
      <c r="F234" s="390"/>
      <c r="J234" s="1289" t="s">
        <v>146</v>
      </c>
      <c r="K234" s="1289"/>
      <c r="L234" s="1289"/>
      <c r="M234" s="1290" t="str">
        <f>DATOS!C24</f>
        <v>ANIMACIÓN A LA LECTURA</v>
      </c>
      <c r="N234" s="1290"/>
      <c r="O234" s="1290"/>
      <c r="P234" s="1290"/>
      <c r="Q234" s="1290"/>
      <c r="R234" s="1290"/>
      <c r="S234" s="1290"/>
      <c r="T234" s="1290"/>
      <c r="W234" s="436"/>
      <c r="X234" s="1291" t="s">
        <v>23</v>
      </c>
      <c r="Y234" s="1291"/>
      <c r="Z234" s="1305" t="str">
        <f>DATOS!C13</f>
        <v xml:space="preserve">BÁSICA </v>
      </c>
      <c r="AA234" s="1305"/>
      <c r="AB234" s="435"/>
      <c r="AC234" s="435"/>
      <c r="AD234" s="435"/>
      <c r="AE234" s="222"/>
      <c r="AF234" s="222"/>
    </row>
    <row r="235" spans="1:56" ht="62.25" x14ac:dyDescent="0.9">
      <c r="A235" s="385"/>
      <c r="B235" s="774"/>
      <c r="C235" s="390"/>
      <c r="D235" s="390"/>
      <c r="E235" s="390"/>
      <c r="F235" s="390"/>
      <c r="K235" s="1289" t="s">
        <v>111</v>
      </c>
      <c r="L235" s="1289"/>
      <c r="M235" s="1290" t="str">
        <f>DATOS!B20</f>
        <v xml:space="preserve"> TRELLES ORDÓÑEZ CAROL ALEXANDRA</v>
      </c>
      <c r="N235" s="1290"/>
      <c r="O235" s="1290"/>
      <c r="P235" s="1290"/>
      <c r="Q235" s="1290"/>
      <c r="R235" s="1290"/>
      <c r="S235" s="1290"/>
      <c r="T235" s="1290"/>
      <c r="W235" s="436"/>
      <c r="X235" s="996" t="s">
        <v>26</v>
      </c>
      <c r="Y235" s="996"/>
      <c r="Z235" s="1305" t="str">
        <f>DATOS!C14</f>
        <v>SEGUNDO</v>
      </c>
      <c r="AA235" s="1305"/>
      <c r="AB235" s="435"/>
      <c r="AC235" s="435"/>
      <c r="AD235" s="435"/>
      <c r="AE235" s="222"/>
      <c r="AF235" s="222"/>
    </row>
    <row r="236" spans="1:56" ht="62.25" x14ac:dyDescent="0.9">
      <c r="A236" s="385"/>
      <c r="B236" s="774"/>
      <c r="C236" s="390"/>
      <c r="D236" s="390"/>
      <c r="E236" s="390"/>
      <c r="F236" s="390"/>
      <c r="K236" s="1291" t="s">
        <v>19</v>
      </c>
      <c r="L236" s="1291"/>
      <c r="M236" s="1300" t="s">
        <v>20</v>
      </c>
      <c r="N236" s="1300"/>
      <c r="O236" s="1300"/>
      <c r="P236" s="1300"/>
      <c r="Q236" s="1300"/>
      <c r="R236" s="1300"/>
      <c r="S236" s="465"/>
      <c r="T236" s="465"/>
      <c r="W236" s="436"/>
      <c r="X236" s="1291" t="s">
        <v>28</v>
      </c>
      <c r="Y236" s="1291"/>
      <c r="Z236" s="1305" t="str">
        <f>DATOS!C15</f>
        <v>"A"</v>
      </c>
      <c r="AA236" s="1305"/>
      <c r="AB236" s="436"/>
      <c r="AC236" s="436"/>
      <c r="AD236" s="436"/>
      <c r="AE236" s="222"/>
      <c r="AF236" s="222"/>
    </row>
    <row r="237" spans="1:56" ht="188.25" thickBot="1" x14ac:dyDescent="0.95">
      <c r="A237" s="998" t="s">
        <v>981</v>
      </c>
      <c r="B237" s="998"/>
      <c r="C237" s="998"/>
      <c r="D237" s="998"/>
      <c r="E237" s="998"/>
      <c r="F237" s="998"/>
      <c r="G237" s="998"/>
      <c r="H237" s="998"/>
      <c r="I237" s="998"/>
      <c r="J237" s="998"/>
      <c r="K237" s="281"/>
      <c r="L237" s="388"/>
      <c r="M237" s="388"/>
      <c r="N237" s="388"/>
      <c r="O237" s="388"/>
      <c r="P237" s="281"/>
      <c r="Q237" s="281"/>
      <c r="R237" s="281"/>
      <c r="W237" s="437"/>
      <c r="X237" s="437"/>
      <c r="Y237" s="437"/>
      <c r="Z237" s="437"/>
      <c r="AA237" s="437"/>
      <c r="AB237" s="437"/>
      <c r="AC237" s="437"/>
      <c r="AD237" s="437"/>
      <c r="AE237" s="222"/>
      <c r="AF237" s="222"/>
      <c r="AG237" s="223"/>
      <c r="AH237" s="223"/>
      <c r="AT237" s="365"/>
    </row>
    <row r="238" spans="1:56" ht="150" customHeight="1" thickBot="1" x14ac:dyDescent="0.95">
      <c r="A238" s="999" t="s">
        <v>926</v>
      </c>
      <c r="B238" s="999" t="s">
        <v>5</v>
      </c>
      <c r="C238" s="1002" t="s">
        <v>919</v>
      </c>
      <c r="D238" s="1003"/>
      <c r="E238" s="1003"/>
      <c r="F238" s="1003"/>
      <c r="G238" s="1003"/>
      <c r="H238" s="1003"/>
      <c r="I238" s="1003"/>
      <c r="J238" s="1003"/>
      <c r="K238" s="1003"/>
      <c r="L238" s="1003"/>
      <c r="M238" s="1003"/>
      <c r="N238" s="1004"/>
      <c r="O238" s="392"/>
      <c r="P238" s="1005" t="s">
        <v>162</v>
      </c>
      <c r="Q238" s="1006"/>
      <c r="R238" s="1006"/>
      <c r="S238" s="1006"/>
      <c r="T238" s="1006"/>
      <c r="U238" s="1006"/>
      <c r="V238" s="1006"/>
      <c r="W238" s="1006"/>
      <c r="X238" s="1006"/>
      <c r="Y238" s="1006"/>
      <c r="Z238" s="1006"/>
      <c r="AA238" s="1007"/>
      <c r="AB238" s="1294" t="s">
        <v>163</v>
      </c>
      <c r="AC238" s="1295"/>
      <c r="AD238" s="1301" t="s">
        <v>968</v>
      </c>
      <c r="AE238" s="1302"/>
      <c r="AF238" s="225"/>
      <c r="AG238" s="1058" t="s">
        <v>969</v>
      </c>
      <c r="AH238" s="1058"/>
      <c r="AI238" s="1058"/>
      <c r="AJ238" s="1064" t="s">
        <v>970</v>
      </c>
      <c r="AK238" s="1065"/>
      <c r="AL238" s="1065"/>
      <c r="AM238" s="1065"/>
      <c r="AN238" s="1065"/>
      <c r="AO238" s="1065"/>
      <c r="AP238" s="1065"/>
      <c r="AQ238" s="1065"/>
      <c r="AR238" s="1065"/>
      <c r="AS238" s="1065"/>
      <c r="AT238" s="1065"/>
      <c r="AU238" s="659"/>
      <c r="AV238" s="659"/>
      <c r="AW238" s="659"/>
      <c r="AX238" s="659"/>
      <c r="AY238" s="659"/>
      <c r="AZ238" s="659"/>
      <c r="BA238" s="659"/>
      <c r="BB238" s="659"/>
      <c r="BC238" s="659"/>
      <c r="BD238" s="785"/>
    </row>
    <row r="239" spans="1:56" ht="150" customHeight="1" thickBot="1" x14ac:dyDescent="0.95">
      <c r="A239" s="999"/>
      <c r="B239" s="999"/>
      <c r="C239" s="1021" t="s">
        <v>148</v>
      </c>
      <c r="D239" s="1022"/>
      <c r="E239" s="1022"/>
      <c r="F239" s="1023"/>
      <c r="G239" s="1012" t="s">
        <v>924</v>
      </c>
      <c r="H239" s="1021" t="s">
        <v>148</v>
      </c>
      <c r="I239" s="1022"/>
      <c r="J239" s="1022"/>
      <c r="K239" s="1023"/>
      <c r="L239" s="1012" t="s">
        <v>923</v>
      </c>
      <c r="M239" s="1014" t="s">
        <v>922</v>
      </c>
      <c r="N239" s="1015"/>
      <c r="O239" s="393"/>
      <c r="P239" s="1024" t="s">
        <v>148</v>
      </c>
      <c r="Q239" s="1025"/>
      <c r="R239" s="1025"/>
      <c r="S239" s="1026"/>
      <c r="T239" s="1012" t="s">
        <v>924</v>
      </c>
      <c r="U239" s="1024" t="s">
        <v>148</v>
      </c>
      <c r="V239" s="1025"/>
      <c r="W239" s="1025"/>
      <c r="X239" s="1026"/>
      <c r="Y239" s="1012" t="s">
        <v>923</v>
      </c>
      <c r="Z239" s="1298" t="s">
        <v>925</v>
      </c>
      <c r="AA239" s="1299"/>
      <c r="AB239" s="1296"/>
      <c r="AC239" s="1297"/>
      <c r="AD239" s="1303"/>
      <c r="AE239" s="1304"/>
      <c r="AF239" s="226"/>
      <c r="AG239" s="1059"/>
      <c r="AH239" s="1059"/>
      <c r="AI239" s="1059"/>
      <c r="AJ239" s="1052" t="s">
        <v>190</v>
      </c>
      <c r="AK239" s="1053"/>
      <c r="AL239" s="1054"/>
      <c r="AM239" s="1055" t="s">
        <v>191</v>
      </c>
      <c r="AN239" s="1056"/>
      <c r="AO239" s="1057"/>
      <c r="AP239" s="1055" t="s">
        <v>977</v>
      </c>
      <c r="AQ239" s="1056"/>
      <c r="AR239" s="1057"/>
      <c r="AS239" s="1060" t="s">
        <v>967</v>
      </c>
      <c r="AT239" s="1062" t="s">
        <v>976</v>
      </c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785"/>
    </row>
    <row r="240" spans="1:56" ht="150" customHeight="1" thickBot="1" x14ac:dyDescent="0.95">
      <c r="A240" s="999"/>
      <c r="B240" s="1312"/>
      <c r="C240" s="415" t="s">
        <v>149</v>
      </c>
      <c r="D240" s="415" t="s">
        <v>150</v>
      </c>
      <c r="E240" s="415" t="s">
        <v>915</v>
      </c>
      <c r="F240" s="415" t="s">
        <v>916</v>
      </c>
      <c r="G240" s="1013"/>
      <c r="H240" s="415" t="s">
        <v>151</v>
      </c>
      <c r="I240" s="415" t="s">
        <v>152</v>
      </c>
      <c r="J240" s="415" t="s">
        <v>153</v>
      </c>
      <c r="K240" s="415" t="s">
        <v>921</v>
      </c>
      <c r="L240" s="1013"/>
      <c r="M240" s="778" t="s">
        <v>165</v>
      </c>
      <c r="N240" s="779" t="s">
        <v>164</v>
      </c>
      <c r="O240" s="394"/>
      <c r="P240" s="414" t="s">
        <v>149</v>
      </c>
      <c r="Q240" s="414" t="s">
        <v>150</v>
      </c>
      <c r="R240" s="414" t="s">
        <v>915</v>
      </c>
      <c r="S240" s="414" t="s">
        <v>916</v>
      </c>
      <c r="T240" s="1013"/>
      <c r="U240" s="414" t="s">
        <v>151</v>
      </c>
      <c r="V240" s="414" t="s">
        <v>152</v>
      </c>
      <c r="W240" s="414" t="s">
        <v>153</v>
      </c>
      <c r="X240" s="414" t="s">
        <v>921</v>
      </c>
      <c r="Y240" s="1013"/>
      <c r="Z240" s="778" t="s">
        <v>165</v>
      </c>
      <c r="AA240" s="779" t="s">
        <v>164</v>
      </c>
      <c r="AB240" s="780" t="s">
        <v>224</v>
      </c>
      <c r="AC240" s="781" t="s">
        <v>971</v>
      </c>
      <c r="AD240" s="782" t="s">
        <v>164</v>
      </c>
      <c r="AE240" s="783" t="s">
        <v>165</v>
      </c>
      <c r="AF240" s="227"/>
      <c r="AG240" s="122" t="s">
        <v>204</v>
      </c>
      <c r="AH240" s="122" t="s">
        <v>205</v>
      </c>
      <c r="AI240" s="716" t="s">
        <v>938</v>
      </c>
      <c r="AJ240" s="743" t="s">
        <v>207</v>
      </c>
      <c r="AK240" s="743" t="s">
        <v>208</v>
      </c>
      <c r="AL240" s="743" t="s">
        <v>209</v>
      </c>
      <c r="AM240" s="744" t="s">
        <v>207</v>
      </c>
      <c r="AN240" s="744" t="s">
        <v>208</v>
      </c>
      <c r="AO240" s="744" t="s">
        <v>209</v>
      </c>
      <c r="AP240" s="747" t="s">
        <v>210</v>
      </c>
      <c r="AQ240" s="747" t="s">
        <v>211</v>
      </c>
      <c r="AR240" s="747" t="s">
        <v>212</v>
      </c>
      <c r="AS240" s="1061"/>
      <c r="AT240" s="1063"/>
      <c r="AU240" s="660"/>
      <c r="AV240" s="660"/>
      <c r="AW240" s="660"/>
      <c r="AX240" s="660"/>
      <c r="AY240" s="660"/>
      <c r="AZ240" s="660"/>
      <c r="BA240" s="660"/>
      <c r="BB240" s="660"/>
      <c r="BC240" s="660"/>
      <c r="BD240" s="786"/>
    </row>
    <row r="241" spans="1:56" ht="76.5" x14ac:dyDescent="0.9">
      <c r="A241" s="429">
        <v>1</v>
      </c>
      <c r="B241" s="775">
        <f>DATOS!F8</f>
        <v>0</v>
      </c>
      <c r="C241" s="488">
        <v>10</v>
      </c>
      <c r="D241" s="489">
        <v>10</v>
      </c>
      <c r="E241" s="489">
        <v>10</v>
      </c>
      <c r="F241" s="490">
        <v>10</v>
      </c>
      <c r="G241" s="416">
        <f>SUM(C241:F241)/4</f>
        <v>10</v>
      </c>
      <c r="H241" s="488">
        <v>10</v>
      </c>
      <c r="I241" s="489">
        <v>10</v>
      </c>
      <c r="J241" s="489">
        <v>10</v>
      </c>
      <c r="K241" s="490">
        <v>10</v>
      </c>
      <c r="L241" s="416">
        <f>SUM(H241:K241)/4</f>
        <v>10</v>
      </c>
      <c r="M241" s="403">
        <f>SUM(G241+L241)/2</f>
        <v>10</v>
      </c>
      <c r="N241" s="400" t="str">
        <f t="shared" ref="N241:N280" si="70">INDEX($BF$1:$BF$10, MATCH(ROUND(M241, 2), $BE$1:$BE$10, 1))</f>
        <v>A+</v>
      </c>
      <c r="O241" s="395"/>
      <c r="P241" s="488">
        <v>10</v>
      </c>
      <c r="Q241" s="489">
        <v>10</v>
      </c>
      <c r="R241" s="489">
        <v>10</v>
      </c>
      <c r="S241" s="490">
        <v>10</v>
      </c>
      <c r="T241" s="419">
        <f>SUM(P241:S241)/4</f>
        <v>10</v>
      </c>
      <c r="U241" s="488">
        <v>10</v>
      </c>
      <c r="V241" s="489">
        <v>10</v>
      </c>
      <c r="W241" s="489">
        <v>10</v>
      </c>
      <c r="X241" s="490">
        <v>10</v>
      </c>
      <c r="Y241" s="416">
        <f>SUM(U241:X241)/4</f>
        <v>10</v>
      </c>
      <c r="Z241" s="403">
        <f>SUM(T241+Y241)/2</f>
        <v>10</v>
      </c>
      <c r="AA241" s="400" t="str">
        <f t="shared" ref="AA241:AA280" si="71">INDEX($BF$1:$BF$10, MATCH(ROUND(Z241, 2), $BE$1:$BE$10, 1))</f>
        <v>A+</v>
      </c>
      <c r="AB241" s="422">
        <v>10</v>
      </c>
      <c r="AC241" s="1049"/>
      <c r="AD241" s="411" t="str">
        <f t="shared" ref="AD241:AD280" si="72">INDEX($BF$1:$BF$10, MATCH(ROUND(AE241, 2), $BE$1:$BE$10, 1))</f>
        <v>A+</v>
      </c>
      <c r="AE241" s="407">
        <f>SUM(M241,Z241,AB241)/3</f>
        <v>10</v>
      </c>
      <c r="AF241" s="287"/>
      <c r="AG241" s="556"/>
      <c r="AH241" s="556"/>
      <c r="AI241" s="555" t="str">
        <f>IF(OR(AG241="A",AH241="A"),"A",IF(OR(AG241="B",AH241="B"),"B",IF(OR(AG241="C",AH241="C"),"C","N")))</f>
        <v>N</v>
      </c>
      <c r="AJ241" s="587"/>
      <c r="AK241" s="588"/>
      <c r="AL241" s="588"/>
      <c r="AM241" s="589"/>
      <c r="AN241" s="589"/>
      <c r="AO241" s="590"/>
      <c r="AP241" s="591">
        <f>SUM(AJ241+AM241)</f>
        <v>0</v>
      </c>
      <c r="AQ241" s="591">
        <f>SUM(AK241+AN241)</f>
        <v>0</v>
      </c>
      <c r="AR241" s="588">
        <f>SUM(AL241+AO241)</f>
        <v>0</v>
      </c>
      <c r="AS241" s="592">
        <f t="shared" ref="AS241:AS280" si="73">AT241  - AJ241  - AK241</f>
        <v>75</v>
      </c>
      <c r="AT241" s="771">
        <v>75</v>
      </c>
      <c r="AU241" s="661"/>
      <c r="AV241" s="661"/>
      <c r="AW241" s="661"/>
      <c r="AX241" s="661"/>
      <c r="AY241" s="661"/>
      <c r="AZ241" s="661"/>
      <c r="BA241" s="661"/>
      <c r="BB241" s="661"/>
      <c r="BC241" s="661"/>
      <c r="BD241" s="787"/>
    </row>
    <row r="242" spans="1:56" ht="76.5" x14ac:dyDescent="0.9">
      <c r="A242" s="430">
        <v>2</v>
      </c>
      <c r="B242" s="776">
        <f>DATOS!F9</f>
        <v>0</v>
      </c>
      <c r="C242" s="491">
        <v>10</v>
      </c>
      <c r="D242" s="492">
        <v>10</v>
      </c>
      <c r="E242" s="492">
        <v>10</v>
      </c>
      <c r="F242" s="493">
        <v>10</v>
      </c>
      <c r="G242" s="417">
        <f t="shared" ref="G242:G280" si="74">SUM(C242:F242)/4</f>
        <v>10</v>
      </c>
      <c r="H242" s="491">
        <v>10</v>
      </c>
      <c r="I242" s="492">
        <v>10</v>
      </c>
      <c r="J242" s="492">
        <v>10</v>
      </c>
      <c r="K242" s="493">
        <v>10</v>
      </c>
      <c r="L242" s="417">
        <f t="shared" ref="L242:L280" si="75">SUM(H242:K242)/4</f>
        <v>10</v>
      </c>
      <c r="M242" s="404">
        <f t="shared" ref="M242:M246" si="76">SUM(G242+L242)/2</f>
        <v>10</v>
      </c>
      <c r="N242" s="401" t="str">
        <f t="shared" si="70"/>
        <v>A+</v>
      </c>
      <c r="O242" s="396"/>
      <c r="P242" s="491">
        <v>10</v>
      </c>
      <c r="Q242" s="492">
        <v>10</v>
      </c>
      <c r="R242" s="492">
        <v>10</v>
      </c>
      <c r="S242" s="493">
        <v>10</v>
      </c>
      <c r="T242" s="420">
        <f t="shared" ref="T242:T280" si="77">SUM(P242:S242)/4</f>
        <v>10</v>
      </c>
      <c r="U242" s="491">
        <v>10</v>
      </c>
      <c r="V242" s="492">
        <v>10</v>
      </c>
      <c r="W242" s="492">
        <v>10</v>
      </c>
      <c r="X242" s="493">
        <v>10</v>
      </c>
      <c r="Y242" s="417">
        <f t="shared" ref="Y242:Y280" si="78">SUM(U242:X242)/4</f>
        <v>10</v>
      </c>
      <c r="Z242" s="404">
        <f t="shared" ref="Z242:Z246" si="79">SUM(T242+Y242)/2</f>
        <v>10</v>
      </c>
      <c r="AA242" s="401" t="str">
        <f t="shared" si="71"/>
        <v>A+</v>
      </c>
      <c r="AB242" s="423">
        <v>10</v>
      </c>
      <c r="AC242" s="1050"/>
      <c r="AD242" s="412" t="str">
        <f t="shared" si="72"/>
        <v>A+</v>
      </c>
      <c r="AE242" s="408">
        <f t="shared" ref="AE242:AE246" si="80">SUM(M242,Z242,AB242)/3</f>
        <v>10</v>
      </c>
      <c r="AF242" s="288"/>
      <c r="AG242" s="567"/>
      <c r="AH242" s="567"/>
      <c r="AI242" s="566" t="str">
        <f t="shared" ref="AI242:AI280" si="81">IF(OR(AG242="A",AH242="A"),"A",IF(OR(AG242="B",AH242="B"),"B",IF(OR(AG242="C",AH242="C"),"C","N")))</f>
        <v>N</v>
      </c>
      <c r="AJ242" s="572"/>
      <c r="AK242" s="558"/>
      <c r="AL242" s="558"/>
      <c r="AM242" s="559"/>
      <c r="AN242" s="559"/>
      <c r="AO242" s="560"/>
      <c r="AP242" s="598">
        <f t="shared" ref="AP242:AP280" si="82">SUM(AJ242+AM242)</f>
        <v>0</v>
      </c>
      <c r="AQ242" s="598">
        <f t="shared" ref="AQ242:AQ280" si="83">SUM(AK242+AN242)</f>
        <v>0</v>
      </c>
      <c r="AR242" s="558">
        <f t="shared" ref="AR242:AR280" si="84">SUM(AL242+AO242)</f>
        <v>0</v>
      </c>
      <c r="AS242" s="599">
        <f t="shared" si="73"/>
        <v>75</v>
      </c>
      <c r="AT242" s="772">
        <v>75</v>
      </c>
      <c r="AU242" s="661"/>
      <c r="AV242" s="661"/>
      <c r="AW242" s="661"/>
      <c r="AX242" s="661"/>
      <c r="AY242" s="661"/>
      <c r="AZ242" s="661"/>
      <c r="BA242" s="661"/>
      <c r="BB242" s="661"/>
      <c r="BC242" s="661"/>
      <c r="BD242" s="787"/>
    </row>
    <row r="243" spans="1:56" ht="76.5" x14ac:dyDescent="0.9">
      <c r="A243" s="430">
        <v>3</v>
      </c>
      <c r="B243" s="776">
        <f>DATOS!F10</f>
        <v>0</v>
      </c>
      <c r="C243" s="491">
        <v>10</v>
      </c>
      <c r="D243" s="492">
        <v>10</v>
      </c>
      <c r="E243" s="492">
        <v>10</v>
      </c>
      <c r="F243" s="493">
        <v>10</v>
      </c>
      <c r="G243" s="417">
        <f t="shared" si="74"/>
        <v>10</v>
      </c>
      <c r="H243" s="491">
        <v>10</v>
      </c>
      <c r="I243" s="492">
        <v>10</v>
      </c>
      <c r="J243" s="492">
        <v>10</v>
      </c>
      <c r="K243" s="493">
        <v>10</v>
      </c>
      <c r="L243" s="417">
        <f t="shared" si="75"/>
        <v>10</v>
      </c>
      <c r="M243" s="404">
        <f t="shared" si="76"/>
        <v>10</v>
      </c>
      <c r="N243" s="401" t="str">
        <f t="shared" si="70"/>
        <v>A+</v>
      </c>
      <c r="O243" s="396"/>
      <c r="P243" s="491">
        <v>10</v>
      </c>
      <c r="Q243" s="492">
        <v>10</v>
      </c>
      <c r="R243" s="492">
        <v>10</v>
      </c>
      <c r="S243" s="493">
        <v>10</v>
      </c>
      <c r="T243" s="420">
        <f t="shared" si="77"/>
        <v>10</v>
      </c>
      <c r="U243" s="491">
        <v>10</v>
      </c>
      <c r="V243" s="492">
        <v>10</v>
      </c>
      <c r="W243" s="492">
        <v>10</v>
      </c>
      <c r="X243" s="493">
        <v>10</v>
      </c>
      <c r="Y243" s="417">
        <f t="shared" si="78"/>
        <v>10</v>
      </c>
      <c r="Z243" s="404">
        <f t="shared" si="79"/>
        <v>10</v>
      </c>
      <c r="AA243" s="401" t="str">
        <f t="shared" si="71"/>
        <v>A+</v>
      </c>
      <c r="AB243" s="423">
        <v>10</v>
      </c>
      <c r="AC243" s="1050"/>
      <c r="AD243" s="412" t="str">
        <f t="shared" si="72"/>
        <v>A+</v>
      </c>
      <c r="AE243" s="408">
        <f t="shared" si="80"/>
        <v>10</v>
      </c>
      <c r="AF243" s="288"/>
      <c r="AG243" s="567"/>
      <c r="AH243" s="567"/>
      <c r="AI243" s="566" t="str">
        <f t="shared" si="81"/>
        <v>N</v>
      </c>
      <c r="AJ243" s="572"/>
      <c r="AK243" s="558"/>
      <c r="AL243" s="558"/>
      <c r="AM243" s="559"/>
      <c r="AN243" s="559"/>
      <c r="AO243" s="560"/>
      <c r="AP243" s="598">
        <f t="shared" si="82"/>
        <v>0</v>
      </c>
      <c r="AQ243" s="598">
        <f t="shared" si="83"/>
        <v>0</v>
      </c>
      <c r="AR243" s="558">
        <f t="shared" si="84"/>
        <v>0</v>
      </c>
      <c r="AS243" s="599">
        <f t="shared" si="73"/>
        <v>75</v>
      </c>
      <c r="AT243" s="772">
        <v>75</v>
      </c>
      <c r="AU243" s="661"/>
      <c r="AV243" s="661"/>
      <c r="AW243" s="661"/>
      <c r="AX243" s="661"/>
      <c r="AY243" s="661"/>
      <c r="AZ243" s="661"/>
      <c r="BA243" s="661"/>
      <c r="BB243" s="661"/>
      <c r="BC243" s="661"/>
      <c r="BD243" s="787"/>
    </row>
    <row r="244" spans="1:56" ht="76.5" x14ac:dyDescent="0.9">
      <c r="A244" s="430">
        <v>4</v>
      </c>
      <c r="B244" s="776">
        <f>DATOS!F11</f>
        <v>0</v>
      </c>
      <c r="C244" s="491">
        <v>10</v>
      </c>
      <c r="D244" s="492">
        <v>10</v>
      </c>
      <c r="E244" s="492">
        <v>10</v>
      </c>
      <c r="F244" s="493">
        <v>10</v>
      </c>
      <c r="G244" s="417">
        <f t="shared" si="74"/>
        <v>10</v>
      </c>
      <c r="H244" s="491">
        <v>10</v>
      </c>
      <c r="I244" s="492">
        <v>10</v>
      </c>
      <c r="J244" s="492">
        <v>10</v>
      </c>
      <c r="K244" s="493">
        <v>10</v>
      </c>
      <c r="L244" s="417">
        <f t="shared" si="75"/>
        <v>10</v>
      </c>
      <c r="M244" s="404">
        <f t="shared" si="76"/>
        <v>10</v>
      </c>
      <c r="N244" s="401" t="str">
        <f t="shared" si="70"/>
        <v>A+</v>
      </c>
      <c r="O244" s="396"/>
      <c r="P244" s="491">
        <v>10</v>
      </c>
      <c r="Q244" s="492">
        <v>10</v>
      </c>
      <c r="R244" s="492">
        <v>10</v>
      </c>
      <c r="S244" s="493">
        <v>10</v>
      </c>
      <c r="T244" s="420">
        <f t="shared" si="77"/>
        <v>10</v>
      </c>
      <c r="U244" s="491">
        <v>10</v>
      </c>
      <c r="V244" s="492">
        <v>10</v>
      </c>
      <c r="W244" s="492">
        <v>10</v>
      </c>
      <c r="X244" s="493">
        <v>10</v>
      </c>
      <c r="Y244" s="417">
        <f t="shared" si="78"/>
        <v>10</v>
      </c>
      <c r="Z244" s="404">
        <f t="shared" si="79"/>
        <v>10</v>
      </c>
      <c r="AA244" s="401" t="str">
        <f t="shared" si="71"/>
        <v>A+</v>
      </c>
      <c r="AB244" s="423">
        <v>10</v>
      </c>
      <c r="AC244" s="1050"/>
      <c r="AD244" s="412" t="str">
        <f t="shared" si="72"/>
        <v>A+</v>
      </c>
      <c r="AE244" s="408">
        <f t="shared" si="80"/>
        <v>10</v>
      </c>
      <c r="AF244" s="288"/>
      <c r="AG244" s="567"/>
      <c r="AH244" s="567"/>
      <c r="AI244" s="566" t="str">
        <f t="shared" si="81"/>
        <v>N</v>
      </c>
      <c r="AJ244" s="572"/>
      <c r="AK244" s="558"/>
      <c r="AL244" s="558"/>
      <c r="AM244" s="559"/>
      <c r="AN244" s="559"/>
      <c r="AO244" s="560"/>
      <c r="AP244" s="598">
        <f t="shared" si="82"/>
        <v>0</v>
      </c>
      <c r="AQ244" s="598">
        <f t="shared" si="83"/>
        <v>0</v>
      </c>
      <c r="AR244" s="558">
        <f t="shared" si="84"/>
        <v>0</v>
      </c>
      <c r="AS244" s="599">
        <f t="shared" si="73"/>
        <v>75</v>
      </c>
      <c r="AT244" s="772">
        <v>75</v>
      </c>
      <c r="AU244" s="661"/>
      <c r="AV244" s="661"/>
      <c r="AW244" s="661"/>
      <c r="AX244" s="661"/>
      <c r="AY244" s="661"/>
      <c r="AZ244" s="661"/>
      <c r="BA244" s="661"/>
      <c r="BB244" s="661"/>
      <c r="BC244" s="661"/>
      <c r="BD244" s="787"/>
    </row>
    <row r="245" spans="1:56" ht="76.5" x14ac:dyDescent="0.9">
      <c r="A245" s="430">
        <v>5</v>
      </c>
      <c r="B245" s="776">
        <f>DATOS!F12</f>
        <v>0</v>
      </c>
      <c r="C245" s="491">
        <v>10</v>
      </c>
      <c r="D245" s="492">
        <v>10</v>
      </c>
      <c r="E245" s="492">
        <v>10</v>
      </c>
      <c r="F245" s="493">
        <v>10</v>
      </c>
      <c r="G245" s="417">
        <f t="shared" si="74"/>
        <v>10</v>
      </c>
      <c r="H245" s="491">
        <v>10</v>
      </c>
      <c r="I245" s="492">
        <v>10</v>
      </c>
      <c r="J245" s="492">
        <v>10</v>
      </c>
      <c r="K245" s="493">
        <v>10</v>
      </c>
      <c r="L245" s="417">
        <f t="shared" si="75"/>
        <v>10</v>
      </c>
      <c r="M245" s="404">
        <f t="shared" si="76"/>
        <v>10</v>
      </c>
      <c r="N245" s="401" t="str">
        <f t="shared" si="70"/>
        <v>A+</v>
      </c>
      <c r="O245" s="396"/>
      <c r="P245" s="491">
        <v>10</v>
      </c>
      <c r="Q245" s="492">
        <v>10</v>
      </c>
      <c r="R245" s="492">
        <v>10</v>
      </c>
      <c r="S245" s="493">
        <v>10</v>
      </c>
      <c r="T245" s="420">
        <f t="shared" si="77"/>
        <v>10</v>
      </c>
      <c r="U245" s="491">
        <v>10</v>
      </c>
      <c r="V245" s="492">
        <v>10</v>
      </c>
      <c r="W245" s="492">
        <v>10</v>
      </c>
      <c r="X245" s="493">
        <v>10</v>
      </c>
      <c r="Y245" s="417">
        <f t="shared" si="78"/>
        <v>10</v>
      </c>
      <c r="Z245" s="404">
        <f t="shared" si="79"/>
        <v>10</v>
      </c>
      <c r="AA245" s="401" t="str">
        <f t="shared" si="71"/>
        <v>A+</v>
      </c>
      <c r="AB245" s="423">
        <v>10</v>
      </c>
      <c r="AC245" s="1050"/>
      <c r="AD245" s="412" t="str">
        <f t="shared" si="72"/>
        <v>A+</v>
      </c>
      <c r="AE245" s="408">
        <f t="shared" si="80"/>
        <v>10</v>
      </c>
      <c r="AF245" s="288"/>
      <c r="AG245" s="567"/>
      <c r="AH245" s="567"/>
      <c r="AI245" s="566" t="str">
        <f t="shared" si="81"/>
        <v>N</v>
      </c>
      <c r="AJ245" s="572"/>
      <c r="AK245" s="558"/>
      <c r="AL245" s="558"/>
      <c r="AM245" s="559"/>
      <c r="AN245" s="559"/>
      <c r="AO245" s="560"/>
      <c r="AP245" s="598">
        <f t="shared" si="82"/>
        <v>0</v>
      </c>
      <c r="AQ245" s="598">
        <f t="shared" si="83"/>
        <v>0</v>
      </c>
      <c r="AR245" s="558">
        <f t="shared" si="84"/>
        <v>0</v>
      </c>
      <c r="AS245" s="599">
        <f t="shared" si="73"/>
        <v>75</v>
      </c>
      <c r="AT245" s="772">
        <v>75</v>
      </c>
      <c r="AU245" s="661"/>
      <c r="AV245" s="661"/>
      <c r="AW245" s="661"/>
      <c r="AX245" s="661"/>
      <c r="AY245" s="661"/>
      <c r="AZ245" s="661"/>
      <c r="BA245" s="661"/>
      <c r="BB245" s="661"/>
      <c r="BC245" s="661"/>
      <c r="BD245" s="787"/>
    </row>
    <row r="246" spans="1:56" ht="76.5" x14ac:dyDescent="0.9">
      <c r="A246" s="430">
        <v>6</v>
      </c>
      <c r="B246" s="776">
        <f>DATOS!F13</f>
        <v>0</v>
      </c>
      <c r="C246" s="491">
        <v>10</v>
      </c>
      <c r="D246" s="492">
        <v>10</v>
      </c>
      <c r="E246" s="492">
        <v>10</v>
      </c>
      <c r="F246" s="493">
        <v>10</v>
      </c>
      <c r="G246" s="417">
        <f t="shared" si="74"/>
        <v>10</v>
      </c>
      <c r="H246" s="491">
        <v>10</v>
      </c>
      <c r="I246" s="492">
        <v>10</v>
      </c>
      <c r="J246" s="492">
        <v>10</v>
      </c>
      <c r="K246" s="493">
        <v>10</v>
      </c>
      <c r="L246" s="417">
        <f t="shared" si="75"/>
        <v>10</v>
      </c>
      <c r="M246" s="404">
        <f t="shared" si="76"/>
        <v>10</v>
      </c>
      <c r="N246" s="401" t="str">
        <f t="shared" si="70"/>
        <v>A+</v>
      </c>
      <c r="O246" s="396"/>
      <c r="P246" s="491">
        <v>10</v>
      </c>
      <c r="Q246" s="492">
        <v>10</v>
      </c>
      <c r="R246" s="492">
        <v>10</v>
      </c>
      <c r="S246" s="493">
        <v>10</v>
      </c>
      <c r="T246" s="420">
        <f t="shared" si="77"/>
        <v>10</v>
      </c>
      <c r="U246" s="491">
        <v>10</v>
      </c>
      <c r="V246" s="492">
        <v>10</v>
      </c>
      <c r="W246" s="492">
        <v>10</v>
      </c>
      <c r="X246" s="493">
        <v>10</v>
      </c>
      <c r="Y246" s="417">
        <f t="shared" si="78"/>
        <v>10</v>
      </c>
      <c r="Z246" s="404">
        <f t="shared" si="79"/>
        <v>10</v>
      </c>
      <c r="AA246" s="401" t="str">
        <f t="shared" si="71"/>
        <v>A+</v>
      </c>
      <c r="AB246" s="423">
        <v>10</v>
      </c>
      <c r="AC246" s="1050"/>
      <c r="AD246" s="412" t="str">
        <f t="shared" si="72"/>
        <v>A+</v>
      </c>
      <c r="AE246" s="408">
        <f t="shared" si="80"/>
        <v>10</v>
      </c>
      <c r="AF246" s="288"/>
      <c r="AG246" s="567"/>
      <c r="AH246" s="567"/>
      <c r="AI246" s="566" t="str">
        <f t="shared" si="81"/>
        <v>N</v>
      </c>
      <c r="AJ246" s="572"/>
      <c r="AK246" s="558"/>
      <c r="AL246" s="558"/>
      <c r="AM246" s="559"/>
      <c r="AN246" s="559"/>
      <c r="AO246" s="560"/>
      <c r="AP246" s="598">
        <f t="shared" si="82"/>
        <v>0</v>
      </c>
      <c r="AQ246" s="598">
        <f t="shared" si="83"/>
        <v>0</v>
      </c>
      <c r="AR246" s="558">
        <f t="shared" si="84"/>
        <v>0</v>
      </c>
      <c r="AS246" s="599">
        <f t="shared" si="73"/>
        <v>75</v>
      </c>
      <c r="AT246" s="772">
        <v>75</v>
      </c>
      <c r="AU246" s="661"/>
      <c r="AV246" s="661"/>
      <c r="AW246" s="661"/>
      <c r="AX246" s="661"/>
      <c r="AY246" s="661"/>
      <c r="AZ246" s="661"/>
      <c r="BA246" s="661"/>
      <c r="BB246" s="661"/>
      <c r="BC246" s="661"/>
      <c r="BD246" s="787"/>
    </row>
    <row r="247" spans="1:56" ht="76.5" x14ac:dyDescent="0.9">
      <c r="A247" s="430">
        <v>7</v>
      </c>
      <c r="B247" s="776">
        <f>DATOS!F14</f>
        <v>0</v>
      </c>
      <c r="C247" s="491">
        <v>9</v>
      </c>
      <c r="D247" s="492">
        <v>9</v>
      </c>
      <c r="E247" s="492">
        <v>9</v>
      </c>
      <c r="F247" s="493">
        <v>9</v>
      </c>
      <c r="G247" s="417">
        <f t="shared" si="74"/>
        <v>9</v>
      </c>
      <c r="H247" s="491">
        <v>9</v>
      </c>
      <c r="I247" s="492">
        <v>9</v>
      </c>
      <c r="J247" s="492">
        <v>9</v>
      </c>
      <c r="K247" s="493">
        <v>9</v>
      </c>
      <c r="L247" s="417">
        <f t="shared" si="75"/>
        <v>9</v>
      </c>
      <c r="M247" s="404">
        <f>SUM(G247+L247)/2</f>
        <v>9</v>
      </c>
      <c r="N247" s="401" t="str">
        <f t="shared" si="70"/>
        <v>A-</v>
      </c>
      <c r="O247" s="396"/>
      <c r="P247" s="491">
        <v>9</v>
      </c>
      <c r="Q247" s="492">
        <v>9</v>
      </c>
      <c r="R247" s="492">
        <v>9</v>
      </c>
      <c r="S247" s="493">
        <v>9</v>
      </c>
      <c r="T247" s="420">
        <f t="shared" si="77"/>
        <v>9</v>
      </c>
      <c r="U247" s="491">
        <v>9</v>
      </c>
      <c r="V247" s="492">
        <v>9</v>
      </c>
      <c r="W247" s="492">
        <v>9</v>
      </c>
      <c r="X247" s="493">
        <v>9</v>
      </c>
      <c r="Y247" s="417">
        <f t="shared" si="78"/>
        <v>9</v>
      </c>
      <c r="Z247" s="404">
        <f>SUM(T247+Y247)/2</f>
        <v>9</v>
      </c>
      <c r="AA247" s="401" t="str">
        <f t="shared" si="71"/>
        <v>A-</v>
      </c>
      <c r="AB247" s="423">
        <v>9</v>
      </c>
      <c r="AC247" s="1050"/>
      <c r="AD247" s="412" t="str">
        <f t="shared" si="72"/>
        <v>A-</v>
      </c>
      <c r="AE247" s="408">
        <f>SUM(M247,Z247,AB247)/3</f>
        <v>9</v>
      </c>
      <c r="AF247" s="288"/>
      <c r="AG247" s="567"/>
      <c r="AH247" s="567"/>
      <c r="AI247" s="566" t="str">
        <f t="shared" si="81"/>
        <v>N</v>
      </c>
      <c r="AJ247" s="572"/>
      <c r="AK247" s="558"/>
      <c r="AL247" s="558"/>
      <c r="AM247" s="559"/>
      <c r="AN247" s="559"/>
      <c r="AO247" s="560"/>
      <c r="AP247" s="598">
        <f t="shared" si="82"/>
        <v>0</v>
      </c>
      <c r="AQ247" s="598">
        <f t="shared" si="83"/>
        <v>0</v>
      </c>
      <c r="AR247" s="558">
        <f t="shared" si="84"/>
        <v>0</v>
      </c>
      <c r="AS247" s="599">
        <f t="shared" si="73"/>
        <v>75</v>
      </c>
      <c r="AT247" s="772">
        <v>75</v>
      </c>
      <c r="AU247" s="661"/>
      <c r="AV247" s="661"/>
      <c r="AW247" s="661"/>
      <c r="AX247" s="661"/>
      <c r="AY247" s="661"/>
      <c r="AZ247" s="661"/>
      <c r="BA247" s="661"/>
      <c r="BB247" s="661"/>
      <c r="BC247" s="661"/>
      <c r="BD247" s="787"/>
    </row>
    <row r="248" spans="1:56" ht="76.5" x14ac:dyDescent="0.9">
      <c r="A248" s="430">
        <v>8</v>
      </c>
      <c r="B248" s="776">
        <f>DATOS!F15</f>
        <v>0</v>
      </c>
      <c r="C248" s="491">
        <v>9</v>
      </c>
      <c r="D248" s="492">
        <v>9</v>
      </c>
      <c r="E248" s="492">
        <v>9</v>
      </c>
      <c r="F248" s="493">
        <v>9</v>
      </c>
      <c r="G248" s="417">
        <f t="shared" si="74"/>
        <v>9</v>
      </c>
      <c r="H248" s="491">
        <v>9</v>
      </c>
      <c r="I248" s="492">
        <v>9</v>
      </c>
      <c r="J248" s="492">
        <v>9</v>
      </c>
      <c r="K248" s="493">
        <v>9</v>
      </c>
      <c r="L248" s="417">
        <f t="shared" si="75"/>
        <v>9</v>
      </c>
      <c r="M248" s="404">
        <f t="shared" ref="M248:M280" si="85">SUM(G248+L248)/2</f>
        <v>9</v>
      </c>
      <c r="N248" s="401" t="str">
        <f t="shared" si="70"/>
        <v>A-</v>
      </c>
      <c r="O248" s="396"/>
      <c r="P248" s="491">
        <v>9</v>
      </c>
      <c r="Q248" s="492">
        <v>9</v>
      </c>
      <c r="R248" s="492">
        <v>9</v>
      </c>
      <c r="S248" s="493">
        <v>9</v>
      </c>
      <c r="T248" s="420">
        <f t="shared" si="77"/>
        <v>9</v>
      </c>
      <c r="U248" s="491">
        <v>9</v>
      </c>
      <c r="V248" s="492">
        <v>9</v>
      </c>
      <c r="W248" s="492">
        <v>9</v>
      </c>
      <c r="X248" s="493">
        <v>9</v>
      </c>
      <c r="Y248" s="417">
        <f t="shared" si="78"/>
        <v>9</v>
      </c>
      <c r="Z248" s="404">
        <f t="shared" ref="Z248:Z280" si="86">SUM(T248+Y248)/2</f>
        <v>9</v>
      </c>
      <c r="AA248" s="401" t="str">
        <f t="shared" si="71"/>
        <v>A-</v>
      </c>
      <c r="AB248" s="423">
        <v>9</v>
      </c>
      <c r="AC248" s="1050"/>
      <c r="AD248" s="412" t="str">
        <f t="shared" si="72"/>
        <v>A-</v>
      </c>
      <c r="AE248" s="408">
        <f t="shared" ref="AE248:AE280" si="87">SUM(M248,Z248,AB248)/3</f>
        <v>9</v>
      </c>
      <c r="AF248" s="288"/>
      <c r="AG248" s="567"/>
      <c r="AH248" s="567"/>
      <c r="AI248" s="566" t="str">
        <f t="shared" si="81"/>
        <v>N</v>
      </c>
      <c r="AJ248" s="572"/>
      <c r="AK248" s="558"/>
      <c r="AL248" s="558"/>
      <c r="AM248" s="559"/>
      <c r="AN248" s="559"/>
      <c r="AO248" s="560"/>
      <c r="AP248" s="598">
        <f t="shared" si="82"/>
        <v>0</v>
      </c>
      <c r="AQ248" s="598">
        <f t="shared" si="83"/>
        <v>0</v>
      </c>
      <c r="AR248" s="558">
        <f t="shared" si="84"/>
        <v>0</v>
      </c>
      <c r="AS248" s="599">
        <f t="shared" si="73"/>
        <v>75</v>
      </c>
      <c r="AT248" s="772">
        <v>75</v>
      </c>
      <c r="AU248" s="661"/>
      <c r="AV248" s="661"/>
      <c r="AW248" s="661"/>
      <c r="AX248" s="661"/>
      <c r="AY248" s="661"/>
      <c r="AZ248" s="661"/>
      <c r="BA248" s="661"/>
      <c r="BB248" s="661"/>
      <c r="BC248" s="661"/>
      <c r="BD248" s="787"/>
    </row>
    <row r="249" spans="1:56" ht="76.5" x14ac:dyDescent="0.9">
      <c r="A249" s="430">
        <v>9</v>
      </c>
      <c r="B249" s="776">
        <f>DATOS!F16</f>
        <v>0</v>
      </c>
      <c r="C249" s="491">
        <v>9</v>
      </c>
      <c r="D249" s="492">
        <v>9</v>
      </c>
      <c r="E249" s="492">
        <v>9</v>
      </c>
      <c r="F249" s="493">
        <v>9</v>
      </c>
      <c r="G249" s="417">
        <f t="shared" si="74"/>
        <v>9</v>
      </c>
      <c r="H249" s="491">
        <v>9</v>
      </c>
      <c r="I249" s="492">
        <v>9</v>
      </c>
      <c r="J249" s="492">
        <v>9</v>
      </c>
      <c r="K249" s="493">
        <v>9</v>
      </c>
      <c r="L249" s="417">
        <f t="shared" si="75"/>
        <v>9</v>
      </c>
      <c r="M249" s="404">
        <f t="shared" si="85"/>
        <v>9</v>
      </c>
      <c r="N249" s="401" t="str">
        <f t="shared" si="70"/>
        <v>A-</v>
      </c>
      <c r="O249" s="396"/>
      <c r="P249" s="491">
        <v>9</v>
      </c>
      <c r="Q249" s="492">
        <v>9</v>
      </c>
      <c r="R249" s="492">
        <v>9</v>
      </c>
      <c r="S249" s="493">
        <v>9</v>
      </c>
      <c r="T249" s="420">
        <f t="shared" si="77"/>
        <v>9</v>
      </c>
      <c r="U249" s="491">
        <v>9</v>
      </c>
      <c r="V249" s="492">
        <v>9</v>
      </c>
      <c r="W249" s="492">
        <v>9</v>
      </c>
      <c r="X249" s="493">
        <v>9</v>
      </c>
      <c r="Y249" s="417">
        <f t="shared" si="78"/>
        <v>9</v>
      </c>
      <c r="Z249" s="404">
        <f t="shared" si="86"/>
        <v>9</v>
      </c>
      <c r="AA249" s="401" t="str">
        <f t="shared" si="71"/>
        <v>A-</v>
      </c>
      <c r="AB249" s="423">
        <v>9</v>
      </c>
      <c r="AC249" s="1050"/>
      <c r="AD249" s="412" t="str">
        <f t="shared" si="72"/>
        <v>A-</v>
      </c>
      <c r="AE249" s="408">
        <f t="shared" si="87"/>
        <v>9</v>
      </c>
      <c r="AF249" s="288"/>
      <c r="AG249" s="567"/>
      <c r="AH249" s="567"/>
      <c r="AI249" s="566" t="str">
        <f t="shared" si="81"/>
        <v>N</v>
      </c>
      <c r="AJ249" s="572"/>
      <c r="AK249" s="558"/>
      <c r="AL249" s="558"/>
      <c r="AM249" s="559"/>
      <c r="AN249" s="559"/>
      <c r="AO249" s="560"/>
      <c r="AP249" s="598">
        <f t="shared" si="82"/>
        <v>0</v>
      </c>
      <c r="AQ249" s="598">
        <f t="shared" si="83"/>
        <v>0</v>
      </c>
      <c r="AR249" s="558">
        <f t="shared" si="84"/>
        <v>0</v>
      </c>
      <c r="AS249" s="599">
        <f t="shared" si="73"/>
        <v>75</v>
      </c>
      <c r="AT249" s="772">
        <v>75</v>
      </c>
      <c r="AU249" s="661"/>
      <c r="AV249" s="661"/>
      <c r="AW249" s="661"/>
      <c r="AX249" s="661"/>
      <c r="AY249" s="661"/>
      <c r="AZ249" s="661"/>
      <c r="BA249" s="661"/>
      <c r="BB249" s="661"/>
      <c r="BC249" s="661"/>
      <c r="BD249" s="787"/>
    </row>
    <row r="250" spans="1:56" ht="76.5" x14ac:dyDescent="0.9">
      <c r="A250" s="430">
        <v>10</v>
      </c>
      <c r="B250" s="776">
        <f>DATOS!F17</f>
        <v>0</v>
      </c>
      <c r="C250" s="491">
        <v>9</v>
      </c>
      <c r="D250" s="492">
        <v>9</v>
      </c>
      <c r="E250" s="492">
        <v>9</v>
      </c>
      <c r="F250" s="493">
        <v>9</v>
      </c>
      <c r="G250" s="417">
        <f t="shared" si="74"/>
        <v>9</v>
      </c>
      <c r="H250" s="491">
        <v>9</v>
      </c>
      <c r="I250" s="492">
        <v>9</v>
      </c>
      <c r="J250" s="492">
        <v>9</v>
      </c>
      <c r="K250" s="493">
        <v>9</v>
      </c>
      <c r="L250" s="417">
        <f t="shared" si="75"/>
        <v>9</v>
      </c>
      <c r="M250" s="404">
        <f t="shared" si="85"/>
        <v>9</v>
      </c>
      <c r="N250" s="401" t="str">
        <f t="shared" si="70"/>
        <v>A-</v>
      </c>
      <c r="O250" s="396"/>
      <c r="P250" s="491">
        <v>9</v>
      </c>
      <c r="Q250" s="492">
        <v>9</v>
      </c>
      <c r="R250" s="492">
        <v>9</v>
      </c>
      <c r="S250" s="493">
        <v>9</v>
      </c>
      <c r="T250" s="420">
        <f t="shared" si="77"/>
        <v>9</v>
      </c>
      <c r="U250" s="491">
        <v>9</v>
      </c>
      <c r="V250" s="492">
        <v>9</v>
      </c>
      <c r="W250" s="492">
        <v>9</v>
      </c>
      <c r="X250" s="493">
        <v>9</v>
      </c>
      <c r="Y250" s="417">
        <f t="shared" si="78"/>
        <v>9</v>
      </c>
      <c r="Z250" s="404">
        <f t="shared" si="86"/>
        <v>9</v>
      </c>
      <c r="AA250" s="401" t="str">
        <f t="shared" si="71"/>
        <v>A-</v>
      </c>
      <c r="AB250" s="423">
        <v>9</v>
      </c>
      <c r="AC250" s="1050"/>
      <c r="AD250" s="412" t="str">
        <f t="shared" si="72"/>
        <v>A-</v>
      </c>
      <c r="AE250" s="408">
        <f t="shared" si="87"/>
        <v>9</v>
      </c>
      <c r="AF250" s="288"/>
      <c r="AG250" s="567"/>
      <c r="AH250" s="567"/>
      <c r="AI250" s="566" t="str">
        <f t="shared" si="81"/>
        <v>N</v>
      </c>
      <c r="AJ250" s="572"/>
      <c r="AK250" s="558"/>
      <c r="AL250" s="558"/>
      <c r="AM250" s="559"/>
      <c r="AN250" s="559"/>
      <c r="AO250" s="560"/>
      <c r="AP250" s="598">
        <f t="shared" si="82"/>
        <v>0</v>
      </c>
      <c r="AQ250" s="598">
        <f t="shared" si="83"/>
        <v>0</v>
      </c>
      <c r="AR250" s="558">
        <f t="shared" si="84"/>
        <v>0</v>
      </c>
      <c r="AS250" s="599">
        <f t="shared" si="73"/>
        <v>75</v>
      </c>
      <c r="AT250" s="772">
        <v>75</v>
      </c>
      <c r="AU250" s="661"/>
      <c r="AV250" s="661"/>
      <c r="AW250" s="661"/>
      <c r="AX250" s="661"/>
      <c r="AY250" s="661"/>
      <c r="AZ250" s="661"/>
      <c r="BA250" s="661"/>
      <c r="BB250" s="661"/>
      <c r="BC250" s="661"/>
      <c r="BD250" s="787"/>
    </row>
    <row r="251" spans="1:56" ht="76.5" x14ac:dyDescent="0.9">
      <c r="A251" s="430">
        <v>11</v>
      </c>
      <c r="B251" s="776">
        <f>DATOS!F18</f>
        <v>0</v>
      </c>
      <c r="C251" s="491">
        <v>9</v>
      </c>
      <c r="D251" s="492">
        <v>9</v>
      </c>
      <c r="E251" s="492">
        <v>9</v>
      </c>
      <c r="F251" s="493">
        <v>9</v>
      </c>
      <c r="G251" s="417">
        <f t="shared" si="74"/>
        <v>9</v>
      </c>
      <c r="H251" s="491">
        <v>9</v>
      </c>
      <c r="I251" s="492">
        <v>9</v>
      </c>
      <c r="J251" s="492">
        <v>9</v>
      </c>
      <c r="K251" s="493">
        <v>9</v>
      </c>
      <c r="L251" s="417">
        <f t="shared" si="75"/>
        <v>9</v>
      </c>
      <c r="M251" s="404">
        <f t="shared" si="85"/>
        <v>9</v>
      </c>
      <c r="N251" s="401" t="str">
        <f t="shared" si="70"/>
        <v>A-</v>
      </c>
      <c r="O251" s="396"/>
      <c r="P251" s="491">
        <v>9</v>
      </c>
      <c r="Q251" s="492">
        <v>9</v>
      </c>
      <c r="R251" s="492">
        <v>9</v>
      </c>
      <c r="S251" s="493">
        <v>9</v>
      </c>
      <c r="T251" s="420">
        <f t="shared" si="77"/>
        <v>9</v>
      </c>
      <c r="U251" s="491">
        <v>9</v>
      </c>
      <c r="V251" s="492">
        <v>9</v>
      </c>
      <c r="W251" s="492">
        <v>9</v>
      </c>
      <c r="X251" s="493">
        <v>9</v>
      </c>
      <c r="Y251" s="417">
        <f t="shared" si="78"/>
        <v>9</v>
      </c>
      <c r="Z251" s="404">
        <f t="shared" si="86"/>
        <v>9</v>
      </c>
      <c r="AA251" s="401" t="str">
        <f t="shared" si="71"/>
        <v>A-</v>
      </c>
      <c r="AB251" s="423">
        <v>9</v>
      </c>
      <c r="AC251" s="1050"/>
      <c r="AD251" s="412" t="str">
        <f t="shared" si="72"/>
        <v>A-</v>
      </c>
      <c r="AE251" s="408">
        <f t="shared" si="87"/>
        <v>9</v>
      </c>
      <c r="AF251" s="288"/>
      <c r="AG251" s="567"/>
      <c r="AH251" s="567"/>
      <c r="AI251" s="566" t="str">
        <f t="shared" si="81"/>
        <v>N</v>
      </c>
      <c r="AJ251" s="572"/>
      <c r="AK251" s="558"/>
      <c r="AL251" s="558"/>
      <c r="AM251" s="559"/>
      <c r="AN251" s="559"/>
      <c r="AO251" s="560"/>
      <c r="AP251" s="598">
        <f t="shared" si="82"/>
        <v>0</v>
      </c>
      <c r="AQ251" s="598">
        <f t="shared" si="83"/>
        <v>0</v>
      </c>
      <c r="AR251" s="558">
        <f t="shared" si="84"/>
        <v>0</v>
      </c>
      <c r="AS251" s="599">
        <f t="shared" si="73"/>
        <v>75</v>
      </c>
      <c r="AT251" s="772">
        <v>75</v>
      </c>
      <c r="AU251" s="661"/>
      <c r="AV251" s="661"/>
      <c r="AW251" s="661"/>
      <c r="AX251" s="661"/>
      <c r="AY251" s="661"/>
      <c r="AZ251" s="661"/>
      <c r="BA251" s="661"/>
      <c r="BB251" s="661"/>
      <c r="BC251" s="661"/>
      <c r="BD251" s="787"/>
    </row>
    <row r="252" spans="1:56" ht="76.5" x14ac:dyDescent="0.9">
      <c r="A252" s="430">
        <v>12</v>
      </c>
      <c r="B252" s="776">
        <f>DATOS!F19</f>
        <v>0</v>
      </c>
      <c r="C252" s="491">
        <v>8</v>
      </c>
      <c r="D252" s="492">
        <v>8</v>
      </c>
      <c r="E252" s="492">
        <v>8</v>
      </c>
      <c r="F252" s="493">
        <v>8</v>
      </c>
      <c r="G252" s="417">
        <f t="shared" si="74"/>
        <v>8</v>
      </c>
      <c r="H252" s="491">
        <v>8</v>
      </c>
      <c r="I252" s="492">
        <v>8</v>
      </c>
      <c r="J252" s="492">
        <v>8</v>
      </c>
      <c r="K252" s="493">
        <v>8</v>
      </c>
      <c r="L252" s="417">
        <f t="shared" si="75"/>
        <v>8</v>
      </c>
      <c r="M252" s="404">
        <f t="shared" si="85"/>
        <v>8</v>
      </c>
      <c r="N252" s="401" t="str">
        <f t="shared" si="70"/>
        <v>B+</v>
      </c>
      <c r="O252" s="396"/>
      <c r="P252" s="491">
        <v>8</v>
      </c>
      <c r="Q252" s="492">
        <v>8</v>
      </c>
      <c r="R252" s="492">
        <v>8</v>
      </c>
      <c r="S252" s="493">
        <v>8</v>
      </c>
      <c r="T252" s="420">
        <f t="shared" si="77"/>
        <v>8</v>
      </c>
      <c r="U252" s="491">
        <v>8</v>
      </c>
      <c r="V252" s="492">
        <v>8</v>
      </c>
      <c r="W252" s="492">
        <v>8</v>
      </c>
      <c r="X252" s="493">
        <v>8</v>
      </c>
      <c r="Y252" s="417">
        <f t="shared" si="78"/>
        <v>8</v>
      </c>
      <c r="Z252" s="404">
        <f t="shared" si="86"/>
        <v>8</v>
      </c>
      <c r="AA252" s="401" t="str">
        <f t="shared" si="71"/>
        <v>B+</v>
      </c>
      <c r="AB252" s="423">
        <v>8</v>
      </c>
      <c r="AC252" s="1050"/>
      <c r="AD252" s="412" t="str">
        <f t="shared" si="72"/>
        <v>B+</v>
      </c>
      <c r="AE252" s="408">
        <f t="shared" si="87"/>
        <v>8</v>
      </c>
      <c r="AF252" s="288"/>
      <c r="AG252" s="567"/>
      <c r="AH252" s="567"/>
      <c r="AI252" s="566" t="str">
        <f t="shared" si="81"/>
        <v>N</v>
      </c>
      <c r="AJ252" s="572"/>
      <c r="AK252" s="558"/>
      <c r="AL252" s="558"/>
      <c r="AM252" s="559"/>
      <c r="AN252" s="559"/>
      <c r="AO252" s="560"/>
      <c r="AP252" s="598">
        <f t="shared" si="82"/>
        <v>0</v>
      </c>
      <c r="AQ252" s="598">
        <f t="shared" si="83"/>
        <v>0</v>
      </c>
      <c r="AR252" s="558">
        <f t="shared" si="84"/>
        <v>0</v>
      </c>
      <c r="AS252" s="599">
        <f t="shared" si="73"/>
        <v>75</v>
      </c>
      <c r="AT252" s="772">
        <v>75</v>
      </c>
      <c r="AU252" s="661"/>
      <c r="AV252" s="661"/>
      <c r="AW252" s="661"/>
      <c r="AX252" s="661"/>
      <c r="AY252" s="661"/>
      <c r="AZ252" s="661"/>
      <c r="BA252" s="661"/>
      <c r="BB252" s="661"/>
      <c r="BC252" s="661"/>
      <c r="BD252" s="787"/>
    </row>
    <row r="253" spans="1:56" ht="76.5" x14ac:dyDescent="0.9">
      <c r="A253" s="430">
        <v>13</v>
      </c>
      <c r="B253" s="776">
        <f>DATOS!F20</f>
        <v>0</v>
      </c>
      <c r="C253" s="491">
        <v>8</v>
      </c>
      <c r="D253" s="492">
        <v>8</v>
      </c>
      <c r="E253" s="492">
        <v>8</v>
      </c>
      <c r="F253" s="493">
        <v>8</v>
      </c>
      <c r="G253" s="417">
        <f t="shared" si="74"/>
        <v>8</v>
      </c>
      <c r="H253" s="491">
        <v>8</v>
      </c>
      <c r="I253" s="492">
        <v>8</v>
      </c>
      <c r="J253" s="492">
        <v>8</v>
      </c>
      <c r="K253" s="493">
        <v>8</v>
      </c>
      <c r="L253" s="417">
        <f t="shared" si="75"/>
        <v>8</v>
      </c>
      <c r="M253" s="404">
        <f t="shared" si="85"/>
        <v>8</v>
      </c>
      <c r="N253" s="401" t="str">
        <f t="shared" si="70"/>
        <v>B+</v>
      </c>
      <c r="O253" s="396"/>
      <c r="P253" s="491">
        <v>8</v>
      </c>
      <c r="Q253" s="492">
        <v>8</v>
      </c>
      <c r="R253" s="492">
        <v>8</v>
      </c>
      <c r="S253" s="493">
        <v>8</v>
      </c>
      <c r="T253" s="420">
        <f t="shared" si="77"/>
        <v>8</v>
      </c>
      <c r="U253" s="491">
        <v>8</v>
      </c>
      <c r="V253" s="492">
        <v>8</v>
      </c>
      <c r="W253" s="492">
        <v>8</v>
      </c>
      <c r="X253" s="493">
        <v>8</v>
      </c>
      <c r="Y253" s="417">
        <f t="shared" si="78"/>
        <v>8</v>
      </c>
      <c r="Z253" s="404">
        <f t="shared" si="86"/>
        <v>8</v>
      </c>
      <c r="AA253" s="401" t="str">
        <f t="shared" si="71"/>
        <v>B+</v>
      </c>
      <c r="AB253" s="423">
        <v>8</v>
      </c>
      <c r="AC253" s="1050"/>
      <c r="AD253" s="412" t="str">
        <f t="shared" si="72"/>
        <v>B+</v>
      </c>
      <c r="AE253" s="408">
        <f t="shared" si="87"/>
        <v>8</v>
      </c>
      <c r="AF253" s="288"/>
      <c r="AG253" s="567"/>
      <c r="AH253" s="567"/>
      <c r="AI253" s="566" t="str">
        <f t="shared" si="81"/>
        <v>N</v>
      </c>
      <c r="AJ253" s="572"/>
      <c r="AK253" s="558"/>
      <c r="AL253" s="558"/>
      <c r="AM253" s="559"/>
      <c r="AN253" s="559"/>
      <c r="AO253" s="560"/>
      <c r="AP253" s="598">
        <f t="shared" si="82"/>
        <v>0</v>
      </c>
      <c r="AQ253" s="598">
        <f t="shared" si="83"/>
        <v>0</v>
      </c>
      <c r="AR253" s="558">
        <f t="shared" si="84"/>
        <v>0</v>
      </c>
      <c r="AS253" s="599">
        <f t="shared" si="73"/>
        <v>75</v>
      </c>
      <c r="AT253" s="772">
        <v>75</v>
      </c>
      <c r="AU253" s="661"/>
      <c r="AV253" s="661"/>
      <c r="AW253" s="661"/>
      <c r="AX253" s="661"/>
      <c r="AY253" s="661"/>
      <c r="AZ253" s="661"/>
      <c r="BA253" s="661"/>
      <c r="BB253" s="661"/>
      <c r="BC253" s="661"/>
      <c r="BD253" s="787"/>
    </row>
    <row r="254" spans="1:56" ht="76.5" x14ac:dyDescent="0.9">
      <c r="A254" s="430">
        <v>14</v>
      </c>
      <c r="B254" s="776">
        <f>DATOS!F21</f>
        <v>0</v>
      </c>
      <c r="C254" s="491">
        <v>8</v>
      </c>
      <c r="D254" s="492">
        <v>8</v>
      </c>
      <c r="E254" s="492">
        <v>8</v>
      </c>
      <c r="F254" s="493">
        <v>8</v>
      </c>
      <c r="G254" s="417">
        <f t="shared" si="74"/>
        <v>8</v>
      </c>
      <c r="H254" s="491">
        <v>8</v>
      </c>
      <c r="I254" s="492">
        <v>8</v>
      </c>
      <c r="J254" s="492">
        <v>8</v>
      </c>
      <c r="K254" s="493">
        <v>8</v>
      </c>
      <c r="L254" s="417">
        <f t="shared" si="75"/>
        <v>8</v>
      </c>
      <c r="M254" s="404">
        <f t="shared" si="85"/>
        <v>8</v>
      </c>
      <c r="N254" s="401" t="str">
        <f t="shared" si="70"/>
        <v>B+</v>
      </c>
      <c r="O254" s="396"/>
      <c r="P254" s="491">
        <v>8</v>
      </c>
      <c r="Q254" s="492">
        <v>8</v>
      </c>
      <c r="R254" s="492">
        <v>8</v>
      </c>
      <c r="S254" s="493">
        <v>8</v>
      </c>
      <c r="T254" s="420">
        <f t="shared" si="77"/>
        <v>8</v>
      </c>
      <c r="U254" s="491">
        <v>8</v>
      </c>
      <c r="V254" s="492">
        <v>8</v>
      </c>
      <c r="W254" s="492">
        <v>8</v>
      </c>
      <c r="X254" s="493">
        <v>8</v>
      </c>
      <c r="Y254" s="417">
        <f t="shared" si="78"/>
        <v>8</v>
      </c>
      <c r="Z254" s="404">
        <f t="shared" si="86"/>
        <v>8</v>
      </c>
      <c r="AA254" s="401" t="str">
        <f t="shared" si="71"/>
        <v>B+</v>
      </c>
      <c r="AB254" s="423">
        <v>8</v>
      </c>
      <c r="AC254" s="1050"/>
      <c r="AD254" s="412" t="str">
        <f t="shared" si="72"/>
        <v>B+</v>
      </c>
      <c r="AE254" s="408">
        <f t="shared" si="87"/>
        <v>8</v>
      </c>
      <c r="AF254" s="288"/>
      <c r="AG254" s="567"/>
      <c r="AH254" s="567"/>
      <c r="AI254" s="566" t="str">
        <f t="shared" si="81"/>
        <v>N</v>
      </c>
      <c r="AJ254" s="572"/>
      <c r="AK254" s="558"/>
      <c r="AL254" s="558"/>
      <c r="AM254" s="559"/>
      <c r="AN254" s="559"/>
      <c r="AO254" s="560"/>
      <c r="AP254" s="598">
        <f t="shared" si="82"/>
        <v>0</v>
      </c>
      <c r="AQ254" s="598">
        <f t="shared" si="83"/>
        <v>0</v>
      </c>
      <c r="AR254" s="558">
        <f t="shared" si="84"/>
        <v>0</v>
      </c>
      <c r="AS254" s="599">
        <f t="shared" si="73"/>
        <v>75</v>
      </c>
      <c r="AT254" s="772">
        <v>75</v>
      </c>
      <c r="AU254" s="661"/>
      <c r="AV254" s="661"/>
      <c r="AW254" s="661"/>
      <c r="AX254" s="661"/>
      <c r="AY254" s="661"/>
      <c r="AZ254" s="661"/>
      <c r="BA254" s="661"/>
      <c r="BB254" s="661"/>
      <c r="BC254" s="661"/>
      <c r="BD254" s="787"/>
    </row>
    <row r="255" spans="1:56" ht="76.5" x14ac:dyDescent="0.9">
      <c r="A255" s="430">
        <v>15</v>
      </c>
      <c r="B255" s="776">
        <f>DATOS!F22</f>
        <v>0</v>
      </c>
      <c r="C255" s="491">
        <v>8</v>
      </c>
      <c r="D255" s="492">
        <v>8</v>
      </c>
      <c r="E255" s="492">
        <v>8</v>
      </c>
      <c r="F255" s="493">
        <v>8</v>
      </c>
      <c r="G255" s="417">
        <f t="shared" si="74"/>
        <v>8</v>
      </c>
      <c r="H255" s="491">
        <v>8</v>
      </c>
      <c r="I255" s="492">
        <v>8</v>
      </c>
      <c r="J255" s="492">
        <v>8</v>
      </c>
      <c r="K255" s="493">
        <v>8</v>
      </c>
      <c r="L255" s="417">
        <f t="shared" si="75"/>
        <v>8</v>
      </c>
      <c r="M255" s="404">
        <f t="shared" si="85"/>
        <v>8</v>
      </c>
      <c r="N255" s="401" t="str">
        <f t="shared" si="70"/>
        <v>B+</v>
      </c>
      <c r="O255" s="396"/>
      <c r="P255" s="491">
        <v>8</v>
      </c>
      <c r="Q255" s="492">
        <v>8</v>
      </c>
      <c r="R255" s="492">
        <v>8</v>
      </c>
      <c r="S255" s="493">
        <v>8</v>
      </c>
      <c r="T255" s="420">
        <f t="shared" si="77"/>
        <v>8</v>
      </c>
      <c r="U255" s="491">
        <v>8</v>
      </c>
      <c r="V255" s="492">
        <v>8</v>
      </c>
      <c r="W255" s="492">
        <v>8</v>
      </c>
      <c r="X255" s="493">
        <v>8</v>
      </c>
      <c r="Y255" s="417">
        <f t="shared" si="78"/>
        <v>8</v>
      </c>
      <c r="Z255" s="404">
        <f t="shared" si="86"/>
        <v>8</v>
      </c>
      <c r="AA255" s="401" t="str">
        <f t="shared" si="71"/>
        <v>B+</v>
      </c>
      <c r="AB255" s="423">
        <v>8</v>
      </c>
      <c r="AC255" s="1050"/>
      <c r="AD255" s="412" t="str">
        <f t="shared" si="72"/>
        <v>B+</v>
      </c>
      <c r="AE255" s="408">
        <f t="shared" si="87"/>
        <v>8</v>
      </c>
      <c r="AF255" s="288"/>
      <c r="AG255" s="567"/>
      <c r="AH255" s="567"/>
      <c r="AI255" s="566" t="str">
        <f t="shared" si="81"/>
        <v>N</v>
      </c>
      <c r="AJ255" s="572"/>
      <c r="AK255" s="558"/>
      <c r="AL255" s="558"/>
      <c r="AM255" s="559"/>
      <c r="AN255" s="559"/>
      <c r="AO255" s="560"/>
      <c r="AP255" s="598">
        <f t="shared" si="82"/>
        <v>0</v>
      </c>
      <c r="AQ255" s="598">
        <f t="shared" si="83"/>
        <v>0</v>
      </c>
      <c r="AR255" s="558">
        <f t="shared" si="84"/>
        <v>0</v>
      </c>
      <c r="AS255" s="599">
        <f t="shared" si="73"/>
        <v>75</v>
      </c>
      <c r="AT255" s="772">
        <v>75</v>
      </c>
      <c r="AU255" s="661"/>
      <c r="AV255" s="661"/>
      <c r="AW255" s="661"/>
      <c r="AX255" s="661"/>
      <c r="AY255" s="661"/>
      <c r="AZ255" s="661"/>
      <c r="BA255" s="661"/>
      <c r="BB255" s="661"/>
      <c r="BC255" s="661"/>
      <c r="BD255" s="787"/>
    </row>
    <row r="256" spans="1:56" ht="76.5" x14ac:dyDescent="0.9">
      <c r="A256" s="430">
        <v>16</v>
      </c>
      <c r="B256" s="776">
        <f>DATOS!F23</f>
        <v>0</v>
      </c>
      <c r="C256" s="491">
        <v>7</v>
      </c>
      <c r="D256" s="492">
        <v>7</v>
      </c>
      <c r="E256" s="492">
        <v>7</v>
      </c>
      <c r="F256" s="493">
        <v>7</v>
      </c>
      <c r="G256" s="417">
        <f t="shared" si="74"/>
        <v>7</v>
      </c>
      <c r="H256" s="491">
        <v>7</v>
      </c>
      <c r="I256" s="492">
        <v>7</v>
      </c>
      <c r="J256" s="492">
        <v>7</v>
      </c>
      <c r="K256" s="493">
        <v>7</v>
      </c>
      <c r="L256" s="417">
        <f t="shared" si="75"/>
        <v>7</v>
      </c>
      <c r="M256" s="404">
        <f t="shared" si="85"/>
        <v>7</v>
      </c>
      <c r="N256" s="401" t="str">
        <f t="shared" si="70"/>
        <v>B-</v>
      </c>
      <c r="O256" s="396"/>
      <c r="P256" s="491">
        <v>7</v>
      </c>
      <c r="Q256" s="492">
        <v>7</v>
      </c>
      <c r="R256" s="492">
        <v>7</v>
      </c>
      <c r="S256" s="493">
        <v>7</v>
      </c>
      <c r="T256" s="420">
        <f t="shared" si="77"/>
        <v>7</v>
      </c>
      <c r="U256" s="491">
        <v>7</v>
      </c>
      <c r="V256" s="492">
        <v>7</v>
      </c>
      <c r="W256" s="492">
        <v>7</v>
      </c>
      <c r="X256" s="493">
        <v>7</v>
      </c>
      <c r="Y256" s="417">
        <f t="shared" si="78"/>
        <v>7</v>
      </c>
      <c r="Z256" s="404">
        <f t="shared" si="86"/>
        <v>7</v>
      </c>
      <c r="AA256" s="401" t="str">
        <f t="shared" si="71"/>
        <v>B-</v>
      </c>
      <c r="AB256" s="423">
        <v>7</v>
      </c>
      <c r="AC256" s="1050"/>
      <c r="AD256" s="412" t="str">
        <f t="shared" si="72"/>
        <v>B-</v>
      </c>
      <c r="AE256" s="408">
        <f t="shared" si="87"/>
        <v>7</v>
      </c>
      <c r="AF256" s="288"/>
      <c r="AG256" s="567"/>
      <c r="AH256" s="567"/>
      <c r="AI256" s="566" t="str">
        <f t="shared" si="81"/>
        <v>N</v>
      </c>
      <c r="AJ256" s="572"/>
      <c r="AK256" s="558"/>
      <c r="AL256" s="558"/>
      <c r="AM256" s="559"/>
      <c r="AN256" s="559"/>
      <c r="AO256" s="560"/>
      <c r="AP256" s="598">
        <f t="shared" si="82"/>
        <v>0</v>
      </c>
      <c r="AQ256" s="598">
        <f t="shared" si="83"/>
        <v>0</v>
      </c>
      <c r="AR256" s="558">
        <f t="shared" si="84"/>
        <v>0</v>
      </c>
      <c r="AS256" s="599">
        <f t="shared" si="73"/>
        <v>75</v>
      </c>
      <c r="AT256" s="772">
        <v>75</v>
      </c>
      <c r="AU256" s="661"/>
      <c r="AV256" s="661"/>
      <c r="AW256" s="661"/>
      <c r="AX256" s="661"/>
      <c r="AY256" s="661"/>
      <c r="AZ256" s="661"/>
      <c r="BA256" s="661"/>
      <c r="BB256" s="661"/>
      <c r="BC256" s="661"/>
      <c r="BD256" s="787"/>
    </row>
    <row r="257" spans="1:56" ht="76.5" x14ac:dyDescent="0.9">
      <c r="A257" s="430">
        <v>17</v>
      </c>
      <c r="B257" s="776">
        <f>DATOS!F24</f>
        <v>0</v>
      </c>
      <c r="C257" s="491">
        <v>7</v>
      </c>
      <c r="D257" s="492">
        <v>7</v>
      </c>
      <c r="E257" s="492">
        <v>7</v>
      </c>
      <c r="F257" s="493">
        <v>7</v>
      </c>
      <c r="G257" s="417">
        <f t="shared" si="74"/>
        <v>7</v>
      </c>
      <c r="H257" s="491">
        <v>7</v>
      </c>
      <c r="I257" s="492">
        <v>7</v>
      </c>
      <c r="J257" s="492">
        <v>7</v>
      </c>
      <c r="K257" s="493">
        <v>7</v>
      </c>
      <c r="L257" s="417">
        <f t="shared" si="75"/>
        <v>7</v>
      </c>
      <c r="M257" s="404">
        <f t="shared" si="85"/>
        <v>7</v>
      </c>
      <c r="N257" s="401" t="str">
        <f t="shared" si="70"/>
        <v>B-</v>
      </c>
      <c r="O257" s="396"/>
      <c r="P257" s="491">
        <v>7</v>
      </c>
      <c r="Q257" s="492">
        <v>7</v>
      </c>
      <c r="R257" s="492">
        <v>7</v>
      </c>
      <c r="S257" s="493">
        <v>7</v>
      </c>
      <c r="T257" s="420">
        <f t="shared" si="77"/>
        <v>7</v>
      </c>
      <c r="U257" s="491">
        <v>7</v>
      </c>
      <c r="V257" s="492">
        <v>7</v>
      </c>
      <c r="W257" s="492">
        <v>7</v>
      </c>
      <c r="X257" s="493">
        <v>7</v>
      </c>
      <c r="Y257" s="417">
        <f t="shared" si="78"/>
        <v>7</v>
      </c>
      <c r="Z257" s="404">
        <f t="shared" si="86"/>
        <v>7</v>
      </c>
      <c r="AA257" s="401" t="str">
        <f t="shared" si="71"/>
        <v>B-</v>
      </c>
      <c r="AB257" s="423">
        <v>7</v>
      </c>
      <c r="AC257" s="1050"/>
      <c r="AD257" s="412" t="str">
        <f t="shared" si="72"/>
        <v>B-</v>
      </c>
      <c r="AE257" s="408">
        <f t="shared" si="87"/>
        <v>7</v>
      </c>
      <c r="AF257" s="288"/>
      <c r="AG257" s="567"/>
      <c r="AH257" s="567"/>
      <c r="AI257" s="566" t="str">
        <f t="shared" si="81"/>
        <v>N</v>
      </c>
      <c r="AJ257" s="572"/>
      <c r="AK257" s="558"/>
      <c r="AL257" s="558"/>
      <c r="AM257" s="559"/>
      <c r="AN257" s="559"/>
      <c r="AO257" s="560"/>
      <c r="AP257" s="598">
        <f t="shared" si="82"/>
        <v>0</v>
      </c>
      <c r="AQ257" s="598">
        <f t="shared" si="83"/>
        <v>0</v>
      </c>
      <c r="AR257" s="558">
        <f t="shared" si="84"/>
        <v>0</v>
      </c>
      <c r="AS257" s="599">
        <f t="shared" si="73"/>
        <v>75</v>
      </c>
      <c r="AT257" s="772">
        <v>75</v>
      </c>
      <c r="AU257" s="661"/>
      <c r="AV257" s="661"/>
      <c r="AW257" s="661"/>
      <c r="AX257" s="661"/>
      <c r="AY257" s="661"/>
      <c r="AZ257" s="661"/>
      <c r="BA257" s="661"/>
      <c r="BB257" s="661"/>
      <c r="BC257" s="661"/>
      <c r="BD257" s="787"/>
    </row>
    <row r="258" spans="1:56" ht="76.5" x14ac:dyDescent="0.9">
      <c r="A258" s="430">
        <v>18</v>
      </c>
      <c r="B258" s="776">
        <f>DATOS!F25</f>
        <v>0</v>
      </c>
      <c r="C258" s="491">
        <v>7</v>
      </c>
      <c r="D258" s="492">
        <v>7</v>
      </c>
      <c r="E258" s="492">
        <v>7</v>
      </c>
      <c r="F258" s="493">
        <v>7</v>
      </c>
      <c r="G258" s="417">
        <f t="shared" si="74"/>
        <v>7</v>
      </c>
      <c r="H258" s="491">
        <v>7</v>
      </c>
      <c r="I258" s="492">
        <v>7</v>
      </c>
      <c r="J258" s="492">
        <v>7</v>
      </c>
      <c r="K258" s="493">
        <v>7</v>
      </c>
      <c r="L258" s="417">
        <f t="shared" si="75"/>
        <v>7</v>
      </c>
      <c r="M258" s="404">
        <f t="shared" si="85"/>
        <v>7</v>
      </c>
      <c r="N258" s="401" t="str">
        <f t="shared" si="70"/>
        <v>B-</v>
      </c>
      <c r="O258" s="396"/>
      <c r="P258" s="491">
        <v>7</v>
      </c>
      <c r="Q258" s="492">
        <v>7</v>
      </c>
      <c r="R258" s="492">
        <v>7</v>
      </c>
      <c r="S258" s="493">
        <v>7</v>
      </c>
      <c r="T258" s="420">
        <f t="shared" si="77"/>
        <v>7</v>
      </c>
      <c r="U258" s="491">
        <v>7</v>
      </c>
      <c r="V258" s="492">
        <v>7</v>
      </c>
      <c r="W258" s="492">
        <v>7</v>
      </c>
      <c r="X258" s="493">
        <v>7</v>
      </c>
      <c r="Y258" s="417">
        <f t="shared" si="78"/>
        <v>7</v>
      </c>
      <c r="Z258" s="404">
        <f t="shared" si="86"/>
        <v>7</v>
      </c>
      <c r="AA258" s="401" t="str">
        <f t="shared" si="71"/>
        <v>B-</v>
      </c>
      <c r="AB258" s="423">
        <v>7</v>
      </c>
      <c r="AC258" s="1050"/>
      <c r="AD258" s="412" t="str">
        <f t="shared" si="72"/>
        <v>B-</v>
      </c>
      <c r="AE258" s="408">
        <f t="shared" si="87"/>
        <v>7</v>
      </c>
      <c r="AF258" s="288"/>
      <c r="AG258" s="567"/>
      <c r="AH258" s="567"/>
      <c r="AI258" s="566" t="str">
        <f t="shared" si="81"/>
        <v>N</v>
      </c>
      <c r="AJ258" s="572"/>
      <c r="AK258" s="558"/>
      <c r="AL258" s="558"/>
      <c r="AM258" s="559"/>
      <c r="AN258" s="559"/>
      <c r="AO258" s="560"/>
      <c r="AP258" s="598">
        <f t="shared" si="82"/>
        <v>0</v>
      </c>
      <c r="AQ258" s="598">
        <f t="shared" si="83"/>
        <v>0</v>
      </c>
      <c r="AR258" s="558">
        <f t="shared" si="84"/>
        <v>0</v>
      </c>
      <c r="AS258" s="599">
        <f t="shared" si="73"/>
        <v>75</v>
      </c>
      <c r="AT258" s="772">
        <v>75</v>
      </c>
      <c r="AU258" s="661"/>
      <c r="AV258" s="661"/>
      <c r="AW258" s="661"/>
      <c r="AX258" s="661"/>
      <c r="AY258" s="661"/>
      <c r="AZ258" s="661"/>
      <c r="BA258" s="661"/>
      <c r="BB258" s="661"/>
      <c r="BC258" s="661"/>
      <c r="BD258" s="787"/>
    </row>
    <row r="259" spans="1:56" ht="76.5" x14ac:dyDescent="0.9">
      <c r="A259" s="430">
        <v>19</v>
      </c>
      <c r="B259" s="776">
        <f>DATOS!F26</f>
        <v>0</v>
      </c>
      <c r="C259" s="491">
        <v>7</v>
      </c>
      <c r="D259" s="492">
        <v>7</v>
      </c>
      <c r="E259" s="492">
        <v>7</v>
      </c>
      <c r="F259" s="493">
        <v>7</v>
      </c>
      <c r="G259" s="417">
        <f t="shared" si="74"/>
        <v>7</v>
      </c>
      <c r="H259" s="491">
        <v>7</v>
      </c>
      <c r="I259" s="492">
        <v>7</v>
      </c>
      <c r="J259" s="492">
        <v>7</v>
      </c>
      <c r="K259" s="493">
        <v>7</v>
      </c>
      <c r="L259" s="417">
        <f t="shared" si="75"/>
        <v>7</v>
      </c>
      <c r="M259" s="404">
        <f t="shared" si="85"/>
        <v>7</v>
      </c>
      <c r="N259" s="401" t="str">
        <f t="shared" si="70"/>
        <v>B-</v>
      </c>
      <c r="O259" s="396"/>
      <c r="P259" s="491">
        <v>7</v>
      </c>
      <c r="Q259" s="492">
        <v>7</v>
      </c>
      <c r="R259" s="492">
        <v>7</v>
      </c>
      <c r="S259" s="493">
        <v>7</v>
      </c>
      <c r="T259" s="420">
        <f t="shared" si="77"/>
        <v>7</v>
      </c>
      <c r="U259" s="491">
        <v>7</v>
      </c>
      <c r="V259" s="492">
        <v>7</v>
      </c>
      <c r="W259" s="492">
        <v>7</v>
      </c>
      <c r="X259" s="493">
        <v>7</v>
      </c>
      <c r="Y259" s="417">
        <f t="shared" si="78"/>
        <v>7</v>
      </c>
      <c r="Z259" s="404">
        <f t="shared" si="86"/>
        <v>7</v>
      </c>
      <c r="AA259" s="401" t="str">
        <f t="shared" si="71"/>
        <v>B-</v>
      </c>
      <c r="AB259" s="423">
        <v>7</v>
      </c>
      <c r="AC259" s="1050"/>
      <c r="AD259" s="412" t="str">
        <f t="shared" si="72"/>
        <v>B-</v>
      </c>
      <c r="AE259" s="408">
        <f t="shared" si="87"/>
        <v>7</v>
      </c>
      <c r="AF259" s="288"/>
      <c r="AG259" s="567"/>
      <c r="AH259" s="567"/>
      <c r="AI259" s="566" t="str">
        <f t="shared" si="81"/>
        <v>N</v>
      </c>
      <c r="AJ259" s="572"/>
      <c r="AK259" s="558"/>
      <c r="AL259" s="558"/>
      <c r="AM259" s="559"/>
      <c r="AN259" s="559"/>
      <c r="AO259" s="560"/>
      <c r="AP259" s="598">
        <f t="shared" si="82"/>
        <v>0</v>
      </c>
      <c r="AQ259" s="598">
        <f t="shared" si="83"/>
        <v>0</v>
      </c>
      <c r="AR259" s="558">
        <f t="shared" si="84"/>
        <v>0</v>
      </c>
      <c r="AS259" s="599">
        <f t="shared" si="73"/>
        <v>75</v>
      </c>
      <c r="AT259" s="772">
        <v>75</v>
      </c>
      <c r="AU259" s="661"/>
      <c r="AV259" s="661"/>
      <c r="AW259" s="661"/>
      <c r="AX259" s="661"/>
      <c r="AY259" s="661"/>
      <c r="AZ259" s="661"/>
      <c r="BA259" s="661"/>
      <c r="BB259" s="661"/>
      <c r="BC259" s="661"/>
      <c r="BD259" s="787"/>
    </row>
    <row r="260" spans="1:56" ht="76.5" x14ac:dyDescent="0.9">
      <c r="A260" s="430">
        <v>20</v>
      </c>
      <c r="B260" s="776">
        <f>DATOS!F27</f>
        <v>0</v>
      </c>
      <c r="C260" s="491">
        <v>6</v>
      </c>
      <c r="D260" s="492">
        <v>6</v>
      </c>
      <c r="E260" s="492">
        <v>6</v>
      </c>
      <c r="F260" s="493">
        <v>6</v>
      </c>
      <c r="G260" s="417">
        <f t="shared" si="74"/>
        <v>6</v>
      </c>
      <c r="H260" s="491">
        <v>6</v>
      </c>
      <c r="I260" s="492">
        <v>6</v>
      </c>
      <c r="J260" s="492">
        <v>6</v>
      </c>
      <c r="K260" s="493">
        <v>6</v>
      </c>
      <c r="L260" s="417">
        <f t="shared" si="75"/>
        <v>6</v>
      </c>
      <c r="M260" s="404">
        <f t="shared" si="85"/>
        <v>6</v>
      </c>
      <c r="N260" s="401" t="str">
        <f t="shared" si="70"/>
        <v>C+</v>
      </c>
      <c r="O260" s="396"/>
      <c r="P260" s="491">
        <v>6</v>
      </c>
      <c r="Q260" s="492">
        <v>6</v>
      </c>
      <c r="R260" s="492">
        <v>6</v>
      </c>
      <c r="S260" s="493">
        <v>6</v>
      </c>
      <c r="T260" s="420">
        <f t="shared" si="77"/>
        <v>6</v>
      </c>
      <c r="U260" s="491">
        <v>6</v>
      </c>
      <c r="V260" s="492">
        <v>6</v>
      </c>
      <c r="W260" s="492">
        <v>6</v>
      </c>
      <c r="X260" s="493">
        <v>6</v>
      </c>
      <c r="Y260" s="417">
        <f t="shared" si="78"/>
        <v>6</v>
      </c>
      <c r="Z260" s="404">
        <f t="shared" si="86"/>
        <v>6</v>
      </c>
      <c r="AA260" s="401" t="str">
        <f t="shared" si="71"/>
        <v>C+</v>
      </c>
      <c r="AB260" s="423">
        <v>6</v>
      </c>
      <c r="AC260" s="1050"/>
      <c r="AD260" s="412" t="str">
        <f t="shared" si="72"/>
        <v>C+</v>
      </c>
      <c r="AE260" s="408">
        <f t="shared" si="87"/>
        <v>6</v>
      </c>
      <c r="AF260" s="288"/>
      <c r="AG260" s="567"/>
      <c r="AH260" s="567"/>
      <c r="AI260" s="566" t="str">
        <f t="shared" si="81"/>
        <v>N</v>
      </c>
      <c r="AJ260" s="572"/>
      <c r="AK260" s="558"/>
      <c r="AL260" s="558"/>
      <c r="AM260" s="559"/>
      <c r="AN260" s="559"/>
      <c r="AO260" s="560"/>
      <c r="AP260" s="598">
        <f t="shared" si="82"/>
        <v>0</v>
      </c>
      <c r="AQ260" s="598">
        <f t="shared" si="83"/>
        <v>0</v>
      </c>
      <c r="AR260" s="558">
        <f t="shared" si="84"/>
        <v>0</v>
      </c>
      <c r="AS260" s="599">
        <f t="shared" si="73"/>
        <v>75</v>
      </c>
      <c r="AT260" s="772">
        <v>75</v>
      </c>
      <c r="AU260" s="661"/>
      <c r="AV260" s="661"/>
      <c r="AW260" s="661"/>
      <c r="AX260" s="661"/>
      <c r="AY260" s="661"/>
      <c r="AZ260" s="661"/>
      <c r="BA260" s="661"/>
      <c r="BB260" s="661"/>
      <c r="BC260" s="661"/>
      <c r="BD260" s="787"/>
    </row>
    <row r="261" spans="1:56" ht="76.5" x14ac:dyDescent="0.9">
      <c r="A261" s="430">
        <v>21</v>
      </c>
      <c r="B261" s="776">
        <f>DATOS!F28</f>
        <v>0</v>
      </c>
      <c r="C261" s="491">
        <v>6</v>
      </c>
      <c r="D261" s="492">
        <v>6</v>
      </c>
      <c r="E261" s="492">
        <v>6</v>
      </c>
      <c r="F261" s="493">
        <v>6</v>
      </c>
      <c r="G261" s="417">
        <f t="shared" si="74"/>
        <v>6</v>
      </c>
      <c r="H261" s="491">
        <v>6</v>
      </c>
      <c r="I261" s="492">
        <v>6</v>
      </c>
      <c r="J261" s="492">
        <v>6</v>
      </c>
      <c r="K261" s="493">
        <v>6</v>
      </c>
      <c r="L261" s="417">
        <f t="shared" si="75"/>
        <v>6</v>
      </c>
      <c r="M261" s="404">
        <f t="shared" si="85"/>
        <v>6</v>
      </c>
      <c r="N261" s="401" t="str">
        <f t="shared" si="70"/>
        <v>C+</v>
      </c>
      <c r="O261" s="396"/>
      <c r="P261" s="491">
        <v>6</v>
      </c>
      <c r="Q261" s="492">
        <v>6</v>
      </c>
      <c r="R261" s="492">
        <v>6</v>
      </c>
      <c r="S261" s="493">
        <v>6</v>
      </c>
      <c r="T261" s="420">
        <f t="shared" si="77"/>
        <v>6</v>
      </c>
      <c r="U261" s="491">
        <v>6</v>
      </c>
      <c r="V261" s="492">
        <v>6</v>
      </c>
      <c r="W261" s="492">
        <v>6</v>
      </c>
      <c r="X261" s="493">
        <v>6</v>
      </c>
      <c r="Y261" s="417">
        <f t="shared" si="78"/>
        <v>6</v>
      </c>
      <c r="Z261" s="404">
        <f t="shared" si="86"/>
        <v>6</v>
      </c>
      <c r="AA261" s="401" t="str">
        <f t="shared" si="71"/>
        <v>C+</v>
      </c>
      <c r="AB261" s="423">
        <v>6</v>
      </c>
      <c r="AC261" s="1050"/>
      <c r="AD261" s="412" t="str">
        <f t="shared" si="72"/>
        <v>C+</v>
      </c>
      <c r="AE261" s="408">
        <f t="shared" si="87"/>
        <v>6</v>
      </c>
      <c r="AF261" s="288"/>
      <c r="AG261" s="567"/>
      <c r="AH261" s="567"/>
      <c r="AI261" s="566" t="str">
        <f t="shared" si="81"/>
        <v>N</v>
      </c>
      <c r="AJ261" s="572"/>
      <c r="AK261" s="558"/>
      <c r="AL261" s="558"/>
      <c r="AM261" s="559"/>
      <c r="AN261" s="559"/>
      <c r="AO261" s="560"/>
      <c r="AP261" s="598">
        <f t="shared" si="82"/>
        <v>0</v>
      </c>
      <c r="AQ261" s="598">
        <f t="shared" si="83"/>
        <v>0</v>
      </c>
      <c r="AR261" s="558">
        <f t="shared" si="84"/>
        <v>0</v>
      </c>
      <c r="AS261" s="599">
        <f t="shared" si="73"/>
        <v>75</v>
      </c>
      <c r="AT261" s="772">
        <v>75</v>
      </c>
      <c r="AU261" s="661"/>
      <c r="AV261" s="661"/>
      <c r="AW261" s="661"/>
      <c r="AX261" s="661"/>
      <c r="AY261" s="661"/>
      <c r="AZ261" s="661"/>
      <c r="BA261" s="661"/>
      <c r="BB261" s="661"/>
      <c r="BC261" s="661"/>
      <c r="BD261" s="787"/>
    </row>
    <row r="262" spans="1:56" ht="76.5" x14ac:dyDescent="0.9">
      <c r="A262" s="430">
        <v>22</v>
      </c>
      <c r="B262" s="776">
        <f>DATOS!F29</f>
        <v>0</v>
      </c>
      <c r="C262" s="491">
        <v>6</v>
      </c>
      <c r="D262" s="492">
        <v>6</v>
      </c>
      <c r="E262" s="492">
        <v>6</v>
      </c>
      <c r="F262" s="493">
        <v>6</v>
      </c>
      <c r="G262" s="417">
        <f t="shared" si="74"/>
        <v>6</v>
      </c>
      <c r="H262" s="491">
        <v>6</v>
      </c>
      <c r="I262" s="492">
        <v>6</v>
      </c>
      <c r="J262" s="492">
        <v>6</v>
      </c>
      <c r="K262" s="493">
        <v>6</v>
      </c>
      <c r="L262" s="417">
        <f t="shared" si="75"/>
        <v>6</v>
      </c>
      <c r="M262" s="404">
        <f t="shared" si="85"/>
        <v>6</v>
      </c>
      <c r="N262" s="401" t="str">
        <f t="shared" si="70"/>
        <v>C+</v>
      </c>
      <c r="O262" s="396"/>
      <c r="P262" s="491">
        <v>6</v>
      </c>
      <c r="Q262" s="492">
        <v>6</v>
      </c>
      <c r="R262" s="492">
        <v>6</v>
      </c>
      <c r="S262" s="493">
        <v>6</v>
      </c>
      <c r="T262" s="420">
        <f t="shared" si="77"/>
        <v>6</v>
      </c>
      <c r="U262" s="491">
        <v>6</v>
      </c>
      <c r="V262" s="492">
        <v>6</v>
      </c>
      <c r="W262" s="492">
        <v>6</v>
      </c>
      <c r="X262" s="493">
        <v>6</v>
      </c>
      <c r="Y262" s="417">
        <f t="shared" si="78"/>
        <v>6</v>
      </c>
      <c r="Z262" s="404">
        <f t="shared" si="86"/>
        <v>6</v>
      </c>
      <c r="AA262" s="401" t="str">
        <f t="shared" si="71"/>
        <v>C+</v>
      </c>
      <c r="AB262" s="423">
        <v>6</v>
      </c>
      <c r="AC262" s="1050"/>
      <c r="AD262" s="412" t="str">
        <f t="shared" si="72"/>
        <v>C+</v>
      </c>
      <c r="AE262" s="408">
        <f t="shared" si="87"/>
        <v>6</v>
      </c>
      <c r="AF262" s="288"/>
      <c r="AG262" s="567"/>
      <c r="AH262" s="567"/>
      <c r="AI262" s="566" t="str">
        <f t="shared" si="81"/>
        <v>N</v>
      </c>
      <c r="AJ262" s="572"/>
      <c r="AK262" s="558"/>
      <c r="AL262" s="558"/>
      <c r="AM262" s="559"/>
      <c r="AN262" s="559"/>
      <c r="AO262" s="560"/>
      <c r="AP262" s="598">
        <f t="shared" si="82"/>
        <v>0</v>
      </c>
      <c r="AQ262" s="598">
        <f t="shared" si="83"/>
        <v>0</v>
      </c>
      <c r="AR262" s="558">
        <f t="shared" si="84"/>
        <v>0</v>
      </c>
      <c r="AS262" s="599">
        <f t="shared" si="73"/>
        <v>75</v>
      </c>
      <c r="AT262" s="772">
        <v>75</v>
      </c>
      <c r="AU262" s="661"/>
      <c r="AV262" s="661"/>
      <c r="AW262" s="661"/>
      <c r="AX262" s="661"/>
      <c r="AY262" s="661"/>
      <c r="AZ262" s="661"/>
      <c r="BA262" s="661"/>
      <c r="BB262" s="661"/>
      <c r="BC262" s="661"/>
      <c r="BD262" s="787"/>
    </row>
    <row r="263" spans="1:56" ht="76.5" x14ac:dyDescent="0.9">
      <c r="A263" s="430">
        <v>23</v>
      </c>
      <c r="B263" s="776">
        <f>DATOS!F30</f>
        <v>0</v>
      </c>
      <c r="C263" s="491">
        <v>5</v>
      </c>
      <c r="D263" s="492">
        <v>5</v>
      </c>
      <c r="E263" s="492">
        <v>5</v>
      </c>
      <c r="F263" s="493">
        <v>5</v>
      </c>
      <c r="G263" s="417">
        <f t="shared" si="74"/>
        <v>5</v>
      </c>
      <c r="H263" s="491">
        <v>5</v>
      </c>
      <c r="I263" s="492">
        <v>5</v>
      </c>
      <c r="J263" s="492">
        <v>5</v>
      </c>
      <c r="K263" s="493">
        <v>5</v>
      </c>
      <c r="L263" s="417">
        <f t="shared" si="75"/>
        <v>5</v>
      </c>
      <c r="M263" s="404">
        <f t="shared" si="85"/>
        <v>5</v>
      </c>
      <c r="N263" s="401" t="str">
        <f t="shared" si="70"/>
        <v>C-</v>
      </c>
      <c r="O263" s="396"/>
      <c r="P263" s="491">
        <v>5</v>
      </c>
      <c r="Q263" s="492">
        <v>5</v>
      </c>
      <c r="R263" s="492">
        <v>5</v>
      </c>
      <c r="S263" s="493">
        <v>5</v>
      </c>
      <c r="T263" s="420">
        <f t="shared" si="77"/>
        <v>5</v>
      </c>
      <c r="U263" s="491">
        <v>5</v>
      </c>
      <c r="V263" s="492">
        <v>5</v>
      </c>
      <c r="W263" s="492">
        <v>5</v>
      </c>
      <c r="X263" s="493">
        <v>5</v>
      </c>
      <c r="Y263" s="417">
        <f t="shared" si="78"/>
        <v>5</v>
      </c>
      <c r="Z263" s="404">
        <f t="shared" si="86"/>
        <v>5</v>
      </c>
      <c r="AA263" s="401" t="str">
        <f t="shared" si="71"/>
        <v>C-</v>
      </c>
      <c r="AB263" s="423">
        <v>5</v>
      </c>
      <c r="AC263" s="1050"/>
      <c r="AD263" s="412" t="str">
        <f t="shared" si="72"/>
        <v>C-</v>
      </c>
      <c r="AE263" s="408">
        <f t="shared" si="87"/>
        <v>5</v>
      </c>
      <c r="AF263" s="288"/>
      <c r="AG263" s="567"/>
      <c r="AH263" s="567"/>
      <c r="AI263" s="566" t="str">
        <f t="shared" si="81"/>
        <v>N</v>
      </c>
      <c r="AJ263" s="572"/>
      <c r="AK263" s="558"/>
      <c r="AL263" s="558"/>
      <c r="AM263" s="559"/>
      <c r="AN263" s="559"/>
      <c r="AO263" s="560"/>
      <c r="AP263" s="598">
        <f t="shared" si="82"/>
        <v>0</v>
      </c>
      <c r="AQ263" s="598">
        <f t="shared" si="83"/>
        <v>0</v>
      </c>
      <c r="AR263" s="558">
        <f t="shared" si="84"/>
        <v>0</v>
      </c>
      <c r="AS263" s="599">
        <f t="shared" si="73"/>
        <v>75</v>
      </c>
      <c r="AT263" s="772">
        <v>75</v>
      </c>
      <c r="AU263" s="661"/>
      <c r="AV263" s="661"/>
      <c r="AW263" s="661"/>
      <c r="AX263" s="661"/>
      <c r="AY263" s="661"/>
      <c r="AZ263" s="661"/>
      <c r="BA263" s="661"/>
      <c r="BB263" s="661"/>
      <c r="BC263" s="661"/>
      <c r="BD263" s="787"/>
    </row>
    <row r="264" spans="1:56" ht="76.5" x14ac:dyDescent="0.9">
      <c r="A264" s="430">
        <v>24</v>
      </c>
      <c r="B264" s="776">
        <f>DATOS!F31</f>
        <v>0</v>
      </c>
      <c r="C264" s="491">
        <v>5</v>
      </c>
      <c r="D264" s="492">
        <v>5</v>
      </c>
      <c r="E264" s="492">
        <v>5</v>
      </c>
      <c r="F264" s="493">
        <v>5</v>
      </c>
      <c r="G264" s="417">
        <f t="shared" si="74"/>
        <v>5</v>
      </c>
      <c r="H264" s="491">
        <v>5</v>
      </c>
      <c r="I264" s="492">
        <v>5</v>
      </c>
      <c r="J264" s="492">
        <v>5</v>
      </c>
      <c r="K264" s="493">
        <v>5</v>
      </c>
      <c r="L264" s="417">
        <f t="shared" si="75"/>
        <v>5</v>
      </c>
      <c r="M264" s="404">
        <f t="shared" si="85"/>
        <v>5</v>
      </c>
      <c r="N264" s="401" t="str">
        <f t="shared" si="70"/>
        <v>C-</v>
      </c>
      <c r="O264" s="396"/>
      <c r="P264" s="491">
        <v>5</v>
      </c>
      <c r="Q264" s="492">
        <v>5</v>
      </c>
      <c r="R264" s="492">
        <v>5</v>
      </c>
      <c r="S264" s="493">
        <v>5</v>
      </c>
      <c r="T264" s="420">
        <f t="shared" si="77"/>
        <v>5</v>
      </c>
      <c r="U264" s="491">
        <v>5</v>
      </c>
      <c r="V264" s="492">
        <v>5</v>
      </c>
      <c r="W264" s="492">
        <v>5</v>
      </c>
      <c r="X264" s="493">
        <v>5</v>
      </c>
      <c r="Y264" s="417">
        <f t="shared" si="78"/>
        <v>5</v>
      </c>
      <c r="Z264" s="404">
        <f t="shared" si="86"/>
        <v>5</v>
      </c>
      <c r="AA264" s="401" t="str">
        <f t="shared" si="71"/>
        <v>C-</v>
      </c>
      <c r="AB264" s="423">
        <v>5</v>
      </c>
      <c r="AC264" s="1050"/>
      <c r="AD264" s="412" t="str">
        <f t="shared" si="72"/>
        <v>C-</v>
      </c>
      <c r="AE264" s="408">
        <f t="shared" si="87"/>
        <v>5</v>
      </c>
      <c r="AF264" s="288"/>
      <c r="AG264" s="567"/>
      <c r="AH264" s="567"/>
      <c r="AI264" s="566" t="str">
        <f t="shared" si="81"/>
        <v>N</v>
      </c>
      <c r="AJ264" s="572"/>
      <c r="AK264" s="558"/>
      <c r="AL264" s="558"/>
      <c r="AM264" s="559"/>
      <c r="AN264" s="559"/>
      <c r="AO264" s="560"/>
      <c r="AP264" s="598">
        <f t="shared" si="82"/>
        <v>0</v>
      </c>
      <c r="AQ264" s="598">
        <f t="shared" si="83"/>
        <v>0</v>
      </c>
      <c r="AR264" s="558">
        <f t="shared" si="84"/>
        <v>0</v>
      </c>
      <c r="AS264" s="599">
        <f t="shared" si="73"/>
        <v>75</v>
      </c>
      <c r="AT264" s="772">
        <v>75</v>
      </c>
      <c r="AU264" s="661"/>
      <c r="AV264" s="661"/>
      <c r="AW264" s="661"/>
      <c r="AX264" s="661"/>
      <c r="AY264" s="661"/>
      <c r="AZ264" s="661"/>
      <c r="BA264" s="661"/>
      <c r="BB264" s="661"/>
      <c r="BC264" s="661"/>
      <c r="BD264" s="787"/>
    </row>
    <row r="265" spans="1:56" ht="76.5" x14ac:dyDescent="0.9">
      <c r="A265" s="430">
        <v>25</v>
      </c>
      <c r="B265" s="776">
        <f>DATOS!F32</f>
        <v>0</v>
      </c>
      <c r="C265" s="491">
        <v>5</v>
      </c>
      <c r="D265" s="492">
        <v>5</v>
      </c>
      <c r="E265" s="492">
        <v>5</v>
      </c>
      <c r="F265" s="493">
        <v>5</v>
      </c>
      <c r="G265" s="417">
        <f t="shared" si="74"/>
        <v>5</v>
      </c>
      <c r="H265" s="491">
        <v>5</v>
      </c>
      <c r="I265" s="492">
        <v>5</v>
      </c>
      <c r="J265" s="492">
        <v>5</v>
      </c>
      <c r="K265" s="493">
        <v>5</v>
      </c>
      <c r="L265" s="417">
        <f t="shared" si="75"/>
        <v>5</v>
      </c>
      <c r="M265" s="404">
        <f t="shared" si="85"/>
        <v>5</v>
      </c>
      <c r="N265" s="401" t="str">
        <f t="shared" si="70"/>
        <v>C-</v>
      </c>
      <c r="O265" s="396"/>
      <c r="P265" s="491">
        <v>5</v>
      </c>
      <c r="Q265" s="492">
        <v>5</v>
      </c>
      <c r="R265" s="492">
        <v>5</v>
      </c>
      <c r="S265" s="493">
        <v>5</v>
      </c>
      <c r="T265" s="420">
        <f t="shared" si="77"/>
        <v>5</v>
      </c>
      <c r="U265" s="491">
        <v>5</v>
      </c>
      <c r="V265" s="492">
        <v>5</v>
      </c>
      <c r="W265" s="492">
        <v>5</v>
      </c>
      <c r="X265" s="493">
        <v>5</v>
      </c>
      <c r="Y265" s="417">
        <f t="shared" si="78"/>
        <v>5</v>
      </c>
      <c r="Z265" s="404">
        <f t="shared" si="86"/>
        <v>5</v>
      </c>
      <c r="AA265" s="401" t="str">
        <f t="shared" si="71"/>
        <v>C-</v>
      </c>
      <c r="AB265" s="423">
        <v>5</v>
      </c>
      <c r="AC265" s="1050"/>
      <c r="AD265" s="412" t="str">
        <f t="shared" si="72"/>
        <v>C-</v>
      </c>
      <c r="AE265" s="408">
        <f t="shared" si="87"/>
        <v>5</v>
      </c>
      <c r="AF265" s="288"/>
      <c r="AG265" s="567"/>
      <c r="AH265" s="567"/>
      <c r="AI265" s="566" t="str">
        <f t="shared" si="81"/>
        <v>N</v>
      </c>
      <c r="AJ265" s="572"/>
      <c r="AK265" s="558"/>
      <c r="AL265" s="558"/>
      <c r="AM265" s="559"/>
      <c r="AN265" s="559"/>
      <c r="AO265" s="560"/>
      <c r="AP265" s="598">
        <f t="shared" si="82"/>
        <v>0</v>
      </c>
      <c r="AQ265" s="598">
        <f t="shared" si="83"/>
        <v>0</v>
      </c>
      <c r="AR265" s="558">
        <f t="shared" si="84"/>
        <v>0</v>
      </c>
      <c r="AS265" s="599">
        <f t="shared" si="73"/>
        <v>75</v>
      </c>
      <c r="AT265" s="772">
        <v>75</v>
      </c>
      <c r="AU265" s="661"/>
      <c r="AV265" s="661"/>
      <c r="AW265" s="661"/>
      <c r="AX265" s="661"/>
      <c r="AY265" s="661"/>
      <c r="AZ265" s="661"/>
      <c r="BA265" s="661"/>
      <c r="BB265" s="661"/>
      <c r="BC265" s="661"/>
      <c r="BD265" s="787"/>
    </row>
    <row r="266" spans="1:56" ht="76.5" x14ac:dyDescent="0.9">
      <c r="A266" s="430">
        <v>26</v>
      </c>
      <c r="B266" s="776">
        <f>DATOS!F33</f>
        <v>0</v>
      </c>
      <c r="C266" s="491">
        <v>4</v>
      </c>
      <c r="D266" s="492">
        <v>4</v>
      </c>
      <c r="E266" s="492">
        <v>4</v>
      </c>
      <c r="F266" s="493">
        <v>4</v>
      </c>
      <c r="G266" s="417">
        <f t="shared" si="74"/>
        <v>4</v>
      </c>
      <c r="H266" s="491">
        <v>4</v>
      </c>
      <c r="I266" s="492">
        <v>4</v>
      </c>
      <c r="J266" s="492">
        <v>4</v>
      </c>
      <c r="K266" s="493">
        <v>4</v>
      </c>
      <c r="L266" s="417">
        <f t="shared" si="75"/>
        <v>4</v>
      </c>
      <c r="M266" s="404">
        <f t="shared" si="85"/>
        <v>4</v>
      </c>
      <c r="N266" s="401" t="str">
        <f t="shared" si="70"/>
        <v>D+</v>
      </c>
      <c r="O266" s="396"/>
      <c r="P266" s="491">
        <v>4</v>
      </c>
      <c r="Q266" s="492">
        <v>4</v>
      </c>
      <c r="R266" s="492">
        <v>4</v>
      </c>
      <c r="S266" s="493">
        <v>4</v>
      </c>
      <c r="T266" s="420">
        <f t="shared" si="77"/>
        <v>4</v>
      </c>
      <c r="U266" s="491">
        <v>4</v>
      </c>
      <c r="V266" s="492">
        <v>4</v>
      </c>
      <c r="W266" s="492">
        <v>4</v>
      </c>
      <c r="X266" s="493">
        <v>4</v>
      </c>
      <c r="Y266" s="417">
        <f t="shared" si="78"/>
        <v>4</v>
      </c>
      <c r="Z266" s="404">
        <f t="shared" si="86"/>
        <v>4</v>
      </c>
      <c r="AA266" s="401" t="str">
        <f t="shared" si="71"/>
        <v>D+</v>
      </c>
      <c r="AB266" s="423">
        <v>4</v>
      </c>
      <c r="AC266" s="1050"/>
      <c r="AD266" s="412" t="str">
        <f t="shared" si="72"/>
        <v>D+</v>
      </c>
      <c r="AE266" s="408">
        <f t="shared" si="87"/>
        <v>4</v>
      </c>
      <c r="AF266" s="288"/>
      <c r="AG266" s="567"/>
      <c r="AH266" s="567"/>
      <c r="AI266" s="566" t="str">
        <f t="shared" si="81"/>
        <v>N</v>
      </c>
      <c r="AJ266" s="572"/>
      <c r="AK266" s="558"/>
      <c r="AL266" s="558"/>
      <c r="AM266" s="559"/>
      <c r="AN266" s="559"/>
      <c r="AO266" s="560"/>
      <c r="AP266" s="598">
        <f t="shared" si="82"/>
        <v>0</v>
      </c>
      <c r="AQ266" s="598">
        <f t="shared" si="83"/>
        <v>0</v>
      </c>
      <c r="AR266" s="558">
        <f t="shared" si="84"/>
        <v>0</v>
      </c>
      <c r="AS266" s="599">
        <f t="shared" si="73"/>
        <v>75</v>
      </c>
      <c r="AT266" s="772">
        <v>75</v>
      </c>
      <c r="AU266" s="661"/>
      <c r="AV266" s="661"/>
      <c r="AW266" s="661"/>
      <c r="AX266" s="661"/>
      <c r="AY266" s="661"/>
      <c r="AZ266" s="661"/>
      <c r="BA266" s="661"/>
      <c r="BB266" s="661"/>
      <c r="BC266" s="661"/>
      <c r="BD266" s="787"/>
    </row>
    <row r="267" spans="1:56" ht="76.5" x14ac:dyDescent="0.9">
      <c r="A267" s="430">
        <v>27</v>
      </c>
      <c r="B267" s="776">
        <f>DATOS!F34</f>
        <v>0</v>
      </c>
      <c r="C267" s="491">
        <v>4</v>
      </c>
      <c r="D267" s="492">
        <v>4</v>
      </c>
      <c r="E267" s="492">
        <v>4</v>
      </c>
      <c r="F267" s="493">
        <v>4</v>
      </c>
      <c r="G267" s="417">
        <f t="shared" si="74"/>
        <v>4</v>
      </c>
      <c r="H267" s="491">
        <v>4</v>
      </c>
      <c r="I267" s="492">
        <v>4</v>
      </c>
      <c r="J267" s="492">
        <v>4</v>
      </c>
      <c r="K267" s="493">
        <v>4</v>
      </c>
      <c r="L267" s="417">
        <f t="shared" si="75"/>
        <v>4</v>
      </c>
      <c r="M267" s="404">
        <f t="shared" si="85"/>
        <v>4</v>
      </c>
      <c r="N267" s="401" t="str">
        <f t="shared" si="70"/>
        <v>D+</v>
      </c>
      <c r="O267" s="396"/>
      <c r="P267" s="491">
        <v>4</v>
      </c>
      <c r="Q267" s="492">
        <v>4</v>
      </c>
      <c r="R267" s="492">
        <v>4</v>
      </c>
      <c r="S267" s="493">
        <v>4</v>
      </c>
      <c r="T267" s="420">
        <f t="shared" si="77"/>
        <v>4</v>
      </c>
      <c r="U267" s="491">
        <v>4</v>
      </c>
      <c r="V267" s="492">
        <v>4</v>
      </c>
      <c r="W267" s="492">
        <v>4</v>
      </c>
      <c r="X267" s="493">
        <v>4</v>
      </c>
      <c r="Y267" s="417">
        <f t="shared" si="78"/>
        <v>4</v>
      </c>
      <c r="Z267" s="404">
        <f t="shared" si="86"/>
        <v>4</v>
      </c>
      <c r="AA267" s="401" t="str">
        <f t="shared" si="71"/>
        <v>D+</v>
      </c>
      <c r="AB267" s="423">
        <v>4</v>
      </c>
      <c r="AC267" s="1050"/>
      <c r="AD267" s="412" t="str">
        <f t="shared" si="72"/>
        <v>D+</v>
      </c>
      <c r="AE267" s="408">
        <f t="shared" si="87"/>
        <v>4</v>
      </c>
      <c r="AF267" s="288"/>
      <c r="AG267" s="567"/>
      <c r="AH267" s="567"/>
      <c r="AI267" s="566" t="str">
        <f t="shared" si="81"/>
        <v>N</v>
      </c>
      <c r="AJ267" s="572"/>
      <c r="AK267" s="558"/>
      <c r="AL267" s="558"/>
      <c r="AM267" s="559"/>
      <c r="AN267" s="559"/>
      <c r="AO267" s="560"/>
      <c r="AP267" s="598">
        <f t="shared" si="82"/>
        <v>0</v>
      </c>
      <c r="AQ267" s="598">
        <f t="shared" si="83"/>
        <v>0</v>
      </c>
      <c r="AR267" s="558">
        <f t="shared" si="84"/>
        <v>0</v>
      </c>
      <c r="AS267" s="599">
        <f t="shared" si="73"/>
        <v>75</v>
      </c>
      <c r="AT267" s="772">
        <v>75</v>
      </c>
      <c r="AU267" s="661"/>
      <c r="AV267" s="661"/>
      <c r="AW267" s="661"/>
      <c r="AX267" s="661"/>
      <c r="AY267" s="661"/>
      <c r="AZ267" s="661"/>
      <c r="BA267" s="661"/>
      <c r="BB267" s="661"/>
      <c r="BC267" s="661"/>
      <c r="BD267" s="787"/>
    </row>
    <row r="268" spans="1:56" ht="76.5" x14ac:dyDescent="0.9">
      <c r="A268" s="430">
        <v>28</v>
      </c>
      <c r="B268" s="776">
        <f>DATOS!F35</f>
        <v>0</v>
      </c>
      <c r="C268" s="491">
        <v>4</v>
      </c>
      <c r="D268" s="492">
        <v>4</v>
      </c>
      <c r="E268" s="492">
        <v>4</v>
      </c>
      <c r="F268" s="493">
        <v>4</v>
      </c>
      <c r="G268" s="417">
        <f t="shared" si="74"/>
        <v>4</v>
      </c>
      <c r="H268" s="491">
        <v>4</v>
      </c>
      <c r="I268" s="492">
        <v>4</v>
      </c>
      <c r="J268" s="492">
        <v>4</v>
      </c>
      <c r="K268" s="493">
        <v>4</v>
      </c>
      <c r="L268" s="417">
        <f t="shared" si="75"/>
        <v>4</v>
      </c>
      <c r="M268" s="404">
        <f t="shared" si="85"/>
        <v>4</v>
      </c>
      <c r="N268" s="401" t="str">
        <f t="shared" si="70"/>
        <v>D+</v>
      </c>
      <c r="O268" s="396"/>
      <c r="P268" s="491">
        <v>4</v>
      </c>
      <c r="Q268" s="492">
        <v>4</v>
      </c>
      <c r="R268" s="492">
        <v>4</v>
      </c>
      <c r="S268" s="493">
        <v>4</v>
      </c>
      <c r="T268" s="420">
        <f t="shared" si="77"/>
        <v>4</v>
      </c>
      <c r="U268" s="491">
        <v>4</v>
      </c>
      <c r="V268" s="492">
        <v>4</v>
      </c>
      <c r="W268" s="492">
        <v>4</v>
      </c>
      <c r="X268" s="493">
        <v>4</v>
      </c>
      <c r="Y268" s="417">
        <f t="shared" si="78"/>
        <v>4</v>
      </c>
      <c r="Z268" s="404">
        <f t="shared" si="86"/>
        <v>4</v>
      </c>
      <c r="AA268" s="401" t="str">
        <f t="shared" si="71"/>
        <v>D+</v>
      </c>
      <c r="AB268" s="423">
        <v>4</v>
      </c>
      <c r="AC268" s="1050"/>
      <c r="AD268" s="412" t="str">
        <f t="shared" si="72"/>
        <v>D+</v>
      </c>
      <c r="AE268" s="408">
        <f t="shared" si="87"/>
        <v>4</v>
      </c>
      <c r="AF268" s="288"/>
      <c r="AG268" s="567"/>
      <c r="AH268" s="567"/>
      <c r="AI268" s="566" t="str">
        <f t="shared" si="81"/>
        <v>N</v>
      </c>
      <c r="AJ268" s="572"/>
      <c r="AK268" s="558"/>
      <c r="AL268" s="558"/>
      <c r="AM268" s="559"/>
      <c r="AN268" s="559"/>
      <c r="AO268" s="560"/>
      <c r="AP268" s="598">
        <f t="shared" si="82"/>
        <v>0</v>
      </c>
      <c r="AQ268" s="598">
        <f t="shared" si="83"/>
        <v>0</v>
      </c>
      <c r="AR268" s="558">
        <f t="shared" si="84"/>
        <v>0</v>
      </c>
      <c r="AS268" s="599">
        <f t="shared" si="73"/>
        <v>75</v>
      </c>
      <c r="AT268" s="772">
        <v>75</v>
      </c>
      <c r="AU268" s="661"/>
      <c r="AV268" s="661"/>
      <c r="AW268" s="661"/>
      <c r="AX268" s="661"/>
      <c r="AY268" s="661"/>
      <c r="AZ268" s="661"/>
      <c r="BA268" s="661"/>
      <c r="BB268" s="661"/>
      <c r="BC268" s="661"/>
      <c r="BD268" s="787"/>
    </row>
    <row r="269" spans="1:56" ht="76.5" x14ac:dyDescent="0.9">
      <c r="A269" s="430">
        <v>29</v>
      </c>
      <c r="B269" s="776">
        <f>DATOS!F36</f>
        <v>0</v>
      </c>
      <c r="C269" s="491">
        <v>5</v>
      </c>
      <c r="D269" s="492">
        <v>5</v>
      </c>
      <c r="E269" s="492">
        <v>5</v>
      </c>
      <c r="F269" s="493">
        <v>5</v>
      </c>
      <c r="G269" s="417">
        <f t="shared" si="74"/>
        <v>5</v>
      </c>
      <c r="H269" s="491">
        <v>5</v>
      </c>
      <c r="I269" s="492">
        <v>5</v>
      </c>
      <c r="J269" s="492">
        <v>5</v>
      </c>
      <c r="K269" s="493">
        <v>5</v>
      </c>
      <c r="L269" s="417">
        <f t="shared" si="75"/>
        <v>5</v>
      </c>
      <c r="M269" s="404">
        <f t="shared" si="85"/>
        <v>5</v>
      </c>
      <c r="N269" s="401" t="str">
        <f t="shared" si="70"/>
        <v>C-</v>
      </c>
      <c r="O269" s="396"/>
      <c r="P269" s="491">
        <v>5</v>
      </c>
      <c r="Q269" s="492">
        <v>5</v>
      </c>
      <c r="R269" s="492">
        <v>5</v>
      </c>
      <c r="S269" s="493">
        <v>5</v>
      </c>
      <c r="T269" s="420">
        <f t="shared" si="77"/>
        <v>5</v>
      </c>
      <c r="U269" s="491">
        <v>5</v>
      </c>
      <c r="V269" s="492">
        <v>5</v>
      </c>
      <c r="W269" s="492">
        <v>5</v>
      </c>
      <c r="X269" s="493">
        <v>5</v>
      </c>
      <c r="Y269" s="417">
        <f t="shared" si="78"/>
        <v>5</v>
      </c>
      <c r="Z269" s="404">
        <f t="shared" si="86"/>
        <v>5</v>
      </c>
      <c r="AA269" s="401" t="str">
        <f t="shared" si="71"/>
        <v>C-</v>
      </c>
      <c r="AB269" s="423">
        <v>5</v>
      </c>
      <c r="AC269" s="1050"/>
      <c r="AD269" s="412" t="str">
        <f t="shared" si="72"/>
        <v>C-</v>
      </c>
      <c r="AE269" s="408">
        <f t="shared" si="87"/>
        <v>5</v>
      </c>
      <c r="AF269" s="288"/>
      <c r="AG269" s="567"/>
      <c r="AH269" s="567"/>
      <c r="AI269" s="566" t="str">
        <f t="shared" si="81"/>
        <v>N</v>
      </c>
      <c r="AJ269" s="572"/>
      <c r="AK269" s="558"/>
      <c r="AL269" s="558"/>
      <c r="AM269" s="559"/>
      <c r="AN269" s="559"/>
      <c r="AO269" s="560"/>
      <c r="AP269" s="598">
        <f t="shared" si="82"/>
        <v>0</v>
      </c>
      <c r="AQ269" s="598">
        <f t="shared" si="83"/>
        <v>0</v>
      </c>
      <c r="AR269" s="558">
        <f t="shared" si="84"/>
        <v>0</v>
      </c>
      <c r="AS269" s="599">
        <f t="shared" si="73"/>
        <v>75</v>
      </c>
      <c r="AT269" s="772">
        <v>75</v>
      </c>
      <c r="AU269" s="661"/>
      <c r="AV269" s="661"/>
      <c r="AW269" s="661"/>
      <c r="AX269" s="661"/>
      <c r="AY269" s="661"/>
      <c r="AZ269" s="661"/>
      <c r="BA269" s="661"/>
      <c r="BB269" s="661"/>
      <c r="BC269" s="661"/>
      <c r="BD269" s="787"/>
    </row>
    <row r="270" spans="1:56" ht="76.5" x14ac:dyDescent="0.9">
      <c r="A270" s="430">
        <v>30</v>
      </c>
      <c r="B270" s="776">
        <f>DATOS!F37</f>
        <v>0</v>
      </c>
      <c r="C270" s="491">
        <v>3</v>
      </c>
      <c r="D270" s="492">
        <v>3</v>
      </c>
      <c r="E270" s="492">
        <v>3</v>
      </c>
      <c r="F270" s="493">
        <v>3</v>
      </c>
      <c r="G270" s="417">
        <f t="shared" si="74"/>
        <v>3</v>
      </c>
      <c r="H270" s="491">
        <v>3</v>
      </c>
      <c r="I270" s="492">
        <v>3</v>
      </c>
      <c r="J270" s="492">
        <v>3</v>
      </c>
      <c r="K270" s="493">
        <v>3</v>
      </c>
      <c r="L270" s="417">
        <f t="shared" si="75"/>
        <v>3</v>
      </c>
      <c r="M270" s="404">
        <f t="shared" si="85"/>
        <v>3</v>
      </c>
      <c r="N270" s="401" t="str">
        <f t="shared" si="70"/>
        <v>D-</v>
      </c>
      <c r="O270" s="396"/>
      <c r="P270" s="491">
        <v>3</v>
      </c>
      <c r="Q270" s="492">
        <v>3</v>
      </c>
      <c r="R270" s="492">
        <v>3</v>
      </c>
      <c r="S270" s="493">
        <v>3</v>
      </c>
      <c r="T270" s="420">
        <f t="shared" si="77"/>
        <v>3</v>
      </c>
      <c r="U270" s="491">
        <v>3</v>
      </c>
      <c r="V270" s="492">
        <v>3</v>
      </c>
      <c r="W270" s="492">
        <v>3</v>
      </c>
      <c r="X270" s="493">
        <v>3</v>
      </c>
      <c r="Y270" s="417">
        <f t="shared" si="78"/>
        <v>3</v>
      </c>
      <c r="Z270" s="404">
        <f t="shared" si="86"/>
        <v>3</v>
      </c>
      <c r="AA270" s="401" t="str">
        <f t="shared" si="71"/>
        <v>D-</v>
      </c>
      <c r="AB270" s="423">
        <v>3</v>
      </c>
      <c r="AC270" s="1050"/>
      <c r="AD270" s="412" t="str">
        <f t="shared" si="72"/>
        <v>D-</v>
      </c>
      <c r="AE270" s="408">
        <f t="shared" si="87"/>
        <v>3</v>
      </c>
      <c r="AF270" s="288"/>
      <c r="AG270" s="567"/>
      <c r="AH270" s="567"/>
      <c r="AI270" s="566" t="str">
        <f t="shared" si="81"/>
        <v>N</v>
      </c>
      <c r="AJ270" s="572"/>
      <c r="AK270" s="558"/>
      <c r="AL270" s="558"/>
      <c r="AM270" s="559"/>
      <c r="AN270" s="559"/>
      <c r="AO270" s="560"/>
      <c r="AP270" s="598">
        <f t="shared" si="82"/>
        <v>0</v>
      </c>
      <c r="AQ270" s="598">
        <f t="shared" si="83"/>
        <v>0</v>
      </c>
      <c r="AR270" s="558">
        <f t="shared" si="84"/>
        <v>0</v>
      </c>
      <c r="AS270" s="599">
        <f t="shared" si="73"/>
        <v>75</v>
      </c>
      <c r="AT270" s="772">
        <v>75</v>
      </c>
      <c r="AU270" s="661"/>
      <c r="AV270" s="661"/>
      <c r="AW270" s="661"/>
      <c r="AX270" s="661"/>
      <c r="AY270" s="661"/>
      <c r="AZ270" s="661"/>
      <c r="BA270" s="661"/>
      <c r="BB270" s="661"/>
      <c r="BC270" s="661"/>
      <c r="BD270" s="787"/>
    </row>
    <row r="271" spans="1:56" ht="76.5" x14ac:dyDescent="0.9">
      <c r="A271" s="430">
        <v>31</v>
      </c>
      <c r="B271" s="776">
        <f>DATOS!F38</f>
        <v>0</v>
      </c>
      <c r="C271" s="491">
        <v>3</v>
      </c>
      <c r="D271" s="492">
        <v>3</v>
      </c>
      <c r="E271" s="492">
        <v>3</v>
      </c>
      <c r="F271" s="493">
        <v>3</v>
      </c>
      <c r="G271" s="417">
        <f t="shared" si="74"/>
        <v>3</v>
      </c>
      <c r="H271" s="491">
        <v>3</v>
      </c>
      <c r="I271" s="492">
        <v>3</v>
      </c>
      <c r="J271" s="492">
        <v>3</v>
      </c>
      <c r="K271" s="493">
        <v>3</v>
      </c>
      <c r="L271" s="417">
        <f t="shared" si="75"/>
        <v>3</v>
      </c>
      <c r="M271" s="404">
        <f t="shared" si="85"/>
        <v>3</v>
      </c>
      <c r="N271" s="401" t="str">
        <f t="shared" si="70"/>
        <v>D-</v>
      </c>
      <c r="O271" s="396"/>
      <c r="P271" s="491">
        <v>3</v>
      </c>
      <c r="Q271" s="492">
        <v>3</v>
      </c>
      <c r="R271" s="492">
        <v>3</v>
      </c>
      <c r="S271" s="493">
        <v>3</v>
      </c>
      <c r="T271" s="420">
        <f t="shared" si="77"/>
        <v>3</v>
      </c>
      <c r="U271" s="491">
        <v>3</v>
      </c>
      <c r="V271" s="492">
        <v>3</v>
      </c>
      <c r="W271" s="492">
        <v>3</v>
      </c>
      <c r="X271" s="493">
        <v>3</v>
      </c>
      <c r="Y271" s="417">
        <f t="shared" si="78"/>
        <v>3</v>
      </c>
      <c r="Z271" s="404">
        <f t="shared" si="86"/>
        <v>3</v>
      </c>
      <c r="AA271" s="401" t="str">
        <f t="shared" si="71"/>
        <v>D-</v>
      </c>
      <c r="AB271" s="423">
        <v>3</v>
      </c>
      <c r="AC271" s="1050"/>
      <c r="AD271" s="412" t="str">
        <f t="shared" si="72"/>
        <v>D-</v>
      </c>
      <c r="AE271" s="408">
        <f t="shared" si="87"/>
        <v>3</v>
      </c>
      <c r="AF271" s="288"/>
      <c r="AG271" s="567"/>
      <c r="AH271" s="567"/>
      <c r="AI271" s="566" t="str">
        <f t="shared" si="81"/>
        <v>N</v>
      </c>
      <c r="AJ271" s="572"/>
      <c r="AK271" s="558"/>
      <c r="AL271" s="558"/>
      <c r="AM271" s="559"/>
      <c r="AN271" s="559"/>
      <c r="AO271" s="560"/>
      <c r="AP271" s="598">
        <f t="shared" si="82"/>
        <v>0</v>
      </c>
      <c r="AQ271" s="598">
        <f t="shared" si="83"/>
        <v>0</v>
      </c>
      <c r="AR271" s="558">
        <f t="shared" si="84"/>
        <v>0</v>
      </c>
      <c r="AS271" s="599">
        <f t="shared" si="73"/>
        <v>75</v>
      </c>
      <c r="AT271" s="772">
        <v>75</v>
      </c>
      <c r="AU271" s="661"/>
      <c r="AV271" s="661"/>
      <c r="AW271" s="661"/>
      <c r="AX271" s="661"/>
      <c r="AY271" s="661"/>
      <c r="AZ271" s="661"/>
      <c r="BA271" s="661"/>
      <c r="BB271" s="661"/>
      <c r="BC271" s="661"/>
      <c r="BD271" s="787"/>
    </row>
    <row r="272" spans="1:56" ht="76.5" x14ac:dyDescent="0.9">
      <c r="A272" s="430">
        <v>32</v>
      </c>
      <c r="B272" s="776">
        <f>DATOS!F39</f>
        <v>0</v>
      </c>
      <c r="C272" s="491">
        <v>3</v>
      </c>
      <c r="D272" s="492">
        <v>3</v>
      </c>
      <c r="E272" s="492">
        <v>3</v>
      </c>
      <c r="F272" s="493">
        <v>3</v>
      </c>
      <c r="G272" s="417">
        <f t="shared" si="74"/>
        <v>3</v>
      </c>
      <c r="H272" s="491">
        <v>3</v>
      </c>
      <c r="I272" s="492">
        <v>3</v>
      </c>
      <c r="J272" s="492">
        <v>3</v>
      </c>
      <c r="K272" s="493">
        <v>3</v>
      </c>
      <c r="L272" s="417">
        <f t="shared" si="75"/>
        <v>3</v>
      </c>
      <c r="M272" s="404">
        <f t="shared" si="85"/>
        <v>3</v>
      </c>
      <c r="N272" s="401" t="str">
        <f t="shared" si="70"/>
        <v>D-</v>
      </c>
      <c r="O272" s="396"/>
      <c r="P272" s="491">
        <v>3</v>
      </c>
      <c r="Q272" s="492">
        <v>3</v>
      </c>
      <c r="R272" s="492">
        <v>3</v>
      </c>
      <c r="S272" s="493">
        <v>3</v>
      </c>
      <c r="T272" s="420">
        <f t="shared" si="77"/>
        <v>3</v>
      </c>
      <c r="U272" s="491">
        <v>3</v>
      </c>
      <c r="V272" s="492">
        <v>3</v>
      </c>
      <c r="W272" s="492">
        <v>3</v>
      </c>
      <c r="X272" s="493">
        <v>3</v>
      </c>
      <c r="Y272" s="417">
        <f t="shared" si="78"/>
        <v>3</v>
      </c>
      <c r="Z272" s="404">
        <f t="shared" si="86"/>
        <v>3</v>
      </c>
      <c r="AA272" s="401" t="str">
        <f t="shared" si="71"/>
        <v>D-</v>
      </c>
      <c r="AB272" s="423">
        <v>3</v>
      </c>
      <c r="AC272" s="1050"/>
      <c r="AD272" s="412" t="str">
        <f t="shared" si="72"/>
        <v>D-</v>
      </c>
      <c r="AE272" s="408">
        <f t="shared" si="87"/>
        <v>3</v>
      </c>
      <c r="AF272" s="288"/>
      <c r="AG272" s="567"/>
      <c r="AH272" s="567"/>
      <c r="AI272" s="566" t="str">
        <f t="shared" si="81"/>
        <v>N</v>
      </c>
      <c r="AJ272" s="572"/>
      <c r="AK272" s="558"/>
      <c r="AL272" s="558"/>
      <c r="AM272" s="559"/>
      <c r="AN272" s="559"/>
      <c r="AO272" s="560"/>
      <c r="AP272" s="598">
        <f t="shared" si="82"/>
        <v>0</v>
      </c>
      <c r="AQ272" s="598">
        <f t="shared" si="83"/>
        <v>0</v>
      </c>
      <c r="AR272" s="558">
        <f t="shared" si="84"/>
        <v>0</v>
      </c>
      <c r="AS272" s="599">
        <f t="shared" si="73"/>
        <v>75</v>
      </c>
      <c r="AT272" s="772">
        <v>75</v>
      </c>
      <c r="AU272" s="661"/>
      <c r="AV272" s="661"/>
      <c r="AW272" s="661"/>
      <c r="AX272" s="661"/>
      <c r="AY272" s="661"/>
      <c r="AZ272" s="661"/>
      <c r="BA272" s="661"/>
      <c r="BB272" s="661"/>
      <c r="BC272" s="661"/>
      <c r="BD272" s="787"/>
    </row>
    <row r="273" spans="1:56" ht="76.5" x14ac:dyDescent="0.9">
      <c r="A273" s="430">
        <v>33</v>
      </c>
      <c r="B273" s="776">
        <f>DATOS!F40</f>
        <v>0</v>
      </c>
      <c r="C273" s="491">
        <v>4</v>
      </c>
      <c r="D273" s="492">
        <v>4</v>
      </c>
      <c r="E273" s="492">
        <v>4</v>
      </c>
      <c r="F273" s="493">
        <v>4</v>
      </c>
      <c r="G273" s="417">
        <f t="shared" si="74"/>
        <v>4</v>
      </c>
      <c r="H273" s="491">
        <v>4</v>
      </c>
      <c r="I273" s="492">
        <v>4</v>
      </c>
      <c r="J273" s="492">
        <v>4</v>
      </c>
      <c r="K273" s="493">
        <v>4</v>
      </c>
      <c r="L273" s="417">
        <f t="shared" si="75"/>
        <v>4</v>
      </c>
      <c r="M273" s="404">
        <f t="shared" si="85"/>
        <v>4</v>
      </c>
      <c r="N273" s="401" t="str">
        <f t="shared" si="70"/>
        <v>D+</v>
      </c>
      <c r="O273" s="396"/>
      <c r="P273" s="491">
        <v>4</v>
      </c>
      <c r="Q273" s="492">
        <v>4</v>
      </c>
      <c r="R273" s="492">
        <v>4</v>
      </c>
      <c r="S273" s="493">
        <v>4</v>
      </c>
      <c r="T273" s="420">
        <f t="shared" si="77"/>
        <v>4</v>
      </c>
      <c r="U273" s="491">
        <v>4</v>
      </c>
      <c r="V273" s="492">
        <v>4</v>
      </c>
      <c r="W273" s="492">
        <v>4</v>
      </c>
      <c r="X273" s="493">
        <v>4</v>
      </c>
      <c r="Y273" s="417">
        <f t="shared" si="78"/>
        <v>4</v>
      </c>
      <c r="Z273" s="404">
        <f t="shared" si="86"/>
        <v>4</v>
      </c>
      <c r="AA273" s="401" t="str">
        <f t="shared" si="71"/>
        <v>D+</v>
      </c>
      <c r="AB273" s="423">
        <v>4</v>
      </c>
      <c r="AC273" s="1050"/>
      <c r="AD273" s="412" t="str">
        <f t="shared" si="72"/>
        <v>D+</v>
      </c>
      <c r="AE273" s="408">
        <f t="shared" si="87"/>
        <v>4</v>
      </c>
      <c r="AF273" s="288"/>
      <c r="AG273" s="567"/>
      <c r="AH273" s="567"/>
      <c r="AI273" s="566" t="str">
        <f t="shared" si="81"/>
        <v>N</v>
      </c>
      <c r="AJ273" s="572"/>
      <c r="AK273" s="558"/>
      <c r="AL273" s="558"/>
      <c r="AM273" s="559"/>
      <c r="AN273" s="559"/>
      <c r="AO273" s="560"/>
      <c r="AP273" s="598">
        <f t="shared" si="82"/>
        <v>0</v>
      </c>
      <c r="AQ273" s="598">
        <f t="shared" si="83"/>
        <v>0</v>
      </c>
      <c r="AR273" s="558">
        <f t="shared" si="84"/>
        <v>0</v>
      </c>
      <c r="AS273" s="599">
        <f t="shared" si="73"/>
        <v>75</v>
      </c>
      <c r="AT273" s="772">
        <v>75</v>
      </c>
      <c r="AU273" s="661"/>
      <c r="AV273" s="661"/>
      <c r="AW273" s="661"/>
      <c r="AX273" s="661"/>
      <c r="AY273" s="661"/>
      <c r="AZ273" s="661"/>
      <c r="BA273" s="661"/>
      <c r="BB273" s="661"/>
      <c r="BC273" s="661"/>
      <c r="BD273" s="787"/>
    </row>
    <row r="274" spans="1:56" ht="76.5" x14ac:dyDescent="0.9">
      <c r="A274" s="430">
        <v>34</v>
      </c>
      <c r="B274" s="776">
        <f>DATOS!F41</f>
        <v>0</v>
      </c>
      <c r="C274" s="491">
        <v>2</v>
      </c>
      <c r="D274" s="492">
        <v>2</v>
      </c>
      <c r="E274" s="492">
        <v>2</v>
      </c>
      <c r="F274" s="493">
        <v>2</v>
      </c>
      <c r="G274" s="417">
        <f t="shared" si="74"/>
        <v>2</v>
      </c>
      <c r="H274" s="491">
        <v>2</v>
      </c>
      <c r="I274" s="492">
        <v>2</v>
      </c>
      <c r="J274" s="492">
        <v>2</v>
      </c>
      <c r="K274" s="493">
        <v>2</v>
      </c>
      <c r="L274" s="417">
        <f t="shared" si="75"/>
        <v>2</v>
      </c>
      <c r="M274" s="404">
        <f t="shared" si="85"/>
        <v>2</v>
      </c>
      <c r="N274" s="401" t="str">
        <f t="shared" si="70"/>
        <v>E+</v>
      </c>
      <c r="O274" s="396"/>
      <c r="P274" s="491">
        <v>2</v>
      </c>
      <c r="Q274" s="492">
        <v>2</v>
      </c>
      <c r="R274" s="492">
        <v>2</v>
      </c>
      <c r="S274" s="493">
        <v>2</v>
      </c>
      <c r="T274" s="420">
        <f t="shared" si="77"/>
        <v>2</v>
      </c>
      <c r="U274" s="491">
        <v>2</v>
      </c>
      <c r="V274" s="492">
        <v>2</v>
      </c>
      <c r="W274" s="492">
        <v>2</v>
      </c>
      <c r="X274" s="493">
        <v>2</v>
      </c>
      <c r="Y274" s="417">
        <f t="shared" si="78"/>
        <v>2</v>
      </c>
      <c r="Z274" s="404">
        <f t="shared" si="86"/>
        <v>2</v>
      </c>
      <c r="AA274" s="401" t="str">
        <f t="shared" si="71"/>
        <v>E+</v>
      </c>
      <c r="AB274" s="423">
        <v>2</v>
      </c>
      <c r="AC274" s="1050"/>
      <c r="AD274" s="412" t="str">
        <f t="shared" si="72"/>
        <v>E+</v>
      </c>
      <c r="AE274" s="408">
        <f t="shared" si="87"/>
        <v>2</v>
      </c>
      <c r="AF274" s="288"/>
      <c r="AG274" s="567"/>
      <c r="AH274" s="567"/>
      <c r="AI274" s="566" t="str">
        <f t="shared" si="81"/>
        <v>N</v>
      </c>
      <c r="AJ274" s="572"/>
      <c r="AK274" s="558"/>
      <c r="AL274" s="558"/>
      <c r="AM274" s="559"/>
      <c r="AN274" s="559"/>
      <c r="AO274" s="560"/>
      <c r="AP274" s="598">
        <f t="shared" si="82"/>
        <v>0</v>
      </c>
      <c r="AQ274" s="598">
        <f t="shared" si="83"/>
        <v>0</v>
      </c>
      <c r="AR274" s="558">
        <f t="shared" si="84"/>
        <v>0</v>
      </c>
      <c r="AS274" s="599">
        <f t="shared" si="73"/>
        <v>75</v>
      </c>
      <c r="AT274" s="772">
        <v>75</v>
      </c>
      <c r="AU274" s="661"/>
      <c r="AV274" s="661"/>
      <c r="AW274" s="661"/>
      <c r="AX274" s="661"/>
      <c r="AY274" s="661"/>
      <c r="AZ274" s="661"/>
      <c r="BA274" s="661"/>
      <c r="BB274" s="661"/>
      <c r="BC274" s="661"/>
      <c r="BD274" s="787"/>
    </row>
    <row r="275" spans="1:56" ht="76.5" x14ac:dyDescent="0.9">
      <c r="A275" s="430">
        <v>35</v>
      </c>
      <c r="B275" s="776">
        <f>DATOS!F42</f>
        <v>0</v>
      </c>
      <c r="C275" s="491">
        <v>2</v>
      </c>
      <c r="D275" s="492">
        <v>2</v>
      </c>
      <c r="E275" s="492">
        <v>2</v>
      </c>
      <c r="F275" s="493">
        <v>2</v>
      </c>
      <c r="G275" s="417">
        <f t="shared" si="74"/>
        <v>2</v>
      </c>
      <c r="H275" s="491">
        <v>2</v>
      </c>
      <c r="I275" s="492">
        <v>2</v>
      </c>
      <c r="J275" s="492">
        <v>2</v>
      </c>
      <c r="K275" s="493">
        <v>2</v>
      </c>
      <c r="L275" s="417">
        <f t="shared" si="75"/>
        <v>2</v>
      </c>
      <c r="M275" s="404">
        <f t="shared" si="85"/>
        <v>2</v>
      </c>
      <c r="N275" s="401" t="str">
        <f t="shared" si="70"/>
        <v>E+</v>
      </c>
      <c r="O275" s="396"/>
      <c r="P275" s="491">
        <v>2</v>
      </c>
      <c r="Q275" s="492">
        <v>2</v>
      </c>
      <c r="R275" s="492">
        <v>2</v>
      </c>
      <c r="S275" s="493">
        <v>2</v>
      </c>
      <c r="T275" s="420">
        <f t="shared" si="77"/>
        <v>2</v>
      </c>
      <c r="U275" s="491">
        <v>2</v>
      </c>
      <c r="V275" s="492">
        <v>2</v>
      </c>
      <c r="W275" s="492">
        <v>2</v>
      </c>
      <c r="X275" s="493">
        <v>2</v>
      </c>
      <c r="Y275" s="417">
        <f t="shared" si="78"/>
        <v>2</v>
      </c>
      <c r="Z275" s="404">
        <f t="shared" si="86"/>
        <v>2</v>
      </c>
      <c r="AA275" s="401" t="str">
        <f t="shared" si="71"/>
        <v>E+</v>
      </c>
      <c r="AB275" s="423">
        <v>2</v>
      </c>
      <c r="AC275" s="1050"/>
      <c r="AD275" s="412" t="str">
        <f t="shared" si="72"/>
        <v>E+</v>
      </c>
      <c r="AE275" s="408">
        <f t="shared" si="87"/>
        <v>2</v>
      </c>
      <c r="AF275" s="288"/>
      <c r="AG275" s="567"/>
      <c r="AH275" s="567"/>
      <c r="AI275" s="566" t="str">
        <f t="shared" si="81"/>
        <v>N</v>
      </c>
      <c r="AJ275" s="572"/>
      <c r="AK275" s="558"/>
      <c r="AL275" s="558"/>
      <c r="AM275" s="559"/>
      <c r="AN275" s="559"/>
      <c r="AO275" s="560"/>
      <c r="AP275" s="598">
        <f t="shared" si="82"/>
        <v>0</v>
      </c>
      <c r="AQ275" s="598">
        <f t="shared" si="83"/>
        <v>0</v>
      </c>
      <c r="AR275" s="558">
        <f t="shared" si="84"/>
        <v>0</v>
      </c>
      <c r="AS275" s="599">
        <f t="shared" si="73"/>
        <v>75</v>
      </c>
      <c r="AT275" s="772">
        <v>75</v>
      </c>
      <c r="AU275" s="661"/>
      <c r="AV275" s="661"/>
      <c r="AW275" s="661"/>
      <c r="AX275" s="661"/>
      <c r="AY275" s="661"/>
      <c r="AZ275" s="661"/>
      <c r="BA275" s="661"/>
      <c r="BB275" s="661"/>
      <c r="BC275" s="661"/>
      <c r="BD275" s="787"/>
    </row>
    <row r="276" spans="1:56" ht="76.5" x14ac:dyDescent="0.9">
      <c r="A276" s="430">
        <v>36</v>
      </c>
      <c r="B276" s="776">
        <f>DATOS!F43</f>
        <v>0</v>
      </c>
      <c r="C276" s="491">
        <v>2</v>
      </c>
      <c r="D276" s="492">
        <v>2</v>
      </c>
      <c r="E276" s="492">
        <v>2</v>
      </c>
      <c r="F276" s="493">
        <v>2</v>
      </c>
      <c r="G276" s="417">
        <f t="shared" si="74"/>
        <v>2</v>
      </c>
      <c r="H276" s="491">
        <v>2</v>
      </c>
      <c r="I276" s="492">
        <v>2</v>
      </c>
      <c r="J276" s="492">
        <v>2</v>
      </c>
      <c r="K276" s="493">
        <v>2</v>
      </c>
      <c r="L276" s="417">
        <f t="shared" si="75"/>
        <v>2</v>
      </c>
      <c r="M276" s="404">
        <f t="shared" si="85"/>
        <v>2</v>
      </c>
      <c r="N276" s="401" t="str">
        <f t="shared" si="70"/>
        <v>E+</v>
      </c>
      <c r="O276" s="396"/>
      <c r="P276" s="491">
        <v>2</v>
      </c>
      <c r="Q276" s="492">
        <v>2</v>
      </c>
      <c r="R276" s="492">
        <v>2</v>
      </c>
      <c r="S276" s="493">
        <v>2</v>
      </c>
      <c r="T276" s="420">
        <f t="shared" si="77"/>
        <v>2</v>
      </c>
      <c r="U276" s="491">
        <v>2</v>
      </c>
      <c r="V276" s="492">
        <v>2</v>
      </c>
      <c r="W276" s="492">
        <v>2</v>
      </c>
      <c r="X276" s="493">
        <v>2</v>
      </c>
      <c r="Y276" s="417">
        <f t="shared" si="78"/>
        <v>2</v>
      </c>
      <c r="Z276" s="404">
        <f t="shared" si="86"/>
        <v>2</v>
      </c>
      <c r="AA276" s="401" t="str">
        <f t="shared" si="71"/>
        <v>E+</v>
      </c>
      <c r="AB276" s="423">
        <v>2</v>
      </c>
      <c r="AC276" s="1050"/>
      <c r="AD276" s="412" t="str">
        <f t="shared" si="72"/>
        <v>E+</v>
      </c>
      <c r="AE276" s="408">
        <f t="shared" si="87"/>
        <v>2</v>
      </c>
      <c r="AF276" s="288"/>
      <c r="AG276" s="567"/>
      <c r="AH276" s="567"/>
      <c r="AI276" s="566" t="str">
        <f t="shared" si="81"/>
        <v>N</v>
      </c>
      <c r="AJ276" s="572"/>
      <c r="AK276" s="558"/>
      <c r="AL276" s="558"/>
      <c r="AM276" s="559"/>
      <c r="AN276" s="559"/>
      <c r="AO276" s="560"/>
      <c r="AP276" s="598">
        <f t="shared" si="82"/>
        <v>0</v>
      </c>
      <c r="AQ276" s="598">
        <f t="shared" si="83"/>
        <v>0</v>
      </c>
      <c r="AR276" s="558">
        <f t="shared" si="84"/>
        <v>0</v>
      </c>
      <c r="AS276" s="599">
        <f t="shared" si="73"/>
        <v>75</v>
      </c>
      <c r="AT276" s="772">
        <v>75</v>
      </c>
      <c r="AU276" s="661"/>
      <c r="AV276" s="661"/>
      <c r="AW276" s="661"/>
      <c r="AX276" s="661"/>
      <c r="AY276" s="661"/>
      <c r="AZ276" s="661"/>
      <c r="BA276" s="661"/>
      <c r="BB276" s="661"/>
      <c r="BC276" s="661"/>
      <c r="BD276" s="787"/>
    </row>
    <row r="277" spans="1:56" ht="76.5" x14ac:dyDescent="0.9">
      <c r="A277" s="430">
        <v>37</v>
      </c>
      <c r="B277" s="776">
        <f>DATOS!F44</f>
        <v>0</v>
      </c>
      <c r="C277" s="491">
        <v>1</v>
      </c>
      <c r="D277" s="492">
        <v>1</v>
      </c>
      <c r="E277" s="492">
        <v>1</v>
      </c>
      <c r="F277" s="493">
        <v>1</v>
      </c>
      <c r="G277" s="417">
        <f t="shared" si="74"/>
        <v>1</v>
      </c>
      <c r="H277" s="491">
        <v>1</v>
      </c>
      <c r="I277" s="492">
        <v>1</v>
      </c>
      <c r="J277" s="492">
        <v>1</v>
      </c>
      <c r="K277" s="493">
        <v>1</v>
      </c>
      <c r="L277" s="417">
        <f t="shared" si="75"/>
        <v>1</v>
      </c>
      <c r="M277" s="404">
        <f t="shared" si="85"/>
        <v>1</v>
      </c>
      <c r="N277" s="401" t="str">
        <f t="shared" si="70"/>
        <v>E-</v>
      </c>
      <c r="O277" s="396"/>
      <c r="P277" s="491">
        <v>1</v>
      </c>
      <c r="Q277" s="492">
        <v>1</v>
      </c>
      <c r="R277" s="492">
        <v>1</v>
      </c>
      <c r="S277" s="493">
        <v>1</v>
      </c>
      <c r="T277" s="420">
        <f t="shared" si="77"/>
        <v>1</v>
      </c>
      <c r="U277" s="491">
        <v>1</v>
      </c>
      <c r="V277" s="492">
        <v>1</v>
      </c>
      <c r="W277" s="492">
        <v>1</v>
      </c>
      <c r="X277" s="493">
        <v>1</v>
      </c>
      <c r="Y277" s="417">
        <f t="shared" si="78"/>
        <v>1</v>
      </c>
      <c r="Z277" s="404">
        <f t="shared" si="86"/>
        <v>1</v>
      </c>
      <c r="AA277" s="401" t="str">
        <f t="shared" si="71"/>
        <v>E-</v>
      </c>
      <c r="AB277" s="423">
        <v>1</v>
      </c>
      <c r="AC277" s="1050"/>
      <c r="AD277" s="412" t="str">
        <f t="shared" si="72"/>
        <v>E-</v>
      </c>
      <c r="AE277" s="408">
        <f t="shared" si="87"/>
        <v>1</v>
      </c>
      <c r="AF277" s="288"/>
      <c r="AG277" s="567"/>
      <c r="AH277" s="567"/>
      <c r="AI277" s="566" t="str">
        <f t="shared" si="81"/>
        <v>N</v>
      </c>
      <c r="AJ277" s="572"/>
      <c r="AK277" s="558"/>
      <c r="AL277" s="558"/>
      <c r="AM277" s="559"/>
      <c r="AN277" s="559"/>
      <c r="AO277" s="560"/>
      <c r="AP277" s="598">
        <f t="shared" si="82"/>
        <v>0</v>
      </c>
      <c r="AQ277" s="598">
        <f t="shared" si="83"/>
        <v>0</v>
      </c>
      <c r="AR277" s="558">
        <f t="shared" si="84"/>
        <v>0</v>
      </c>
      <c r="AS277" s="599">
        <f t="shared" si="73"/>
        <v>75</v>
      </c>
      <c r="AT277" s="772">
        <v>75</v>
      </c>
      <c r="AU277" s="661"/>
      <c r="AV277" s="661"/>
      <c r="AW277" s="661"/>
      <c r="AX277" s="661"/>
      <c r="AY277" s="661"/>
      <c r="AZ277" s="661"/>
      <c r="BA277" s="661"/>
      <c r="BB277" s="661"/>
      <c r="BC277" s="661"/>
      <c r="BD277" s="787"/>
    </row>
    <row r="278" spans="1:56" ht="76.5" x14ac:dyDescent="0.9">
      <c r="A278" s="430">
        <v>38</v>
      </c>
      <c r="B278" s="776">
        <f>DATOS!F45</f>
        <v>0</v>
      </c>
      <c r="C278" s="491">
        <v>1</v>
      </c>
      <c r="D278" s="492">
        <v>1</v>
      </c>
      <c r="E278" s="492">
        <v>1</v>
      </c>
      <c r="F278" s="493">
        <v>1</v>
      </c>
      <c r="G278" s="417">
        <f t="shared" si="74"/>
        <v>1</v>
      </c>
      <c r="H278" s="491">
        <v>1</v>
      </c>
      <c r="I278" s="492">
        <v>1</v>
      </c>
      <c r="J278" s="492">
        <v>1</v>
      </c>
      <c r="K278" s="493">
        <v>1</v>
      </c>
      <c r="L278" s="417">
        <f t="shared" si="75"/>
        <v>1</v>
      </c>
      <c r="M278" s="404">
        <f t="shared" si="85"/>
        <v>1</v>
      </c>
      <c r="N278" s="401" t="str">
        <f t="shared" si="70"/>
        <v>E-</v>
      </c>
      <c r="O278" s="396"/>
      <c r="P278" s="491">
        <v>1</v>
      </c>
      <c r="Q278" s="492">
        <v>1</v>
      </c>
      <c r="R278" s="492">
        <v>1</v>
      </c>
      <c r="S278" s="493">
        <v>1</v>
      </c>
      <c r="T278" s="420">
        <f t="shared" si="77"/>
        <v>1</v>
      </c>
      <c r="U278" s="491">
        <v>1</v>
      </c>
      <c r="V278" s="492">
        <v>1</v>
      </c>
      <c r="W278" s="492">
        <v>1</v>
      </c>
      <c r="X278" s="493">
        <v>1</v>
      </c>
      <c r="Y278" s="417">
        <f t="shared" si="78"/>
        <v>1</v>
      </c>
      <c r="Z278" s="404">
        <f t="shared" si="86"/>
        <v>1</v>
      </c>
      <c r="AA278" s="401" t="str">
        <f t="shared" si="71"/>
        <v>E-</v>
      </c>
      <c r="AB278" s="423">
        <v>1</v>
      </c>
      <c r="AC278" s="1050"/>
      <c r="AD278" s="412" t="str">
        <f t="shared" si="72"/>
        <v>E-</v>
      </c>
      <c r="AE278" s="408">
        <f t="shared" si="87"/>
        <v>1</v>
      </c>
      <c r="AF278" s="288"/>
      <c r="AG278" s="567"/>
      <c r="AH278" s="567"/>
      <c r="AI278" s="566" t="str">
        <f t="shared" si="81"/>
        <v>N</v>
      </c>
      <c r="AJ278" s="572"/>
      <c r="AK278" s="558"/>
      <c r="AL278" s="558"/>
      <c r="AM278" s="559"/>
      <c r="AN278" s="559"/>
      <c r="AO278" s="560"/>
      <c r="AP278" s="598">
        <f t="shared" si="82"/>
        <v>0</v>
      </c>
      <c r="AQ278" s="598">
        <f t="shared" si="83"/>
        <v>0</v>
      </c>
      <c r="AR278" s="558">
        <f t="shared" si="84"/>
        <v>0</v>
      </c>
      <c r="AS278" s="599">
        <f t="shared" si="73"/>
        <v>75</v>
      </c>
      <c r="AT278" s="772">
        <v>75</v>
      </c>
      <c r="AU278" s="661"/>
      <c r="AV278" s="661"/>
      <c r="AW278" s="661"/>
      <c r="AX278" s="661"/>
      <c r="AY278" s="661"/>
      <c r="AZ278" s="661"/>
      <c r="BA278" s="661"/>
      <c r="BB278" s="661"/>
      <c r="BC278" s="661"/>
      <c r="BD278" s="787"/>
    </row>
    <row r="279" spans="1:56" ht="76.5" x14ac:dyDescent="0.9">
      <c r="A279" s="430">
        <v>39</v>
      </c>
      <c r="B279" s="776">
        <f>DATOS!F46</f>
        <v>0</v>
      </c>
      <c r="C279" s="491">
        <v>1</v>
      </c>
      <c r="D279" s="492">
        <v>1</v>
      </c>
      <c r="E279" s="492">
        <v>1</v>
      </c>
      <c r="F279" s="493">
        <v>1</v>
      </c>
      <c r="G279" s="417">
        <f t="shared" si="74"/>
        <v>1</v>
      </c>
      <c r="H279" s="491">
        <v>1</v>
      </c>
      <c r="I279" s="492">
        <v>1</v>
      </c>
      <c r="J279" s="492">
        <v>1</v>
      </c>
      <c r="K279" s="493">
        <v>1</v>
      </c>
      <c r="L279" s="417">
        <f t="shared" si="75"/>
        <v>1</v>
      </c>
      <c r="M279" s="404">
        <f t="shared" si="85"/>
        <v>1</v>
      </c>
      <c r="N279" s="401" t="str">
        <f t="shared" si="70"/>
        <v>E-</v>
      </c>
      <c r="O279" s="396"/>
      <c r="P279" s="491">
        <v>1</v>
      </c>
      <c r="Q279" s="492">
        <v>1</v>
      </c>
      <c r="R279" s="492">
        <v>1</v>
      </c>
      <c r="S279" s="493">
        <v>1</v>
      </c>
      <c r="T279" s="420">
        <f t="shared" si="77"/>
        <v>1</v>
      </c>
      <c r="U279" s="491">
        <v>1</v>
      </c>
      <c r="V279" s="492">
        <v>1</v>
      </c>
      <c r="W279" s="492">
        <v>1</v>
      </c>
      <c r="X279" s="493">
        <v>1</v>
      </c>
      <c r="Y279" s="417">
        <f t="shared" si="78"/>
        <v>1</v>
      </c>
      <c r="Z279" s="404">
        <f t="shared" si="86"/>
        <v>1</v>
      </c>
      <c r="AA279" s="401" t="str">
        <f t="shared" si="71"/>
        <v>E-</v>
      </c>
      <c r="AB279" s="423">
        <v>1</v>
      </c>
      <c r="AC279" s="1050"/>
      <c r="AD279" s="412" t="str">
        <f t="shared" si="72"/>
        <v>E-</v>
      </c>
      <c r="AE279" s="408">
        <f t="shared" si="87"/>
        <v>1</v>
      </c>
      <c r="AF279" s="288"/>
      <c r="AG279" s="567"/>
      <c r="AH279" s="567"/>
      <c r="AI279" s="566" t="str">
        <f t="shared" si="81"/>
        <v>N</v>
      </c>
      <c r="AJ279" s="572"/>
      <c r="AK279" s="558"/>
      <c r="AL279" s="558"/>
      <c r="AM279" s="559"/>
      <c r="AN279" s="559"/>
      <c r="AO279" s="560"/>
      <c r="AP279" s="598">
        <f t="shared" si="82"/>
        <v>0</v>
      </c>
      <c r="AQ279" s="598">
        <f t="shared" si="83"/>
        <v>0</v>
      </c>
      <c r="AR279" s="558">
        <f t="shared" si="84"/>
        <v>0</v>
      </c>
      <c r="AS279" s="599">
        <f t="shared" si="73"/>
        <v>75</v>
      </c>
      <c r="AT279" s="772">
        <v>75</v>
      </c>
      <c r="AU279" s="661"/>
      <c r="AV279" s="661"/>
      <c r="AW279" s="661"/>
      <c r="AX279" s="661"/>
      <c r="AY279" s="661"/>
      <c r="AZ279" s="661"/>
      <c r="BA279" s="661"/>
      <c r="BB279" s="661"/>
      <c r="BC279" s="661"/>
      <c r="BD279" s="787"/>
    </row>
    <row r="280" spans="1:56" ht="77.25" thickBot="1" x14ac:dyDescent="0.95">
      <c r="A280" s="431">
        <v>40</v>
      </c>
      <c r="B280" s="777">
        <f>DATOS!F47</f>
        <v>0</v>
      </c>
      <c r="C280" s="494">
        <v>1</v>
      </c>
      <c r="D280" s="495">
        <v>1</v>
      </c>
      <c r="E280" s="495">
        <v>1</v>
      </c>
      <c r="F280" s="496">
        <v>1</v>
      </c>
      <c r="G280" s="418">
        <f t="shared" si="74"/>
        <v>1</v>
      </c>
      <c r="H280" s="494">
        <v>1</v>
      </c>
      <c r="I280" s="495">
        <v>1</v>
      </c>
      <c r="J280" s="495">
        <v>1</v>
      </c>
      <c r="K280" s="496">
        <v>1</v>
      </c>
      <c r="L280" s="418">
        <f t="shared" si="75"/>
        <v>1</v>
      </c>
      <c r="M280" s="405">
        <f t="shared" si="85"/>
        <v>1</v>
      </c>
      <c r="N280" s="402" t="str">
        <f t="shared" si="70"/>
        <v>E-</v>
      </c>
      <c r="O280" s="397"/>
      <c r="P280" s="494">
        <v>1</v>
      </c>
      <c r="Q280" s="495">
        <v>1</v>
      </c>
      <c r="R280" s="495">
        <v>1</v>
      </c>
      <c r="S280" s="496">
        <v>1</v>
      </c>
      <c r="T280" s="421">
        <f t="shared" si="77"/>
        <v>1</v>
      </c>
      <c r="U280" s="494">
        <v>1</v>
      </c>
      <c r="V280" s="495">
        <v>1</v>
      </c>
      <c r="W280" s="495">
        <v>1</v>
      </c>
      <c r="X280" s="496">
        <v>1</v>
      </c>
      <c r="Y280" s="418">
        <f t="shared" si="78"/>
        <v>1</v>
      </c>
      <c r="Z280" s="405">
        <f t="shared" si="86"/>
        <v>1</v>
      </c>
      <c r="AA280" s="402" t="str">
        <f t="shared" si="71"/>
        <v>E-</v>
      </c>
      <c r="AB280" s="424">
        <v>1</v>
      </c>
      <c r="AC280" s="1051"/>
      <c r="AD280" s="413" t="str">
        <f t="shared" si="72"/>
        <v>E-</v>
      </c>
      <c r="AE280" s="409">
        <f t="shared" si="87"/>
        <v>1</v>
      </c>
      <c r="AF280" s="289"/>
      <c r="AG280" s="576"/>
      <c r="AH280" s="576"/>
      <c r="AI280" s="575" t="str">
        <f t="shared" si="81"/>
        <v>N</v>
      </c>
      <c r="AJ280" s="578"/>
      <c r="AK280" s="579"/>
      <c r="AL280" s="579"/>
      <c r="AM280" s="580"/>
      <c r="AN280" s="580"/>
      <c r="AO280" s="581"/>
      <c r="AP280" s="604">
        <f t="shared" si="82"/>
        <v>0</v>
      </c>
      <c r="AQ280" s="604">
        <f t="shared" si="83"/>
        <v>0</v>
      </c>
      <c r="AR280" s="579">
        <f t="shared" si="84"/>
        <v>0</v>
      </c>
      <c r="AS280" s="605">
        <f t="shared" si="73"/>
        <v>75</v>
      </c>
      <c r="AT280" s="773">
        <v>75</v>
      </c>
      <c r="AU280" s="661"/>
      <c r="AV280" s="661"/>
      <c r="AW280" s="661"/>
      <c r="AX280" s="661"/>
      <c r="AY280" s="661"/>
      <c r="AZ280" s="661"/>
      <c r="BA280" s="661"/>
      <c r="BB280" s="661"/>
      <c r="BC280" s="661"/>
      <c r="BD280" s="787"/>
    </row>
    <row r="281" spans="1:56" ht="63" thickBot="1" x14ac:dyDescent="0.95">
      <c r="A281" s="385"/>
      <c r="E281" s="442" t="s">
        <v>168</v>
      </c>
      <c r="F281" s="440" t="s">
        <v>929</v>
      </c>
      <c r="G281" s="441" t="s">
        <v>169</v>
      </c>
      <c r="H281" s="384"/>
      <c r="I281" s="384"/>
      <c r="J281" s="384"/>
      <c r="K281" s="384"/>
      <c r="L281" s="224"/>
      <c r="M281" s="224"/>
      <c r="N281" s="224"/>
      <c r="O281" s="224"/>
      <c r="P281" s="384"/>
      <c r="Q281" s="384"/>
      <c r="R281" s="384"/>
      <c r="S281" s="384"/>
      <c r="T281" s="224"/>
      <c r="U281" s="384"/>
      <c r="V281" s="384"/>
      <c r="W281" s="384"/>
      <c r="X281" s="384"/>
      <c r="Y281" s="377"/>
      <c r="Z281" s="377"/>
      <c r="AA281" s="1040" t="s">
        <v>157</v>
      </c>
      <c r="AB281" s="1311"/>
      <c r="AC281" s="1311"/>
      <c r="AD281" s="1045"/>
      <c r="AE281" s="378">
        <f>AVERAGE(AE241:AE261)</f>
        <v>8.4285714285714288</v>
      </c>
      <c r="AF281" s="228"/>
      <c r="AG281" s="381"/>
      <c r="AH281" s="381"/>
      <c r="AI281" s="380"/>
      <c r="AJ281" s="380"/>
      <c r="AK281" s="380"/>
      <c r="AL281" s="380"/>
      <c r="AM281" s="380"/>
      <c r="AN281" s="380"/>
      <c r="AO281" s="380"/>
      <c r="AP281" s="380"/>
      <c r="AQ281" s="380"/>
      <c r="AR281" s="380"/>
      <c r="AS281" s="380"/>
      <c r="AT281" s="380"/>
      <c r="AU281" s="662"/>
      <c r="AV281" s="662"/>
      <c r="AW281" s="662"/>
      <c r="AX281" s="662"/>
      <c r="AY281" s="662"/>
      <c r="AZ281" s="662"/>
      <c r="BA281" s="662"/>
      <c r="BB281" s="662"/>
      <c r="BC281" s="662"/>
      <c r="BD281" s="788"/>
    </row>
    <row r="282" spans="1:56" ht="63" thickBot="1" x14ac:dyDescent="0.95">
      <c r="A282" s="385"/>
      <c r="B282" s="1042" t="s">
        <v>228</v>
      </c>
      <c r="C282" s="1043"/>
      <c r="D282" s="1044"/>
      <c r="E282" s="443" t="s">
        <v>170</v>
      </c>
      <c r="F282" s="444">
        <f>COUNTIFS($V$14:$V$53, "&gt;=8", $V$14:$V$53, "&lt;=10")</f>
        <v>14</v>
      </c>
      <c r="G282" s="449">
        <f>COUNTIFS($G$14:$G$52, "&gt;=8", $G$14:$G$52, "&lt;=10") / COUNT($G$14:$G$52)</f>
        <v>0.35897435897435898</v>
      </c>
      <c r="K282" s="384"/>
      <c r="L282" s="224"/>
      <c r="M282" s="224"/>
      <c r="N282" s="224"/>
      <c r="O282" s="224"/>
      <c r="P282" s="384"/>
      <c r="Q282" s="384"/>
      <c r="R282" s="384"/>
      <c r="S282" s="384"/>
      <c r="T282" s="224"/>
      <c r="U282" s="384"/>
      <c r="V282" s="384"/>
      <c r="W282" s="384"/>
      <c r="X282" s="384"/>
      <c r="Y282" s="377"/>
      <c r="Z282" s="377"/>
      <c r="AA282" s="377"/>
      <c r="AB282" s="377"/>
      <c r="AC282" s="1309" t="s">
        <v>158</v>
      </c>
      <c r="AD282" s="1041"/>
      <c r="AE282" s="379">
        <f>DATOS!C244</f>
        <v>0</v>
      </c>
      <c r="AF282" s="280"/>
      <c r="AG282" s="381"/>
      <c r="AH282" s="381"/>
      <c r="AI282" s="380"/>
      <c r="AJ282" s="380"/>
      <c r="AK282" s="380"/>
      <c r="AL282" s="380"/>
      <c r="AM282" s="380"/>
      <c r="AN282" s="380"/>
      <c r="AO282" s="380"/>
      <c r="AP282" s="380"/>
      <c r="AQ282" s="380"/>
      <c r="AR282" s="380"/>
      <c r="AS282" s="380"/>
      <c r="AT282" s="380"/>
      <c r="AU282" s="663"/>
      <c r="AV282" s="663"/>
      <c r="AW282" s="663"/>
      <c r="AX282" s="663"/>
      <c r="AY282" s="663"/>
      <c r="AZ282" s="663"/>
      <c r="BA282" s="663"/>
      <c r="BB282" s="663"/>
      <c r="BC282" s="663"/>
      <c r="BD282" s="789"/>
    </row>
    <row r="283" spans="1:56" x14ac:dyDescent="0.9">
      <c r="B283" s="1027" t="s">
        <v>231</v>
      </c>
      <c r="C283" s="1028"/>
      <c r="D283" s="1029"/>
      <c r="E283" s="445" t="s">
        <v>171</v>
      </c>
      <c r="F283" s="446">
        <f>COUNTIFS($V$14:$V$53, "&gt;=5", $V$14:$V$53, "&lt;=7")</f>
        <v>11</v>
      </c>
      <c r="G283" s="450">
        <f>COUNTIFS($G$14:$G$52, "&gt;=5", $G$14:$G$52, "&lt;=7") / COUNT($G$14:$G$52)</f>
        <v>0.28205128205128205</v>
      </c>
      <c r="K283" s="391"/>
      <c r="L283" s="376"/>
      <c r="M283" s="376"/>
      <c r="N283" s="376"/>
      <c r="O283" s="376"/>
      <c r="P283" s="391"/>
      <c r="Q283" s="391"/>
      <c r="R283" s="391"/>
      <c r="S283" s="391"/>
      <c r="T283" s="376"/>
      <c r="U283" s="384"/>
      <c r="V283" s="384"/>
      <c r="W283" s="384"/>
      <c r="X283" s="384"/>
      <c r="Y283" s="229"/>
      <c r="Z283" s="229"/>
      <c r="AA283" s="229"/>
      <c r="AB283" s="229"/>
      <c r="AC283" s="221"/>
      <c r="AD283" s="229"/>
      <c r="AE283" s="229"/>
      <c r="AF283" s="229"/>
      <c r="AG283" s="381"/>
      <c r="AH283" s="381"/>
      <c r="AI283" s="380"/>
      <c r="AJ283" s="380"/>
      <c r="AK283" s="380"/>
      <c r="AL283" s="380"/>
      <c r="AM283" s="380"/>
      <c r="AN283" s="380"/>
      <c r="AO283" s="380"/>
      <c r="AP283" s="380"/>
      <c r="AQ283" s="380"/>
      <c r="AR283" s="380"/>
      <c r="AS283" s="380"/>
      <c r="AT283" s="380"/>
      <c r="AU283" s="221"/>
      <c r="AV283" s="221"/>
      <c r="AW283" s="221"/>
      <c r="AX283" s="221"/>
      <c r="AY283" s="221"/>
      <c r="AZ283" s="221"/>
      <c r="BA283" s="221"/>
      <c r="BB283" s="221"/>
      <c r="BC283" s="221"/>
      <c r="BD283" s="791"/>
    </row>
    <row r="284" spans="1:56" ht="66" thickBot="1" x14ac:dyDescent="1">
      <c r="B284" s="1030" t="s">
        <v>234</v>
      </c>
      <c r="C284" s="1031"/>
      <c r="D284" s="1032"/>
      <c r="E284" s="447" t="s">
        <v>172</v>
      </c>
      <c r="F284" s="448">
        <f>COUNTIFS($V$14:$V$53, "&gt;=1", $V$14:$V$53, "&lt;=4")</f>
        <v>14</v>
      </c>
      <c r="G284" s="451">
        <f>COUNTIFS($G$14:$G$52, "&gt;=1", $G$14:$G$52, "&lt;=4") / COUNT($G$14:$G$52)</f>
        <v>0.35897435897435898</v>
      </c>
      <c r="K284" s="391"/>
      <c r="L284" s="1310" t="str">
        <f>DATOS!B20</f>
        <v xml:space="preserve"> TRELLES ORDÓÑEZ CAROL ALEXANDRA</v>
      </c>
      <c r="M284" s="1310"/>
      <c r="N284" s="1310"/>
      <c r="O284" s="1310"/>
      <c r="P284" s="1310"/>
      <c r="Q284" s="1310"/>
      <c r="R284" s="1310"/>
      <c r="S284" s="1310"/>
      <c r="T284" s="1310"/>
      <c r="U284" s="1313" t="s">
        <v>980</v>
      </c>
      <c r="V284" s="1313"/>
      <c r="W284" s="1313"/>
      <c r="X284" s="1313"/>
      <c r="Y284" s="1313"/>
      <c r="Z284" s="1313"/>
      <c r="AA284" s="1313"/>
      <c r="AB284" s="1313"/>
      <c r="AH284" s="1317" t="s">
        <v>917</v>
      </c>
      <c r="AI284" s="1317"/>
      <c r="AJ284" s="1317"/>
      <c r="AK284" s="1317"/>
      <c r="AL284" s="1317"/>
      <c r="AM284" s="1319" t="s">
        <v>918</v>
      </c>
      <c r="AN284" s="1319"/>
      <c r="AO284" s="1319"/>
      <c r="AP284" s="1319"/>
      <c r="AQ284" s="1319"/>
      <c r="AR284" s="1319"/>
      <c r="AS284" s="1319"/>
      <c r="AT284" s="1319"/>
      <c r="AU284" s="221"/>
      <c r="AV284" s="221"/>
      <c r="AW284" s="221"/>
      <c r="AX284" s="221"/>
      <c r="AY284" s="221"/>
      <c r="AZ284" s="221"/>
      <c r="BA284" s="221"/>
      <c r="BB284" s="221"/>
      <c r="BC284" s="221"/>
      <c r="BD284" s="791"/>
    </row>
    <row r="285" spans="1:56" ht="63" thickBot="1" x14ac:dyDescent="0.95">
      <c r="B285" s="1046" t="s">
        <v>173</v>
      </c>
      <c r="C285" s="1047"/>
      <c r="D285" s="1047"/>
      <c r="E285" s="1048"/>
      <c r="F285" s="452">
        <f>SUM(F282:F284)</f>
        <v>39</v>
      </c>
      <c r="G285" s="453">
        <f>DATOS!C244/28</f>
        <v>0</v>
      </c>
      <c r="K285" s="391"/>
      <c r="L285" s="1306" t="s">
        <v>111</v>
      </c>
      <c r="M285" s="1306"/>
      <c r="N285" s="1306"/>
      <c r="O285" s="1306"/>
      <c r="P285" s="1306"/>
      <c r="Q285" s="1306"/>
      <c r="R285" s="1306"/>
      <c r="S285" s="1306"/>
      <c r="T285" s="1306"/>
      <c r="U285" s="1313" t="s">
        <v>310</v>
      </c>
      <c r="V285" s="1313"/>
      <c r="W285" s="1313"/>
      <c r="X285" s="1313"/>
      <c r="Y285" s="1313"/>
      <c r="Z285" s="1313"/>
      <c r="AA285" s="1313"/>
      <c r="AB285" s="1313"/>
      <c r="AC285" s="221"/>
      <c r="AD285" s="229"/>
      <c r="AE285" s="229"/>
      <c r="AF285" s="229"/>
      <c r="AG285" s="381"/>
      <c r="AH285" s="381"/>
      <c r="AI285" s="380"/>
      <c r="AJ285" s="380"/>
      <c r="AK285" s="380"/>
      <c r="AL285" s="380"/>
      <c r="AM285" s="380"/>
      <c r="AN285" s="380"/>
      <c r="AO285" s="380"/>
      <c r="AP285" s="380"/>
      <c r="AQ285" s="380"/>
      <c r="AR285" s="380"/>
      <c r="AS285" s="380"/>
      <c r="AT285" s="380"/>
      <c r="AU285" s="221"/>
      <c r="AV285" s="221"/>
      <c r="AW285" s="221"/>
      <c r="AX285" s="221"/>
      <c r="AY285" s="221"/>
      <c r="AZ285" s="221"/>
      <c r="BA285" s="221"/>
      <c r="BB285" s="221"/>
      <c r="BC285" s="221"/>
      <c r="BD285" s="791"/>
    </row>
    <row r="286" spans="1:56" ht="101.25" x14ac:dyDescent="0.9">
      <c r="A286" s="990" t="s">
        <v>0</v>
      </c>
      <c r="B286" s="990"/>
      <c r="C286" s="990"/>
      <c r="D286" s="990"/>
      <c r="E286" s="990"/>
      <c r="F286" s="990"/>
      <c r="G286" s="990"/>
      <c r="H286" s="990"/>
      <c r="I286" s="990"/>
      <c r="J286" s="990"/>
      <c r="K286" s="990"/>
      <c r="L286" s="990"/>
      <c r="M286" s="990"/>
      <c r="N286" s="990"/>
      <c r="O286" s="990"/>
      <c r="P286" s="990"/>
      <c r="Q286" s="990"/>
      <c r="R286" s="990"/>
      <c r="S286" s="990"/>
      <c r="T286" s="990"/>
      <c r="U286" s="990"/>
      <c r="V286" s="990"/>
      <c r="W286" s="990"/>
      <c r="X286" s="990"/>
      <c r="Y286" s="990"/>
      <c r="Z286" s="990"/>
      <c r="AA286" s="990"/>
      <c r="AB286" s="990"/>
      <c r="AC286" s="990"/>
      <c r="AD286" s="990"/>
      <c r="AE286" s="990"/>
      <c r="AF286" s="990"/>
      <c r="AG286" s="990"/>
      <c r="AH286" s="990"/>
      <c r="AI286" s="990"/>
      <c r="AJ286" s="990"/>
      <c r="AK286" s="990"/>
      <c r="AL286" s="990"/>
      <c r="AM286" s="990"/>
      <c r="AN286" s="990"/>
      <c r="AO286" s="990"/>
      <c r="AP286" s="990"/>
      <c r="AQ286" s="990"/>
      <c r="AR286" s="990"/>
      <c r="AS286" s="990"/>
      <c r="AT286" s="990"/>
      <c r="AU286" s="82"/>
      <c r="AV286" s="82"/>
      <c r="AW286" s="82"/>
      <c r="AX286" s="82"/>
      <c r="AY286" s="82"/>
      <c r="AZ286" s="82"/>
      <c r="BA286" s="82"/>
      <c r="BB286" s="82"/>
      <c r="BC286" s="82"/>
      <c r="BD286" s="757"/>
    </row>
    <row r="287" spans="1:56" ht="75" x14ac:dyDescent="0.9">
      <c r="A287" s="991" t="str">
        <f>DATOS!C9</f>
        <v>ESCUELA DE EDUCACIÓN BÀSICA PARTICULAR MINERVA</v>
      </c>
      <c r="B287" s="991"/>
      <c r="C287" s="991"/>
      <c r="D287" s="991"/>
      <c r="E287" s="991"/>
      <c r="F287" s="991"/>
      <c r="G287" s="991"/>
      <c r="H287" s="991"/>
      <c r="I287" s="991"/>
      <c r="J287" s="991"/>
      <c r="K287" s="991"/>
      <c r="L287" s="991"/>
      <c r="M287" s="991"/>
      <c r="N287" s="991"/>
      <c r="O287" s="991"/>
      <c r="P287" s="991"/>
      <c r="Q287" s="991"/>
      <c r="R287" s="991"/>
      <c r="S287" s="991"/>
      <c r="T287" s="991"/>
      <c r="U287" s="991"/>
      <c r="V287" s="991"/>
      <c r="W287" s="991"/>
      <c r="X287" s="991"/>
      <c r="Y287" s="991"/>
      <c r="Z287" s="991"/>
      <c r="AA287" s="991"/>
      <c r="AB287" s="991"/>
      <c r="AC287" s="991"/>
      <c r="AD287" s="991"/>
      <c r="AE287" s="991"/>
      <c r="AF287" s="991"/>
      <c r="AG287" s="991"/>
      <c r="AH287" s="991"/>
      <c r="AI287" s="991"/>
      <c r="AJ287" s="991"/>
      <c r="AK287" s="991"/>
      <c r="AL287" s="991"/>
      <c r="AM287" s="991"/>
      <c r="AN287" s="991"/>
      <c r="AO287" s="991"/>
      <c r="AP287" s="991"/>
      <c r="AQ287" s="991"/>
      <c r="AR287" s="991"/>
      <c r="AS287" s="991"/>
      <c r="AT287" s="991"/>
      <c r="AU287" s="83"/>
      <c r="AV287" s="83"/>
      <c r="AW287" s="83"/>
      <c r="AX287" s="83"/>
      <c r="AY287" s="83"/>
      <c r="AZ287" s="83"/>
      <c r="BA287" s="83"/>
      <c r="BB287" s="83"/>
      <c r="BC287" s="83"/>
      <c r="BD287" s="758"/>
    </row>
    <row r="288" spans="1:56" ht="69" x14ac:dyDescent="0.9">
      <c r="A288" s="992" t="s">
        <v>159</v>
      </c>
      <c r="B288" s="992"/>
      <c r="C288" s="992"/>
      <c r="D288" s="992"/>
      <c r="E288" s="992"/>
      <c r="F288" s="992"/>
      <c r="G288" s="992"/>
      <c r="H288" s="992"/>
      <c r="I288" s="992"/>
      <c r="J288" s="992"/>
      <c r="K288" s="992"/>
      <c r="L288" s="992"/>
      <c r="M288" s="992"/>
      <c r="N288" s="992"/>
      <c r="O288" s="992"/>
      <c r="P288" s="992"/>
      <c r="Q288" s="992"/>
      <c r="R288" s="992"/>
      <c r="S288" s="992"/>
      <c r="T288" s="992"/>
      <c r="U288" s="992"/>
      <c r="V288" s="992"/>
      <c r="W288" s="992"/>
      <c r="X288" s="992"/>
      <c r="Y288" s="992"/>
      <c r="Z288" s="992"/>
      <c r="AA288" s="992"/>
      <c r="AB288" s="992"/>
      <c r="AC288" s="992"/>
      <c r="AD288" s="992"/>
      <c r="AE288" s="992"/>
      <c r="AF288" s="992"/>
      <c r="AG288" s="992"/>
      <c r="AH288" s="992"/>
      <c r="AI288" s="992"/>
      <c r="AJ288" s="992"/>
      <c r="AK288" s="992"/>
      <c r="AL288" s="992"/>
      <c r="AM288" s="992"/>
      <c r="AN288" s="992"/>
      <c r="AO288" s="992"/>
      <c r="AP288" s="992"/>
      <c r="AQ288" s="992"/>
      <c r="AR288" s="992"/>
      <c r="AS288" s="992"/>
      <c r="AT288" s="992"/>
      <c r="AU288" s="35"/>
      <c r="AV288" s="35"/>
      <c r="AW288" s="35"/>
      <c r="AX288" s="35"/>
      <c r="AY288" s="35"/>
      <c r="AZ288" s="35"/>
      <c r="BA288" s="35"/>
      <c r="BB288" s="35"/>
      <c r="BC288" s="35"/>
      <c r="BD288" s="759"/>
    </row>
    <row r="289" spans="1:56" x14ac:dyDescent="0.9">
      <c r="A289" s="993" t="s">
        <v>928</v>
      </c>
      <c r="B289" s="993"/>
      <c r="C289" s="993"/>
      <c r="D289" s="993"/>
      <c r="E289" s="993"/>
      <c r="F289" s="993"/>
      <c r="G289" s="993"/>
      <c r="H289" s="993"/>
      <c r="I289" s="993"/>
      <c r="J289" s="993"/>
      <c r="K289" s="993"/>
      <c r="L289" s="993"/>
      <c r="M289" s="993"/>
      <c r="N289" s="993"/>
      <c r="O289" s="993"/>
      <c r="P289" s="993"/>
      <c r="Q289" s="993"/>
      <c r="R289" s="993"/>
      <c r="S289" s="993"/>
      <c r="T289" s="993"/>
      <c r="U289" s="993"/>
      <c r="V289" s="993"/>
      <c r="W289" s="993"/>
      <c r="X289" s="993"/>
      <c r="Y289" s="993"/>
      <c r="Z289" s="993"/>
      <c r="AA289" s="993"/>
      <c r="AB289" s="993"/>
      <c r="AC289" s="993"/>
      <c r="AD289" s="993"/>
      <c r="AE289" s="993"/>
      <c r="AF289" s="993"/>
      <c r="AG289" s="993"/>
      <c r="AH289" s="993"/>
      <c r="AI289" s="993"/>
      <c r="AJ289" s="993"/>
      <c r="AK289" s="993"/>
      <c r="AL289" s="993"/>
      <c r="AM289" s="993"/>
      <c r="AN289" s="993"/>
      <c r="AO289" s="993"/>
      <c r="AP289" s="993"/>
      <c r="AQ289" s="993"/>
      <c r="AR289" s="993"/>
      <c r="AS289" s="993"/>
      <c r="AT289" s="993"/>
    </row>
    <row r="290" spans="1:56" x14ac:dyDescent="0.9">
      <c r="A290" s="385"/>
      <c r="B290" s="774"/>
      <c r="C290" s="390"/>
      <c r="D290" s="390"/>
      <c r="E290" s="390"/>
      <c r="F290" s="390"/>
      <c r="G290" s="45"/>
      <c r="H290" s="390"/>
      <c r="I290" s="390"/>
      <c r="J290" s="390"/>
      <c r="K290" s="390"/>
      <c r="L290" s="45"/>
      <c r="M290" s="45"/>
      <c r="N290" s="45"/>
      <c r="O290" s="45"/>
      <c r="P290" s="390"/>
      <c r="Q290" s="390"/>
      <c r="R290" s="382"/>
      <c r="S290" s="390"/>
      <c r="T290" s="45"/>
      <c r="AE290" s="222"/>
      <c r="AF290" s="222"/>
      <c r="AG290" s="223"/>
      <c r="AH290" s="223"/>
    </row>
    <row r="291" spans="1:56" ht="62.25" x14ac:dyDescent="0.9">
      <c r="A291" s="385"/>
      <c r="B291" s="774"/>
      <c r="C291" s="390"/>
      <c r="D291" s="390"/>
      <c r="E291" s="390"/>
      <c r="F291" s="390"/>
      <c r="J291" s="1289" t="s">
        <v>146</v>
      </c>
      <c r="K291" s="1289"/>
      <c r="L291" s="1289"/>
      <c r="M291" s="1290" t="str">
        <f>DATOS!C25</f>
        <v>INGLÉS</v>
      </c>
      <c r="N291" s="1290"/>
      <c r="O291" s="1290"/>
      <c r="P291" s="1290"/>
      <c r="Q291" s="1290"/>
      <c r="R291" s="1290"/>
      <c r="S291" s="1290"/>
      <c r="T291" s="1290"/>
      <c r="W291" s="436"/>
      <c r="X291" s="1291" t="s">
        <v>23</v>
      </c>
      <c r="Y291" s="1291"/>
      <c r="Z291" s="1305" t="str">
        <f>DATOS!C13</f>
        <v xml:space="preserve">BÁSICA </v>
      </c>
      <c r="AA291" s="1305"/>
      <c r="AB291" s="435"/>
      <c r="AC291" s="435"/>
    </row>
    <row r="292" spans="1:56" ht="62.25" x14ac:dyDescent="0.9">
      <c r="A292" s="385"/>
      <c r="B292" s="774"/>
      <c r="C292" s="390"/>
      <c r="D292" s="390"/>
      <c r="E292" s="390"/>
      <c r="F292" s="390"/>
      <c r="K292" s="1289" t="s">
        <v>111</v>
      </c>
      <c r="L292" s="1289"/>
      <c r="M292" s="1290" t="str">
        <f>DATOS!B25</f>
        <v xml:space="preserve"> ZAMBRANO PISCO ANGIE YULIANA</v>
      </c>
      <c r="N292" s="1290"/>
      <c r="O292" s="1290"/>
      <c r="P292" s="1290"/>
      <c r="Q292" s="1290"/>
      <c r="R292" s="1290"/>
      <c r="S292" s="1290"/>
      <c r="T292" s="1290"/>
      <c r="W292" s="436"/>
      <c r="X292" s="996" t="s">
        <v>26</v>
      </c>
      <c r="Y292" s="996"/>
      <c r="Z292" s="1305" t="str">
        <f>DATOS!C14</f>
        <v>SEGUNDO</v>
      </c>
      <c r="AA292" s="1305"/>
      <c r="AB292" s="435"/>
      <c r="AC292" s="435"/>
    </row>
    <row r="293" spans="1:56" ht="62.25" x14ac:dyDescent="0.9">
      <c r="A293" s="385"/>
      <c r="B293" s="774"/>
      <c r="C293" s="390"/>
      <c r="D293" s="390"/>
      <c r="E293" s="390"/>
      <c r="F293" s="390"/>
      <c r="K293" s="1291" t="s">
        <v>19</v>
      </c>
      <c r="L293" s="1291"/>
      <c r="M293" s="1300" t="s">
        <v>20</v>
      </c>
      <c r="N293" s="1300"/>
      <c r="O293" s="1300"/>
      <c r="P293" s="1300"/>
      <c r="Q293" s="1300"/>
      <c r="R293" s="1300"/>
      <c r="S293" s="465"/>
      <c r="T293" s="465"/>
      <c r="W293" s="436"/>
      <c r="X293" s="1291" t="s">
        <v>28</v>
      </c>
      <c r="Y293" s="1291"/>
      <c r="Z293" s="1305" t="str">
        <f>DATOS!C15</f>
        <v>"A"</v>
      </c>
      <c r="AA293" s="1305"/>
      <c r="AB293" s="436"/>
      <c r="AC293" s="436"/>
    </row>
    <row r="294" spans="1:56" ht="188.25" thickBot="1" x14ac:dyDescent="0.95">
      <c r="A294" s="998" t="s">
        <v>981</v>
      </c>
      <c r="B294" s="998"/>
      <c r="C294" s="998"/>
      <c r="D294" s="998"/>
      <c r="E294" s="998"/>
      <c r="F294" s="998"/>
      <c r="G294" s="998"/>
      <c r="H294" s="998"/>
      <c r="I294" s="998"/>
      <c r="J294" s="998"/>
      <c r="K294" s="998"/>
      <c r="L294" s="388"/>
      <c r="M294" s="388"/>
      <c r="N294" s="388"/>
      <c r="O294" s="388"/>
      <c r="P294" s="281"/>
      <c r="Q294" s="281"/>
      <c r="R294" s="281"/>
      <c r="S294" s="390"/>
      <c r="T294" s="45"/>
      <c r="W294" s="437"/>
      <c r="X294" s="437"/>
      <c r="Y294" s="437"/>
      <c r="Z294" s="437"/>
      <c r="AA294" s="437"/>
      <c r="AB294" s="437"/>
      <c r="AC294" s="437"/>
      <c r="AD294" s="437"/>
      <c r="AE294" s="222"/>
      <c r="AF294" s="222"/>
      <c r="AG294" s="223"/>
      <c r="AH294" s="223"/>
      <c r="AT294" s="365"/>
    </row>
    <row r="295" spans="1:56" ht="150" customHeight="1" thickBot="1" x14ac:dyDescent="0.95">
      <c r="A295" s="999" t="s">
        <v>926</v>
      </c>
      <c r="B295" s="999" t="s">
        <v>5</v>
      </c>
      <c r="C295" s="1002" t="s">
        <v>919</v>
      </c>
      <c r="D295" s="1003"/>
      <c r="E295" s="1003"/>
      <c r="F295" s="1003"/>
      <c r="G295" s="1003"/>
      <c r="H295" s="1003"/>
      <c r="I295" s="1003"/>
      <c r="J295" s="1003"/>
      <c r="K295" s="1003"/>
      <c r="L295" s="1003"/>
      <c r="M295" s="1003"/>
      <c r="N295" s="1004"/>
      <c r="O295" s="392"/>
      <c r="P295" s="1005" t="s">
        <v>162</v>
      </c>
      <c r="Q295" s="1006"/>
      <c r="R295" s="1006"/>
      <c r="S295" s="1006"/>
      <c r="T295" s="1006"/>
      <c r="U295" s="1006"/>
      <c r="V295" s="1006"/>
      <c r="W295" s="1006"/>
      <c r="X295" s="1006"/>
      <c r="Y295" s="1006"/>
      <c r="Z295" s="1006"/>
      <c r="AA295" s="1007"/>
      <c r="AB295" s="1294" t="s">
        <v>163</v>
      </c>
      <c r="AC295" s="1295"/>
      <c r="AD295" s="1301" t="s">
        <v>968</v>
      </c>
      <c r="AE295" s="1302"/>
      <c r="AF295" s="225"/>
      <c r="AG295" s="1058" t="s">
        <v>969</v>
      </c>
      <c r="AH295" s="1058"/>
      <c r="AI295" s="1058"/>
      <c r="AJ295" s="1064" t="s">
        <v>970</v>
      </c>
      <c r="AK295" s="1065"/>
      <c r="AL295" s="1065"/>
      <c r="AM295" s="1065"/>
      <c r="AN295" s="1065"/>
      <c r="AO295" s="1065"/>
      <c r="AP295" s="1065"/>
      <c r="AQ295" s="1065"/>
      <c r="AR295" s="1065"/>
      <c r="AS295" s="1065"/>
      <c r="AT295" s="1065"/>
      <c r="AU295" s="659"/>
      <c r="AV295" s="659"/>
      <c r="AW295" s="659"/>
      <c r="AX295" s="659"/>
      <c r="AY295" s="659"/>
      <c r="AZ295" s="659"/>
      <c r="BA295" s="659"/>
      <c r="BB295" s="659"/>
      <c r="BC295" s="659"/>
      <c r="BD295" s="785"/>
    </row>
    <row r="296" spans="1:56" ht="150" customHeight="1" thickBot="1" x14ac:dyDescent="0.95">
      <c r="A296" s="999"/>
      <c r="B296" s="999"/>
      <c r="C296" s="1021" t="s">
        <v>148</v>
      </c>
      <c r="D296" s="1022"/>
      <c r="E296" s="1022"/>
      <c r="F296" s="1023"/>
      <c r="G296" s="1012" t="s">
        <v>924</v>
      </c>
      <c r="H296" s="1021" t="s">
        <v>148</v>
      </c>
      <c r="I296" s="1022"/>
      <c r="J296" s="1022"/>
      <c r="K296" s="1023"/>
      <c r="L296" s="1012" t="s">
        <v>923</v>
      </c>
      <c r="M296" s="1014" t="s">
        <v>922</v>
      </c>
      <c r="N296" s="1015"/>
      <c r="O296" s="393"/>
      <c r="P296" s="1024" t="s">
        <v>148</v>
      </c>
      <c r="Q296" s="1025"/>
      <c r="R296" s="1025"/>
      <c r="S296" s="1026"/>
      <c r="T296" s="1012" t="s">
        <v>924</v>
      </c>
      <c r="U296" s="1024" t="s">
        <v>148</v>
      </c>
      <c r="V296" s="1025"/>
      <c r="W296" s="1025"/>
      <c r="X296" s="1026"/>
      <c r="Y296" s="1012" t="s">
        <v>923</v>
      </c>
      <c r="Z296" s="1298" t="s">
        <v>925</v>
      </c>
      <c r="AA296" s="1299"/>
      <c r="AB296" s="1296"/>
      <c r="AC296" s="1297"/>
      <c r="AD296" s="1303"/>
      <c r="AE296" s="1304"/>
      <c r="AF296" s="226"/>
      <c r="AG296" s="1059"/>
      <c r="AH296" s="1059"/>
      <c r="AI296" s="1059"/>
      <c r="AJ296" s="1052" t="s">
        <v>190</v>
      </c>
      <c r="AK296" s="1053"/>
      <c r="AL296" s="1054"/>
      <c r="AM296" s="1055" t="s">
        <v>191</v>
      </c>
      <c r="AN296" s="1056"/>
      <c r="AO296" s="1057"/>
      <c r="AP296" s="1055" t="s">
        <v>977</v>
      </c>
      <c r="AQ296" s="1056"/>
      <c r="AR296" s="1057"/>
      <c r="AS296" s="1060" t="s">
        <v>967</v>
      </c>
      <c r="AT296" s="1062" t="s">
        <v>976</v>
      </c>
      <c r="AU296" s="659"/>
      <c r="AV296" s="659"/>
      <c r="AW296" s="659"/>
      <c r="AX296" s="659"/>
      <c r="AY296" s="659"/>
      <c r="AZ296" s="659"/>
      <c r="BA296" s="659"/>
      <c r="BB296" s="659"/>
      <c r="BC296" s="659"/>
      <c r="BD296" s="785"/>
    </row>
    <row r="297" spans="1:56" ht="150" customHeight="1" thickBot="1" x14ac:dyDescent="0.95">
      <c r="A297" s="999"/>
      <c r="B297" s="1312"/>
      <c r="C297" s="415" t="s">
        <v>149</v>
      </c>
      <c r="D297" s="415" t="s">
        <v>150</v>
      </c>
      <c r="E297" s="415" t="s">
        <v>915</v>
      </c>
      <c r="F297" s="415" t="s">
        <v>916</v>
      </c>
      <c r="G297" s="1013"/>
      <c r="H297" s="415" t="s">
        <v>151</v>
      </c>
      <c r="I297" s="415" t="s">
        <v>152</v>
      </c>
      <c r="J297" s="415" t="s">
        <v>153</v>
      </c>
      <c r="K297" s="415" t="s">
        <v>921</v>
      </c>
      <c r="L297" s="1013"/>
      <c r="M297" s="778" t="s">
        <v>165</v>
      </c>
      <c r="N297" s="779" t="s">
        <v>164</v>
      </c>
      <c r="O297" s="394"/>
      <c r="P297" s="414" t="s">
        <v>149</v>
      </c>
      <c r="Q297" s="414" t="s">
        <v>150</v>
      </c>
      <c r="R297" s="414" t="s">
        <v>915</v>
      </c>
      <c r="S297" s="414" t="s">
        <v>916</v>
      </c>
      <c r="T297" s="1013"/>
      <c r="U297" s="414" t="s">
        <v>151</v>
      </c>
      <c r="V297" s="414" t="s">
        <v>152</v>
      </c>
      <c r="W297" s="414" t="s">
        <v>153</v>
      </c>
      <c r="X297" s="414" t="s">
        <v>921</v>
      </c>
      <c r="Y297" s="1013"/>
      <c r="Z297" s="778" t="s">
        <v>165</v>
      </c>
      <c r="AA297" s="779" t="s">
        <v>164</v>
      </c>
      <c r="AB297" s="780" t="s">
        <v>224</v>
      </c>
      <c r="AC297" s="781" t="s">
        <v>971</v>
      </c>
      <c r="AD297" s="782" t="s">
        <v>164</v>
      </c>
      <c r="AE297" s="783" t="s">
        <v>165</v>
      </c>
      <c r="AF297" s="227"/>
      <c r="AG297" s="122" t="s">
        <v>204</v>
      </c>
      <c r="AH297" s="122" t="s">
        <v>205</v>
      </c>
      <c r="AI297" s="716" t="s">
        <v>938</v>
      </c>
      <c r="AJ297" s="743" t="s">
        <v>207</v>
      </c>
      <c r="AK297" s="743" t="s">
        <v>208</v>
      </c>
      <c r="AL297" s="743" t="s">
        <v>209</v>
      </c>
      <c r="AM297" s="744" t="s">
        <v>207</v>
      </c>
      <c r="AN297" s="744" t="s">
        <v>208</v>
      </c>
      <c r="AO297" s="744" t="s">
        <v>209</v>
      </c>
      <c r="AP297" s="747" t="s">
        <v>210</v>
      </c>
      <c r="AQ297" s="747" t="s">
        <v>211</v>
      </c>
      <c r="AR297" s="747" t="s">
        <v>212</v>
      </c>
      <c r="AS297" s="1061"/>
      <c r="AT297" s="1063"/>
      <c r="AU297" s="660"/>
      <c r="AV297" s="660"/>
      <c r="AW297" s="660"/>
      <c r="AX297" s="660"/>
      <c r="AY297" s="660"/>
      <c r="AZ297" s="660"/>
      <c r="BA297" s="660"/>
      <c r="BB297" s="660"/>
      <c r="BC297" s="660"/>
      <c r="BD297" s="786"/>
    </row>
    <row r="298" spans="1:56" ht="76.5" x14ac:dyDescent="0.9">
      <c r="A298" s="429">
        <v>1</v>
      </c>
      <c r="B298" s="775">
        <f>DATOS!F8</f>
        <v>0</v>
      </c>
      <c r="C298" s="488">
        <v>10</v>
      </c>
      <c r="D298" s="489">
        <v>10</v>
      </c>
      <c r="E298" s="489">
        <v>10</v>
      </c>
      <c r="F298" s="490">
        <v>10</v>
      </c>
      <c r="G298" s="416">
        <f>SUM(C298:F298)/4</f>
        <v>10</v>
      </c>
      <c r="H298" s="488">
        <v>10</v>
      </c>
      <c r="I298" s="489">
        <v>10</v>
      </c>
      <c r="J298" s="489">
        <v>10</v>
      </c>
      <c r="K298" s="490">
        <v>10</v>
      </c>
      <c r="L298" s="416">
        <f>SUM(H298:K298)/4</f>
        <v>10</v>
      </c>
      <c r="M298" s="403">
        <f>SUM(G298+L298)/2</f>
        <v>10</v>
      </c>
      <c r="N298" s="400" t="str">
        <f t="shared" ref="N298:N337" si="88">INDEX($BF$1:$BF$10, MATCH(ROUND(M298, 2), $BE$1:$BE$10, 1))</f>
        <v>A+</v>
      </c>
      <c r="O298" s="395"/>
      <c r="P298" s="488">
        <v>10</v>
      </c>
      <c r="Q298" s="489">
        <v>10</v>
      </c>
      <c r="R298" s="489">
        <v>10</v>
      </c>
      <c r="S298" s="490">
        <v>10</v>
      </c>
      <c r="T298" s="419">
        <f>SUM(P298:S298)/4</f>
        <v>10</v>
      </c>
      <c r="U298" s="488">
        <v>10</v>
      </c>
      <c r="V298" s="489">
        <v>10</v>
      </c>
      <c r="W298" s="489">
        <v>10</v>
      </c>
      <c r="X298" s="490">
        <v>10</v>
      </c>
      <c r="Y298" s="416">
        <f>SUM(U298:X298)/4</f>
        <v>10</v>
      </c>
      <c r="Z298" s="403">
        <f>SUM(T298+Y298)/2</f>
        <v>10</v>
      </c>
      <c r="AA298" s="400" t="str">
        <f t="shared" ref="AA298:AA337" si="89">INDEX($BF$1:$BF$10, MATCH(ROUND(Z298, 2), $BE$1:$BE$10, 1))</f>
        <v>A+</v>
      </c>
      <c r="AB298" s="422">
        <v>10</v>
      </c>
      <c r="AC298" s="1049"/>
      <c r="AD298" s="411" t="str">
        <f t="shared" ref="AD298:AD337" si="90">INDEX($BF$1:$BF$10, MATCH(ROUND(AE298, 2), $BE$1:$BE$10, 1))</f>
        <v>A+</v>
      </c>
      <c r="AE298" s="407">
        <f>SUM(M298,Z298,AB298)/3</f>
        <v>10</v>
      </c>
      <c r="AF298" s="287"/>
      <c r="AG298" s="556"/>
      <c r="AH298" s="556"/>
      <c r="AI298" s="555" t="str">
        <f>IF(OR(AG298="A",AH298="A"),"A",IF(OR(AG298="B",AH298="B"),"B",IF(OR(AG298="C",AH298="C"),"C","N")))</f>
        <v>N</v>
      </c>
      <c r="AJ298" s="587"/>
      <c r="AK298" s="588"/>
      <c r="AL298" s="588"/>
      <c r="AM298" s="589"/>
      <c r="AN298" s="589"/>
      <c r="AO298" s="590"/>
      <c r="AP298" s="591">
        <f>SUM(AJ298+AM298)</f>
        <v>0</v>
      </c>
      <c r="AQ298" s="591">
        <f>SUM(AK298+AN298)</f>
        <v>0</v>
      </c>
      <c r="AR298" s="588">
        <f>SUM(AL298+AO298)</f>
        <v>0</v>
      </c>
      <c r="AS298" s="592">
        <f t="shared" ref="AS298:AS337" si="91">AT298  - AJ298  - AK298</f>
        <v>75</v>
      </c>
      <c r="AT298" s="771">
        <v>75</v>
      </c>
      <c r="AU298" s="661"/>
      <c r="AV298" s="661"/>
      <c r="AW298" s="661"/>
      <c r="AX298" s="661"/>
      <c r="AY298" s="661"/>
      <c r="AZ298" s="661"/>
      <c r="BA298" s="661"/>
      <c r="BB298" s="661"/>
      <c r="BC298" s="661"/>
      <c r="BD298" s="787"/>
    </row>
    <row r="299" spans="1:56" ht="76.5" x14ac:dyDescent="0.9">
      <c r="A299" s="430">
        <v>2</v>
      </c>
      <c r="B299" s="776">
        <f>DATOS!F9</f>
        <v>0</v>
      </c>
      <c r="C299" s="491">
        <v>10</v>
      </c>
      <c r="D299" s="492">
        <v>10</v>
      </c>
      <c r="E299" s="492">
        <v>10</v>
      </c>
      <c r="F299" s="493">
        <v>10</v>
      </c>
      <c r="G299" s="417">
        <f t="shared" ref="G299:G337" si="92">SUM(C299:F299)/4</f>
        <v>10</v>
      </c>
      <c r="H299" s="491">
        <v>10</v>
      </c>
      <c r="I299" s="492">
        <v>10</v>
      </c>
      <c r="J299" s="492">
        <v>10</v>
      </c>
      <c r="K299" s="493">
        <v>10</v>
      </c>
      <c r="L299" s="417">
        <f t="shared" ref="L299:L337" si="93">SUM(H299:K299)/4</f>
        <v>10</v>
      </c>
      <c r="M299" s="404">
        <f t="shared" ref="M299:M303" si="94">SUM(G299+L299)/2</f>
        <v>10</v>
      </c>
      <c r="N299" s="401" t="str">
        <f t="shared" si="88"/>
        <v>A+</v>
      </c>
      <c r="O299" s="396"/>
      <c r="P299" s="491">
        <v>10</v>
      </c>
      <c r="Q299" s="492">
        <v>10</v>
      </c>
      <c r="R299" s="492">
        <v>10</v>
      </c>
      <c r="S299" s="493">
        <v>10</v>
      </c>
      <c r="T299" s="420">
        <f t="shared" ref="T299:T337" si="95">SUM(P299:S299)/4</f>
        <v>10</v>
      </c>
      <c r="U299" s="491">
        <v>10</v>
      </c>
      <c r="V299" s="492">
        <v>10</v>
      </c>
      <c r="W299" s="492">
        <v>10</v>
      </c>
      <c r="X299" s="493">
        <v>10</v>
      </c>
      <c r="Y299" s="417">
        <f t="shared" ref="Y299:Y337" si="96">SUM(U299:X299)/4</f>
        <v>10</v>
      </c>
      <c r="Z299" s="404">
        <f t="shared" ref="Z299:Z303" si="97">SUM(T299+Y299)/2</f>
        <v>10</v>
      </c>
      <c r="AA299" s="401" t="str">
        <f t="shared" si="89"/>
        <v>A+</v>
      </c>
      <c r="AB299" s="423">
        <v>10</v>
      </c>
      <c r="AC299" s="1050"/>
      <c r="AD299" s="412" t="str">
        <f t="shared" si="90"/>
        <v>A+</v>
      </c>
      <c r="AE299" s="408">
        <f t="shared" ref="AE299:AE303" si="98">SUM(M299,Z299,AB299)/3</f>
        <v>10</v>
      </c>
      <c r="AF299" s="288"/>
      <c r="AG299" s="567"/>
      <c r="AH299" s="567"/>
      <c r="AI299" s="566" t="str">
        <f t="shared" ref="AI299:AI337" si="99">IF(OR(AG299="A",AH299="A"),"A",IF(OR(AG299="B",AH299="B"),"B",IF(OR(AG299="C",AH299="C"),"C","N")))</f>
        <v>N</v>
      </c>
      <c r="AJ299" s="572"/>
      <c r="AK299" s="558"/>
      <c r="AL299" s="558"/>
      <c r="AM299" s="559"/>
      <c r="AN299" s="559"/>
      <c r="AO299" s="560"/>
      <c r="AP299" s="598">
        <f t="shared" ref="AP299:AP337" si="100">SUM(AJ299+AM299)</f>
        <v>0</v>
      </c>
      <c r="AQ299" s="598">
        <f t="shared" ref="AQ299:AQ337" si="101">SUM(AK299+AN299)</f>
        <v>0</v>
      </c>
      <c r="AR299" s="558">
        <f t="shared" ref="AR299:AR337" si="102">SUM(AL299+AO299)</f>
        <v>0</v>
      </c>
      <c r="AS299" s="599">
        <f t="shared" si="91"/>
        <v>75</v>
      </c>
      <c r="AT299" s="772">
        <v>75</v>
      </c>
      <c r="AU299" s="661"/>
      <c r="AV299" s="661"/>
      <c r="AW299" s="661"/>
      <c r="AX299" s="661"/>
      <c r="AY299" s="661"/>
      <c r="AZ299" s="661"/>
      <c r="BA299" s="661"/>
      <c r="BB299" s="661"/>
      <c r="BC299" s="661"/>
      <c r="BD299" s="787"/>
    </row>
    <row r="300" spans="1:56" ht="76.5" x14ac:dyDescent="0.9">
      <c r="A300" s="430">
        <v>3</v>
      </c>
      <c r="B300" s="776">
        <f>DATOS!F10</f>
        <v>0</v>
      </c>
      <c r="C300" s="491">
        <v>10</v>
      </c>
      <c r="D300" s="492">
        <v>10</v>
      </c>
      <c r="E300" s="492">
        <v>10</v>
      </c>
      <c r="F300" s="493">
        <v>10</v>
      </c>
      <c r="G300" s="417">
        <f t="shared" si="92"/>
        <v>10</v>
      </c>
      <c r="H300" s="491">
        <v>10</v>
      </c>
      <c r="I300" s="492">
        <v>10</v>
      </c>
      <c r="J300" s="492">
        <v>10</v>
      </c>
      <c r="K300" s="493">
        <v>10</v>
      </c>
      <c r="L300" s="417">
        <f t="shared" si="93"/>
        <v>10</v>
      </c>
      <c r="M300" s="404">
        <f t="shared" si="94"/>
        <v>10</v>
      </c>
      <c r="N300" s="401" t="str">
        <f t="shared" si="88"/>
        <v>A+</v>
      </c>
      <c r="O300" s="396"/>
      <c r="P300" s="491">
        <v>10</v>
      </c>
      <c r="Q300" s="492">
        <v>10</v>
      </c>
      <c r="R300" s="492">
        <v>10</v>
      </c>
      <c r="S300" s="493">
        <v>10</v>
      </c>
      <c r="T300" s="420">
        <f t="shared" si="95"/>
        <v>10</v>
      </c>
      <c r="U300" s="491">
        <v>10</v>
      </c>
      <c r="V300" s="492">
        <v>10</v>
      </c>
      <c r="W300" s="492">
        <v>10</v>
      </c>
      <c r="X300" s="493">
        <v>10</v>
      </c>
      <c r="Y300" s="417">
        <f t="shared" si="96"/>
        <v>10</v>
      </c>
      <c r="Z300" s="404">
        <f t="shared" si="97"/>
        <v>10</v>
      </c>
      <c r="AA300" s="401" t="str">
        <f t="shared" si="89"/>
        <v>A+</v>
      </c>
      <c r="AB300" s="423">
        <v>10</v>
      </c>
      <c r="AC300" s="1050"/>
      <c r="AD300" s="412" t="str">
        <f t="shared" si="90"/>
        <v>A+</v>
      </c>
      <c r="AE300" s="408">
        <f t="shared" si="98"/>
        <v>10</v>
      </c>
      <c r="AF300" s="288"/>
      <c r="AG300" s="567"/>
      <c r="AH300" s="567"/>
      <c r="AI300" s="566" t="str">
        <f t="shared" si="99"/>
        <v>N</v>
      </c>
      <c r="AJ300" s="572"/>
      <c r="AK300" s="558"/>
      <c r="AL300" s="558"/>
      <c r="AM300" s="559"/>
      <c r="AN300" s="559"/>
      <c r="AO300" s="560"/>
      <c r="AP300" s="598">
        <f t="shared" si="100"/>
        <v>0</v>
      </c>
      <c r="AQ300" s="598">
        <f t="shared" si="101"/>
        <v>0</v>
      </c>
      <c r="AR300" s="558">
        <f t="shared" si="102"/>
        <v>0</v>
      </c>
      <c r="AS300" s="599">
        <f t="shared" si="91"/>
        <v>75</v>
      </c>
      <c r="AT300" s="772">
        <v>75</v>
      </c>
      <c r="AU300" s="661"/>
      <c r="AV300" s="661"/>
      <c r="AW300" s="661"/>
      <c r="AX300" s="661"/>
      <c r="AY300" s="661"/>
      <c r="AZ300" s="661"/>
      <c r="BA300" s="661"/>
      <c r="BB300" s="661"/>
      <c r="BC300" s="661"/>
      <c r="BD300" s="787"/>
    </row>
    <row r="301" spans="1:56" ht="76.5" x14ac:dyDescent="0.9">
      <c r="A301" s="430">
        <v>4</v>
      </c>
      <c r="B301" s="776">
        <f>DATOS!F11</f>
        <v>0</v>
      </c>
      <c r="C301" s="491">
        <v>10</v>
      </c>
      <c r="D301" s="492">
        <v>10</v>
      </c>
      <c r="E301" s="492">
        <v>10</v>
      </c>
      <c r="F301" s="493">
        <v>10</v>
      </c>
      <c r="G301" s="417">
        <f t="shared" si="92"/>
        <v>10</v>
      </c>
      <c r="H301" s="491">
        <v>10</v>
      </c>
      <c r="I301" s="492">
        <v>10</v>
      </c>
      <c r="J301" s="492">
        <v>10</v>
      </c>
      <c r="K301" s="493">
        <v>10</v>
      </c>
      <c r="L301" s="417">
        <f t="shared" si="93"/>
        <v>10</v>
      </c>
      <c r="M301" s="404">
        <f t="shared" si="94"/>
        <v>10</v>
      </c>
      <c r="N301" s="401" t="str">
        <f t="shared" si="88"/>
        <v>A+</v>
      </c>
      <c r="O301" s="396"/>
      <c r="P301" s="491">
        <v>10</v>
      </c>
      <c r="Q301" s="492">
        <v>10</v>
      </c>
      <c r="R301" s="492">
        <v>10</v>
      </c>
      <c r="S301" s="493">
        <v>10</v>
      </c>
      <c r="T301" s="420">
        <f t="shared" si="95"/>
        <v>10</v>
      </c>
      <c r="U301" s="491">
        <v>10</v>
      </c>
      <c r="V301" s="492">
        <v>10</v>
      </c>
      <c r="W301" s="492">
        <v>10</v>
      </c>
      <c r="X301" s="493">
        <v>10</v>
      </c>
      <c r="Y301" s="417">
        <f t="shared" si="96"/>
        <v>10</v>
      </c>
      <c r="Z301" s="404">
        <f t="shared" si="97"/>
        <v>10</v>
      </c>
      <c r="AA301" s="401" t="str">
        <f t="shared" si="89"/>
        <v>A+</v>
      </c>
      <c r="AB301" s="423">
        <v>10</v>
      </c>
      <c r="AC301" s="1050"/>
      <c r="AD301" s="412" t="str">
        <f t="shared" si="90"/>
        <v>A+</v>
      </c>
      <c r="AE301" s="408">
        <f t="shared" si="98"/>
        <v>10</v>
      </c>
      <c r="AF301" s="288"/>
      <c r="AG301" s="567"/>
      <c r="AH301" s="567"/>
      <c r="AI301" s="566" t="str">
        <f t="shared" si="99"/>
        <v>N</v>
      </c>
      <c r="AJ301" s="572"/>
      <c r="AK301" s="558"/>
      <c r="AL301" s="558"/>
      <c r="AM301" s="559"/>
      <c r="AN301" s="559"/>
      <c r="AO301" s="560"/>
      <c r="AP301" s="598">
        <f t="shared" si="100"/>
        <v>0</v>
      </c>
      <c r="AQ301" s="598">
        <f t="shared" si="101"/>
        <v>0</v>
      </c>
      <c r="AR301" s="558">
        <f t="shared" si="102"/>
        <v>0</v>
      </c>
      <c r="AS301" s="599">
        <f t="shared" si="91"/>
        <v>75</v>
      </c>
      <c r="AT301" s="772">
        <v>75</v>
      </c>
      <c r="AU301" s="661"/>
      <c r="AV301" s="661"/>
      <c r="AW301" s="661"/>
      <c r="AX301" s="661"/>
      <c r="AY301" s="661"/>
      <c r="AZ301" s="661"/>
      <c r="BA301" s="661"/>
      <c r="BB301" s="661"/>
      <c r="BC301" s="661"/>
      <c r="BD301" s="787"/>
    </row>
    <row r="302" spans="1:56" ht="76.5" x14ac:dyDescent="0.9">
      <c r="A302" s="430">
        <v>5</v>
      </c>
      <c r="B302" s="776">
        <f>DATOS!F12</f>
        <v>0</v>
      </c>
      <c r="C302" s="491">
        <v>10</v>
      </c>
      <c r="D302" s="492">
        <v>10</v>
      </c>
      <c r="E302" s="492">
        <v>10</v>
      </c>
      <c r="F302" s="493">
        <v>10</v>
      </c>
      <c r="G302" s="417">
        <f t="shared" si="92"/>
        <v>10</v>
      </c>
      <c r="H302" s="491">
        <v>10</v>
      </c>
      <c r="I302" s="492">
        <v>10</v>
      </c>
      <c r="J302" s="492">
        <v>10</v>
      </c>
      <c r="K302" s="493">
        <v>10</v>
      </c>
      <c r="L302" s="417">
        <f t="shared" si="93"/>
        <v>10</v>
      </c>
      <c r="M302" s="404">
        <f t="shared" si="94"/>
        <v>10</v>
      </c>
      <c r="N302" s="401" t="str">
        <f t="shared" si="88"/>
        <v>A+</v>
      </c>
      <c r="O302" s="396"/>
      <c r="P302" s="491">
        <v>10</v>
      </c>
      <c r="Q302" s="492">
        <v>10</v>
      </c>
      <c r="R302" s="492">
        <v>10</v>
      </c>
      <c r="S302" s="493">
        <v>10</v>
      </c>
      <c r="T302" s="420">
        <f t="shared" si="95"/>
        <v>10</v>
      </c>
      <c r="U302" s="491">
        <v>10</v>
      </c>
      <c r="V302" s="492">
        <v>10</v>
      </c>
      <c r="W302" s="492">
        <v>10</v>
      </c>
      <c r="X302" s="493">
        <v>10</v>
      </c>
      <c r="Y302" s="417">
        <f t="shared" si="96"/>
        <v>10</v>
      </c>
      <c r="Z302" s="404">
        <f t="shared" si="97"/>
        <v>10</v>
      </c>
      <c r="AA302" s="401" t="str">
        <f t="shared" si="89"/>
        <v>A+</v>
      </c>
      <c r="AB302" s="423">
        <v>10</v>
      </c>
      <c r="AC302" s="1050"/>
      <c r="AD302" s="412" t="str">
        <f t="shared" si="90"/>
        <v>A+</v>
      </c>
      <c r="AE302" s="408">
        <f t="shared" si="98"/>
        <v>10</v>
      </c>
      <c r="AF302" s="288"/>
      <c r="AG302" s="567"/>
      <c r="AH302" s="567"/>
      <c r="AI302" s="566" t="str">
        <f t="shared" si="99"/>
        <v>N</v>
      </c>
      <c r="AJ302" s="572"/>
      <c r="AK302" s="558"/>
      <c r="AL302" s="558"/>
      <c r="AM302" s="559"/>
      <c r="AN302" s="559"/>
      <c r="AO302" s="560"/>
      <c r="AP302" s="598">
        <f t="shared" si="100"/>
        <v>0</v>
      </c>
      <c r="AQ302" s="598">
        <f t="shared" si="101"/>
        <v>0</v>
      </c>
      <c r="AR302" s="558">
        <f t="shared" si="102"/>
        <v>0</v>
      </c>
      <c r="AS302" s="599">
        <f t="shared" si="91"/>
        <v>75</v>
      </c>
      <c r="AT302" s="772">
        <v>75</v>
      </c>
      <c r="AU302" s="661"/>
      <c r="AV302" s="661"/>
      <c r="AW302" s="661"/>
      <c r="AX302" s="661"/>
      <c r="AY302" s="661"/>
      <c r="AZ302" s="661"/>
      <c r="BA302" s="661"/>
      <c r="BB302" s="661"/>
      <c r="BC302" s="661"/>
      <c r="BD302" s="787"/>
    </row>
    <row r="303" spans="1:56" ht="76.5" x14ac:dyDescent="0.9">
      <c r="A303" s="430">
        <v>6</v>
      </c>
      <c r="B303" s="776">
        <f>DATOS!F13</f>
        <v>0</v>
      </c>
      <c r="C303" s="491">
        <v>10</v>
      </c>
      <c r="D303" s="492">
        <v>10</v>
      </c>
      <c r="E303" s="492">
        <v>10</v>
      </c>
      <c r="F303" s="493">
        <v>10</v>
      </c>
      <c r="G303" s="417">
        <f t="shared" si="92"/>
        <v>10</v>
      </c>
      <c r="H303" s="491">
        <v>10</v>
      </c>
      <c r="I303" s="492">
        <v>10</v>
      </c>
      <c r="J303" s="492">
        <v>10</v>
      </c>
      <c r="K303" s="493">
        <v>10</v>
      </c>
      <c r="L303" s="417">
        <f t="shared" si="93"/>
        <v>10</v>
      </c>
      <c r="M303" s="404">
        <f t="shared" si="94"/>
        <v>10</v>
      </c>
      <c r="N303" s="401" t="str">
        <f t="shared" si="88"/>
        <v>A+</v>
      </c>
      <c r="O303" s="396"/>
      <c r="P303" s="491">
        <v>10</v>
      </c>
      <c r="Q303" s="492">
        <v>10</v>
      </c>
      <c r="R303" s="492">
        <v>10</v>
      </c>
      <c r="S303" s="493">
        <v>10</v>
      </c>
      <c r="T303" s="420">
        <f t="shared" si="95"/>
        <v>10</v>
      </c>
      <c r="U303" s="491">
        <v>10</v>
      </c>
      <c r="V303" s="492">
        <v>10</v>
      </c>
      <c r="W303" s="492">
        <v>10</v>
      </c>
      <c r="X303" s="493">
        <v>10</v>
      </c>
      <c r="Y303" s="417">
        <f t="shared" si="96"/>
        <v>10</v>
      </c>
      <c r="Z303" s="404">
        <f t="shared" si="97"/>
        <v>10</v>
      </c>
      <c r="AA303" s="401" t="str">
        <f t="shared" si="89"/>
        <v>A+</v>
      </c>
      <c r="AB303" s="423">
        <v>10</v>
      </c>
      <c r="AC303" s="1050"/>
      <c r="AD303" s="412" t="str">
        <f t="shared" si="90"/>
        <v>A+</v>
      </c>
      <c r="AE303" s="408">
        <f t="shared" si="98"/>
        <v>10</v>
      </c>
      <c r="AF303" s="288"/>
      <c r="AG303" s="567"/>
      <c r="AH303" s="567"/>
      <c r="AI303" s="566" t="str">
        <f t="shared" si="99"/>
        <v>N</v>
      </c>
      <c r="AJ303" s="572"/>
      <c r="AK303" s="558"/>
      <c r="AL303" s="558"/>
      <c r="AM303" s="559"/>
      <c r="AN303" s="559"/>
      <c r="AO303" s="560"/>
      <c r="AP303" s="598">
        <f t="shared" si="100"/>
        <v>0</v>
      </c>
      <c r="AQ303" s="598">
        <f t="shared" si="101"/>
        <v>0</v>
      </c>
      <c r="AR303" s="558">
        <f t="shared" si="102"/>
        <v>0</v>
      </c>
      <c r="AS303" s="599">
        <f t="shared" si="91"/>
        <v>75</v>
      </c>
      <c r="AT303" s="772">
        <v>75</v>
      </c>
      <c r="AU303" s="661"/>
      <c r="AV303" s="661"/>
      <c r="AW303" s="661"/>
      <c r="AX303" s="661"/>
      <c r="AY303" s="661"/>
      <c r="AZ303" s="661"/>
      <c r="BA303" s="661"/>
      <c r="BB303" s="661"/>
      <c r="BC303" s="661"/>
      <c r="BD303" s="787"/>
    </row>
    <row r="304" spans="1:56" ht="76.5" x14ac:dyDescent="0.9">
      <c r="A304" s="430">
        <v>7</v>
      </c>
      <c r="B304" s="776">
        <f>DATOS!F14</f>
        <v>0</v>
      </c>
      <c r="C304" s="491">
        <v>9</v>
      </c>
      <c r="D304" s="492">
        <v>9</v>
      </c>
      <c r="E304" s="492">
        <v>9</v>
      </c>
      <c r="F304" s="493">
        <v>9</v>
      </c>
      <c r="G304" s="417">
        <f t="shared" si="92"/>
        <v>9</v>
      </c>
      <c r="H304" s="491">
        <v>9</v>
      </c>
      <c r="I304" s="492">
        <v>9</v>
      </c>
      <c r="J304" s="492">
        <v>9</v>
      </c>
      <c r="K304" s="493">
        <v>9</v>
      </c>
      <c r="L304" s="417">
        <f t="shared" si="93"/>
        <v>9</v>
      </c>
      <c r="M304" s="404">
        <f>SUM(G304+L304)/2</f>
        <v>9</v>
      </c>
      <c r="N304" s="401" t="str">
        <f t="shared" si="88"/>
        <v>A-</v>
      </c>
      <c r="O304" s="396"/>
      <c r="P304" s="491">
        <v>9</v>
      </c>
      <c r="Q304" s="492">
        <v>9</v>
      </c>
      <c r="R304" s="492">
        <v>9</v>
      </c>
      <c r="S304" s="493">
        <v>9</v>
      </c>
      <c r="T304" s="420">
        <f t="shared" si="95"/>
        <v>9</v>
      </c>
      <c r="U304" s="491">
        <v>9</v>
      </c>
      <c r="V304" s="492">
        <v>9</v>
      </c>
      <c r="W304" s="492">
        <v>9</v>
      </c>
      <c r="X304" s="493">
        <v>9</v>
      </c>
      <c r="Y304" s="417">
        <f t="shared" si="96"/>
        <v>9</v>
      </c>
      <c r="Z304" s="404">
        <f>SUM(T304+Y304)/2</f>
        <v>9</v>
      </c>
      <c r="AA304" s="401" t="str">
        <f t="shared" si="89"/>
        <v>A-</v>
      </c>
      <c r="AB304" s="423">
        <v>9</v>
      </c>
      <c r="AC304" s="1050"/>
      <c r="AD304" s="412" t="str">
        <f t="shared" si="90"/>
        <v>A-</v>
      </c>
      <c r="AE304" s="408">
        <f>SUM(M304,Z304,AB304)/3</f>
        <v>9</v>
      </c>
      <c r="AF304" s="288"/>
      <c r="AG304" s="567"/>
      <c r="AH304" s="567"/>
      <c r="AI304" s="566" t="str">
        <f t="shared" si="99"/>
        <v>N</v>
      </c>
      <c r="AJ304" s="572"/>
      <c r="AK304" s="558"/>
      <c r="AL304" s="558"/>
      <c r="AM304" s="559"/>
      <c r="AN304" s="559"/>
      <c r="AO304" s="560"/>
      <c r="AP304" s="598">
        <f t="shared" si="100"/>
        <v>0</v>
      </c>
      <c r="AQ304" s="598">
        <f t="shared" si="101"/>
        <v>0</v>
      </c>
      <c r="AR304" s="558">
        <f t="shared" si="102"/>
        <v>0</v>
      </c>
      <c r="AS304" s="599">
        <f t="shared" si="91"/>
        <v>75</v>
      </c>
      <c r="AT304" s="772">
        <v>75</v>
      </c>
      <c r="AU304" s="661"/>
      <c r="AV304" s="661"/>
      <c r="AW304" s="661"/>
      <c r="AX304" s="661"/>
      <c r="AY304" s="661"/>
      <c r="AZ304" s="661"/>
      <c r="BA304" s="661"/>
      <c r="BB304" s="661"/>
      <c r="BC304" s="661"/>
      <c r="BD304" s="787"/>
    </row>
    <row r="305" spans="1:56" ht="76.5" x14ac:dyDescent="0.9">
      <c r="A305" s="430">
        <v>8</v>
      </c>
      <c r="B305" s="776">
        <f>DATOS!F15</f>
        <v>0</v>
      </c>
      <c r="C305" s="491">
        <v>9</v>
      </c>
      <c r="D305" s="492">
        <v>9</v>
      </c>
      <c r="E305" s="492">
        <v>9</v>
      </c>
      <c r="F305" s="493">
        <v>9</v>
      </c>
      <c r="G305" s="417">
        <f t="shared" si="92"/>
        <v>9</v>
      </c>
      <c r="H305" s="491">
        <v>9</v>
      </c>
      <c r="I305" s="492">
        <v>9</v>
      </c>
      <c r="J305" s="492">
        <v>9</v>
      </c>
      <c r="K305" s="493">
        <v>9</v>
      </c>
      <c r="L305" s="417">
        <f t="shared" si="93"/>
        <v>9</v>
      </c>
      <c r="M305" s="404">
        <f t="shared" ref="M305:M337" si="103">SUM(G305+L305)/2</f>
        <v>9</v>
      </c>
      <c r="N305" s="401" t="str">
        <f t="shared" si="88"/>
        <v>A-</v>
      </c>
      <c r="O305" s="396"/>
      <c r="P305" s="491">
        <v>9</v>
      </c>
      <c r="Q305" s="492">
        <v>9</v>
      </c>
      <c r="R305" s="492">
        <v>9</v>
      </c>
      <c r="S305" s="493">
        <v>9</v>
      </c>
      <c r="T305" s="420">
        <f t="shared" si="95"/>
        <v>9</v>
      </c>
      <c r="U305" s="491">
        <v>9</v>
      </c>
      <c r="V305" s="492">
        <v>9</v>
      </c>
      <c r="W305" s="492">
        <v>9</v>
      </c>
      <c r="X305" s="493">
        <v>9</v>
      </c>
      <c r="Y305" s="417">
        <f t="shared" si="96"/>
        <v>9</v>
      </c>
      <c r="Z305" s="404">
        <f t="shared" ref="Z305:Z337" si="104">SUM(T305+Y305)/2</f>
        <v>9</v>
      </c>
      <c r="AA305" s="401" t="str">
        <f t="shared" si="89"/>
        <v>A-</v>
      </c>
      <c r="AB305" s="423">
        <v>9</v>
      </c>
      <c r="AC305" s="1050"/>
      <c r="AD305" s="412" t="str">
        <f t="shared" si="90"/>
        <v>A-</v>
      </c>
      <c r="AE305" s="408">
        <f t="shared" ref="AE305:AE337" si="105">SUM(M305,Z305,AB305)/3</f>
        <v>9</v>
      </c>
      <c r="AF305" s="288"/>
      <c r="AG305" s="567"/>
      <c r="AH305" s="567"/>
      <c r="AI305" s="566" t="str">
        <f t="shared" si="99"/>
        <v>N</v>
      </c>
      <c r="AJ305" s="572"/>
      <c r="AK305" s="558"/>
      <c r="AL305" s="558"/>
      <c r="AM305" s="559"/>
      <c r="AN305" s="559"/>
      <c r="AO305" s="560"/>
      <c r="AP305" s="598">
        <f t="shared" si="100"/>
        <v>0</v>
      </c>
      <c r="AQ305" s="598">
        <f t="shared" si="101"/>
        <v>0</v>
      </c>
      <c r="AR305" s="558">
        <f t="shared" si="102"/>
        <v>0</v>
      </c>
      <c r="AS305" s="599">
        <f t="shared" si="91"/>
        <v>75</v>
      </c>
      <c r="AT305" s="772">
        <v>75</v>
      </c>
      <c r="AU305" s="661"/>
      <c r="AV305" s="661"/>
      <c r="AW305" s="661"/>
      <c r="AX305" s="661"/>
      <c r="AY305" s="661"/>
      <c r="AZ305" s="661"/>
      <c r="BA305" s="661"/>
      <c r="BB305" s="661"/>
      <c r="BC305" s="661"/>
      <c r="BD305" s="787"/>
    </row>
    <row r="306" spans="1:56" ht="76.5" x14ac:dyDescent="0.9">
      <c r="A306" s="430">
        <v>9</v>
      </c>
      <c r="B306" s="776">
        <f>DATOS!F16</f>
        <v>0</v>
      </c>
      <c r="C306" s="491">
        <v>9</v>
      </c>
      <c r="D306" s="492">
        <v>9</v>
      </c>
      <c r="E306" s="492">
        <v>9</v>
      </c>
      <c r="F306" s="493">
        <v>9</v>
      </c>
      <c r="G306" s="417">
        <f t="shared" si="92"/>
        <v>9</v>
      </c>
      <c r="H306" s="491">
        <v>9</v>
      </c>
      <c r="I306" s="492">
        <v>9</v>
      </c>
      <c r="J306" s="492">
        <v>9</v>
      </c>
      <c r="K306" s="493">
        <v>9</v>
      </c>
      <c r="L306" s="417">
        <f t="shared" si="93"/>
        <v>9</v>
      </c>
      <c r="M306" s="404">
        <f t="shared" si="103"/>
        <v>9</v>
      </c>
      <c r="N306" s="401" t="str">
        <f t="shared" si="88"/>
        <v>A-</v>
      </c>
      <c r="O306" s="396"/>
      <c r="P306" s="491">
        <v>9</v>
      </c>
      <c r="Q306" s="492">
        <v>9</v>
      </c>
      <c r="R306" s="492">
        <v>9</v>
      </c>
      <c r="S306" s="493">
        <v>9</v>
      </c>
      <c r="T306" s="420">
        <f t="shared" si="95"/>
        <v>9</v>
      </c>
      <c r="U306" s="491">
        <v>9</v>
      </c>
      <c r="V306" s="492">
        <v>9</v>
      </c>
      <c r="W306" s="492">
        <v>9</v>
      </c>
      <c r="X306" s="493">
        <v>9</v>
      </c>
      <c r="Y306" s="417">
        <f t="shared" si="96"/>
        <v>9</v>
      </c>
      <c r="Z306" s="404">
        <f t="shared" si="104"/>
        <v>9</v>
      </c>
      <c r="AA306" s="401" t="str">
        <f t="shared" si="89"/>
        <v>A-</v>
      </c>
      <c r="AB306" s="423">
        <v>9</v>
      </c>
      <c r="AC306" s="1050"/>
      <c r="AD306" s="412" t="str">
        <f t="shared" si="90"/>
        <v>A-</v>
      </c>
      <c r="AE306" s="408">
        <f t="shared" si="105"/>
        <v>9</v>
      </c>
      <c r="AF306" s="288"/>
      <c r="AG306" s="567"/>
      <c r="AH306" s="567"/>
      <c r="AI306" s="566" t="str">
        <f t="shared" si="99"/>
        <v>N</v>
      </c>
      <c r="AJ306" s="572"/>
      <c r="AK306" s="558"/>
      <c r="AL306" s="558"/>
      <c r="AM306" s="559"/>
      <c r="AN306" s="559"/>
      <c r="AO306" s="560"/>
      <c r="AP306" s="598">
        <f t="shared" si="100"/>
        <v>0</v>
      </c>
      <c r="AQ306" s="598">
        <f t="shared" si="101"/>
        <v>0</v>
      </c>
      <c r="AR306" s="558">
        <f t="shared" si="102"/>
        <v>0</v>
      </c>
      <c r="AS306" s="599">
        <f t="shared" si="91"/>
        <v>75</v>
      </c>
      <c r="AT306" s="772">
        <v>75</v>
      </c>
      <c r="AU306" s="661"/>
      <c r="AV306" s="661"/>
      <c r="AW306" s="661"/>
      <c r="AX306" s="661"/>
      <c r="AY306" s="661"/>
      <c r="AZ306" s="661"/>
      <c r="BA306" s="661"/>
      <c r="BB306" s="661"/>
      <c r="BC306" s="661"/>
      <c r="BD306" s="787"/>
    </row>
    <row r="307" spans="1:56" ht="76.5" x14ac:dyDescent="0.9">
      <c r="A307" s="430">
        <v>10</v>
      </c>
      <c r="B307" s="776">
        <f>DATOS!F17</f>
        <v>0</v>
      </c>
      <c r="C307" s="491">
        <v>9</v>
      </c>
      <c r="D307" s="492">
        <v>9</v>
      </c>
      <c r="E307" s="492">
        <v>9</v>
      </c>
      <c r="F307" s="493">
        <v>9</v>
      </c>
      <c r="G307" s="417">
        <f t="shared" si="92"/>
        <v>9</v>
      </c>
      <c r="H307" s="491">
        <v>9</v>
      </c>
      <c r="I307" s="492">
        <v>9</v>
      </c>
      <c r="J307" s="492">
        <v>9</v>
      </c>
      <c r="K307" s="493">
        <v>9</v>
      </c>
      <c r="L307" s="417">
        <f t="shared" si="93"/>
        <v>9</v>
      </c>
      <c r="M307" s="404">
        <f t="shared" si="103"/>
        <v>9</v>
      </c>
      <c r="N307" s="401" t="str">
        <f t="shared" si="88"/>
        <v>A-</v>
      </c>
      <c r="O307" s="396"/>
      <c r="P307" s="491">
        <v>9</v>
      </c>
      <c r="Q307" s="492">
        <v>9</v>
      </c>
      <c r="R307" s="492">
        <v>9</v>
      </c>
      <c r="S307" s="493">
        <v>9</v>
      </c>
      <c r="T307" s="420">
        <f t="shared" si="95"/>
        <v>9</v>
      </c>
      <c r="U307" s="491">
        <v>9</v>
      </c>
      <c r="V307" s="492">
        <v>9</v>
      </c>
      <c r="W307" s="492">
        <v>9</v>
      </c>
      <c r="X307" s="493">
        <v>9</v>
      </c>
      <c r="Y307" s="417">
        <f t="shared" si="96"/>
        <v>9</v>
      </c>
      <c r="Z307" s="404">
        <f t="shared" si="104"/>
        <v>9</v>
      </c>
      <c r="AA307" s="401" t="str">
        <f t="shared" si="89"/>
        <v>A-</v>
      </c>
      <c r="AB307" s="423">
        <v>9</v>
      </c>
      <c r="AC307" s="1050"/>
      <c r="AD307" s="412" t="str">
        <f t="shared" si="90"/>
        <v>A-</v>
      </c>
      <c r="AE307" s="408">
        <f t="shared" si="105"/>
        <v>9</v>
      </c>
      <c r="AF307" s="288"/>
      <c r="AG307" s="567"/>
      <c r="AH307" s="567"/>
      <c r="AI307" s="566" t="str">
        <f t="shared" si="99"/>
        <v>N</v>
      </c>
      <c r="AJ307" s="572"/>
      <c r="AK307" s="558"/>
      <c r="AL307" s="558"/>
      <c r="AM307" s="559"/>
      <c r="AN307" s="559"/>
      <c r="AO307" s="560"/>
      <c r="AP307" s="598">
        <f t="shared" si="100"/>
        <v>0</v>
      </c>
      <c r="AQ307" s="598">
        <f t="shared" si="101"/>
        <v>0</v>
      </c>
      <c r="AR307" s="558">
        <f t="shared" si="102"/>
        <v>0</v>
      </c>
      <c r="AS307" s="599">
        <f t="shared" si="91"/>
        <v>75</v>
      </c>
      <c r="AT307" s="772">
        <v>75</v>
      </c>
      <c r="AU307" s="661"/>
      <c r="AV307" s="661"/>
      <c r="AW307" s="661"/>
      <c r="AX307" s="661"/>
      <c r="AY307" s="661"/>
      <c r="AZ307" s="661"/>
      <c r="BA307" s="661"/>
      <c r="BB307" s="661"/>
      <c r="BC307" s="661"/>
      <c r="BD307" s="787"/>
    </row>
    <row r="308" spans="1:56" ht="76.5" x14ac:dyDescent="0.9">
      <c r="A308" s="430">
        <v>11</v>
      </c>
      <c r="B308" s="776">
        <f>DATOS!F18</f>
        <v>0</v>
      </c>
      <c r="C308" s="491">
        <v>9</v>
      </c>
      <c r="D308" s="492">
        <v>9</v>
      </c>
      <c r="E308" s="492">
        <v>9</v>
      </c>
      <c r="F308" s="493">
        <v>9</v>
      </c>
      <c r="G308" s="417">
        <f t="shared" si="92"/>
        <v>9</v>
      </c>
      <c r="H308" s="491">
        <v>9</v>
      </c>
      <c r="I308" s="492">
        <v>9</v>
      </c>
      <c r="J308" s="492">
        <v>9</v>
      </c>
      <c r="K308" s="493">
        <v>9</v>
      </c>
      <c r="L308" s="417">
        <f t="shared" si="93"/>
        <v>9</v>
      </c>
      <c r="M308" s="404">
        <f t="shared" si="103"/>
        <v>9</v>
      </c>
      <c r="N308" s="401" t="str">
        <f t="shared" si="88"/>
        <v>A-</v>
      </c>
      <c r="O308" s="396"/>
      <c r="P308" s="491">
        <v>9</v>
      </c>
      <c r="Q308" s="492">
        <v>9</v>
      </c>
      <c r="R308" s="492">
        <v>9</v>
      </c>
      <c r="S308" s="493">
        <v>9</v>
      </c>
      <c r="T308" s="420">
        <f t="shared" si="95"/>
        <v>9</v>
      </c>
      <c r="U308" s="491">
        <v>9</v>
      </c>
      <c r="V308" s="492">
        <v>9</v>
      </c>
      <c r="W308" s="492">
        <v>9</v>
      </c>
      <c r="X308" s="493">
        <v>9</v>
      </c>
      <c r="Y308" s="417">
        <f t="shared" si="96"/>
        <v>9</v>
      </c>
      <c r="Z308" s="404">
        <f t="shared" si="104"/>
        <v>9</v>
      </c>
      <c r="AA308" s="401" t="str">
        <f t="shared" si="89"/>
        <v>A-</v>
      </c>
      <c r="AB308" s="423">
        <v>9</v>
      </c>
      <c r="AC308" s="1050"/>
      <c r="AD308" s="412" t="str">
        <f t="shared" si="90"/>
        <v>A-</v>
      </c>
      <c r="AE308" s="408">
        <f t="shared" si="105"/>
        <v>9</v>
      </c>
      <c r="AF308" s="288"/>
      <c r="AG308" s="567"/>
      <c r="AH308" s="567"/>
      <c r="AI308" s="566" t="str">
        <f t="shared" si="99"/>
        <v>N</v>
      </c>
      <c r="AJ308" s="572"/>
      <c r="AK308" s="558"/>
      <c r="AL308" s="558"/>
      <c r="AM308" s="559"/>
      <c r="AN308" s="559"/>
      <c r="AO308" s="560"/>
      <c r="AP308" s="598">
        <f t="shared" si="100"/>
        <v>0</v>
      </c>
      <c r="AQ308" s="598">
        <f t="shared" si="101"/>
        <v>0</v>
      </c>
      <c r="AR308" s="558">
        <f t="shared" si="102"/>
        <v>0</v>
      </c>
      <c r="AS308" s="599">
        <f t="shared" si="91"/>
        <v>75</v>
      </c>
      <c r="AT308" s="772">
        <v>75</v>
      </c>
      <c r="AU308" s="661"/>
      <c r="AV308" s="661"/>
      <c r="AW308" s="661"/>
      <c r="AX308" s="661"/>
      <c r="AY308" s="661"/>
      <c r="AZ308" s="661"/>
      <c r="BA308" s="661"/>
      <c r="BB308" s="661"/>
      <c r="BC308" s="661"/>
      <c r="BD308" s="787"/>
    </row>
    <row r="309" spans="1:56" ht="76.5" x14ac:dyDescent="0.9">
      <c r="A309" s="430">
        <v>12</v>
      </c>
      <c r="B309" s="776">
        <f>DATOS!F19</f>
        <v>0</v>
      </c>
      <c r="C309" s="491">
        <v>8</v>
      </c>
      <c r="D309" s="492">
        <v>8</v>
      </c>
      <c r="E309" s="492">
        <v>8</v>
      </c>
      <c r="F309" s="493">
        <v>8</v>
      </c>
      <c r="G309" s="417">
        <f t="shared" si="92"/>
        <v>8</v>
      </c>
      <c r="H309" s="491">
        <v>8</v>
      </c>
      <c r="I309" s="492">
        <v>8</v>
      </c>
      <c r="J309" s="492">
        <v>8</v>
      </c>
      <c r="K309" s="493">
        <v>8</v>
      </c>
      <c r="L309" s="417">
        <f t="shared" si="93"/>
        <v>8</v>
      </c>
      <c r="M309" s="404">
        <f t="shared" si="103"/>
        <v>8</v>
      </c>
      <c r="N309" s="401" t="str">
        <f t="shared" si="88"/>
        <v>B+</v>
      </c>
      <c r="O309" s="396"/>
      <c r="P309" s="491">
        <v>8</v>
      </c>
      <c r="Q309" s="492">
        <v>8</v>
      </c>
      <c r="R309" s="492">
        <v>8</v>
      </c>
      <c r="S309" s="493">
        <v>8</v>
      </c>
      <c r="T309" s="420">
        <f t="shared" si="95"/>
        <v>8</v>
      </c>
      <c r="U309" s="491">
        <v>8</v>
      </c>
      <c r="V309" s="492">
        <v>8</v>
      </c>
      <c r="W309" s="492">
        <v>8</v>
      </c>
      <c r="X309" s="493">
        <v>8</v>
      </c>
      <c r="Y309" s="417">
        <f t="shared" si="96"/>
        <v>8</v>
      </c>
      <c r="Z309" s="404">
        <f t="shared" si="104"/>
        <v>8</v>
      </c>
      <c r="AA309" s="401" t="str">
        <f t="shared" si="89"/>
        <v>B+</v>
      </c>
      <c r="AB309" s="423">
        <v>8</v>
      </c>
      <c r="AC309" s="1050"/>
      <c r="AD309" s="412" t="str">
        <f t="shared" si="90"/>
        <v>B+</v>
      </c>
      <c r="AE309" s="408">
        <f t="shared" si="105"/>
        <v>8</v>
      </c>
      <c r="AF309" s="288"/>
      <c r="AG309" s="567"/>
      <c r="AH309" s="567"/>
      <c r="AI309" s="566" t="str">
        <f t="shared" si="99"/>
        <v>N</v>
      </c>
      <c r="AJ309" s="572"/>
      <c r="AK309" s="558"/>
      <c r="AL309" s="558"/>
      <c r="AM309" s="559"/>
      <c r="AN309" s="559"/>
      <c r="AO309" s="560"/>
      <c r="AP309" s="598">
        <f t="shared" si="100"/>
        <v>0</v>
      </c>
      <c r="AQ309" s="598">
        <f t="shared" si="101"/>
        <v>0</v>
      </c>
      <c r="AR309" s="558">
        <f t="shared" si="102"/>
        <v>0</v>
      </c>
      <c r="AS309" s="599">
        <f t="shared" si="91"/>
        <v>75</v>
      </c>
      <c r="AT309" s="772">
        <v>75</v>
      </c>
      <c r="AU309" s="661"/>
      <c r="AV309" s="661"/>
      <c r="AW309" s="661"/>
      <c r="AX309" s="661"/>
      <c r="AY309" s="661"/>
      <c r="AZ309" s="661"/>
      <c r="BA309" s="661"/>
      <c r="BB309" s="661"/>
      <c r="BC309" s="661"/>
      <c r="BD309" s="787"/>
    </row>
    <row r="310" spans="1:56" ht="76.5" x14ac:dyDescent="0.9">
      <c r="A310" s="430">
        <v>13</v>
      </c>
      <c r="B310" s="776">
        <f>DATOS!F20</f>
        <v>0</v>
      </c>
      <c r="C310" s="491">
        <v>8</v>
      </c>
      <c r="D310" s="492">
        <v>8</v>
      </c>
      <c r="E310" s="492">
        <v>8</v>
      </c>
      <c r="F310" s="493">
        <v>8</v>
      </c>
      <c r="G310" s="417">
        <f t="shared" si="92"/>
        <v>8</v>
      </c>
      <c r="H310" s="491">
        <v>8</v>
      </c>
      <c r="I310" s="492">
        <v>8</v>
      </c>
      <c r="J310" s="492">
        <v>8</v>
      </c>
      <c r="K310" s="493">
        <v>8</v>
      </c>
      <c r="L310" s="417">
        <f t="shared" si="93"/>
        <v>8</v>
      </c>
      <c r="M310" s="404">
        <f t="shared" si="103"/>
        <v>8</v>
      </c>
      <c r="N310" s="401" t="str">
        <f t="shared" si="88"/>
        <v>B+</v>
      </c>
      <c r="O310" s="396"/>
      <c r="P310" s="491">
        <v>8</v>
      </c>
      <c r="Q310" s="492">
        <v>8</v>
      </c>
      <c r="R310" s="492">
        <v>8</v>
      </c>
      <c r="S310" s="493">
        <v>8</v>
      </c>
      <c r="T310" s="420">
        <f t="shared" si="95"/>
        <v>8</v>
      </c>
      <c r="U310" s="491">
        <v>8</v>
      </c>
      <c r="V310" s="492">
        <v>8</v>
      </c>
      <c r="W310" s="492">
        <v>8</v>
      </c>
      <c r="X310" s="493">
        <v>8</v>
      </c>
      <c r="Y310" s="417">
        <f t="shared" si="96"/>
        <v>8</v>
      </c>
      <c r="Z310" s="404">
        <f t="shared" si="104"/>
        <v>8</v>
      </c>
      <c r="AA310" s="401" t="str">
        <f t="shared" si="89"/>
        <v>B+</v>
      </c>
      <c r="AB310" s="423">
        <v>8</v>
      </c>
      <c r="AC310" s="1050"/>
      <c r="AD310" s="412" t="str">
        <f t="shared" si="90"/>
        <v>B+</v>
      </c>
      <c r="AE310" s="408">
        <f t="shared" si="105"/>
        <v>8</v>
      </c>
      <c r="AF310" s="288"/>
      <c r="AG310" s="567"/>
      <c r="AH310" s="567"/>
      <c r="AI310" s="566" t="str">
        <f t="shared" si="99"/>
        <v>N</v>
      </c>
      <c r="AJ310" s="572"/>
      <c r="AK310" s="558"/>
      <c r="AL310" s="558"/>
      <c r="AM310" s="559"/>
      <c r="AN310" s="559"/>
      <c r="AO310" s="560"/>
      <c r="AP310" s="598">
        <f t="shared" si="100"/>
        <v>0</v>
      </c>
      <c r="AQ310" s="598">
        <f t="shared" si="101"/>
        <v>0</v>
      </c>
      <c r="AR310" s="558">
        <f t="shared" si="102"/>
        <v>0</v>
      </c>
      <c r="AS310" s="599">
        <f t="shared" si="91"/>
        <v>75</v>
      </c>
      <c r="AT310" s="772">
        <v>75</v>
      </c>
      <c r="AU310" s="661"/>
      <c r="AV310" s="661"/>
      <c r="AW310" s="661"/>
      <c r="AX310" s="661"/>
      <c r="AY310" s="661"/>
      <c r="AZ310" s="661"/>
      <c r="BA310" s="661"/>
      <c r="BB310" s="661"/>
      <c r="BC310" s="661"/>
      <c r="BD310" s="787"/>
    </row>
    <row r="311" spans="1:56" ht="76.5" x14ac:dyDescent="0.9">
      <c r="A311" s="430">
        <v>14</v>
      </c>
      <c r="B311" s="776">
        <f>DATOS!F21</f>
        <v>0</v>
      </c>
      <c r="C311" s="491">
        <v>8</v>
      </c>
      <c r="D311" s="492">
        <v>8</v>
      </c>
      <c r="E311" s="492">
        <v>8</v>
      </c>
      <c r="F311" s="493">
        <v>8</v>
      </c>
      <c r="G311" s="417">
        <f t="shared" si="92"/>
        <v>8</v>
      </c>
      <c r="H311" s="491">
        <v>8</v>
      </c>
      <c r="I311" s="492">
        <v>8</v>
      </c>
      <c r="J311" s="492">
        <v>8</v>
      </c>
      <c r="K311" s="493">
        <v>8</v>
      </c>
      <c r="L311" s="417">
        <f t="shared" si="93"/>
        <v>8</v>
      </c>
      <c r="M311" s="404">
        <f t="shared" si="103"/>
        <v>8</v>
      </c>
      <c r="N311" s="401" t="str">
        <f t="shared" si="88"/>
        <v>B+</v>
      </c>
      <c r="O311" s="396"/>
      <c r="P311" s="491">
        <v>8</v>
      </c>
      <c r="Q311" s="492">
        <v>8</v>
      </c>
      <c r="R311" s="492">
        <v>8</v>
      </c>
      <c r="S311" s="493">
        <v>8</v>
      </c>
      <c r="T311" s="420">
        <f t="shared" si="95"/>
        <v>8</v>
      </c>
      <c r="U311" s="491">
        <v>8</v>
      </c>
      <c r="V311" s="492">
        <v>8</v>
      </c>
      <c r="W311" s="492">
        <v>8</v>
      </c>
      <c r="X311" s="493">
        <v>8</v>
      </c>
      <c r="Y311" s="417">
        <f t="shared" si="96"/>
        <v>8</v>
      </c>
      <c r="Z311" s="404">
        <f t="shared" si="104"/>
        <v>8</v>
      </c>
      <c r="AA311" s="401" t="str">
        <f t="shared" si="89"/>
        <v>B+</v>
      </c>
      <c r="AB311" s="423">
        <v>8</v>
      </c>
      <c r="AC311" s="1050"/>
      <c r="AD311" s="412" t="str">
        <f t="shared" si="90"/>
        <v>B+</v>
      </c>
      <c r="AE311" s="408">
        <f t="shared" si="105"/>
        <v>8</v>
      </c>
      <c r="AF311" s="288"/>
      <c r="AG311" s="567"/>
      <c r="AH311" s="567"/>
      <c r="AI311" s="566" t="str">
        <f t="shared" si="99"/>
        <v>N</v>
      </c>
      <c r="AJ311" s="572"/>
      <c r="AK311" s="558"/>
      <c r="AL311" s="558"/>
      <c r="AM311" s="559"/>
      <c r="AN311" s="559"/>
      <c r="AO311" s="560"/>
      <c r="AP311" s="598">
        <f t="shared" si="100"/>
        <v>0</v>
      </c>
      <c r="AQ311" s="598">
        <f t="shared" si="101"/>
        <v>0</v>
      </c>
      <c r="AR311" s="558">
        <f t="shared" si="102"/>
        <v>0</v>
      </c>
      <c r="AS311" s="599">
        <f t="shared" si="91"/>
        <v>75</v>
      </c>
      <c r="AT311" s="772">
        <v>75</v>
      </c>
      <c r="AU311" s="661"/>
      <c r="AV311" s="661"/>
      <c r="AW311" s="661"/>
      <c r="AX311" s="661"/>
      <c r="AY311" s="661"/>
      <c r="AZ311" s="661"/>
      <c r="BA311" s="661"/>
      <c r="BB311" s="661"/>
      <c r="BC311" s="661"/>
      <c r="BD311" s="787"/>
    </row>
    <row r="312" spans="1:56" ht="76.5" x14ac:dyDescent="0.9">
      <c r="A312" s="430">
        <v>15</v>
      </c>
      <c r="B312" s="776">
        <f>DATOS!F22</f>
        <v>0</v>
      </c>
      <c r="C312" s="491">
        <v>8</v>
      </c>
      <c r="D312" s="492">
        <v>8</v>
      </c>
      <c r="E312" s="492">
        <v>8</v>
      </c>
      <c r="F312" s="493">
        <v>8</v>
      </c>
      <c r="G312" s="417">
        <f t="shared" si="92"/>
        <v>8</v>
      </c>
      <c r="H312" s="491">
        <v>8</v>
      </c>
      <c r="I312" s="492">
        <v>8</v>
      </c>
      <c r="J312" s="492">
        <v>8</v>
      </c>
      <c r="K312" s="493">
        <v>8</v>
      </c>
      <c r="L312" s="417">
        <f t="shared" si="93"/>
        <v>8</v>
      </c>
      <c r="M312" s="404">
        <f t="shared" si="103"/>
        <v>8</v>
      </c>
      <c r="N312" s="401" t="str">
        <f t="shared" si="88"/>
        <v>B+</v>
      </c>
      <c r="O312" s="396"/>
      <c r="P312" s="491">
        <v>8</v>
      </c>
      <c r="Q312" s="492">
        <v>8</v>
      </c>
      <c r="R312" s="492">
        <v>8</v>
      </c>
      <c r="S312" s="493">
        <v>8</v>
      </c>
      <c r="T312" s="420">
        <f t="shared" si="95"/>
        <v>8</v>
      </c>
      <c r="U312" s="491">
        <v>8</v>
      </c>
      <c r="V312" s="492">
        <v>8</v>
      </c>
      <c r="W312" s="492">
        <v>8</v>
      </c>
      <c r="X312" s="493">
        <v>8</v>
      </c>
      <c r="Y312" s="417">
        <f t="shared" si="96"/>
        <v>8</v>
      </c>
      <c r="Z312" s="404">
        <f t="shared" si="104"/>
        <v>8</v>
      </c>
      <c r="AA312" s="401" t="str">
        <f t="shared" si="89"/>
        <v>B+</v>
      </c>
      <c r="AB312" s="423">
        <v>8</v>
      </c>
      <c r="AC312" s="1050"/>
      <c r="AD312" s="412" t="str">
        <f t="shared" si="90"/>
        <v>B+</v>
      </c>
      <c r="AE312" s="408">
        <f t="shared" si="105"/>
        <v>8</v>
      </c>
      <c r="AF312" s="288"/>
      <c r="AG312" s="567"/>
      <c r="AH312" s="567"/>
      <c r="AI312" s="566" t="str">
        <f t="shared" si="99"/>
        <v>N</v>
      </c>
      <c r="AJ312" s="572"/>
      <c r="AK312" s="558"/>
      <c r="AL312" s="558"/>
      <c r="AM312" s="559"/>
      <c r="AN312" s="559"/>
      <c r="AO312" s="560"/>
      <c r="AP312" s="598">
        <f t="shared" si="100"/>
        <v>0</v>
      </c>
      <c r="AQ312" s="598">
        <f t="shared" si="101"/>
        <v>0</v>
      </c>
      <c r="AR312" s="558">
        <f t="shared" si="102"/>
        <v>0</v>
      </c>
      <c r="AS312" s="599">
        <f t="shared" si="91"/>
        <v>75</v>
      </c>
      <c r="AT312" s="772">
        <v>75</v>
      </c>
      <c r="AU312" s="661"/>
      <c r="AV312" s="661"/>
      <c r="AW312" s="661"/>
      <c r="AX312" s="661"/>
      <c r="AY312" s="661"/>
      <c r="AZ312" s="661"/>
      <c r="BA312" s="661"/>
      <c r="BB312" s="661"/>
      <c r="BC312" s="661"/>
      <c r="BD312" s="787"/>
    </row>
    <row r="313" spans="1:56" ht="76.5" x14ac:dyDescent="0.9">
      <c r="A313" s="430">
        <v>16</v>
      </c>
      <c r="B313" s="776">
        <f>DATOS!F23</f>
        <v>0</v>
      </c>
      <c r="C313" s="491">
        <v>7</v>
      </c>
      <c r="D313" s="492">
        <v>7</v>
      </c>
      <c r="E313" s="492">
        <v>7</v>
      </c>
      <c r="F313" s="493">
        <v>7</v>
      </c>
      <c r="G313" s="417">
        <f t="shared" si="92"/>
        <v>7</v>
      </c>
      <c r="H313" s="491">
        <v>7</v>
      </c>
      <c r="I313" s="492">
        <v>7</v>
      </c>
      <c r="J313" s="492">
        <v>7</v>
      </c>
      <c r="K313" s="493">
        <v>7</v>
      </c>
      <c r="L313" s="417">
        <f t="shared" si="93"/>
        <v>7</v>
      </c>
      <c r="M313" s="404">
        <f t="shared" si="103"/>
        <v>7</v>
      </c>
      <c r="N313" s="401" t="str">
        <f t="shared" si="88"/>
        <v>B-</v>
      </c>
      <c r="O313" s="396"/>
      <c r="P313" s="491">
        <v>7</v>
      </c>
      <c r="Q313" s="492">
        <v>7</v>
      </c>
      <c r="R313" s="492">
        <v>7</v>
      </c>
      <c r="S313" s="493">
        <v>7</v>
      </c>
      <c r="T313" s="420">
        <f t="shared" si="95"/>
        <v>7</v>
      </c>
      <c r="U313" s="491">
        <v>7</v>
      </c>
      <c r="V313" s="492">
        <v>7</v>
      </c>
      <c r="W313" s="492">
        <v>7</v>
      </c>
      <c r="X313" s="493">
        <v>7</v>
      </c>
      <c r="Y313" s="417">
        <f t="shared" si="96"/>
        <v>7</v>
      </c>
      <c r="Z313" s="404">
        <f t="shared" si="104"/>
        <v>7</v>
      </c>
      <c r="AA313" s="401" t="str">
        <f t="shared" si="89"/>
        <v>B-</v>
      </c>
      <c r="AB313" s="423">
        <v>7</v>
      </c>
      <c r="AC313" s="1050"/>
      <c r="AD313" s="412" t="str">
        <f t="shared" si="90"/>
        <v>B-</v>
      </c>
      <c r="AE313" s="408">
        <f t="shared" si="105"/>
        <v>7</v>
      </c>
      <c r="AF313" s="288"/>
      <c r="AG313" s="567"/>
      <c r="AH313" s="567"/>
      <c r="AI313" s="566" t="str">
        <f t="shared" si="99"/>
        <v>N</v>
      </c>
      <c r="AJ313" s="572"/>
      <c r="AK313" s="558"/>
      <c r="AL313" s="558"/>
      <c r="AM313" s="559"/>
      <c r="AN313" s="559"/>
      <c r="AO313" s="560"/>
      <c r="AP313" s="598">
        <f t="shared" si="100"/>
        <v>0</v>
      </c>
      <c r="AQ313" s="598">
        <f t="shared" si="101"/>
        <v>0</v>
      </c>
      <c r="AR313" s="558">
        <f t="shared" si="102"/>
        <v>0</v>
      </c>
      <c r="AS313" s="599">
        <f t="shared" si="91"/>
        <v>75</v>
      </c>
      <c r="AT313" s="772">
        <v>75</v>
      </c>
      <c r="AU313" s="661"/>
      <c r="AV313" s="661"/>
      <c r="AW313" s="661"/>
      <c r="AX313" s="661"/>
      <c r="AY313" s="661"/>
      <c r="AZ313" s="661"/>
      <c r="BA313" s="661"/>
      <c r="BB313" s="661"/>
      <c r="BC313" s="661"/>
      <c r="BD313" s="787"/>
    </row>
    <row r="314" spans="1:56" ht="76.5" x14ac:dyDescent="0.9">
      <c r="A314" s="430">
        <v>17</v>
      </c>
      <c r="B314" s="776">
        <f>DATOS!F24</f>
        <v>0</v>
      </c>
      <c r="C314" s="491">
        <v>7</v>
      </c>
      <c r="D314" s="492">
        <v>7</v>
      </c>
      <c r="E314" s="492">
        <v>7</v>
      </c>
      <c r="F314" s="493">
        <v>7</v>
      </c>
      <c r="G314" s="417">
        <f t="shared" si="92"/>
        <v>7</v>
      </c>
      <c r="H314" s="491">
        <v>7</v>
      </c>
      <c r="I314" s="492">
        <v>7</v>
      </c>
      <c r="J314" s="492">
        <v>7</v>
      </c>
      <c r="K314" s="493">
        <v>7</v>
      </c>
      <c r="L314" s="417">
        <f t="shared" si="93"/>
        <v>7</v>
      </c>
      <c r="M314" s="404">
        <f t="shared" si="103"/>
        <v>7</v>
      </c>
      <c r="N314" s="401" t="str">
        <f t="shared" si="88"/>
        <v>B-</v>
      </c>
      <c r="O314" s="396"/>
      <c r="P314" s="491">
        <v>7</v>
      </c>
      <c r="Q314" s="492">
        <v>7</v>
      </c>
      <c r="R314" s="492">
        <v>7</v>
      </c>
      <c r="S314" s="493">
        <v>7</v>
      </c>
      <c r="T314" s="420">
        <f t="shared" si="95"/>
        <v>7</v>
      </c>
      <c r="U314" s="491">
        <v>7</v>
      </c>
      <c r="V314" s="492">
        <v>7</v>
      </c>
      <c r="W314" s="492">
        <v>7</v>
      </c>
      <c r="X314" s="493">
        <v>7</v>
      </c>
      <c r="Y314" s="417">
        <f t="shared" si="96"/>
        <v>7</v>
      </c>
      <c r="Z314" s="404">
        <f t="shared" si="104"/>
        <v>7</v>
      </c>
      <c r="AA314" s="401" t="str">
        <f t="shared" si="89"/>
        <v>B-</v>
      </c>
      <c r="AB314" s="423">
        <v>7</v>
      </c>
      <c r="AC314" s="1050"/>
      <c r="AD314" s="412" t="str">
        <f t="shared" si="90"/>
        <v>B-</v>
      </c>
      <c r="AE314" s="408">
        <f t="shared" si="105"/>
        <v>7</v>
      </c>
      <c r="AF314" s="288"/>
      <c r="AG314" s="567"/>
      <c r="AH314" s="567"/>
      <c r="AI314" s="566" t="str">
        <f t="shared" si="99"/>
        <v>N</v>
      </c>
      <c r="AJ314" s="572"/>
      <c r="AK314" s="558"/>
      <c r="AL314" s="558"/>
      <c r="AM314" s="559"/>
      <c r="AN314" s="559"/>
      <c r="AO314" s="560"/>
      <c r="AP314" s="598">
        <f t="shared" si="100"/>
        <v>0</v>
      </c>
      <c r="AQ314" s="598">
        <f t="shared" si="101"/>
        <v>0</v>
      </c>
      <c r="AR314" s="558">
        <f t="shared" si="102"/>
        <v>0</v>
      </c>
      <c r="AS314" s="599">
        <f t="shared" si="91"/>
        <v>75</v>
      </c>
      <c r="AT314" s="772">
        <v>75</v>
      </c>
      <c r="AU314" s="661"/>
      <c r="AV314" s="661"/>
      <c r="AW314" s="661"/>
      <c r="AX314" s="661"/>
      <c r="AY314" s="661"/>
      <c r="AZ314" s="661"/>
      <c r="BA314" s="661"/>
      <c r="BB314" s="661"/>
      <c r="BC314" s="661"/>
      <c r="BD314" s="787"/>
    </row>
    <row r="315" spans="1:56" ht="76.5" x14ac:dyDescent="0.9">
      <c r="A315" s="430">
        <v>18</v>
      </c>
      <c r="B315" s="776">
        <f>DATOS!F25</f>
        <v>0</v>
      </c>
      <c r="C315" s="491">
        <v>7</v>
      </c>
      <c r="D315" s="492">
        <v>7</v>
      </c>
      <c r="E315" s="492">
        <v>7</v>
      </c>
      <c r="F315" s="493">
        <v>7</v>
      </c>
      <c r="G315" s="417">
        <f t="shared" si="92"/>
        <v>7</v>
      </c>
      <c r="H315" s="491">
        <v>7</v>
      </c>
      <c r="I315" s="492">
        <v>7</v>
      </c>
      <c r="J315" s="492">
        <v>7</v>
      </c>
      <c r="K315" s="493">
        <v>7</v>
      </c>
      <c r="L315" s="417">
        <f t="shared" si="93"/>
        <v>7</v>
      </c>
      <c r="M315" s="404">
        <f t="shared" si="103"/>
        <v>7</v>
      </c>
      <c r="N315" s="401" t="str">
        <f t="shared" si="88"/>
        <v>B-</v>
      </c>
      <c r="O315" s="396"/>
      <c r="P315" s="491">
        <v>7</v>
      </c>
      <c r="Q315" s="492">
        <v>7</v>
      </c>
      <c r="R315" s="492">
        <v>7</v>
      </c>
      <c r="S315" s="493">
        <v>7</v>
      </c>
      <c r="T315" s="420">
        <f t="shared" si="95"/>
        <v>7</v>
      </c>
      <c r="U315" s="491">
        <v>7</v>
      </c>
      <c r="V315" s="492">
        <v>7</v>
      </c>
      <c r="W315" s="492">
        <v>7</v>
      </c>
      <c r="X315" s="493">
        <v>7</v>
      </c>
      <c r="Y315" s="417">
        <f t="shared" si="96"/>
        <v>7</v>
      </c>
      <c r="Z315" s="404">
        <f t="shared" si="104"/>
        <v>7</v>
      </c>
      <c r="AA315" s="401" t="str">
        <f t="shared" si="89"/>
        <v>B-</v>
      </c>
      <c r="AB315" s="423">
        <v>7</v>
      </c>
      <c r="AC315" s="1050"/>
      <c r="AD315" s="412" t="str">
        <f t="shared" si="90"/>
        <v>B-</v>
      </c>
      <c r="AE315" s="408">
        <f t="shared" si="105"/>
        <v>7</v>
      </c>
      <c r="AF315" s="288"/>
      <c r="AG315" s="567"/>
      <c r="AH315" s="567"/>
      <c r="AI315" s="566" t="str">
        <f t="shared" si="99"/>
        <v>N</v>
      </c>
      <c r="AJ315" s="572"/>
      <c r="AK315" s="558"/>
      <c r="AL315" s="558"/>
      <c r="AM315" s="559"/>
      <c r="AN315" s="559"/>
      <c r="AO315" s="560"/>
      <c r="AP315" s="598">
        <f t="shared" si="100"/>
        <v>0</v>
      </c>
      <c r="AQ315" s="598">
        <f t="shared" si="101"/>
        <v>0</v>
      </c>
      <c r="AR315" s="558">
        <f t="shared" si="102"/>
        <v>0</v>
      </c>
      <c r="AS315" s="599">
        <f t="shared" si="91"/>
        <v>75</v>
      </c>
      <c r="AT315" s="772">
        <v>75</v>
      </c>
      <c r="AU315" s="661"/>
      <c r="AV315" s="661"/>
      <c r="AW315" s="661"/>
      <c r="AX315" s="661"/>
      <c r="AY315" s="661"/>
      <c r="AZ315" s="661"/>
      <c r="BA315" s="661"/>
      <c r="BB315" s="661"/>
      <c r="BC315" s="661"/>
      <c r="BD315" s="787"/>
    </row>
    <row r="316" spans="1:56" ht="76.5" x14ac:dyDescent="0.9">
      <c r="A316" s="430">
        <v>19</v>
      </c>
      <c r="B316" s="776">
        <f>DATOS!F26</f>
        <v>0</v>
      </c>
      <c r="C316" s="491">
        <v>7</v>
      </c>
      <c r="D316" s="492">
        <v>7</v>
      </c>
      <c r="E316" s="492">
        <v>7</v>
      </c>
      <c r="F316" s="493">
        <v>7</v>
      </c>
      <c r="G316" s="417">
        <f t="shared" si="92"/>
        <v>7</v>
      </c>
      <c r="H316" s="491">
        <v>7</v>
      </c>
      <c r="I316" s="492">
        <v>7</v>
      </c>
      <c r="J316" s="492">
        <v>7</v>
      </c>
      <c r="K316" s="493">
        <v>7</v>
      </c>
      <c r="L316" s="417">
        <f t="shared" si="93"/>
        <v>7</v>
      </c>
      <c r="M316" s="404">
        <f t="shared" si="103"/>
        <v>7</v>
      </c>
      <c r="N316" s="401" t="str">
        <f t="shared" si="88"/>
        <v>B-</v>
      </c>
      <c r="O316" s="396"/>
      <c r="P316" s="491">
        <v>7</v>
      </c>
      <c r="Q316" s="492">
        <v>7</v>
      </c>
      <c r="R316" s="492">
        <v>7</v>
      </c>
      <c r="S316" s="493">
        <v>7</v>
      </c>
      <c r="T316" s="420">
        <f t="shared" si="95"/>
        <v>7</v>
      </c>
      <c r="U316" s="491">
        <v>7</v>
      </c>
      <c r="V316" s="492">
        <v>7</v>
      </c>
      <c r="W316" s="492">
        <v>7</v>
      </c>
      <c r="X316" s="493">
        <v>7</v>
      </c>
      <c r="Y316" s="417">
        <f t="shared" si="96"/>
        <v>7</v>
      </c>
      <c r="Z316" s="404">
        <f t="shared" si="104"/>
        <v>7</v>
      </c>
      <c r="AA316" s="401" t="str">
        <f t="shared" si="89"/>
        <v>B-</v>
      </c>
      <c r="AB316" s="423">
        <v>7</v>
      </c>
      <c r="AC316" s="1050"/>
      <c r="AD316" s="412" t="str">
        <f t="shared" si="90"/>
        <v>B-</v>
      </c>
      <c r="AE316" s="408">
        <f t="shared" si="105"/>
        <v>7</v>
      </c>
      <c r="AF316" s="288"/>
      <c r="AG316" s="567"/>
      <c r="AH316" s="567"/>
      <c r="AI316" s="566" t="str">
        <f t="shared" si="99"/>
        <v>N</v>
      </c>
      <c r="AJ316" s="572"/>
      <c r="AK316" s="558"/>
      <c r="AL316" s="558"/>
      <c r="AM316" s="559"/>
      <c r="AN316" s="559"/>
      <c r="AO316" s="560"/>
      <c r="AP316" s="598">
        <f t="shared" si="100"/>
        <v>0</v>
      </c>
      <c r="AQ316" s="598">
        <f t="shared" si="101"/>
        <v>0</v>
      </c>
      <c r="AR316" s="558">
        <f t="shared" si="102"/>
        <v>0</v>
      </c>
      <c r="AS316" s="599">
        <f t="shared" si="91"/>
        <v>75</v>
      </c>
      <c r="AT316" s="772">
        <v>75</v>
      </c>
      <c r="AU316" s="661"/>
      <c r="AV316" s="661"/>
      <c r="AW316" s="661"/>
      <c r="AX316" s="661"/>
      <c r="AY316" s="661"/>
      <c r="AZ316" s="661"/>
      <c r="BA316" s="661"/>
      <c r="BB316" s="661"/>
      <c r="BC316" s="661"/>
      <c r="BD316" s="787"/>
    </row>
    <row r="317" spans="1:56" ht="76.5" x14ac:dyDescent="0.9">
      <c r="A317" s="430">
        <v>20</v>
      </c>
      <c r="B317" s="776">
        <f>DATOS!F27</f>
        <v>0</v>
      </c>
      <c r="C317" s="491">
        <v>6</v>
      </c>
      <c r="D317" s="492">
        <v>6</v>
      </c>
      <c r="E317" s="492">
        <v>6</v>
      </c>
      <c r="F317" s="493">
        <v>6</v>
      </c>
      <c r="G317" s="417">
        <f t="shared" si="92"/>
        <v>6</v>
      </c>
      <c r="H317" s="491">
        <v>6</v>
      </c>
      <c r="I317" s="492">
        <v>6</v>
      </c>
      <c r="J317" s="492">
        <v>6</v>
      </c>
      <c r="K317" s="493">
        <v>6</v>
      </c>
      <c r="L317" s="417">
        <f t="shared" si="93"/>
        <v>6</v>
      </c>
      <c r="M317" s="404">
        <f t="shared" si="103"/>
        <v>6</v>
      </c>
      <c r="N317" s="401" t="str">
        <f t="shared" si="88"/>
        <v>C+</v>
      </c>
      <c r="O317" s="396"/>
      <c r="P317" s="491">
        <v>6</v>
      </c>
      <c r="Q317" s="492">
        <v>6</v>
      </c>
      <c r="R317" s="492">
        <v>6</v>
      </c>
      <c r="S317" s="493">
        <v>6</v>
      </c>
      <c r="T317" s="420">
        <f t="shared" si="95"/>
        <v>6</v>
      </c>
      <c r="U317" s="491">
        <v>6</v>
      </c>
      <c r="V317" s="492">
        <v>6</v>
      </c>
      <c r="W317" s="492">
        <v>6</v>
      </c>
      <c r="X317" s="493">
        <v>6</v>
      </c>
      <c r="Y317" s="417">
        <f t="shared" si="96"/>
        <v>6</v>
      </c>
      <c r="Z317" s="404">
        <f t="shared" si="104"/>
        <v>6</v>
      </c>
      <c r="AA317" s="401" t="str">
        <f t="shared" si="89"/>
        <v>C+</v>
      </c>
      <c r="AB317" s="423">
        <v>6</v>
      </c>
      <c r="AC317" s="1050"/>
      <c r="AD317" s="412" t="str">
        <f t="shared" si="90"/>
        <v>C+</v>
      </c>
      <c r="AE317" s="408">
        <f t="shared" si="105"/>
        <v>6</v>
      </c>
      <c r="AF317" s="288"/>
      <c r="AG317" s="567"/>
      <c r="AH317" s="567"/>
      <c r="AI317" s="566" t="str">
        <f t="shared" si="99"/>
        <v>N</v>
      </c>
      <c r="AJ317" s="572"/>
      <c r="AK317" s="558"/>
      <c r="AL317" s="558"/>
      <c r="AM317" s="559"/>
      <c r="AN317" s="559"/>
      <c r="AO317" s="560"/>
      <c r="AP317" s="598">
        <f t="shared" si="100"/>
        <v>0</v>
      </c>
      <c r="AQ317" s="598">
        <f t="shared" si="101"/>
        <v>0</v>
      </c>
      <c r="AR317" s="558">
        <f t="shared" si="102"/>
        <v>0</v>
      </c>
      <c r="AS317" s="599">
        <f t="shared" si="91"/>
        <v>75</v>
      </c>
      <c r="AT317" s="772">
        <v>75</v>
      </c>
      <c r="AU317" s="661"/>
      <c r="AV317" s="661"/>
      <c r="AW317" s="661"/>
      <c r="AX317" s="661"/>
      <c r="AY317" s="661"/>
      <c r="AZ317" s="661"/>
      <c r="BA317" s="661"/>
      <c r="BB317" s="661"/>
      <c r="BC317" s="661"/>
      <c r="BD317" s="787"/>
    </row>
    <row r="318" spans="1:56" ht="76.5" x14ac:dyDescent="0.9">
      <c r="A318" s="430">
        <v>21</v>
      </c>
      <c r="B318" s="776">
        <f>DATOS!F28</f>
        <v>0</v>
      </c>
      <c r="C318" s="491">
        <v>6</v>
      </c>
      <c r="D318" s="492">
        <v>6</v>
      </c>
      <c r="E318" s="492">
        <v>6</v>
      </c>
      <c r="F318" s="493">
        <v>6</v>
      </c>
      <c r="G318" s="417">
        <f t="shared" si="92"/>
        <v>6</v>
      </c>
      <c r="H318" s="491">
        <v>6</v>
      </c>
      <c r="I318" s="492">
        <v>6</v>
      </c>
      <c r="J318" s="492">
        <v>6</v>
      </c>
      <c r="K318" s="493">
        <v>6</v>
      </c>
      <c r="L318" s="417">
        <f t="shared" si="93"/>
        <v>6</v>
      </c>
      <c r="M318" s="404">
        <f t="shared" si="103"/>
        <v>6</v>
      </c>
      <c r="N318" s="401" t="str">
        <f t="shared" si="88"/>
        <v>C+</v>
      </c>
      <c r="O318" s="396"/>
      <c r="P318" s="491">
        <v>6</v>
      </c>
      <c r="Q318" s="492">
        <v>6</v>
      </c>
      <c r="R318" s="492">
        <v>6</v>
      </c>
      <c r="S318" s="493">
        <v>6</v>
      </c>
      <c r="T318" s="420">
        <f t="shared" si="95"/>
        <v>6</v>
      </c>
      <c r="U318" s="491">
        <v>6</v>
      </c>
      <c r="V318" s="492">
        <v>6</v>
      </c>
      <c r="W318" s="492">
        <v>6</v>
      </c>
      <c r="X318" s="493">
        <v>6</v>
      </c>
      <c r="Y318" s="417">
        <f t="shared" si="96"/>
        <v>6</v>
      </c>
      <c r="Z318" s="404">
        <f t="shared" si="104"/>
        <v>6</v>
      </c>
      <c r="AA318" s="401" t="str">
        <f t="shared" si="89"/>
        <v>C+</v>
      </c>
      <c r="AB318" s="423">
        <v>6</v>
      </c>
      <c r="AC318" s="1050"/>
      <c r="AD318" s="412" t="str">
        <f t="shared" si="90"/>
        <v>C+</v>
      </c>
      <c r="AE318" s="408">
        <f t="shared" si="105"/>
        <v>6</v>
      </c>
      <c r="AF318" s="288"/>
      <c r="AG318" s="567"/>
      <c r="AH318" s="567"/>
      <c r="AI318" s="566" t="str">
        <f t="shared" si="99"/>
        <v>N</v>
      </c>
      <c r="AJ318" s="572"/>
      <c r="AK318" s="558"/>
      <c r="AL318" s="558"/>
      <c r="AM318" s="559"/>
      <c r="AN318" s="559"/>
      <c r="AO318" s="560"/>
      <c r="AP318" s="598">
        <f t="shared" si="100"/>
        <v>0</v>
      </c>
      <c r="AQ318" s="598">
        <f t="shared" si="101"/>
        <v>0</v>
      </c>
      <c r="AR318" s="558">
        <f t="shared" si="102"/>
        <v>0</v>
      </c>
      <c r="AS318" s="599">
        <f t="shared" si="91"/>
        <v>75</v>
      </c>
      <c r="AT318" s="772">
        <v>75</v>
      </c>
      <c r="AU318" s="661"/>
      <c r="AV318" s="661"/>
      <c r="AW318" s="661"/>
      <c r="AX318" s="661"/>
      <c r="AY318" s="661"/>
      <c r="AZ318" s="661"/>
      <c r="BA318" s="661"/>
      <c r="BB318" s="661"/>
      <c r="BC318" s="661"/>
      <c r="BD318" s="787"/>
    </row>
    <row r="319" spans="1:56" ht="76.5" x14ac:dyDescent="0.9">
      <c r="A319" s="430">
        <v>22</v>
      </c>
      <c r="B319" s="776">
        <f>DATOS!F29</f>
        <v>0</v>
      </c>
      <c r="C319" s="491">
        <v>6</v>
      </c>
      <c r="D319" s="492">
        <v>6</v>
      </c>
      <c r="E319" s="492">
        <v>6</v>
      </c>
      <c r="F319" s="493">
        <v>6</v>
      </c>
      <c r="G319" s="417">
        <f t="shared" si="92"/>
        <v>6</v>
      </c>
      <c r="H319" s="491">
        <v>6</v>
      </c>
      <c r="I319" s="492">
        <v>6</v>
      </c>
      <c r="J319" s="492">
        <v>6</v>
      </c>
      <c r="K319" s="493">
        <v>6</v>
      </c>
      <c r="L319" s="417">
        <f t="shared" si="93"/>
        <v>6</v>
      </c>
      <c r="M319" s="404">
        <f t="shared" si="103"/>
        <v>6</v>
      </c>
      <c r="N319" s="401" t="str">
        <f t="shared" si="88"/>
        <v>C+</v>
      </c>
      <c r="O319" s="396"/>
      <c r="P319" s="491">
        <v>6</v>
      </c>
      <c r="Q319" s="492">
        <v>6</v>
      </c>
      <c r="R319" s="492">
        <v>6</v>
      </c>
      <c r="S319" s="493">
        <v>6</v>
      </c>
      <c r="T319" s="420">
        <f t="shared" si="95"/>
        <v>6</v>
      </c>
      <c r="U319" s="491">
        <v>6</v>
      </c>
      <c r="V319" s="492">
        <v>6</v>
      </c>
      <c r="W319" s="492">
        <v>6</v>
      </c>
      <c r="X319" s="493">
        <v>6</v>
      </c>
      <c r="Y319" s="417">
        <f t="shared" si="96"/>
        <v>6</v>
      </c>
      <c r="Z319" s="404">
        <f t="shared" si="104"/>
        <v>6</v>
      </c>
      <c r="AA319" s="401" t="str">
        <f t="shared" si="89"/>
        <v>C+</v>
      </c>
      <c r="AB319" s="423">
        <v>6</v>
      </c>
      <c r="AC319" s="1050"/>
      <c r="AD319" s="412" t="str">
        <f t="shared" si="90"/>
        <v>C+</v>
      </c>
      <c r="AE319" s="408">
        <f t="shared" si="105"/>
        <v>6</v>
      </c>
      <c r="AF319" s="288"/>
      <c r="AG319" s="567"/>
      <c r="AH319" s="567"/>
      <c r="AI319" s="566" t="str">
        <f t="shared" si="99"/>
        <v>N</v>
      </c>
      <c r="AJ319" s="572"/>
      <c r="AK319" s="558"/>
      <c r="AL319" s="558"/>
      <c r="AM319" s="559"/>
      <c r="AN319" s="559"/>
      <c r="AO319" s="560"/>
      <c r="AP319" s="598">
        <f t="shared" si="100"/>
        <v>0</v>
      </c>
      <c r="AQ319" s="598">
        <f t="shared" si="101"/>
        <v>0</v>
      </c>
      <c r="AR319" s="558">
        <f t="shared" si="102"/>
        <v>0</v>
      </c>
      <c r="AS319" s="599">
        <f t="shared" si="91"/>
        <v>75</v>
      </c>
      <c r="AT319" s="772">
        <v>75</v>
      </c>
      <c r="AU319" s="661"/>
      <c r="AV319" s="661"/>
      <c r="AW319" s="661"/>
      <c r="AX319" s="661"/>
      <c r="AY319" s="661"/>
      <c r="AZ319" s="661"/>
      <c r="BA319" s="661"/>
      <c r="BB319" s="661"/>
      <c r="BC319" s="661"/>
      <c r="BD319" s="787"/>
    </row>
    <row r="320" spans="1:56" ht="76.5" x14ac:dyDescent="0.9">
      <c r="A320" s="430">
        <v>23</v>
      </c>
      <c r="B320" s="776">
        <f>DATOS!F30</f>
        <v>0</v>
      </c>
      <c r="C320" s="491">
        <v>5</v>
      </c>
      <c r="D320" s="492">
        <v>5</v>
      </c>
      <c r="E320" s="492">
        <v>5</v>
      </c>
      <c r="F320" s="493">
        <v>5</v>
      </c>
      <c r="G320" s="417">
        <f t="shared" si="92"/>
        <v>5</v>
      </c>
      <c r="H320" s="491">
        <v>5</v>
      </c>
      <c r="I320" s="492">
        <v>5</v>
      </c>
      <c r="J320" s="492">
        <v>5</v>
      </c>
      <c r="K320" s="493">
        <v>5</v>
      </c>
      <c r="L320" s="417">
        <f t="shared" si="93"/>
        <v>5</v>
      </c>
      <c r="M320" s="404">
        <f t="shared" si="103"/>
        <v>5</v>
      </c>
      <c r="N320" s="401" t="str">
        <f t="shared" si="88"/>
        <v>C-</v>
      </c>
      <c r="O320" s="396"/>
      <c r="P320" s="491">
        <v>5</v>
      </c>
      <c r="Q320" s="492">
        <v>5</v>
      </c>
      <c r="R320" s="492">
        <v>5</v>
      </c>
      <c r="S320" s="493">
        <v>5</v>
      </c>
      <c r="T320" s="420">
        <f t="shared" si="95"/>
        <v>5</v>
      </c>
      <c r="U320" s="491">
        <v>5</v>
      </c>
      <c r="V320" s="492">
        <v>5</v>
      </c>
      <c r="W320" s="492">
        <v>5</v>
      </c>
      <c r="X320" s="493">
        <v>5</v>
      </c>
      <c r="Y320" s="417">
        <f t="shared" si="96"/>
        <v>5</v>
      </c>
      <c r="Z320" s="404">
        <f t="shared" si="104"/>
        <v>5</v>
      </c>
      <c r="AA320" s="401" t="str">
        <f t="shared" si="89"/>
        <v>C-</v>
      </c>
      <c r="AB320" s="423">
        <v>5</v>
      </c>
      <c r="AC320" s="1050"/>
      <c r="AD320" s="412" t="str">
        <f t="shared" si="90"/>
        <v>C-</v>
      </c>
      <c r="AE320" s="408">
        <f t="shared" si="105"/>
        <v>5</v>
      </c>
      <c r="AF320" s="288"/>
      <c r="AG320" s="567"/>
      <c r="AH320" s="567"/>
      <c r="AI320" s="566" t="str">
        <f t="shared" si="99"/>
        <v>N</v>
      </c>
      <c r="AJ320" s="572"/>
      <c r="AK320" s="558"/>
      <c r="AL320" s="558"/>
      <c r="AM320" s="559"/>
      <c r="AN320" s="559"/>
      <c r="AO320" s="560"/>
      <c r="AP320" s="598">
        <f t="shared" si="100"/>
        <v>0</v>
      </c>
      <c r="AQ320" s="598">
        <f t="shared" si="101"/>
        <v>0</v>
      </c>
      <c r="AR320" s="558">
        <f t="shared" si="102"/>
        <v>0</v>
      </c>
      <c r="AS320" s="599">
        <f t="shared" si="91"/>
        <v>75</v>
      </c>
      <c r="AT320" s="772">
        <v>75</v>
      </c>
      <c r="AU320" s="661"/>
      <c r="AV320" s="661"/>
      <c r="AW320" s="661"/>
      <c r="AX320" s="661"/>
      <c r="AY320" s="661"/>
      <c r="AZ320" s="661"/>
      <c r="BA320" s="661"/>
      <c r="BB320" s="661"/>
      <c r="BC320" s="661"/>
      <c r="BD320" s="787"/>
    </row>
    <row r="321" spans="1:56" ht="76.5" x14ac:dyDescent="0.9">
      <c r="A321" s="430">
        <v>24</v>
      </c>
      <c r="B321" s="776">
        <f>DATOS!F31</f>
        <v>0</v>
      </c>
      <c r="C321" s="491">
        <v>5</v>
      </c>
      <c r="D321" s="492">
        <v>5</v>
      </c>
      <c r="E321" s="492">
        <v>5</v>
      </c>
      <c r="F321" s="493">
        <v>5</v>
      </c>
      <c r="G321" s="417">
        <f t="shared" si="92"/>
        <v>5</v>
      </c>
      <c r="H321" s="491">
        <v>5</v>
      </c>
      <c r="I321" s="492">
        <v>5</v>
      </c>
      <c r="J321" s="492">
        <v>5</v>
      </c>
      <c r="K321" s="493">
        <v>5</v>
      </c>
      <c r="L321" s="417">
        <f t="shared" si="93"/>
        <v>5</v>
      </c>
      <c r="M321" s="404">
        <f t="shared" si="103"/>
        <v>5</v>
      </c>
      <c r="N321" s="401" t="str">
        <f t="shared" si="88"/>
        <v>C-</v>
      </c>
      <c r="O321" s="396"/>
      <c r="P321" s="491">
        <v>5</v>
      </c>
      <c r="Q321" s="492">
        <v>5</v>
      </c>
      <c r="R321" s="492">
        <v>5</v>
      </c>
      <c r="S321" s="493">
        <v>5</v>
      </c>
      <c r="T321" s="420">
        <f t="shared" si="95"/>
        <v>5</v>
      </c>
      <c r="U321" s="491">
        <v>5</v>
      </c>
      <c r="V321" s="492">
        <v>5</v>
      </c>
      <c r="W321" s="492">
        <v>5</v>
      </c>
      <c r="X321" s="493">
        <v>5</v>
      </c>
      <c r="Y321" s="417">
        <f t="shared" si="96"/>
        <v>5</v>
      </c>
      <c r="Z321" s="404">
        <f t="shared" si="104"/>
        <v>5</v>
      </c>
      <c r="AA321" s="401" t="str">
        <f t="shared" si="89"/>
        <v>C-</v>
      </c>
      <c r="AB321" s="423">
        <v>5</v>
      </c>
      <c r="AC321" s="1050"/>
      <c r="AD321" s="412" t="str">
        <f t="shared" si="90"/>
        <v>C-</v>
      </c>
      <c r="AE321" s="408">
        <f t="shared" si="105"/>
        <v>5</v>
      </c>
      <c r="AF321" s="288"/>
      <c r="AG321" s="567"/>
      <c r="AH321" s="567"/>
      <c r="AI321" s="566" t="str">
        <f t="shared" si="99"/>
        <v>N</v>
      </c>
      <c r="AJ321" s="572"/>
      <c r="AK321" s="558"/>
      <c r="AL321" s="558"/>
      <c r="AM321" s="559"/>
      <c r="AN321" s="559"/>
      <c r="AO321" s="560"/>
      <c r="AP321" s="598">
        <f t="shared" si="100"/>
        <v>0</v>
      </c>
      <c r="AQ321" s="598">
        <f t="shared" si="101"/>
        <v>0</v>
      </c>
      <c r="AR321" s="558">
        <f t="shared" si="102"/>
        <v>0</v>
      </c>
      <c r="AS321" s="599">
        <f t="shared" si="91"/>
        <v>75</v>
      </c>
      <c r="AT321" s="772">
        <v>75</v>
      </c>
      <c r="AU321" s="661"/>
      <c r="AV321" s="661"/>
      <c r="AW321" s="661"/>
      <c r="AX321" s="661"/>
      <c r="AY321" s="661"/>
      <c r="AZ321" s="661"/>
      <c r="BA321" s="661"/>
      <c r="BB321" s="661"/>
      <c r="BC321" s="661"/>
      <c r="BD321" s="787"/>
    </row>
    <row r="322" spans="1:56" ht="76.5" x14ac:dyDescent="0.9">
      <c r="A322" s="430">
        <v>25</v>
      </c>
      <c r="B322" s="776">
        <f>DATOS!F32</f>
        <v>0</v>
      </c>
      <c r="C322" s="491">
        <v>5</v>
      </c>
      <c r="D322" s="492">
        <v>5</v>
      </c>
      <c r="E322" s="492">
        <v>5</v>
      </c>
      <c r="F322" s="493">
        <v>5</v>
      </c>
      <c r="G322" s="417">
        <f t="shared" si="92"/>
        <v>5</v>
      </c>
      <c r="H322" s="491">
        <v>5</v>
      </c>
      <c r="I322" s="492">
        <v>5</v>
      </c>
      <c r="J322" s="492">
        <v>5</v>
      </c>
      <c r="K322" s="493">
        <v>5</v>
      </c>
      <c r="L322" s="417">
        <f t="shared" si="93"/>
        <v>5</v>
      </c>
      <c r="M322" s="404">
        <f t="shared" si="103"/>
        <v>5</v>
      </c>
      <c r="N322" s="401" t="str">
        <f t="shared" si="88"/>
        <v>C-</v>
      </c>
      <c r="O322" s="396"/>
      <c r="P322" s="491">
        <v>5</v>
      </c>
      <c r="Q322" s="492">
        <v>5</v>
      </c>
      <c r="R322" s="492">
        <v>5</v>
      </c>
      <c r="S322" s="493">
        <v>5</v>
      </c>
      <c r="T322" s="420">
        <f t="shared" si="95"/>
        <v>5</v>
      </c>
      <c r="U322" s="491">
        <v>5</v>
      </c>
      <c r="V322" s="492">
        <v>5</v>
      </c>
      <c r="W322" s="492">
        <v>5</v>
      </c>
      <c r="X322" s="493">
        <v>5</v>
      </c>
      <c r="Y322" s="417">
        <f t="shared" si="96"/>
        <v>5</v>
      </c>
      <c r="Z322" s="404">
        <f t="shared" si="104"/>
        <v>5</v>
      </c>
      <c r="AA322" s="401" t="str">
        <f t="shared" si="89"/>
        <v>C-</v>
      </c>
      <c r="AB322" s="423">
        <v>5</v>
      </c>
      <c r="AC322" s="1050"/>
      <c r="AD322" s="412" t="str">
        <f t="shared" si="90"/>
        <v>C-</v>
      </c>
      <c r="AE322" s="408">
        <f t="shared" si="105"/>
        <v>5</v>
      </c>
      <c r="AF322" s="288"/>
      <c r="AG322" s="567"/>
      <c r="AH322" s="567"/>
      <c r="AI322" s="566" t="str">
        <f t="shared" si="99"/>
        <v>N</v>
      </c>
      <c r="AJ322" s="572"/>
      <c r="AK322" s="558"/>
      <c r="AL322" s="558"/>
      <c r="AM322" s="559"/>
      <c r="AN322" s="559"/>
      <c r="AO322" s="560"/>
      <c r="AP322" s="598">
        <f t="shared" si="100"/>
        <v>0</v>
      </c>
      <c r="AQ322" s="598">
        <f t="shared" si="101"/>
        <v>0</v>
      </c>
      <c r="AR322" s="558">
        <f t="shared" si="102"/>
        <v>0</v>
      </c>
      <c r="AS322" s="599">
        <f t="shared" si="91"/>
        <v>75</v>
      </c>
      <c r="AT322" s="772">
        <v>75</v>
      </c>
      <c r="AU322" s="661"/>
      <c r="AV322" s="661"/>
      <c r="AW322" s="661"/>
      <c r="AX322" s="661"/>
      <c r="AY322" s="661"/>
      <c r="AZ322" s="661"/>
      <c r="BA322" s="661"/>
      <c r="BB322" s="661"/>
      <c r="BC322" s="661"/>
      <c r="BD322" s="787"/>
    </row>
    <row r="323" spans="1:56" ht="76.5" x14ac:dyDescent="0.9">
      <c r="A323" s="430">
        <v>26</v>
      </c>
      <c r="B323" s="776">
        <f>DATOS!F33</f>
        <v>0</v>
      </c>
      <c r="C323" s="491">
        <v>4</v>
      </c>
      <c r="D323" s="492">
        <v>4</v>
      </c>
      <c r="E323" s="492">
        <v>4</v>
      </c>
      <c r="F323" s="493">
        <v>4</v>
      </c>
      <c r="G323" s="417">
        <f t="shared" si="92"/>
        <v>4</v>
      </c>
      <c r="H323" s="491">
        <v>4</v>
      </c>
      <c r="I323" s="492">
        <v>4</v>
      </c>
      <c r="J323" s="492">
        <v>4</v>
      </c>
      <c r="K323" s="493">
        <v>4</v>
      </c>
      <c r="L323" s="417">
        <f t="shared" si="93"/>
        <v>4</v>
      </c>
      <c r="M323" s="404">
        <f t="shared" si="103"/>
        <v>4</v>
      </c>
      <c r="N323" s="401" t="str">
        <f t="shared" si="88"/>
        <v>D+</v>
      </c>
      <c r="O323" s="396"/>
      <c r="P323" s="491">
        <v>4</v>
      </c>
      <c r="Q323" s="492">
        <v>4</v>
      </c>
      <c r="R323" s="492">
        <v>4</v>
      </c>
      <c r="S323" s="493">
        <v>4</v>
      </c>
      <c r="T323" s="420">
        <f t="shared" si="95"/>
        <v>4</v>
      </c>
      <c r="U323" s="491">
        <v>4</v>
      </c>
      <c r="V323" s="492">
        <v>4</v>
      </c>
      <c r="W323" s="492">
        <v>4</v>
      </c>
      <c r="X323" s="493">
        <v>4</v>
      </c>
      <c r="Y323" s="417">
        <f t="shared" si="96"/>
        <v>4</v>
      </c>
      <c r="Z323" s="404">
        <f t="shared" si="104"/>
        <v>4</v>
      </c>
      <c r="AA323" s="401" t="str">
        <f t="shared" si="89"/>
        <v>D+</v>
      </c>
      <c r="AB323" s="423">
        <v>4</v>
      </c>
      <c r="AC323" s="1050"/>
      <c r="AD323" s="412" t="str">
        <f t="shared" si="90"/>
        <v>D+</v>
      </c>
      <c r="AE323" s="408">
        <f t="shared" si="105"/>
        <v>4</v>
      </c>
      <c r="AF323" s="288"/>
      <c r="AG323" s="567"/>
      <c r="AH323" s="567"/>
      <c r="AI323" s="566" t="str">
        <f t="shared" si="99"/>
        <v>N</v>
      </c>
      <c r="AJ323" s="572"/>
      <c r="AK323" s="558"/>
      <c r="AL323" s="558"/>
      <c r="AM323" s="559"/>
      <c r="AN323" s="559"/>
      <c r="AO323" s="560"/>
      <c r="AP323" s="598">
        <f t="shared" si="100"/>
        <v>0</v>
      </c>
      <c r="AQ323" s="598">
        <f t="shared" si="101"/>
        <v>0</v>
      </c>
      <c r="AR323" s="558">
        <f t="shared" si="102"/>
        <v>0</v>
      </c>
      <c r="AS323" s="599">
        <f t="shared" si="91"/>
        <v>75</v>
      </c>
      <c r="AT323" s="772">
        <v>75</v>
      </c>
      <c r="AU323" s="661"/>
      <c r="AV323" s="661"/>
      <c r="AW323" s="661"/>
      <c r="AX323" s="661"/>
      <c r="AY323" s="661"/>
      <c r="AZ323" s="661"/>
      <c r="BA323" s="661"/>
      <c r="BB323" s="661"/>
      <c r="BC323" s="661"/>
      <c r="BD323" s="787"/>
    </row>
    <row r="324" spans="1:56" ht="76.5" x14ac:dyDescent="0.9">
      <c r="A324" s="430">
        <v>27</v>
      </c>
      <c r="B324" s="776">
        <f>DATOS!F34</f>
        <v>0</v>
      </c>
      <c r="C324" s="491">
        <v>4</v>
      </c>
      <c r="D324" s="492">
        <v>4</v>
      </c>
      <c r="E324" s="492">
        <v>4</v>
      </c>
      <c r="F324" s="493">
        <v>4</v>
      </c>
      <c r="G324" s="417">
        <f t="shared" si="92"/>
        <v>4</v>
      </c>
      <c r="H324" s="491">
        <v>4</v>
      </c>
      <c r="I324" s="492">
        <v>4</v>
      </c>
      <c r="J324" s="492">
        <v>4</v>
      </c>
      <c r="K324" s="493">
        <v>4</v>
      </c>
      <c r="L324" s="417">
        <f t="shared" si="93"/>
        <v>4</v>
      </c>
      <c r="M324" s="404">
        <f t="shared" si="103"/>
        <v>4</v>
      </c>
      <c r="N324" s="401" t="str">
        <f t="shared" si="88"/>
        <v>D+</v>
      </c>
      <c r="O324" s="396"/>
      <c r="P324" s="491">
        <v>4</v>
      </c>
      <c r="Q324" s="492">
        <v>4</v>
      </c>
      <c r="R324" s="492">
        <v>4</v>
      </c>
      <c r="S324" s="493">
        <v>4</v>
      </c>
      <c r="T324" s="420">
        <f t="shared" si="95"/>
        <v>4</v>
      </c>
      <c r="U324" s="491">
        <v>4</v>
      </c>
      <c r="V324" s="492">
        <v>4</v>
      </c>
      <c r="W324" s="492">
        <v>4</v>
      </c>
      <c r="X324" s="493">
        <v>4</v>
      </c>
      <c r="Y324" s="417">
        <f t="shared" si="96"/>
        <v>4</v>
      </c>
      <c r="Z324" s="404">
        <f t="shared" si="104"/>
        <v>4</v>
      </c>
      <c r="AA324" s="401" t="str">
        <f t="shared" si="89"/>
        <v>D+</v>
      </c>
      <c r="AB324" s="423">
        <v>4</v>
      </c>
      <c r="AC324" s="1050"/>
      <c r="AD324" s="412" t="str">
        <f t="shared" si="90"/>
        <v>D+</v>
      </c>
      <c r="AE324" s="408">
        <f t="shared" si="105"/>
        <v>4</v>
      </c>
      <c r="AF324" s="288"/>
      <c r="AG324" s="567"/>
      <c r="AH324" s="567"/>
      <c r="AI324" s="566" t="str">
        <f t="shared" si="99"/>
        <v>N</v>
      </c>
      <c r="AJ324" s="572"/>
      <c r="AK324" s="558"/>
      <c r="AL324" s="558"/>
      <c r="AM324" s="559"/>
      <c r="AN324" s="559"/>
      <c r="AO324" s="560"/>
      <c r="AP324" s="598">
        <f t="shared" si="100"/>
        <v>0</v>
      </c>
      <c r="AQ324" s="598">
        <f t="shared" si="101"/>
        <v>0</v>
      </c>
      <c r="AR324" s="558">
        <f t="shared" si="102"/>
        <v>0</v>
      </c>
      <c r="AS324" s="599">
        <f t="shared" si="91"/>
        <v>75</v>
      </c>
      <c r="AT324" s="772">
        <v>75</v>
      </c>
      <c r="AU324" s="661"/>
      <c r="AV324" s="661"/>
      <c r="AW324" s="661"/>
      <c r="AX324" s="661"/>
      <c r="AY324" s="661"/>
      <c r="AZ324" s="661"/>
      <c r="BA324" s="661"/>
      <c r="BB324" s="661"/>
      <c r="BC324" s="661"/>
      <c r="BD324" s="787"/>
    </row>
    <row r="325" spans="1:56" ht="76.5" x14ac:dyDescent="0.9">
      <c r="A325" s="430">
        <v>28</v>
      </c>
      <c r="B325" s="776">
        <f>DATOS!F35</f>
        <v>0</v>
      </c>
      <c r="C325" s="491">
        <v>4</v>
      </c>
      <c r="D325" s="492">
        <v>4</v>
      </c>
      <c r="E325" s="492">
        <v>4</v>
      </c>
      <c r="F325" s="493">
        <v>4</v>
      </c>
      <c r="G325" s="417">
        <f t="shared" si="92"/>
        <v>4</v>
      </c>
      <c r="H325" s="491">
        <v>4</v>
      </c>
      <c r="I325" s="492">
        <v>4</v>
      </c>
      <c r="J325" s="492">
        <v>4</v>
      </c>
      <c r="K325" s="493">
        <v>4</v>
      </c>
      <c r="L325" s="417">
        <f t="shared" si="93"/>
        <v>4</v>
      </c>
      <c r="M325" s="404">
        <f t="shared" si="103"/>
        <v>4</v>
      </c>
      <c r="N325" s="401" t="str">
        <f t="shared" si="88"/>
        <v>D+</v>
      </c>
      <c r="O325" s="396"/>
      <c r="P325" s="491">
        <v>4</v>
      </c>
      <c r="Q325" s="492">
        <v>4</v>
      </c>
      <c r="R325" s="492">
        <v>4</v>
      </c>
      <c r="S325" s="493">
        <v>4</v>
      </c>
      <c r="T325" s="420">
        <f t="shared" si="95"/>
        <v>4</v>
      </c>
      <c r="U325" s="491">
        <v>4</v>
      </c>
      <c r="V325" s="492">
        <v>4</v>
      </c>
      <c r="W325" s="492">
        <v>4</v>
      </c>
      <c r="X325" s="493">
        <v>4</v>
      </c>
      <c r="Y325" s="417">
        <f t="shared" si="96"/>
        <v>4</v>
      </c>
      <c r="Z325" s="404">
        <f t="shared" si="104"/>
        <v>4</v>
      </c>
      <c r="AA325" s="401" t="str">
        <f t="shared" si="89"/>
        <v>D+</v>
      </c>
      <c r="AB325" s="423">
        <v>4</v>
      </c>
      <c r="AC325" s="1050"/>
      <c r="AD325" s="412" t="str">
        <f t="shared" si="90"/>
        <v>D+</v>
      </c>
      <c r="AE325" s="408">
        <f t="shared" si="105"/>
        <v>4</v>
      </c>
      <c r="AF325" s="288"/>
      <c r="AG325" s="567"/>
      <c r="AH325" s="567"/>
      <c r="AI325" s="566" t="str">
        <f t="shared" si="99"/>
        <v>N</v>
      </c>
      <c r="AJ325" s="572"/>
      <c r="AK325" s="558"/>
      <c r="AL325" s="558"/>
      <c r="AM325" s="559"/>
      <c r="AN325" s="559"/>
      <c r="AO325" s="560"/>
      <c r="AP325" s="598">
        <f t="shared" si="100"/>
        <v>0</v>
      </c>
      <c r="AQ325" s="598">
        <f t="shared" si="101"/>
        <v>0</v>
      </c>
      <c r="AR325" s="558">
        <f t="shared" si="102"/>
        <v>0</v>
      </c>
      <c r="AS325" s="599">
        <f t="shared" si="91"/>
        <v>75</v>
      </c>
      <c r="AT325" s="772">
        <v>75</v>
      </c>
      <c r="AU325" s="661"/>
      <c r="AV325" s="661"/>
      <c r="AW325" s="661"/>
      <c r="AX325" s="661"/>
      <c r="AY325" s="661"/>
      <c r="AZ325" s="661"/>
      <c r="BA325" s="661"/>
      <c r="BB325" s="661"/>
      <c r="BC325" s="661"/>
      <c r="BD325" s="787"/>
    </row>
    <row r="326" spans="1:56" ht="76.5" x14ac:dyDescent="0.9">
      <c r="A326" s="430">
        <v>29</v>
      </c>
      <c r="B326" s="776">
        <f>DATOS!F36</f>
        <v>0</v>
      </c>
      <c r="C326" s="491">
        <v>5</v>
      </c>
      <c r="D326" s="492">
        <v>5</v>
      </c>
      <c r="E326" s="492">
        <v>5</v>
      </c>
      <c r="F326" s="493">
        <v>5</v>
      </c>
      <c r="G326" s="417">
        <f t="shared" si="92"/>
        <v>5</v>
      </c>
      <c r="H326" s="491">
        <v>5</v>
      </c>
      <c r="I326" s="492">
        <v>5</v>
      </c>
      <c r="J326" s="492">
        <v>5</v>
      </c>
      <c r="K326" s="493">
        <v>5</v>
      </c>
      <c r="L326" s="417">
        <f t="shared" si="93"/>
        <v>5</v>
      </c>
      <c r="M326" s="404">
        <f t="shared" si="103"/>
        <v>5</v>
      </c>
      <c r="N326" s="401" t="str">
        <f t="shared" si="88"/>
        <v>C-</v>
      </c>
      <c r="O326" s="396"/>
      <c r="P326" s="491">
        <v>5</v>
      </c>
      <c r="Q326" s="492">
        <v>5</v>
      </c>
      <c r="R326" s="492">
        <v>5</v>
      </c>
      <c r="S326" s="493">
        <v>5</v>
      </c>
      <c r="T326" s="420">
        <f t="shared" si="95"/>
        <v>5</v>
      </c>
      <c r="U326" s="491">
        <v>5</v>
      </c>
      <c r="V326" s="492">
        <v>5</v>
      </c>
      <c r="W326" s="492">
        <v>5</v>
      </c>
      <c r="X326" s="493">
        <v>5</v>
      </c>
      <c r="Y326" s="417">
        <f t="shared" si="96"/>
        <v>5</v>
      </c>
      <c r="Z326" s="404">
        <f t="shared" si="104"/>
        <v>5</v>
      </c>
      <c r="AA326" s="401" t="str">
        <f t="shared" si="89"/>
        <v>C-</v>
      </c>
      <c r="AB326" s="423">
        <v>5</v>
      </c>
      <c r="AC326" s="1050"/>
      <c r="AD326" s="412" t="str">
        <f t="shared" si="90"/>
        <v>C-</v>
      </c>
      <c r="AE326" s="408">
        <f t="shared" si="105"/>
        <v>5</v>
      </c>
      <c r="AF326" s="288"/>
      <c r="AG326" s="567"/>
      <c r="AH326" s="567"/>
      <c r="AI326" s="566" t="str">
        <f t="shared" si="99"/>
        <v>N</v>
      </c>
      <c r="AJ326" s="572"/>
      <c r="AK326" s="558"/>
      <c r="AL326" s="558"/>
      <c r="AM326" s="559"/>
      <c r="AN326" s="559"/>
      <c r="AO326" s="560"/>
      <c r="AP326" s="598">
        <f t="shared" si="100"/>
        <v>0</v>
      </c>
      <c r="AQ326" s="598">
        <f t="shared" si="101"/>
        <v>0</v>
      </c>
      <c r="AR326" s="558">
        <f t="shared" si="102"/>
        <v>0</v>
      </c>
      <c r="AS326" s="599">
        <f t="shared" si="91"/>
        <v>75</v>
      </c>
      <c r="AT326" s="772">
        <v>75</v>
      </c>
      <c r="AU326" s="661"/>
      <c r="AV326" s="661"/>
      <c r="AW326" s="661"/>
      <c r="AX326" s="661"/>
      <c r="AY326" s="661"/>
      <c r="AZ326" s="661"/>
      <c r="BA326" s="661"/>
      <c r="BB326" s="661"/>
      <c r="BC326" s="661"/>
      <c r="BD326" s="787"/>
    </row>
    <row r="327" spans="1:56" ht="76.5" x14ac:dyDescent="0.9">
      <c r="A327" s="430">
        <v>30</v>
      </c>
      <c r="B327" s="776">
        <f>DATOS!F37</f>
        <v>0</v>
      </c>
      <c r="C327" s="491">
        <v>3</v>
      </c>
      <c r="D327" s="492">
        <v>3</v>
      </c>
      <c r="E327" s="492">
        <v>3</v>
      </c>
      <c r="F327" s="493">
        <v>3</v>
      </c>
      <c r="G327" s="417">
        <f t="shared" si="92"/>
        <v>3</v>
      </c>
      <c r="H327" s="491">
        <v>3</v>
      </c>
      <c r="I327" s="492">
        <v>3</v>
      </c>
      <c r="J327" s="492">
        <v>3</v>
      </c>
      <c r="K327" s="493">
        <v>3</v>
      </c>
      <c r="L327" s="417">
        <f t="shared" si="93"/>
        <v>3</v>
      </c>
      <c r="M327" s="404">
        <f t="shared" si="103"/>
        <v>3</v>
      </c>
      <c r="N327" s="401" t="str">
        <f t="shared" si="88"/>
        <v>D-</v>
      </c>
      <c r="O327" s="396"/>
      <c r="P327" s="491">
        <v>3</v>
      </c>
      <c r="Q327" s="492">
        <v>3</v>
      </c>
      <c r="R327" s="492">
        <v>3</v>
      </c>
      <c r="S327" s="493">
        <v>3</v>
      </c>
      <c r="T327" s="420">
        <f t="shared" si="95"/>
        <v>3</v>
      </c>
      <c r="U327" s="491">
        <v>3</v>
      </c>
      <c r="V327" s="492">
        <v>3</v>
      </c>
      <c r="W327" s="492">
        <v>3</v>
      </c>
      <c r="X327" s="493">
        <v>3</v>
      </c>
      <c r="Y327" s="417">
        <f t="shared" si="96"/>
        <v>3</v>
      </c>
      <c r="Z327" s="404">
        <f t="shared" si="104"/>
        <v>3</v>
      </c>
      <c r="AA327" s="401" t="str">
        <f t="shared" si="89"/>
        <v>D-</v>
      </c>
      <c r="AB327" s="423">
        <v>3</v>
      </c>
      <c r="AC327" s="1050"/>
      <c r="AD327" s="412" t="str">
        <f t="shared" si="90"/>
        <v>D-</v>
      </c>
      <c r="AE327" s="408">
        <f t="shared" si="105"/>
        <v>3</v>
      </c>
      <c r="AF327" s="288"/>
      <c r="AG327" s="567"/>
      <c r="AH327" s="567"/>
      <c r="AI327" s="566" t="str">
        <f t="shared" si="99"/>
        <v>N</v>
      </c>
      <c r="AJ327" s="572"/>
      <c r="AK327" s="558"/>
      <c r="AL327" s="558"/>
      <c r="AM327" s="559"/>
      <c r="AN327" s="559"/>
      <c r="AO327" s="560"/>
      <c r="AP327" s="598">
        <f t="shared" si="100"/>
        <v>0</v>
      </c>
      <c r="AQ327" s="598">
        <f t="shared" si="101"/>
        <v>0</v>
      </c>
      <c r="AR327" s="558">
        <f t="shared" si="102"/>
        <v>0</v>
      </c>
      <c r="AS327" s="599">
        <f t="shared" si="91"/>
        <v>75</v>
      </c>
      <c r="AT327" s="772">
        <v>75</v>
      </c>
      <c r="AU327" s="661"/>
      <c r="AV327" s="661"/>
      <c r="AW327" s="661"/>
      <c r="AX327" s="661"/>
      <c r="AY327" s="661"/>
      <c r="AZ327" s="661"/>
      <c r="BA327" s="661"/>
      <c r="BB327" s="661"/>
      <c r="BC327" s="661"/>
      <c r="BD327" s="787"/>
    </row>
    <row r="328" spans="1:56" ht="76.5" x14ac:dyDescent="0.9">
      <c r="A328" s="430">
        <v>31</v>
      </c>
      <c r="B328" s="776">
        <f>DATOS!F38</f>
        <v>0</v>
      </c>
      <c r="C328" s="491">
        <v>3</v>
      </c>
      <c r="D328" s="492">
        <v>3</v>
      </c>
      <c r="E328" s="492">
        <v>3</v>
      </c>
      <c r="F328" s="493">
        <v>3</v>
      </c>
      <c r="G328" s="417">
        <f t="shared" si="92"/>
        <v>3</v>
      </c>
      <c r="H328" s="491">
        <v>3</v>
      </c>
      <c r="I328" s="492">
        <v>3</v>
      </c>
      <c r="J328" s="492">
        <v>3</v>
      </c>
      <c r="K328" s="493">
        <v>3</v>
      </c>
      <c r="L328" s="417">
        <f t="shared" si="93"/>
        <v>3</v>
      </c>
      <c r="M328" s="404">
        <f t="shared" si="103"/>
        <v>3</v>
      </c>
      <c r="N328" s="401" t="str">
        <f t="shared" si="88"/>
        <v>D-</v>
      </c>
      <c r="O328" s="396"/>
      <c r="P328" s="491">
        <v>3</v>
      </c>
      <c r="Q328" s="492">
        <v>3</v>
      </c>
      <c r="R328" s="492">
        <v>3</v>
      </c>
      <c r="S328" s="493">
        <v>3</v>
      </c>
      <c r="T328" s="420">
        <f t="shared" si="95"/>
        <v>3</v>
      </c>
      <c r="U328" s="491">
        <v>3</v>
      </c>
      <c r="V328" s="492">
        <v>3</v>
      </c>
      <c r="W328" s="492">
        <v>3</v>
      </c>
      <c r="X328" s="493">
        <v>3</v>
      </c>
      <c r="Y328" s="417">
        <f t="shared" si="96"/>
        <v>3</v>
      </c>
      <c r="Z328" s="404">
        <f t="shared" si="104"/>
        <v>3</v>
      </c>
      <c r="AA328" s="401" t="str">
        <f t="shared" si="89"/>
        <v>D-</v>
      </c>
      <c r="AB328" s="423">
        <v>3</v>
      </c>
      <c r="AC328" s="1050"/>
      <c r="AD328" s="412" t="str">
        <f t="shared" si="90"/>
        <v>D-</v>
      </c>
      <c r="AE328" s="408">
        <f t="shared" si="105"/>
        <v>3</v>
      </c>
      <c r="AF328" s="288"/>
      <c r="AG328" s="567"/>
      <c r="AH328" s="567"/>
      <c r="AI328" s="566" t="str">
        <f t="shared" si="99"/>
        <v>N</v>
      </c>
      <c r="AJ328" s="572"/>
      <c r="AK328" s="558"/>
      <c r="AL328" s="558"/>
      <c r="AM328" s="559"/>
      <c r="AN328" s="559"/>
      <c r="AO328" s="560"/>
      <c r="AP328" s="598">
        <f t="shared" si="100"/>
        <v>0</v>
      </c>
      <c r="AQ328" s="598">
        <f t="shared" si="101"/>
        <v>0</v>
      </c>
      <c r="AR328" s="558">
        <f t="shared" si="102"/>
        <v>0</v>
      </c>
      <c r="AS328" s="599">
        <f t="shared" si="91"/>
        <v>75</v>
      </c>
      <c r="AT328" s="772">
        <v>75</v>
      </c>
      <c r="AU328" s="661"/>
      <c r="AV328" s="661"/>
      <c r="AW328" s="661"/>
      <c r="AX328" s="661"/>
      <c r="AY328" s="661"/>
      <c r="AZ328" s="661"/>
      <c r="BA328" s="661"/>
      <c r="BB328" s="661"/>
      <c r="BC328" s="661"/>
      <c r="BD328" s="787"/>
    </row>
    <row r="329" spans="1:56" ht="76.5" x14ac:dyDescent="0.9">
      <c r="A329" s="430">
        <v>32</v>
      </c>
      <c r="B329" s="776">
        <f>DATOS!F39</f>
        <v>0</v>
      </c>
      <c r="C329" s="491">
        <v>3</v>
      </c>
      <c r="D329" s="492">
        <v>3</v>
      </c>
      <c r="E329" s="492">
        <v>3</v>
      </c>
      <c r="F329" s="493">
        <v>3</v>
      </c>
      <c r="G329" s="417">
        <f t="shared" si="92"/>
        <v>3</v>
      </c>
      <c r="H329" s="491">
        <v>3</v>
      </c>
      <c r="I329" s="492">
        <v>3</v>
      </c>
      <c r="J329" s="492">
        <v>3</v>
      </c>
      <c r="K329" s="493">
        <v>3</v>
      </c>
      <c r="L329" s="417">
        <f t="shared" si="93"/>
        <v>3</v>
      </c>
      <c r="M329" s="404">
        <f t="shared" si="103"/>
        <v>3</v>
      </c>
      <c r="N329" s="401" t="str">
        <f t="shared" si="88"/>
        <v>D-</v>
      </c>
      <c r="O329" s="396"/>
      <c r="P329" s="491">
        <v>3</v>
      </c>
      <c r="Q329" s="492">
        <v>3</v>
      </c>
      <c r="R329" s="492">
        <v>3</v>
      </c>
      <c r="S329" s="493">
        <v>3</v>
      </c>
      <c r="T329" s="420">
        <f t="shared" si="95"/>
        <v>3</v>
      </c>
      <c r="U329" s="491">
        <v>3</v>
      </c>
      <c r="V329" s="492">
        <v>3</v>
      </c>
      <c r="W329" s="492">
        <v>3</v>
      </c>
      <c r="X329" s="493">
        <v>3</v>
      </c>
      <c r="Y329" s="417">
        <f t="shared" si="96"/>
        <v>3</v>
      </c>
      <c r="Z329" s="404">
        <f t="shared" si="104"/>
        <v>3</v>
      </c>
      <c r="AA329" s="401" t="str">
        <f t="shared" si="89"/>
        <v>D-</v>
      </c>
      <c r="AB329" s="423">
        <v>3</v>
      </c>
      <c r="AC329" s="1050"/>
      <c r="AD329" s="412" t="str">
        <f t="shared" si="90"/>
        <v>D-</v>
      </c>
      <c r="AE329" s="408">
        <f t="shared" si="105"/>
        <v>3</v>
      </c>
      <c r="AF329" s="288"/>
      <c r="AG329" s="567"/>
      <c r="AH329" s="567"/>
      <c r="AI329" s="566" t="str">
        <f t="shared" si="99"/>
        <v>N</v>
      </c>
      <c r="AJ329" s="572"/>
      <c r="AK329" s="558"/>
      <c r="AL329" s="558"/>
      <c r="AM329" s="559"/>
      <c r="AN329" s="559"/>
      <c r="AO329" s="560"/>
      <c r="AP329" s="598">
        <f t="shared" si="100"/>
        <v>0</v>
      </c>
      <c r="AQ329" s="598">
        <f t="shared" si="101"/>
        <v>0</v>
      </c>
      <c r="AR329" s="558">
        <f t="shared" si="102"/>
        <v>0</v>
      </c>
      <c r="AS329" s="599">
        <f t="shared" si="91"/>
        <v>75</v>
      </c>
      <c r="AT329" s="772">
        <v>75</v>
      </c>
      <c r="AU329" s="661"/>
      <c r="AV329" s="661"/>
      <c r="AW329" s="661"/>
      <c r="AX329" s="661"/>
      <c r="AY329" s="661"/>
      <c r="AZ329" s="661"/>
      <c r="BA329" s="661"/>
      <c r="BB329" s="661"/>
      <c r="BC329" s="661"/>
      <c r="BD329" s="787"/>
    </row>
    <row r="330" spans="1:56" ht="76.5" x14ac:dyDescent="0.9">
      <c r="A330" s="430">
        <v>33</v>
      </c>
      <c r="B330" s="776">
        <f>DATOS!F40</f>
        <v>0</v>
      </c>
      <c r="C330" s="491">
        <v>4</v>
      </c>
      <c r="D330" s="492">
        <v>4</v>
      </c>
      <c r="E330" s="492">
        <v>4</v>
      </c>
      <c r="F330" s="493">
        <v>4</v>
      </c>
      <c r="G330" s="417">
        <f t="shared" si="92"/>
        <v>4</v>
      </c>
      <c r="H330" s="491">
        <v>4</v>
      </c>
      <c r="I330" s="492">
        <v>4</v>
      </c>
      <c r="J330" s="492">
        <v>4</v>
      </c>
      <c r="K330" s="493">
        <v>4</v>
      </c>
      <c r="L330" s="417">
        <f t="shared" si="93"/>
        <v>4</v>
      </c>
      <c r="M330" s="404">
        <f t="shared" si="103"/>
        <v>4</v>
      </c>
      <c r="N330" s="401" t="str">
        <f t="shared" si="88"/>
        <v>D+</v>
      </c>
      <c r="O330" s="396"/>
      <c r="P330" s="491">
        <v>4</v>
      </c>
      <c r="Q330" s="492">
        <v>4</v>
      </c>
      <c r="R330" s="492">
        <v>4</v>
      </c>
      <c r="S330" s="493">
        <v>4</v>
      </c>
      <c r="T330" s="420">
        <f t="shared" si="95"/>
        <v>4</v>
      </c>
      <c r="U330" s="491">
        <v>4</v>
      </c>
      <c r="V330" s="492">
        <v>4</v>
      </c>
      <c r="W330" s="492">
        <v>4</v>
      </c>
      <c r="X330" s="493">
        <v>4</v>
      </c>
      <c r="Y330" s="417">
        <f t="shared" si="96"/>
        <v>4</v>
      </c>
      <c r="Z330" s="404">
        <f t="shared" si="104"/>
        <v>4</v>
      </c>
      <c r="AA330" s="401" t="str">
        <f t="shared" si="89"/>
        <v>D+</v>
      </c>
      <c r="AB330" s="423">
        <v>4</v>
      </c>
      <c r="AC330" s="1050"/>
      <c r="AD330" s="412" t="str">
        <f t="shared" si="90"/>
        <v>D+</v>
      </c>
      <c r="AE330" s="408">
        <f t="shared" si="105"/>
        <v>4</v>
      </c>
      <c r="AF330" s="288"/>
      <c r="AG330" s="567"/>
      <c r="AH330" s="567"/>
      <c r="AI330" s="566" t="str">
        <f t="shared" si="99"/>
        <v>N</v>
      </c>
      <c r="AJ330" s="572"/>
      <c r="AK330" s="558"/>
      <c r="AL330" s="558"/>
      <c r="AM330" s="559"/>
      <c r="AN330" s="559"/>
      <c r="AO330" s="560"/>
      <c r="AP330" s="598">
        <f t="shared" si="100"/>
        <v>0</v>
      </c>
      <c r="AQ330" s="598">
        <f t="shared" si="101"/>
        <v>0</v>
      </c>
      <c r="AR330" s="558">
        <f t="shared" si="102"/>
        <v>0</v>
      </c>
      <c r="AS330" s="599">
        <f t="shared" si="91"/>
        <v>75</v>
      </c>
      <c r="AT330" s="772">
        <v>75</v>
      </c>
      <c r="AU330" s="661"/>
      <c r="AV330" s="661"/>
      <c r="AW330" s="661"/>
      <c r="AX330" s="661"/>
      <c r="AY330" s="661"/>
      <c r="AZ330" s="661"/>
      <c r="BA330" s="661"/>
      <c r="BB330" s="661"/>
      <c r="BC330" s="661"/>
      <c r="BD330" s="787"/>
    </row>
    <row r="331" spans="1:56" ht="76.5" x14ac:dyDescent="0.9">
      <c r="A331" s="430">
        <v>34</v>
      </c>
      <c r="B331" s="776">
        <f>DATOS!F41</f>
        <v>0</v>
      </c>
      <c r="C331" s="491">
        <v>2</v>
      </c>
      <c r="D331" s="492">
        <v>2</v>
      </c>
      <c r="E331" s="492">
        <v>2</v>
      </c>
      <c r="F331" s="493">
        <v>2</v>
      </c>
      <c r="G331" s="417">
        <f t="shared" si="92"/>
        <v>2</v>
      </c>
      <c r="H331" s="491">
        <v>2</v>
      </c>
      <c r="I331" s="492">
        <v>2</v>
      </c>
      <c r="J331" s="492">
        <v>2</v>
      </c>
      <c r="K331" s="493">
        <v>2</v>
      </c>
      <c r="L331" s="417">
        <f t="shared" si="93"/>
        <v>2</v>
      </c>
      <c r="M331" s="404">
        <f t="shared" si="103"/>
        <v>2</v>
      </c>
      <c r="N331" s="401" t="str">
        <f t="shared" si="88"/>
        <v>E+</v>
      </c>
      <c r="O331" s="396"/>
      <c r="P331" s="491">
        <v>2</v>
      </c>
      <c r="Q331" s="492">
        <v>2</v>
      </c>
      <c r="R331" s="492">
        <v>2</v>
      </c>
      <c r="S331" s="493">
        <v>2</v>
      </c>
      <c r="T331" s="420">
        <f t="shared" si="95"/>
        <v>2</v>
      </c>
      <c r="U331" s="491">
        <v>2</v>
      </c>
      <c r="V331" s="492">
        <v>2</v>
      </c>
      <c r="W331" s="492">
        <v>2</v>
      </c>
      <c r="X331" s="493">
        <v>2</v>
      </c>
      <c r="Y331" s="417">
        <f t="shared" si="96"/>
        <v>2</v>
      </c>
      <c r="Z331" s="404">
        <f t="shared" si="104"/>
        <v>2</v>
      </c>
      <c r="AA331" s="401" t="str">
        <f t="shared" si="89"/>
        <v>E+</v>
      </c>
      <c r="AB331" s="423">
        <v>2</v>
      </c>
      <c r="AC331" s="1050"/>
      <c r="AD331" s="412" t="str">
        <f t="shared" si="90"/>
        <v>E+</v>
      </c>
      <c r="AE331" s="408">
        <f t="shared" si="105"/>
        <v>2</v>
      </c>
      <c r="AF331" s="288"/>
      <c r="AG331" s="567"/>
      <c r="AH331" s="567"/>
      <c r="AI331" s="566" t="str">
        <f t="shared" si="99"/>
        <v>N</v>
      </c>
      <c r="AJ331" s="572"/>
      <c r="AK331" s="558"/>
      <c r="AL331" s="558"/>
      <c r="AM331" s="559"/>
      <c r="AN331" s="559"/>
      <c r="AO331" s="560"/>
      <c r="AP331" s="598">
        <f t="shared" si="100"/>
        <v>0</v>
      </c>
      <c r="AQ331" s="598">
        <f t="shared" si="101"/>
        <v>0</v>
      </c>
      <c r="AR331" s="558">
        <f t="shared" si="102"/>
        <v>0</v>
      </c>
      <c r="AS331" s="599">
        <f t="shared" si="91"/>
        <v>75</v>
      </c>
      <c r="AT331" s="772">
        <v>75</v>
      </c>
      <c r="AU331" s="661"/>
      <c r="AV331" s="661"/>
      <c r="AW331" s="661"/>
      <c r="AX331" s="661"/>
      <c r="AY331" s="661"/>
      <c r="AZ331" s="661"/>
      <c r="BA331" s="661"/>
      <c r="BB331" s="661"/>
      <c r="BC331" s="661"/>
      <c r="BD331" s="787"/>
    </row>
    <row r="332" spans="1:56" ht="76.5" x14ac:dyDescent="0.9">
      <c r="A332" s="430">
        <v>35</v>
      </c>
      <c r="B332" s="776">
        <f>DATOS!F42</f>
        <v>0</v>
      </c>
      <c r="C332" s="491">
        <v>2</v>
      </c>
      <c r="D332" s="492">
        <v>2</v>
      </c>
      <c r="E332" s="492">
        <v>2</v>
      </c>
      <c r="F332" s="493">
        <v>2</v>
      </c>
      <c r="G332" s="417">
        <f t="shared" si="92"/>
        <v>2</v>
      </c>
      <c r="H332" s="491">
        <v>2</v>
      </c>
      <c r="I332" s="492">
        <v>2</v>
      </c>
      <c r="J332" s="492">
        <v>2</v>
      </c>
      <c r="K332" s="493">
        <v>2</v>
      </c>
      <c r="L332" s="417">
        <f t="shared" si="93"/>
        <v>2</v>
      </c>
      <c r="M332" s="404">
        <f t="shared" si="103"/>
        <v>2</v>
      </c>
      <c r="N332" s="401" t="str">
        <f t="shared" si="88"/>
        <v>E+</v>
      </c>
      <c r="O332" s="396"/>
      <c r="P332" s="491">
        <v>2</v>
      </c>
      <c r="Q332" s="492">
        <v>2</v>
      </c>
      <c r="R332" s="492">
        <v>2</v>
      </c>
      <c r="S332" s="493">
        <v>2</v>
      </c>
      <c r="T332" s="420">
        <f t="shared" si="95"/>
        <v>2</v>
      </c>
      <c r="U332" s="491">
        <v>2</v>
      </c>
      <c r="V332" s="492">
        <v>2</v>
      </c>
      <c r="W332" s="492">
        <v>2</v>
      </c>
      <c r="X332" s="493">
        <v>2</v>
      </c>
      <c r="Y332" s="417">
        <f t="shared" si="96"/>
        <v>2</v>
      </c>
      <c r="Z332" s="404">
        <f t="shared" si="104"/>
        <v>2</v>
      </c>
      <c r="AA332" s="401" t="str">
        <f t="shared" si="89"/>
        <v>E+</v>
      </c>
      <c r="AB332" s="423">
        <v>2</v>
      </c>
      <c r="AC332" s="1050"/>
      <c r="AD332" s="412" t="str">
        <f t="shared" si="90"/>
        <v>E+</v>
      </c>
      <c r="AE332" s="408">
        <f t="shared" si="105"/>
        <v>2</v>
      </c>
      <c r="AF332" s="288"/>
      <c r="AG332" s="567"/>
      <c r="AH332" s="567"/>
      <c r="AI332" s="566" t="str">
        <f t="shared" si="99"/>
        <v>N</v>
      </c>
      <c r="AJ332" s="572"/>
      <c r="AK332" s="558"/>
      <c r="AL332" s="558"/>
      <c r="AM332" s="559"/>
      <c r="AN332" s="559"/>
      <c r="AO332" s="560"/>
      <c r="AP332" s="598">
        <f t="shared" si="100"/>
        <v>0</v>
      </c>
      <c r="AQ332" s="598">
        <f t="shared" si="101"/>
        <v>0</v>
      </c>
      <c r="AR332" s="558">
        <f t="shared" si="102"/>
        <v>0</v>
      </c>
      <c r="AS332" s="599">
        <f t="shared" si="91"/>
        <v>75</v>
      </c>
      <c r="AT332" s="772">
        <v>75</v>
      </c>
      <c r="AU332" s="661"/>
      <c r="AV332" s="661"/>
      <c r="AW332" s="661"/>
      <c r="AX332" s="661"/>
      <c r="AY332" s="661"/>
      <c r="AZ332" s="661"/>
      <c r="BA332" s="661"/>
      <c r="BB332" s="661"/>
      <c r="BC332" s="661"/>
      <c r="BD332" s="787"/>
    </row>
    <row r="333" spans="1:56" ht="76.5" x14ac:dyDescent="0.9">
      <c r="A333" s="430">
        <v>36</v>
      </c>
      <c r="B333" s="776">
        <f>DATOS!F43</f>
        <v>0</v>
      </c>
      <c r="C333" s="491">
        <v>2</v>
      </c>
      <c r="D333" s="492">
        <v>2</v>
      </c>
      <c r="E333" s="492">
        <v>2</v>
      </c>
      <c r="F333" s="493">
        <v>2</v>
      </c>
      <c r="G333" s="417">
        <f t="shared" si="92"/>
        <v>2</v>
      </c>
      <c r="H333" s="491">
        <v>2</v>
      </c>
      <c r="I333" s="492">
        <v>2</v>
      </c>
      <c r="J333" s="492">
        <v>2</v>
      </c>
      <c r="K333" s="493">
        <v>2</v>
      </c>
      <c r="L333" s="417">
        <f t="shared" si="93"/>
        <v>2</v>
      </c>
      <c r="M333" s="404">
        <f t="shared" si="103"/>
        <v>2</v>
      </c>
      <c r="N333" s="401" t="str">
        <f t="shared" si="88"/>
        <v>E+</v>
      </c>
      <c r="O333" s="396"/>
      <c r="P333" s="491">
        <v>2</v>
      </c>
      <c r="Q333" s="492">
        <v>2</v>
      </c>
      <c r="R333" s="492">
        <v>2</v>
      </c>
      <c r="S333" s="493">
        <v>2</v>
      </c>
      <c r="T333" s="420">
        <f t="shared" si="95"/>
        <v>2</v>
      </c>
      <c r="U333" s="491">
        <v>2</v>
      </c>
      <c r="V333" s="492">
        <v>2</v>
      </c>
      <c r="W333" s="492">
        <v>2</v>
      </c>
      <c r="X333" s="493">
        <v>2</v>
      </c>
      <c r="Y333" s="417">
        <f t="shared" si="96"/>
        <v>2</v>
      </c>
      <c r="Z333" s="404">
        <f t="shared" si="104"/>
        <v>2</v>
      </c>
      <c r="AA333" s="401" t="str">
        <f t="shared" si="89"/>
        <v>E+</v>
      </c>
      <c r="AB333" s="423">
        <v>2</v>
      </c>
      <c r="AC333" s="1050"/>
      <c r="AD333" s="412" t="str">
        <f t="shared" si="90"/>
        <v>E+</v>
      </c>
      <c r="AE333" s="408">
        <f t="shared" si="105"/>
        <v>2</v>
      </c>
      <c r="AF333" s="288"/>
      <c r="AG333" s="567"/>
      <c r="AH333" s="567"/>
      <c r="AI333" s="566" t="str">
        <f t="shared" si="99"/>
        <v>N</v>
      </c>
      <c r="AJ333" s="572"/>
      <c r="AK333" s="558"/>
      <c r="AL333" s="558"/>
      <c r="AM333" s="559"/>
      <c r="AN333" s="559"/>
      <c r="AO333" s="560"/>
      <c r="AP333" s="598">
        <f t="shared" si="100"/>
        <v>0</v>
      </c>
      <c r="AQ333" s="598">
        <f t="shared" si="101"/>
        <v>0</v>
      </c>
      <c r="AR333" s="558">
        <f t="shared" si="102"/>
        <v>0</v>
      </c>
      <c r="AS333" s="599">
        <f t="shared" si="91"/>
        <v>75</v>
      </c>
      <c r="AT333" s="772">
        <v>75</v>
      </c>
      <c r="AU333" s="661"/>
      <c r="AV333" s="661"/>
      <c r="AW333" s="661"/>
      <c r="AX333" s="661"/>
      <c r="AY333" s="661"/>
      <c r="AZ333" s="661"/>
      <c r="BA333" s="661"/>
      <c r="BB333" s="661"/>
      <c r="BC333" s="661"/>
      <c r="BD333" s="787"/>
    </row>
    <row r="334" spans="1:56" ht="76.5" x14ac:dyDescent="0.9">
      <c r="A334" s="430">
        <v>37</v>
      </c>
      <c r="B334" s="776">
        <f>DATOS!F44</f>
        <v>0</v>
      </c>
      <c r="C334" s="491">
        <v>1</v>
      </c>
      <c r="D334" s="492">
        <v>1</v>
      </c>
      <c r="E334" s="492">
        <v>1</v>
      </c>
      <c r="F334" s="493">
        <v>1</v>
      </c>
      <c r="G334" s="417">
        <f t="shared" si="92"/>
        <v>1</v>
      </c>
      <c r="H334" s="491">
        <v>1</v>
      </c>
      <c r="I334" s="492">
        <v>1</v>
      </c>
      <c r="J334" s="492">
        <v>1</v>
      </c>
      <c r="K334" s="493">
        <v>1</v>
      </c>
      <c r="L334" s="417">
        <f t="shared" si="93"/>
        <v>1</v>
      </c>
      <c r="M334" s="404">
        <f t="shared" si="103"/>
        <v>1</v>
      </c>
      <c r="N334" s="401" t="str">
        <f t="shared" si="88"/>
        <v>E-</v>
      </c>
      <c r="O334" s="396"/>
      <c r="P334" s="491">
        <v>1</v>
      </c>
      <c r="Q334" s="492">
        <v>1</v>
      </c>
      <c r="R334" s="492">
        <v>1</v>
      </c>
      <c r="S334" s="493">
        <v>1</v>
      </c>
      <c r="T334" s="420">
        <f t="shared" si="95"/>
        <v>1</v>
      </c>
      <c r="U334" s="491">
        <v>1</v>
      </c>
      <c r="V334" s="492">
        <v>1</v>
      </c>
      <c r="W334" s="492">
        <v>1</v>
      </c>
      <c r="X334" s="493">
        <v>1</v>
      </c>
      <c r="Y334" s="417">
        <f t="shared" si="96"/>
        <v>1</v>
      </c>
      <c r="Z334" s="404">
        <f t="shared" si="104"/>
        <v>1</v>
      </c>
      <c r="AA334" s="401" t="str">
        <f t="shared" si="89"/>
        <v>E-</v>
      </c>
      <c r="AB334" s="423">
        <v>1</v>
      </c>
      <c r="AC334" s="1050"/>
      <c r="AD334" s="412" t="str">
        <f t="shared" si="90"/>
        <v>E-</v>
      </c>
      <c r="AE334" s="408">
        <f t="shared" si="105"/>
        <v>1</v>
      </c>
      <c r="AF334" s="288"/>
      <c r="AG334" s="567"/>
      <c r="AH334" s="567"/>
      <c r="AI334" s="566" t="str">
        <f t="shared" si="99"/>
        <v>N</v>
      </c>
      <c r="AJ334" s="572"/>
      <c r="AK334" s="558"/>
      <c r="AL334" s="558"/>
      <c r="AM334" s="559"/>
      <c r="AN334" s="559"/>
      <c r="AO334" s="560"/>
      <c r="AP334" s="598">
        <f t="shared" si="100"/>
        <v>0</v>
      </c>
      <c r="AQ334" s="598">
        <f t="shared" si="101"/>
        <v>0</v>
      </c>
      <c r="AR334" s="558">
        <f t="shared" si="102"/>
        <v>0</v>
      </c>
      <c r="AS334" s="599">
        <f t="shared" si="91"/>
        <v>75</v>
      </c>
      <c r="AT334" s="772">
        <v>75</v>
      </c>
      <c r="AU334" s="661"/>
      <c r="AV334" s="661"/>
      <c r="AW334" s="661"/>
      <c r="AX334" s="661"/>
      <c r="AY334" s="661"/>
      <c r="AZ334" s="661"/>
      <c r="BA334" s="661"/>
      <c r="BB334" s="661"/>
      <c r="BC334" s="661"/>
      <c r="BD334" s="787"/>
    </row>
    <row r="335" spans="1:56" ht="76.5" x14ac:dyDescent="0.9">
      <c r="A335" s="430">
        <v>38</v>
      </c>
      <c r="B335" s="776">
        <f>DATOS!F45</f>
        <v>0</v>
      </c>
      <c r="C335" s="491">
        <v>1</v>
      </c>
      <c r="D335" s="492">
        <v>1</v>
      </c>
      <c r="E335" s="492">
        <v>1</v>
      </c>
      <c r="F335" s="493">
        <v>1</v>
      </c>
      <c r="G335" s="417">
        <f t="shared" si="92"/>
        <v>1</v>
      </c>
      <c r="H335" s="491">
        <v>1</v>
      </c>
      <c r="I335" s="492">
        <v>1</v>
      </c>
      <c r="J335" s="492">
        <v>1</v>
      </c>
      <c r="K335" s="493">
        <v>1</v>
      </c>
      <c r="L335" s="417">
        <f t="shared" si="93"/>
        <v>1</v>
      </c>
      <c r="M335" s="404">
        <f t="shared" si="103"/>
        <v>1</v>
      </c>
      <c r="N335" s="401" t="str">
        <f t="shared" si="88"/>
        <v>E-</v>
      </c>
      <c r="O335" s="396"/>
      <c r="P335" s="491">
        <v>1</v>
      </c>
      <c r="Q335" s="492">
        <v>1</v>
      </c>
      <c r="R335" s="492">
        <v>1</v>
      </c>
      <c r="S335" s="493">
        <v>1</v>
      </c>
      <c r="T335" s="420">
        <f t="shared" si="95"/>
        <v>1</v>
      </c>
      <c r="U335" s="491">
        <v>1</v>
      </c>
      <c r="V335" s="492">
        <v>1</v>
      </c>
      <c r="W335" s="492">
        <v>1</v>
      </c>
      <c r="X335" s="493">
        <v>1</v>
      </c>
      <c r="Y335" s="417">
        <f t="shared" si="96"/>
        <v>1</v>
      </c>
      <c r="Z335" s="404">
        <f t="shared" si="104"/>
        <v>1</v>
      </c>
      <c r="AA335" s="401" t="str">
        <f t="shared" si="89"/>
        <v>E-</v>
      </c>
      <c r="AB335" s="423">
        <v>1</v>
      </c>
      <c r="AC335" s="1050"/>
      <c r="AD335" s="412" t="str">
        <f t="shared" si="90"/>
        <v>E-</v>
      </c>
      <c r="AE335" s="408">
        <f t="shared" si="105"/>
        <v>1</v>
      </c>
      <c r="AF335" s="288"/>
      <c r="AG335" s="567"/>
      <c r="AH335" s="567"/>
      <c r="AI335" s="566" t="str">
        <f t="shared" si="99"/>
        <v>N</v>
      </c>
      <c r="AJ335" s="572"/>
      <c r="AK335" s="558"/>
      <c r="AL335" s="558"/>
      <c r="AM335" s="559"/>
      <c r="AN335" s="559"/>
      <c r="AO335" s="560"/>
      <c r="AP335" s="598">
        <f t="shared" si="100"/>
        <v>0</v>
      </c>
      <c r="AQ335" s="598">
        <f t="shared" si="101"/>
        <v>0</v>
      </c>
      <c r="AR335" s="558">
        <f t="shared" si="102"/>
        <v>0</v>
      </c>
      <c r="AS335" s="599">
        <f t="shared" si="91"/>
        <v>75</v>
      </c>
      <c r="AT335" s="772">
        <v>75</v>
      </c>
      <c r="AU335" s="661"/>
      <c r="AV335" s="661"/>
      <c r="AW335" s="661"/>
      <c r="AX335" s="661"/>
      <c r="AY335" s="661"/>
      <c r="AZ335" s="661"/>
      <c r="BA335" s="661"/>
      <c r="BB335" s="661"/>
      <c r="BC335" s="661"/>
      <c r="BD335" s="787"/>
    </row>
    <row r="336" spans="1:56" ht="76.5" x14ac:dyDescent="0.9">
      <c r="A336" s="430">
        <v>39</v>
      </c>
      <c r="B336" s="776">
        <f>DATOS!F46</f>
        <v>0</v>
      </c>
      <c r="C336" s="491">
        <v>1</v>
      </c>
      <c r="D336" s="492">
        <v>1</v>
      </c>
      <c r="E336" s="492">
        <v>1</v>
      </c>
      <c r="F336" s="493">
        <v>1</v>
      </c>
      <c r="G336" s="417">
        <f t="shared" si="92"/>
        <v>1</v>
      </c>
      <c r="H336" s="491">
        <v>1</v>
      </c>
      <c r="I336" s="492">
        <v>1</v>
      </c>
      <c r="J336" s="492">
        <v>1</v>
      </c>
      <c r="K336" s="493">
        <v>1</v>
      </c>
      <c r="L336" s="417">
        <f t="shared" si="93"/>
        <v>1</v>
      </c>
      <c r="M336" s="404">
        <f t="shared" si="103"/>
        <v>1</v>
      </c>
      <c r="N336" s="401" t="str">
        <f t="shared" si="88"/>
        <v>E-</v>
      </c>
      <c r="O336" s="396"/>
      <c r="P336" s="491">
        <v>1</v>
      </c>
      <c r="Q336" s="492">
        <v>1</v>
      </c>
      <c r="R336" s="492">
        <v>1</v>
      </c>
      <c r="S336" s="493">
        <v>1</v>
      </c>
      <c r="T336" s="420">
        <f t="shared" si="95"/>
        <v>1</v>
      </c>
      <c r="U336" s="491">
        <v>1</v>
      </c>
      <c r="V336" s="492">
        <v>1</v>
      </c>
      <c r="W336" s="492">
        <v>1</v>
      </c>
      <c r="X336" s="493">
        <v>1</v>
      </c>
      <c r="Y336" s="417">
        <f t="shared" si="96"/>
        <v>1</v>
      </c>
      <c r="Z336" s="404">
        <f t="shared" si="104"/>
        <v>1</v>
      </c>
      <c r="AA336" s="401" t="str">
        <f t="shared" si="89"/>
        <v>E-</v>
      </c>
      <c r="AB336" s="423">
        <v>1</v>
      </c>
      <c r="AC336" s="1050"/>
      <c r="AD336" s="412" t="str">
        <f t="shared" si="90"/>
        <v>E-</v>
      </c>
      <c r="AE336" s="408">
        <f t="shared" si="105"/>
        <v>1</v>
      </c>
      <c r="AF336" s="288"/>
      <c r="AG336" s="567"/>
      <c r="AH336" s="567"/>
      <c r="AI336" s="566" t="str">
        <f t="shared" si="99"/>
        <v>N</v>
      </c>
      <c r="AJ336" s="572"/>
      <c r="AK336" s="558"/>
      <c r="AL336" s="558"/>
      <c r="AM336" s="559"/>
      <c r="AN336" s="559"/>
      <c r="AO336" s="560"/>
      <c r="AP336" s="598">
        <f t="shared" si="100"/>
        <v>0</v>
      </c>
      <c r="AQ336" s="598">
        <f t="shared" si="101"/>
        <v>0</v>
      </c>
      <c r="AR336" s="558">
        <f t="shared" si="102"/>
        <v>0</v>
      </c>
      <c r="AS336" s="599">
        <f t="shared" si="91"/>
        <v>75</v>
      </c>
      <c r="AT336" s="772">
        <v>75</v>
      </c>
      <c r="AU336" s="661"/>
      <c r="AV336" s="661"/>
      <c r="AW336" s="661"/>
      <c r="AX336" s="661"/>
      <c r="AY336" s="661"/>
      <c r="AZ336" s="661"/>
      <c r="BA336" s="661"/>
      <c r="BB336" s="661"/>
      <c r="BC336" s="661"/>
      <c r="BD336" s="787"/>
    </row>
    <row r="337" spans="1:56" ht="77.25" thickBot="1" x14ac:dyDescent="0.95">
      <c r="A337" s="431">
        <v>40</v>
      </c>
      <c r="B337" s="777">
        <f>DATOS!F47</f>
        <v>0</v>
      </c>
      <c r="C337" s="494">
        <v>1</v>
      </c>
      <c r="D337" s="495">
        <v>1</v>
      </c>
      <c r="E337" s="495">
        <v>1</v>
      </c>
      <c r="F337" s="496">
        <v>1</v>
      </c>
      <c r="G337" s="418">
        <f t="shared" si="92"/>
        <v>1</v>
      </c>
      <c r="H337" s="494">
        <v>1</v>
      </c>
      <c r="I337" s="495">
        <v>1</v>
      </c>
      <c r="J337" s="495">
        <v>1</v>
      </c>
      <c r="K337" s="496">
        <v>1</v>
      </c>
      <c r="L337" s="418">
        <f t="shared" si="93"/>
        <v>1</v>
      </c>
      <c r="M337" s="405">
        <f t="shared" si="103"/>
        <v>1</v>
      </c>
      <c r="N337" s="402" t="str">
        <f t="shared" si="88"/>
        <v>E-</v>
      </c>
      <c r="O337" s="397"/>
      <c r="P337" s="494">
        <v>1</v>
      </c>
      <c r="Q337" s="495">
        <v>1</v>
      </c>
      <c r="R337" s="495">
        <v>1</v>
      </c>
      <c r="S337" s="496">
        <v>1</v>
      </c>
      <c r="T337" s="421">
        <f t="shared" si="95"/>
        <v>1</v>
      </c>
      <c r="U337" s="494">
        <v>1</v>
      </c>
      <c r="V337" s="495">
        <v>1</v>
      </c>
      <c r="W337" s="495">
        <v>1</v>
      </c>
      <c r="X337" s="496">
        <v>1</v>
      </c>
      <c r="Y337" s="418">
        <f t="shared" si="96"/>
        <v>1</v>
      </c>
      <c r="Z337" s="405">
        <f t="shared" si="104"/>
        <v>1</v>
      </c>
      <c r="AA337" s="402" t="str">
        <f t="shared" si="89"/>
        <v>E-</v>
      </c>
      <c r="AB337" s="424">
        <v>1</v>
      </c>
      <c r="AC337" s="1051"/>
      <c r="AD337" s="413" t="str">
        <f t="shared" si="90"/>
        <v>E-</v>
      </c>
      <c r="AE337" s="409">
        <f t="shared" si="105"/>
        <v>1</v>
      </c>
      <c r="AF337" s="289"/>
      <c r="AG337" s="576"/>
      <c r="AH337" s="576"/>
      <c r="AI337" s="575" t="str">
        <f t="shared" si="99"/>
        <v>N</v>
      </c>
      <c r="AJ337" s="578"/>
      <c r="AK337" s="579"/>
      <c r="AL337" s="579"/>
      <c r="AM337" s="580"/>
      <c r="AN337" s="580"/>
      <c r="AO337" s="581"/>
      <c r="AP337" s="604">
        <f t="shared" si="100"/>
        <v>0</v>
      </c>
      <c r="AQ337" s="604">
        <f t="shared" si="101"/>
        <v>0</v>
      </c>
      <c r="AR337" s="579">
        <f t="shared" si="102"/>
        <v>0</v>
      </c>
      <c r="AS337" s="605">
        <f t="shared" si="91"/>
        <v>75</v>
      </c>
      <c r="AT337" s="773">
        <v>75</v>
      </c>
      <c r="AU337" s="661"/>
      <c r="AV337" s="661"/>
      <c r="AW337" s="661"/>
      <c r="AX337" s="661"/>
      <c r="AY337" s="661"/>
      <c r="AZ337" s="661"/>
      <c r="BA337" s="661"/>
      <c r="BB337" s="661"/>
      <c r="BC337" s="661"/>
      <c r="BD337" s="787"/>
    </row>
    <row r="338" spans="1:56" ht="63" thickBot="1" x14ac:dyDescent="0.95">
      <c r="A338" s="385"/>
      <c r="E338" s="442" t="s">
        <v>168</v>
      </c>
      <c r="F338" s="440" t="s">
        <v>929</v>
      </c>
      <c r="G338" s="441" t="s">
        <v>169</v>
      </c>
      <c r="H338" s="384"/>
      <c r="I338" s="384"/>
      <c r="J338" s="384"/>
      <c r="K338" s="384"/>
      <c r="L338" s="224"/>
      <c r="M338" s="224"/>
      <c r="N338" s="224"/>
      <c r="O338" s="224"/>
      <c r="P338" s="384"/>
      <c r="Q338" s="384"/>
      <c r="R338" s="384"/>
      <c r="S338" s="384"/>
      <c r="T338" s="224"/>
      <c r="U338" s="384"/>
      <c r="V338" s="384"/>
      <c r="W338" s="384"/>
      <c r="X338" s="384"/>
      <c r="Y338" s="377"/>
      <c r="Z338" s="377"/>
      <c r="AA338" s="1040" t="s">
        <v>157</v>
      </c>
      <c r="AB338" s="1311"/>
      <c r="AC338" s="1311"/>
      <c r="AD338" s="1045"/>
      <c r="AE338" s="378">
        <f>AVERAGE(AE298:AE318)</f>
        <v>8.4285714285714288</v>
      </c>
      <c r="AF338" s="228"/>
      <c r="AG338" s="381"/>
      <c r="AH338" s="381"/>
      <c r="AI338" s="380"/>
      <c r="AJ338" s="380"/>
      <c r="AK338" s="380"/>
      <c r="AL338" s="380"/>
      <c r="AM338" s="380"/>
      <c r="AN338" s="380"/>
      <c r="AO338" s="380"/>
      <c r="AP338" s="380"/>
      <c r="AQ338" s="380"/>
      <c r="AR338" s="380"/>
      <c r="AS338" s="380"/>
      <c r="AT338" s="380"/>
      <c r="AU338" s="662"/>
      <c r="AV338" s="662"/>
      <c r="AW338" s="662"/>
      <c r="AX338" s="662"/>
      <c r="AY338" s="662"/>
      <c r="AZ338" s="662"/>
      <c r="BA338" s="662"/>
      <c r="BB338" s="662"/>
      <c r="BC338" s="662"/>
      <c r="BD338" s="788"/>
    </row>
    <row r="339" spans="1:56" ht="63" thickBot="1" x14ac:dyDescent="0.95">
      <c r="A339" s="385"/>
      <c r="B339" s="1042" t="s">
        <v>228</v>
      </c>
      <c r="C339" s="1043"/>
      <c r="D339" s="1044"/>
      <c r="E339" s="443" t="s">
        <v>170</v>
      </c>
      <c r="F339" s="444">
        <f>COUNTIFS($V$14:$V$53, "&gt;=8", $V$14:$V$53, "&lt;=10")</f>
        <v>14</v>
      </c>
      <c r="G339" s="449">
        <f>COUNTIFS($G$14:$G$52, "&gt;=8", $G$14:$G$52, "&lt;=10") / COUNT($G$14:$G$52)</f>
        <v>0.35897435897435898</v>
      </c>
      <c r="K339" s="384"/>
      <c r="L339" s="224"/>
      <c r="M339" s="224"/>
      <c r="N339" s="224"/>
      <c r="O339" s="224"/>
      <c r="P339" s="384"/>
      <c r="Q339" s="384"/>
      <c r="R339" s="384"/>
      <c r="S339" s="384"/>
      <c r="T339" s="224"/>
      <c r="U339" s="384"/>
      <c r="V339" s="384"/>
      <c r="W339" s="384"/>
      <c r="X339" s="384"/>
      <c r="Y339" s="377"/>
      <c r="Z339" s="377"/>
      <c r="AA339" s="377"/>
      <c r="AB339" s="377"/>
      <c r="AC339" s="1309" t="s">
        <v>158</v>
      </c>
      <c r="AD339" s="1041"/>
      <c r="AE339" s="379">
        <f>DATOS!C301</f>
        <v>0</v>
      </c>
      <c r="AF339" s="280"/>
      <c r="AG339" s="381"/>
      <c r="AH339" s="381"/>
      <c r="AI339" s="380"/>
      <c r="AJ339" s="380"/>
      <c r="AK339" s="380"/>
      <c r="AL339" s="380"/>
      <c r="AM339" s="380"/>
      <c r="AN339" s="380"/>
      <c r="AO339" s="380"/>
      <c r="AP339" s="380"/>
      <c r="AQ339" s="380"/>
      <c r="AR339" s="380"/>
      <c r="AS339" s="380"/>
      <c r="AT339" s="380"/>
      <c r="AU339" s="663"/>
      <c r="AV339" s="663"/>
      <c r="AW339" s="663"/>
      <c r="AX339" s="663"/>
      <c r="AY339" s="663"/>
      <c r="AZ339" s="663"/>
      <c r="BA339" s="663"/>
      <c r="BB339" s="663"/>
      <c r="BC339" s="663"/>
      <c r="BD339" s="789"/>
    </row>
    <row r="340" spans="1:56" x14ac:dyDescent="0.9">
      <c r="B340" s="1027" t="s">
        <v>231</v>
      </c>
      <c r="C340" s="1028"/>
      <c r="D340" s="1029"/>
      <c r="E340" s="445" t="s">
        <v>171</v>
      </c>
      <c r="F340" s="446">
        <f>COUNTIFS($V$14:$V$53, "&gt;=5", $V$14:$V$53, "&lt;=7")</f>
        <v>11</v>
      </c>
      <c r="G340" s="450">
        <f>COUNTIFS($G$14:$G$52, "&gt;=5", $G$14:$G$52, "&lt;=7") / COUNT($G$14:$G$52)</f>
        <v>0.28205128205128205</v>
      </c>
      <c r="K340" s="391"/>
      <c r="L340" s="376"/>
      <c r="M340" s="376"/>
      <c r="N340" s="376"/>
      <c r="O340" s="376"/>
      <c r="P340" s="391"/>
      <c r="Q340" s="391"/>
      <c r="R340" s="391"/>
      <c r="S340" s="391"/>
      <c r="T340" s="376"/>
      <c r="U340" s="384"/>
      <c r="V340" s="384"/>
      <c r="W340" s="384"/>
      <c r="X340" s="384"/>
      <c r="Y340" s="229"/>
      <c r="Z340" s="229"/>
      <c r="AA340" s="229"/>
      <c r="AB340" s="229"/>
      <c r="AC340" s="221"/>
      <c r="AD340" s="229"/>
      <c r="AE340" s="229"/>
      <c r="AF340" s="229"/>
      <c r="AG340" s="381"/>
      <c r="AH340" s="381"/>
      <c r="AI340" s="380"/>
      <c r="AJ340" s="380"/>
      <c r="AK340" s="380"/>
      <c r="AL340" s="380"/>
      <c r="AM340" s="380"/>
      <c r="AN340" s="380"/>
      <c r="AO340" s="380"/>
      <c r="AP340" s="380"/>
      <c r="AQ340" s="380"/>
      <c r="AR340" s="380"/>
      <c r="AS340" s="380"/>
      <c r="AT340" s="380"/>
      <c r="AU340" s="221"/>
      <c r="AV340" s="221"/>
      <c r="AW340" s="221"/>
      <c r="AX340" s="221"/>
      <c r="AY340" s="221"/>
      <c r="AZ340" s="221"/>
      <c r="BA340" s="221"/>
      <c r="BB340" s="221"/>
      <c r="BC340" s="221"/>
      <c r="BD340" s="791"/>
    </row>
    <row r="341" spans="1:56" ht="66" thickBot="1" x14ac:dyDescent="1">
      <c r="B341" s="1030" t="s">
        <v>234</v>
      </c>
      <c r="C341" s="1031"/>
      <c r="D341" s="1032"/>
      <c r="E341" s="447" t="s">
        <v>172</v>
      </c>
      <c r="F341" s="448">
        <f>COUNTIFS($V$14:$V$53, "&gt;=1", $V$14:$V$53, "&lt;=4")</f>
        <v>14</v>
      </c>
      <c r="G341" s="451">
        <f>COUNTIFS($G$14:$G$52, "&gt;=1", $G$14:$G$52, "&lt;=4") / COUNT($G$14:$G$52)</f>
        <v>0.35897435897435898</v>
      </c>
      <c r="K341" s="391"/>
      <c r="L341" s="1310" t="str">
        <f>DATOS!B25</f>
        <v xml:space="preserve"> ZAMBRANO PISCO ANGIE YULIANA</v>
      </c>
      <c r="M341" s="1310"/>
      <c r="N341" s="1310"/>
      <c r="O341" s="1310"/>
      <c r="P341" s="1310"/>
      <c r="Q341" s="1310"/>
      <c r="R341" s="1310"/>
      <c r="S341" s="1310"/>
      <c r="T341" s="1310"/>
      <c r="U341" s="1313" t="s">
        <v>980</v>
      </c>
      <c r="V341" s="1313"/>
      <c r="W341" s="1313"/>
      <c r="X341" s="1313"/>
      <c r="Y341" s="1313"/>
      <c r="Z341" s="1313"/>
      <c r="AA341" s="1313"/>
      <c r="AB341" s="1313"/>
      <c r="AH341" s="1317" t="s">
        <v>917</v>
      </c>
      <c r="AI341" s="1317"/>
      <c r="AJ341" s="1317"/>
      <c r="AK341" s="1317"/>
      <c r="AL341" s="1317"/>
      <c r="AM341" s="1319" t="s">
        <v>918</v>
      </c>
      <c r="AN341" s="1319"/>
      <c r="AO341" s="1319"/>
      <c r="AP341" s="1319"/>
      <c r="AQ341" s="1319"/>
      <c r="AR341" s="1319"/>
      <c r="AS341" s="1319"/>
      <c r="AT341" s="1319"/>
      <c r="AU341" s="221"/>
      <c r="AV341" s="221"/>
      <c r="AW341" s="221"/>
      <c r="AX341" s="221"/>
      <c r="AY341" s="221"/>
      <c r="AZ341" s="221"/>
      <c r="BA341" s="221"/>
      <c r="BB341" s="221"/>
      <c r="BC341" s="221"/>
      <c r="BD341" s="791"/>
    </row>
    <row r="342" spans="1:56" ht="63" thickBot="1" x14ac:dyDescent="0.95">
      <c r="B342" s="1046" t="s">
        <v>173</v>
      </c>
      <c r="C342" s="1047"/>
      <c r="D342" s="1047"/>
      <c r="E342" s="1048"/>
      <c r="F342" s="452">
        <f>SUM(F339:F341)</f>
        <v>39</v>
      </c>
      <c r="G342" s="453">
        <f>DATOS!C301/28</f>
        <v>0</v>
      </c>
      <c r="K342" s="391"/>
      <c r="L342" s="1306" t="s">
        <v>111</v>
      </c>
      <c r="M342" s="1306"/>
      <c r="N342" s="1306"/>
      <c r="O342" s="1306"/>
      <c r="P342" s="1306"/>
      <c r="Q342" s="1306"/>
      <c r="R342" s="1306"/>
      <c r="S342" s="1306"/>
      <c r="T342" s="1306"/>
      <c r="U342" s="1313" t="s">
        <v>310</v>
      </c>
      <c r="V342" s="1313"/>
      <c r="W342" s="1313"/>
      <c r="X342" s="1313"/>
      <c r="Y342" s="1313"/>
      <c r="Z342" s="1313"/>
      <c r="AA342" s="1313"/>
      <c r="AB342" s="1313"/>
      <c r="AC342" s="221"/>
      <c r="AD342" s="229"/>
      <c r="AE342" s="229"/>
      <c r="AF342" s="229"/>
      <c r="AG342" s="381"/>
      <c r="AH342" s="381"/>
      <c r="AI342" s="380"/>
      <c r="AJ342" s="380"/>
      <c r="AK342" s="380"/>
      <c r="AL342" s="380"/>
      <c r="AM342" s="380"/>
      <c r="AN342" s="380"/>
      <c r="AO342" s="380"/>
      <c r="AP342" s="380"/>
      <c r="AQ342" s="380"/>
      <c r="AR342" s="380"/>
      <c r="AS342" s="380"/>
      <c r="AT342" s="380"/>
      <c r="AU342" s="221"/>
      <c r="AV342" s="221"/>
      <c r="AW342" s="221"/>
      <c r="AX342" s="221"/>
      <c r="AY342" s="221"/>
      <c r="AZ342" s="221"/>
      <c r="BA342" s="221"/>
      <c r="BB342" s="221"/>
      <c r="BC342" s="221"/>
      <c r="BD342" s="791"/>
    </row>
    <row r="343" spans="1:56" ht="101.25" x14ac:dyDescent="0.9">
      <c r="A343" s="990" t="s">
        <v>0</v>
      </c>
      <c r="B343" s="990"/>
      <c r="C343" s="990"/>
      <c r="D343" s="990"/>
      <c r="E343" s="990"/>
      <c r="F343" s="990"/>
      <c r="G343" s="990"/>
      <c r="H343" s="990"/>
      <c r="I343" s="990"/>
      <c r="J343" s="990"/>
      <c r="K343" s="990"/>
      <c r="L343" s="990"/>
      <c r="M343" s="990"/>
      <c r="N343" s="990"/>
      <c r="O343" s="990"/>
      <c r="P343" s="990"/>
      <c r="Q343" s="990"/>
      <c r="R343" s="990"/>
      <c r="S343" s="990"/>
      <c r="T343" s="990"/>
      <c r="U343" s="990"/>
      <c r="V343" s="990"/>
      <c r="W343" s="990"/>
      <c r="X343" s="990"/>
      <c r="Y343" s="990"/>
      <c r="Z343" s="990"/>
      <c r="AA343" s="990"/>
      <c r="AB343" s="990"/>
      <c r="AC343" s="990"/>
      <c r="AD343" s="990"/>
      <c r="AE343" s="990"/>
      <c r="AF343" s="990"/>
      <c r="AG343" s="990"/>
      <c r="AH343" s="990"/>
      <c r="AI343" s="990"/>
      <c r="AJ343" s="990"/>
      <c r="AK343" s="990"/>
      <c r="AL343" s="990"/>
      <c r="AM343" s="990"/>
      <c r="AN343" s="990"/>
      <c r="AO343" s="990"/>
      <c r="AP343" s="990"/>
      <c r="AQ343" s="990"/>
      <c r="AR343" s="990"/>
      <c r="AS343" s="990"/>
      <c r="AT343" s="990"/>
      <c r="AU343" s="82"/>
      <c r="AV343" s="82"/>
      <c r="AW343" s="82"/>
      <c r="AX343" s="82"/>
      <c r="AY343" s="82"/>
      <c r="AZ343" s="82"/>
      <c r="BA343" s="82"/>
      <c r="BB343" s="82"/>
      <c r="BC343" s="82"/>
      <c r="BD343" s="757"/>
    </row>
    <row r="344" spans="1:56" ht="75" x14ac:dyDescent="0.9">
      <c r="A344" s="991" t="str">
        <f>DATOS!C9</f>
        <v>ESCUELA DE EDUCACIÓN BÀSICA PARTICULAR MINERVA</v>
      </c>
      <c r="B344" s="991"/>
      <c r="C344" s="991"/>
      <c r="D344" s="991"/>
      <c r="E344" s="991"/>
      <c r="F344" s="991"/>
      <c r="G344" s="991"/>
      <c r="H344" s="991"/>
      <c r="I344" s="991"/>
      <c r="J344" s="991"/>
      <c r="K344" s="991"/>
      <c r="L344" s="991"/>
      <c r="M344" s="991"/>
      <c r="N344" s="991"/>
      <c r="O344" s="991"/>
      <c r="P344" s="991"/>
      <c r="Q344" s="991"/>
      <c r="R344" s="991"/>
      <c r="S344" s="991"/>
      <c r="T344" s="991"/>
      <c r="U344" s="991"/>
      <c r="V344" s="991"/>
      <c r="W344" s="991"/>
      <c r="X344" s="991"/>
      <c r="Y344" s="991"/>
      <c r="Z344" s="991"/>
      <c r="AA344" s="991"/>
      <c r="AB344" s="991"/>
      <c r="AC344" s="991"/>
      <c r="AD344" s="991"/>
      <c r="AE344" s="991"/>
      <c r="AF344" s="991"/>
      <c r="AG344" s="991"/>
      <c r="AH344" s="991"/>
      <c r="AI344" s="991"/>
      <c r="AJ344" s="991"/>
      <c r="AK344" s="991"/>
      <c r="AL344" s="991"/>
      <c r="AM344" s="991"/>
      <c r="AN344" s="991"/>
      <c r="AO344" s="991"/>
      <c r="AP344" s="991"/>
      <c r="AQ344" s="991"/>
      <c r="AR344" s="991"/>
      <c r="AS344" s="991"/>
      <c r="AT344" s="991"/>
      <c r="AU344" s="83"/>
      <c r="AV344" s="83"/>
      <c r="AW344" s="83"/>
      <c r="AX344" s="83"/>
      <c r="AY344" s="83"/>
      <c r="AZ344" s="83"/>
      <c r="BA344" s="83"/>
      <c r="BB344" s="83"/>
      <c r="BC344" s="83"/>
      <c r="BD344" s="758"/>
    </row>
    <row r="345" spans="1:56" ht="69" x14ac:dyDescent="0.9">
      <c r="A345" s="992" t="s">
        <v>159</v>
      </c>
      <c r="B345" s="992"/>
      <c r="C345" s="992"/>
      <c r="D345" s="992"/>
      <c r="E345" s="992"/>
      <c r="F345" s="992"/>
      <c r="G345" s="992"/>
      <c r="H345" s="992"/>
      <c r="I345" s="992"/>
      <c r="J345" s="992"/>
      <c r="K345" s="992"/>
      <c r="L345" s="992"/>
      <c r="M345" s="992"/>
      <c r="N345" s="992"/>
      <c r="O345" s="992"/>
      <c r="P345" s="992"/>
      <c r="Q345" s="992"/>
      <c r="R345" s="992"/>
      <c r="S345" s="992"/>
      <c r="T345" s="992"/>
      <c r="U345" s="992"/>
      <c r="V345" s="992"/>
      <c r="W345" s="992"/>
      <c r="X345" s="992"/>
      <c r="Y345" s="992"/>
      <c r="Z345" s="992"/>
      <c r="AA345" s="992"/>
      <c r="AB345" s="992"/>
      <c r="AC345" s="992"/>
      <c r="AD345" s="992"/>
      <c r="AE345" s="992"/>
      <c r="AF345" s="992"/>
      <c r="AG345" s="992"/>
      <c r="AH345" s="992"/>
      <c r="AI345" s="992"/>
      <c r="AJ345" s="992"/>
      <c r="AK345" s="992"/>
      <c r="AL345" s="992"/>
      <c r="AM345" s="992"/>
      <c r="AN345" s="992"/>
      <c r="AO345" s="992"/>
      <c r="AP345" s="992"/>
      <c r="AQ345" s="992"/>
      <c r="AR345" s="992"/>
      <c r="AS345" s="992"/>
      <c r="AT345" s="992"/>
      <c r="AU345" s="35"/>
      <c r="AV345" s="35"/>
      <c r="AW345" s="35"/>
      <c r="AX345" s="35"/>
      <c r="AY345" s="35"/>
      <c r="AZ345" s="35"/>
      <c r="BA345" s="35"/>
      <c r="BB345" s="35"/>
      <c r="BC345" s="35"/>
      <c r="BD345" s="759"/>
    </row>
    <row r="346" spans="1:56" x14ac:dyDescent="0.9">
      <c r="A346" s="993" t="s">
        <v>928</v>
      </c>
      <c r="B346" s="993"/>
      <c r="C346" s="993"/>
      <c r="D346" s="993"/>
      <c r="E346" s="993"/>
      <c r="F346" s="993"/>
      <c r="G346" s="993"/>
      <c r="H346" s="993"/>
      <c r="I346" s="993"/>
      <c r="J346" s="993"/>
      <c r="K346" s="993"/>
      <c r="L346" s="993"/>
      <c r="M346" s="993"/>
      <c r="N346" s="993"/>
      <c r="O346" s="993"/>
      <c r="P346" s="993"/>
      <c r="Q346" s="993"/>
      <c r="R346" s="993"/>
      <c r="S346" s="993"/>
      <c r="T346" s="993"/>
      <c r="U346" s="993"/>
      <c r="V346" s="993"/>
      <c r="W346" s="993"/>
      <c r="X346" s="993"/>
      <c r="Y346" s="993"/>
      <c r="Z346" s="993"/>
      <c r="AA346" s="993"/>
      <c r="AB346" s="993"/>
      <c r="AC346" s="993"/>
      <c r="AD346" s="993"/>
      <c r="AE346" s="993"/>
      <c r="AF346" s="993"/>
      <c r="AG346" s="993"/>
      <c r="AH346" s="993"/>
      <c r="AI346" s="993"/>
      <c r="AJ346" s="993"/>
      <c r="AK346" s="993"/>
      <c r="AL346" s="993"/>
      <c r="AM346" s="993"/>
      <c r="AN346" s="993"/>
      <c r="AO346" s="993"/>
      <c r="AP346" s="993"/>
      <c r="AQ346" s="993"/>
      <c r="AR346" s="993"/>
      <c r="AS346" s="993"/>
      <c r="AT346" s="993"/>
    </row>
    <row r="347" spans="1:56" x14ac:dyDescent="0.9">
      <c r="A347" s="385"/>
      <c r="B347" s="774"/>
      <c r="C347" s="390"/>
      <c r="D347" s="390"/>
      <c r="E347" s="390"/>
      <c r="F347" s="390"/>
      <c r="G347" s="45"/>
      <c r="H347" s="390"/>
      <c r="I347" s="390"/>
      <c r="J347" s="390"/>
      <c r="K347" s="390"/>
      <c r="L347" s="45"/>
      <c r="M347" s="45"/>
      <c r="N347" s="45"/>
      <c r="O347" s="45"/>
      <c r="P347" s="390"/>
      <c r="Q347" s="390"/>
      <c r="R347" s="382"/>
      <c r="S347" s="390"/>
      <c r="T347" s="45"/>
      <c r="AE347" s="222"/>
      <c r="AF347" s="222"/>
      <c r="AG347" s="223"/>
      <c r="AH347" s="223"/>
    </row>
    <row r="348" spans="1:56" ht="62.25" x14ac:dyDescent="0.9">
      <c r="A348" s="385"/>
      <c r="B348" s="774"/>
      <c r="C348" s="390"/>
      <c r="D348" s="390"/>
      <c r="E348" s="390"/>
      <c r="F348" s="390"/>
      <c r="J348" s="1289" t="s">
        <v>146</v>
      </c>
      <c r="K348" s="1289"/>
      <c r="L348" s="1289"/>
      <c r="M348" s="1290" t="str">
        <f>DATOS!C26</f>
        <v>EDUCACIÓN FÍSICA</v>
      </c>
      <c r="N348" s="1290"/>
      <c r="O348" s="1290"/>
      <c r="P348" s="1290"/>
      <c r="Q348" s="1290"/>
      <c r="R348" s="1290"/>
      <c r="S348" s="1290"/>
      <c r="T348" s="1290"/>
      <c r="W348" s="436"/>
      <c r="X348" s="1291" t="s">
        <v>23</v>
      </c>
      <c r="Y348" s="1291"/>
      <c r="Z348" s="1305" t="str">
        <f>DATOS!C13</f>
        <v xml:space="preserve">BÁSICA </v>
      </c>
      <c r="AA348" s="1305"/>
      <c r="AB348" s="435"/>
      <c r="AC348" s="435"/>
      <c r="AD348" s="435"/>
    </row>
    <row r="349" spans="1:56" ht="62.25" x14ac:dyDescent="0.9">
      <c r="A349" s="385"/>
      <c r="B349" s="774"/>
      <c r="C349" s="390"/>
      <c r="D349" s="390"/>
      <c r="E349" s="390"/>
      <c r="F349" s="390"/>
      <c r="K349" s="1289" t="s">
        <v>111</v>
      </c>
      <c r="L349" s="1289"/>
      <c r="M349" s="1290" t="str">
        <f>DATOS!B26</f>
        <v xml:space="preserve"> AVALO DEL VAL LISSIS DE LA CARIDAD </v>
      </c>
      <c r="N349" s="1290"/>
      <c r="O349" s="1290"/>
      <c r="P349" s="1290"/>
      <c r="Q349" s="1290"/>
      <c r="R349" s="1290"/>
      <c r="S349" s="1290"/>
      <c r="T349" s="1290"/>
      <c r="W349" s="436"/>
      <c r="X349" s="996" t="s">
        <v>26</v>
      </c>
      <c r="Y349" s="996"/>
      <c r="Z349" s="1305" t="str">
        <f>DATOS!C14</f>
        <v>SEGUNDO</v>
      </c>
      <c r="AA349" s="1305"/>
      <c r="AB349" s="435"/>
      <c r="AC349" s="435"/>
      <c r="AD349" s="435"/>
    </row>
    <row r="350" spans="1:56" ht="62.25" x14ac:dyDescent="0.9">
      <c r="A350" s="385"/>
      <c r="B350" s="774"/>
      <c r="C350" s="390"/>
      <c r="D350" s="390"/>
      <c r="E350" s="390"/>
      <c r="F350" s="390"/>
      <c r="K350" s="1291" t="s">
        <v>19</v>
      </c>
      <c r="L350" s="1291"/>
      <c r="M350" s="1300" t="s">
        <v>20</v>
      </c>
      <c r="N350" s="1300"/>
      <c r="O350" s="1300"/>
      <c r="P350" s="1300"/>
      <c r="Q350" s="1300"/>
      <c r="R350" s="1300"/>
      <c r="S350" s="465"/>
      <c r="T350" s="465"/>
      <c r="W350" s="436"/>
      <c r="X350" s="1291" t="s">
        <v>28</v>
      </c>
      <c r="Y350" s="1291"/>
      <c r="Z350" s="1305" t="str">
        <f>DATOS!C15</f>
        <v>"A"</v>
      </c>
      <c r="AA350" s="1305"/>
      <c r="AB350" s="436"/>
      <c r="AC350" s="436"/>
      <c r="AD350" s="436"/>
    </row>
    <row r="351" spans="1:56" ht="188.25" thickBot="1" x14ac:dyDescent="0.95">
      <c r="A351" s="998" t="s">
        <v>981</v>
      </c>
      <c r="B351" s="998"/>
      <c r="C351" s="998"/>
      <c r="D351" s="998"/>
      <c r="E351" s="998"/>
      <c r="F351" s="998"/>
      <c r="G351" s="998"/>
      <c r="H351" s="998"/>
      <c r="I351" s="998"/>
      <c r="J351" s="998"/>
      <c r="K351" s="281"/>
      <c r="L351" s="388"/>
      <c r="M351" s="388"/>
      <c r="N351" s="388"/>
      <c r="O351" s="388"/>
      <c r="P351" s="281"/>
      <c r="Q351" s="281"/>
      <c r="R351" s="281"/>
      <c r="S351" s="390"/>
      <c r="T351" s="45"/>
      <c r="W351" s="437"/>
      <c r="X351" s="437"/>
      <c r="Y351" s="437"/>
      <c r="Z351" s="437"/>
      <c r="AA351" s="437"/>
      <c r="AB351" s="437"/>
      <c r="AC351" s="437"/>
      <c r="AD351" s="437"/>
      <c r="AE351" s="222"/>
      <c r="AF351" s="222"/>
      <c r="AG351" s="223"/>
      <c r="AH351" s="223"/>
      <c r="AT351" s="365"/>
    </row>
    <row r="352" spans="1:56" ht="150" customHeight="1" thickBot="1" x14ac:dyDescent="0.95">
      <c r="A352" s="999" t="s">
        <v>926</v>
      </c>
      <c r="B352" s="999" t="s">
        <v>5</v>
      </c>
      <c r="C352" s="1002" t="s">
        <v>919</v>
      </c>
      <c r="D352" s="1003"/>
      <c r="E352" s="1003"/>
      <c r="F352" s="1003"/>
      <c r="G352" s="1003"/>
      <c r="H352" s="1003"/>
      <c r="I352" s="1003"/>
      <c r="J352" s="1003"/>
      <c r="K352" s="1003"/>
      <c r="L352" s="1003"/>
      <c r="M352" s="1003"/>
      <c r="N352" s="1004"/>
      <c r="O352" s="392"/>
      <c r="P352" s="1005" t="s">
        <v>162</v>
      </c>
      <c r="Q352" s="1006"/>
      <c r="R352" s="1006"/>
      <c r="S352" s="1006"/>
      <c r="T352" s="1006"/>
      <c r="U352" s="1006"/>
      <c r="V352" s="1006"/>
      <c r="W352" s="1006"/>
      <c r="X352" s="1006"/>
      <c r="Y352" s="1006"/>
      <c r="Z352" s="1006"/>
      <c r="AA352" s="1007"/>
      <c r="AB352" s="1294" t="s">
        <v>163</v>
      </c>
      <c r="AC352" s="1295"/>
      <c r="AD352" s="1301" t="s">
        <v>968</v>
      </c>
      <c r="AE352" s="1302"/>
      <c r="AF352" s="225"/>
      <c r="AG352" s="1058" t="s">
        <v>969</v>
      </c>
      <c r="AH352" s="1058"/>
      <c r="AI352" s="1058"/>
      <c r="AJ352" s="1064" t="s">
        <v>970</v>
      </c>
      <c r="AK352" s="1065"/>
      <c r="AL352" s="1065"/>
      <c r="AM352" s="1065"/>
      <c r="AN352" s="1065"/>
      <c r="AO352" s="1065"/>
      <c r="AP352" s="1065"/>
      <c r="AQ352" s="1065"/>
      <c r="AR352" s="1065"/>
      <c r="AS352" s="1065"/>
      <c r="AT352" s="1065"/>
      <c r="AU352" s="659"/>
      <c r="AV352" s="659"/>
      <c r="AW352" s="659"/>
      <c r="AX352" s="659"/>
      <c r="AY352" s="659"/>
      <c r="AZ352" s="659"/>
      <c r="BA352" s="659"/>
      <c r="BB352" s="659"/>
      <c r="BC352" s="659"/>
      <c r="BD352" s="785"/>
    </row>
    <row r="353" spans="1:56" ht="150" customHeight="1" thickBot="1" x14ac:dyDescent="0.95">
      <c r="A353" s="999"/>
      <c r="B353" s="999"/>
      <c r="C353" s="1021" t="s">
        <v>148</v>
      </c>
      <c r="D353" s="1022"/>
      <c r="E353" s="1022"/>
      <c r="F353" s="1023"/>
      <c r="G353" s="1012" t="s">
        <v>924</v>
      </c>
      <c r="H353" s="1021" t="s">
        <v>148</v>
      </c>
      <c r="I353" s="1022"/>
      <c r="J353" s="1022"/>
      <c r="K353" s="1023"/>
      <c r="L353" s="1012" t="s">
        <v>923</v>
      </c>
      <c r="M353" s="1014" t="s">
        <v>922</v>
      </c>
      <c r="N353" s="1015"/>
      <c r="O353" s="393"/>
      <c r="P353" s="1024" t="s">
        <v>148</v>
      </c>
      <c r="Q353" s="1025"/>
      <c r="R353" s="1025"/>
      <c r="S353" s="1026"/>
      <c r="T353" s="1012" t="s">
        <v>924</v>
      </c>
      <c r="U353" s="1024" t="s">
        <v>148</v>
      </c>
      <c r="V353" s="1025"/>
      <c r="W353" s="1025"/>
      <c r="X353" s="1026"/>
      <c r="Y353" s="1012" t="s">
        <v>923</v>
      </c>
      <c r="Z353" s="1298" t="s">
        <v>925</v>
      </c>
      <c r="AA353" s="1299"/>
      <c r="AB353" s="1296"/>
      <c r="AC353" s="1297"/>
      <c r="AD353" s="1303"/>
      <c r="AE353" s="1304"/>
      <c r="AF353" s="226"/>
      <c r="AG353" s="1059"/>
      <c r="AH353" s="1059"/>
      <c r="AI353" s="1059"/>
      <c r="AJ353" s="1052" t="s">
        <v>190</v>
      </c>
      <c r="AK353" s="1053"/>
      <c r="AL353" s="1054"/>
      <c r="AM353" s="1055" t="s">
        <v>191</v>
      </c>
      <c r="AN353" s="1056"/>
      <c r="AO353" s="1057"/>
      <c r="AP353" s="1055" t="s">
        <v>977</v>
      </c>
      <c r="AQ353" s="1056"/>
      <c r="AR353" s="1057"/>
      <c r="AS353" s="1060" t="s">
        <v>967</v>
      </c>
      <c r="AT353" s="1062" t="s">
        <v>976</v>
      </c>
      <c r="AU353" s="659"/>
      <c r="AV353" s="659"/>
      <c r="AW353" s="659"/>
      <c r="AX353" s="659"/>
      <c r="AY353" s="659"/>
      <c r="AZ353" s="659"/>
      <c r="BA353" s="659"/>
      <c r="BB353" s="659"/>
      <c r="BC353" s="659"/>
      <c r="BD353" s="785"/>
    </row>
    <row r="354" spans="1:56" ht="150" customHeight="1" thickBot="1" x14ac:dyDescent="0.95">
      <c r="A354" s="999"/>
      <c r="B354" s="1312"/>
      <c r="C354" s="415" t="s">
        <v>149</v>
      </c>
      <c r="D354" s="415" t="s">
        <v>150</v>
      </c>
      <c r="E354" s="415" t="s">
        <v>915</v>
      </c>
      <c r="F354" s="415" t="s">
        <v>916</v>
      </c>
      <c r="G354" s="1013"/>
      <c r="H354" s="415" t="s">
        <v>151</v>
      </c>
      <c r="I354" s="415" t="s">
        <v>152</v>
      </c>
      <c r="J354" s="415" t="s">
        <v>153</v>
      </c>
      <c r="K354" s="415" t="s">
        <v>921</v>
      </c>
      <c r="L354" s="1013"/>
      <c r="M354" s="778" t="s">
        <v>165</v>
      </c>
      <c r="N354" s="779" t="s">
        <v>164</v>
      </c>
      <c r="O354" s="394"/>
      <c r="P354" s="414" t="s">
        <v>149</v>
      </c>
      <c r="Q354" s="414" t="s">
        <v>150</v>
      </c>
      <c r="R354" s="414" t="s">
        <v>915</v>
      </c>
      <c r="S354" s="414" t="s">
        <v>916</v>
      </c>
      <c r="T354" s="1013"/>
      <c r="U354" s="414" t="s">
        <v>151</v>
      </c>
      <c r="V354" s="414" t="s">
        <v>152</v>
      </c>
      <c r="W354" s="414" t="s">
        <v>153</v>
      </c>
      <c r="X354" s="414" t="s">
        <v>921</v>
      </c>
      <c r="Y354" s="1013"/>
      <c r="Z354" s="778" t="s">
        <v>165</v>
      </c>
      <c r="AA354" s="779" t="s">
        <v>164</v>
      </c>
      <c r="AB354" s="780" t="s">
        <v>224</v>
      </c>
      <c r="AC354" s="781" t="s">
        <v>971</v>
      </c>
      <c r="AD354" s="782" t="s">
        <v>164</v>
      </c>
      <c r="AE354" s="783" t="s">
        <v>165</v>
      </c>
      <c r="AF354" s="227"/>
      <c r="AG354" s="122" t="s">
        <v>204</v>
      </c>
      <c r="AH354" s="122" t="s">
        <v>205</v>
      </c>
      <c r="AI354" s="716" t="s">
        <v>938</v>
      </c>
      <c r="AJ354" s="743" t="s">
        <v>207</v>
      </c>
      <c r="AK354" s="743" t="s">
        <v>208</v>
      </c>
      <c r="AL354" s="743" t="s">
        <v>209</v>
      </c>
      <c r="AM354" s="744" t="s">
        <v>207</v>
      </c>
      <c r="AN354" s="744" t="s">
        <v>208</v>
      </c>
      <c r="AO354" s="744" t="s">
        <v>209</v>
      </c>
      <c r="AP354" s="747" t="s">
        <v>210</v>
      </c>
      <c r="AQ354" s="747" t="s">
        <v>211</v>
      </c>
      <c r="AR354" s="747" t="s">
        <v>212</v>
      </c>
      <c r="AS354" s="1061"/>
      <c r="AT354" s="1063"/>
      <c r="AU354" s="660"/>
      <c r="AV354" s="660"/>
      <c r="AW354" s="660"/>
      <c r="AX354" s="660"/>
      <c r="AY354" s="660"/>
      <c r="AZ354" s="660"/>
      <c r="BA354" s="660"/>
      <c r="BB354" s="660"/>
      <c r="BC354" s="660"/>
      <c r="BD354" s="786"/>
    </row>
    <row r="355" spans="1:56" ht="76.5" x14ac:dyDescent="0.9">
      <c r="A355" s="429">
        <v>1</v>
      </c>
      <c r="B355" s="775">
        <f>DATOS!F8</f>
        <v>0</v>
      </c>
      <c r="C355" s="488">
        <v>10</v>
      </c>
      <c r="D355" s="489">
        <v>10</v>
      </c>
      <c r="E355" s="489">
        <v>10</v>
      </c>
      <c r="F355" s="490">
        <v>10</v>
      </c>
      <c r="G355" s="416">
        <f>SUM(C355:F355)/4</f>
        <v>10</v>
      </c>
      <c r="H355" s="488">
        <v>10</v>
      </c>
      <c r="I355" s="489">
        <v>10</v>
      </c>
      <c r="J355" s="489">
        <v>10</v>
      </c>
      <c r="K355" s="490">
        <v>10</v>
      </c>
      <c r="L355" s="416">
        <f>SUM(H355:K355)/4</f>
        <v>10</v>
      </c>
      <c r="M355" s="403">
        <f>SUM(G355+L355)/2</f>
        <v>10</v>
      </c>
      <c r="N355" s="400" t="str">
        <f t="shared" ref="N355:N394" si="106">INDEX($BF$1:$BF$10, MATCH(ROUND(M355, 2), $BE$1:$BE$10, 1))</f>
        <v>A+</v>
      </c>
      <c r="O355" s="395"/>
      <c r="P355" s="488">
        <v>10</v>
      </c>
      <c r="Q355" s="489">
        <v>10</v>
      </c>
      <c r="R355" s="489">
        <v>10</v>
      </c>
      <c r="S355" s="490">
        <v>10</v>
      </c>
      <c r="T355" s="419">
        <f>SUM(P355:S355)/4</f>
        <v>10</v>
      </c>
      <c r="U355" s="488">
        <v>10</v>
      </c>
      <c r="V355" s="489">
        <v>10</v>
      </c>
      <c r="W355" s="489">
        <v>10</v>
      </c>
      <c r="X355" s="490">
        <v>10</v>
      </c>
      <c r="Y355" s="416">
        <f>SUM(U355:X355)/4</f>
        <v>10</v>
      </c>
      <c r="Z355" s="403">
        <f>SUM(T355+Y355)/2</f>
        <v>10</v>
      </c>
      <c r="AA355" s="400" t="str">
        <f t="shared" ref="AA355:AA394" si="107">INDEX($BF$1:$BF$10, MATCH(ROUND(Z355, 2), $BE$1:$BE$10, 1))</f>
        <v>A+</v>
      </c>
      <c r="AB355" s="422">
        <v>10</v>
      </c>
      <c r="AC355" s="1049"/>
      <c r="AD355" s="411" t="str">
        <f t="shared" ref="AD355:AD394" si="108">INDEX($BF$1:$BF$10, MATCH(ROUND(AE355, 2), $BE$1:$BE$10, 1))</f>
        <v>A+</v>
      </c>
      <c r="AE355" s="407">
        <f>SUM(M355,Z355,AB355)/3</f>
        <v>10</v>
      </c>
      <c r="AF355" s="287"/>
      <c r="AG355" s="556"/>
      <c r="AH355" s="556"/>
      <c r="AI355" s="555" t="str">
        <f>IF(OR(AG355="A",AH355="A"),"A",IF(OR(AG355="B",AH355="B"),"B",IF(OR(AG355="C",AH355="C"),"C","N")))</f>
        <v>N</v>
      </c>
      <c r="AJ355" s="587"/>
      <c r="AK355" s="588"/>
      <c r="AL355" s="588"/>
      <c r="AM355" s="589"/>
      <c r="AN355" s="589"/>
      <c r="AO355" s="590"/>
      <c r="AP355" s="591">
        <f>SUM(AJ355+AM355)</f>
        <v>0</v>
      </c>
      <c r="AQ355" s="591">
        <f>SUM(AK355+AN355)</f>
        <v>0</v>
      </c>
      <c r="AR355" s="588">
        <f>SUM(AL355+AO355)</f>
        <v>0</v>
      </c>
      <c r="AS355" s="592">
        <f t="shared" ref="AS355:AS394" si="109">AT355  - AJ355  - AK355</f>
        <v>75</v>
      </c>
      <c r="AT355" s="771">
        <v>75</v>
      </c>
      <c r="AU355" s="661"/>
      <c r="AV355" s="661"/>
      <c r="AW355" s="661"/>
      <c r="AX355" s="661"/>
      <c r="AY355" s="661"/>
      <c r="AZ355" s="661"/>
      <c r="BA355" s="661"/>
      <c r="BB355" s="661"/>
      <c r="BC355" s="661"/>
      <c r="BD355" s="787"/>
    </row>
    <row r="356" spans="1:56" ht="76.5" x14ac:dyDescent="0.9">
      <c r="A356" s="430">
        <v>2</v>
      </c>
      <c r="B356" s="776">
        <f>DATOS!F9</f>
        <v>0</v>
      </c>
      <c r="C356" s="491">
        <v>10</v>
      </c>
      <c r="D356" s="492">
        <v>10</v>
      </c>
      <c r="E356" s="492">
        <v>10</v>
      </c>
      <c r="F356" s="493">
        <v>10</v>
      </c>
      <c r="G356" s="417">
        <f t="shared" ref="G356:G394" si="110">SUM(C356:F356)/4</f>
        <v>10</v>
      </c>
      <c r="H356" s="491">
        <v>10</v>
      </c>
      <c r="I356" s="492">
        <v>10</v>
      </c>
      <c r="J356" s="492">
        <v>10</v>
      </c>
      <c r="K356" s="493">
        <v>10</v>
      </c>
      <c r="L356" s="417">
        <f t="shared" ref="L356:L394" si="111">SUM(H356:K356)/4</f>
        <v>10</v>
      </c>
      <c r="M356" s="404">
        <f t="shared" ref="M356:M360" si="112">SUM(G356+L356)/2</f>
        <v>10</v>
      </c>
      <c r="N356" s="401" t="str">
        <f t="shared" si="106"/>
        <v>A+</v>
      </c>
      <c r="O356" s="396"/>
      <c r="P356" s="491">
        <v>10</v>
      </c>
      <c r="Q356" s="492">
        <v>10</v>
      </c>
      <c r="R356" s="492">
        <v>10</v>
      </c>
      <c r="S356" s="493">
        <v>10</v>
      </c>
      <c r="T356" s="420">
        <f t="shared" ref="T356:T394" si="113">SUM(P356:S356)/4</f>
        <v>10</v>
      </c>
      <c r="U356" s="491">
        <v>10</v>
      </c>
      <c r="V356" s="492">
        <v>10</v>
      </c>
      <c r="W356" s="492">
        <v>10</v>
      </c>
      <c r="X356" s="493">
        <v>10</v>
      </c>
      <c r="Y356" s="417">
        <f t="shared" ref="Y356:Y394" si="114">SUM(U356:X356)/4</f>
        <v>10</v>
      </c>
      <c r="Z356" s="404">
        <f t="shared" ref="Z356:Z360" si="115">SUM(T356+Y356)/2</f>
        <v>10</v>
      </c>
      <c r="AA356" s="401" t="str">
        <f t="shared" si="107"/>
        <v>A+</v>
      </c>
      <c r="AB356" s="423">
        <v>10</v>
      </c>
      <c r="AC356" s="1050"/>
      <c r="AD356" s="412" t="str">
        <f t="shared" si="108"/>
        <v>A+</v>
      </c>
      <c r="AE356" s="408">
        <f t="shared" ref="AE356:AE360" si="116">SUM(M356,Z356,AB356)/3</f>
        <v>10</v>
      </c>
      <c r="AF356" s="288"/>
      <c r="AG356" s="567"/>
      <c r="AH356" s="567"/>
      <c r="AI356" s="566" t="str">
        <f t="shared" ref="AI356:AI394" si="117">IF(OR(AG356="A",AH356="A"),"A",IF(OR(AG356="B",AH356="B"),"B",IF(OR(AG356="C",AH356="C"),"C","N")))</f>
        <v>N</v>
      </c>
      <c r="AJ356" s="572"/>
      <c r="AK356" s="558"/>
      <c r="AL356" s="558"/>
      <c r="AM356" s="559"/>
      <c r="AN356" s="559"/>
      <c r="AO356" s="560"/>
      <c r="AP356" s="598">
        <f t="shared" ref="AP356:AP394" si="118">SUM(AJ356+AM356)</f>
        <v>0</v>
      </c>
      <c r="AQ356" s="598">
        <f t="shared" ref="AQ356:AQ394" si="119">SUM(AK356+AN356)</f>
        <v>0</v>
      </c>
      <c r="AR356" s="558">
        <f t="shared" ref="AR356:AR394" si="120">SUM(AL356+AO356)</f>
        <v>0</v>
      </c>
      <c r="AS356" s="599">
        <f t="shared" si="109"/>
        <v>75</v>
      </c>
      <c r="AT356" s="772">
        <v>75</v>
      </c>
      <c r="AU356" s="661"/>
      <c r="AV356" s="661"/>
      <c r="AW356" s="661"/>
      <c r="AX356" s="661"/>
      <c r="AY356" s="661"/>
      <c r="AZ356" s="661"/>
      <c r="BA356" s="661"/>
      <c r="BB356" s="661"/>
      <c r="BC356" s="661"/>
      <c r="BD356" s="787"/>
    </row>
    <row r="357" spans="1:56" ht="76.5" x14ac:dyDescent="0.9">
      <c r="A357" s="430">
        <v>3</v>
      </c>
      <c r="B357" s="776">
        <f>DATOS!F10</f>
        <v>0</v>
      </c>
      <c r="C357" s="491">
        <v>10</v>
      </c>
      <c r="D357" s="492">
        <v>10</v>
      </c>
      <c r="E357" s="492">
        <v>10</v>
      </c>
      <c r="F357" s="493">
        <v>10</v>
      </c>
      <c r="G357" s="417">
        <f t="shared" si="110"/>
        <v>10</v>
      </c>
      <c r="H357" s="491">
        <v>10</v>
      </c>
      <c r="I357" s="492">
        <v>10</v>
      </c>
      <c r="J357" s="492">
        <v>10</v>
      </c>
      <c r="K357" s="493">
        <v>10</v>
      </c>
      <c r="L357" s="417">
        <f t="shared" si="111"/>
        <v>10</v>
      </c>
      <c r="M357" s="404">
        <f t="shared" si="112"/>
        <v>10</v>
      </c>
      <c r="N357" s="401" t="str">
        <f t="shared" si="106"/>
        <v>A+</v>
      </c>
      <c r="O357" s="396"/>
      <c r="P357" s="491">
        <v>10</v>
      </c>
      <c r="Q357" s="492">
        <v>10</v>
      </c>
      <c r="R357" s="492">
        <v>10</v>
      </c>
      <c r="S357" s="493">
        <v>10</v>
      </c>
      <c r="T357" s="420">
        <f t="shared" si="113"/>
        <v>10</v>
      </c>
      <c r="U357" s="491">
        <v>10</v>
      </c>
      <c r="V357" s="492">
        <v>10</v>
      </c>
      <c r="W357" s="492">
        <v>10</v>
      </c>
      <c r="X357" s="493">
        <v>10</v>
      </c>
      <c r="Y357" s="417">
        <f t="shared" si="114"/>
        <v>10</v>
      </c>
      <c r="Z357" s="404">
        <f t="shared" si="115"/>
        <v>10</v>
      </c>
      <c r="AA357" s="401" t="str">
        <f t="shared" si="107"/>
        <v>A+</v>
      </c>
      <c r="AB357" s="423">
        <v>10</v>
      </c>
      <c r="AC357" s="1050"/>
      <c r="AD357" s="412" t="str">
        <f t="shared" si="108"/>
        <v>A+</v>
      </c>
      <c r="AE357" s="408">
        <f t="shared" si="116"/>
        <v>10</v>
      </c>
      <c r="AF357" s="288"/>
      <c r="AG357" s="567"/>
      <c r="AH357" s="567"/>
      <c r="AI357" s="566" t="str">
        <f t="shared" si="117"/>
        <v>N</v>
      </c>
      <c r="AJ357" s="572"/>
      <c r="AK357" s="558"/>
      <c r="AL357" s="558"/>
      <c r="AM357" s="559"/>
      <c r="AN357" s="559"/>
      <c r="AO357" s="560"/>
      <c r="AP357" s="598">
        <f t="shared" si="118"/>
        <v>0</v>
      </c>
      <c r="AQ357" s="598">
        <f t="shared" si="119"/>
        <v>0</v>
      </c>
      <c r="AR357" s="558">
        <f t="shared" si="120"/>
        <v>0</v>
      </c>
      <c r="AS357" s="599">
        <f t="shared" si="109"/>
        <v>75</v>
      </c>
      <c r="AT357" s="772">
        <v>75</v>
      </c>
      <c r="AU357" s="661"/>
      <c r="AV357" s="661"/>
      <c r="AW357" s="661"/>
      <c r="AX357" s="661"/>
      <c r="AY357" s="661"/>
      <c r="AZ357" s="661"/>
      <c r="BA357" s="661"/>
      <c r="BB357" s="661"/>
      <c r="BC357" s="661"/>
      <c r="BD357" s="787"/>
    </row>
    <row r="358" spans="1:56" ht="76.5" x14ac:dyDescent="0.9">
      <c r="A358" s="430">
        <v>4</v>
      </c>
      <c r="B358" s="776">
        <f>DATOS!F11</f>
        <v>0</v>
      </c>
      <c r="C358" s="491">
        <v>10</v>
      </c>
      <c r="D358" s="492">
        <v>10</v>
      </c>
      <c r="E358" s="492">
        <v>10</v>
      </c>
      <c r="F358" s="493">
        <v>10</v>
      </c>
      <c r="G358" s="417">
        <f t="shared" si="110"/>
        <v>10</v>
      </c>
      <c r="H358" s="491">
        <v>10</v>
      </c>
      <c r="I358" s="492">
        <v>10</v>
      </c>
      <c r="J358" s="492">
        <v>10</v>
      </c>
      <c r="K358" s="493">
        <v>10</v>
      </c>
      <c r="L358" s="417">
        <f t="shared" si="111"/>
        <v>10</v>
      </c>
      <c r="M358" s="404">
        <f t="shared" si="112"/>
        <v>10</v>
      </c>
      <c r="N358" s="401" t="str">
        <f t="shared" si="106"/>
        <v>A+</v>
      </c>
      <c r="O358" s="396"/>
      <c r="P358" s="491">
        <v>10</v>
      </c>
      <c r="Q358" s="492">
        <v>10</v>
      </c>
      <c r="R358" s="492">
        <v>10</v>
      </c>
      <c r="S358" s="493">
        <v>10</v>
      </c>
      <c r="T358" s="420">
        <f t="shared" si="113"/>
        <v>10</v>
      </c>
      <c r="U358" s="491">
        <v>10</v>
      </c>
      <c r="V358" s="492">
        <v>10</v>
      </c>
      <c r="W358" s="492">
        <v>10</v>
      </c>
      <c r="X358" s="493">
        <v>10</v>
      </c>
      <c r="Y358" s="417">
        <f t="shared" si="114"/>
        <v>10</v>
      </c>
      <c r="Z358" s="404">
        <f t="shared" si="115"/>
        <v>10</v>
      </c>
      <c r="AA358" s="401" t="str">
        <f t="shared" si="107"/>
        <v>A+</v>
      </c>
      <c r="AB358" s="423">
        <v>10</v>
      </c>
      <c r="AC358" s="1050"/>
      <c r="AD358" s="412" t="str">
        <f t="shared" si="108"/>
        <v>A+</v>
      </c>
      <c r="AE358" s="408">
        <f t="shared" si="116"/>
        <v>10</v>
      </c>
      <c r="AF358" s="288"/>
      <c r="AG358" s="567"/>
      <c r="AH358" s="567"/>
      <c r="AI358" s="566" t="str">
        <f t="shared" si="117"/>
        <v>N</v>
      </c>
      <c r="AJ358" s="572"/>
      <c r="AK358" s="558"/>
      <c r="AL358" s="558"/>
      <c r="AM358" s="559"/>
      <c r="AN358" s="559"/>
      <c r="AO358" s="560"/>
      <c r="AP358" s="598">
        <f t="shared" si="118"/>
        <v>0</v>
      </c>
      <c r="AQ358" s="598">
        <f t="shared" si="119"/>
        <v>0</v>
      </c>
      <c r="AR358" s="558">
        <f t="shared" si="120"/>
        <v>0</v>
      </c>
      <c r="AS358" s="599">
        <f t="shared" si="109"/>
        <v>75</v>
      </c>
      <c r="AT358" s="772">
        <v>75</v>
      </c>
      <c r="AU358" s="661"/>
      <c r="AV358" s="661"/>
      <c r="AW358" s="661"/>
      <c r="AX358" s="661"/>
      <c r="AY358" s="661"/>
      <c r="AZ358" s="661"/>
      <c r="BA358" s="661"/>
      <c r="BB358" s="661"/>
      <c r="BC358" s="661"/>
      <c r="BD358" s="787"/>
    </row>
    <row r="359" spans="1:56" ht="76.5" x14ac:dyDescent="0.9">
      <c r="A359" s="430">
        <v>5</v>
      </c>
      <c r="B359" s="776">
        <f>DATOS!F12</f>
        <v>0</v>
      </c>
      <c r="C359" s="491">
        <v>10</v>
      </c>
      <c r="D359" s="492">
        <v>10</v>
      </c>
      <c r="E359" s="492">
        <v>10</v>
      </c>
      <c r="F359" s="493">
        <v>10</v>
      </c>
      <c r="G359" s="417">
        <f t="shared" si="110"/>
        <v>10</v>
      </c>
      <c r="H359" s="491">
        <v>10</v>
      </c>
      <c r="I359" s="492">
        <v>10</v>
      </c>
      <c r="J359" s="492">
        <v>10</v>
      </c>
      <c r="K359" s="493">
        <v>10</v>
      </c>
      <c r="L359" s="417">
        <f t="shared" si="111"/>
        <v>10</v>
      </c>
      <c r="M359" s="404">
        <f t="shared" si="112"/>
        <v>10</v>
      </c>
      <c r="N359" s="401" t="str">
        <f t="shared" si="106"/>
        <v>A+</v>
      </c>
      <c r="O359" s="396"/>
      <c r="P359" s="491">
        <v>10</v>
      </c>
      <c r="Q359" s="492">
        <v>10</v>
      </c>
      <c r="R359" s="492">
        <v>10</v>
      </c>
      <c r="S359" s="493">
        <v>10</v>
      </c>
      <c r="T359" s="420">
        <f t="shared" si="113"/>
        <v>10</v>
      </c>
      <c r="U359" s="491">
        <v>10</v>
      </c>
      <c r="V359" s="492">
        <v>10</v>
      </c>
      <c r="W359" s="492">
        <v>10</v>
      </c>
      <c r="X359" s="493">
        <v>10</v>
      </c>
      <c r="Y359" s="417">
        <f t="shared" si="114"/>
        <v>10</v>
      </c>
      <c r="Z359" s="404">
        <f t="shared" si="115"/>
        <v>10</v>
      </c>
      <c r="AA359" s="401" t="str">
        <f t="shared" si="107"/>
        <v>A+</v>
      </c>
      <c r="AB359" s="423">
        <v>10</v>
      </c>
      <c r="AC359" s="1050"/>
      <c r="AD359" s="412" t="str">
        <f t="shared" si="108"/>
        <v>A+</v>
      </c>
      <c r="AE359" s="408">
        <f t="shared" si="116"/>
        <v>10</v>
      </c>
      <c r="AF359" s="288"/>
      <c r="AG359" s="567"/>
      <c r="AH359" s="567"/>
      <c r="AI359" s="566" t="str">
        <f t="shared" si="117"/>
        <v>N</v>
      </c>
      <c r="AJ359" s="572"/>
      <c r="AK359" s="558"/>
      <c r="AL359" s="558"/>
      <c r="AM359" s="559"/>
      <c r="AN359" s="559"/>
      <c r="AO359" s="560"/>
      <c r="AP359" s="598">
        <f t="shared" si="118"/>
        <v>0</v>
      </c>
      <c r="AQ359" s="598">
        <f t="shared" si="119"/>
        <v>0</v>
      </c>
      <c r="AR359" s="558">
        <f t="shared" si="120"/>
        <v>0</v>
      </c>
      <c r="AS359" s="599">
        <f t="shared" si="109"/>
        <v>75</v>
      </c>
      <c r="AT359" s="772">
        <v>75</v>
      </c>
      <c r="AU359" s="661"/>
      <c r="AV359" s="661"/>
      <c r="AW359" s="661"/>
      <c r="AX359" s="661"/>
      <c r="AY359" s="661"/>
      <c r="AZ359" s="661"/>
      <c r="BA359" s="661"/>
      <c r="BB359" s="661"/>
      <c r="BC359" s="661"/>
      <c r="BD359" s="787"/>
    </row>
    <row r="360" spans="1:56" ht="76.5" x14ac:dyDescent="0.9">
      <c r="A360" s="430">
        <v>6</v>
      </c>
      <c r="B360" s="776">
        <f>DATOS!F13</f>
        <v>0</v>
      </c>
      <c r="C360" s="491">
        <v>10</v>
      </c>
      <c r="D360" s="492">
        <v>10</v>
      </c>
      <c r="E360" s="492">
        <v>10</v>
      </c>
      <c r="F360" s="493">
        <v>10</v>
      </c>
      <c r="G360" s="417">
        <f t="shared" si="110"/>
        <v>10</v>
      </c>
      <c r="H360" s="491">
        <v>10</v>
      </c>
      <c r="I360" s="492">
        <v>10</v>
      </c>
      <c r="J360" s="492">
        <v>10</v>
      </c>
      <c r="K360" s="493">
        <v>10</v>
      </c>
      <c r="L360" s="417">
        <f t="shared" si="111"/>
        <v>10</v>
      </c>
      <c r="M360" s="404">
        <f t="shared" si="112"/>
        <v>10</v>
      </c>
      <c r="N360" s="401" t="str">
        <f t="shared" si="106"/>
        <v>A+</v>
      </c>
      <c r="O360" s="396"/>
      <c r="P360" s="491">
        <v>10</v>
      </c>
      <c r="Q360" s="492">
        <v>10</v>
      </c>
      <c r="R360" s="492">
        <v>10</v>
      </c>
      <c r="S360" s="493">
        <v>10</v>
      </c>
      <c r="T360" s="420">
        <f t="shared" si="113"/>
        <v>10</v>
      </c>
      <c r="U360" s="491">
        <v>10</v>
      </c>
      <c r="V360" s="492">
        <v>10</v>
      </c>
      <c r="W360" s="492">
        <v>10</v>
      </c>
      <c r="X360" s="493">
        <v>10</v>
      </c>
      <c r="Y360" s="417">
        <f t="shared" si="114"/>
        <v>10</v>
      </c>
      <c r="Z360" s="404">
        <f t="shared" si="115"/>
        <v>10</v>
      </c>
      <c r="AA360" s="401" t="str">
        <f t="shared" si="107"/>
        <v>A+</v>
      </c>
      <c r="AB360" s="423">
        <v>10</v>
      </c>
      <c r="AC360" s="1050"/>
      <c r="AD360" s="412" t="str">
        <f t="shared" si="108"/>
        <v>A+</v>
      </c>
      <c r="AE360" s="408">
        <f t="shared" si="116"/>
        <v>10</v>
      </c>
      <c r="AF360" s="288"/>
      <c r="AG360" s="567"/>
      <c r="AH360" s="567"/>
      <c r="AI360" s="566" t="str">
        <f t="shared" si="117"/>
        <v>N</v>
      </c>
      <c r="AJ360" s="572"/>
      <c r="AK360" s="558"/>
      <c r="AL360" s="558"/>
      <c r="AM360" s="559"/>
      <c r="AN360" s="559"/>
      <c r="AO360" s="560"/>
      <c r="AP360" s="598">
        <f t="shared" si="118"/>
        <v>0</v>
      </c>
      <c r="AQ360" s="598">
        <f t="shared" si="119"/>
        <v>0</v>
      </c>
      <c r="AR360" s="558">
        <f t="shared" si="120"/>
        <v>0</v>
      </c>
      <c r="AS360" s="599">
        <f t="shared" si="109"/>
        <v>75</v>
      </c>
      <c r="AT360" s="772">
        <v>75</v>
      </c>
      <c r="AU360" s="661"/>
      <c r="AV360" s="661"/>
      <c r="AW360" s="661"/>
      <c r="AX360" s="661"/>
      <c r="AY360" s="661"/>
      <c r="AZ360" s="661"/>
      <c r="BA360" s="661"/>
      <c r="BB360" s="661"/>
      <c r="BC360" s="661"/>
      <c r="BD360" s="787"/>
    </row>
    <row r="361" spans="1:56" ht="76.5" x14ac:dyDescent="0.9">
      <c r="A361" s="430">
        <v>7</v>
      </c>
      <c r="B361" s="776">
        <f>DATOS!F14</f>
        <v>0</v>
      </c>
      <c r="C361" s="491">
        <v>9</v>
      </c>
      <c r="D361" s="492">
        <v>9</v>
      </c>
      <c r="E361" s="492">
        <v>9</v>
      </c>
      <c r="F361" s="493">
        <v>9</v>
      </c>
      <c r="G361" s="417">
        <f t="shared" si="110"/>
        <v>9</v>
      </c>
      <c r="H361" s="491">
        <v>9</v>
      </c>
      <c r="I361" s="492">
        <v>9</v>
      </c>
      <c r="J361" s="492">
        <v>9</v>
      </c>
      <c r="K361" s="493">
        <v>9</v>
      </c>
      <c r="L361" s="417">
        <f t="shared" si="111"/>
        <v>9</v>
      </c>
      <c r="M361" s="404">
        <f>SUM(G361+L361)/2</f>
        <v>9</v>
      </c>
      <c r="N361" s="401" t="str">
        <f t="shared" si="106"/>
        <v>A-</v>
      </c>
      <c r="O361" s="396"/>
      <c r="P361" s="491">
        <v>9</v>
      </c>
      <c r="Q361" s="492">
        <v>9</v>
      </c>
      <c r="R361" s="492">
        <v>9</v>
      </c>
      <c r="S361" s="493">
        <v>9</v>
      </c>
      <c r="T361" s="420">
        <f t="shared" si="113"/>
        <v>9</v>
      </c>
      <c r="U361" s="491">
        <v>9</v>
      </c>
      <c r="V361" s="492">
        <v>9</v>
      </c>
      <c r="W361" s="492">
        <v>9</v>
      </c>
      <c r="X361" s="493">
        <v>9</v>
      </c>
      <c r="Y361" s="417">
        <f t="shared" si="114"/>
        <v>9</v>
      </c>
      <c r="Z361" s="404">
        <f>SUM(T361+Y361)/2</f>
        <v>9</v>
      </c>
      <c r="AA361" s="401" t="str">
        <f t="shared" si="107"/>
        <v>A-</v>
      </c>
      <c r="AB361" s="423">
        <v>9</v>
      </c>
      <c r="AC361" s="1050"/>
      <c r="AD361" s="412" t="str">
        <f t="shared" si="108"/>
        <v>A-</v>
      </c>
      <c r="AE361" s="408">
        <f>SUM(M361,Z361,AB361)/3</f>
        <v>9</v>
      </c>
      <c r="AF361" s="288"/>
      <c r="AG361" s="567"/>
      <c r="AH361" s="567"/>
      <c r="AI361" s="566" t="str">
        <f t="shared" si="117"/>
        <v>N</v>
      </c>
      <c r="AJ361" s="572"/>
      <c r="AK361" s="558"/>
      <c r="AL361" s="558"/>
      <c r="AM361" s="559"/>
      <c r="AN361" s="559"/>
      <c r="AO361" s="560"/>
      <c r="AP361" s="598">
        <f t="shared" si="118"/>
        <v>0</v>
      </c>
      <c r="AQ361" s="598">
        <f t="shared" si="119"/>
        <v>0</v>
      </c>
      <c r="AR361" s="558">
        <f t="shared" si="120"/>
        <v>0</v>
      </c>
      <c r="AS361" s="599">
        <f t="shared" si="109"/>
        <v>75</v>
      </c>
      <c r="AT361" s="772">
        <v>75</v>
      </c>
      <c r="AU361" s="661"/>
      <c r="AV361" s="661"/>
      <c r="AW361" s="661"/>
      <c r="AX361" s="661"/>
      <c r="AY361" s="661"/>
      <c r="AZ361" s="661"/>
      <c r="BA361" s="661"/>
      <c r="BB361" s="661"/>
      <c r="BC361" s="661"/>
      <c r="BD361" s="787"/>
    </row>
    <row r="362" spans="1:56" ht="76.5" x14ac:dyDescent="0.9">
      <c r="A362" s="430">
        <v>8</v>
      </c>
      <c r="B362" s="776">
        <f>DATOS!F15</f>
        <v>0</v>
      </c>
      <c r="C362" s="491">
        <v>9</v>
      </c>
      <c r="D362" s="492">
        <v>9</v>
      </c>
      <c r="E362" s="492">
        <v>9</v>
      </c>
      <c r="F362" s="493">
        <v>9</v>
      </c>
      <c r="G362" s="417">
        <f t="shared" si="110"/>
        <v>9</v>
      </c>
      <c r="H362" s="491">
        <v>9</v>
      </c>
      <c r="I362" s="492">
        <v>9</v>
      </c>
      <c r="J362" s="492">
        <v>9</v>
      </c>
      <c r="K362" s="493">
        <v>9</v>
      </c>
      <c r="L362" s="417">
        <f t="shared" si="111"/>
        <v>9</v>
      </c>
      <c r="M362" s="404">
        <f t="shared" ref="M362:M394" si="121">SUM(G362+L362)/2</f>
        <v>9</v>
      </c>
      <c r="N362" s="401" t="str">
        <f t="shared" si="106"/>
        <v>A-</v>
      </c>
      <c r="O362" s="396"/>
      <c r="P362" s="491">
        <v>9</v>
      </c>
      <c r="Q362" s="492">
        <v>9</v>
      </c>
      <c r="R362" s="492">
        <v>9</v>
      </c>
      <c r="S362" s="493">
        <v>9</v>
      </c>
      <c r="T362" s="420">
        <f t="shared" si="113"/>
        <v>9</v>
      </c>
      <c r="U362" s="491">
        <v>9</v>
      </c>
      <c r="V362" s="492">
        <v>9</v>
      </c>
      <c r="W362" s="492">
        <v>9</v>
      </c>
      <c r="X362" s="493">
        <v>9</v>
      </c>
      <c r="Y362" s="417">
        <f t="shared" si="114"/>
        <v>9</v>
      </c>
      <c r="Z362" s="404">
        <f t="shared" ref="Z362:Z394" si="122">SUM(T362+Y362)/2</f>
        <v>9</v>
      </c>
      <c r="AA362" s="401" t="str">
        <f t="shared" si="107"/>
        <v>A-</v>
      </c>
      <c r="AB362" s="423">
        <v>9</v>
      </c>
      <c r="AC362" s="1050"/>
      <c r="AD362" s="412" t="str">
        <f t="shared" si="108"/>
        <v>A-</v>
      </c>
      <c r="AE362" s="408">
        <f t="shared" ref="AE362:AE394" si="123">SUM(M362,Z362,AB362)/3</f>
        <v>9</v>
      </c>
      <c r="AF362" s="288"/>
      <c r="AG362" s="567"/>
      <c r="AH362" s="567"/>
      <c r="AI362" s="566" t="str">
        <f t="shared" si="117"/>
        <v>N</v>
      </c>
      <c r="AJ362" s="572"/>
      <c r="AK362" s="558"/>
      <c r="AL362" s="558"/>
      <c r="AM362" s="559"/>
      <c r="AN362" s="559"/>
      <c r="AO362" s="560"/>
      <c r="AP362" s="598">
        <f t="shared" si="118"/>
        <v>0</v>
      </c>
      <c r="AQ362" s="598">
        <f t="shared" si="119"/>
        <v>0</v>
      </c>
      <c r="AR362" s="558">
        <f t="shared" si="120"/>
        <v>0</v>
      </c>
      <c r="AS362" s="599">
        <f t="shared" si="109"/>
        <v>75</v>
      </c>
      <c r="AT362" s="772">
        <v>75</v>
      </c>
      <c r="AU362" s="661"/>
      <c r="AV362" s="661"/>
      <c r="AW362" s="661"/>
      <c r="AX362" s="661"/>
      <c r="AY362" s="661"/>
      <c r="AZ362" s="661"/>
      <c r="BA362" s="661"/>
      <c r="BB362" s="661"/>
      <c r="BC362" s="661"/>
      <c r="BD362" s="787"/>
    </row>
    <row r="363" spans="1:56" ht="76.5" x14ac:dyDescent="0.9">
      <c r="A363" s="430">
        <v>9</v>
      </c>
      <c r="B363" s="776">
        <f>DATOS!F16</f>
        <v>0</v>
      </c>
      <c r="C363" s="491">
        <v>9</v>
      </c>
      <c r="D363" s="492">
        <v>9</v>
      </c>
      <c r="E363" s="492">
        <v>9</v>
      </c>
      <c r="F363" s="493">
        <v>9</v>
      </c>
      <c r="G363" s="417">
        <f t="shared" si="110"/>
        <v>9</v>
      </c>
      <c r="H363" s="491">
        <v>9</v>
      </c>
      <c r="I363" s="492">
        <v>9</v>
      </c>
      <c r="J363" s="492">
        <v>9</v>
      </c>
      <c r="K363" s="493">
        <v>9</v>
      </c>
      <c r="L363" s="417">
        <f t="shared" si="111"/>
        <v>9</v>
      </c>
      <c r="M363" s="404">
        <f t="shared" si="121"/>
        <v>9</v>
      </c>
      <c r="N363" s="401" t="str">
        <f t="shared" si="106"/>
        <v>A-</v>
      </c>
      <c r="O363" s="396"/>
      <c r="P363" s="491">
        <v>9</v>
      </c>
      <c r="Q363" s="492">
        <v>9</v>
      </c>
      <c r="R363" s="492">
        <v>9</v>
      </c>
      <c r="S363" s="493">
        <v>9</v>
      </c>
      <c r="T363" s="420">
        <f t="shared" si="113"/>
        <v>9</v>
      </c>
      <c r="U363" s="491">
        <v>9</v>
      </c>
      <c r="V363" s="492">
        <v>9</v>
      </c>
      <c r="W363" s="492">
        <v>9</v>
      </c>
      <c r="X363" s="493">
        <v>9</v>
      </c>
      <c r="Y363" s="417">
        <f t="shared" si="114"/>
        <v>9</v>
      </c>
      <c r="Z363" s="404">
        <f t="shared" si="122"/>
        <v>9</v>
      </c>
      <c r="AA363" s="401" t="str">
        <f t="shared" si="107"/>
        <v>A-</v>
      </c>
      <c r="AB363" s="423">
        <v>9</v>
      </c>
      <c r="AC363" s="1050"/>
      <c r="AD363" s="412" t="str">
        <f t="shared" si="108"/>
        <v>A-</v>
      </c>
      <c r="AE363" s="408">
        <f t="shared" si="123"/>
        <v>9</v>
      </c>
      <c r="AF363" s="288"/>
      <c r="AG363" s="567"/>
      <c r="AH363" s="567"/>
      <c r="AI363" s="566" t="str">
        <f t="shared" si="117"/>
        <v>N</v>
      </c>
      <c r="AJ363" s="572"/>
      <c r="AK363" s="558"/>
      <c r="AL363" s="558"/>
      <c r="AM363" s="559"/>
      <c r="AN363" s="559"/>
      <c r="AO363" s="560"/>
      <c r="AP363" s="598">
        <f t="shared" si="118"/>
        <v>0</v>
      </c>
      <c r="AQ363" s="598">
        <f t="shared" si="119"/>
        <v>0</v>
      </c>
      <c r="AR363" s="558">
        <f t="shared" si="120"/>
        <v>0</v>
      </c>
      <c r="AS363" s="599">
        <f t="shared" si="109"/>
        <v>75</v>
      </c>
      <c r="AT363" s="772">
        <v>75</v>
      </c>
      <c r="AU363" s="661"/>
      <c r="AV363" s="661"/>
      <c r="AW363" s="661"/>
      <c r="AX363" s="661"/>
      <c r="AY363" s="661"/>
      <c r="AZ363" s="661"/>
      <c r="BA363" s="661"/>
      <c r="BB363" s="661"/>
      <c r="BC363" s="661"/>
      <c r="BD363" s="787"/>
    </row>
    <row r="364" spans="1:56" ht="76.5" x14ac:dyDescent="0.9">
      <c r="A364" s="430">
        <v>10</v>
      </c>
      <c r="B364" s="776">
        <f>DATOS!F17</f>
        <v>0</v>
      </c>
      <c r="C364" s="491">
        <v>9</v>
      </c>
      <c r="D364" s="492">
        <v>9</v>
      </c>
      <c r="E364" s="492">
        <v>9</v>
      </c>
      <c r="F364" s="493">
        <v>9</v>
      </c>
      <c r="G364" s="417">
        <f t="shared" si="110"/>
        <v>9</v>
      </c>
      <c r="H364" s="491">
        <v>9</v>
      </c>
      <c r="I364" s="492">
        <v>9</v>
      </c>
      <c r="J364" s="492">
        <v>9</v>
      </c>
      <c r="K364" s="493">
        <v>9</v>
      </c>
      <c r="L364" s="417">
        <f t="shared" si="111"/>
        <v>9</v>
      </c>
      <c r="M364" s="404">
        <f t="shared" si="121"/>
        <v>9</v>
      </c>
      <c r="N364" s="401" t="str">
        <f t="shared" si="106"/>
        <v>A-</v>
      </c>
      <c r="O364" s="396"/>
      <c r="P364" s="491">
        <v>9</v>
      </c>
      <c r="Q364" s="492">
        <v>9</v>
      </c>
      <c r="R364" s="492">
        <v>9</v>
      </c>
      <c r="S364" s="493">
        <v>9</v>
      </c>
      <c r="T364" s="420">
        <f t="shared" si="113"/>
        <v>9</v>
      </c>
      <c r="U364" s="491">
        <v>9</v>
      </c>
      <c r="V364" s="492">
        <v>9</v>
      </c>
      <c r="W364" s="492">
        <v>9</v>
      </c>
      <c r="X364" s="493">
        <v>9</v>
      </c>
      <c r="Y364" s="417">
        <f t="shared" si="114"/>
        <v>9</v>
      </c>
      <c r="Z364" s="404">
        <f t="shared" si="122"/>
        <v>9</v>
      </c>
      <c r="AA364" s="401" t="str">
        <f t="shared" si="107"/>
        <v>A-</v>
      </c>
      <c r="AB364" s="423">
        <v>9</v>
      </c>
      <c r="AC364" s="1050"/>
      <c r="AD364" s="412" t="str">
        <f t="shared" si="108"/>
        <v>A-</v>
      </c>
      <c r="AE364" s="408">
        <f t="shared" si="123"/>
        <v>9</v>
      </c>
      <c r="AF364" s="288"/>
      <c r="AG364" s="567"/>
      <c r="AH364" s="567"/>
      <c r="AI364" s="566" t="str">
        <f t="shared" si="117"/>
        <v>N</v>
      </c>
      <c r="AJ364" s="572"/>
      <c r="AK364" s="558"/>
      <c r="AL364" s="558"/>
      <c r="AM364" s="559"/>
      <c r="AN364" s="559"/>
      <c r="AO364" s="560"/>
      <c r="AP364" s="598">
        <f t="shared" si="118"/>
        <v>0</v>
      </c>
      <c r="AQ364" s="598">
        <f t="shared" si="119"/>
        <v>0</v>
      </c>
      <c r="AR364" s="558">
        <f t="shared" si="120"/>
        <v>0</v>
      </c>
      <c r="AS364" s="599">
        <f t="shared" si="109"/>
        <v>75</v>
      </c>
      <c r="AT364" s="772">
        <v>75</v>
      </c>
      <c r="AU364" s="661"/>
      <c r="AV364" s="661"/>
      <c r="AW364" s="661"/>
      <c r="AX364" s="661"/>
      <c r="AY364" s="661"/>
      <c r="AZ364" s="661"/>
      <c r="BA364" s="661"/>
      <c r="BB364" s="661"/>
      <c r="BC364" s="661"/>
      <c r="BD364" s="787"/>
    </row>
    <row r="365" spans="1:56" ht="76.5" x14ac:dyDescent="0.9">
      <c r="A365" s="430">
        <v>11</v>
      </c>
      <c r="B365" s="776">
        <f>DATOS!F18</f>
        <v>0</v>
      </c>
      <c r="C365" s="491">
        <v>9</v>
      </c>
      <c r="D365" s="492">
        <v>9</v>
      </c>
      <c r="E365" s="492">
        <v>9</v>
      </c>
      <c r="F365" s="493">
        <v>9</v>
      </c>
      <c r="G365" s="417">
        <f t="shared" si="110"/>
        <v>9</v>
      </c>
      <c r="H365" s="491">
        <v>9</v>
      </c>
      <c r="I365" s="492">
        <v>9</v>
      </c>
      <c r="J365" s="492">
        <v>9</v>
      </c>
      <c r="K365" s="493">
        <v>9</v>
      </c>
      <c r="L365" s="417">
        <f t="shared" si="111"/>
        <v>9</v>
      </c>
      <c r="M365" s="404">
        <f t="shared" si="121"/>
        <v>9</v>
      </c>
      <c r="N365" s="401" t="str">
        <f t="shared" si="106"/>
        <v>A-</v>
      </c>
      <c r="O365" s="396"/>
      <c r="P365" s="491">
        <v>9</v>
      </c>
      <c r="Q365" s="492">
        <v>9</v>
      </c>
      <c r="R365" s="492">
        <v>9</v>
      </c>
      <c r="S365" s="493">
        <v>9</v>
      </c>
      <c r="T365" s="420">
        <f t="shared" si="113"/>
        <v>9</v>
      </c>
      <c r="U365" s="491">
        <v>9</v>
      </c>
      <c r="V365" s="492">
        <v>9</v>
      </c>
      <c r="W365" s="492">
        <v>9</v>
      </c>
      <c r="X365" s="493">
        <v>9</v>
      </c>
      <c r="Y365" s="417">
        <f t="shared" si="114"/>
        <v>9</v>
      </c>
      <c r="Z365" s="404">
        <f t="shared" si="122"/>
        <v>9</v>
      </c>
      <c r="AA365" s="401" t="str">
        <f t="shared" si="107"/>
        <v>A-</v>
      </c>
      <c r="AB365" s="423">
        <v>9</v>
      </c>
      <c r="AC365" s="1050"/>
      <c r="AD365" s="412" t="str">
        <f t="shared" si="108"/>
        <v>A-</v>
      </c>
      <c r="AE365" s="408">
        <f t="shared" si="123"/>
        <v>9</v>
      </c>
      <c r="AF365" s="288"/>
      <c r="AG365" s="567"/>
      <c r="AH365" s="567"/>
      <c r="AI365" s="566" t="str">
        <f t="shared" si="117"/>
        <v>N</v>
      </c>
      <c r="AJ365" s="572"/>
      <c r="AK365" s="558"/>
      <c r="AL365" s="558"/>
      <c r="AM365" s="559"/>
      <c r="AN365" s="559"/>
      <c r="AO365" s="560"/>
      <c r="AP365" s="598">
        <f t="shared" si="118"/>
        <v>0</v>
      </c>
      <c r="AQ365" s="598">
        <f t="shared" si="119"/>
        <v>0</v>
      </c>
      <c r="AR365" s="558">
        <f t="shared" si="120"/>
        <v>0</v>
      </c>
      <c r="AS365" s="599">
        <f t="shared" si="109"/>
        <v>75</v>
      </c>
      <c r="AT365" s="772">
        <v>75</v>
      </c>
      <c r="AU365" s="661"/>
      <c r="AV365" s="661"/>
      <c r="AW365" s="661"/>
      <c r="AX365" s="661"/>
      <c r="AY365" s="661"/>
      <c r="AZ365" s="661"/>
      <c r="BA365" s="661"/>
      <c r="BB365" s="661"/>
      <c r="BC365" s="661"/>
      <c r="BD365" s="787"/>
    </row>
    <row r="366" spans="1:56" ht="76.5" x14ac:dyDescent="0.9">
      <c r="A366" s="430">
        <v>12</v>
      </c>
      <c r="B366" s="776">
        <f>DATOS!F19</f>
        <v>0</v>
      </c>
      <c r="C366" s="491">
        <v>8</v>
      </c>
      <c r="D366" s="492">
        <v>8</v>
      </c>
      <c r="E366" s="492">
        <v>8</v>
      </c>
      <c r="F366" s="493">
        <v>8</v>
      </c>
      <c r="G366" s="417">
        <f t="shared" si="110"/>
        <v>8</v>
      </c>
      <c r="H366" s="491">
        <v>8</v>
      </c>
      <c r="I366" s="492">
        <v>8</v>
      </c>
      <c r="J366" s="492">
        <v>8</v>
      </c>
      <c r="K366" s="493">
        <v>8</v>
      </c>
      <c r="L366" s="417">
        <f t="shared" si="111"/>
        <v>8</v>
      </c>
      <c r="M366" s="404">
        <f t="shared" si="121"/>
        <v>8</v>
      </c>
      <c r="N366" s="401" t="str">
        <f t="shared" si="106"/>
        <v>B+</v>
      </c>
      <c r="O366" s="396"/>
      <c r="P366" s="491">
        <v>8</v>
      </c>
      <c r="Q366" s="492">
        <v>8</v>
      </c>
      <c r="R366" s="492">
        <v>8</v>
      </c>
      <c r="S366" s="493">
        <v>8</v>
      </c>
      <c r="T366" s="420">
        <f t="shared" si="113"/>
        <v>8</v>
      </c>
      <c r="U366" s="491">
        <v>8</v>
      </c>
      <c r="V366" s="492">
        <v>8</v>
      </c>
      <c r="W366" s="492">
        <v>8</v>
      </c>
      <c r="X366" s="493">
        <v>8</v>
      </c>
      <c r="Y366" s="417">
        <f t="shared" si="114"/>
        <v>8</v>
      </c>
      <c r="Z366" s="404">
        <f t="shared" si="122"/>
        <v>8</v>
      </c>
      <c r="AA366" s="401" t="str">
        <f t="shared" si="107"/>
        <v>B+</v>
      </c>
      <c r="AB366" s="423">
        <v>8</v>
      </c>
      <c r="AC366" s="1050"/>
      <c r="AD366" s="412" t="str">
        <f t="shared" si="108"/>
        <v>B+</v>
      </c>
      <c r="AE366" s="408">
        <f t="shared" si="123"/>
        <v>8</v>
      </c>
      <c r="AF366" s="288"/>
      <c r="AG366" s="567"/>
      <c r="AH366" s="567"/>
      <c r="AI366" s="566" t="str">
        <f t="shared" si="117"/>
        <v>N</v>
      </c>
      <c r="AJ366" s="572"/>
      <c r="AK366" s="558"/>
      <c r="AL366" s="558"/>
      <c r="AM366" s="559"/>
      <c r="AN366" s="559"/>
      <c r="AO366" s="560"/>
      <c r="AP366" s="598">
        <f t="shared" si="118"/>
        <v>0</v>
      </c>
      <c r="AQ366" s="598">
        <f t="shared" si="119"/>
        <v>0</v>
      </c>
      <c r="AR366" s="558">
        <f t="shared" si="120"/>
        <v>0</v>
      </c>
      <c r="AS366" s="599">
        <f t="shared" si="109"/>
        <v>75</v>
      </c>
      <c r="AT366" s="772">
        <v>75</v>
      </c>
      <c r="AU366" s="661"/>
      <c r="AV366" s="661"/>
      <c r="AW366" s="661"/>
      <c r="AX366" s="661"/>
      <c r="AY366" s="661"/>
      <c r="AZ366" s="661"/>
      <c r="BA366" s="661"/>
      <c r="BB366" s="661"/>
      <c r="BC366" s="661"/>
      <c r="BD366" s="787"/>
    </row>
    <row r="367" spans="1:56" ht="76.5" x14ac:dyDescent="0.9">
      <c r="A367" s="430">
        <v>13</v>
      </c>
      <c r="B367" s="776">
        <f>DATOS!F20</f>
        <v>0</v>
      </c>
      <c r="C367" s="491">
        <v>8</v>
      </c>
      <c r="D367" s="492">
        <v>8</v>
      </c>
      <c r="E367" s="492">
        <v>8</v>
      </c>
      <c r="F367" s="493">
        <v>8</v>
      </c>
      <c r="G367" s="417">
        <f t="shared" si="110"/>
        <v>8</v>
      </c>
      <c r="H367" s="491">
        <v>8</v>
      </c>
      <c r="I367" s="492">
        <v>8</v>
      </c>
      <c r="J367" s="492">
        <v>8</v>
      </c>
      <c r="K367" s="493">
        <v>8</v>
      </c>
      <c r="L367" s="417">
        <f t="shared" si="111"/>
        <v>8</v>
      </c>
      <c r="M367" s="404">
        <f t="shared" si="121"/>
        <v>8</v>
      </c>
      <c r="N367" s="401" t="str">
        <f t="shared" si="106"/>
        <v>B+</v>
      </c>
      <c r="O367" s="396"/>
      <c r="P367" s="491">
        <v>8</v>
      </c>
      <c r="Q367" s="492">
        <v>8</v>
      </c>
      <c r="R367" s="492">
        <v>8</v>
      </c>
      <c r="S367" s="493">
        <v>8</v>
      </c>
      <c r="T367" s="420">
        <f t="shared" si="113"/>
        <v>8</v>
      </c>
      <c r="U367" s="491">
        <v>8</v>
      </c>
      <c r="V367" s="492">
        <v>8</v>
      </c>
      <c r="W367" s="492">
        <v>8</v>
      </c>
      <c r="X367" s="493">
        <v>8</v>
      </c>
      <c r="Y367" s="417">
        <f t="shared" si="114"/>
        <v>8</v>
      </c>
      <c r="Z367" s="404">
        <f t="shared" si="122"/>
        <v>8</v>
      </c>
      <c r="AA367" s="401" t="str">
        <f t="shared" si="107"/>
        <v>B+</v>
      </c>
      <c r="AB367" s="423">
        <v>8</v>
      </c>
      <c r="AC367" s="1050"/>
      <c r="AD367" s="412" t="str">
        <f t="shared" si="108"/>
        <v>B+</v>
      </c>
      <c r="AE367" s="408">
        <f t="shared" si="123"/>
        <v>8</v>
      </c>
      <c r="AF367" s="288"/>
      <c r="AG367" s="567"/>
      <c r="AH367" s="567"/>
      <c r="AI367" s="566" t="str">
        <f t="shared" si="117"/>
        <v>N</v>
      </c>
      <c r="AJ367" s="572"/>
      <c r="AK367" s="558"/>
      <c r="AL367" s="558"/>
      <c r="AM367" s="559"/>
      <c r="AN367" s="559"/>
      <c r="AO367" s="560"/>
      <c r="AP367" s="598">
        <f t="shared" si="118"/>
        <v>0</v>
      </c>
      <c r="AQ367" s="598">
        <f t="shared" si="119"/>
        <v>0</v>
      </c>
      <c r="AR367" s="558">
        <f t="shared" si="120"/>
        <v>0</v>
      </c>
      <c r="AS367" s="599">
        <f t="shared" si="109"/>
        <v>75</v>
      </c>
      <c r="AT367" s="772">
        <v>75</v>
      </c>
      <c r="AU367" s="661"/>
      <c r="AV367" s="661"/>
      <c r="AW367" s="661"/>
      <c r="AX367" s="661"/>
      <c r="AY367" s="661"/>
      <c r="AZ367" s="661"/>
      <c r="BA367" s="661"/>
      <c r="BB367" s="661"/>
      <c r="BC367" s="661"/>
      <c r="BD367" s="787"/>
    </row>
    <row r="368" spans="1:56" ht="76.5" x14ac:dyDescent="0.9">
      <c r="A368" s="430">
        <v>14</v>
      </c>
      <c r="B368" s="776">
        <f>DATOS!F21</f>
        <v>0</v>
      </c>
      <c r="C368" s="491">
        <v>8</v>
      </c>
      <c r="D368" s="492">
        <v>8</v>
      </c>
      <c r="E368" s="492">
        <v>8</v>
      </c>
      <c r="F368" s="493">
        <v>8</v>
      </c>
      <c r="G368" s="417">
        <f t="shared" si="110"/>
        <v>8</v>
      </c>
      <c r="H368" s="491">
        <v>8</v>
      </c>
      <c r="I368" s="492">
        <v>8</v>
      </c>
      <c r="J368" s="492">
        <v>8</v>
      </c>
      <c r="K368" s="493">
        <v>8</v>
      </c>
      <c r="L368" s="417">
        <f t="shared" si="111"/>
        <v>8</v>
      </c>
      <c r="M368" s="404">
        <f t="shared" si="121"/>
        <v>8</v>
      </c>
      <c r="N368" s="401" t="str">
        <f t="shared" si="106"/>
        <v>B+</v>
      </c>
      <c r="O368" s="396"/>
      <c r="P368" s="491">
        <v>8</v>
      </c>
      <c r="Q368" s="492">
        <v>8</v>
      </c>
      <c r="R368" s="492">
        <v>8</v>
      </c>
      <c r="S368" s="493">
        <v>8</v>
      </c>
      <c r="T368" s="420">
        <f t="shared" si="113"/>
        <v>8</v>
      </c>
      <c r="U368" s="491">
        <v>8</v>
      </c>
      <c r="V368" s="492">
        <v>8</v>
      </c>
      <c r="W368" s="492">
        <v>8</v>
      </c>
      <c r="X368" s="493">
        <v>8</v>
      </c>
      <c r="Y368" s="417">
        <f t="shared" si="114"/>
        <v>8</v>
      </c>
      <c r="Z368" s="404">
        <f t="shared" si="122"/>
        <v>8</v>
      </c>
      <c r="AA368" s="401" t="str">
        <f t="shared" si="107"/>
        <v>B+</v>
      </c>
      <c r="AB368" s="423">
        <v>8</v>
      </c>
      <c r="AC368" s="1050"/>
      <c r="AD368" s="412" t="str">
        <f t="shared" si="108"/>
        <v>B+</v>
      </c>
      <c r="AE368" s="408">
        <f t="shared" si="123"/>
        <v>8</v>
      </c>
      <c r="AF368" s="288"/>
      <c r="AG368" s="567"/>
      <c r="AH368" s="567"/>
      <c r="AI368" s="566" t="str">
        <f t="shared" si="117"/>
        <v>N</v>
      </c>
      <c r="AJ368" s="572"/>
      <c r="AK368" s="558"/>
      <c r="AL368" s="558"/>
      <c r="AM368" s="559"/>
      <c r="AN368" s="559"/>
      <c r="AO368" s="560"/>
      <c r="AP368" s="598">
        <f t="shared" si="118"/>
        <v>0</v>
      </c>
      <c r="AQ368" s="598">
        <f t="shared" si="119"/>
        <v>0</v>
      </c>
      <c r="AR368" s="558">
        <f t="shared" si="120"/>
        <v>0</v>
      </c>
      <c r="AS368" s="599">
        <f t="shared" si="109"/>
        <v>75</v>
      </c>
      <c r="AT368" s="772">
        <v>75</v>
      </c>
      <c r="AU368" s="661"/>
      <c r="AV368" s="661"/>
      <c r="AW368" s="661"/>
      <c r="AX368" s="661"/>
      <c r="AY368" s="661"/>
      <c r="AZ368" s="661"/>
      <c r="BA368" s="661"/>
      <c r="BB368" s="661"/>
      <c r="BC368" s="661"/>
      <c r="BD368" s="787"/>
    </row>
    <row r="369" spans="1:56" ht="76.5" x14ac:dyDescent="0.9">
      <c r="A369" s="430">
        <v>15</v>
      </c>
      <c r="B369" s="776">
        <f>DATOS!F22</f>
        <v>0</v>
      </c>
      <c r="C369" s="491">
        <v>8</v>
      </c>
      <c r="D369" s="492">
        <v>8</v>
      </c>
      <c r="E369" s="492">
        <v>8</v>
      </c>
      <c r="F369" s="493">
        <v>8</v>
      </c>
      <c r="G369" s="417">
        <f t="shared" si="110"/>
        <v>8</v>
      </c>
      <c r="H369" s="491">
        <v>8</v>
      </c>
      <c r="I369" s="492">
        <v>8</v>
      </c>
      <c r="J369" s="492">
        <v>8</v>
      </c>
      <c r="K369" s="493">
        <v>8</v>
      </c>
      <c r="L369" s="417">
        <f t="shared" si="111"/>
        <v>8</v>
      </c>
      <c r="M369" s="404">
        <f t="shared" si="121"/>
        <v>8</v>
      </c>
      <c r="N369" s="401" t="str">
        <f t="shared" si="106"/>
        <v>B+</v>
      </c>
      <c r="O369" s="396"/>
      <c r="P369" s="491">
        <v>8</v>
      </c>
      <c r="Q369" s="492">
        <v>8</v>
      </c>
      <c r="R369" s="492">
        <v>8</v>
      </c>
      <c r="S369" s="493">
        <v>8</v>
      </c>
      <c r="T369" s="420">
        <f t="shared" si="113"/>
        <v>8</v>
      </c>
      <c r="U369" s="491">
        <v>8</v>
      </c>
      <c r="V369" s="492">
        <v>8</v>
      </c>
      <c r="W369" s="492">
        <v>8</v>
      </c>
      <c r="X369" s="493">
        <v>8</v>
      </c>
      <c r="Y369" s="417">
        <f t="shared" si="114"/>
        <v>8</v>
      </c>
      <c r="Z369" s="404">
        <f t="shared" si="122"/>
        <v>8</v>
      </c>
      <c r="AA369" s="401" t="str">
        <f t="shared" si="107"/>
        <v>B+</v>
      </c>
      <c r="AB369" s="423">
        <v>8</v>
      </c>
      <c r="AC369" s="1050"/>
      <c r="AD369" s="412" t="str">
        <f t="shared" si="108"/>
        <v>B+</v>
      </c>
      <c r="AE369" s="408">
        <f t="shared" si="123"/>
        <v>8</v>
      </c>
      <c r="AF369" s="288"/>
      <c r="AG369" s="567"/>
      <c r="AH369" s="567"/>
      <c r="AI369" s="566" t="str">
        <f t="shared" si="117"/>
        <v>N</v>
      </c>
      <c r="AJ369" s="572"/>
      <c r="AK369" s="558"/>
      <c r="AL369" s="558"/>
      <c r="AM369" s="559"/>
      <c r="AN369" s="559"/>
      <c r="AO369" s="560"/>
      <c r="AP369" s="598">
        <f t="shared" si="118"/>
        <v>0</v>
      </c>
      <c r="AQ369" s="598">
        <f t="shared" si="119"/>
        <v>0</v>
      </c>
      <c r="AR369" s="558">
        <f t="shared" si="120"/>
        <v>0</v>
      </c>
      <c r="AS369" s="599">
        <f t="shared" si="109"/>
        <v>75</v>
      </c>
      <c r="AT369" s="772">
        <v>75</v>
      </c>
      <c r="AU369" s="661"/>
      <c r="AV369" s="661"/>
      <c r="AW369" s="661"/>
      <c r="AX369" s="661"/>
      <c r="AY369" s="661"/>
      <c r="AZ369" s="661"/>
      <c r="BA369" s="661"/>
      <c r="BB369" s="661"/>
      <c r="BC369" s="661"/>
      <c r="BD369" s="787"/>
    </row>
    <row r="370" spans="1:56" ht="76.5" x14ac:dyDescent="0.9">
      <c r="A370" s="430">
        <v>16</v>
      </c>
      <c r="B370" s="776">
        <f>DATOS!F23</f>
        <v>0</v>
      </c>
      <c r="C370" s="491">
        <v>7</v>
      </c>
      <c r="D370" s="492">
        <v>7</v>
      </c>
      <c r="E370" s="492">
        <v>7</v>
      </c>
      <c r="F370" s="493">
        <v>7</v>
      </c>
      <c r="G370" s="417">
        <f t="shared" si="110"/>
        <v>7</v>
      </c>
      <c r="H370" s="491">
        <v>7</v>
      </c>
      <c r="I370" s="492">
        <v>7</v>
      </c>
      <c r="J370" s="492">
        <v>7</v>
      </c>
      <c r="K370" s="493">
        <v>7</v>
      </c>
      <c r="L370" s="417">
        <f t="shared" si="111"/>
        <v>7</v>
      </c>
      <c r="M370" s="404">
        <f t="shared" si="121"/>
        <v>7</v>
      </c>
      <c r="N370" s="401" t="str">
        <f t="shared" si="106"/>
        <v>B-</v>
      </c>
      <c r="O370" s="396"/>
      <c r="P370" s="491">
        <v>7</v>
      </c>
      <c r="Q370" s="492">
        <v>7</v>
      </c>
      <c r="R370" s="492">
        <v>7</v>
      </c>
      <c r="S370" s="493">
        <v>7</v>
      </c>
      <c r="T370" s="420">
        <f t="shared" si="113"/>
        <v>7</v>
      </c>
      <c r="U370" s="491">
        <v>7</v>
      </c>
      <c r="V370" s="492">
        <v>7</v>
      </c>
      <c r="W370" s="492">
        <v>7</v>
      </c>
      <c r="X370" s="493">
        <v>7</v>
      </c>
      <c r="Y370" s="417">
        <f t="shared" si="114"/>
        <v>7</v>
      </c>
      <c r="Z370" s="404">
        <f t="shared" si="122"/>
        <v>7</v>
      </c>
      <c r="AA370" s="401" t="str">
        <f t="shared" si="107"/>
        <v>B-</v>
      </c>
      <c r="AB370" s="423">
        <v>7</v>
      </c>
      <c r="AC370" s="1050"/>
      <c r="AD370" s="412" t="str">
        <f t="shared" si="108"/>
        <v>B-</v>
      </c>
      <c r="AE370" s="408">
        <f t="shared" si="123"/>
        <v>7</v>
      </c>
      <c r="AF370" s="288"/>
      <c r="AG370" s="567"/>
      <c r="AH370" s="567"/>
      <c r="AI370" s="566" t="str">
        <f t="shared" si="117"/>
        <v>N</v>
      </c>
      <c r="AJ370" s="572"/>
      <c r="AK370" s="558"/>
      <c r="AL370" s="558"/>
      <c r="AM370" s="559"/>
      <c r="AN370" s="559"/>
      <c r="AO370" s="560"/>
      <c r="AP370" s="598">
        <f t="shared" si="118"/>
        <v>0</v>
      </c>
      <c r="AQ370" s="598">
        <f t="shared" si="119"/>
        <v>0</v>
      </c>
      <c r="AR370" s="558">
        <f t="shared" si="120"/>
        <v>0</v>
      </c>
      <c r="AS370" s="599">
        <f t="shared" si="109"/>
        <v>75</v>
      </c>
      <c r="AT370" s="772">
        <v>75</v>
      </c>
      <c r="AU370" s="661"/>
      <c r="AV370" s="661"/>
      <c r="AW370" s="661"/>
      <c r="AX370" s="661"/>
      <c r="AY370" s="661"/>
      <c r="AZ370" s="661"/>
      <c r="BA370" s="661"/>
      <c r="BB370" s="661"/>
      <c r="BC370" s="661"/>
      <c r="BD370" s="787"/>
    </row>
    <row r="371" spans="1:56" ht="76.5" x14ac:dyDescent="0.9">
      <c r="A371" s="430">
        <v>17</v>
      </c>
      <c r="B371" s="776">
        <f>DATOS!F24</f>
        <v>0</v>
      </c>
      <c r="C371" s="491">
        <v>7</v>
      </c>
      <c r="D371" s="492">
        <v>7</v>
      </c>
      <c r="E371" s="492">
        <v>7</v>
      </c>
      <c r="F371" s="493">
        <v>7</v>
      </c>
      <c r="G371" s="417">
        <f t="shared" si="110"/>
        <v>7</v>
      </c>
      <c r="H371" s="491">
        <v>7</v>
      </c>
      <c r="I371" s="492">
        <v>7</v>
      </c>
      <c r="J371" s="492">
        <v>7</v>
      </c>
      <c r="K371" s="493">
        <v>7</v>
      </c>
      <c r="L371" s="417">
        <f t="shared" si="111"/>
        <v>7</v>
      </c>
      <c r="M371" s="404">
        <f t="shared" si="121"/>
        <v>7</v>
      </c>
      <c r="N371" s="401" t="str">
        <f t="shared" si="106"/>
        <v>B-</v>
      </c>
      <c r="O371" s="396"/>
      <c r="P371" s="491">
        <v>7</v>
      </c>
      <c r="Q371" s="492">
        <v>7</v>
      </c>
      <c r="R371" s="492">
        <v>7</v>
      </c>
      <c r="S371" s="493">
        <v>7</v>
      </c>
      <c r="T371" s="420">
        <f t="shared" si="113"/>
        <v>7</v>
      </c>
      <c r="U371" s="491">
        <v>7</v>
      </c>
      <c r="V371" s="492">
        <v>7</v>
      </c>
      <c r="W371" s="492">
        <v>7</v>
      </c>
      <c r="X371" s="493">
        <v>7</v>
      </c>
      <c r="Y371" s="417">
        <f t="shared" si="114"/>
        <v>7</v>
      </c>
      <c r="Z371" s="404">
        <f t="shared" si="122"/>
        <v>7</v>
      </c>
      <c r="AA371" s="401" t="str">
        <f t="shared" si="107"/>
        <v>B-</v>
      </c>
      <c r="AB371" s="423">
        <v>7</v>
      </c>
      <c r="AC371" s="1050"/>
      <c r="AD371" s="412" t="str">
        <f t="shared" si="108"/>
        <v>B-</v>
      </c>
      <c r="AE371" s="408">
        <f t="shared" si="123"/>
        <v>7</v>
      </c>
      <c r="AF371" s="288"/>
      <c r="AG371" s="567"/>
      <c r="AH371" s="567"/>
      <c r="AI371" s="566" t="str">
        <f t="shared" si="117"/>
        <v>N</v>
      </c>
      <c r="AJ371" s="572"/>
      <c r="AK371" s="558"/>
      <c r="AL371" s="558"/>
      <c r="AM371" s="559"/>
      <c r="AN371" s="559"/>
      <c r="AO371" s="560"/>
      <c r="AP371" s="598">
        <f t="shared" si="118"/>
        <v>0</v>
      </c>
      <c r="AQ371" s="598">
        <f t="shared" si="119"/>
        <v>0</v>
      </c>
      <c r="AR371" s="558">
        <f t="shared" si="120"/>
        <v>0</v>
      </c>
      <c r="AS371" s="599">
        <f t="shared" si="109"/>
        <v>75</v>
      </c>
      <c r="AT371" s="772">
        <v>75</v>
      </c>
      <c r="AU371" s="661"/>
      <c r="AV371" s="661"/>
      <c r="AW371" s="661"/>
      <c r="AX371" s="661"/>
      <c r="AY371" s="661"/>
      <c r="AZ371" s="661"/>
      <c r="BA371" s="661"/>
      <c r="BB371" s="661"/>
      <c r="BC371" s="661"/>
      <c r="BD371" s="787"/>
    </row>
    <row r="372" spans="1:56" ht="76.5" x14ac:dyDescent="0.9">
      <c r="A372" s="430">
        <v>18</v>
      </c>
      <c r="B372" s="776">
        <f>DATOS!F25</f>
        <v>0</v>
      </c>
      <c r="C372" s="491">
        <v>7</v>
      </c>
      <c r="D372" s="492">
        <v>7</v>
      </c>
      <c r="E372" s="492">
        <v>7</v>
      </c>
      <c r="F372" s="493">
        <v>7</v>
      </c>
      <c r="G372" s="417">
        <f t="shared" si="110"/>
        <v>7</v>
      </c>
      <c r="H372" s="491">
        <v>7</v>
      </c>
      <c r="I372" s="492">
        <v>7</v>
      </c>
      <c r="J372" s="492">
        <v>7</v>
      </c>
      <c r="K372" s="493">
        <v>7</v>
      </c>
      <c r="L372" s="417">
        <f t="shared" si="111"/>
        <v>7</v>
      </c>
      <c r="M372" s="404">
        <f t="shared" si="121"/>
        <v>7</v>
      </c>
      <c r="N372" s="401" t="str">
        <f t="shared" si="106"/>
        <v>B-</v>
      </c>
      <c r="O372" s="396"/>
      <c r="P372" s="491">
        <v>7</v>
      </c>
      <c r="Q372" s="492">
        <v>7</v>
      </c>
      <c r="R372" s="492">
        <v>7</v>
      </c>
      <c r="S372" s="493">
        <v>7</v>
      </c>
      <c r="T372" s="420">
        <f t="shared" si="113"/>
        <v>7</v>
      </c>
      <c r="U372" s="491">
        <v>7</v>
      </c>
      <c r="V372" s="492">
        <v>7</v>
      </c>
      <c r="W372" s="492">
        <v>7</v>
      </c>
      <c r="X372" s="493">
        <v>7</v>
      </c>
      <c r="Y372" s="417">
        <f t="shared" si="114"/>
        <v>7</v>
      </c>
      <c r="Z372" s="404">
        <f t="shared" si="122"/>
        <v>7</v>
      </c>
      <c r="AA372" s="401" t="str">
        <f t="shared" si="107"/>
        <v>B-</v>
      </c>
      <c r="AB372" s="423">
        <v>7</v>
      </c>
      <c r="AC372" s="1050"/>
      <c r="AD372" s="412" t="str">
        <f t="shared" si="108"/>
        <v>B-</v>
      </c>
      <c r="AE372" s="408">
        <f t="shared" si="123"/>
        <v>7</v>
      </c>
      <c r="AF372" s="288"/>
      <c r="AG372" s="567"/>
      <c r="AH372" s="567"/>
      <c r="AI372" s="566" t="str">
        <f t="shared" si="117"/>
        <v>N</v>
      </c>
      <c r="AJ372" s="572"/>
      <c r="AK372" s="558"/>
      <c r="AL372" s="558"/>
      <c r="AM372" s="559"/>
      <c r="AN372" s="559"/>
      <c r="AO372" s="560"/>
      <c r="AP372" s="598">
        <f t="shared" si="118"/>
        <v>0</v>
      </c>
      <c r="AQ372" s="598">
        <f t="shared" si="119"/>
        <v>0</v>
      </c>
      <c r="AR372" s="558">
        <f t="shared" si="120"/>
        <v>0</v>
      </c>
      <c r="AS372" s="599">
        <f t="shared" si="109"/>
        <v>75</v>
      </c>
      <c r="AT372" s="772">
        <v>75</v>
      </c>
      <c r="AU372" s="661"/>
      <c r="AV372" s="661"/>
      <c r="AW372" s="661"/>
      <c r="AX372" s="661"/>
      <c r="AY372" s="661"/>
      <c r="AZ372" s="661"/>
      <c r="BA372" s="661"/>
      <c r="BB372" s="661"/>
      <c r="BC372" s="661"/>
      <c r="BD372" s="787"/>
    </row>
    <row r="373" spans="1:56" ht="76.5" x14ac:dyDescent="0.9">
      <c r="A373" s="430">
        <v>19</v>
      </c>
      <c r="B373" s="776">
        <f>DATOS!F26</f>
        <v>0</v>
      </c>
      <c r="C373" s="491">
        <v>7</v>
      </c>
      <c r="D373" s="492">
        <v>7</v>
      </c>
      <c r="E373" s="492">
        <v>7</v>
      </c>
      <c r="F373" s="493">
        <v>7</v>
      </c>
      <c r="G373" s="417">
        <f t="shared" si="110"/>
        <v>7</v>
      </c>
      <c r="H373" s="491">
        <v>7</v>
      </c>
      <c r="I373" s="492">
        <v>7</v>
      </c>
      <c r="J373" s="492">
        <v>7</v>
      </c>
      <c r="K373" s="493">
        <v>7</v>
      </c>
      <c r="L373" s="417">
        <f t="shared" si="111"/>
        <v>7</v>
      </c>
      <c r="M373" s="404">
        <f t="shared" si="121"/>
        <v>7</v>
      </c>
      <c r="N373" s="401" t="str">
        <f t="shared" si="106"/>
        <v>B-</v>
      </c>
      <c r="O373" s="396"/>
      <c r="P373" s="491">
        <v>7</v>
      </c>
      <c r="Q373" s="492">
        <v>7</v>
      </c>
      <c r="R373" s="492">
        <v>7</v>
      </c>
      <c r="S373" s="493">
        <v>7</v>
      </c>
      <c r="T373" s="420">
        <f t="shared" si="113"/>
        <v>7</v>
      </c>
      <c r="U373" s="491">
        <v>7</v>
      </c>
      <c r="V373" s="492">
        <v>7</v>
      </c>
      <c r="W373" s="492">
        <v>7</v>
      </c>
      <c r="X373" s="493">
        <v>7</v>
      </c>
      <c r="Y373" s="417">
        <f t="shared" si="114"/>
        <v>7</v>
      </c>
      <c r="Z373" s="404">
        <f t="shared" si="122"/>
        <v>7</v>
      </c>
      <c r="AA373" s="401" t="str">
        <f t="shared" si="107"/>
        <v>B-</v>
      </c>
      <c r="AB373" s="423">
        <v>7</v>
      </c>
      <c r="AC373" s="1050"/>
      <c r="AD373" s="412" t="str">
        <f t="shared" si="108"/>
        <v>B-</v>
      </c>
      <c r="AE373" s="408">
        <f t="shared" si="123"/>
        <v>7</v>
      </c>
      <c r="AF373" s="288"/>
      <c r="AG373" s="567"/>
      <c r="AH373" s="567"/>
      <c r="AI373" s="566" t="str">
        <f t="shared" si="117"/>
        <v>N</v>
      </c>
      <c r="AJ373" s="572"/>
      <c r="AK373" s="558"/>
      <c r="AL373" s="558"/>
      <c r="AM373" s="559"/>
      <c r="AN373" s="559"/>
      <c r="AO373" s="560"/>
      <c r="AP373" s="598">
        <f t="shared" si="118"/>
        <v>0</v>
      </c>
      <c r="AQ373" s="598">
        <f t="shared" si="119"/>
        <v>0</v>
      </c>
      <c r="AR373" s="558">
        <f t="shared" si="120"/>
        <v>0</v>
      </c>
      <c r="AS373" s="599">
        <f t="shared" si="109"/>
        <v>75</v>
      </c>
      <c r="AT373" s="772">
        <v>75</v>
      </c>
      <c r="AU373" s="661"/>
      <c r="AV373" s="661"/>
      <c r="AW373" s="661"/>
      <c r="AX373" s="661"/>
      <c r="AY373" s="661"/>
      <c r="AZ373" s="661"/>
      <c r="BA373" s="661"/>
      <c r="BB373" s="661"/>
      <c r="BC373" s="661"/>
      <c r="BD373" s="787"/>
    </row>
    <row r="374" spans="1:56" ht="76.5" x14ac:dyDescent="0.9">
      <c r="A374" s="430">
        <v>20</v>
      </c>
      <c r="B374" s="776">
        <f>DATOS!F27</f>
        <v>0</v>
      </c>
      <c r="C374" s="491">
        <v>6</v>
      </c>
      <c r="D374" s="492">
        <v>6</v>
      </c>
      <c r="E374" s="492">
        <v>6</v>
      </c>
      <c r="F374" s="493">
        <v>6</v>
      </c>
      <c r="G374" s="417">
        <f t="shared" si="110"/>
        <v>6</v>
      </c>
      <c r="H374" s="491">
        <v>6</v>
      </c>
      <c r="I374" s="492">
        <v>6</v>
      </c>
      <c r="J374" s="492">
        <v>6</v>
      </c>
      <c r="K374" s="493">
        <v>6</v>
      </c>
      <c r="L374" s="417">
        <f t="shared" si="111"/>
        <v>6</v>
      </c>
      <c r="M374" s="404">
        <f t="shared" si="121"/>
        <v>6</v>
      </c>
      <c r="N374" s="401" t="str">
        <f t="shared" si="106"/>
        <v>C+</v>
      </c>
      <c r="O374" s="396"/>
      <c r="P374" s="491">
        <v>6</v>
      </c>
      <c r="Q374" s="492">
        <v>6</v>
      </c>
      <c r="R374" s="492">
        <v>6</v>
      </c>
      <c r="S374" s="493">
        <v>6</v>
      </c>
      <c r="T374" s="420">
        <f t="shared" si="113"/>
        <v>6</v>
      </c>
      <c r="U374" s="491">
        <v>6</v>
      </c>
      <c r="V374" s="492">
        <v>6</v>
      </c>
      <c r="W374" s="492">
        <v>6</v>
      </c>
      <c r="X374" s="493">
        <v>6</v>
      </c>
      <c r="Y374" s="417">
        <f t="shared" si="114"/>
        <v>6</v>
      </c>
      <c r="Z374" s="404">
        <f t="shared" si="122"/>
        <v>6</v>
      </c>
      <c r="AA374" s="401" t="str">
        <f t="shared" si="107"/>
        <v>C+</v>
      </c>
      <c r="AB374" s="423">
        <v>6</v>
      </c>
      <c r="AC374" s="1050"/>
      <c r="AD374" s="412" t="str">
        <f t="shared" si="108"/>
        <v>C+</v>
      </c>
      <c r="AE374" s="408">
        <f t="shared" si="123"/>
        <v>6</v>
      </c>
      <c r="AF374" s="288"/>
      <c r="AG374" s="567"/>
      <c r="AH374" s="567"/>
      <c r="AI374" s="566" t="str">
        <f t="shared" si="117"/>
        <v>N</v>
      </c>
      <c r="AJ374" s="572"/>
      <c r="AK374" s="558"/>
      <c r="AL374" s="558"/>
      <c r="AM374" s="559"/>
      <c r="AN374" s="559"/>
      <c r="AO374" s="560"/>
      <c r="AP374" s="598">
        <f t="shared" si="118"/>
        <v>0</v>
      </c>
      <c r="AQ374" s="598">
        <f t="shared" si="119"/>
        <v>0</v>
      </c>
      <c r="AR374" s="558">
        <f t="shared" si="120"/>
        <v>0</v>
      </c>
      <c r="AS374" s="599">
        <f t="shared" si="109"/>
        <v>75</v>
      </c>
      <c r="AT374" s="772">
        <v>75</v>
      </c>
      <c r="AU374" s="661"/>
      <c r="AV374" s="661"/>
      <c r="AW374" s="661"/>
      <c r="AX374" s="661"/>
      <c r="AY374" s="661"/>
      <c r="AZ374" s="661"/>
      <c r="BA374" s="661"/>
      <c r="BB374" s="661"/>
      <c r="BC374" s="661"/>
      <c r="BD374" s="787"/>
    </row>
    <row r="375" spans="1:56" ht="76.5" x14ac:dyDescent="0.9">
      <c r="A375" s="430">
        <v>21</v>
      </c>
      <c r="B375" s="776">
        <f>DATOS!F28</f>
        <v>0</v>
      </c>
      <c r="C375" s="491">
        <v>6</v>
      </c>
      <c r="D375" s="492">
        <v>6</v>
      </c>
      <c r="E375" s="492">
        <v>6</v>
      </c>
      <c r="F375" s="493">
        <v>6</v>
      </c>
      <c r="G375" s="417">
        <f t="shared" si="110"/>
        <v>6</v>
      </c>
      <c r="H375" s="491">
        <v>6</v>
      </c>
      <c r="I375" s="492">
        <v>6</v>
      </c>
      <c r="J375" s="492">
        <v>6</v>
      </c>
      <c r="K375" s="493">
        <v>6</v>
      </c>
      <c r="L375" s="417">
        <f t="shared" si="111"/>
        <v>6</v>
      </c>
      <c r="M375" s="404">
        <f t="shared" si="121"/>
        <v>6</v>
      </c>
      <c r="N375" s="401" t="str">
        <f t="shared" si="106"/>
        <v>C+</v>
      </c>
      <c r="O375" s="396"/>
      <c r="P375" s="491">
        <v>6</v>
      </c>
      <c r="Q375" s="492">
        <v>6</v>
      </c>
      <c r="R375" s="492">
        <v>6</v>
      </c>
      <c r="S375" s="493">
        <v>6</v>
      </c>
      <c r="T375" s="420">
        <f t="shared" si="113"/>
        <v>6</v>
      </c>
      <c r="U375" s="491">
        <v>6</v>
      </c>
      <c r="V375" s="492">
        <v>6</v>
      </c>
      <c r="W375" s="492">
        <v>6</v>
      </c>
      <c r="X375" s="493">
        <v>6</v>
      </c>
      <c r="Y375" s="417">
        <f t="shared" si="114"/>
        <v>6</v>
      </c>
      <c r="Z375" s="404">
        <f t="shared" si="122"/>
        <v>6</v>
      </c>
      <c r="AA375" s="401" t="str">
        <f t="shared" si="107"/>
        <v>C+</v>
      </c>
      <c r="AB375" s="423">
        <v>6</v>
      </c>
      <c r="AC375" s="1050"/>
      <c r="AD375" s="412" t="str">
        <f t="shared" si="108"/>
        <v>C+</v>
      </c>
      <c r="AE375" s="408">
        <f t="shared" si="123"/>
        <v>6</v>
      </c>
      <c r="AF375" s="288"/>
      <c r="AG375" s="567"/>
      <c r="AH375" s="567"/>
      <c r="AI375" s="566" t="str">
        <f t="shared" si="117"/>
        <v>N</v>
      </c>
      <c r="AJ375" s="572"/>
      <c r="AK375" s="558"/>
      <c r="AL375" s="558"/>
      <c r="AM375" s="559"/>
      <c r="AN375" s="559"/>
      <c r="AO375" s="560"/>
      <c r="AP375" s="598">
        <f t="shared" si="118"/>
        <v>0</v>
      </c>
      <c r="AQ375" s="598">
        <f t="shared" si="119"/>
        <v>0</v>
      </c>
      <c r="AR375" s="558">
        <f t="shared" si="120"/>
        <v>0</v>
      </c>
      <c r="AS375" s="599">
        <f t="shared" si="109"/>
        <v>75</v>
      </c>
      <c r="AT375" s="772">
        <v>75</v>
      </c>
      <c r="AU375" s="661"/>
      <c r="AV375" s="661"/>
      <c r="AW375" s="661"/>
      <c r="AX375" s="661"/>
      <c r="AY375" s="661"/>
      <c r="AZ375" s="661"/>
      <c r="BA375" s="661"/>
      <c r="BB375" s="661"/>
      <c r="BC375" s="661"/>
      <c r="BD375" s="787"/>
    </row>
    <row r="376" spans="1:56" ht="76.5" x14ac:dyDescent="0.9">
      <c r="A376" s="430">
        <v>22</v>
      </c>
      <c r="B376" s="776">
        <f>DATOS!F29</f>
        <v>0</v>
      </c>
      <c r="C376" s="491">
        <v>6</v>
      </c>
      <c r="D376" s="492">
        <v>6</v>
      </c>
      <c r="E376" s="492">
        <v>6</v>
      </c>
      <c r="F376" s="493">
        <v>6</v>
      </c>
      <c r="G376" s="417">
        <f t="shared" si="110"/>
        <v>6</v>
      </c>
      <c r="H376" s="491">
        <v>6</v>
      </c>
      <c r="I376" s="492">
        <v>6</v>
      </c>
      <c r="J376" s="492">
        <v>6</v>
      </c>
      <c r="K376" s="493">
        <v>6</v>
      </c>
      <c r="L376" s="417">
        <f t="shared" si="111"/>
        <v>6</v>
      </c>
      <c r="M376" s="404">
        <f t="shared" si="121"/>
        <v>6</v>
      </c>
      <c r="N376" s="401" t="str">
        <f t="shared" si="106"/>
        <v>C+</v>
      </c>
      <c r="O376" s="396"/>
      <c r="P376" s="491">
        <v>6</v>
      </c>
      <c r="Q376" s="492">
        <v>6</v>
      </c>
      <c r="R376" s="492">
        <v>6</v>
      </c>
      <c r="S376" s="493">
        <v>6</v>
      </c>
      <c r="T376" s="420">
        <f t="shared" si="113"/>
        <v>6</v>
      </c>
      <c r="U376" s="491">
        <v>6</v>
      </c>
      <c r="V376" s="492">
        <v>6</v>
      </c>
      <c r="W376" s="492">
        <v>6</v>
      </c>
      <c r="X376" s="493">
        <v>6</v>
      </c>
      <c r="Y376" s="417">
        <f t="shared" si="114"/>
        <v>6</v>
      </c>
      <c r="Z376" s="404">
        <f t="shared" si="122"/>
        <v>6</v>
      </c>
      <c r="AA376" s="401" t="str">
        <f t="shared" si="107"/>
        <v>C+</v>
      </c>
      <c r="AB376" s="423">
        <v>6</v>
      </c>
      <c r="AC376" s="1050"/>
      <c r="AD376" s="412" t="str">
        <f t="shared" si="108"/>
        <v>C+</v>
      </c>
      <c r="AE376" s="408">
        <f t="shared" si="123"/>
        <v>6</v>
      </c>
      <c r="AF376" s="288"/>
      <c r="AG376" s="567"/>
      <c r="AH376" s="567"/>
      <c r="AI376" s="566" t="str">
        <f t="shared" si="117"/>
        <v>N</v>
      </c>
      <c r="AJ376" s="572"/>
      <c r="AK376" s="558"/>
      <c r="AL376" s="558"/>
      <c r="AM376" s="559"/>
      <c r="AN376" s="559"/>
      <c r="AO376" s="560"/>
      <c r="AP376" s="598">
        <f t="shared" si="118"/>
        <v>0</v>
      </c>
      <c r="AQ376" s="598">
        <f t="shared" si="119"/>
        <v>0</v>
      </c>
      <c r="AR376" s="558">
        <f t="shared" si="120"/>
        <v>0</v>
      </c>
      <c r="AS376" s="599">
        <f t="shared" si="109"/>
        <v>75</v>
      </c>
      <c r="AT376" s="772">
        <v>75</v>
      </c>
      <c r="AU376" s="661"/>
      <c r="AV376" s="661"/>
      <c r="AW376" s="661"/>
      <c r="AX376" s="661"/>
      <c r="AY376" s="661"/>
      <c r="AZ376" s="661"/>
      <c r="BA376" s="661"/>
      <c r="BB376" s="661"/>
      <c r="BC376" s="661"/>
      <c r="BD376" s="787"/>
    </row>
    <row r="377" spans="1:56" ht="76.5" x14ac:dyDescent="0.9">
      <c r="A377" s="430">
        <v>23</v>
      </c>
      <c r="B377" s="776">
        <f>DATOS!F30</f>
        <v>0</v>
      </c>
      <c r="C377" s="491">
        <v>5</v>
      </c>
      <c r="D377" s="492">
        <v>5</v>
      </c>
      <c r="E377" s="492">
        <v>5</v>
      </c>
      <c r="F377" s="493">
        <v>5</v>
      </c>
      <c r="G377" s="417">
        <f t="shared" si="110"/>
        <v>5</v>
      </c>
      <c r="H377" s="491">
        <v>5</v>
      </c>
      <c r="I377" s="492">
        <v>5</v>
      </c>
      <c r="J377" s="492">
        <v>5</v>
      </c>
      <c r="K377" s="493">
        <v>5</v>
      </c>
      <c r="L377" s="417">
        <f t="shared" si="111"/>
        <v>5</v>
      </c>
      <c r="M377" s="404">
        <f t="shared" si="121"/>
        <v>5</v>
      </c>
      <c r="N377" s="401" t="str">
        <f t="shared" si="106"/>
        <v>C-</v>
      </c>
      <c r="O377" s="396"/>
      <c r="P377" s="491">
        <v>5</v>
      </c>
      <c r="Q377" s="492">
        <v>5</v>
      </c>
      <c r="R377" s="492">
        <v>5</v>
      </c>
      <c r="S377" s="493">
        <v>5</v>
      </c>
      <c r="T377" s="420">
        <f t="shared" si="113"/>
        <v>5</v>
      </c>
      <c r="U377" s="491">
        <v>5</v>
      </c>
      <c r="V377" s="492">
        <v>5</v>
      </c>
      <c r="W377" s="492">
        <v>5</v>
      </c>
      <c r="X377" s="493">
        <v>5</v>
      </c>
      <c r="Y377" s="417">
        <f t="shared" si="114"/>
        <v>5</v>
      </c>
      <c r="Z377" s="404">
        <f t="shared" si="122"/>
        <v>5</v>
      </c>
      <c r="AA377" s="401" t="str">
        <f t="shared" si="107"/>
        <v>C-</v>
      </c>
      <c r="AB377" s="423">
        <v>5</v>
      </c>
      <c r="AC377" s="1050"/>
      <c r="AD377" s="412" t="str">
        <f t="shared" si="108"/>
        <v>C-</v>
      </c>
      <c r="AE377" s="408">
        <f t="shared" si="123"/>
        <v>5</v>
      </c>
      <c r="AF377" s="288"/>
      <c r="AG377" s="567"/>
      <c r="AH377" s="567"/>
      <c r="AI377" s="566" t="str">
        <f t="shared" si="117"/>
        <v>N</v>
      </c>
      <c r="AJ377" s="572"/>
      <c r="AK377" s="558"/>
      <c r="AL377" s="558"/>
      <c r="AM377" s="559"/>
      <c r="AN377" s="559"/>
      <c r="AO377" s="560"/>
      <c r="AP377" s="598">
        <f t="shared" si="118"/>
        <v>0</v>
      </c>
      <c r="AQ377" s="598">
        <f t="shared" si="119"/>
        <v>0</v>
      </c>
      <c r="AR377" s="558">
        <f t="shared" si="120"/>
        <v>0</v>
      </c>
      <c r="AS377" s="599">
        <f t="shared" si="109"/>
        <v>75</v>
      </c>
      <c r="AT377" s="772">
        <v>75</v>
      </c>
      <c r="AU377" s="661"/>
      <c r="AV377" s="661"/>
      <c r="AW377" s="661"/>
      <c r="AX377" s="661"/>
      <c r="AY377" s="661"/>
      <c r="AZ377" s="661"/>
      <c r="BA377" s="661"/>
      <c r="BB377" s="661"/>
      <c r="BC377" s="661"/>
      <c r="BD377" s="787"/>
    </row>
    <row r="378" spans="1:56" ht="76.5" x14ac:dyDescent="0.9">
      <c r="A378" s="430">
        <v>24</v>
      </c>
      <c r="B378" s="776">
        <f>DATOS!F31</f>
        <v>0</v>
      </c>
      <c r="C378" s="491">
        <v>5</v>
      </c>
      <c r="D378" s="492">
        <v>5</v>
      </c>
      <c r="E378" s="492">
        <v>5</v>
      </c>
      <c r="F378" s="493">
        <v>5</v>
      </c>
      <c r="G378" s="417">
        <f t="shared" si="110"/>
        <v>5</v>
      </c>
      <c r="H378" s="491">
        <v>5</v>
      </c>
      <c r="I378" s="492">
        <v>5</v>
      </c>
      <c r="J378" s="492">
        <v>5</v>
      </c>
      <c r="K378" s="493">
        <v>5</v>
      </c>
      <c r="L378" s="417">
        <f t="shared" si="111"/>
        <v>5</v>
      </c>
      <c r="M378" s="404">
        <f t="shared" si="121"/>
        <v>5</v>
      </c>
      <c r="N378" s="401" t="str">
        <f t="shared" si="106"/>
        <v>C-</v>
      </c>
      <c r="O378" s="396"/>
      <c r="P378" s="491">
        <v>5</v>
      </c>
      <c r="Q378" s="492">
        <v>5</v>
      </c>
      <c r="R378" s="492">
        <v>5</v>
      </c>
      <c r="S378" s="493">
        <v>5</v>
      </c>
      <c r="T378" s="420">
        <f t="shared" si="113"/>
        <v>5</v>
      </c>
      <c r="U378" s="491">
        <v>5</v>
      </c>
      <c r="V378" s="492">
        <v>5</v>
      </c>
      <c r="W378" s="492">
        <v>5</v>
      </c>
      <c r="X378" s="493">
        <v>5</v>
      </c>
      <c r="Y378" s="417">
        <f t="shared" si="114"/>
        <v>5</v>
      </c>
      <c r="Z378" s="404">
        <f t="shared" si="122"/>
        <v>5</v>
      </c>
      <c r="AA378" s="401" t="str">
        <f t="shared" si="107"/>
        <v>C-</v>
      </c>
      <c r="AB378" s="423">
        <v>5</v>
      </c>
      <c r="AC378" s="1050"/>
      <c r="AD378" s="412" t="str">
        <f t="shared" si="108"/>
        <v>C-</v>
      </c>
      <c r="AE378" s="408">
        <f t="shared" si="123"/>
        <v>5</v>
      </c>
      <c r="AF378" s="288"/>
      <c r="AG378" s="567"/>
      <c r="AH378" s="567"/>
      <c r="AI378" s="566" t="str">
        <f t="shared" si="117"/>
        <v>N</v>
      </c>
      <c r="AJ378" s="572"/>
      <c r="AK378" s="558"/>
      <c r="AL378" s="558"/>
      <c r="AM378" s="559"/>
      <c r="AN378" s="559"/>
      <c r="AO378" s="560"/>
      <c r="AP378" s="598">
        <f t="shared" si="118"/>
        <v>0</v>
      </c>
      <c r="AQ378" s="598">
        <f t="shared" si="119"/>
        <v>0</v>
      </c>
      <c r="AR378" s="558">
        <f t="shared" si="120"/>
        <v>0</v>
      </c>
      <c r="AS378" s="599">
        <f t="shared" si="109"/>
        <v>75</v>
      </c>
      <c r="AT378" s="772">
        <v>75</v>
      </c>
      <c r="AU378" s="661"/>
      <c r="AV378" s="661"/>
      <c r="AW378" s="661"/>
      <c r="AX378" s="661"/>
      <c r="AY378" s="661"/>
      <c r="AZ378" s="661"/>
      <c r="BA378" s="661"/>
      <c r="BB378" s="661"/>
      <c r="BC378" s="661"/>
      <c r="BD378" s="787"/>
    </row>
    <row r="379" spans="1:56" ht="76.5" x14ac:dyDescent="0.9">
      <c r="A379" s="430">
        <v>25</v>
      </c>
      <c r="B379" s="776">
        <f>DATOS!F32</f>
        <v>0</v>
      </c>
      <c r="C379" s="491">
        <v>5</v>
      </c>
      <c r="D379" s="492">
        <v>5</v>
      </c>
      <c r="E379" s="492">
        <v>5</v>
      </c>
      <c r="F379" s="493">
        <v>5</v>
      </c>
      <c r="G379" s="417">
        <f t="shared" si="110"/>
        <v>5</v>
      </c>
      <c r="H379" s="491">
        <v>5</v>
      </c>
      <c r="I379" s="492">
        <v>5</v>
      </c>
      <c r="J379" s="492">
        <v>5</v>
      </c>
      <c r="K379" s="493">
        <v>5</v>
      </c>
      <c r="L379" s="417">
        <f t="shared" si="111"/>
        <v>5</v>
      </c>
      <c r="M379" s="404">
        <f t="shared" si="121"/>
        <v>5</v>
      </c>
      <c r="N379" s="401" t="str">
        <f t="shared" si="106"/>
        <v>C-</v>
      </c>
      <c r="O379" s="396"/>
      <c r="P379" s="491">
        <v>5</v>
      </c>
      <c r="Q379" s="492">
        <v>5</v>
      </c>
      <c r="R379" s="492">
        <v>5</v>
      </c>
      <c r="S379" s="493">
        <v>5</v>
      </c>
      <c r="T379" s="420">
        <f t="shared" si="113"/>
        <v>5</v>
      </c>
      <c r="U379" s="491">
        <v>5</v>
      </c>
      <c r="V379" s="492">
        <v>5</v>
      </c>
      <c r="W379" s="492">
        <v>5</v>
      </c>
      <c r="X379" s="493">
        <v>5</v>
      </c>
      <c r="Y379" s="417">
        <f t="shared" si="114"/>
        <v>5</v>
      </c>
      <c r="Z379" s="404">
        <f t="shared" si="122"/>
        <v>5</v>
      </c>
      <c r="AA379" s="401" t="str">
        <f t="shared" si="107"/>
        <v>C-</v>
      </c>
      <c r="AB379" s="423">
        <v>5</v>
      </c>
      <c r="AC379" s="1050"/>
      <c r="AD379" s="412" t="str">
        <f t="shared" si="108"/>
        <v>C-</v>
      </c>
      <c r="AE379" s="408">
        <f t="shared" si="123"/>
        <v>5</v>
      </c>
      <c r="AF379" s="288"/>
      <c r="AG379" s="567"/>
      <c r="AH379" s="567"/>
      <c r="AI379" s="566" t="str">
        <f t="shared" si="117"/>
        <v>N</v>
      </c>
      <c r="AJ379" s="572"/>
      <c r="AK379" s="558"/>
      <c r="AL379" s="558"/>
      <c r="AM379" s="559"/>
      <c r="AN379" s="559"/>
      <c r="AO379" s="560"/>
      <c r="AP379" s="598">
        <f t="shared" si="118"/>
        <v>0</v>
      </c>
      <c r="AQ379" s="598">
        <f t="shared" si="119"/>
        <v>0</v>
      </c>
      <c r="AR379" s="558">
        <f t="shared" si="120"/>
        <v>0</v>
      </c>
      <c r="AS379" s="599">
        <f t="shared" si="109"/>
        <v>75</v>
      </c>
      <c r="AT379" s="772">
        <v>75</v>
      </c>
      <c r="AU379" s="661"/>
      <c r="AV379" s="661"/>
      <c r="AW379" s="661"/>
      <c r="AX379" s="661"/>
      <c r="AY379" s="661"/>
      <c r="AZ379" s="661"/>
      <c r="BA379" s="661"/>
      <c r="BB379" s="661"/>
      <c r="BC379" s="661"/>
      <c r="BD379" s="787"/>
    </row>
    <row r="380" spans="1:56" ht="76.5" x14ac:dyDescent="0.9">
      <c r="A380" s="430">
        <v>26</v>
      </c>
      <c r="B380" s="776">
        <f>DATOS!F33</f>
        <v>0</v>
      </c>
      <c r="C380" s="491">
        <v>4</v>
      </c>
      <c r="D380" s="492">
        <v>4</v>
      </c>
      <c r="E380" s="492">
        <v>4</v>
      </c>
      <c r="F380" s="493">
        <v>4</v>
      </c>
      <c r="G380" s="417">
        <f t="shared" si="110"/>
        <v>4</v>
      </c>
      <c r="H380" s="491">
        <v>4</v>
      </c>
      <c r="I380" s="492">
        <v>4</v>
      </c>
      <c r="J380" s="492">
        <v>4</v>
      </c>
      <c r="K380" s="493">
        <v>4</v>
      </c>
      <c r="L380" s="417">
        <f t="shared" si="111"/>
        <v>4</v>
      </c>
      <c r="M380" s="404">
        <f t="shared" si="121"/>
        <v>4</v>
      </c>
      <c r="N380" s="401" t="str">
        <f t="shared" si="106"/>
        <v>D+</v>
      </c>
      <c r="O380" s="396"/>
      <c r="P380" s="491">
        <v>4</v>
      </c>
      <c r="Q380" s="492">
        <v>4</v>
      </c>
      <c r="R380" s="492">
        <v>4</v>
      </c>
      <c r="S380" s="493">
        <v>4</v>
      </c>
      <c r="T380" s="420">
        <f t="shared" si="113"/>
        <v>4</v>
      </c>
      <c r="U380" s="491">
        <v>4</v>
      </c>
      <c r="V380" s="492">
        <v>4</v>
      </c>
      <c r="W380" s="492">
        <v>4</v>
      </c>
      <c r="X380" s="493">
        <v>4</v>
      </c>
      <c r="Y380" s="417">
        <f t="shared" si="114"/>
        <v>4</v>
      </c>
      <c r="Z380" s="404">
        <f t="shared" si="122"/>
        <v>4</v>
      </c>
      <c r="AA380" s="401" t="str">
        <f t="shared" si="107"/>
        <v>D+</v>
      </c>
      <c r="AB380" s="423">
        <v>4</v>
      </c>
      <c r="AC380" s="1050"/>
      <c r="AD380" s="412" t="str">
        <f t="shared" si="108"/>
        <v>D+</v>
      </c>
      <c r="AE380" s="408">
        <f t="shared" si="123"/>
        <v>4</v>
      </c>
      <c r="AF380" s="288"/>
      <c r="AG380" s="567"/>
      <c r="AH380" s="567"/>
      <c r="AI380" s="566" t="str">
        <f t="shared" si="117"/>
        <v>N</v>
      </c>
      <c r="AJ380" s="572"/>
      <c r="AK380" s="558"/>
      <c r="AL380" s="558"/>
      <c r="AM380" s="559"/>
      <c r="AN380" s="559"/>
      <c r="AO380" s="560"/>
      <c r="AP380" s="598">
        <f t="shared" si="118"/>
        <v>0</v>
      </c>
      <c r="AQ380" s="598">
        <f t="shared" si="119"/>
        <v>0</v>
      </c>
      <c r="AR380" s="558">
        <f t="shared" si="120"/>
        <v>0</v>
      </c>
      <c r="AS380" s="599">
        <f t="shared" si="109"/>
        <v>75</v>
      </c>
      <c r="AT380" s="772">
        <v>75</v>
      </c>
      <c r="AU380" s="661"/>
      <c r="AV380" s="661"/>
      <c r="AW380" s="661"/>
      <c r="AX380" s="661"/>
      <c r="AY380" s="661"/>
      <c r="AZ380" s="661"/>
      <c r="BA380" s="661"/>
      <c r="BB380" s="661"/>
      <c r="BC380" s="661"/>
      <c r="BD380" s="787"/>
    </row>
    <row r="381" spans="1:56" ht="76.5" x14ac:dyDescent="0.9">
      <c r="A381" s="430">
        <v>27</v>
      </c>
      <c r="B381" s="776">
        <f>DATOS!F34</f>
        <v>0</v>
      </c>
      <c r="C381" s="491">
        <v>4</v>
      </c>
      <c r="D381" s="492">
        <v>4</v>
      </c>
      <c r="E381" s="492">
        <v>4</v>
      </c>
      <c r="F381" s="493">
        <v>4</v>
      </c>
      <c r="G381" s="417">
        <f t="shared" si="110"/>
        <v>4</v>
      </c>
      <c r="H381" s="491">
        <v>4</v>
      </c>
      <c r="I381" s="492">
        <v>4</v>
      </c>
      <c r="J381" s="492">
        <v>4</v>
      </c>
      <c r="K381" s="493">
        <v>4</v>
      </c>
      <c r="L381" s="417">
        <f t="shared" si="111"/>
        <v>4</v>
      </c>
      <c r="M381" s="404">
        <f t="shared" si="121"/>
        <v>4</v>
      </c>
      <c r="N381" s="401" t="str">
        <f t="shared" si="106"/>
        <v>D+</v>
      </c>
      <c r="O381" s="396"/>
      <c r="P381" s="491">
        <v>4</v>
      </c>
      <c r="Q381" s="492">
        <v>4</v>
      </c>
      <c r="R381" s="492">
        <v>4</v>
      </c>
      <c r="S381" s="493">
        <v>4</v>
      </c>
      <c r="T381" s="420">
        <f t="shared" si="113"/>
        <v>4</v>
      </c>
      <c r="U381" s="491">
        <v>4</v>
      </c>
      <c r="V381" s="492">
        <v>4</v>
      </c>
      <c r="W381" s="492">
        <v>4</v>
      </c>
      <c r="X381" s="493">
        <v>4</v>
      </c>
      <c r="Y381" s="417">
        <f t="shared" si="114"/>
        <v>4</v>
      </c>
      <c r="Z381" s="404">
        <f t="shared" si="122"/>
        <v>4</v>
      </c>
      <c r="AA381" s="401" t="str">
        <f t="shared" si="107"/>
        <v>D+</v>
      </c>
      <c r="AB381" s="423">
        <v>4</v>
      </c>
      <c r="AC381" s="1050"/>
      <c r="AD381" s="412" t="str">
        <f t="shared" si="108"/>
        <v>D+</v>
      </c>
      <c r="AE381" s="408">
        <f t="shared" si="123"/>
        <v>4</v>
      </c>
      <c r="AF381" s="288"/>
      <c r="AG381" s="567"/>
      <c r="AH381" s="567"/>
      <c r="AI381" s="566" t="str">
        <f t="shared" si="117"/>
        <v>N</v>
      </c>
      <c r="AJ381" s="572"/>
      <c r="AK381" s="558"/>
      <c r="AL381" s="558"/>
      <c r="AM381" s="559"/>
      <c r="AN381" s="559"/>
      <c r="AO381" s="560"/>
      <c r="AP381" s="598">
        <f t="shared" si="118"/>
        <v>0</v>
      </c>
      <c r="AQ381" s="598">
        <f t="shared" si="119"/>
        <v>0</v>
      </c>
      <c r="AR381" s="558">
        <f t="shared" si="120"/>
        <v>0</v>
      </c>
      <c r="AS381" s="599">
        <f t="shared" si="109"/>
        <v>75</v>
      </c>
      <c r="AT381" s="772">
        <v>75</v>
      </c>
      <c r="AU381" s="661"/>
      <c r="AV381" s="661"/>
      <c r="AW381" s="661"/>
      <c r="AX381" s="661"/>
      <c r="AY381" s="661"/>
      <c r="AZ381" s="661"/>
      <c r="BA381" s="661"/>
      <c r="BB381" s="661"/>
      <c r="BC381" s="661"/>
      <c r="BD381" s="787"/>
    </row>
    <row r="382" spans="1:56" ht="76.5" x14ac:dyDescent="0.9">
      <c r="A382" s="430">
        <v>28</v>
      </c>
      <c r="B382" s="776">
        <f>DATOS!F35</f>
        <v>0</v>
      </c>
      <c r="C382" s="491">
        <v>4</v>
      </c>
      <c r="D382" s="492">
        <v>4</v>
      </c>
      <c r="E382" s="492">
        <v>4</v>
      </c>
      <c r="F382" s="493">
        <v>4</v>
      </c>
      <c r="G382" s="417">
        <f t="shared" si="110"/>
        <v>4</v>
      </c>
      <c r="H382" s="491">
        <v>4</v>
      </c>
      <c r="I382" s="492">
        <v>4</v>
      </c>
      <c r="J382" s="492">
        <v>4</v>
      </c>
      <c r="K382" s="493">
        <v>4</v>
      </c>
      <c r="L382" s="417">
        <f t="shared" si="111"/>
        <v>4</v>
      </c>
      <c r="M382" s="404">
        <f t="shared" si="121"/>
        <v>4</v>
      </c>
      <c r="N382" s="401" t="str">
        <f t="shared" si="106"/>
        <v>D+</v>
      </c>
      <c r="O382" s="396"/>
      <c r="P382" s="491">
        <v>4</v>
      </c>
      <c r="Q382" s="492">
        <v>4</v>
      </c>
      <c r="R382" s="492">
        <v>4</v>
      </c>
      <c r="S382" s="493">
        <v>4</v>
      </c>
      <c r="T382" s="420">
        <f t="shared" si="113"/>
        <v>4</v>
      </c>
      <c r="U382" s="491">
        <v>4</v>
      </c>
      <c r="V382" s="492">
        <v>4</v>
      </c>
      <c r="W382" s="492">
        <v>4</v>
      </c>
      <c r="X382" s="493">
        <v>4</v>
      </c>
      <c r="Y382" s="417">
        <f t="shared" si="114"/>
        <v>4</v>
      </c>
      <c r="Z382" s="404">
        <f t="shared" si="122"/>
        <v>4</v>
      </c>
      <c r="AA382" s="401" t="str">
        <f t="shared" si="107"/>
        <v>D+</v>
      </c>
      <c r="AB382" s="423">
        <v>4</v>
      </c>
      <c r="AC382" s="1050"/>
      <c r="AD382" s="412" t="str">
        <f t="shared" si="108"/>
        <v>D+</v>
      </c>
      <c r="AE382" s="408">
        <f t="shared" si="123"/>
        <v>4</v>
      </c>
      <c r="AF382" s="288"/>
      <c r="AG382" s="567"/>
      <c r="AH382" s="567"/>
      <c r="AI382" s="566" t="str">
        <f t="shared" si="117"/>
        <v>N</v>
      </c>
      <c r="AJ382" s="572"/>
      <c r="AK382" s="558"/>
      <c r="AL382" s="558"/>
      <c r="AM382" s="559"/>
      <c r="AN382" s="559"/>
      <c r="AO382" s="560"/>
      <c r="AP382" s="598">
        <f t="shared" si="118"/>
        <v>0</v>
      </c>
      <c r="AQ382" s="598">
        <f t="shared" si="119"/>
        <v>0</v>
      </c>
      <c r="AR382" s="558">
        <f t="shared" si="120"/>
        <v>0</v>
      </c>
      <c r="AS382" s="599">
        <f t="shared" si="109"/>
        <v>75</v>
      </c>
      <c r="AT382" s="772">
        <v>75</v>
      </c>
      <c r="AU382" s="661"/>
      <c r="AV382" s="661"/>
      <c r="AW382" s="661"/>
      <c r="AX382" s="661"/>
      <c r="AY382" s="661"/>
      <c r="AZ382" s="661"/>
      <c r="BA382" s="661"/>
      <c r="BB382" s="661"/>
      <c r="BC382" s="661"/>
      <c r="BD382" s="787"/>
    </row>
    <row r="383" spans="1:56" ht="76.5" x14ac:dyDescent="0.9">
      <c r="A383" s="430">
        <v>29</v>
      </c>
      <c r="B383" s="776">
        <f>DATOS!F36</f>
        <v>0</v>
      </c>
      <c r="C383" s="491">
        <v>5</v>
      </c>
      <c r="D383" s="492">
        <v>5</v>
      </c>
      <c r="E383" s="492">
        <v>5</v>
      </c>
      <c r="F383" s="493">
        <v>5</v>
      </c>
      <c r="G383" s="417">
        <f t="shared" si="110"/>
        <v>5</v>
      </c>
      <c r="H383" s="491">
        <v>5</v>
      </c>
      <c r="I383" s="492">
        <v>5</v>
      </c>
      <c r="J383" s="492">
        <v>5</v>
      </c>
      <c r="K383" s="493">
        <v>5</v>
      </c>
      <c r="L383" s="417">
        <f t="shared" si="111"/>
        <v>5</v>
      </c>
      <c r="M383" s="404">
        <f t="shared" si="121"/>
        <v>5</v>
      </c>
      <c r="N383" s="401" t="str">
        <f t="shared" si="106"/>
        <v>C-</v>
      </c>
      <c r="O383" s="396"/>
      <c r="P383" s="491">
        <v>5</v>
      </c>
      <c r="Q383" s="492">
        <v>5</v>
      </c>
      <c r="R383" s="492">
        <v>5</v>
      </c>
      <c r="S383" s="493">
        <v>5</v>
      </c>
      <c r="T383" s="420">
        <f t="shared" si="113"/>
        <v>5</v>
      </c>
      <c r="U383" s="491">
        <v>5</v>
      </c>
      <c r="V383" s="492">
        <v>5</v>
      </c>
      <c r="W383" s="492">
        <v>5</v>
      </c>
      <c r="X383" s="493">
        <v>5</v>
      </c>
      <c r="Y383" s="417">
        <f t="shared" si="114"/>
        <v>5</v>
      </c>
      <c r="Z383" s="404">
        <f t="shared" si="122"/>
        <v>5</v>
      </c>
      <c r="AA383" s="401" t="str">
        <f t="shared" si="107"/>
        <v>C-</v>
      </c>
      <c r="AB383" s="423">
        <v>5</v>
      </c>
      <c r="AC383" s="1050"/>
      <c r="AD383" s="412" t="str">
        <f t="shared" si="108"/>
        <v>C-</v>
      </c>
      <c r="AE383" s="408">
        <f t="shared" si="123"/>
        <v>5</v>
      </c>
      <c r="AF383" s="288"/>
      <c r="AG383" s="567"/>
      <c r="AH383" s="567"/>
      <c r="AI383" s="566" t="str">
        <f t="shared" si="117"/>
        <v>N</v>
      </c>
      <c r="AJ383" s="572"/>
      <c r="AK383" s="558"/>
      <c r="AL383" s="558"/>
      <c r="AM383" s="559"/>
      <c r="AN383" s="559"/>
      <c r="AO383" s="560"/>
      <c r="AP383" s="598">
        <f t="shared" si="118"/>
        <v>0</v>
      </c>
      <c r="AQ383" s="598">
        <f t="shared" si="119"/>
        <v>0</v>
      </c>
      <c r="AR383" s="558">
        <f t="shared" si="120"/>
        <v>0</v>
      </c>
      <c r="AS383" s="599">
        <f t="shared" si="109"/>
        <v>75</v>
      </c>
      <c r="AT383" s="772">
        <v>75</v>
      </c>
      <c r="AU383" s="661"/>
      <c r="AV383" s="661"/>
      <c r="AW383" s="661"/>
      <c r="AX383" s="661"/>
      <c r="AY383" s="661"/>
      <c r="AZ383" s="661"/>
      <c r="BA383" s="661"/>
      <c r="BB383" s="661"/>
      <c r="BC383" s="661"/>
      <c r="BD383" s="787"/>
    </row>
    <row r="384" spans="1:56" ht="76.5" x14ac:dyDescent="0.9">
      <c r="A384" s="430">
        <v>30</v>
      </c>
      <c r="B384" s="776">
        <f>DATOS!F37</f>
        <v>0</v>
      </c>
      <c r="C384" s="491">
        <v>3</v>
      </c>
      <c r="D384" s="492">
        <v>3</v>
      </c>
      <c r="E384" s="492">
        <v>3</v>
      </c>
      <c r="F384" s="493">
        <v>3</v>
      </c>
      <c r="G384" s="417">
        <f t="shared" si="110"/>
        <v>3</v>
      </c>
      <c r="H384" s="491">
        <v>3</v>
      </c>
      <c r="I384" s="492">
        <v>3</v>
      </c>
      <c r="J384" s="492">
        <v>3</v>
      </c>
      <c r="K384" s="493">
        <v>3</v>
      </c>
      <c r="L384" s="417">
        <f t="shared" si="111"/>
        <v>3</v>
      </c>
      <c r="M384" s="404">
        <f t="shared" si="121"/>
        <v>3</v>
      </c>
      <c r="N384" s="401" t="str">
        <f t="shared" si="106"/>
        <v>D-</v>
      </c>
      <c r="O384" s="396"/>
      <c r="P384" s="491">
        <v>3</v>
      </c>
      <c r="Q384" s="492">
        <v>3</v>
      </c>
      <c r="R384" s="492">
        <v>3</v>
      </c>
      <c r="S384" s="493">
        <v>3</v>
      </c>
      <c r="T384" s="420">
        <f t="shared" si="113"/>
        <v>3</v>
      </c>
      <c r="U384" s="491">
        <v>3</v>
      </c>
      <c r="V384" s="492">
        <v>3</v>
      </c>
      <c r="W384" s="492">
        <v>3</v>
      </c>
      <c r="X384" s="493">
        <v>3</v>
      </c>
      <c r="Y384" s="417">
        <f t="shared" si="114"/>
        <v>3</v>
      </c>
      <c r="Z384" s="404">
        <f t="shared" si="122"/>
        <v>3</v>
      </c>
      <c r="AA384" s="401" t="str">
        <f t="shared" si="107"/>
        <v>D-</v>
      </c>
      <c r="AB384" s="423">
        <v>3</v>
      </c>
      <c r="AC384" s="1050"/>
      <c r="AD384" s="412" t="str">
        <f t="shared" si="108"/>
        <v>D-</v>
      </c>
      <c r="AE384" s="408">
        <f t="shared" si="123"/>
        <v>3</v>
      </c>
      <c r="AF384" s="288"/>
      <c r="AG384" s="567"/>
      <c r="AH384" s="567"/>
      <c r="AI384" s="566" t="str">
        <f t="shared" si="117"/>
        <v>N</v>
      </c>
      <c r="AJ384" s="572"/>
      <c r="AK384" s="558"/>
      <c r="AL384" s="558"/>
      <c r="AM384" s="559"/>
      <c r="AN384" s="559"/>
      <c r="AO384" s="560"/>
      <c r="AP384" s="598">
        <f t="shared" si="118"/>
        <v>0</v>
      </c>
      <c r="AQ384" s="598">
        <f t="shared" si="119"/>
        <v>0</v>
      </c>
      <c r="AR384" s="558">
        <f t="shared" si="120"/>
        <v>0</v>
      </c>
      <c r="AS384" s="599">
        <f t="shared" si="109"/>
        <v>75</v>
      </c>
      <c r="AT384" s="772">
        <v>75</v>
      </c>
      <c r="AU384" s="661"/>
      <c r="AV384" s="661"/>
      <c r="AW384" s="661"/>
      <c r="AX384" s="661"/>
      <c r="AY384" s="661"/>
      <c r="AZ384" s="661"/>
      <c r="BA384" s="661"/>
      <c r="BB384" s="661"/>
      <c r="BC384" s="661"/>
      <c r="BD384" s="787"/>
    </row>
    <row r="385" spans="1:56" ht="76.5" x14ac:dyDescent="0.9">
      <c r="A385" s="430">
        <v>31</v>
      </c>
      <c r="B385" s="776">
        <f>DATOS!F38</f>
        <v>0</v>
      </c>
      <c r="C385" s="491">
        <v>3</v>
      </c>
      <c r="D385" s="492">
        <v>3</v>
      </c>
      <c r="E385" s="492">
        <v>3</v>
      </c>
      <c r="F385" s="493">
        <v>3</v>
      </c>
      <c r="G385" s="417">
        <f t="shared" si="110"/>
        <v>3</v>
      </c>
      <c r="H385" s="491">
        <v>3</v>
      </c>
      <c r="I385" s="492">
        <v>3</v>
      </c>
      <c r="J385" s="492">
        <v>3</v>
      </c>
      <c r="K385" s="493">
        <v>3</v>
      </c>
      <c r="L385" s="417">
        <f t="shared" si="111"/>
        <v>3</v>
      </c>
      <c r="M385" s="404">
        <f t="shared" si="121"/>
        <v>3</v>
      </c>
      <c r="N385" s="401" t="str">
        <f t="shared" si="106"/>
        <v>D-</v>
      </c>
      <c r="O385" s="396"/>
      <c r="P385" s="491">
        <v>3</v>
      </c>
      <c r="Q385" s="492">
        <v>3</v>
      </c>
      <c r="R385" s="492">
        <v>3</v>
      </c>
      <c r="S385" s="493">
        <v>3</v>
      </c>
      <c r="T385" s="420">
        <f t="shared" si="113"/>
        <v>3</v>
      </c>
      <c r="U385" s="491">
        <v>3</v>
      </c>
      <c r="V385" s="492">
        <v>3</v>
      </c>
      <c r="W385" s="492">
        <v>3</v>
      </c>
      <c r="X385" s="493">
        <v>3</v>
      </c>
      <c r="Y385" s="417">
        <f t="shared" si="114"/>
        <v>3</v>
      </c>
      <c r="Z385" s="404">
        <f t="shared" si="122"/>
        <v>3</v>
      </c>
      <c r="AA385" s="401" t="str">
        <f t="shared" si="107"/>
        <v>D-</v>
      </c>
      <c r="AB385" s="423">
        <v>3</v>
      </c>
      <c r="AC385" s="1050"/>
      <c r="AD385" s="412" t="str">
        <f t="shared" si="108"/>
        <v>D-</v>
      </c>
      <c r="AE385" s="408">
        <f t="shared" si="123"/>
        <v>3</v>
      </c>
      <c r="AF385" s="288"/>
      <c r="AG385" s="567"/>
      <c r="AH385" s="567"/>
      <c r="AI385" s="566" t="str">
        <f t="shared" si="117"/>
        <v>N</v>
      </c>
      <c r="AJ385" s="572"/>
      <c r="AK385" s="558"/>
      <c r="AL385" s="558"/>
      <c r="AM385" s="559"/>
      <c r="AN385" s="559"/>
      <c r="AO385" s="560"/>
      <c r="AP385" s="598">
        <f t="shared" si="118"/>
        <v>0</v>
      </c>
      <c r="AQ385" s="598">
        <f t="shared" si="119"/>
        <v>0</v>
      </c>
      <c r="AR385" s="558">
        <f t="shared" si="120"/>
        <v>0</v>
      </c>
      <c r="AS385" s="599">
        <f t="shared" si="109"/>
        <v>75</v>
      </c>
      <c r="AT385" s="772">
        <v>75</v>
      </c>
      <c r="AU385" s="661"/>
      <c r="AV385" s="661"/>
      <c r="AW385" s="661"/>
      <c r="AX385" s="661"/>
      <c r="AY385" s="661"/>
      <c r="AZ385" s="661"/>
      <c r="BA385" s="661"/>
      <c r="BB385" s="661"/>
      <c r="BC385" s="661"/>
      <c r="BD385" s="787"/>
    </row>
    <row r="386" spans="1:56" ht="76.5" x14ac:dyDescent="0.9">
      <c r="A386" s="430">
        <v>32</v>
      </c>
      <c r="B386" s="776">
        <f>DATOS!F39</f>
        <v>0</v>
      </c>
      <c r="C386" s="491">
        <v>3</v>
      </c>
      <c r="D386" s="492">
        <v>3</v>
      </c>
      <c r="E386" s="492">
        <v>3</v>
      </c>
      <c r="F386" s="493">
        <v>3</v>
      </c>
      <c r="G386" s="417">
        <f t="shared" si="110"/>
        <v>3</v>
      </c>
      <c r="H386" s="491">
        <v>3</v>
      </c>
      <c r="I386" s="492">
        <v>3</v>
      </c>
      <c r="J386" s="492">
        <v>3</v>
      </c>
      <c r="K386" s="493">
        <v>3</v>
      </c>
      <c r="L386" s="417">
        <f t="shared" si="111"/>
        <v>3</v>
      </c>
      <c r="M386" s="404">
        <f t="shared" si="121"/>
        <v>3</v>
      </c>
      <c r="N386" s="401" t="str">
        <f t="shared" si="106"/>
        <v>D-</v>
      </c>
      <c r="O386" s="396"/>
      <c r="P386" s="491">
        <v>3</v>
      </c>
      <c r="Q386" s="492">
        <v>3</v>
      </c>
      <c r="R386" s="492">
        <v>3</v>
      </c>
      <c r="S386" s="493">
        <v>3</v>
      </c>
      <c r="T386" s="420">
        <f t="shared" si="113"/>
        <v>3</v>
      </c>
      <c r="U386" s="491">
        <v>3</v>
      </c>
      <c r="V386" s="492">
        <v>3</v>
      </c>
      <c r="W386" s="492">
        <v>3</v>
      </c>
      <c r="X386" s="493">
        <v>3</v>
      </c>
      <c r="Y386" s="417">
        <f t="shared" si="114"/>
        <v>3</v>
      </c>
      <c r="Z386" s="404">
        <f t="shared" si="122"/>
        <v>3</v>
      </c>
      <c r="AA386" s="401" t="str">
        <f t="shared" si="107"/>
        <v>D-</v>
      </c>
      <c r="AB386" s="423">
        <v>3</v>
      </c>
      <c r="AC386" s="1050"/>
      <c r="AD386" s="412" t="str">
        <f t="shared" si="108"/>
        <v>D-</v>
      </c>
      <c r="AE386" s="408">
        <f t="shared" si="123"/>
        <v>3</v>
      </c>
      <c r="AF386" s="288"/>
      <c r="AG386" s="567"/>
      <c r="AH386" s="567"/>
      <c r="AI386" s="566" t="str">
        <f t="shared" si="117"/>
        <v>N</v>
      </c>
      <c r="AJ386" s="572"/>
      <c r="AK386" s="558"/>
      <c r="AL386" s="558"/>
      <c r="AM386" s="559"/>
      <c r="AN386" s="559"/>
      <c r="AO386" s="560"/>
      <c r="AP386" s="598">
        <f t="shared" si="118"/>
        <v>0</v>
      </c>
      <c r="AQ386" s="598">
        <f t="shared" si="119"/>
        <v>0</v>
      </c>
      <c r="AR386" s="558">
        <f t="shared" si="120"/>
        <v>0</v>
      </c>
      <c r="AS386" s="599">
        <f t="shared" si="109"/>
        <v>75</v>
      </c>
      <c r="AT386" s="772">
        <v>75</v>
      </c>
      <c r="AU386" s="661"/>
      <c r="AV386" s="661"/>
      <c r="AW386" s="661"/>
      <c r="AX386" s="661"/>
      <c r="AY386" s="661"/>
      <c r="AZ386" s="661"/>
      <c r="BA386" s="661"/>
      <c r="BB386" s="661"/>
      <c r="BC386" s="661"/>
      <c r="BD386" s="787"/>
    </row>
    <row r="387" spans="1:56" ht="76.5" x14ac:dyDescent="0.9">
      <c r="A387" s="430">
        <v>33</v>
      </c>
      <c r="B387" s="776">
        <f>DATOS!F40</f>
        <v>0</v>
      </c>
      <c r="C387" s="491">
        <v>4</v>
      </c>
      <c r="D387" s="492">
        <v>4</v>
      </c>
      <c r="E387" s="492">
        <v>4</v>
      </c>
      <c r="F387" s="493">
        <v>4</v>
      </c>
      <c r="G387" s="417">
        <f t="shared" si="110"/>
        <v>4</v>
      </c>
      <c r="H387" s="491">
        <v>4</v>
      </c>
      <c r="I387" s="492">
        <v>4</v>
      </c>
      <c r="J387" s="492">
        <v>4</v>
      </c>
      <c r="K387" s="493">
        <v>4</v>
      </c>
      <c r="L387" s="417">
        <f t="shared" si="111"/>
        <v>4</v>
      </c>
      <c r="M387" s="404">
        <f t="shared" si="121"/>
        <v>4</v>
      </c>
      <c r="N387" s="401" t="str">
        <f t="shared" si="106"/>
        <v>D+</v>
      </c>
      <c r="O387" s="396"/>
      <c r="P387" s="491">
        <v>4</v>
      </c>
      <c r="Q387" s="492">
        <v>4</v>
      </c>
      <c r="R387" s="492">
        <v>4</v>
      </c>
      <c r="S387" s="493">
        <v>4</v>
      </c>
      <c r="T387" s="420">
        <f t="shared" si="113"/>
        <v>4</v>
      </c>
      <c r="U387" s="491">
        <v>4</v>
      </c>
      <c r="V387" s="492">
        <v>4</v>
      </c>
      <c r="W387" s="492">
        <v>4</v>
      </c>
      <c r="X387" s="493">
        <v>4</v>
      </c>
      <c r="Y387" s="417">
        <f t="shared" si="114"/>
        <v>4</v>
      </c>
      <c r="Z387" s="404">
        <f t="shared" si="122"/>
        <v>4</v>
      </c>
      <c r="AA387" s="401" t="str">
        <f t="shared" si="107"/>
        <v>D+</v>
      </c>
      <c r="AB387" s="423">
        <v>4</v>
      </c>
      <c r="AC387" s="1050"/>
      <c r="AD387" s="412" t="str">
        <f t="shared" si="108"/>
        <v>D+</v>
      </c>
      <c r="AE387" s="408">
        <f t="shared" si="123"/>
        <v>4</v>
      </c>
      <c r="AF387" s="288"/>
      <c r="AG387" s="567"/>
      <c r="AH387" s="567"/>
      <c r="AI387" s="566" t="str">
        <f t="shared" si="117"/>
        <v>N</v>
      </c>
      <c r="AJ387" s="572"/>
      <c r="AK387" s="558"/>
      <c r="AL387" s="558"/>
      <c r="AM387" s="559"/>
      <c r="AN387" s="559"/>
      <c r="AO387" s="560"/>
      <c r="AP387" s="598">
        <f t="shared" si="118"/>
        <v>0</v>
      </c>
      <c r="AQ387" s="598">
        <f t="shared" si="119"/>
        <v>0</v>
      </c>
      <c r="AR387" s="558">
        <f t="shared" si="120"/>
        <v>0</v>
      </c>
      <c r="AS387" s="599">
        <f t="shared" si="109"/>
        <v>75</v>
      </c>
      <c r="AT387" s="772">
        <v>75</v>
      </c>
      <c r="AU387" s="661"/>
      <c r="AV387" s="661"/>
      <c r="AW387" s="661"/>
      <c r="AX387" s="661"/>
      <c r="AY387" s="661"/>
      <c r="AZ387" s="661"/>
      <c r="BA387" s="661"/>
      <c r="BB387" s="661"/>
      <c r="BC387" s="661"/>
      <c r="BD387" s="787"/>
    </row>
    <row r="388" spans="1:56" ht="76.5" x14ac:dyDescent="0.9">
      <c r="A388" s="430">
        <v>34</v>
      </c>
      <c r="B388" s="776">
        <f>DATOS!F41</f>
        <v>0</v>
      </c>
      <c r="C388" s="491">
        <v>2</v>
      </c>
      <c r="D388" s="492">
        <v>2</v>
      </c>
      <c r="E388" s="492">
        <v>2</v>
      </c>
      <c r="F388" s="493">
        <v>2</v>
      </c>
      <c r="G388" s="417">
        <f t="shared" si="110"/>
        <v>2</v>
      </c>
      <c r="H388" s="491">
        <v>2</v>
      </c>
      <c r="I388" s="492">
        <v>2</v>
      </c>
      <c r="J388" s="492">
        <v>2</v>
      </c>
      <c r="K388" s="493">
        <v>2</v>
      </c>
      <c r="L388" s="417">
        <f t="shared" si="111"/>
        <v>2</v>
      </c>
      <c r="M388" s="404">
        <f t="shared" si="121"/>
        <v>2</v>
      </c>
      <c r="N388" s="401" t="str">
        <f t="shared" si="106"/>
        <v>E+</v>
      </c>
      <c r="O388" s="396"/>
      <c r="P388" s="491">
        <v>2</v>
      </c>
      <c r="Q388" s="492">
        <v>2</v>
      </c>
      <c r="R388" s="492">
        <v>2</v>
      </c>
      <c r="S388" s="493">
        <v>2</v>
      </c>
      <c r="T388" s="420">
        <f t="shared" si="113"/>
        <v>2</v>
      </c>
      <c r="U388" s="491">
        <v>2</v>
      </c>
      <c r="V388" s="492">
        <v>2</v>
      </c>
      <c r="W388" s="492">
        <v>2</v>
      </c>
      <c r="X388" s="493">
        <v>2</v>
      </c>
      <c r="Y388" s="417">
        <f t="shared" si="114"/>
        <v>2</v>
      </c>
      <c r="Z388" s="404">
        <f t="shared" si="122"/>
        <v>2</v>
      </c>
      <c r="AA388" s="401" t="str">
        <f t="shared" si="107"/>
        <v>E+</v>
      </c>
      <c r="AB388" s="423">
        <v>2</v>
      </c>
      <c r="AC388" s="1050"/>
      <c r="AD388" s="412" t="str">
        <f t="shared" si="108"/>
        <v>E+</v>
      </c>
      <c r="AE388" s="408">
        <f t="shared" si="123"/>
        <v>2</v>
      </c>
      <c r="AF388" s="288"/>
      <c r="AG388" s="567"/>
      <c r="AH388" s="567"/>
      <c r="AI388" s="566" t="str">
        <f t="shared" si="117"/>
        <v>N</v>
      </c>
      <c r="AJ388" s="572"/>
      <c r="AK388" s="558"/>
      <c r="AL388" s="558"/>
      <c r="AM388" s="559"/>
      <c r="AN388" s="559"/>
      <c r="AO388" s="560"/>
      <c r="AP388" s="598">
        <f t="shared" si="118"/>
        <v>0</v>
      </c>
      <c r="AQ388" s="598">
        <f t="shared" si="119"/>
        <v>0</v>
      </c>
      <c r="AR388" s="558">
        <f t="shared" si="120"/>
        <v>0</v>
      </c>
      <c r="AS388" s="599">
        <f t="shared" si="109"/>
        <v>75</v>
      </c>
      <c r="AT388" s="772">
        <v>75</v>
      </c>
      <c r="AU388" s="661"/>
      <c r="AV388" s="661"/>
      <c r="AW388" s="661"/>
      <c r="AX388" s="661"/>
      <c r="AY388" s="661"/>
      <c r="AZ388" s="661"/>
      <c r="BA388" s="661"/>
      <c r="BB388" s="661"/>
      <c r="BC388" s="661"/>
      <c r="BD388" s="787"/>
    </row>
    <row r="389" spans="1:56" ht="76.5" x14ac:dyDescent="0.9">
      <c r="A389" s="430">
        <v>35</v>
      </c>
      <c r="B389" s="776">
        <f>DATOS!F42</f>
        <v>0</v>
      </c>
      <c r="C389" s="491">
        <v>2</v>
      </c>
      <c r="D389" s="492">
        <v>2</v>
      </c>
      <c r="E389" s="492">
        <v>2</v>
      </c>
      <c r="F389" s="493">
        <v>2</v>
      </c>
      <c r="G389" s="417">
        <f t="shared" si="110"/>
        <v>2</v>
      </c>
      <c r="H389" s="491">
        <v>2</v>
      </c>
      <c r="I389" s="492">
        <v>2</v>
      </c>
      <c r="J389" s="492">
        <v>2</v>
      </c>
      <c r="K389" s="493">
        <v>2</v>
      </c>
      <c r="L389" s="417">
        <f t="shared" si="111"/>
        <v>2</v>
      </c>
      <c r="M389" s="404">
        <f t="shared" si="121"/>
        <v>2</v>
      </c>
      <c r="N389" s="401" t="str">
        <f t="shared" si="106"/>
        <v>E+</v>
      </c>
      <c r="O389" s="396"/>
      <c r="P389" s="491">
        <v>2</v>
      </c>
      <c r="Q389" s="492">
        <v>2</v>
      </c>
      <c r="R389" s="492">
        <v>2</v>
      </c>
      <c r="S389" s="493">
        <v>2</v>
      </c>
      <c r="T389" s="420">
        <f t="shared" si="113"/>
        <v>2</v>
      </c>
      <c r="U389" s="491">
        <v>2</v>
      </c>
      <c r="V389" s="492">
        <v>2</v>
      </c>
      <c r="W389" s="492">
        <v>2</v>
      </c>
      <c r="X389" s="493">
        <v>2</v>
      </c>
      <c r="Y389" s="417">
        <f t="shared" si="114"/>
        <v>2</v>
      </c>
      <c r="Z389" s="404">
        <f t="shared" si="122"/>
        <v>2</v>
      </c>
      <c r="AA389" s="401" t="str">
        <f t="shared" si="107"/>
        <v>E+</v>
      </c>
      <c r="AB389" s="423">
        <v>2</v>
      </c>
      <c r="AC389" s="1050"/>
      <c r="AD389" s="412" t="str">
        <f t="shared" si="108"/>
        <v>E+</v>
      </c>
      <c r="AE389" s="408">
        <f t="shared" si="123"/>
        <v>2</v>
      </c>
      <c r="AF389" s="288"/>
      <c r="AG389" s="567"/>
      <c r="AH389" s="567"/>
      <c r="AI389" s="566" t="str">
        <f t="shared" si="117"/>
        <v>N</v>
      </c>
      <c r="AJ389" s="572"/>
      <c r="AK389" s="558"/>
      <c r="AL389" s="558"/>
      <c r="AM389" s="559"/>
      <c r="AN389" s="559"/>
      <c r="AO389" s="560"/>
      <c r="AP389" s="598">
        <f t="shared" si="118"/>
        <v>0</v>
      </c>
      <c r="AQ389" s="598">
        <f t="shared" si="119"/>
        <v>0</v>
      </c>
      <c r="AR389" s="558">
        <f t="shared" si="120"/>
        <v>0</v>
      </c>
      <c r="AS389" s="599">
        <f t="shared" si="109"/>
        <v>75</v>
      </c>
      <c r="AT389" s="772">
        <v>75</v>
      </c>
      <c r="AU389" s="661"/>
      <c r="AV389" s="661"/>
      <c r="AW389" s="661"/>
      <c r="AX389" s="661"/>
      <c r="AY389" s="661"/>
      <c r="AZ389" s="661"/>
      <c r="BA389" s="661"/>
      <c r="BB389" s="661"/>
      <c r="BC389" s="661"/>
      <c r="BD389" s="787"/>
    </row>
    <row r="390" spans="1:56" ht="76.5" x14ac:dyDescent="0.9">
      <c r="A390" s="430">
        <v>36</v>
      </c>
      <c r="B390" s="776">
        <f>DATOS!F43</f>
        <v>0</v>
      </c>
      <c r="C390" s="491">
        <v>2</v>
      </c>
      <c r="D390" s="492">
        <v>2</v>
      </c>
      <c r="E390" s="492">
        <v>2</v>
      </c>
      <c r="F390" s="493">
        <v>2</v>
      </c>
      <c r="G390" s="417">
        <f t="shared" si="110"/>
        <v>2</v>
      </c>
      <c r="H390" s="491">
        <v>2</v>
      </c>
      <c r="I390" s="492">
        <v>2</v>
      </c>
      <c r="J390" s="492">
        <v>2</v>
      </c>
      <c r="K390" s="493">
        <v>2</v>
      </c>
      <c r="L390" s="417">
        <f t="shared" si="111"/>
        <v>2</v>
      </c>
      <c r="M390" s="404">
        <f t="shared" si="121"/>
        <v>2</v>
      </c>
      <c r="N390" s="401" t="str">
        <f t="shared" si="106"/>
        <v>E+</v>
      </c>
      <c r="O390" s="396"/>
      <c r="P390" s="491">
        <v>2</v>
      </c>
      <c r="Q390" s="492">
        <v>2</v>
      </c>
      <c r="R390" s="492">
        <v>2</v>
      </c>
      <c r="S390" s="493">
        <v>2</v>
      </c>
      <c r="T390" s="420">
        <f t="shared" si="113"/>
        <v>2</v>
      </c>
      <c r="U390" s="491">
        <v>2</v>
      </c>
      <c r="V390" s="492">
        <v>2</v>
      </c>
      <c r="W390" s="492">
        <v>2</v>
      </c>
      <c r="X390" s="493">
        <v>2</v>
      </c>
      <c r="Y390" s="417">
        <f t="shared" si="114"/>
        <v>2</v>
      </c>
      <c r="Z390" s="404">
        <f t="shared" si="122"/>
        <v>2</v>
      </c>
      <c r="AA390" s="401" t="str">
        <f t="shared" si="107"/>
        <v>E+</v>
      </c>
      <c r="AB390" s="423">
        <v>2</v>
      </c>
      <c r="AC390" s="1050"/>
      <c r="AD390" s="412" t="str">
        <f t="shared" si="108"/>
        <v>E+</v>
      </c>
      <c r="AE390" s="408">
        <f t="shared" si="123"/>
        <v>2</v>
      </c>
      <c r="AF390" s="288"/>
      <c r="AG390" s="567"/>
      <c r="AH390" s="567"/>
      <c r="AI390" s="566" t="str">
        <f t="shared" si="117"/>
        <v>N</v>
      </c>
      <c r="AJ390" s="572"/>
      <c r="AK390" s="558"/>
      <c r="AL390" s="558"/>
      <c r="AM390" s="559"/>
      <c r="AN390" s="559"/>
      <c r="AO390" s="560"/>
      <c r="AP390" s="598">
        <f t="shared" si="118"/>
        <v>0</v>
      </c>
      <c r="AQ390" s="598">
        <f t="shared" si="119"/>
        <v>0</v>
      </c>
      <c r="AR390" s="558">
        <f t="shared" si="120"/>
        <v>0</v>
      </c>
      <c r="AS390" s="599">
        <f t="shared" si="109"/>
        <v>75</v>
      </c>
      <c r="AT390" s="772">
        <v>75</v>
      </c>
      <c r="AU390" s="661"/>
      <c r="AV390" s="661"/>
      <c r="AW390" s="661"/>
      <c r="AX390" s="661"/>
      <c r="AY390" s="661"/>
      <c r="AZ390" s="661"/>
      <c r="BA390" s="661"/>
      <c r="BB390" s="661"/>
      <c r="BC390" s="661"/>
      <c r="BD390" s="787"/>
    </row>
    <row r="391" spans="1:56" ht="76.5" x14ac:dyDescent="0.9">
      <c r="A391" s="430">
        <v>37</v>
      </c>
      <c r="B391" s="776">
        <f>DATOS!F44</f>
        <v>0</v>
      </c>
      <c r="C391" s="491">
        <v>1</v>
      </c>
      <c r="D391" s="492">
        <v>1</v>
      </c>
      <c r="E391" s="492">
        <v>1</v>
      </c>
      <c r="F391" s="493">
        <v>1</v>
      </c>
      <c r="G391" s="417">
        <f t="shared" si="110"/>
        <v>1</v>
      </c>
      <c r="H391" s="491">
        <v>1</v>
      </c>
      <c r="I391" s="492">
        <v>1</v>
      </c>
      <c r="J391" s="492">
        <v>1</v>
      </c>
      <c r="K391" s="493">
        <v>1</v>
      </c>
      <c r="L391" s="417">
        <f t="shared" si="111"/>
        <v>1</v>
      </c>
      <c r="M391" s="404">
        <f t="shared" si="121"/>
        <v>1</v>
      </c>
      <c r="N391" s="401" t="str">
        <f t="shared" si="106"/>
        <v>E-</v>
      </c>
      <c r="O391" s="396"/>
      <c r="P391" s="491">
        <v>1</v>
      </c>
      <c r="Q391" s="492">
        <v>1</v>
      </c>
      <c r="R391" s="492">
        <v>1</v>
      </c>
      <c r="S391" s="493">
        <v>1</v>
      </c>
      <c r="T391" s="420">
        <f t="shared" si="113"/>
        <v>1</v>
      </c>
      <c r="U391" s="491">
        <v>1</v>
      </c>
      <c r="V391" s="492">
        <v>1</v>
      </c>
      <c r="W391" s="492">
        <v>1</v>
      </c>
      <c r="X391" s="493">
        <v>1</v>
      </c>
      <c r="Y391" s="417">
        <f t="shared" si="114"/>
        <v>1</v>
      </c>
      <c r="Z391" s="404">
        <f t="shared" si="122"/>
        <v>1</v>
      </c>
      <c r="AA391" s="401" t="str">
        <f t="shared" si="107"/>
        <v>E-</v>
      </c>
      <c r="AB391" s="423">
        <v>1</v>
      </c>
      <c r="AC391" s="1050"/>
      <c r="AD391" s="412" t="str">
        <f t="shared" si="108"/>
        <v>E-</v>
      </c>
      <c r="AE391" s="408">
        <f t="shared" si="123"/>
        <v>1</v>
      </c>
      <c r="AF391" s="288"/>
      <c r="AG391" s="567"/>
      <c r="AH391" s="567"/>
      <c r="AI391" s="566" t="str">
        <f t="shared" si="117"/>
        <v>N</v>
      </c>
      <c r="AJ391" s="572"/>
      <c r="AK391" s="558"/>
      <c r="AL391" s="558"/>
      <c r="AM391" s="559"/>
      <c r="AN391" s="559"/>
      <c r="AO391" s="560"/>
      <c r="AP391" s="598">
        <f t="shared" si="118"/>
        <v>0</v>
      </c>
      <c r="AQ391" s="598">
        <f t="shared" si="119"/>
        <v>0</v>
      </c>
      <c r="AR391" s="558">
        <f t="shared" si="120"/>
        <v>0</v>
      </c>
      <c r="AS391" s="599">
        <f t="shared" si="109"/>
        <v>75</v>
      </c>
      <c r="AT391" s="772">
        <v>75</v>
      </c>
      <c r="AU391" s="661"/>
      <c r="AV391" s="661"/>
      <c r="AW391" s="661"/>
      <c r="AX391" s="661"/>
      <c r="AY391" s="661"/>
      <c r="AZ391" s="661"/>
      <c r="BA391" s="661"/>
      <c r="BB391" s="661"/>
      <c r="BC391" s="661"/>
      <c r="BD391" s="787"/>
    </row>
    <row r="392" spans="1:56" ht="76.5" x14ac:dyDescent="0.9">
      <c r="A392" s="430">
        <v>38</v>
      </c>
      <c r="B392" s="776">
        <f>DATOS!F45</f>
        <v>0</v>
      </c>
      <c r="C392" s="491">
        <v>1</v>
      </c>
      <c r="D392" s="492">
        <v>1</v>
      </c>
      <c r="E392" s="492">
        <v>1</v>
      </c>
      <c r="F392" s="493">
        <v>1</v>
      </c>
      <c r="G392" s="417">
        <f t="shared" si="110"/>
        <v>1</v>
      </c>
      <c r="H392" s="491">
        <v>1</v>
      </c>
      <c r="I392" s="492">
        <v>1</v>
      </c>
      <c r="J392" s="492">
        <v>1</v>
      </c>
      <c r="K392" s="493">
        <v>1</v>
      </c>
      <c r="L392" s="417">
        <f t="shared" si="111"/>
        <v>1</v>
      </c>
      <c r="M392" s="404">
        <f t="shared" si="121"/>
        <v>1</v>
      </c>
      <c r="N392" s="401" t="str">
        <f t="shared" si="106"/>
        <v>E-</v>
      </c>
      <c r="O392" s="396"/>
      <c r="P392" s="491">
        <v>1</v>
      </c>
      <c r="Q392" s="492">
        <v>1</v>
      </c>
      <c r="R392" s="492">
        <v>1</v>
      </c>
      <c r="S392" s="493">
        <v>1</v>
      </c>
      <c r="T392" s="420">
        <f t="shared" si="113"/>
        <v>1</v>
      </c>
      <c r="U392" s="491">
        <v>1</v>
      </c>
      <c r="V392" s="492">
        <v>1</v>
      </c>
      <c r="W392" s="492">
        <v>1</v>
      </c>
      <c r="X392" s="493">
        <v>1</v>
      </c>
      <c r="Y392" s="417">
        <f t="shared" si="114"/>
        <v>1</v>
      </c>
      <c r="Z392" s="404">
        <f t="shared" si="122"/>
        <v>1</v>
      </c>
      <c r="AA392" s="401" t="str">
        <f t="shared" si="107"/>
        <v>E-</v>
      </c>
      <c r="AB392" s="423">
        <v>1</v>
      </c>
      <c r="AC392" s="1050"/>
      <c r="AD392" s="412" t="str">
        <f t="shared" si="108"/>
        <v>E-</v>
      </c>
      <c r="AE392" s="408">
        <f t="shared" si="123"/>
        <v>1</v>
      </c>
      <c r="AF392" s="288"/>
      <c r="AG392" s="567"/>
      <c r="AH392" s="567"/>
      <c r="AI392" s="566" t="str">
        <f t="shared" si="117"/>
        <v>N</v>
      </c>
      <c r="AJ392" s="572"/>
      <c r="AK392" s="558"/>
      <c r="AL392" s="558"/>
      <c r="AM392" s="559"/>
      <c r="AN392" s="559"/>
      <c r="AO392" s="560"/>
      <c r="AP392" s="598">
        <f t="shared" si="118"/>
        <v>0</v>
      </c>
      <c r="AQ392" s="598">
        <f t="shared" si="119"/>
        <v>0</v>
      </c>
      <c r="AR392" s="558">
        <f t="shared" si="120"/>
        <v>0</v>
      </c>
      <c r="AS392" s="599">
        <f t="shared" si="109"/>
        <v>75</v>
      </c>
      <c r="AT392" s="772">
        <v>75</v>
      </c>
      <c r="AU392" s="661"/>
      <c r="AV392" s="661"/>
      <c r="AW392" s="661"/>
      <c r="AX392" s="661"/>
      <c r="AY392" s="661"/>
      <c r="AZ392" s="661"/>
      <c r="BA392" s="661"/>
      <c r="BB392" s="661"/>
      <c r="BC392" s="661"/>
      <c r="BD392" s="787"/>
    </row>
    <row r="393" spans="1:56" ht="76.5" x14ac:dyDescent="0.9">
      <c r="A393" s="430">
        <v>39</v>
      </c>
      <c r="B393" s="776">
        <f>DATOS!F46</f>
        <v>0</v>
      </c>
      <c r="C393" s="491">
        <v>1</v>
      </c>
      <c r="D393" s="492">
        <v>1</v>
      </c>
      <c r="E393" s="492">
        <v>1</v>
      </c>
      <c r="F393" s="493">
        <v>1</v>
      </c>
      <c r="G393" s="417">
        <f t="shared" si="110"/>
        <v>1</v>
      </c>
      <c r="H393" s="491">
        <v>1</v>
      </c>
      <c r="I393" s="492">
        <v>1</v>
      </c>
      <c r="J393" s="492">
        <v>1</v>
      </c>
      <c r="K393" s="493">
        <v>1</v>
      </c>
      <c r="L393" s="417">
        <f t="shared" si="111"/>
        <v>1</v>
      </c>
      <c r="M393" s="404">
        <f t="shared" si="121"/>
        <v>1</v>
      </c>
      <c r="N393" s="401" t="str">
        <f t="shared" si="106"/>
        <v>E-</v>
      </c>
      <c r="O393" s="396"/>
      <c r="P393" s="491">
        <v>1</v>
      </c>
      <c r="Q393" s="492">
        <v>1</v>
      </c>
      <c r="R393" s="492">
        <v>1</v>
      </c>
      <c r="S393" s="493">
        <v>1</v>
      </c>
      <c r="T393" s="420">
        <f t="shared" si="113"/>
        <v>1</v>
      </c>
      <c r="U393" s="491">
        <v>1</v>
      </c>
      <c r="V393" s="492">
        <v>1</v>
      </c>
      <c r="W393" s="492">
        <v>1</v>
      </c>
      <c r="X393" s="493">
        <v>1</v>
      </c>
      <c r="Y393" s="417">
        <f t="shared" si="114"/>
        <v>1</v>
      </c>
      <c r="Z393" s="404">
        <f t="shared" si="122"/>
        <v>1</v>
      </c>
      <c r="AA393" s="401" t="str">
        <f t="shared" si="107"/>
        <v>E-</v>
      </c>
      <c r="AB393" s="423">
        <v>1</v>
      </c>
      <c r="AC393" s="1050"/>
      <c r="AD393" s="412" t="str">
        <f t="shared" si="108"/>
        <v>E-</v>
      </c>
      <c r="AE393" s="408">
        <f t="shared" si="123"/>
        <v>1</v>
      </c>
      <c r="AF393" s="288"/>
      <c r="AG393" s="567"/>
      <c r="AH393" s="567"/>
      <c r="AI393" s="566" t="str">
        <f t="shared" si="117"/>
        <v>N</v>
      </c>
      <c r="AJ393" s="572"/>
      <c r="AK393" s="558"/>
      <c r="AL393" s="558"/>
      <c r="AM393" s="559"/>
      <c r="AN393" s="559"/>
      <c r="AO393" s="560"/>
      <c r="AP393" s="598">
        <f t="shared" si="118"/>
        <v>0</v>
      </c>
      <c r="AQ393" s="598">
        <f t="shared" si="119"/>
        <v>0</v>
      </c>
      <c r="AR393" s="558">
        <f t="shared" si="120"/>
        <v>0</v>
      </c>
      <c r="AS393" s="599">
        <f t="shared" si="109"/>
        <v>75</v>
      </c>
      <c r="AT393" s="772">
        <v>75</v>
      </c>
      <c r="AU393" s="661"/>
      <c r="AV393" s="661"/>
      <c r="AW393" s="661"/>
      <c r="AX393" s="661"/>
      <c r="AY393" s="661"/>
      <c r="AZ393" s="661"/>
      <c r="BA393" s="661"/>
      <c r="BB393" s="661"/>
      <c r="BC393" s="661"/>
      <c r="BD393" s="787"/>
    </row>
    <row r="394" spans="1:56" ht="77.25" thickBot="1" x14ac:dyDescent="0.95">
      <c r="A394" s="431">
        <v>40</v>
      </c>
      <c r="B394" s="777">
        <f>DATOS!F47</f>
        <v>0</v>
      </c>
      <c r="C394" s="494">
        <v>1</v>
      </c>
      <c r="D394" s="495">
        <v>1</v>
      </c>
      <c r="E394" s="495">
        <v>1</v>
      </c>
      <c r="F394" s="496">
        <v>1</v>
      </c>
      <c r="G394" s="418">
        <f t="shared" si="110"/>
        <v>1</v>
      </c>
      <c r="H394" s="494">
        <v>1</v>
      </c>
      <c r="I394" s="495">
        <v>1</v>
      </c>
      <c r="J394" s="495">
        <v>1</v>
      </c>
      <c r="K394" s="496">
        <v>1</v>
      </c>
      <c r="L394" s="418">
        <f t="shared" si="111"/>
        <v>1</v>
      </c>
      <c r="M394" s="405">
        <f t="shared" si="121"/>
        <v>1</v>
      </c>
      <c r="N394" s="402" t="str">
        <f t="shared" si="106"/>
        <v>E-</v>
      </c>
      <c r="O394" s="397"/>
      <c r="P394" s="494">
        <v>1</v>
      </c>
      <c r="Q394" s="495">
        <v>1</v>
      </c>
      <c r="R394" s="495">
        <v>1</v>
      </c>
      <c r="S394" s="496">
        <v>1</v>
      </c>
      <c r="T394" s="421">
        <f t="shared" si="113"/>
        <v>1</v>
      </c>
      <c r="U394" s="494">
        <v>1</v>
      </c>
      <c r="V394" s="495">
        <v>1</v>
      </c>
      <c r="W394" s="495">
        <v>1</v>
      </c>
      <c r="X394" s="496">
        <v>1</v>
      </c>
      <c r="Y394" s="418">
        <f t="shared" si="114"/>
        <v>1</v>
      </c>
      <c r="Z394" s="405">
        <f t="shared" si="122"/>
        <v>1</v>
      </c>
      <c r="AA394" s="402" t="str">
        <f t="shared" si="107"/>
        <v>E-</v>
      </c>
      <c r="AB394" s="424">
        <v>1</v>
      </c>
      <c r="AC394" s="1051"/>
      <c r="AD394" s="413" t="str">
        <f t="shared" si="108"/>
        <v>E-</v>
      </c>
      <c r="AE394" s="409">
        <f t="shared" si="123"/>
        <v>1</v>
      </c>
      <c r="AF394" s="289"/>
      <c r="AG394" s="576"/>
      <c r="AH394" s="576"/>
      <c r="AI394" s="575" t="str">
        <f t="shared" si="117"/>
        <v>N</v>
      </c>
      <c r="AJ394" s="578"/>
      <c r="AK394" s="579"/>
      <c r="AL394" s="579"/>
      <c r="AM394" s="580"/>
      <c r="AN394" s="580"/>
      <c r="AO394" s="581"/>
      <c r="AP394" s="604">
        <f t="shared" si="118"/>
        <v>0</v>
      </c>
      <c r="AQ394" s="604">
        <f t="shared" si="119"/>
        <v>0</v>
      </c>
      <c r="AR394" s="579">
        <f t="shared" si="120"/>
        <v>0</v>
      </c>
      <c r="AS394" s="605">
        <f t="shared" si="109"/>
        <v>75</v>
      </c>
      <c r="AT394" s="773">
        <v>75</v>
      </c>
      <c r="AU394" s="661"/>
      <c r="AV394" s="661"/>
      <c r="AW394" s="661"/>
      <c r="AX394" s="661"/>
      <c r="AY394" s="661"/>
      <c r="AZ394" s="661"/>
      <c r="BA394" s="661"/>
      <c r="BB394" s="661"/>
      <c r="BC394" s="661"/>
      <c r="BD394" s="787"/>
    </row>
    <row r="395" spans="1:56" ht="63" thickBot="1" x14ac:dyDescent="0.95">
      <c r="A395" s="385"/>
      <c r="E395" s="442" t="s">
        <v>168</v>
      </c>
      <c r="F395" s="440" t="s">
        <v>929</v>
      </c>
      <c r="G395" s="441" t="s">
        <v>169</v>
      </c>
      <c r="H395" s="384"/>
      <c r="I395" s="384"/>
      <c r="J395" s="384"/>
      <c r="K395" s="384"/>
      <c r="L395" s="224"/>
      <c r="M395" s="224"/>
      <c r="N395" s="224"/>
      <c r="O395" s="224"/>
      <c r="P395" s="384"/>
      <c r="Q395" s="384"/>
      <c r="R395" s="384"/>
      <c r="S395" s="384"/>
      <c r="T395" s="224"/>
      <c r="U395" s="384"/>
      <c r="V395" s="384"/>
      <c r="W395" s="384"/>
      <c r="X395" s="384"/>
      <c r="Y395" s="377"/>
      <c r="Z395" s="377"/>
      <c r="AA395" s="1040" t="s">
        <v>157</v>
      </c>
      <c r="AB395" s="1311"/>
      <c r="AC395" s="1311"/>
      <c r="AD395" s="1045"/>
      <c r="AE395" s="378">
        <f>AVERAGE(AE355:AE375)</f>
        <v>8.4285714285714288</v>
      </c>
      <c r="AF395" s="228"/>
      <c r="AG395" s="381"/>
      <c r="AH395" s="381"/>
      <c r="AI395" s="380"/>
      <c r="AJ395" s="380"/>
      <c r="AK395" s="380"/>
      <c r="AL395" s="380"/>
      <c r="AM395" s="380"/>
      <c r="AN395" s="380"/>
      <c r="AO395" s="380"/>
      <c r="AP395" s="380"/>
      <c r="AQ395" s="380"/>
      <c r="AR395" s="380"/>
      <c r="AS395" s="380"/>
      <c r="AT395" s="380"/>
      <c r="AU395" s="662"/>
      <c r="AV395" s="662"/>
      <c r="AW395" s="662"/>
      <c r="AX395" s="662"/>
      <c r="AY395" s="662"/>
      <c r="AZ395" s="662"/>
      <c r="BA395" s="662"/>
      <c r="BB395" s="662"/>
      <c r="BC395" s="662"/>
      <c r="BD395" s="788"/>
    </row>
    <row r="396" spans="1:56" ht="63" thickBot="1" x14ac:dyDescent="0.95">
      <c r="A396" s="385"/>
      <c r="B396" s="1042" t="s">
        <v>228</v>
      </c>
      <c r="C396" s="1043"/>
      <c r="D396" s="1044"/>
      <c r="E396" s="443" t="s">
        <v>170</v>
      </c>
      <c r="F396" s="444">
        <f>COUNTIFS($V$14:$V$53, "&gt;=8", $V$14:$V$53, "&lt;=10")</f>
        <v>14</v>
      </c>
      <c r="G396" s="449">
        <f>COUNTIFS($G$14:$G$52, "&gt;=8", $G$14:$G$52, "&lt;=10") / COUNT($G$14:$G$52)</f>
        <v>0.35897435897435898</v>
      </c>
      <c r="K396" s="384"/>
      <c r="L396" s="224"/>
      <c r="M396" s="224"/>
      <c r="N396" s="224"/>
      <c r="O396" s="224"/>
      <c r="P396" s="384"/>
      <c r="Q396" s="384"/>
      <c r="R396" s="384"/>
      <c r="S396" s="384"/>
      <c r="T396" s="224"/>
      <c r="U396" s="384"/>
      <c r="V396" s="384"/>
      <c r="W396" s="384"/>
      <c r="X396" s="384"/>
      <c r="Y396" s="377"/>
      <c r="Z396" s="377"/>
      <c r="AA396" s="377"/>
      <c r="AB396" s="377"/>
      <c r="AC396" s="1309" t="s">
        <v>158</v>
      </c>
      <c r="AD396" s="1041"/>
      <c r="AE396" s="379">
        <f>DATOS!C358</f>
        <v>0</v>
      </c>
      <c r="AF396" s="280"/>
      <c r="AG396" s="381"/>
      <c r="AH396" s="381"/>
      <c r="AI396" s="380"/>
      <c r="AJ396" s="380"/>
      <c r="AK396" s="380"/>
      <c r="AL396" s="380"/>
      <c r="AM396" s="380"/>
      <c r="AN396" s="380"/>
      <c r="AO396" s="380"/>
      <c r="AP396" s="380"/>
      <c r="AQ396" s="380"/>
      <c r="AR396" s="380"/>
      <c r="AS396" s="380"/>
      <c r="AT396" s="380"/>
      <c r="AU396" s="663"/>
      <c r="AV396" s="663"/>
      <c r="AW396" s="663"/>
      <c r="AX396" s="663"/>
      <c r="AY396" s="663"/>
      <c r="AZ396" s="663"/>
      <c r="BA396" s="663"/>
      <c r="BB396" s="663"/>
      <c r="BC396" s="663"/>
      <c r="BD396" s="789"/>
    </row>
    <row r="397" spans="1:56" x14ac:dyDescent="0.9">
      <c r="B397" s="1027" t="s">
        <v>231</v>
      </c>
      <c r="C397" s="1028"/>
      <c r="D397" s="1029"/>
      <c r="E397" s="445" t="s">
        <v>171</v>
      </c>
      <c r="F397" s="446">
        <f>COUNTIFS($V$14:$V$53, "&gt;=5", $V$14:$V$53, "&lt;=7")</f>
        <v>11</v>
      </c>
      <c r="G397" s="450">
        <f>COUNTIFS($G$14:$G$52, "&gt;=5", $G$14:$G$52, "&lt;=7") / COUNT($G$14:$G$52)</f>
        <v>0.28205128205128205</v>
      </c>
      <c r="K397" s="391"/>
      <c r="L397" s="376"/>
      <c r="M397" s="376"/>
      <c r="N397" s="376"/>
      <c r="O397" s="376"/>
      <c r="P397" s="391"/>
      <c r="Q397" s="391"/>
      <c r="R397" s="391"/>
      <c r="S397" s="391"/>
      <c r="T397" s="376"/>
      <c r="U397" s="384"/>
      <c r="V397" s="384"/>
      <c r="W397" s="384"/>
      <c r="X397" s="384"/>
      <c r="Y397" s="229"/>
      <c r="Z397" s="229"/>
      <c r="AA397" s="229"/>
      <c r="AB397" s="229"/>
      <c r="AC397" s="221"/>
      <c r="AD397" s="229"/>
      <c r="AE397" s="229"/>
      <c r="AF397" s="229"/>
      <c r="AG397" s="381"/>
      <c r="AH397" s="381"/>
      <c r="AI397" s="380"/>
      <c r="AJ397" s="380"/>
      <c r="AK397" s="380"/>
      <c r="AL397" s="380"/>
      <c r="AM397" s="380"/>
      <c r="AN397" s="380"/>
      <c r="AO397" s="380"/>
      <c r="AP397" s="380"/>
      <c r="AQ397" s="380"/>
      <c r="AR397" s="380"/>
      <c r="AS397" s="380"/>
      <c r="AT397" s="380"/>
      <c r="AU397" s="221"/>
      <c r="AV397" s="221"/>
      <c r="AW397" s="221"/>
      <c r="AX397" s="221"/>
      <c r="AY397" s="221"/>
      <c r="AZ397" s="221"/>
      <c r="BA397" s="221"/>
      <c r="BB397" s="221"/>
      <c r="BC397" s="221"/>
      <c r="BD397" s="791"/>
    </row>
    <row r="398" spans="1:56" ht="66" thickBot="1" x14ac:dyDescent="1">
      <c r="B398" s="1030" t="s">
        <v>234</v>
      </c>
      <c r="C398" s="1031"/>
      <c r="D398" s="1032"/>
      <c r="E398" s="447" t="s">
        <v>172</v>
      </c>
      <c r="F398" s="448">
        <f>COUNTIFS($V$14:$V$53, "&gt;=1", $V$14:$V$53, "&lt;=4")</f>
        <v>14</v>
      </c>
      <c r="G398" s="451">
        <f>COUNTIFS($G$14:$G$52, "&gt;=1", $G$14:$G$52, "&lt;=4") / COUNT($G$14:$G$52)</f>
        <v>0.35897435897435898</v>
      </c>
      <c r="K398" s="391"/>
      <c r="L398" s="1310" t="str">
        <f>DATOS!B26</f>
        <v xml:space="preserve"> AVALO DEL VAL LISSIS DE LA CARIDAD </v>
      </c>
      <c r="M398" s="1310"/>
      <c r="N398" s="1310"/>
      <c r="O398" s="1310"/>
      <c r="P398" s="1310"/>
      <c r="Q398" s="1310"/>
      <c r="R398" s="1310"/>
      <c r="S398" s="1310"/>
      <c r="T398" s="1310"/>
      <c r="U398" s="1313" t="s">
        <v>980</v>
      </c>
      <c r="V398" s="1313"/>
      <c r="W398" s="1313"/>
      <c r="X398" s="1313"/>
      <c r="Y398" s="1313"/>
      <c r="Z398" s="1313"/>
      <c r="AA398" s="1313"/>
      <c r="AB398" s="1313"/>
      <c r="AH398" s="1317" t="s">
        <v>917</v>
      </c>
      <c r="AI398" s="1317"/>
      <c r="AJ398" s="1317"/>
      <c r="AK398" s="1317"/>
      <c r="AL398" s="1317"/>
      <c r="AM398" s="1319" t="s">
        <v>918</v>
      </c>
      <c r="AN398" s="1319"/>
      <c r="AO398" s="1319"/>
      <c r="AP398" s="1319"/>
      <c r="AQ398" s="1319"/>
      <c r="AR398" s="1319"/>
      <c r="AS398" s="1319"/>
      <c r="AT398" s="1319"/>
      <c r="AU398" s="221"/>
      <c r="AV398" s="221"/>
      <c r="AW398" s="221"/>
      <c r="AX398" s="221"/>
      <c r="AY398" s="221"/>
      <c r="AZ398" s="221"/>
      <c r="BA398" s="221"/>
      <c r="BB398" s="221"/>
      <c r="BC398" s="221"/>
      <c r="BD398" s="791"/>
    </row>
    <row r="399" spans="1:56" ht="63" thickBot="1" x14ac:dyDescent="0.95">
      <c r="B399" s="1046" t="s">
        <v>173</v>
      </c>
      <c r="C399" s="1047"/>
      <c r="D399" s="1047"/>
      <c r="E399" s="1048"/>
      <c r="F399" s="452">
        <f>SUM(F396:F398)</f>
        <v>39</v>
      </c>
      <c r="G399" s="453">
        <f>DATOS!C358/28</f>
        <v>0</v>
      </c>
      <c r="K399" s="391"/>
      <c r="L399" s="1306" t="s">
        <v>111</v>
      </c>
      <c r="M399" s="1306"/>
      <c r="N399" s="1306"/>
      <c r="O399" s="1306"/>
      <c r="P399" s="1306"/>
      <c r="Q399" s="1306"/>
      <c r="R399" s="1306"/>
      <c r="S399" s="1306"/>
      <c r="T399" s="1306"/>
      <c r="U399" s="1313" t="s">
        <v>310</v>
      </c>
      <c r="V399" s="1313"/>
      <c r="W399" s="1313"/>
      <c r="X399" s="1313"/>
      <c r="Y399" s="1313"/>
      <c r="Z399" s="1313"/>
      <c r="AA399" s="1313"/>
      <c r="AB399" s="1313"/>
      <c r="AC399" s="221"/>
      <c r="AD399" s="229"/>
      <c r="AE399" s="229"/>
      <c r="AF399" s="229"/>
      <c r="AG399" s="381"/>
      <c r="AH399" s="381"/>
      <c r="AI399" s="380"/>
      <c r="AJ399" s="380"/>
      <c r="AK399" s="380"/>
      <c r="AL399" s="380"/>
      <c r="AM399" s="380"/>
      <c r="AN399" s="380"/>
      <c r="AO399" s="380"/>
      <c r="AP399" s="380"/>
      <c r="AQ399" s="380"/>
      <c r="AR399" s="380"/>
      <c r="AS399" s="380"/>
      <c r="AT399" s="380"/>
      <c r="AU399" s="221"/>
      <c r="AV399" s="221"/>
      <c r="AW399" s="221"/>
      <c r="AX399" s="221"/>
      <c r="AY399" s="221"/>
      <c r="AZ399" s="221"/>
      <c r="BA399" s="221"/>
      <c r="BB399" s="221"/>
      <c r="BC399" s="221"/>
      <c r="BD399" s="791"/>
    </row>
    <row r="400" spans="1:56" ht="101.25" x14ac:dyDescent="0.9">
      <c r="A400" s="990" t="s">
        <v>0</v>
      </c>
      <c r="B400" s="990"/>
      <c r="C400" s="990"/>
      <c r="D400" s="990"/>
      <c r="E400" s="990"/>
      <c r="F400" s="990"/>
      <c r="G400" s="990"/>
      <c r="H400" s="990"/>
      <c r="I400" s="990"/>
      <c r="J400" s="990"/>
      <c r="K400" s="990"/>
      <c r="L400" s="990"/>
      <c r="M400" s="990"/>
      <c r="N400" s="990"/>
      <c r="O400" s="990"/>
      <c r="P400" s="990"/>
      <c r="Q400" s="990"/>
      <c r="R400" s="990"/>
      <c r="S400" s="990"/>
      <c r="T400" s="990"/>
      <c r="U400" s="990"/>
      <c r="V400" s="990"/>
      <c r="W400" s="990"/>
      <c r="X400" s="990"/>
      <c r="Y400" s="990"/>
      <c r="Z400" s="990"/>
      <c r="AA400" s="990"/>
      <c r="AB400" s="990"/>
      <c r="AC400" s="990"/>
      <c r="AD400" s="990"/>
      <c r="AE400" s="990"/>
      <c r="AF400" s="990"/>
      <c r="AG400" s="990"/>
      <c r="AH400" s="990"/>
      <c r="AI400" s="990"/>
      <c r="AJ400" s="990"/>
      <c r="AK400" s="990"/>
      <c r="AL400" s="990"/>
      <c r="AM400" s="990"/>
      <c r="AN400" s="990"/>
      <c r="AO400" s="990"/>
      <c r="AP400" s="990"/>
      <c r="AQ400" s="990"/>
      <c r="AR400" s="990"/>
      <c r="AS400" s="990"/>
      <c r="AT400" s="990"/>
      <c r="AU400" s="82"/>
      <c r="AV400" s="82"/>
      <c r="AW400" s="82"/>
      <c r="AX400" s="82"/>
      <c r="AY400" s="82"/>
      <c r="AZ400" s="82"/>
      <c r="BA400" s="82"/>
      <c r="BB400" s="82"/>
      <c r="BC400" s="82"/>
      <c r="BD400" s="757"/>
    </row>
    <row r="401" spans="1:56" ht="75" x14ac:dyDescent="0.9">
      <c r="A401" s="991" t="str">
        <f>DATOS!C9</f>
        <v>ESCUELA DE EDUCACIÓN BÀSICA PARTICULAR MINERVA</v>
      </c>
      <c r="B401" s="991"/>
      <c r="C401" s="991"/>
      <c r="D401" s="991"/>
      <c r="E401" s="991"/>
      <c r="F401" s="991"/>
      <c r="G401" s="991"/>
      <c r="H401" s="991"/>
      <c r="I401" s="991"/>
      <c r="J401" s="991"/>
      <c r="K401" s="991"/>
      <c r="L401" s="991"/>
      <c r="M401" s="991"/>
      <c r="N401" s="991"/>
      <c r="O401" s="991"/>
      <c r="P401" s="991"/>
      <c r="Q401" s="991"/>
      <c r="R401" s="991"/>
      <c r="S401" s="991"/>
      <c r="T401" s="991"/>
      <c r="U401" s="991"/>
      <c r="V401" s="991"/>
      <c r="W401" s="991"/>
      <c r="X401" s="991"/>
      <c r="Y401" s="991"/>
      <c r="Z401" s="991"/>
      <c r="AA401" s="991"/>
      <c r="AB401" s="991"/>
      <c r="AC401" s="991"/>
      <c r="AD401" s="991"/>
      <c r="AE401" s="991"/>
      <c r="AF401" s="991"/>
      <c r="AG401" s="991"/>
      <c r="AH401" s="991"/>
      <c r="AI401" s="991"/>
      <c r="AJ401" s="991"/>
      <c r="AK401" s="991"/>
      <c r="AL401" s="991"/>
      <c r="AM401" s="991"/>
      <c r="AN401" s="991"/>
      <c r="AO401" s="991"/>
      <c r="AP401" s="991"/>
      <c r="AQ401" s="991"/>
      <c r="AR401" s="991"/>
      <c r="AS401" s="991"/>
      <c r="AT401" s="991"/>
      <c r="AU401" s="83"/>
      <c r="AV401" s="83"/>
      <c r="AW401" s="83"/>
      <c r="AX401" s="83"/>
      <c r="AY401" s="83"/>
      <c r="AZ401" s="83"/>
      <c r="BA401" s="83"/>
      <c r="BB401" s="83"/>
      <c r="BC401" s="83"/>
      <c r="BD401" s="758"/>
    </row>
    <row r="402" spans="1:56" ht="69" x14ac:dyDescent="0.9">
      <c r="A402" s="992" t="s">
        <v>159</v>
      </c>
      <c r="B402" s="992"/>
      <c r="C402" s="992"/>
      <c r="D402" s="992"/>
      <c r="E402" s="992"/>
      <c r="F402" s="992"/>
      <c r="G402" s="992"/>
      <c r="H402" s="992"/>
      <c r="I402" s="992"/>
      <c r="J402" s="992"/>
      <c r="K402" s="992"/>
      <c r="L402" s="992"/>
      <c r="M402" s="992"/>
      <c r="N402" s="992"/>
      <c r="O402" s="992"/>
      <c r="P402" s="992"/>
      <c r="Q402" s="992"/>
      <c r="R402" s="992"/>
      <c r="S402" s="992"/>
      <c r="T402" s="992"/>
      <c r="U402" s="992"/>
      <c r="V402" s="992"/>
      <c r="W402" s="992"/>
      <c r="X402" s="992"/>
      <c r="Y402" s="992"/>
      <c r="Z402" s="992"/>
      <c r="AA402" s="992"/>
      <c r="AB402" s="992"/>
      <c r="AC402" s="992"/>
      <c r="AD402" s="992"/>
      <c r="AE402" s="992"/>
      <c r="AF402" s="992"/>
      <c r="AG402" s="992"/>
      <c r="AH402" s="992"/>
      <c r="AI402" s="992"/>
      <c r="AJ402" s="992"/>
      <c r="AK402" s="992"/>
      <c r="AL402" s="992"/>
      <c r="AM402" s="992"/>
      <c r="AN402" s="992"/>
      <c r="AO402" s="992"/>
      <c r="AP402" s="992"/>
      <c r="AQ402" s="992"/>
      <c r="AR402" s="992"/>
      <c r="AS402" s="992"/>
      <c r="AT402" s="992"/>
      <c r="AU402" s="35"/>
      <c r="AV402" s="35"/>
      <c r="AW402" s="35"/>
      <c r="AX402" s="35"/>
      <c r="AY402" s="35"/>
      <c r="AZ402" s="35"/>
      <c r="BA402" s="35"/>
      <c r="BB402" s="35"/>
      <c r="BC402" s="35"/>
      <c r="BD402" s="759"/>
    </row>
    <row r="403" spans="1:56" x14ac:dyDescent="0.9">
      <c r="A403" s="993" t="s">
        <v>928</v>
      </c>
      <c r="B403" s="993"/>
      <c r="C403" s="993"/>
      <c r="D403" s="993"/>
      <c r="E403" s="993"/>
      <c r="F403" s="993"/>
      <c r="G403" s="993"/>
      <c r="H403" s="993"/>
      <c r="I403" s="993"/>
      <c r="J403" s="993"/>
      <c r="K403" s="993"/>
      <c r="L403" s="993"/>
      <c r="M403" s="993"/>
      <c r="N403" s="993"/>
      <c r="O403" s="993"/>
      <c r="P403" s="993"/>
      <c r="Q403" s="993"/>
      <c r="R403" s="993"/>
      <c r="S403" s="993"/>
      <c r="T403" s="993"/>
      <c r="U403" s="993"/>
      <c r="V403" s="993"/>
      <c r="W403" s="993"/>
      <c r="X403" s="993"/>
      <c r="Y403" s="993"/>
      <c r="Z403" s="993"/>
      <c r="AA403" s="993"/>
      <c r="AB403" s="993"/>
      <c r="AC403" s="993"/>
      <c r="AD403" s="993"/>
      <c r="AE403" s="993"/>
      <c r="AF403" s="993"/>
      <c r="AG403" s="993"/>
      <c r="AH403" s="993"/>
      <c r="AI403" s="993"/>
      <c r="AJ403" s="993"/>
      <c r="AK403" s="993"/>
      <c r="AL403" s="993"/>
      <c r="AM403" s="993"/>
      <c r="AN403" s="993"/>
      <c r="AO403" s="993"/>
      <c r="AP403" s="993"/>
      <c r="AQ403" s="993"/>
      <c r="AR403" s="993"/>
      <c r="AS403" s="993"/>
      <c r="AT403" s="993"/>
    </row>
    <row r="404" spans="1:56" x14ac:dyDescent="0.9">
      <c r="A404" s="385"/>
      <c r="B404" s="774"/>
      <c r="C404" s="390"/>
      <c r="D404" s="390"/>
      <c r="E404" s="390"/>
      <c r="F404" s="390"/>
      <c r="G404" s="45"/>
      <c r="H404" s="390"/>
      <c r="I404" s="390"/>
      <c r="J404" s="390"/>
      <c r="K404" s="390"/>
      <c r="L404" s="45"/>
      <c r="M404" s="45"/>
      <c r="N404" s="45"/>
      <c r="O404" s="45"/>
      <c r="P404" s="390"/>
      <c r="Q404" s="390"/>
      <c r="R404" s="382"/>
      <c r="S404" s="390"/>
      <c r="T404" s="45"/>
      <c r="AE404" s="222"/>
      <c r="AF404" s="222"/>
      <c r="AG404" s="223"/>
      <c r="AH404" s="223"/>
    </row>
    <row r="405" spans="1:56" ht="62.25" x14ac:dyDescent="0.9">
      <c r="A405" s="385"/>
      <c r="B405" s="774"/>
      <c r="C405" s="390"/>
      <c r="D405" s="390"/>
      <c r="E405" s="390"/>
      <c r="K405" s="1289" t="s">
        <v>146</v>
      </c>
      <c r="L405" s="1289"/>
      <c r="M405" s="1289"/>
      <c r="N405" s="1290" t="str">
        <f>DATOS!C27</f>
        <v>EDUCACIÓN CULTURAL Y ARTÍSTICA</v>
      </c>
      <c r="O405" s="1290"/>
      <c r="P405" s="1290"/>
      <c r="Q405" s="1290"/>
      <c r="R405" s="1290"/>
      <c r="S405" s="1290"/>
      <c r="T405" s="1290"/>
      <c r="U405" s="1290"/>
      <c r="W405" s="436"/>
      <c r="X405" s="1291" t="s">
        <v>23</v>
      </c>
      <c r="Y405" s="1291"/>
      <c r="Z405" s="1305" t="str">
        <f>DATOS!C13</f>
        <v xml:space="preserve">BÁSICA </v>
      </c>
      <c r="AA405" s="1305"/>
      <c r="AB405" s="435"/>
      <c r="AC405" s="435"/>
      <c r="AD405" s="435"/>
    </row>
    <row r="406" spans="1:56" ht="62.25" x14ac:dyDescent="0.9">
      <c r="A406" s="385"/>
      <c r="B406" s="774"/>
      <c r="C406" s="390"/>
      <c r="D406" s="390"/>
      <c r="E406" s="390"/>
      <c r="K406" s="390"/>
      <c r="L406" s="1289" t="s">
        <v>111</v>
      </c>
      <c r="M406" s="1289"/>
      <c r="N406" s="1290" t="str">
        <f>DATOS!B27</f>
        <v xml:space="preserve"> FONG RIVADENEIRA KAYLEE SELENE</v>
      </c>
      <c r="O406" s="1290"/>
      <c r="P406" s="1290"/>
      <c r="Q406" s="1290"/>
      <c r="R406" s="1290"/>
      <c r="S406" s="1290"/>
      <c r="T406" s="1290"/>
      <c r="U406" s="1290"/>
      <c r="W406" s="436"/>
      <c r="X406" s="996" t="s">
        <v>26</v>
      </c>
      <c r="Y406" s="996"/>
      <c r="Z406" s="1305" t="str">
        <f>DATOS!C14</f>
        <v>SEGUNDO</v>
      </c>
      <c r="AA406" s="1305"/>
      <c r="AB406" s="435"/>
      <c r="AC406" s="435"/>
      <c r="AD406" s="435"/>
    </row>
    <row r="407" spans="1:56" ht="62.25" x14ac:dyDescent="0.9">
      <c r="A407" s="385"/>
      <c r="B407" s="774"/>
      <c r="C407" s="390"/>
      <c r="D407" s="390"/>
      <c r="E407" s="390"/>
      <c r="K407" s="390"/>
      <c r="L407" s="1291" t="s">
        <v>19</v>
      </c>
      <c r="M407" s="1291"/>
      <c r="N407" s="1300" t="s">
        <v>20</v>
      </c>
      <c r="O407" s="1300"/>
      <c r="P407" s="1300"/>
      <c r="Q407" s="1300"/>
      <c r="R407" s="1300"/>
      <c r="S407" s="1300"/>
      <c r="T407" s="465"/>
      <c r="U407" s="465"/>
      <c r="W407" s="436"/>
      <c r="X407" s="1291" t="s">
        <v>28</v>
      </c>
      <c r="Y407" s="1291"/>
      <c r="Z407" s="1305" t="str">
        <f>DATOS!C15</f>
        <v>"A"</v>
      </c>
      <c r="AA407" s="1305"/>
      <c r="AB407" s="436"/>
      <c r="AC407" s="436"/>
      <c r="AD407" s="436"/>
    </row>
    <row r="408" spans="1:56" ht="188.25" thickBot="1" x14ac:dyDescent="0.95">
      <c r="A408" s="998" t="s">
        <v>981</v>
      </c>
      <c r="B408" s="998"/>
      <c r="C408" s="998"/>
      <c r="D408" s="998"/>
      <c r="E408" s="998"/>
      <c r="F408" s="998"/>
      <c r="G408" s="998"/>
      <c r="H408" s="998"/>
      <c r="I408" s="998"/>
      <c r="J408" s="998"/>
      <c r="K408" s="998"/>
      <c r="L408" s="388"/>
      <c r="M408" s="388"/>
      <c r="N408" s="388"/>
      <c r="O408" s="388"/>
      <c r="P408" s="281"/>
      <c r="Q408" s="281"/>
      <c r="R408" s="281"/>
      <c r="S408" s="390"/>
      <c r="T408" s="45"/>
      <c r="W408" s="437"/>
      <c r="X408" s="437"/>
      <c r="Y408" s="437"/>
      <c r="Z408" s="437"/>
      <c r="AA408" s="437"/>
      <c r="AB408" s="437"/>
      <c r="AC408" s="437"/>
      <c r="AD408" s="437"/>
      <c r="AE408" s="222"/>
      <c r="AF408" s="222"/>
      <c r="AG408" s="223"/>
      <c r="AH408" s="223"/>
      <c r="AT408" s="365"/>
    </row>
    <row r="409" spans="1:56" ht="150" customHeight="1" thickBot="1" x14ac:dyDescent="0.95">
      <c r="A409" s="999" t="s">
        <v>926</v>
      </c>
      <c r="B409" s="999" t="s">
        <v>5</v>
      </c>
      <c r="C409" s="1002" t="s">
        <v>919</v>
      </c>
      <c r="D409" s="1003"/>
      <c r="E409" s="1003"/>
      <c r="F409" s="1003"/>
      <c r="G409" s="1003"/>
      <c r="H409" s="1003"/>
      <c r="I409" s="1003"/>
      <c r="J409" s="1003"/>
      <c r="K409" s="1003"/>
      <c r="L409" s="1003"/>
      <c r="M409" s="1003"/>
      <c r="N409" s="1004"/>
      <c r="O409" s="392"/>
      <c r="P409" s="1005" t="s">
        <v>162</v>
      </c>
      <c r="Q409" s="1006"/>
      <c r="R409" s="1006"/>
      <c r="S409" s="1006"/>
      <c r="T409" s="1006"/>
      <c r="U409" s="1006"/>
      <c r="V409" s="1006"/>
      <c r="W409" s="1006"/>
      <c r="X409" s="1006"/>
      <c r="Y409" s="1006"/>
      <c r="Z409" s="1006"/>
      <c r="AA409" s="1007"/>
      <c r="AB409" s="1294" t="s">
        <v>163</v>
      </c>
      <c r="AC409" s="1295"/>
      <c r="AD409" s="1301" t="s">
        <v>968</v>
      </c>
      <c r="AE409" s="1302"/>
      <c r="AF409" s="225"/>
      <c r="AG409" s="1058" t="s">
        <v>969</v>
      </c>
      <c r="AH409" s="1058"/>
      <c r="AI409" s="1058"/>
      <c r="AJ409" s="1064" t="s">
        <v>970</v>
      </c>
      <c r="AK409" s="1065"/>
      <c r="AL409" s="1065"/>
      <c r="AM409" s="1065"/>
      <c r="AN409" s="1065"/>
      <c r="AO409" s="1065"/>
      <c r="AP409" s="1065"/>
      <c r="AQ409" s="1065"/>
      <c r="AR409" s="1065"/>
      <c r="AS409" s="1065"/>
      <c r="AT409" s="1065"/>
      <c r="AU409" s="659"/>
      <c r="AV409" s="659"/>
      <c r="AW409" s="659"/>
      <c r="AX409" s="659"/>
      <c r="AY409" s="659"/>
      <c r="AZ409" s="659"/>
      <c r="BA409" s="659"/>
      <c r="BB409" s="659"/>
      <c r="BC409" s="659"/>
      <c r="BD409" s="785"/>
    </row>
    <row r="410" spans="1:56" ht="150" customHeight="1" thickBot="1" x14ac:dyDescent="0.95">
      <c r="A410" s="999"/>
      <c r="B410" s="999"/>
      <c r="C410" s="1021" t="s">
        <v>148</v>
      </c>
      <c r="D410" s="1022"/>
      <c r="E410" s="1022"/>
      <c r="F410" s="1023"/>
      <c r="G410" s="1012" t="s">
        <v>924</v>
      </c>
      <c r="H410" s="1021" t="s">
        <v>148</v>
      </c>
      <c r="I410" s="1022"/>
      <c r="J410" s="1022"/>
      <c r="K410" s="1023"/>
      <c r="L410" s="1012" t="s">
        <v>923</v>
      </c>
      <c r="M410" s="1014" t="s">
        <v>922</v>
      </c>
      <c r="N410" s="1015"/>
      <c r="O410" s="393"/>
      <c r="P410" s="1024" t="s">
        <v>148</v>
      </c>
      <c r="Q410" s="1025"/>
      <c r="R410" s="1025"/>
      <c r="S410" s="1026"/>
      <c r="T410" s="1012" t="s">
        <v>924</v>
      </c>
      <c r="U410" s="1024" t="s">
        <v>148</v>
      </c>
      <c r="V410" s="1025"/>
      <c r="W410" s="1025"/>
      <c r="X410" s="1026"/>
      <c r="Y410" s="1012" t="s">
        <v>923</v>
      </c>
      <c r="Z410" s="1298" t="s">
        <v>925</v>
      </c>
      <c r="AA410" s="1299"/>
      <c r="AB410" s="1296"/>
      <c r="AC410" s="1297"/>
      <c r="AD410" s="1303"/>
      <c r="AE410" s="1304"/>
      <c r="AF410" s="226"/>
      <c r="AG410" s="1059"/>
      <c r="AH410" s="1059"/>
      <c r="AI410" s="1059"/>
      <c r="AJ410" s="1052" t="s">
        <v>190</v>
      </c>
      <c r="AK410" s="1053"/>
      <c r="AL410" s="1054"/>
      <c r="AM410" s="1055" t="s">
        <v>191</v>
      </c>
      <c r="AN410" s="1056"/>
      <c r="AO410" s="1057"/>
      <c r="AP410" s="1055" t="s">
        <v>977</v>
      </c>
      <c r="AQ410" s="1056"/>
      <c r="AR410" s="1057"/>
      <c r="AS410" s="1060" t="s">
        <v>967</v>
      </c>
      <c r="AT410" s="1062" t="s">
        <v>976</v>
      </c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785"/>
    </row>
    <row r="411" spans="1:56" ht="150" customHeight="1" thickBot="1" x14ac:dyDescent="0.95">
      <c r="A411" s="999"/>
      <c r="B411" s="1312"/>
      <c r="C411" s="415" t="s">
        <v>149</v>
      </c>
      <c r="D411" s="415" t="s">
        <v>150</v>
      </c>
      <c r="E411" s="415" t="s">
        <v>915</v>
      </c>
      <c r="F411" s="415" t="s">
        <v>916</v>
      </c>
      <c r="G411" s="1013"/>
      <c r="H411" s="415" t="s">
        <v>151</v>
      </c>
      <c r="I411" s="415" t="s">
        <v>152</v>
      </c>
      <c r="J411" s="415" t="s">
        <v>153</v>
      </c>
      <c r="K411" s="415" t="s">
        <v>921</v>
      </c>
      <c r="L411" s="1013"/>
      <c r="M411" s="778" t="s">
        <v>165</v>
      </c>
      <c r="N411" s="779" t="s">
        <v>164</v>
      </c>
      <c r="O411" s="394"/>
      <c r="P411" s="414" t="s">
        <v>149</v>
      </c>
      <c r="Q411" s="414" t="s">
        <v>150</v>
      </c>
      <c r="R411" s="414" t="s">
        <v>915</v>
      </c>
      <c r="S411" s="414" t="s">
        <v>916</v>
      </c>
      <c r="T411" s="1013"/>
      <c r="U411" s="414" t="s">
        <v>151</v>
      </c>
      <c r="V411" s="414" t="s">
        <v>152</v>
      </c>
      <c r="W411" s="414" t="s">
        <v>153</v>
      </c>
      <c r="X411" s="414" t="s">
        <v>921</v>
      </c>
      <c r="Y411" s="1013"/>
      <c r="Z411" s="778" t="s">
        <v>165</v>
      </c>
      <c r="AA411" s="779" t="s">
        <v>164</v>
      </c>
      <c r="AB411" s="780" t="s">
        <v>224</v>
      </c>
      <c r="AC411" s="781" t="s">
        <v>971</v>
      </c>
      <c r="AD411" s="782" t="s">
        <v>164</v>
      </c>
      <c r="AE411" s="783" t="s">
        <v>165</v>
      </c>
      <c r="AF411" s="227"/>
      <c r="AG411" s="122" t="s">
        <v>204</v>
      </c>
      <c r="AH411" s="122" t="s">
        <v>205</v>
      </c>
      <c r="AI411" s="716" t="s">
        <v>938</v>
      </c>
      <c r="AJ411" s="743" t="s">
        <v>207</v>
      </c>
      <c r="AK411" s="743" t="s">
        <v>208</v>
      </c>
      <c r="AL411" s="743" t="s">
        <v>209</v>
      </c>
      <c r="AM411" s="744" t="s">
        <v>207</v>
      </c>
      <c r="AN411" s="744" t="s">
        <v>208</v>
      </c>
      <c r="AO411" s="744" t="s">
        <v>209</v>
      </c>
      <c r="AP411" s="747" t="s">
        <v>210</v>
      </c>
      <c r="AQ411" s="747" t="s">
        <v>211</v>
      </c>
      <c r="AR411" s="747" t="s">
        <v>212</v>
      </c>
      <c r="AS411" s="1061"/>
      <c r="AT411" s="1063"/>
      <c r="AU411" s="660"/>
      <c r="AV411" s="660"/>
      <c r="AW411" s="660"/>
      <c r="AX411" s="660"/>
      <c r="AY411" s="660"/>
      <c r="AZ411" s="660"/>
      <c r="BA411" s="660"/>
      <c r="BB411" s="660"/>
      <c r="BC411" s="660"/>
      <c r="BD411" s="786"/>
    </row>
    <row r="412" spans="1:56" ht="76.5" x14ac:dyDescent="0.9">
      <c r="A412" s="429">
        <v>1</v>
      </c>
      <c r="B412" s="775">
        <f>DATOS!F8</f>
        <v>0</v>
      </c>
      <c r="C412" s="488">
        <v>10</v>
      </c>
      <c r="D412" s="489">
        <v>10</v>
      </c>
      <c r="E412" s="489">
        <v>10</v>
      </c>
      <c r="F412" s="490">
        <v>10</v>
      </c>
      <c r="G412" s="416">
        <f>SUM(C412:F412)/4</f>
        <v>10</v>
      </c>
      <c r="H412" s="488">
        <v>10</v>
      </c>
      <c r="I412" s="489">
        <v>10</v>
      </c>
      <c r="J412" s="489">
        <v>10</v>
      </c>
      <c r="K412" s="490">
        <v>10</v>
      </c>
      <c r="L412" s="416">
        <f>SUM(H412:K412)/4</f>
        <v>10</v>
      </c>
      <c r="M412" s="403">
        <f>SUM(G412+L412)/2</f>
        <v>10</v>
      </c>
      <c r="N412" s="400" t="str">
        <f t="shared" ref="N412:N451" si="124">INDEX($BF$1:$BF$10, MATCH(ROUND(M412, 2), $BE$1:$BE$10, 1))</f>
        <v>A+</v>
      </c>
      <c r="O412" s="395"/>
      <c r="P412" s="488">
        <v>10</v>
      </c>
      <c r="Q412" s="489">
        <v>10</v>
      </c>
      <c r="R412" s="489">
        <v>10</v>
      </c>
      <c r="S412" s="490">
        <v>10</v>
      </c>
      <c r="T412" s="419">
        <f>SUM(P412:S412)/4</f>
        <v>10</v>
      </c>
      <c r="U412" s="488">
        <v>10</v>
      </c>
      <c r="V412" s="489">
        <v>10</v>
      </c>
      <c r="W412" s="489">
        <v>10</v>
      </c>
      <c r="X412" s="490">
        <v>10</v>
      </c>
      <c r="Y412" s="416">
        <f>SUM(U412:X412)/4</f>
        <v>10</v>
      </c>
      <c r="Z412" s="403">
        <f>SUM(T412+Y412)/2</f>
        <v>10</v>
      </c>
      <c r="AA412" s="400" t="str">
        <f t="shared" ref="AA412:AA451" si="125">INDEX($BF$1:$BF$10, MATCH(ROUND(Z412, 2), $BE$1:$BE$10, 1))</f>
        <v>A+</v>
      </c>
      <c r="AB412" s="422">
        <v>10</v>
      </c>
      <c r="AC412" s="1049"/>
      <c r="AD412" s="411" t="str">
        <f t="shared" ref="AD412:AD451" si="126">INDEX($BF$1:$BF$10, MATCH(ROUND(AE412, 2), $BE$1:$BE$10, 1))</f>
        <v>A+</v>
      </c>
      <c r="AE412" s="407">
        <f>SUM(M412,Z412,AB412)/3</f>
        <v>10</v>
      </c>
      <c r="AF412" s="287"/>
      <c r="AG412" s="556"/>
      <c r="AH412" s="556"/>
      <c r="AI412" s="555" t="str">
        <f>IF(OR(AG412="A",AH412="A"),"A",IF(OR(AG412="B",AH412="B"),"B",IF(OR(AG412="C",AH412="C"),"C","N")))</f>
        <v>N</v>
      </c>
      <c r="AJ412" s="587"/>
      <c r="AK412" s="588"/>
      <c r="AL412" s="588"/>
      <c r="AM412" s="589"/>
      <c r="AN412" s="589"/>
      <c r="AO412" s="590"/>
      <c r="AP412" s="591">
        <f>SUM(AJ412+AM412)</f>
        <v>0</v>
      </c>
      <c r="AQ412" s="591">
        <f>SUM(AK412+AN412)</f>
        <v>0</v>
      </c>
      <c r="AR412" s="588">
        <f>SUM(AL412+AO412)</f>
        <v>0</v>
      </c>
      <c r="AS412" s="592">
        <f t="shared" ref="AS412:AS451" si="127">AT412  - AJ412  - AK412</f>
        <v>75</v>
      </c>
      <c r="AT412" s="771">
        <v>75</v>
      </c>
      <c r="AU412" s="661"/>
      <c r="AV412" s="661"/>
      <c r="AW412" s="661"/>
      <c r="AX412" s="661"/>
      <c r="AY412" s="661"/>
      <c r="AZ412" s="661"/>
      <c r="BA412" s="661"/>
      <c r="BB412" s="661"/>
      <c r="BC412" s="661"/>
      <c r="BD412" s="787"/>
    </row>
    <row r="413" spans="1:56" ht="76.5" x14ac:dyDescent="0.9">
      <c r="A413" s="430">
        <v>2</v>
      </c>
      <c r="B413" s="776">
        <f>DATOS!F9</f>
        <v>0</v>
      </c>
      <c r="C413" s="491">
        <v>10</v>
      </c>
      <c r="D413" s="492">
        <v>10</v>
      </c>
      <c r="E413" s="492">
        <v>10</v>
      </c>
      <c r="F413" s="493">
        <v>10</v>
      </c>
      <c r="G413" s="417">
        <f t="shared" ref="G413:G451" si="128">SUM(C413:F413)/4</f>
        <v>10</v>
      </c>
      <c r="H413" s="491">
        <v>10</v>
      </c>
      <c r="I413" s="492">
        <v>10</v>
      </c>
      <c r="J413" s="492">
        <v>10</v>
      </c>
      <c r="K413" s="493">
        <v>10</v>
      </c>
      <c r="L413" s="417">
        <f t="shared" ref="L413:L451" si="129">SUM(H413:K413)/4</f>
        <v>10</v>
      </c>
      <c r="M413" s="404">
        <f t="shared" ref="M413:M417" si="130">SUM(G413+L413)/2</f>
        <v>10</v>
      </c>
      <c r="N413" s="401" t="str">
        <f t="shared" si="124"/>
        <v>A+</v>
      </c>
      <c r="O413" s="396"/>
      <c r="P413" s="491">
        <v>10</v>
      </c>
      <c r="Q413" s="492">
        <v>10</v>
      </c>
      <c r="R413" s="492">
        <v>10</v>
      </c>
      <c r="S413" s="493">
        <v>10</v>
      </c>
      <c r="T413" s="420">
        <f t="shared" ref="T413:T451" si="131">SUM(P413:S413)/4</f>
        <v>10</v>
      </c>
      <c r="U413" s="491">
        <v>10</v>
      </c>
      <c r="V413" s="492">
        <v>10</v>
      </c>
      <c r="W413" s="492">
        <v>10</v>
      </c>
      <c r="X413" s="493">
        <v>10</v>
      </c>
      <c r="Y413" s="417">
        <f t="shared" ref="Y413:Y451" si="132">SUM(U413:X413)/4</f>
        <v>10</v>
      </c>
      <c r="Z413" s="404">
        <f t="shared" ref="Z413:Z417" si="133">SUM(T413+Y413)/2</f>
        <v>10</v>
      </c>
      <c r="AA413" s="401" t="str">
        <f t="shared" si="125"/>
        <v>A+</v>
      </c>
      <c r="AB413" s="423">
        <v>10</v>
      </c>
      <c r="AC413" s="1050"/>
      <c r="AD413" s="412" t="str">
        <f t="shared" si="126"/>
        <v>A+</v>
      </c>
      <c r="AE413" s="408">
        <f t="shared" ref="AE413:AE417" si="134">SUM(M413,Z413,AB413)/3</f>
        <v>10</v>
      </c>
      <c r="AF413" s="288"/>
      <c r="AG413" s="567"/>
      <c r="AH413" s="567"/>
      <c r="AI413" s="566" t="str">
        <f t="shared" ref="AI413:AI451" si="135">IF(OR(AG413="A",AH413="A"),"A",IF(OR(AG413="B",AH413="B"),"B",IF(OR(AG413="C",AH413="C"),"C","N")))</f>
        <v>N</v>
      </c>
      <c r="AJ413" s="572"/>
      <c r="AK413" s="558"/>
      <c r="AL413" s="558"/>
      <c r="AM413" s="559"/>
      <c r="AN413" s="559"/>
      <c r="AO413" s="560"/>
      <c r="AP413" s="598">
        <f t="shared" ref="AP413:AP451" si="136">SUM(AJ413+AM413)</f>
        <v>0</v>
      </c>
      <c r="AQ413" s="598">
        <f t="shared" ref="AQ413:AQ451" si="137">SUM(AK413+AN413)</f>
        <v>0</v>
      </c>
      <c r="AR413" s="558">
        <f t="shared" ref="AR413:AR451" si="138">SUM(AL413+AO413)</f>
        <v>0</v>
      </c>
      <c r="AS413" s="599">
        <f t="shared" si="127"/>
        <v>75</v>
      </c>
      <c r="AT413" s="772">
        <v>75</v>
      </c>
      <c r="AU413" s="661"/>
      <c r="AV413" s="661"/>
      <c r="AW413" s="661"/>
      <c r="AX413" s="661"/>
      <c r="AY413" s="661"/>
      <c r="AZ413" s="661"/>
      <c r="BA413" s="661"/>
      <c r="BB413" s="661"/>
      <c r="BC413" s="661"/>
      <c r="BD413" s="787"/>
    </row>
    <row r="414" spans="1:56" ht="76.5" x14ac:dyDescent="0.9">
      <c r="A414" s="430">
        <v>3</v>
      </c>
      <c r="B414" s="776">
        <f>DATOS!F10</f>
        <v>0</v>
      </c>
      <c r="C414" s="491">
        <v>10</v>
      </c>
      <c r="D414" s="492">
        <v>10</v>
      </c>
      <c r="E414" s="492">
        <v>10</v>
      </c>
      <c r="F414" s="493">
        <v>10</v>
      </c>
      <c r="G414" s="417">
        <f t="shared" si="128"/>
        <v>10</v>
      </c>
      <c r="H414" s="491">
        <v>10</v>
      </c>
      <c r="I414" s="492">
        <v>10</v>
      </c>
      <c r="J414" s="492">
        <v>10</v>
      </c>
      <c r="K414" s="493">
        <v>10</v>
      </c>
      <c r="L414" s="417">
        <f t="shared" si="129"/>
        <v>10</v>
      </c>
      <c r="M414" s="404">
        <f t="shared" si="130"/>
        <v>10</v>
      </c>
      <c r="N414" s="401" t="str">
        <f t="shared" si="124"/>
        <v>A+</v>
      </c>
      <c r="O414" s="396"/>
      <c r="P414" s="491">
        <v>10</v>
      </c>
      <c r="Q414" s="492">
        <v>10</v>
      </c>
      <c r="R414" s="492">
        <v>10</v>
      </c>
      <c r="S414" s="493">
        <v>10</v>
      </c>
      <c r="T414" s="420">
        <f t="shared" si="131"/>
        <v>10</v>
      </c>
      <c r="U414" s="491">
        <v>10</v>
      </c>
      <c r="V414" s="492">
        <v>10</v>
      </c>
      <c r="W414" s="492">
        <v>10</v>
      </c>
      <c r="X414" s="493">
        <v>10</v>
      </c>
      <c r="Y414" s="417">
        <f t="shared" si="132"/>
        <v>10</v>
      </c>
      <c r="Z414" s="404">
        <f t="shared" si="133"/>
        <v>10</v>
      </c>
      <c r="AA414" s="401" t="str">
        <f t="shared" si="125"/>
        <v>A+</v>
      </c>
      <c r="AB414" s="423">
        <v>10</v>
      </c>
      <c r="AC414" s="1050"/>
      <c r="AD414" s="412" t="str">
        <f t="shared" si="126"/>
        <v>A+</v>
      </c>
      <c r="AE414" s="408">
        <f t="shared" si="134"/>
        <v>10</v>
      </c>
      <c r="AF414" s="288"/>
      <c r="AG414" s="567"/>
      <c r="AH414" s="567"/>
      <c r="AI414" s="566" t="str">
        <f t="shared" si="135"/>
        <v>N</v>
      </c>
      <c r="AJ414" s="572"/>
      <c r="AK414" s="558"/>
      <c r="AL414" s="558"/>
      <c r="AM414" s="559"/>
      <c r="AN414" s="559"/>
      <c r="AO414" s="560"/>
      <c r="AP414" s="598">
        <f t="shared" si="136"/>
        <v>0</v>
      </c>
      <c r="AQ414" s="598">
        <f t="shared" si="137"/>
        <v>0</v>
      </c>
      <c r="AR414" s="558">
        <f t="shared" si="138"/>
        <v>0</v>
      </c>
      <c r="AS414" s="599">
        <f t="shared" si="127"/>
        <v>75</v>
      </c>
      <c r="AT414" s="772">
        <v>75</v>
      </c>
      <c r="AU414" s="661"/>
      <c r="AV414" s="661"/>
      <c r="AW414" s="661"/>
      <c r="AX414" s="661"/>
      <c r="AY414" s="661"/>
      <c r="AZ414" s="661"/>
      <c r="BA414" s="661"/>
      <c r="BB414" s="661"/>
      <c r="BC414" s="661"/>
      <c r="BD414" s="787"/>
    </row>
    <row r="415" spans="1:56" ht="76.5" x14ac:dyDescent="0.9">
      <c r="A415" s="430">
        <v>4</v>
      </c>
      <c r="B415" s="776">
        <f>DATOS!F11</f>
        <v>0</v>
      </c>
      <c r="C415" s="491">
        <v>10</v>
      </c>
      <c r="D415" s="492">
        <v>10</v>
      </c>
      <c r="E415" s="492">
        <v>10</v>
      </c>
      <c r="F415" s="493">
        <v>10</v>
      </c>
      <c r="G415" s="417">
        <f t="shared" si="128"/>
        <v>10</v>
      </c>
      <c r="H415" s="491">
        <v>10</v>
      </c>
      <c r="I415" s="492">
        <v>10</v>
      </c>
      <c r="J415" s="492">
        <v>10</v>
      </c>
      <c r="K415" s="493">
        <v>10</v>
      </c>
      <c r="L415" s="417">
        <f t="shared" si="129"/>
        <v>10</v>
      </c>
      <c r="M415" s="404">
        <f t="shared" si="130"/>
        <v>10</v>
      </c>
      <c r="N415" s="401" t="str">
        <f t="shared" si="124"/>
        <v>A+</v>
      </c>
      <c r="O415" s="396"/>
      <c r="P415" s="491">
        <v>10</v>
      </c>
      <c r="Q415" s="492">
        <v>10</v>
      </c>
      <c r="R415" s="492">
        <v>10</v>
      </c>
      <c r="S415" s="493">
        <v>10</v>
      </c>
      <c r="T415" s="420">
        <f t="shared" si="131"/>
        <v>10</v>
      </c>
      <c r="U415" s="491">
        <v>10</v>
      </c>
      <c r="V415" s="492">
        <v>10</v>
      </c>
      <c r="W415" s="492">
        <v>10</v>
      </c>
      <c r="X415" s="493">
        <v>10</v>
      </c>
      <c r="Y415" s="417">
        <f t="shared" si="132"/>
        <v>10</v>
      </c>
      <c r="Z415" s="404">
        <f t="shared" si="133"/>
        <v>10</v>
      </c>
      <c r="AA415" s="401" t="str">
        <f t="shared" si="125"/>
        <v>A+</v>
      </c>
      <c r="AB415" s="423">
        <v>10</v>
      </c>
      <c r="AC415" s="1050"/>
      <c r="AD415" s="412" t="str">
        <f t="shared" si="126"/>
        <v>A+</v>
      </c>
      <c r="AE415" s="408">
        <f t="shared" si="134"/>
        <v>10</v>
      </c>
      <c r="AF415" s="288"/>
      <c r="AG415" s="567"/>
      <c r="AH415" s="567"/>
      <c r="AI415" s="566" t="str">
        <f t="shared" si="135"/>
        <v>N</v>
      </c>
      <c r="AJ415" s="572"/>
      <c r="AK415" s="558"/>
      <c r="AL415" s="558"/>
      <c r="AM415" s="559"/>
      <c r="AN415" s="559"/>
      <c r="AO415" s="560"/>
      <c r="AP415" s="598">
        <f t="shared" si="136"/>
        <v>0</v>
      </c>
      <c r="AQ415" s="598">
        <f t="shared" si="137"/>
        <v>0</v>
      </c>
      <c r="AR415" s="558">
        <f t="shared" si="138"/>
        <v>0</v>
      </c>
      <c r="AS415" s="599">
        <f t="shared" si="127"/>
        <v>75</v>
      </c>
      <c r="AT415" s="772">
        <v>75</v>
      </c>
      <c r="AU415" s="661"/>
      <c r="AV415" s="661"/>
      <c r="AW415" s="661"/>
      <c r="AX415" s="661"/>
      <c r="AY415" s="661"/>
      <c r="AZ415" s="661"/>
      <c r="BA415" s="661"/>
      <c r="BB415" s="661"/>
      <c r="BC415" s="661"/>
      <c r="BD415" s="787"/>
    </row>
    <row r="416" spans="1:56" ht="76.5" x14ac:dyDescent="0.9">
      <c r="A416" s="430">
        <v>5</v>
      </c>
      <c r="B416" s="776">
        <f>DATOS!F12</f>
        <v>0</v>
      </c>
      <c r="C416" s="491">
        <v>10</v>
      </c>
      <c r="D416" s="492">
        <v>10</v>
      </c>
      <c r="E416" s="492">
        <v>10</v>
      </c>
      <c r="F416" s="493">
        <v>10</v>
      </c>
      <c r="G416" s="417">
        <f t="shared" si="128"/>
        <v>10</v>
      </c>
      <c r="H416" s="491">
        <v>10</v>
      </c>
      <c r="I416" s="492">
        <v>10</v>
      </c>
      <c r="J416" s="492">
        <v>10</v>
      </c>
      <c r="K416" s="493">
        <v>10</v>
      </c>
      <c r="L416" s="417">
        <f t="shared" si="129"/>
        <v>10</v>
      </c>
      <c r="M416" s="404">
        <f t="shared" si="130"/>
        <v>10</v>
      </c>
      <c r="N416" s="401" t="str">
        <f t="shared" si="124"/>
        <v>A+</v>
      </c>
      <c r="O416" s="396"/>
      <c r="P416" s="491">
        <v>10</v>
      </c>
      <c r="Q416" s="492">
        <v>10</v>
      </c>
      <c r="R416" s="492">
        <v>10</v>
      </c>
      <c r="S416" s="493">
        <v>10</v>
      </c>
      <c r="T416" s="420">
        <f t="shared" si="131"/>
        <v>10</v>
      </c>
      <c r="U416" s="491">
        <v>10</v>
      </c>
      <c r="V416" s="492">
        <v>10</v>
      </c>
      <c r="W416" s="492">
        <v>10</v>
      </c>
      <c r="X416" s="493">
        <v>10</v>
      </c>
      <c r="Y416" s="417">
        <f t="shared" si="132"/>
        <v>10</v>
      </c>
      <c r="Z416" s="404">
        <f t="shared" si="133"/>
        <v>10</v>
      </c>
      <c r="AA416" s="401" t="str">
        <f t="shared" si="125"/>
        <v>A+</v>
      </c>
      <c r="AB416" s="423">
        <v>10</v>
      </c>
      <c r="AC416" s="1050"/>
      <c r="AD416" s="412" t="str">
        <f t="shared" si="126"/>
        <v>A+</v>
      </c>
      <c r="AE416" s="408">
        <f t="shared" si="134"/>
        <v>10</v>
      </c>
      <c r="AF416" s="288"/>
      <c r="AG416" s="567"/>
      <c r="AH416" s="567"/>
      <c r="AI416" s="566" t="str">
        <f t="shared" si="135"/>
        <v>N</v>
      </c>
      <c r="AJ416" s="572"/>
      <c r="AK416" s="558"/>
      <c r="AL416" s="558"/>
      <c r="AM416" s="559"/>
      <c r="AN416" s="559"/>
      <c r="AO416" s="560"/>
      <c r="AP416" s="598">
        <f t="shared" si="136"/>
        <v>0</v>
      </c>
      <c r="AQ416" s="598">
        <f t="shared" si="137"/>
        <v>0</v>
      </c>
      <c r="AR416" s="558">
        <f t="shared" si="138"/>
        <v>0</v>
      </c>
      <c r="AS416" s="599">
        <f t="shared" si="127"/>
        <v>75</v>
      </c>
      <c r="AT416" s="772">
        <v>75</v>
      </c>
      <c r="AU416" s="661"/>
      <c r="AV416" s="661"/>
      <c r="AW416" s="661"/>
      <c r="AX416" s="661"/>
      <c r="AY416" s="661"/>
      <c r="AZ416" s="661"/>
      <c r="BA416" s="661"/>
      <c r="BB416" s="661"/>
      <c r="BC416" s="661"/>
      <c r="BD416" s="787"/>
    </row>
    <row r="417" spans="1:56" ht="76.5" x14ac:dyDescent="0.9">
      <c r="A417" s="430">
        <v>6</v>
      </c>
      <c r="B417" s="776">
        <f>DATOS!F13</f>
        <v>0</v>
      </c>
      <c r="C417" s="491">
        <v>10</v>
      </c>
      <c r="D417" s="492">
        <v>10</v>
      </c>
      <c r="E417" s="492">
        <v>10</v>
      </c>
      <c r="F417" s="493">
        <v>10</v>
      </c>
      <c r="G417" s="417">
        <f t="shared" si="128"/>
        <v>10</v>
      </c>
      <c r="H417" s="491">
        <v>10</v>
      </c>
      <c r="I417" s="492">
        <v>10</v>
      </c>
      <c r="J417" s="492">
        <v>10</v>
      </c>
      <c r="K417" s="493">
        <v>10</v>
      </c>
      <c r="L417" s="417">
        <f t="shared" si="129"/>
        <v>10</v>
      </c>
      <c r="M417" s="404">
        <f t="shared" si="130"/>
        <v>10</v>
      </c>
      <c r="N417" s="401" t="str">
        <f t="shared" si="124"/>
        <v>A+</v>
      </c>
      <c r="O417" s="396"/>
      <c r="P417" s="491">
        <v>10</v>
      </c>
      <c r="Q417" s="492">
        <v>10</v>
      </c>
      <c r="R417" s="492">
        <v>10</v>
      </c>
      <c r="S417" s="493">
        <v>10</v>
      </c>
      <c r="T417" s="420">
        <f t="shared" si="131"/>
        <v>10</v>
      </c>
      <c r="U417" s="491">
        <v>10</v>
      </c>
      <c r="V417" s="492">
        <v>10</v>
      </c>
      <c r="W417" s="492">
        <v>10</v>
      </c>
      <c r="X417" s="493">
        <v>10</v>
      </c>
      <c r="Y417" s="417">
        <f t="shared" si="132"/>
        <v>10</v>
      </c>
      <c r="Z417" s="404">
        <f t="shared" si="133"/>
        <v>10</v>
      </c>
      <c r="AA417" s="401" t="str">
        <f t="shared" si="125"/>
        <v>A+</v>
      </c>
      <c r="AB417" s="423">
        <v>10</v>
      </c>
      <c r="AC417" s="1050"/>
      <c r="AD417" s="412" t="str">
        <f t="shared" si="126"/>
        <v>A+</v>
      </c>
      <c r="AE417" s="408">
        <f t="shared" si="134"/>
        <v>10</v>
      </c>
      <c r="AF417" s="288"/>
      <c r="AG417" s="567"/>
      <c r="AH417" s="567"/>
      <c r="AI417" s="566" t="str">
        <f t="shared" si="135"/>
        <v>N</v>
      </c>
      <c r="AJ417" s="572"/>
      <c r="AK417" s="558"/>
      <c r="AL417" s="558"/>
      <c r="AM417" s="559"/>
      <c r="AN417" s="559"/>
      <c r="AO417" s="560"/>
      <c r="AP417" s="598">
        <f t="shared" si="136"/>
        <v>0</v>
      </c>
      <c r="AQ417" s="598">
        <f t="shared" si="137"/>
        <v>0</v>
      </c>
      <c r="AR417" s="558">
        <f t="shared" si="138"/>
        <v>0</v>
      </c>
      <c r="AS417" s="599">
        <f t="shared" si="127"/>
        <v>75</v>
      </c>
      <c r="AT417" s="772">
        <v>75</v>
      </c>
      <c r="AU417" s="661"/>
      <c r="AV417" s="661"/>
      <c r="AW417" s="661"/>
      <c r="AX417" s="661"/>
      <c r="AY417" s="661"/>
      <c r="AZ417" s="661"/>
      <c r="BA417" s="661"/>
      <c r="BB417" s="661"/>
      <c r="BC417" s="661"/>
      <c r="BD417" s="787"/>
    </row>
    <row r="418" spans="1:56" ht="76.5" x14ac:dyDescent="0.9">
      <c r="A418" s="430">
        <v>7</v>
      </c>
      <c r="B418" s="776">
        <f>DATOS!F14</f>
        <v>0</v>
      </c>
      <c r="C418" s="491">
        <v>9</v>
      </c>
      <c r="D418" s="492">
        <v>9</v>
      </c>
      <c r="E418" s="492">
        <v>9</v>
      </c>
      <c r="F418" s="493">
        <v>9</v>
      </c>
      <c r="G418" s="417">
        <f t="shared" si="128"/>
        <v>9</v>
      </c>
      <c r="H418" s="491">
        <v>9</v>
      </c>
      <c r="I418" s="492">
        <v>9</v>
      </c>
      <c r="J418" s="492">
        <v>9</v>
      </c>
      <c r="K418" s="493">
        <v>9</v>
      </c>
      <c r="L418" s="417">
        <f t="shared" si="129"/>
        <v>9</v>
      </c>
      <c r="M418" s="404">
        <f>SUM(G418+L418)/2</f>
        <v>9</v>
      </c>
      <c r="N418" s="401" t="str">
        <f t="shared" si="124"/>
        <v>A-</v>
      </c>
      <c r="O418" s="396"/>
      <c r="P418" s="491">
        <v>9</v>
      </c>
      <c r="Q418" s="492">
        <v>9</v>
      </c>
      <c r="R418" s="492">
        <v>9</v>
      </c>
      <c r="S418" s="493">
        <v>9</v>
      </c>
      <c r="T418" s="420">
        <f t="shared" si="131"/>
        <v>9</v>
      </c>
      <c r="U418" s="491">
        <v>9</v>
      </c>
      <c r="V418" s="492">
        <v>9</v>
      </c>
      <c r="W418" s="492">
        <v>9</v>
      </c>
      <c r="X418" s="493">
        <v>9</v>
      </c>
      <c r="Y418" s="417">
        <f t="shared" si="132"/>
        <v>9</v>
      </c>
      <c r="Z418" s="404">
        <f>SUM(T418+Y418)/2</f>
        <v>9</v>
      </c>
      <c r="AA418" s="401" t="str">
        <f t="shared" si="125"/>
        <v>A-</v>
      </c>
      <c r="AB418" s="423">
        <v>9</v>
      </c>
      <c r="AC418" s="1050"/>
      <c r="AD418" s="412" t="str">
        <f t="shared" si="126"/>
        <v>A-</v>
      </c>
      <c r="AE418" s="408">
        <f>SUM(M418,Z418,AB418)/3</f>
        <v>9</v>
      </c>
      <c r="AF418" s="288"/>
      <c r="AG418" s="567"/>
      <c r="AH418" s="567"/>
      <c r="AI418" s="566" t="str">
        <f t="shared" si="135"/>
        <v>N</v>
      </c>
      <c r="AJ418" s="572"/>
      <c r="AK418" s="558"/>
      <c r="AL418" s="558"/>
      <c r="AM418" s="559"/>
      <c r="AN418" s="559"/>
      <c r="AO418" s="560"/>
      <c r="AP418" s="598">
        <f t="shared" si="136"/>
        <v>0</v>
      </c>
      <c r="AQ418" s="598">
        <f t="shared" si="137"/>
        <v>0</v>
      </c>
      <c r="AR418" s="558">
        <f t="shared" si="138"/>
        <v>0</v>
      </c>
      <c r="AS418" s="599">
        <f t="shared" si="127"/>
        <v>75</v>
      </c>
      <c r="AT418" s="772">
        <v>75</v>
      </c>
      <c r="AU418" s="661"/>
      <c r="AV418" s="661"/>
      <c r="AW418" s="661"/>
      <c r="AX418" s="661"/>
      <c r="AY418" s="661"/>
      <c r="AZ418" s="661"/>
      <c r="BA418" s="661"/>
      <c r="BB418" s="661"/>
      <c r="BC418" s="661"/>
      <c r="BD418" s="787"/>
    </row>
    <row r="419" spans="1:56" ht="76.5" x14ac:dyDescent="0.9">
      <c r="A419" s="430">
        <v>8</v>
      </c>
      <c r="B419" s="776">
        <f>DATOS!F15</f>
        <v>0</v>
      </c>
      <c r="C419" s="491">
        <v>9</v>
      </c>
      <c r="D419" s="492">
        <v>9</v>
      </c>
      <c r="E419" s="492">
        <v>9</v>
      </c>
      <c r="F419" s="493">
        <v>9</v>
      </c>
      <c r="G419" s="417">
        <f t="shared" si="128"/>
        <v>9</v>
      </c>
      <c r="H419" s="491">
        <v>9</v>
      </c>
      <c r="I419" s="492">
        <v>9</v>
      </c>
      <c r="J419" s="492">
        <v>9</v>
      </c>
      <c r="K419" s="493">
        <v>9</v>
      </c>
      <c r="L419" s="417">
        <f t="shared" si="129"/>
        <v>9</v>
      </c>
      <c r="M419" s="404">
        <f t="shared" ref="M419:M451" si="139">SUM(G419+L419)/2</f>
        <v>9</v>
      </c>
      <c r="N419" s="401" t="str">
        <f t="shared" si="124"/>
        <v>A-</v>
      </c>
      <c r="O419" s="396"/>
      <c r="P419" s="491">
        <v>9</v>
      </c>
      <c r="Q419" s="492">
        <v>9</v>
      </c>
      <c r="R419" s="492">
        <v>9</v>
      </c>
      <c r="S419" s="493">
        <v>9</v>
      </c>
      <c r="T419" s="420">
        <f t="shared" si="131"/>
        <v>9</v>
      </c>
      <c r="U419" s="491">
        <v>9</v>
      </c>
      <c r="V419" s="492">
        <v>9</v>
      </c>
      <c r="W419" s="492">
        <v>9</v>
      </c>
      <c r="X419" s="493">
        <v>9</v>
      </c>
      <c r="Y419" s="417">
        <f t="shared" si="132"/>
        <v>9</v>
      </c>
      <c r="Z419" s="404">
        <f t="shared" ref="Z419:Z451" si="140">SUM(T419+Y419)/2</f>
        <v>9</v>
      </c>
      <c r="AA419" s="401" t="str">
        <f t="shared" si="125"/>
        <v>A-</v>
      </c>
      <c r="AB419" s="423">
        <v>9</v>
      </c>
      <c r="AC419" s="1050"/>
      <c r="AD419" s="412" t="str">
        <f t="shared" si="126"/>
        <v>A-</v>
      </c>
      <c r="AE419" s="408">
        <f t="shared" ref="AE419:AE451" si="141">SUM(M419,Z419,AB419)/3</f>
        <v>9</v>
      </c>
      <c r="AF419" s="288"/>
      <c r="AG419" s="567"/>
      <c r="AH419" s="567"/>
      <c r="AI419" s="566" t="str">
        <f t="shared" si="135"/>
        <v>N</v>
      </c>
      <c r="AJ419" s="572"/>
      <c r="AK419" s="558"/>
      <c r="AL419" s="558"/>
      <c r="AM419" s="559"/>
      <c r="AN419" s="559"/>
      <c r="AO419" s="560"/>
      <c r="AP419" s="598">
        <f t="shared" si="136"/>
        <v>0</v>
      </c>
      <c r="AQ419" s="598">
        <f t="shared" si="137"/>
        <v>0</v>
      </c>
      <c r="AR419" s="558">
        <f t="shared" si="138"/>
        <v>0</v>
      </c>
      <c r="AS419" s="599">
        <f t="shared" si="127"/>
        <v>75</v>
      </c>
      <c r="AT419" s="772">
        <v>75</v>
      </c>
      <c r="AU419" s="661"/>
      <c r="AV419" s="661"/>
      <c r="AW419" s="661"/>
      <c r="AX419" s="661"/>
      <c r="AY419" s="661"/>
      <c r="AZ419" s="661"/>
      <c r="BA419" s="661"/>
      <c r="BB419" s="661"/>
      <c r="BC419" s="661"/>
      <c r="BD419" s="787"/>
    </row>
    <row r="420" spans="1:56" ht="76.5" x14ac:dyDescent="0.9">
      <c r="A420" s="430">
        <v>9</v>
      </c>
      <c r="B420" s="776">
        <f>DATOS!F16</f>
        <v>0</v>
      </c>
      <c r="C420" s="491">
        <v>9</v>
      </c>
      <c r="D420" s="492">
        <v>9</v>
      </c>
      <c r="E420" s="492">
        <v>9</v>
      </c>
      <c r="F420" s="493">
        <v>9</v>
      </c>
      <c r="G420" s="417">
        <f t="shared" si="128"/>
        <v>9</v>
      </c>
      <c r="H420" s="491">
        <v>9</v>
      </c>
      <c r="I420" s="492">
        <v>9</v>
      </c>
      <c r="J420" s="492">
        <v>9</v>
      </c>
      <c r="K420" s="493">
        <v>9</v>
      </c>
      <c r="L420" s="417">
        <f t="shared" si="129"/>
        <v>9</v>
      </c>
      <c r="M420" s="404">
        <f t="shared" si="139"/>
        <v>9</v>
      </c>
      <c r="N420" s="401" t="str">
        <f t="shared" si="124"/>
        <v>A-</v>
      </c>
      <c r="O420" s="396"/>
      <c r="P420" s="491">
        <v>9</v>
      </c>
      <c r="Q420" s="492">
        <v>9</v>
      </c>
      <c r="R420" s="492">
        <v>9</v>
      </c>
      <c r="S420" s="493">
        <v>9</v>
      </c>
      <c r="T420" s="420">
        <f t="shared" si="131"/>
        <v>9</v>
      </c>
      <c r="U420" s="491">
        <v>9</v>
      </c>
      <c r="V420" s="492">
        <v>9</v>
      </c>
      <c r="W420" s="492">
        <v>9</v>
      </c>
      <c r="X420" s="493">
        <v>9</v>
      </c>
      <c r="Y420" s="417">
        <f t="shared" si="132"/>
        <v>9</v>
      </c>
      <c r="Z420" s="404">
        <f t="shared" si="140"/>
        <v>9</v>
      </c>
      <c r="AA420" s="401" t="str">
        <f t="shared" si="125"/>
        <v>A-</v>
      </c>
      <c r="AB420" s="423">
        <v>9</v>
      </c>
      <c r="AC420" s="1050"/>
      <c r="AD420" s="412" t="str">
        <f t="shared" si="126"/>
        <v>A-</v>
      </c>
      <c r="AE420" s="408">
        <f t="shared" si="141"/>
        <v>9</v>
      </c>
      <c r="AF420" s="288"/>
      <c r="AG420" s="567"/>
      <c r="AH420" s="567"/>
      <c r="AI420" s="566" t="str">
        <f t="shared" si="135"/>
        <v>N</v>
      </c>
      <c r="AJ420" s="572"/>
      <c r="AK420" s="558"/>
      <c r="AL420" s="558"/>
      <c r="AM420" s="559"/>
      <c r="AN420" s="559"/>
      <c r="AO420" s="560"/>
      <c r="AP420" s="598">
        <f t="shared" si="136"/>
        <v>0</v>
      </c>
      <c r="AQ420" s="598">
        <f t="shared" si="137"/>
        <v>0</v>
      </c>
      <c r="AR420" s="558">
        <f t="shared" si="138"/>
        <v>0</v>
      </c>
      <c r="AS420" s="599">
        <f t="shared" si="127"/>
        <v>75</v>
      </c>
      <c r="AT420" s="772">
        <v>75</v>
      </c>
      <c r="AU420" s="661"/>
      <c r="AV420" s="661"/>
      <c r="AW420" s="661"/>
      <c r="AX420" s="661"/>
      <c r="AY420" s="661"/>
      <c r="AZ420" s="661"/>
      <c r="BA420" s="661"/>
      <c r="BB420" s="661"/>
      <c r="BC420" s="661"/>
      <c r="BD420" s="787"/>
    </row>
    <row r="421" spans="1:56" ht="76.5" x14ac:dyDescent="0.9">
      <c r="A421" s="430">
        <v>10</v>
      </c>
      <c r="B421" s="776">
        <f>DATOS!F17</f>
        <v>0</v>
      </c>
      <c r="C421" s="491">
        <v>9</v>
      </c>
      <c r="D421" s="492">
        <v>9</v>
      </c>
      <c r="E421" s="492">
        <v>9</v>
      </c>
      <c r="F421" s="493">
        <v>9</v>
      </c>
      <c r="G421" s="417">
        <f t="shared" si="128"/>
        <v>9</v>
      </c>
      <c r="H421" s="491">
        <v>9</v>
      </c>
      <c r="I421" s="492">
        <v>9</v>
      </c>
      <c r="J421" s="492">
        <v>9</v>
      </c>
      <c r="K421" s="493">
        <v>9</v>
      </c>
      <c r="L421" s="417">
        <f t="shared" si="129"/>
        <v>9</v>
      </c>
      <c r="M421" s="404">
        <f t="shared" si="139"/>
        <v>9</v>
      </c>
      <c r="N421" s="401" t="str">
        <f t="shared" si="124"/>
        <v>A-</v>
      </c>
      <c r="O421" s="396"/>
      <c r="P421" s="491">
        <v>9</v>
      </c>
      <c r="Q421" s="492">
        <v>9</v>
      </c>
      <c r="R421" s="492">
        <v>9</v>
      </c>
      <c r="S421" s="493">
        <v>9</v>
      </c>
      <c r="T421" s="420">
        <f t="shared" si="131"/>
        <v>9</v>
      </c>
      <c r="U421" s="491">
        <v>9</v>
      </c>
      <c r="V421" s="492">
        <v>9</v>
      </c>
      <c r="W421" s="492">
        <v>9</v>
      </c>
      <c r="X421" s="493">
        <v>9</v>
      </c>
      <c r="Y421" s="417">
        <f t="shared" si="132"/>
        <v>9</v>
      </c>
      <c r="Z421" s="404">
        <f t="shared" si="140"/>
        <v>9</v>
      </c>
      <c r="AA421" s="401" t="str">
        <f t="shared" si="125"/>
        <v>A-</v>
      </c>
      <c r="AB421" s="423">
        <v>9</v>
      </c>
      <c r="AC421" s="1050"/>
      <c r="AD421" s="412" t="str">
        <f t="shared" si="126"/>
        <v>A-</v>
      </c>
      <c r="AE421" s="408">
        <f t="shared" si="141"/>
        <v>9</v>
      </c>
      <c r="AF421" s="288"/>
      <c r="AG421" s="567"/>
      <c r="AH421" s="567"/>
      <c r="AI421" s="566" t="str">
        <f t="shared" si="135"/>
        <v>N</v>
      </c>
      <c r="AJ421" s="572"/>
      <c r="AK421" s="558"/>
      <c r="AL421" s="558"/>
      <c r="AM421" s="559"/>
      <c r="AN421" s="559"/>
      <c r="AO421" s="560"/>
      <c r="AP421" s="598">
        <f t="shared" si="136"/>
        <v>0</v>
      </c>
      <c r="AQ421" s="598">
        <f t="shared" si="137"/>
        <v>0</v>
      </c>
      <c r="AR421" s="558">
        <f t="shared" si="138"/>
        <v>0</v>
      </c>
      <c r="AS421" s="599">
        <f t="shared" si="127"/>
        <v>75</v>
      </c>
      <c r="AT421" s="772">
        <v>75</v>
      </c>
      <c r="AU421" s="661"/>
      <c r="AV421" s="661"/>
      <c r="AW421" s="661"/>
      <c r="AX421" s="661"/>
      <c r="AY421" s="661"/>
      <c r="AZ421" s="661"/>
      <c r="BA421" s="661"/>
      <c r="BB421" s="661"/>
      <c r="BC421" s="661"/>
      <c r="BD421" s="787"/>
    </row>
    <row r="422" spans="1:56" ht="76.5" x14ac:dyDescent="0.9">
      <c r="A422" s="430">
        <v>11</v>
      </c>
      <c r="B422" s="776">
        <f>DATOS!F18</f>
        <v>0</v>
      </c>
      <c r="C422" s="491">
        <v>9</v>
      </c>
      <c r="D422" s="492">
        <v>9</v>
      </c>
      <c r="E422" s="492">
        <v>9</v>
      </c>
      <c r="F422" s="493">
        <v>9</v>
      </c>
      <c r="G422" s="417">
        <f t="shared" si="128"/>
        <v>9</v>
      </c>
      <c r="H422" s="491">
        <v>9</v>
      </c>
      <c r="I422" s="492">
        <v>9</v>
      </c>
      <c r="J422" s="492">
        <v>9</v>
      </c>
      <c r="K422" s="493">
        <v>9</v>
      </c>
      <c r="L422" s="417">
        <f t="shared" si="129"/>
        <v>9</v>
      </c>
      <c r="M422" s="404">
        <f t="shared" si="139"/>
        <v>9</v>
      </c>
      <c r="N422" s="401" t="str">
        <f t="shared" si="124"/>
        <v>A-</v>
      </c>
      <c r="O422" s="396"/>
      <c r="P422" s="491">
        <v>9</v>
      </c>
      <c r="Q422" s="492">
        <v>9</v>
      </c>
      <c r="R422" s="492">
        <v>9</v>
      </c>
      <c r="S422" s="493">
        <v>9</v>
      </c>
      <c r="T422" s="420">
        <f t="shared" si="131"/>
        <v>9</v>
      </c>
      <c r="U422" s="491">
        <v>9</v>
      </c>
      <c r="V422" s="492">
        <v>9</v>
      </c>
      <c r="W422" s="492">
        <v>9</v>
      </c>
      <c r="X422" s="493">
        <v>9</v>
      </c>
      <c r="Y422" s="417">
        <f t="shared" si="132"/>
        <v>9</v>
      </c>
      <c r="Z422" s="404">
        <f t="shared" si="140"/>
        <v>9</v>
      </c>
      <c r="AA422" s="401" t="str">
        <f t="shared" si="125"/>
        <v>A-</v>
      </c>
      <c r="AB422" s="423">
        <v>9</v>
      </c>
      <c r="AC422" s="1050"/>
      <c r="AD422" s="412" t="str">
        <f t="shared" si="126"/>
        <v>A-</v>
      </c>
      <c r="AE422" s="408">
        <f t="shared" si="141"/>
        <v>9</v>
      </c>
      <c r="AF422" s="288"/>
      <c r="AG422" s="567"/>
      <c r="AH422" s="567"/>
      <c r="AI422" s="566" t="str">
        <f t="shared" si="135"/>
        <v>N</v>
      </c>
      <c r="AJ422" s="572"/>
      <c r="AK422" s="558"/>
      <c r="AL422" s="558"/>
      <c r="AM422" s="559"/>
      <c r="AN422" s="559"/>
      <c r="AO422" s="560"/>
      <c r="AP422" s="598">
        <f t="shared" si="136"/>
        <v>0</v>
      </c>
      <c r="AQ422" s="598">
        <f t="shared" si="137"/>
        <v>0</v>
      </c>
      <c r="AR422" s="558">
        <f t="shared" si="138"/>
        <v>0</v>
      </c>
      <c r="AS422" s="599">
        <f t="shared" si="127"/>
        <v>75</v>
      </c>
      <c r="AT422" s="772">
        <v>75</v>
      </c>
      <c r="AU422" s="661"/>
      <c r="AV422" s="661"/>
      <c r="AW422" s="661"/>
      <c r="AX422" s="661"/>
      <c r="AY422" s="661"/>
      <c r="AZ422" s="661"/>
      <c r="BA422" s="661"/>
      <c r="BB422" s="661"/>
      <c r="BC422" s="661"/>
      <c r="BD422" s="787"/>
    </row>
    <row r="423" spans="1:56" ht="76.5" x14ac:dyDescent="0.9">
      <c r="A423" s="430">
        <v>12</v>
      </c>
      <c r="B423" s="776">
        <f>DATOS!F19</f>
        <v>0</v>
      </c>
      <c r="C423" s="491">
        <v>8</v>
      </c>
      <c r="D423" s="492">
        <v>8</v>
      </c>
      <c r="E423" s="492">
        <v>8</v>
      </c>
      <c r="F423" s="493">
        <v>8</v>
      </c>
      <c r="G423" s="417">
        <f t="shared" si="128"/>
        <v>8</v>
      </c>
      <c r="H423" s="491">
        <v>8</v>
      </c>
      <c r="I423" s="492">
        <v>8</v>
      </c>
      <c r="J423" s="492">
        <v>8</v>
      </c>
      <c r="K423" s="493">
        <v>8</v>
      </c>
      <c r="L423" s="417">
        <f t="shared" si="129"/>
        <v>8</v>
      </c>
      <c r="M423" s="404">
        <f t="shared" si="139"/>
        <v>8</v>
      </c>
      <c r="N423" s="401" t="str">
        <f t="shared" si="124"/>
        <v>B+</v>
      </c>
      <c r="O423" s="396"/>
      <c r="P423" s="491">
        <v>8</v>
      </c>
      <c r="Q423" s="492">
        <v>8</v>
      </c>
      <c r="R423" s="492">
        <v>8</v>
      </c>
      <c r="S423" s="493">
        <v>8</v>
      </c>
      <c r="T423" s="420">
        <f t="shared" si="131"/>
        <v>8</v>
      </c>
      <c r="U423" s="491">
        <v>8</v>
      </c>
      <c r="V423" s="492">
        <v>8</v>
      </c>
      <c r="W423" s="492">
        <v>8</v>
      </c>
      <c r="X423" s="493">
        <v>8</v>
      </c>
      <c r="Y423" s="417">
        <f t="shared" si="132"/>
        <v>8</v>
      </c>
      <c r="Z423" s="404">
        <f t="shared" si="140"/>
        <v>8</v>
      </c>
      <c r="AA423" s="401" t="str">
        <f t="shared" si="125"/>
        <v>B+</v>
      </c>
      <c r="AB423" s="423">
        <v>8</v>
      </c>
      <c r="AC423" s="1050"/>
      <c r="AD423" s="412" t="str">
        <f t="shared" si="126"/>
        <v>B+</v>
      </c>
      <c r="AE423" s="408">
        <f t="shared" si="141"/>
        <v>8</v>
      </c>
      <c r="AF423" s="288"/>
      <c r="AG423" s="567"/>
      <c r="AH423" s="567"/>
      <c r="AI423" s="566" t="str">
        <f t="shared" si="135"/>
        <v>N</v>
      </c>
      <c r="AJ423" s="572"/>
      <c r="AK423" s="558"/>
      <c r="AL423" s="558"/>
      <c r="AM423" s="559"/>
      <c r="AN423" s="559"/>
      <c r="AO423" s="560"/>
      <c r="AP423" s="598">
        <f t="shared" si="136"/>
        <v>0</v>
      </c>
      <c r="AQ423" s="598">
        <f t="shared" si="137"/>
        <v>0</v>
      </c>
      <c r="AR423" s="558">
        <f t="shared" si="138"/>
        <v>0</v>
      </c>
      <c r="AS423" s="599">
        <f t="shared" si="127"/>
        <v>75</v>
      </c>
      <c r="AT423" s="772">
        <v>75</v>
      </c>
      <c r="AU423" s="661"/>
      <c r="AV423" s="661"/>
      <c r="AW423" s="661"/>
      <c r="AX423" s="661"/>
      <c r="AY423" s="661"/>
      <c r="AZ423" s="661"/>
      <c r="BA423" s="661"/>
      <c r="BB423" s="661"/>
      <c r="BC423" s="661"/>
      <c r="BD423" s="787"/>
    </row>
    <row r="424" spans="1:56" ht="76.5" x14ac:dyDescent="0.9">
      <c r="A424" s="430">
        <v>13</v>
      </c>
      <c r="B424" s="776">
        <f>DATOS!F20</f>
        <v>0</v>
      </c>
      <c r="C424" s="491">
        <v>8</v>
      </c>
      <c r="D424" s="492">
        <v>8</v>
      </c>
      <c r="E424" s="492">
        <v>8</v>
      </c>
      <c r="F424" s="493">
        <v>8</v>
      </c>
      <c r="G424" s="417">
        <f t="shared" si="128"/>
        <v>8</v>
      </c>
      <c r="H424" s="491">
        <v>8</v>
      </c>
      <c r="I424" s="492">
        <v>8</v>
      </c>
      <c r="J424" s="492">
        <v>8</v>
      </c>
      <c r="K424" s="493">
        <v>8</v>
      </c>
      <c r="L424" s="417">
        <f t="shared" si="129"/>
        <v>8</v>
      </c>
      <c r="M424" s="404">
        <f t="shared" si="139"/>
        <v>8</v>
      </c>
      <c r="N424" s="401" t="str">
        <f t="shared" si="124"/>
        <v>B+</v>
      </c>
      <c r="O424" s="396"/>
      <c r="P424" s="491">
        <v>8</v>
      </c>
      <c r="Q424" s="492">
        <v>8</v>
      </c>
      <c r="R424" s="492">
        <v>8</v>
      </c>
      <c r="S424" s="493">
        <v>8</v>
      </c>
      <c r="T424" s="420">
        <f t="shared" si="131"/>
        <v>8</v>
      </c>
      <c r="U424" s="491">
        <v>8</v>
      </c>
      <c r="V424" s="492">
        <v>8</v>
      </c>
      <c r="W424" s="492">
        <v>8</v>
      </c>
      <c r="X424" s="493">
        <v>8</v>
      </c>
      <c r="Y424" s="417">
        <f t="shared" si="132"/>
        <v>8</v>
      </c>
      <c r="Z424" s="404">
        <f t="shared" si="140"/>
        <v>8</v>
      </c>
      <c r="AA424" s="401" t="str">
        <f t="shared" si="125"/>
        <v>B+</v>
      </c>
      <c r="AB424" s="423">
        <v>8</v>
      </c>
      <c r="AC424" s="1050"/>
      <c r="AD424" s="412" t="str">
        <f t="shared" si="126"/>
        <v>B+</v>
      </c>
      <c r="AE424" s="408">
        <f t="shared" si="141"/>
        <v>8</v>
      </c>
      <c r="AF424" s="288"/>
      <c r="AG424" s="567"/>
      <c r="AH424" s="567"/>
      <c r="AI424" s="566" t="str">
        <f t="shared" si="135"/>
        <v>N</v>
      </c>
      <c r="AJ424" s="572"/>
      <c r="AK424" s="558"/>
      <c r="AL424" s="558"/>
      <c r="AM424" s="559"/>
      <c r="AN424" s="559"/>
      <c r="AO424" s="560"/>
      <c r="AP424" s="598">
        <f t="shared" si="136"/>
        <v>0</v>
      </c>
      <c r="AQ424" s="598">
        <f t="shared" si="137"/>
        <v>0</v>
      </c>
      <c r="AR424" s="558">
        <f t="shared" si="138"/>
        <v>0</v>
      </c>
      <c r="AS424" s="599">
        <f t="shared" si="127"/>
        <v>75</v>
      </c>
      <c r="AT424" s="772">
        <v>75</v>
      </c>
      <c r="AU424" s="661"/>
      <c r="AV424" s="661"/>
      <c r="AW424" s="661"/>
      <c r="AX424" s="661"/>
      <c r="AY424" s="661"/>
      <c r="AZ424" s="661"/>
      <c r="BA424" s="661"/>
      <c r="BB424" s="661"/>
      <c r="BC424" s="661"/>
      <c r="BD424" s="787"/>
    </row>
    <row r="425" spans="1:56" ht="76.5" x14ac:dyDescent="0.9">
      <c r="A425" s="430">
        <v>14</v>
      </c>
      <c r="B425" s="776">
        <f>DATOS!F21</f>
        <v>0</v>
      </c>
      <c r="C425" s="491">
        <v>8</v>
      </c>
      <c r="D425" s="492">
        <v>8</v>
      </c>
      <c r="E425" s="492">
        <v>8</v>
      </c>
      <c r="F425" s="493">
        <v>8</v>
      </c>
      <c r="G425" s="417">
        <f t="shared" si="128"/>
        <v>8</v>
      </c>
      <c r="H425" s="491">
        <v>8</v>
      </c>
      <c r="I425" s="492">
        <v>8</v>
      </c>
      <c r="J425" s="492">
        <v>8</v>
      </c>
      <c r="K425" s="493">
        <v>8</v>
      </c>
      <c r="L425" s="417">
        <f t="shared" si="129"/>
        <v>8</v>
      </c>
      <c r="M425" s="404">
        <f t="shared" si="139"/>
        <v>8</v>
      </c>
      <c r="N425" s="401" t="str">
        <f t="shared" si="124"/>
        <v>B+</v>
      </c>
      <c r="O425" s="396"/>
      <c r="P425" s="491">
        <v>8</v>
      </c>
      <c r="Q425" s="492">
        <v>8</v>
      </c>
      <c r="R425" s="492">
        <v>8</v>
      </c>
      <c r="S425" s="493">
        <v>8</v>
      </c>
      <c r="T425" s="420">
        <f t="shared" si="131"/>
        <v>8</v>
      </c>
      <c r="U425" s="491">
        <v>8</v>
      </c>
      <c r="V425" s="492">
        <v>8</v>
      </c>
      <c r="W425" s="492">
        <v>8</v>
      </c>
      <c r="X425" s="493">
        <v>8</v>
      </c>
      <c r="Y425" s="417">
        <f t="shared" si="132"/>
        <v>8</v>
      </c>
      <c r="Z425" s="404">
        <f t="shared" si="140"/>
        <v>8</v>
      </c>
      <c r="AA425" s="401" t="str">
        <f t="shared" si="125"/>
        <v>B+</v>
      </c>
      <c r="AB425" s="423">
        <v>8</v>
      </c>
      <c r="AC425" s="1050"/>
      <c r="AD425" s="412" t="str">
        <f t="shared" si="126"/>
        <v>B+</v>
      </c>
      <c r="AE425" s="408">
        <f t="shared" si="141"/>
        <v>8</v>
      </c>
      <c r="AF425" s="288"/>
      <c r="AG425" s="567"/>
      <c r="AH425" s="567"/>
      <c r="AI425" s="566" t="str">
        <f t="shared" si="135"/>
        <v>N</v>
      </c>
      <c r="AJ425" s="572"/>
      <c r="AK425" s="558"/>
      <c r="AL425" s="558"/>
      <c r="AM425" s="559"/>
      <c r="AN425" s="559"/>
      <c r="AO425" s="560"/>
      <c r="AP425" s="598">
        <f t="shared" si="136"/>
        <v>0</v>
      </c>
      <c r="AQ425" s="598">
        <f t="shared" si="137"/>
        <v>0</v>
      </c>
      <c r="AR425" s="558">
        <f t="shared" si="138"/>
        <v>0</v>
      </c>
      <c r="AS425" s="599">
        <f t="shared" si="127"/>
        <v>75</v>
      </c>
      <c r="AT425" s="772">
        <v>75</v>
      </c>
      <c r="AU425" s="661"/>
      <c r="AV425" s="661"/>
      <c r="AW425" s="661"/>
      <c r="AX425" s="661"/>
      <c r="AY425" s="661"/>
      <c r="AZ425" s="661"/>
      <c r="BA425" s="661"/>
      <c r="BB425" s="661"/>
      <c r="BC425" s="661"/>
      <c r="BD425" s="787"/>
    </row>
    <row r="426" spans="1:56" ht="76.5" x14ac:dyDescent="0.9">
      <c r="A426" s="430">
        <v>15</v>
      </c>
      <c r="B426" s="776">
        <f>DATOS!F22</f>
        <v>0</v>
      </c>
      <c r="C426" s="491">
        <v>8</v>
      </c>
      <c r="D426" s="492">
        <v>8</v>
      </c>
      <c r="E426" s="492">
        <v>8</v>
      </c>
      <c r="F426" s="493">
        <v>8</v>
      </c>
      <c r="G426" s="417">
        <f t="shared" si="128"/>
        <v>8</v>
      </c>
      <c r="H426" s="491">
        <v>8</v>
      </c>
      <c r="I426" s="492">
        <v>8</v>
      </c>
      <c r="J426" s="492">
        <v>8</v>
      </c>
      <c r="K426" s="493">
        <v>8</v>
      </c>
      <c r="L426" s="417">
        <f t="shared" si="129"/>
        <v>8</v>
      </c>
      <c r="M426" s="404">
        <f t="shared" si="139"/>
        <v>8</v>
      </c>
      <c r="N426" s="401" t="str">
        <f t="shared" si="124"/>
        <v>B+</v>
      </c>
      <c r="O426" s="396"/>
      <c r="P426" s="491">
        <v>8</v>
      </c>
      <c r="Q426" s="492">
        <v>8</v>
      </c>
      <c r="R426" s="492">
        <v>8</v>
      </c>
      <c r="S426" s="493">
        <v>8</v>
      </c>
      <c r="T426" s="420">
        <f t="shared" si="131"/>
        <v>8</v>
      </c>
      <c r="U426" s="491">
        <v>8</v>
      </c>
      <c r="V426" s="492">
        <v>8</v>
      </c>
      <c r="W426" s="492">
        <v>8</v>
      </c>
      <c r="X426" s="493">
        <v>8</v>
      </c>
      <c r="Y426" s="417">
        <f t="shared" si="132"/>
        <v>8</v>
      </c>
      <c r="Z426" s="404">
        <f t="shared" si="140"/>
        <v>8</v>
      </c>
      <c r="AA426" s="401" t="str">
        <f t="shared" si="125"/>
        <v>B+</v>
      </c>
      <c r="AB426" s="423">
        <v>8</v>
      </c>
      <c r="AC426" s="1050"/>
      <c r="AD426" s="412" t="str">
        <f t="shared" si="126"/>
        <v>B+</v>
      </c>
      <c r="AE426" s="408">
        <f t="shared" si="141"/>
        <v>8</v>
      </c>
      <c r="AF426" s="288"/>
      <c r="AG426" s="567"/>
      <c r="AH426" s="567"/>
      <c r="AI426" s="566" t="str">
        <f t="shared" si="135"/>
        <v>N</v>
      </c>
      <c r="AJ426" s="572"/>
      <c r="AK426" s="558"/>
      <c r="AL426" s="558"/>
      <c r="AM426" s="559"/>
      <c r="AN426" s="559"/>
      <c r="AO426" s="560"/>
      <c r="AP426" s="598">
        <f t="shared" si="136"/>
        <v>0</v>
      </c>
      <c r="AQ426" s="598">
        <f t="shared" si="137"/>
        <v>0</v>
      </c>
      <c r="AR426" s="558">
        <f t="shared" si="138"/>
        <v>0</v>
      </c>
      <c r="AS426" s="599">
        <f t="shared" si="127"/>
        <v>75</v>
      </c>
      <c r="AT426" s="772">
        <v>75</v>
      </c>
      <c r="AU426" s="661"/>
      <c r="AV426" s="661"/>
      <c r="AW426" s="661"/>
      <c r="AX426" s="661"/>
      <c r="AY426" s="661"/>
      <c r="AZ426" s="661"/>
      <c r="BA426" s="661"/>
      <c r="BB426" s="661"/>
      <c r="BC426" s="661"/>
      <c r="BD426" s="787"/>
    </row>
    <row r="427" spans="1:56" ht="76.5" x14ac:dyDescent="0.9">
      <c r="A427" s="430">
        <v>16</v>
      </c>
      <c r="B427" s="776">
        <f>DATOS!F23</f>
        <v>0</v>
      </c>
      <c r="C427" s="491">
        <v>7</v>
      </c>
      <c r="D427" s="492">
        <v>7</v>
      </c>
      <c r="E427" s="492">
        <v>7</v>
      </c>
      <c r="F427" s="493">
        <v>7</v>
      </c>
      <c r="G427" s="417">
        <f t="shared" si="128"/>
        <v>7</v>
      </c>
      <c r="H427" s="491">
        <v>7</v>
      </c>
      <c r="I427" s="492">
        <v>7</v>
      </c>
      <c r="J427" s="492">
        <v>7</v>
      </c>
      <c r="K427" s="493">
        <v>7</v>
      </c>
      <c r="L427" s="417">
        <f t="shared" si="129"/>
        <v>7</v>
      </c>
      <c r="M427" s="404">
        <f t="shared" si="139"/>
        <v>7</v>
      </c>
      <c r="N427" s="401" t="str">
        <f t="shared" si="124"/>
        <v>B-</v>
      </c>
      <c r="O427" s="396"/>
      <c r="P427" s="491">
        <v>7</v>
      </c>
      <c r="Q427" s="492">
        <v>7</v>
      </c>
      <c r="R427" s="492">
        <v>7</v>
      </c>
      <c r="S427" s="493">
        <v>7</v>
      </c>
      <c r="T427" s="420">
        <f t="shared" si="131"/>
        <v>7</v>
      </c>
      <c r="U427" s="491">
        <v>7</v>
      </c>
      <c r="V427" s="492">
        <v>7</v>
      </c>
      <c r="W427" s="492">
        <v>7</v>
      </c>
      <c r="X427" s="493">
        <v>7</v>
      </c>
      <c r="Y427" s="417">
        <f t="shared" si="132"/>
        <v>7</v>
      </c>
      <c r="Z427" s="404">
        <f t="shared" si="140"/>
        <v>7</v>
      </c>
      <c r="AA427" s="401" t="str">
        <f t="shared" si="125"/>
        <v>B-</v>
      </c>
      <c r="AB427" s="423">
        <v>7</v>
      </c>
      <c r="AC427" s="1050"/>
      <c r="AD427" s="412" t="str">
        <f t="shared" si="126"/>
        <v>B-</v>
      </c>
      <c r="AE427" s="408">
        <f t="shared" si="141"/>
        <v>7</v>
      </c>
      <c r="AF427" s="288"/>
      <c r="AG427" s="567"/>
      <c r="AH427" s="567"/>
      <c r="AI427" s="566" t="str">
        <f t="shared" si="135"/>
        <v>N</v>
      </c>
      <c r="AJ427" s="572"/>
      <c r="AK427" s="558"/>
      <c r="AL427" s="558"/>
      <c r="AM427" s="559"/>
      <c r="AN427" s="559"/>
      <c r="AO427" s="560"/>
      <c r="AP427" s="598">
        <f t="shared" si="136"/>
        <v>0</v>
      </c>
      <c r="AQ427" s="598">
        <f t="shared" si="137"/>
        <v>0</v>
      </c>
      <c r="AR427" s="558">
        <f t="shared" si="138"/>
        <v>0</v>
      </c>
      <c r="AS427" s="599">
        <f t="shared" si="127"/>
        <v>75</v>
      </c>
      <c r="AT427" s="772">
        <v>75</v>
      </c>
      <c r="AU427" s="661"/>
      <c r="AV427" s="661"/>
      <c r="AW427" s="661"/>
      <c r="AX427" s="661"/>
      <c r="AY427" s="661"/>
      <c r="AZ427" s="661"/>
      <c r="BA427" s="661"/>
      <c r="BB427" s="661"/>
      <c r="BC427" s="661"/>
      <c r="BD427" s="787"/>
    </row>
    <row r="428" spans="1:56" ht="76.5" x14ac:dyDescent="0.9">
      <c r="A428" s="430">
        <v>17</v>
      </c>
      <c r="B428" s="776">
        <f>DATOS!F24</f>
        <v>0</v>
      </c>
      <c r="C428" s="491">
        <v>7</v>
      </c>
      <c r="D428" s="492">
        <v>7</v>
      </c>
      <c r="E428" s="492">
        <v>7</v>
      </c>
      <c r="F428" s="493">
        <v>7</v>
      </c>
      <c r="G428" s="417">
        <f t="shared" si="128"/>
        <v>7</v>
      </c>
      <c r="H428" s="491">
        <v>7</v>
      </c>
      <c r="I428" s="492">
        <v>7</v>
      </c>
      <c r="J428" s="492">
        <v>7</v>
      </c>
      <c r="K428" s="493">
        <v>7</v>
      </c>
      <c r="L428" s="417">
        <f t="shared" si="129"/>
        <v>7</v>
      </c>
      <c r="M428" s="404">
        <f t="shared" si="139"/>
        <v>7</v>
      </c>
      <c r="N428" s="401" t="str">
        <f t="shared" si="124"/>
        <v>B-</v>
      </c>
      <c r="O428" s="396"/>
      <c r="P428" s="491">
        <v>7</v>
      </c>
      <c r="Q428" s="492">
        <v>7</v>
      </c>
      <c r="R428" s="492">
        <v>7</v>
      </c>
      <c r="S428" s="493">
        <v>7</v>
      </c>
      <c r="T428" s="420">
        <f t="shared" si="131"/>
        <v>7</v>
      </c>
      <c r="U428" s="491">
        <v>7</v>
      </c>
      <c r="V428" s="492">
        <v>7</v>
      </c>
      <c r="W428" s="492">
        <v>7</v>
      </c>
      <c r="X428" s="493">
        <v>7</v>
      </c>
      <c r="Y428" s="417">
        <f t="shared" si="132"/>
        <v>7</v>
      </c>
      <c r="Z428" s="404">
        <f t="shared" si="140"/>
        <v>7</v>
      </c>
      <c r="AA428" s="401" t="str">
        <f t="shared" si="125"/>
        <v>B-</v>
      </c>
      <c r="AB428" s="423">
        <v>7</v>
      </c>
      <c r="AC428" s="1050"/>
      <c r="AD428" s="412" t="str">
        <f t="shared" si="126"/>
        <v>B-</v>
      </c>
      <c r="AE428" s="408">
        <f t="shared" si="141"/>
        <v>7</v>
      </c>
      <c r="AF428" s="288"/>
      <c r="AG428" s="567"/>
      <c r="AH428" s="567"/>
      <c r="AI428" s="566" t="str">
        <f t="shared" si="135"/>
        <v>N</v>
      </c>
      <c r="AJ428" s="572"/>
      <c r="AK428" s="558"/>
      <c r="AL428" s="558"/>
      <c r="AM428" s="559"/>
      <c r="AN428" s="559"/>
      <c r="AO428" s="560"/>
      <c r="AP428" s="598">
        <f t="shared" si="136"/>
        <v>0</v>
      </c>
      <c r="AQ428" s="598">
        <f t="shared" si="137"/>
        <v>0</v>
      </c>
      <c r="AR428" s="558">
        <f t="shared" si="138"/>
        <v>0</v>
      </c>
      <c r="AS428" s="599">
        <f t="shared" si="127"/>
        <v>75</v>
      </c>
      <c r="AT428" s="772">
        <v>75</v>
      </c>
      <c r="AU428" s="661"/>
      <c r="AV428" s="661"/>
      <c r="AW428" s="661"/>
      <c r="AX428" s="661"/>
      <c r="AY428" s="661"/>
      <c r="AZ428" s="661"/>
      <c r="BA428" s="661"/>
      <c r="BB428" s="661"/>
      <c r="BC428" s="661"/>
      <c r="BD428" s="787"/>
    </row>
    <row r="429" spans="1:56" ht="76.5" x14ac:dyDescent="0.9">
      <c r="A429" s="430">
        <v>18</v>
      </c>
      <c r="B429" s="776">
        <f>DATOS!F25</f>
        <v>0</v>
      </c>
      <c r="C429" s="491">
        <v>7</v>
      </c>
      <c r="D429" s="492">
        <v>7</v>
      </c>
      <c r="E429" s="492">
        <v>7</v>
      </c>
      <c r="F429" s="493">
        <v>7</v>
      </c>
      <c r="G429" s="417">
        <f t="shared" si="128"/>
        <v>7</v>
      </c>
      <c r="H429" s="491">
        <v>7</v>
      </c>
      <c r="I429" s="492">
        <v>7</v>
      </c>
      <c r="J429" s="492">
        <v>7</v>
      </c>
      <c r="K429" s="493">
        <v>7</v>
      </c>
      <c r="L429" s="417">
        <f t="shared" si="129"/>
        <v>7</v>
      </c>
      <c r="M429" s="404">
        <f t="shared" si="139"/>
        <v>7</v>
      </c>
      <c r="N429" s="401" t="str">
        <f t="shared" si="124"/>
        <v>B-</v>
      </c>
      <c r="O429" s="396"/>
      <c r="P429" s="491">
        <v>7</v>
      </c>
      <c r="Q429" s="492">
        <v>7</v>
      </c>
      <c r="R429" s="492">
        <v>7</v>
      </c>
      <c r="S429" s="493">
        <v>7</v>
      </c>
      <c r="T429" s="420">
        <f t="shared" si="131"/>
        <v>7</v>
      </c>
      <c r="U429" s="491">
        <v>7</v>
      </c>
      <c r="V429" s="492">
        <v>7</v>
      </c>
      <c r="W429" s="492">
        <v>7</v>
      </c>
      <c r="X429" s="493">
        <v>7</v>
      </c>
      <c r="Y429" s="417">
        <f t="shared" si="132"/>
        <v>7</v>
      </c>
      <c r="Z429" s="404">
        <f t="shared" si="140"/>
        <v>7</v>
      </c>
      <c r="AA429" s="401" t="str">
        <f t="shared" si="125"/>
        <v>B-</v>
      </c>
      <c r="AB429" s="423">
        <v>7</v>
      </c>
      <c r="AC429" s="1050"/>
      <c r="AD429" s="412" t="str">
        <f t="shared" si="126"/>
        <v>B-</v>
      </c>
      <c r="AE429" s="408">
        <f t="shared" si="141"/>
        <v>7</v>
      </c>
      <c r="AF429" s="288"/>
      <c r="AG429" s="567"/>
      <c r="AH429" s="567"/>
      <c r="AI429" s="566" t="str">
        <f t="shared" si="135"/>
        <v>N</v>
      </c>
      <c r="AJ429" s="572"/>
      <c r="AK429" s="558"/>
      <c r="AL429" s="558"/>
      <c r="AM429" s="559"/>
      <c r="AN429" s="559"/>
      <c r="AO429" s="560"/>
      <c r="AP429" s="598">
        <f t="shared" si="136"/>
        <v>0</v>
      </c>
      <c r="AQ429" s="598">
        <f t="shared" si="137"/>
        <v>0</v>
      </c>
      <c r="AR429" s="558">
        <f t="shared" si="138"/>
        <v>0</v>
      </c>
      <c r="AS429" s="599">
        <f t="shared" si="127"/>
        <v>75</v>
      </c>
      <c r="AT429" s="772">
        <v>75</v>
      </c>
      <c r="AU429" s="661"/>
      <c r="AV429" s="661"/>
      <c r="AW429" s="661"/>
      <c r="AX429" s="661"/>
      <c r="AY429" s="661"/>
      <c r="AZ429" s="661"/>
      <c r="BA429" s="661"/>
      <c r="BB429" s="661"/>
      <c r="BC429" s="661"/>
      <c r="BD429" s="787"/>
    </row>
    <row r="430" spans="1:56" ht="76.5" x14ac:dyDescent="0.9">
      <c r="A430" s="430">
        <v>19</v>
      </c>
      <c r="B430" s="776">
        <f>DATOS!F26</f>
        <v>0</v>
      </c>
      <c r="C430" s="491">
        <v>7</v>
      </c>
      <c r="D430" s="492">
        <v>7</v>
      </c>
      <c r="E430" s="492">
        <v>7</v>
      </c>
      <c r="F430" s="493">
        <v>7</v>
      </c>
      <c r="G430" s="417">
        <f t="shared" si="128"/>
        <v>7</v>
      </c>
      <c r="H430" s="491">
        <v>7</v>
      </c>
      <c r="I430" s="492">
        <v>7</v>
      </c>
      <c r="J430" s="492">
        <v>7</v>
      </c>
      <c r="K430" s="493">
        <v>7</v>
      </c>
      <c r="L430" s="417">
        <f t="shared" si="129"/>
        <v>7</v>
      </c>
      <c r="M430" s="404">
        <f t="shared" si="139"/>
        <v>7</v>
      </c>
      <c r="N430" s="401" t="str">
        <f t="shared" si="124"/>
        <v>B-</v>
      </c>
      <c r="O430" s="396"/>
      <c r="P430" s="491">
        <v>7</v>
      </c>
      <c r="Q430" s="492">
        <v>7</v>
      </c>
      <c r="R430" s="492">
        <v>7</v>
      </c>
      <c r="S430" s="493">
        <v>7</v>
      </c>
      <c r="T430" s="420">
        <f t="shared" si="131"/>
        <v>7</v>
      </c>
      <c r="U430" s="491">
        <v>7</v>
      </c>
      <c r="V430" s="492">
        <v>7</v>
      </c>
      <c r="W430" s="492">
        <v>7</v>
      </c>
      <c r="X430" s="493">
        <v>7</v>
      </c>
      <c r="Y430" s="417">
        <f t="shared" si="132"/>
        <v>7</v>
      </c>
      <c r="Z430" s="404">
        <f t="shared" si="140"/>
        <v>7</v>
      </c>
      <c r="AA430" s="401" t="str">
        <f t="shared" si="125"/>
        <v>B-</v>
      </c>
      <c r="AB430" s="423">
        <v>7</v>
      </c>
      <c r="AC430" s="1050"/>
      <c r="AD430" s="412" t="str">
        <f t="shared" si="126"/>
        <v>B-</v>
      </c>
      <c r="AE430" s="408">
        <f t="shared" si="141"/>
        <v>7</v>
      </c>
      <c r="AF430" s="288"/>
      <c r="AG430" s="567"/>
      <c r="AH430" s="567"/>
      <c r="AI430" s="566" t="str">
        <f t="shared" si="135"/>
        <v>N</v>
      </c>
      <c r="AJ430" s="572"/>
      <c r="AK430" s="558"/>
      <c r="AL430" s="558"/>
      <c r="AM430" s="559"/>
      <c r="AN430" s="559"/>
      <c r="AO430" s="560"/>
      <c r="AP430" s="598">
        <f t="shared" si="136"/>
        <v>0</v>
      </c>
      <c r="AQ430" s="598">
        <f t="shared" si="137"/>
        <v>0</v>
      </c>
      <c r="AR430" s="558">
        <f t="shared" si="138"/>
        <v>0</v>
      </c>
      <c r="AS430" s="599">
        <f t="shared" si="127"/>
        <v>75</v>
      </c>
      <c r="AT430" s="772">
        <v>75</v>
      </c>
      <c r="AU430" s="661"/>
      <c r="AV430" s="661"/>
      <c r="AW430" s="661"/>
      <c r="AX430" s="661"/>
      <c r="AY430" s="661"/>
      <c r="AZ430" s="661"/>
      <c r="BA430" s="661"/>
      <c r="BB430" s="661"/>
      <c r="BC430" s="661"/>
      <c r="BD430" s="787"/>
    </row>
    <row r="431" spans="1:56" ht="76.5" x14ac:dyDescent="0.9">
      <c r="A431" s="430">
        <v>20</v>
      </c>
      <c r="B431" s="776">
        <f>DATOS!F27</f>
        <v>0</v>
      </c>
      <c r="C431" s="491">
        <v>6</v>
      </c>
      <c r="D431" s="492">
        <v>6</v>
      </c>
      <c r="E431" s="492">
        <v>6</v>
      </c>
      <c r="F431" s="493">
        <v>6</v>
      </c>
      <c r="G431" s="417">
        <f t="shared" si="128"/>
        <v>6</v>
      </c>
      <c r="H431" s="491">
        <v>6</v>
      </c>
      <c r="I431" s="492">
        <v>6</v>
      </c>
      <c r="J431" s="492">
        <v>6</v>
      </c>
      <c r="K431" s="493">
        <v>6</v>
      </c>
      <c r="L431" s="417">
        <f t="shared" si="129"/>
        <v>6</v>
      </c>
      <c r="M431" s="404">
        <f t="shared" si="139"/>
        <v>6</v>
      </c>
      <c r="N431" s="401" t="str">
        <f t="shared" si="124"/>
        <v>C+</v>
      </c>
      <c r="O431" s="396"/>
      <c r="P431" s="491">
        <v>6</v>
      </c>
      <c r="Q431" s="492">
        <v>6</v>
      </c>
      <c r="R431" s="492">
        <v>6</v>
      </c>
      <c r="S431" s="493">
        <v>6</v>
      </c>
      <c r="T431" s="420">
        <f t="shared" si="131"/>
        <v>6</v>
      </c>
      <c r="U431" s="491">
        <v>6</v>
      </c>
      <c r="V431" s="492">
        <v>6</v>
      </c>
      <c r="W431" s="492">
        <v>6</v>
      </c>
      <c r="X431" s="493">
        <v>6</v>
      </c>
      <c r="Y431" s="417">
        <f t="shared" si="132"/>
        <v>6</v>
      </c>
      <c r="Z431" s="404">
        <f t="shared" si="140"/>
        <v>6</v>
      </c>
      <c r="AA431" s="401" t="str">
        <f t="shared" si="125"/>
        <v>C+</v>
      </c>
      <c r="AB431" s="423">
        <v>6</v>
      </c>
      <c r="AC431" s="1050"/>
      <c r="AD431" s="412" t="str">
        <f t="shared" si="126"/>
        <v>C+</v>
      </c>
      <c r="AE431" s="408">
        <f t="shared" si="141"/>
        <v>6</v>
      </c>
      <c r="AF431" s="288"/>
      <c r="AG431" s="567"/>
      <c r="AH431" s="567"/>
      <c r="AI431" s="566" t="str">
        <f t="shared" si="135"/>
        <v>N</v>
      </c>
      <c r="AJ431" s="572"/>
      <c r="AK431" s="558"/>
      <c r="AL431" s="558"/>
      <c r="AM431" s="559"/>
      <c r="AN431" s="559"/>
      <c r="AO431" s="560"/>
      <c r="AP431" s="598">
        <f t="shared" si="136"/>
        <v>0</v>
      </c>
      <c r="AQ431" s="598">
        <f t="shared" si="137"/>
        <v>0</v>
      </c>
      <c r="AR431" s="558">
        <f t="shared" si="138"/>
        <v>0</v>
      </c>
      <c r="AS431" s="599">
        <f t="shared" si="127"/>
        <v>75</v>
      </c>
      <c r="AT431" s="772">
        <v>75</v>
      </c>
      <c r="AU431" s="661"/>
      <c r="AV431" s="661"/>
      <c r="AW431" s="661"/>
      <c r="AX431" s="661"/>
      <c r="AY431" s="661"/>
      <c r="AZ431" s="661"/>
      <c r="BA431" s="661"/>
      <c r="BB431" s="661"/>
      <c r="BC431" s="661"/>
      <c r="BD431" s="787"/>
    </row>
    <row r="432" spans="1:56" ht="76.5" x14ac:dyDescent="0.9">
      <c r="A432" s="430">
        <v>21</v>
      </c>
      <c r="B432" s="776">
        <f>DATOS!F28</f>
        <v>0</v>
      </c>
      <c r="C432" s="491">
        <v>6</v>
      </c>
      <c r="D432" s="492">
        <v>6</v>
      </c>
      <c r="E432" s="492">
        <v>6</v>
      </c>
      <c r="F432" s="493">
        <v>6</v>
      </c>
      <c r="G432" s="417">
        <f t="shared" si="128"/>
        <v>6</v>
      </c>
      <c r="H432" s="491">
        <v>6</v>
      </c>
      <c r="I432" s="492">
        <v>6</v>
      </c>
      <c r="J432" s="492">
        <v>6</v>
      </c>
      <c r="K432" s="493">
        <v>6</v>
      </c>
      <c r="L432" s="417">
        <f t="shared" si="129"/>
        <v>6</v>
      </c>
      <c r="M432" s="404">
        <f t="shared" si="139"/>
        <v>6</v>
      </c>
      <c r="N432" s="401" t="str">
        <f t="shared" si="124"/>
        <v>C+</v>
      </c>
      <c r="O432" s="396"/>
      <c r="P432" s="491">
        <v>6</v>
      </c>
      <c r="Q432" s="492">
        <v>6</v>
      </c>
      <c r="R432" s="492">
        <v>6</v>
      </c>
      <c r="S432" s="493">
        <v>6</v>
      </c>
      <c r="T432" s="420">
        <f t="shared" si="131"/>
        <v>6</v>
      </c>
      <c r="U432" s="491">
        <v>6</v>
      </c>
      <c r="V432" s="492">
        <v>6</v>
      </c>
      <c r="W432" s="492">
        <v>6</v>
      </c>
      <c r="X432" s="493">
        <v>6</v>
      </c>
      <c r="Y432" s="417">
        <f t="shared" si="132"/>
        <v>6</v>
      </c>
      <c r="Z432" s="404">
        <f t="shared" si="140"/>
        <v>6</v>
      </c>
      <c r="AA432" s="401" t="str">
        <f t="shared" si="125"/>
        <v>C+</v>
      </c>
      <c r="AB432" s="423">
        <v>6</v>
      </c>
      <c r="AC432" s="1050"/>
      <c r="AD432" s="412" t="str">
        <f t="shared" si="126"/>
        <v>C+</v>
      </c>
      <c r="AE432" s="408">
        <f t="shared" si="141"/>
        <v>6</v>
      </c>
      <c r="AF432" s="288"/>
      <c r="AG432" s="567"/>
      <c r="AH432" s="567"/>
      <c r="AI432" s="566" t="str">
        <f t="shared" si="135"/>
        <v>N</v>
      </c>
      <c r="AJ432" s="572"/>
      <c r="AK432" s="558"/>
      <c r="AL432" s="558"/>
      <c r="AM432" s="559"/>
      <c r="AN432" s="559"/>
      <c r="AO432" s="560"/>
      <c r="AP432" s="598">
        <f t="shared" si="136"/>
        <v>0</v>
      </c>
      <c r="AQ432" s="598">
        <f t="shared" si="137"/>
        <v>0</v>
      </c>
      <c r="AR432" s="558">
        <f t="shared" si="138"/>
        <v>0</v>
      </c>
      <c r="AS432" s="599">
        <f t="shared" si="127"/>
        <v>75</v>
      </c>
      <c r="AT432" s="772">
        <v>75</v>
      </c>
      <c r="AU432" s="661"/>
      <c r="AV432" s="661"/>
      <c r="AW432" s="661"/>
      <c r="AX432" s="661"/>
      <c r="AY432" s="661"/>
      <c r="AZ432" s="661"/>
      <c r="BA432" s="661"/>
      <c r="BB432" s="661"/>
      <c r="BC432" s="661"/>
      <c r="BD432" s="787"/>
    </row>
    <row r="433" spans="1:56" ht="76.5" x14ac:dyDescent="0.9">
      <c r="A433" s="430">
        <v>22</v>
      </c>
      <c r="B433" s="776">
        <f>DATOS!F29</f>
        <v>0</v>
      </c>
      <c r="C433" s="491">
        <v>6</v>
      </c>
      <c r="D433" s="492">
        <v>6</v>
      </c>
      <c r="E433" s="492">
        <v>6</v>
      </c>
      <c r="F433" s="493">
        <v>6</v>
      </c>
      <c r="G433" s="417">
        <f t="shared" si="128"/>
        <v>6</v>
      </c>
      <c r="H433" s="491">
        <v>6</v>
      </c>
      <c r="I433" s="492">
        <v>6</v>
      </c>
      <c r="J433" s="492">
        <v>6</v>
      </c>
      <c r="K433" s="493">
        <v>6</v>
      </c>
      <c r="L433" s="417">
        <f t="shared" si="129"/>
        <v>6</v>
      </c>
      <c r="M433" s="404">
        <f t="shared" si="139"/>
        <v>6</v>
      </c>
      <c r="N433" s="401" t="str">
        <f t="shared" si="124"/>
        <v>C+</v>
      </c>
      <c r="O433" s="396"/>
      <c r="P433" s="491">
        <v>6</v>
      </c>
      <c r="Q433" s="492">
        <v>6</v>
      </c>
      <c r="R433" s="492">
        <v>6</v>
      </c>
      <c r="S433" s="493">
        <v>6</v>
      </c>
      <c r="T433" s="420">
        <f t="shared" si="131"/>
        <v>6</v>
      </c>
      <c r="U433" s="491">
        <v>6</v>
      </c>
      <c r="V433" s="492">
        <v>6</v>
      </c>
      <c r="W433" s="492">
        <v>6</v>
      </c>
      <c r="X433" s="493">
        <v>6</v>
      </c>
      <c r="Y433" s="417">
        <f t="shared" si="132"/>
        <v>6</v>
      </c>
      <c r="Z433" s="404">
        <f t="shared" si="140"/>
        <v>6</v>
      </c>
      <c r="AA433" s="401" t="str">
        <f t="shared" si="125"/>
        <v>C+</v>
      </c>
      <c r="AB433" s="423">
        <v>6</v>
      </c>
      <c r="AC433" s="1050"/>
      <c r="AD433" s="412" t="str">
        <f t="shared" si="126"/>
        <v>C+</v>
      </c>
      <c r="AE433" s="408">
        <f t="shared" si="141"/>
        <v>6</v>
      </c>
      <c r="AF433" s="288"/>
      <c r="AG433" s="567"/>
      <c r="AH433" s="567"/>
      <c r="AI433" s="566" t="str">
        <f t="shared" si="135"/>
        <v>N</v>
      </c>
      <c r="AJ433" s="572"/>
      <c r="AK433" s="558"/>
      <c r="AL433" s="558"/>
      <c r="AM433" s="559"/>
      <c r="AN433" s="559"/>
      <c r="AO433" s="560"/>
      <c r="AP433" s="598">
        <f t="shared" si="136"/>
        <v>0</v>
      </c>
      <c r="AQ433" s="598">
        <f t="shared" si="137"/>
        <v>0</v>
      </c>
      <c r="AR433" s="558">
        <f t="shared" si="138"/>
        <v>0</v>
      </c>
      <c r="AS433" s="599">
        <f t="shared" si="127"/>
        <v>75</v>
      </c>
      <c r="AT433" s="772">
        <v>75</v>
      </c>
      <c r="AU433" s="661"/>
      <c r="AV433" s="661"/>
      <c r="AW433" s="661"/>
      <c r="AX433" s="661"/>
      <c r="AY433" s="661"/>
      <c r="AZ433" s="661"/>
      <c r="BA433" s="661"/>
      <c r="BB433" s="661"/>
      <c r="BC433" s="661"/>
      <c r="BD433" s="787"/>
    </row>
    <row r="434" spans="1:56" ht="76.5" x14ac:dyDescent="0.9">
      <c r="A434" s="430">
        <v>23</v>
      </c>
      <c r="B434" s="776">
        <f>DATOS!F30</f>
        <v>0</v>
      </c>
      <c r="C434" s="491">
        <v>5</v>
      </c>
      <c r="D434" s="492">
        <v>5</v>
      </c>
      <c r="E434" s="492">
        <v>5</v>
      </c>
      <c r="F434" s="493">
        <v>5</v>
      </c>
      <c r="G434" s="417">
        <f t="shared" si="128"/>
        <v>5</v>
      </c>
      <c r="H434" s="491">
        <v>5</v>
      </c>
      <c r="I434" s="492">
        <v>5</v>
      </c>
      <c r="J434" s="492">
        <v>5</v>
      </c>
      <c r="K434" s="493">
        <v>5</v>
      </c>
      <c r="L434" s="417">
        <f t="shared" si="129"/>
        <v>5</v>
      </c>
      <c r="M434" s="404">
        <f t="shared" si="139"/>
        <v>5</v>
      </c>
      <c r="N434" s="401" t="str">
        <f t="shared" si="124"/>
        <v>C-</v>
      </c>
      <c r="O434" s="396"/>
      <c r="P434" s="491">
        <v>5</v>
      </c>
      <c r="Q434" s="492">
        <v>5</v>
      </c>
      <c r="R434" s="492">
        <v>5</v>
      </c>
      <c r="S434" s="493">
        <v>5</v>
      </c>
      <c r="T434" s="420">
        <f t="shared" si="131"/>
        <v>5</v>
      </c>
      <c r="U434" s="491">
        <v>5</v>
      </c>
      <c r="V434" s="492">
        <v>5</v>
      </c>
      <c r="W434" s="492">
        <v>5</v>
      </c>
      <c r="X434" s="493">
        <v>5</v>
      </c>
      <c r="Y434" s="417">
        <f t="shared" si="132"/>
        <v>5</v>
      </c>
      <c r="Z434" s="404">
        <f t="shared" si="140"/>
        <v>5</v>
      </c>
      <c r="AA434" s="401" t="str">
        <f t="shared" si="125"/>
        <v>C-</v>
      </c>
      <c r="AB434" s="423">
        <v>5</v>
      </c>
      <c r="AC434" s="1050"/>
      <c r="AD434" s="412" t="str">
        <f t="shared" si="126"/>
        <v>C-</v>
      </c>
      <c r="AE434" s="408">
        <f t="shared" si="141"/>
        <v>5</v>
      </c>
      <c r="AF434" s="288"/>
      <c r="AG434" s="567"/>
      <c r="AH434" s="567"/>
      <c r="AI434" s="566" t="str">
        <f t="shared" si="135"/>
        <v>N</v>
      </c>
      <c r="AJ434" s="572"/>
      <c r="AK434" s="558"/>
      <c r="AL434" s="558"/>
      <c r="AM434" s="559"/>
      <c r="AN434" s="559"/>
      <c r="AO434" s="560"/>
      <c r="AP434" s="598">
        <f t="shared" si="136"/>
        <v>0</v>
      </c>
      <c r="AQ434" s="598">
        <f t="shared" si="137"/>
        <v>0</v>
      </c>
      <c r="AR434" s="558">
        <f t="shared" si="138"/>
        <v>0</v>
      </c>
      <c r="AS434" s="599">
        <f t="shared" si="127"/>
        <v>75</v>
      </c>
      <c r="AT434" s="772">
        <v>75</v>
      </c>
      <c r="AU434" s="661"/>
      <c r="AV434" s="661"/>
      <c r="AW434" s="661"/>
      <c r="AX434" s="661"/>
      <c r="AY434" s="661"/>
      <c r="AZ434" s="661"/>
      <c r="BA434" s="661"/>
      <c r="BB434" s="661"/>
      <c r="BC434" s="661"/>
      <c r="BD434" s="787"/>
    </row>
    <row r="435" spans="1:56" ht="76.5" x14ac:dyDescent="0.9">
      <c r="A435" s="430">
        <v>24</v>
      </c>
      <c r="B435" s="776">
        <f>DATOS!F31</f>
        <v>0</v>
      </c>
      <c r="C435" s="491">
        <v>5</v>
      </c>
      <c r="D435" s="492">
        <v>5</v>
      </c>
      <c r="E435" s="492">
        <v>5</v>
      </c>
      <c r="F435" s="493">
        <v>5</v>
      </c>
      <c r="G435" s="417">
        <f t="shared" si="128"/>
        <v>5</v>
      </c>
      <c r="H435" s="491">
        <v>5</v>
      </c>
      <c r="I435" s="492">
        <v>5</v>
      </c>
      <c r="J435" s="492">
        <v>5</v>
      </c>
      <c r="K435" s="493">
        <v>5</v>
      </c>
      <c r="L435" s="417">
        <f t="shared" si="129"/>
        <v>5</v>
      </c>
      <c r="M435" s="404">
        <f t="shared" si="139"/>
        <v>5</v>
      </c>
      <c r="N435" s="401" t="str">
        <f t="shared" si="124"/>
        <v>C-</v>
      </c>
      <c r="O435" s="396"/>
      <c r="P435" s="491">
        <v>5</v>
      </c>
      <c r="Q435" s="492">
        <v>5</v>
      </c>
      <c r="R435" s="492">
        <v>5</v>
      </c>
      <c r="S435" s="493">
        <v>5</v>
      </c>
      <c r="T435" s="420">
        <f t="shared" si="131"/>
        <v>5</v>
      </c>
      <c r="U435" s="491">
        <v>5</v>
      </c>
      <c r="V435" s="492">
        <v>5</v>
      </c>
      <c r="W435" s="492">
        <v>5</v>
      </c>
      <c r="X435" s="493">
        <v>5</v>
      </c>
      <c r="Y435" s="417">
        <f t="shared" si="132"/>
        <v>5</v>
      </c>
      <c r="Z435" s="404">
        <f t="shared" si="140"/>
        <v>5</v>
      </c>
      <c r="AA435" s="401" t="str">
        <f t="shared" si="125"/>
        <v>C-</v>
      </c>
      <c r="AB435" s="423">
        <v>5</v>
      </c>
      <c r="AC435" s="1050"/>
      <c r="AD435" s="412" t="str">
        <f t="shared" si="126"/>
        <v>C-</v>
      </c>
      <c r="AE435" s="408">
        <f t="shared" si="141"/>
        <v>5</v>
      </c>
      <c r="AF435" s="288"/>
      <c r="AG435" s="567"/>
      <c r="AH435" s="567"/>
      <c r="AI435" s="566" t="str">
        <f t="shared" si="135"/>
        <v>N</v>
      </c>
      <c r="AJ435" s="572"/>
      <c r="AK435" s="558"/>
      <c r="AL435" s="558"/>
      <c r="AM435" s="559"/>
      <c r="AN435" s="559"/>
      <c r="AO435" s="560"/>
      <c r="AP435" s="598">
        <f t="shared" si="136"/>
        <v>0</v>
      </c>
      <c r="AQ435" s="598">
        <f t="shared" si="137"/>
        <v>0</v>
      </c>
      <c r="AR435" s="558">
        <f t="shared" si="138"/>
        <v>0</v>
      </c>
      <c r="AS435" s="599">
        <f t="shared" si="127"/>
        <v>75</v>
      </c>
      <c r="AT435" s="772">
        <v>75</v>
      </c>
      <c r="AU435" s="661"/>
      <c r="AV435" s="661"/>
      <c r="AW435" s="661"/>
      <c r="AX435" s="661"/>
      <c r="AY435" s="661"/>
      <c r="AZ435" s="661"/>
      <c r="BA435" s="661"/>
      <c r="BB435" s="661"/>
      <c r="BC435" s="661"/>
      <c r="BD435" s="787"/>
    </row>
    <row r="436" spans="1:56" ht="76.5" x14ac:dyDescent="0.9">
      <c r="A436" s="430">
        <v>25</v>
      </c>
      <c r="B436" s="776">
        <f>DATOS!F32</f>
        <v>0</v>
      </c>
      <c r="C436" s="491">
        <v>5</v>
      </c>
      <c r="D436" s="492">
        <v>5</v>
      </c>
      <c r="E436" s="492">
        <v>5</v>
      </c>
      <c r="F436" s="493">
        <v>5</v>
      </c>
      <c r="G436" s="417">
        <f t="shared" si="128"/>
        <v>5</v>
      </c>
      <c r="H436" s="491">
        <v>5</v>
      </c>
      <c r="I436" s="492">
        <v>5</v>
      </c>
      <c r="J436" s="492">
        <v>5</v>
      </c>
      <c r="K436" s="493">
        <v>5</v>
      </c>
      <c r="L436" s="417">
        <f t="shared" si="129"/>
        <v>5</v>
      </c>
      <c r="M436" s="404">
        <f t="shared" si="139"/>
        <v>5</v>
      </c>
      <c r="N436" s="401" t="str">
        <f t="shared" si="124"/>
        <v>C-</v>
      </c>
      <c r="O436" s="396"/>
      <c r="P436" s="491">
        <v>5</v>
      </c>
      <c r="Q436" s="492">
        <v>5</v>
      </c>
      <c r="R436" s="492">
        <v>5</v>
      </c>
      <c r="S436" s="493">
        <v>5</v>
      </c>
      <c r="T436" s="420">
        <f t="shared" si="131"/>
        <v>5</v>
      </c>
      <c r="U436" s="491">
        <v>5</v>
      </c>
      <c r="V436" s="492">
        <v>5</v>
      </c>
      <c r="W436" s="492">
        <v>5</v>
      </c>
      <c r="X436" s="493">
        <v>5</v>
      </c>
      <c r="Y436" s="417">
        <f t="shared" si="132"/>
        <v>5</v>
      </c>
      <c r="Z436" s="404">
        <f t="shared" si="140"/>
        <v>5</v>
      </c>
      <c r="AA436" s="401" t="str">
        <f t="shared" si="125"/>
        <v>C-</v>
      </c>
      <c r="AB436" s="423">
        <v>5</v>
      </c>
      <c r="AC436" s="1050"/>
      <c r="AD436" s="412" t="str">
        <f t="shared" si="126"/>
        <v>C-</v>
      </c>
      <c r="AE436" s="408">
        <f t="shared" si="141"/>
        <v>5</v>
      </c>
      <c r="AF436" s="288"/>
      <c r="AG436" s="567"/>
      <c r="AH436" s="567"/>
      <c r="AI436" s="566" t="str">
        <f t="shared" si="135"/>
        <v>N</v>
      </c>
      <c r="AJ436" s="572"/>
      <c r="AK436" s="558"/>
      <c r="AL436" s="558"/>
      <c r="AM436" s="559"/>
      <c r="AN436" s="559"/>
      <c r="AO436" s="560"/>
      <c r="AP436" s="598">
        <f t="shared" si="136"/>
        <v>0</v>
      </c>
      <c r="AQ436" s="598">
        <f t="shared" si="137"/>
        <v>0</v>
      </c>
      <c r="AR436" s="558">
        <f t="shared" si="138"/>
        <v>0</v>
      </c>
      <c r="AS436" s="599">
        <f t="shared" si="127"/>
        <v>75</v>
      </c>
      <c r="AT436" s="772">
        <v>75</v>
      </c>
      <c r="AU436" s="661"/>
      <c r="AV436" s="661"/>
      <c r="AW436" s="661"/>
      <c r="AX436" s="661"/>
      <c r="AY436" s="661"/>
      <c r="AZ436" s="661"/>
      <c r="BA436" s="661"/>
      <c r="BB436" s="661"/>
      <c r="BC436" s="661"/>
      <c r="BD436" s="787"/>
    </row>
    <row r="437" spans="1:56" ht="76.5" x14ac:dyDescent="0.9">
      <c r="A437" s="430">
        <v>26</v>
      </c>
      <c r="B437" s="776">
        <f>DATOS!F33</f>
        <v>0</v>
      </c>
      <c r="C437" s="491">
        <v>4</v>
      </c>
      <c r="D437" s="492">
        <v>4</v>
      </c>
      <c r="E437" s="492">
        <v>4</v>
      </c>
      <c r="F437" s="493">
        <v>4</v>
      </c>
      <c r="G437" s="417">
        <f t="shared" si="128"/>
        <v>4</v>
      </c>
      <c r="H437" s="491">
        <v>4</v>
      </c>
      <c r="I437" s="492">
        <v>4</v>
      </c>
      <c r="J437" s="492">
        <v>4</v>
      </c>
      <c r="K437" s="493">
        <v>4</v>
      </c>
      <c r="L437" s="417">
        <f t="shared" si="129"/>
        <v>4</v>
      </c>
      <c r="M437" s="404">
        <f t="shared" si="139"/>
        <v>4</v>
      </c>
      <c r="N437" s="401" t="str">
        <f t="shared" si="124"/>
        <v>D+</v>
      </c>
      <c r="O437" s="396"/>
      <c r="P437" s="491">
        <v>4</v>
      </c>
      <c r="Q437" s="492">
        <v>4</v>
      </c>
      <c r="R437" s="492">
        <v>4</v>
      </c>
      <c r="S437" s="493">
        <v>4</v>
      </c>
      <c r="T437" s="420">
        <f t="shared" si="131"/>
        <v>4</v>
      </c>
      <c r="U437" s="491">
        <v>4</v>
      </c>
      <c r="V437" s="492">
        <v>4</v>
      </c>
      <c r="W437" s="492">
        <v>4</v>
      </c>
      <c r="X437" s="493">
        <v>4</v>
      </c>
      <c r="Y437" s="417">
        <f t="shared" si="132"/>
        <v>4</v>
      </c>
      <c r="Z437" s="404">
        <f t="shared" si="140"/>
        <v>4</v>
      </c>
      <c r="AA437" s="401" t="str">
        <f t="shared" si="125"/>
        <v>D+</v>
      </c>
      <c r="AB437" s="423">
        <v>4</v>
      </c>
      <c r="AC437" s="1050"/>
      <c r="AD437" s="412" t="str">
        <f t="shared" si="126"/>
        <v>D+</v>
      </c>
      <c r="AE437" s="408">
        <f t="shared" si="141"/>
        <v>4</v>
      </c>
      <c r="AF437" s="288"/>
      <c r="AG437" s="567"/>
      <c r="AH437" s="567"/>
      <c r="AI437" s="566" t="str">
        <f t="shared" si="135"/>
        <v>N</v>
      </c>
      <c r="AJ437" s="572"/>
      <c r="AK437" s="558"/>
      <c r="AL437" s="558"/>
      <c r="AM437" s="559"/>
      <c r="AN437" s="559"/>
      <c r="AO437" s="560"/>
      <c r="AP437" s="598">
        <f t="shared" si="136"/>
        <v>0</v>
      </c>
      <c r="AQ437" s="598">
        <f t="shared" si="137"/>
        <v>0</v>
      </c>
      <c r="AR437" s="558">
        <f t="shared" si="138"/>
        <v>0</v>
      </c>
      <c r="AS437" s="599">
        <f t="shared" si="127"/>
        <v>75</v>
      </c>
      <c r="AT437" s="772">
        <v>75</v>
      </c>
      <c r="AU437" s="661"/>
      <c r="AV437" s="661"/>
      <c r="AW437" s="661"/>
      <c r="AX437" s="661"/>
      <c r="AY437" s="661"/>
      <c r="AZ437" s="661"/>
      <c r="BA437" s="661"/>
      <c r="BB437" s="661"/>
      <c r="BC437" s="661"/>
      <c r="BD437" s="787"/>
    </row>
    <row r="438" spans="1:56" ht="76.5" x14ac:dyDescent="0.9">
      <c r="A438" s="430">
        <v>27</v>
      </c>
      <c r="B438" s="776">
        <f>DATOS!F34</f>
        <v>0</v>
      </c>
      <c r="C438" s="491">
        <v>4</v>
      </c>
      <c r="D438" s="492">
        <v>4</v>
      </c>
      <c r="E438" s="492">
        <v>4</v>
      </c>
      <c r="F438" s="493">
        <v>4</v>
      </c>
      <c r="G438" s="417">
        <f t="shared" si="128"/>
        <v>4</v>
      </c>
      <c r="H438" s="491">
        <v>4</v>
      </c>
      <c r="I438" s="492">
        <v>4</v>
      </c>
      <c r="J438" s="492">
        <v>4</v>
      </c>
      <c r="K438" s="493">
        <v>4</v>
      </c>
      <c r="L438" s="417">
        <f t="shared" si="129"/>
        <v>4</v>
      </c>
      <c r="M438" s="404">
        <f t="shared" si="139"/>
        <v>4</v>
      </c>
      <c r="N438" s="401" t="str">
        <f t="shared" si="124"/>
        <v>D+</v>
      </c>
      <c r="O438" s="396"/>
      <c r="P438" s="491">
        <v>4</v>
      </c>
      <c r="Q438" s="492">
        <v>4</v>
      </c>
      <c r="R438" s="492">
        <v>4</v>
      </c>
      <c r="S438" s="493">
        <v>4</v>
      </c>
      <c r="T438" s="420">
        <f t="shared" si="131"/>
        <v>4</v>
      </c>
      <c r="U438" s="491">
        <v>4</v>
      </c>
      <c r="V438" s="492">
        <v>4</v>
      </c>
      <c r="W438" s="492">
        <v>4</v>
      </c>
      <c r="X438" s="493">
        <v>4</v>
      </c>
      <c r="Y438" s="417">
        <f t="shared" si="132"/>
        <v>4</v>
      </c>
      <c r="Z438" s="404">
        <f t="shared" si="140"/>
        <v>4</v>
      </c>
      <c r="AA438" s="401" t="str">
        <f t="shared" si="125"/>
        <v>D+</v>
      </c>
      <c r="AB438" s="423">
        <v>4</v>
      </c>
      <c r="AC438" s="1050"/>
      <c r="AD438" s="412" t="str">
        <f t="shared" si="126"/>
        <v>D+</v>
      </c>
      <c r="AE438" s="408">
        <f t="shared" si="141"/>
        <v>4</v>
      </c>
      <c r="AF438" s="288"/>
      <c r="AG438" s="567"/>
      <c r="AH438" s="567"/>
      <c r="AI438" s="566" t="str">
        <f t="shared" si="135"/>
        <v>N</v>
      </c>
      <c r="AJ438" s="572"/>
      <c r="AK438" s="558"/>
      <c r="AL438" s="558"/>
      <c r="AM438" s="559"/>
      <c r="AN438" s="559"/>
      <c r="AO438" s="560"/>
      <c r="AP438" s="598">
        <f t="shared" si="136"/>
        <v>0</v>
      </c>
      <c r="AQ438" s="598">
        <f t="shared" si="137"/>
        <v>0</v>
      </c>
      <c r="AR438" s="558">
        <f t="shared" si="138"/>
        <v>0</v>
      </c>
      <c r="AS438" s="599">
        <f t="shared" si="127"/>
        <v>75</v>
      </c>
      <c r="AT438" s="772">
        <v>75</v>
      </c>
      <c r="AU438" s="661"/>
      <c r="AV438" s="661"/>
      <c r="AW438" s="661"/>
      <c r="AX438" s="661"/>
      <c r="AY438" s="661"/>
      <c r="AZ438" s="661"/>
      <c r="BA438" s="661"/>
      <c r="BB438" s="661"/>
      <c r="BC438" s="661"/>
      <c r="BD438" s="787"/>
    </row>
    <row r="439" spans="1:56" ht="76.5" x14ac:dyDescent="0.9">
      <c r="A439" s="430">
        <v>28</v>
      </c>
      <c r="B439" s="776">
        <f>DATOS!F35</f>
        <v>0</v>
      </c>
      <c r="C439" s="491">
        <v>4</v>
      </c>
      <c r="D439" s="492">
        <v>4</v>
      </c>
      <c r="E439" s="492">
        <v>4</v>
      </c>
      <c r="F439" s="493">
        <v>4</v>
      </c>
      <c r="G439" s="417">
        <f t="shared" si="128"/>
        <v>4</v>
      </c>
      <c r="H439" s="491">
        <v>4</v>
      </c>
      <c r="I439" s="492">
        <v>4</v>
      </c>
      <c r="J439" s="492">
        <v>4</v>
      </c>
      <c r="K439" s="493">
        <v>4</v>
      </c>
      <c r="L439" s="417">
        <f t="shared" si="129"/>
        <v>4</v>
      </c>
      <c r="M439" s="404">
        <f t="shared" si="139"/>
        <v>4</v>
      </c>
      <c r="N439" s="401" t="str">
        <f t="shared" si="124"/>
        <v>D+</v>
      </c>
      <c r="O439" s="396"/>
      <c r="P439" s="491">
        <v>4</v>
      </c>
      <c r="Q439" s="492">
        <v>4</v>
      </c>
      <c r="R439" s="492">
        <v>4</v>
      </c>
      <c r="S439" s="493">
        <v>4</v>
      </c>
      <c r="T439" s="420">
        <f t="shared" si="131"/>
        <v>4</v>
      </c>
      <c r="U439" s="491">
        <v>4</v>
      </c>
      <c r="V439" s="492">
        <v>4</v>
      </c>
      <c r="W439" s="492">
        <v>4</v>
      </c>
      <c r="X439" s="493">
        <v>4</v>
      </c>
      <c r="Y439" s="417">
        <f t="shared" si="132"/>
        <v>4</v>
      </c>
      <c r="Z439" s="404">
        <f t="shared" si="140"/>
        <v>4</v>
      </c>
      <c r="AA439" s="401" t="str">
        <f t="shared" si="125"/>
        <v>D+</v>
      </c>
      <c r="AB439" s="423">
        <v>4</v>
      </c>
      <c r="AC439" s="1050"/>
      <c r="AD439" s="412" t="str">
        <f t="shared" si="126"/>
        <v>D+</v>
      </c>
      <c r="AE439" s="408">
        <f t="shared" si="141"/>
        <v>4</v>
      </c>
      <c r="AF439" s="288"/>
      <c r="AG439" s="567"/>
      <c r="AH439" s="567"/>
      <c r="AI439" s="566" t="str">
        <f t="shared" si="135"/>
        <v>N</v>
      </c>
      <c r="AJ439" s="572"/>
      <c r="AK439" s="558"/>
      <c r="AL439" s="558"/>
      <c r="AM439" s="559"/>
      <c r="AN439" s="559"/>
      <c r="AO439" s="560"/>
      <c r="AP439" s="598">
        <f t="shared" si="136"/>
        <v>0</v>
      </c>
      <c r="AQ439" s="598">
        <f t="shared" si="137"/>
        <v>0</v>
      </c>
      <c r="AR439" s="558">
        <f t="shared" si="138"/>
        <v>0</v>
      </c>
      <c r="AS439" s="599">
        <f t="shared" si="127"/>
        <v>75</v>
      </c>
      <c r="AT439" s="772">
        <v>75</v>
      </c>
      <c r="AU439" s="661"/>
      <c r="AV439" s="661"/>
      <c r="AW439" s="661"/>
      <c r="AX439" s="661"/>
      <c r="AY439" s="661"/>
      <c r="AZ439" s="661"/>
      <c r="BA439" s="661"/>
      <c r="BB439" s="661"/>
      <c r="BC439" s="661"/>
      <c r="BD439" s="787"/>
    </row>
    <row r="440" spans="1:56" ht="76.5" x14ac:dyDescent="0.9">
      <c r="A440" s="430">
        <v>29</v>
      </c>
      <c r="B440" s="776">
        <f>DATOS!F36</f>
        <v>0</v>
      </c>
      <c r="C440" s="491">
        <v>5</v>
      </c>
      <c r="D440" s="492">
        <v>5</v>
      </c>
      <c r="E440" s="492">
        <v>5</v>
      </c>
      <c r="F440" s="493">
        <v>5</v>
      </c>
      <c r="G440" s="417">
        <f t="shared" si="128"/>
        <v>5</v>
      </c>
      <c r="H440" s="491">
        <v>5</v>
      </c>
      <c r="I440" s="492">
        <v>5</v>
      </c>
      <c r="J440" s="492">
        <v>5</v>
      </c>
      <c r="K440" s="493">
        <v>5</v>
      </c>
      <c r="L440" s="417">
        <f t="shared" si="129"/>
        <v>5</v>
      </c>
      <c r="M440" s="404">
        <f t="shared" si="139"/>
        <v>5</v>
      </c>
      <c r="N440" s="401" t="str">
        <f t="shared" si="124"/>
        <v>C-</v>
      </c>
      <c r="O440" s="396"/>
      <c r="P440" s="491">
        <v>5</v>
      </c>
      <c r="Q440" s="492">
        <v>5</v>
      </c>
      <c r="R440" s="492">
        <v>5</v>
      </c>
      <c r="S440" s="493">
        <v>5</v>
      </c>
      <c r="T440" s="420">
        <f t="shared" si="131"/>
        <v>5</v>
      </c>
      <c r="U440" s="491">
        <v>5</v>
      </c>
      <c r="V440" s="492">
        <v>5</v>
      </c>
      <c r="W440" s="492">
        <v>5</v>
      </c>
      <c r="X440" s="493">
        <v>5</v>
      </c>
      <c r="Y440" s="417">
        <f t="shared" si="132"/>
        <v>5</v>
      </c>
      <c r="Z440" s="404">
        <f t="shared" si="140"/>
        <v>5</v>
      </c>
      <c r="AA440" s="401" t="str">
        <f t="shared" si="125"/>
        <v>C-</v>
      </c>
      <c r="AB440" s="423">
        <v>5</v>
      </c>
      <c r="AC440" s="1050"/>
      <c r="AD440" s="412" t="str">
        <f t="shared" si="126"/>
        <v>C-</v>
      </c>
      <c r="AE440" s="408">
        <f t="shared" si="141"/>
        <v>5</v>
      </c>
      <c r="AF440" s="288"/>
      <c r="AG440" s="567"/>
      <c r="AH440" s="567"/>
      <c r="AI440" s="566" t="str">
        <f t="shared" si="135"/>
        <v>N</v>
      </c>
      <c r="AJ440" s="572"/>
      <c r="AK440" s="558"/>
      <c r="AL440" s="558"/>
      <c r="AM440" s="559"/>
      <c r="AN440" s="559"/>
      <c r="AO440" s="560"/>
      <c r="AP440" s="598">
        <f t="shared" si="136"/>
        <v>0</v>
      </c>
      <c r="AQ440" s="598">
        <f t="shared" si="137"/>
        <v>0</v>
      </c>
      <c r="AR440" s="558">
        <f t="shared" si="138"/>
        <v>0</v>
      </c>
      <c r="AS440" s="599">
        <f t="shared" si="127"/>
        <v>75</v>
      </c>
      <c r="AT440" s="772">
        <v>75</v>
      </c>
      <c r="AU440" s="661"/>
      <c r="AV440" s="661"/>
      <c r="AW440" s="661"/>
      <c r="AX440" s="661"/>
      <c r="AY440" s="661"/>
      <c r="AZ440" s="661"/>
      <c r="BA440" s="661"/>
      <c r="BB440" s="661"/>
      <c r="BC440" s="661"/>
      <c r="BD440" s="787"/>
    </row>
    <row r="441" spans="1:56" ht="76.5" x14ac:dyDescent="0.9">
      <c r="A441" s="430">
        <v>30</v>
      </c>
      <c r="B441" s="776">
        <f>DATOS!F37</f>
        <v>0</v>
      </c>
      <c r="C441" s="491">
        <v>3</v>
      </c>
      <c r="D441" s="492">
        <v>3</v>
      </c>
      <c r="E441" s="492">
        <v>3</v>
      </c>
      <c r="F441" s="493">
        <v>3</v>
      </c>
      <c r="G441" s="417">
        <f t="shared" si="128"/>
        <v>3</v>
      </c>
      <c r="H441" s="491">
        <v>3</v>
      </c>
      <c r="I441" s="492">
        <v>3</v>
      </c>
      <c r="J441" s="492">
        <v>3</v>
      </c>
      <c r="K441" s="493">
        <v>3</v>
      </c>
      <c r="L441" s="417">
        <f t="shared" si="129"/>
        <v>3</v>
      </c>
      <c r="M441" s="404">
        <f t="shared" si="139"/>
        <v>3</v>
      </c>
      <c r="N441" s="401" t="str">
        <f t="shared" si="124"/>
        <v>D-</v>
      </c>
      <c r="O441" s="396"/>
      <c r="P441" s="491">
        <v>3</v>
      </c>
      <c r="Q441" s="492">
        <v>3</v>
      </c>
      <c r="R441" s="492">
        <v>3</v>
      </c>
      <c r="S441" s="493">
        <v>3</v>
      </c>
      <c r="T441" s="420">
        <f t="shared" si="131"/>
        <v>3</v>
      </c>
      <c r="U441" s="491">
        <v>3</v>
      </c>
      <c r="V441" s="492">
        <v>3</v>
      </c>
      <c r="W441" s="492">
        <v>3</v>
      </c>
      <c r="X441" s="493">
        <v>3</v>
      </c>
      <c r="Y441" s="417">
        <f t="shared" si="132"/>
        <v>3</v>
      </c>
      <c r="Z441" s="404">
        <f t="shared" si="140"/>
        <v>3</v>
      </c>
      <c r="AA441" s="401" t="str">
        <f t="shared" si="125"/>
        <v>D-</v>
      </c>
      <c r="AB441" s="423">
        <v>3</v>
      </c>
      <c r="AC441" s="1050"/>
      <c r="AD441" s="412" t="str">
        <f t="shared" si="126"/>
        <v>D-</v>
      </c>
      <c r="AE441" s="408">
        <f t="shared" si="141"/>
        <v>3</v>
      </c>
      <c r="AF441" s="288"/>
      <c r="AG441" s="567"/>
      <c r="AH441" s="567"/>
      <c r="AI441" s="566" t="str">
        <f t="shared" si="135"/>
        <v>N</v>
      </c>
      <c r="AJ441" s="572"/>
      <c r="AK441" s="558"/>
      <c r="AL441" s="558"/>
      <c r="AM441" s="559"/>
      <c r="AN441" s="559"/>
      <c r="AO441" s="560"/>
      <c r="AP441" s="598">
        <f t="shared" si="136"/>
        <v>0</v>
      </c>
      <c r="AQ441" s="598">
        <f t="shared" si="137"/>
        <v>0</v>
      </c>
      <c r="AR441" s="558">
        <f t="shared" si="138"/>
        <v>0</v>
      </c>
      <c r="AS441" s="599">
        <f t="shared" si="127"/>
        <v>75</v>
      </c>
      <c r="AT441" s="772">
        <v>75</v>
      </c>
      <c r="AU441" s="661"/>
      <c r="AV441" s="661"/>
      <c r="AW441" s="661"/>
      <c r="AX441" s="661"/>
      <c r="AY441" s="661"/>
      <c r="AZ441" s="661"/>
      <c r="BA441" s="661"/>
      <c r="BB441" s="661"/>
      <c r="BC441" s="661"/>
      <c r="BD441" s="787"/>
    </row>
    <row r="442" spans="1:56" ht="76.5" x14ac:dyDescent="0.9">
      <c r="A442" s="430">
        <v>31</v>
      </c>
      <c r="B442" s="776">
        <f>DATOS!F38</f>
        <v>0</v>
      </c>
      <c r="C442" s="491">
        <v>3</v>
      </c>
      <c r="D442" s="492">
        <v>3</v>
      </c>
      <c r="E442" s="492">
        <v>3</v>
      </c>
      <c r="F442" s="493">
        <v>3</v>
      </c>
      <c r="G442" s="417">
        <f t="shared" si="128"/>
        <v>3</v>
      </c>
      <c r="H442" s="491">
        <v>3</v>
      </c>
      <c r="I442" s="492">
        <v>3</v>
      </c>
      <c r="J442" s="492">
        <v>3</v>
      </c>
      <c r="K442" s="493">
        <v>3</v>
      </c>
      <c r="L442" s="417">
        <f t="shared" si="129"/>
        <v>3</v>
      </c>
      <c r="M442" s="404">
        <f t="shared" si="139"/>
        <v>3</v>
      </c>
      <c r="N442" s="401" t="str">
        <f t="shared" si="124"/>
        <v>D-</v>
      </c>
      <c r="O442" s="396"/>
      <c r="P442" s="491">
        <v>3</v>
      </c>
      <c r="Q442" s="492">
        <v>3</v>
      </c>
      <c r="R442" s="492">
        <v>3</v>
      </c>
      <c r="S442" s="493">
        <v>3</v>
      </c>
      <c r="T442" s="420">
        <f t="shared" si="131"/>
        <v>3</v>
      </c>
      <c r="U442" s="491">
        <v>3</v>
      </c>
      <c r="V442" s="492">
        <v>3</v>
      </c>
      <c r="W442" s="492">
        <v>3</v>
      </c>
      <c r="X442" s="493">
        <v>3</v>
      </c>
      <c r="Y442" s="417">
        <f t="shared" si="132"/>
        <v>3</v>
      </c>
      <c r="Z442" s="404">
        <f t="shared" si="140"/>
        <v>3</v>
      </c>
      <c r="AA442" s="401" t="str">
        <f t="shared" si="125"/>
        <v>D-</v>
      </c>
      <c r="AB442" s="423">
        <v>3</v>
      </c>
      <c r="AC442" s="1050"/>
      <c r="AD442" s="412" t="str">
        <f t="shared" si="126"/>
        <v>D-</v>
      </c>
      <c r="AE442" s="408">
        <f t="shared" si="141"/>
        <v>3</v>
      </c>
      <c r="AF442" s="288"/>
      <c r="AG442" s="567"/>
      <c r="AH442" s="567"/>
      <c r="AI442" s="566" t="str">
        <f t="shared" si="135"/>
        <v>N</v>
      </c>
      <c r="AJ442" s="572"/>
      <c r="AK442" s="558"/>
      <c r="AL442" s="558"/>
      <c r="AM442" s="559"/>
      <c r="AN442" s="559"/>
      <c r="AO442" s="560"/>
      <c r="AP442" s="598">
        <f t="shared" si="136"/>
        <v>0</v>
      </c>
      <c r="AQ442" s="598">
        <f t="shared" si="137"/>
        <v>0</v>
      </c>
      <c r="AR442" s="558">
        <f t="shared" si="138"/>
        <v>0</v>
      </c>
      <c r="AS442" s="599">
        <f t="shared" si="127"/>
        <v>75</v>
      </c>
      <c r="AT442" s="772">
        <v>75</v>
      </c>
      <c r="AU442" s="661"/>
      <c r="AV442" s="661"/>
      <c r="AW442" s="661"/>
      <c r="AX442" s="661"/>
      <c r="AY442" s="661"/>
      <c r="AZ442" s="661"/>
      <c r="BA442" s="661"/>
      <c r="BB442" s="661"/>
      <c r="BC442" s="661"/>
      <c r="BD442" s="787"/>
    </row>
    <row r="443" spans="1:56" ht="76.5" x14ac:dyDescent="0.9">
      <c r="A443" s="430">
        <v>32</v>
      </c>
      <c r="B443" s="776">
        <f>DATOS!F39</f>
        <v>0</v>
      </c>
      <c r="C443" s="491">
        <v>3</v>
      </c>
      <c r="D443" s="492">
        <v>3</v>
      </c>
      <c r="E443" s="492">
        <v>3</v>
      </c>
      <c r="F443" s="493">
        <v>3</v>
      </c>
      <c r="G443" s="417">
        <f t="shared" si="128"/>
        <v>3</v>
      </c>
      <c r="H443" s="491">
        <v>3</v>
      </c>
      <c r="I443" s="492">
        <v>3</v>
      </c>
      <c r="J443" s="492">
        <v>3</v>
      </c>
      <c r="K443" s="493">
        <v>3</v>
      </c>
      <c r="L443" s="417">
        <f t="shared" si="129"/>
        <v>3</v>
      </c>
      <c r="M443" s="404">
        <f t="shared" si="139"/>
        <v>3</v>
      </c>
      <c r="N443" s="401" t="str">
        <f t="shared" si="124"/>
        <v>D-</v>
      </c>
      <c r="O443" s="396"/>
      <c r="P443" s="491">
        <v>3</v>
      </c>
      <c r="Q443" s="492">
        <v>3</v>
      </c>
      <c r="R443" s="492">
        <v>3</v>
      </c>
      <c r="S443" s="493">
        <v>3</v>
      </c>
      <c r="T443" s="420">
        <f t="shared" si="131"/>
        <v>3</v>
      </c>
      <c r="U443" s="491">
        <v>3</v>
      </c>
      <c r="V443" s="492">
        <v>3</v>
      </c>
      <c r="W443" s="492">
        <v>3</v>
      </c>
      <c r="X443" s="493">
        <v>3</v>
      </c>
      <c r="Y443" s="417">
        <f t="shared" si="132"/>
        <v>3</v>
      </c>
      <c r="Z443" s="404">
        <f t="shared" si="140"/>
        <v>3</v>
      </c>
      <c r="AA443" s="401" t="str">
        <f t="shared" si="125"/>
        <v>D-</v>
      </c>
      <c r="AB443" s="423">
        <v>3</v>
      </c>
      <c r="AC443" s="1050"/>
      <c r="AD443" s="412" t="str">
        <f t="shared" si="126"/>
        <v>D-</v>
      </c>
      <c r="AE443" s="408">
        <f t="shared" si="141"/>
        <v>3</v>
      </c>
      <c r="AF443" s="288"/>
      <c r="AG443" s="567"/>
      <c r="AH443" s="567"/>
      <c r="AI443" s="566" t="str">
        <f t="shared" si="135"/>
        <v>N</v>
      </c>
      <c r="AJ443" s="572"/>
      <c r="AK443" s="558"/>
      <c r="AL443" s="558"/>
      <c r="AM443" s="559"/>
      <c r="AN443" s="559"/>
      <c r="AO443" s="560"/>
      <c r="AP443" s="598">
        <f t="shared" si="136"/>
        <v>0</v>
      </c>
      <c r="AQ443" s="598">
        <f t="shared" si="137"/>
        <v>0</v>
      </c>
      <c r="AR443" s="558">
        <f t="shared" si="138"/>
        <v>0</v>
      </c>
      <c r="AS443" s="599">
        <f t="shared" si="127"/>
        <v>75</v>
      </c>
      <c r="AT443" s="772">
        <v>75</v>
      </c>
      <c r="AU443" s="661"/>
      <c r="AV443" s="661"/>
      <c r="AW443" s="661"/>
      <c r="AX443" s="661"/>
      <c r="AY443" s="661"/>
      <c r="AZ443" s="661"/>
      <c r="BA443" s="661"/>
      <c r="BB443" s="661"/>
      <c r="BC443" s="661"/>
      <c r="BD443" s="787"/>
    </row>
    <row r="444" spans="1:56" ht="76.5" x14ac:dyDescent="0.9">
      <c r="A444" s="430">
        <v>33</v>
      </c>
      <c r="B444" s="776">
        <f>DATOS!F40</f>
        <v>0</v>
      </c>
      <c r="C444" s="491">
        <v>4</v>
      </c>
      <c r="D444" s="492">
        <v>4</v>
      </c>
      <c r="E444" s="492">
        <v>4</v>
      </c>
      <c r="F444" s="493">
        <v>4</v>
      </c>
      <c r="G444" s="417">
        <f t="shared" si="128"/>
        <v>4</v>
      </c>
      <c r="H444" s="491">
        <v>4</v>
      </c>
      <c r="I444" s="492">
        <v>4</v>
      </c>
      <c r="J444" s="492">
        <v>4</v>
      </c>
      <c r="K444" s="493">
        <v>4</v>
      </c>
      <c r="L444" s="417">
        <f t="shared" si="129"/>
        <v>4</v>
      </c>
      <c r="M444" s="404">
        <f t="shared" si="139"/>
        <v>4</v>
      </c>
      <c r="N444" s="401" t="str">
        <f t="shared" si="124"/>
        <v>D+</v>
      </c>
      <c r="O444" s="396"/>
      <c r="P444" s="491">
        <v>4</v>
      </c>
      <c r="Q444" s="492">
        <v>4</v>
      </c>
      <c r="R444" s="492">
        <v>4</v>
      </c>
      <c r="S444" s="493">
        <v>4</v>
      </c>
      <c r="T444" s="420">
        <f t="shared" si="131"/>
        <v>4</v>
      </c>
      <c r="U444" s="491">
        <v>4</v>
      </c>
      <c r="V444" s="492">
        <v>4</v>
      </c>
      <c r="W444" s="492">
        <v>4</v>
      </c>
      <c r="X444" s="493">
        <v>4</v>
      </c>
      <c r="Y444" s="417">
        <f t="shared" si="132"/>
        <v>4</v>
      </c>
      <c r="Z444" s="404">
        <f t="shared" si="140"/>
        <v>4</v>
      </c>
      <c r="AA444" s="401" t="str">
        <f t="shared" si="125"/>
        <v>D+</v>
      </c>
      <c r="AB444" s="423">
        <v>4</v>
      </c>
      <c r="AC444" s="1050"/>
      <c r="AD444" s="412" t="str">
        <f t="shared" si="126"/>
        <v>D+</v>
      </c>
      <c r="AE444" s="408">
        <f t="shared" si="141"/>
        <v>4</v>
      </c>
      <c r="AF444" s="288"/>
      <c r="AG444" s="567"/>
      <c r="AH444" s="567"/>
      <c r="AI444" s="566" t="str">
        <f t="shared" si="135"/>
        <v>N</v>
      </c>
      <c r="AJ444" s="572"/>
      <c r="AK444" s="558"/>
      <c r="AL444" s="558"/>
      <c r="AM444" s="559"/>
      <c r="AN444" s="559"/>
      <c r="AO444" s="560"/>
      <c r="AP444" s="598">
        <f t="shared" si="136"/>
        <v>0</v>
      </c>
      <c r="AQ444" s="598">
        <f t="shared" si="137"/>
        <v>0</v>
      </c>
      <c r="AR444" s="558">
        <f t="shared" si="138"/>
        <v>0</v>
      </c>
      <c r="AS444" s="599">
        <f t="shared" si="127"/>
        <v>75</v>
      </c>
      <c r="AT444" s="772">
        <v>75</v>
      </c>
      <c r="AU444" s="661"/>
      <c r="AV444" s="661"/>
      <c r="AW444" s="661"/>
      <c r="AX444" s="661"/>
      <c r="AY444" s="661"/>
      <c r="AZ444" s="661"/>
      <c r="BA444" s="661"/>
      <c r="BB444" s="661"/>
      <c r="BC444" s="661"/>
      <c r="BD444" s="787"/>
    </row>
    <row r="445" spans="1:56" ht="76.5" x14ac:dyDescent="0.9">
      <c r="A445" s="430">
        <v>34</v>
      </c>
      <c r="B445" s="776">
        <f>DATOS!F41</f>
        <v>0</v>
      </c>
      <c r="C445" s="491">
        <v>2</v>
      </c>
      <c r="D445" s="492">
        <v>2</v>
      </c>
      <c r="E445" s="492">
        <v>2</v>
      </c>
      <c r="F445" s="493">
        <v>2</v>
      </c>
      <c r="G445" s="417">
        <f t="shared" si="128"/>
        <v>2</v>
      </c>
      <c r="H445" s="491">
        <v>2</v>
      </c>
      <c r="I445" s="492">
        <v>2</v>
      </c>
      <c r="J445" s="492">
        <v>2</v>
      </c>
      <c r="K445" s="493">
        <v>2</v>
      </c>
      <c r="L445" s="417">
        <f t="shared" si="129"/>
        <v>2</v>
      </c>
      <c r="M445" s="404">
        <f t="shared" si="139"/>
        <v>2</v>
      </c>
      <c r="N445" s="401" t="str">
        <f t="shared" si="124"/>
        <v>E+</v>
      </c>
      <c r="O445" s="396"/>
      <c r="P445" s="491">
        <v>2</v>
      </c>
      <c r="Q445" s="492">
        <v>2</v>
      </c>
      <c r="R445" s="492">
        <v>2</v>
      </c>
      <c r="S445" s="493">
        <v>2</v>
      </c>
      <c r="T445" s="420">
        <f t="shared" si="131"/>
        <v>2</v>
      </c>
      <c r="U445" s="491">
        <v>2</v>
      </c>
      <c r="V445" s="492">
        <v>2</v>
      </c>
      <c r="W445" s="492">
        <v>2</v>
      </c>
      <c r="X445" s="493">
        <v>2</v>
      </c>
      <c r="Y445" s="417">
        <f t="shared" si="132"/>
        <v>2</v>
      </c>
      <c r="Z445" s="404">
        <f t="shared" si="140"/>
        <v>2</v>
      </c>
      <c r="AA445" s="401" t="str">
        <f t="shared" si="125"/>
        <v>E+</v>
      </c>
      <c r="AB445" s="423">
        <v>2</v>
      </c>
      <c r="AC445" s="1050"/>
      <c r="AD445" s="412" t="str">
        <f t="shared" si="126"/>
        <v>E+</v>
      </c>
      <c r="AE445" s="408">
        <f t="shared" si="141"/>
        <v>2</v>
      </c>
      <c r="AF445" s="288"/>
      <c r="AG445" s="567"/>
      <c r="AH445" s="567"/>
      <c r="AI445" s="566" t="str">
        <f t="shared" si="135"/>
        <v>N</v>
      </c>
      <c r="AJ445" s="572"/>
      <c r="AK445" s="558"/>
      <c r="AL445" s="558"/>
      <c r="AM445" s="559"/>
      <c r="AN445" s="559"/>
      <c r="AO445" s="560"/>
      <c r="AP445" s="598">
        <f t="shared" si="136"/>
        <v>0</v>
      </c>
      <c r="AQ445" s="598">
        <f t="shared" si="137"/>
        <v>0</v>
      </c>
      <c r="AR445" s="558">
        <f t="shared" si="138"/>
        <v>0</v>
      </c>
      <c r="AS445" s="599">
        <f t="shared" si="127"/>
        <v>75</v>
      </c>
      <c r="AT445" s="772">
        <v>75</v>
      </c>
      <c r="AU445" s="661"/>
      <c r="AV445" s="661"/>
      <c r="AW445" s="661"/>
      <c r="AX445" s="661"/>
      <c r="AY445" s="661"/>
      <c r="AZ445" s="661"/>
      <c r="BA445" s="661"/>
      <c r="BB445" s="661"/>
      <c r="BC445" s="661"/>
      <c r="BD445" s="787"/>
    </row>
    <row r="446" spans="1:56" ht="76.5" x14ac:dyDescent="0.9">
      <c r="A446" s="430">
        <v>35</v>
      </c>
      <c r="B446" s="776">
        <f>DATOS!F42</f>
        <v>0</v>
      </c>
      <c r="C446" s="491">
        <v>2</v>
      </c>
      <c r="D446" s="492">
        <v>2</v>
      </c>
      <c r="E446" s="492">
        <v>2</v>
      </c>
      <c r="F446" s="493">
        <v>2</v>
      </c>
      <c r="G446" s="417">
        <f t="shared" si="128"/>
        <v>2</v>
      </c>
      <c r="H446" s="491">
        <v>2</v>
      </c>
      <c r="I446" s="492">
        <v>2</v>
      </c>
      <c r="J446" s="492">
        <v>2</v>
      </c>
      <c r="K446" s="493">
        <v>2</v>
      </c>
      <c r="L446" s="417">
        <f t="shared" si="129"/>
        <v>2</v>
      </c>
      <c r="M446" s="404">
        <f t="shared" si="139"/>
        <v>2</v>
      </c>
      <c r="N446" s="401" t="str">
        <f t="shared" si="124"/>
        <v>E+</v>
      </c>
      <c r="O446" s="396"/>
      <c r="P446" s="491">
        <v>2</v>
      </c>
      <c r="Q446" s="492">
        <v>2</v>
      </c>
      <c r="R446" s="492">
        <v>2</v>
      </c>
      <c r="S446" s="493">
        <v>2</v>
      </c>
      <c r="T446" s="420">
        <f t="shared" si="131"/>
        <v>2</v>
      </c>
      <c r="U446" s="491">
        <v>2</v>
      </c>
      <c r="V446" s="492">
        <v>2</v>
      </c>
      <c r="W446" s="492">
        <v>2</v>
      </c>
      <c r="X446" s="493">
        <v>2</v>
      </c>
      <c r="Y446" s="417">
        <f t="shared" si="132"/>
        <v>2</v>
      </c>
      <c r="Z446" s="404">
        <f t="shared" si="140"/>
        <v>2</v>
      </c>
      <c r="AA446" s="401" t="str">
        <f t="shared" si="125"/>
        <v>E+</v>
      </c>
      <c r="AB446" s="423">
        <v>2</v>
      </c>
      <c r="AC446" s="1050"/>
      <c r="AD446" s="412" t="str">
        <f t="shared" si="126"/>
        <v>E+</v>
      </c>
      <c r="AE446" s="408">
        <f t="shared" si="141"/>
        <v>2</v>
      </c>
      <c r="AF446" s="288"/>
      <c r="AG446" s="567"/>
      <c r="AH446" s="567"/>
      <c r="AI446" s="566" t="str">
        <f t="shared" si="135"/>
        <v>N</v>
      </c>
      <c r="AJ446" s="572"/>
      <c r="AK446" s="558"/>
      <c r="AL446" s="558"/>
      <c r="AM446" s="559"/>
      <c r="AN446" s="559"/>
      <c r="AO446" s="560"/>
      <c r="AP446" s="598">
        <f t="shared" si="136"/>
        <v>0</v>
      </c>
      <c r="AQ446" s="598">
        <f t="shared" si="137"/>
        <v>0</v>
      </c>
      <c r="AR446" s="558">
        <f t="shared" si="138"/>
        <v>0</v>
      </c>
      <c r="AS446" s="599">
        <f t="shared" si="127"/>
        <v>75</v>
      </c>
      <c r="AT446" s="772">
        <v>75</v>
      </c>
      <c r="AU446" s="661"/>
      <c r="AV446" s="661"/>
      <c r="AW446" s="661"/>
      <c r="AX446" s="661"/>
      <c r="AY446" s="661"/>
      <c r="AZ446" s="661"/>
      <c r="BA446" s="661"/>
      <c r="BB446" s="661"/>
      <c r="BC446" s="661"/>
      <c r="BD446" s="787"/>
    </row>
    <row r="447" spans="1:56" ht="76.5" x14ac:dyDescent="0.9">
      <c r="A447" s="430">
        <v>36</v>
      </c>
      <c r="B447" s="776">
        <f>DATOS!F43</f>
        <v>0</v>
      </c>
      <c r="C447" s="491">
        <v>2</v>
      </c>
      <c r="D447" s="492">
        <v>2</v>
      </c>
      <c r="E447" s="492">
        <v>2</v>
      </c>
      <c r="F447" s="493">
        <v>2</v>
      </c>
      <c r="G447" s="417">
        <f t="shared" si="128"/>
        <v>2</v>
      </c>
      <c r="H447" s="491">
        <v>2</v>
      </c>
      <c r="I447" s="492">
        <v>2</v>
      </c>
      <c r="J447" s="492">
        <v>2</v>
      </c>
      <c r="K447" s="493">
        <v>2</v>
      </c>
      <c r="L447" s="417">
        <f t="shared" si="129"/>
        <v>2</v>
      </c>
      <c r="M447" s="404">
        <f t="shared" si="139"/>
        <v>2</v>
      </c>
      <c r="N447" s="401" t="str">
        <f t="shared" si="124"/>
        <v>E+</v>
      </c>
      <c r="O447" s="396"/>
      <c r="P447" s="491">
        <v>2</v>
      </c>
      <c r="Q447" s="492">
        <v>2</v>
      </c>
      <c r="R447" s="492">
        <v>2</v>
      </c>
      <c r="S447" s="493">
        <v>2</v>
      </c>
      <c r="T447" s="420">
        <f t="shared" si="131"/>
        <v>2</v>
      </c>
      <c r="U447" s="491">
        <v>2</v>
      </c>
      <c r="V447" s="492">
        <v>2</v>
      </c>
      <c r="W447" s="492">
        <v>2</v>
      </c>
      <c r="X447" s="493">
        <v>2</v>
      </c>
      <c r="Y447" s="417">
        <f t="shared" si="132"/>
        <v>2</v>
      </c>
      <c r="Z447" s="404">
        <f t="shared" si="140"/>
        <v>2</v>
      </c>
      <c r="AA447" s="401" t="str">
        <f t="shared" si="125"/>
        <v>E+</v>
      </c>
      <c r="AB447" s="423">
        <v>2</v>
      </c>
      <c r="AC447" s="1050"/>
      <c r="AD447" s="412" t="str">
        <f t="shared" si="126"/>
        <v>E+</v>
      </c>
      <c r="AE447" s="408">
        <f t="shared" si="141"/>
        <v>2</v>
      </c>
      <c r="AF447" s="288"/>
      <c r="AG447" s="567"/>
      <c r="AH447" s="567"/>
      <c r="AI447" s="566" t="str">
        <f t="shared" si="135"/>
        <v>N</v>
      </c>
      <c r="AJ447" s="572"/>
      <c r="AK447" s="558"/>
      <c r="AL447" s="558"/>
      <c r="AM447" s="559"/>
      <c r="AN447" s="559"/>
      <c r="AO447" s="560"/>
      <c r="AP447" s="598">
        <f t="shared" si="136"/>
        <v>0</v>
      </c>
      <c r="AQ447" s="598">
        <f t="shared" si="137"/>
        <v>0</v>
      </c>
      <c r="AR447" s="558">
        <f t="shared" si="138"/>
        <v>0</v>
      </c>
      <c r="AS447" s="599">
        <f t="shared" si="127"/>
        <v>75</v>
      </c>
      <c r="AT447" s="772">
        <v>75</v>
      </c>
      <c r="AU447" s="661"/>
      <c r="AV447" s="661"/>
      <c r="AW447" s="661"/>
      <c r="AX447" s="661"/>
      <c r="AY447" s="661"/>
      <c r="AZ447" s="661"/>
      <c r="BA447" s="661"/>
      <c r="BB447" s="661"/>
      <c r="BC447" s="661"/>
      <c r="BD447" s="787"/>
    </row>
    <row r="448" spans="1:56" ht="76.5" x14ac:dyDescent="0.9">
      <c r="A448" s="430">
        <v>37</v>
      </c>
      <c r="B448" s="776">
        <f>DATOS!F44</f>
        <v>0</v>
      </c>
      <c r="C448" s="491">
        <v>1</v>
      </c>
      <c r="D448" s="492">
        <v>1</v>
      </c>
      <c r="E448" s="492">
        <v>1</v>
      </c>
      <c r="F448" s="493">
        <v>1</v>
      </c>
      <c r="G448" s="417">
        <f t="shared" si="128"/>
        <v>1</v>
      </c>
      <c r="H448" s="491">
        <v>1</v>
      </c>
      <c r="I448" s="492">
        <v>1</v>
      </c>
      <c r="J448" s="492">
        <v>1</v>
      </c>
      <c r="K448" s="493">
        <v>1</v>
      </c>
      <c r="L448" s="417">
        <f t="shared" si="129"/>
        <v>1</v>
      </c>
      <c r="M448" s="404">
        <f t="shared" si="139"/>
        <v>1</v>
      </c>
      <c r="N448" s="401" t="str">
        <f t="shared" si="124"/>
        <v>E-</v>
      </c>
      <c r="O448" s="396"/>
      <c r="P448" s="491">
        <v>1</v>
      </c>
      <c r="Q448" s="492">
        <v>1</v>
      </c>
      <c r="R448" s="492">
        <v>1</v>
      </c>
      <c r="S448" s="493">
        <v>1</v>
      </c>
      <c r="T448" s="420">
        <f t="shared" si="131"/>
        <v>1</v>
      </c>
      <c r="U448" s="491">
        <v>1</v>
      </c>
      <c r="V448" s="492">
        <v>1</v>
      </c>
      <c r="W448" s="492">
        <v>1</v>
      </c>
      <c r="X448" s="493">
        <v>1</v>
      </c>
      <c r="Y448" s="417">
        <f t="shared" si="132"/>
        <v>1</v>
      </c>
      <c r="Z448" s="404">
        <f t="shared" si="140"/>
        <v>1</v>
      </c>
      <c r="AA448" s="401" t="str">
        <f t="shared" si="125"/>
        <v>E-</v>
      </c>
      <c r="AB448" s="423">
        <v>1</v>
      </c>
      <c r="AC448" s="1050"/>
      <c r="AD448" s="412" t="str">
        <f t="shared" si="126"/>
        <v>E-</v>
      </c>
      <c r="AE448" s="408">
        <f t="shared" si="141"/>
        <v>1</v>
      </c>
      <c r="AF448" s="288"/>
      <c r="AG448" s="567"/>
      <c r="AH448" s="567"/>
      <c r="AI448" s="566" t="str">
        <f t="shared" si="135"/>
        <v>N</v>
      </c>
      <c r="AJ448" s="572"/>
      <c r="AK448" s="558"/>
      <c r="AL448" s="558"/>
      <c r="AM448" s="559"/>
      <c r="AN448" s="559"/>
      <c r="AO448" s="560"/>
      <c r="AP448" s="598">
        <f t="shared" si="136"/>
        <v>0</v>
      </c>
      <c r="AQ448" s="598">
        <f t="shared" si="137"/>
        <v>0</v>
      </c>
      <c r="AR448" s="558">
        <f t="shared" si="138"/>
        <v>0</v>
      </c>
      <c r="AS448" s="599">
        <f t="shared" si="127"/>
        <v>75</v>
      </c>
      <c r="AT448" s="772">
        <v>75</v>
      </c>
      <c r="AU448" s="661"/>
      <c r="AV448" s="661"/>
      <c r="AW448" s="661"/>
      <c r="AX448" s="661"/>
      <c r="AY448" s="661"/>
      <c r="AZ448" s="661"/>
      <c r="BA448" s="661"/>
      <c r="BB448" s="661"/>
      <c r="BC448" s="661"/>
      <c r="BD448" s="787"/>
    </row>
    <row r="449" spans="1:56" ht="76.5" x14ac:dyDescent="0.9">
      <c r="A449" s="430">
        <v>38</v>
      </c>
      <c r="B449" s="776">
        <f>DATOS!F45</f>
        <v>0</v>
      </c>
      <c r="C449" s="491">
        <v>1</v>
      </c>
      <c r="D449" s="492">
        <v>1</v>
      </c>
      <c r="E449" s="492">
        <v>1</v>
      </c>
      <c r="F449" s="493">
        <v>1</v>
      </c>
      <c r="G449" s="417">
        <f t="shared" si="128"/>
        <v>1</v>
      </c>
      <c r="H449" s="491">
        <v>1</v>
      </c>
      <c r="I449" s="492">
        <v>1</v>
      </c>
      <c r="J449" s="492">
        <v>1</v>
      </c>
      <c r="K449" s="493">
        <v>1</v>
      </c>
      <c r="L449" s="417">
        <f t="shared" si="129"/>
        <v>1</v>
      </c>
      <c r="M449" s="404">
        <f t="shared" si="139"/>
        <v>1</v>
      </c>
      <c r="N449" s="401" t="str">
        <f t="shared" si="124"/>
        <v>E-</v>
      </c>
      <c r="O449" s="396"/>
      <c r="P449" s="491">
        <v>1</v>
      </c>
      <c r="Q449" s="492">
        <v>1</v>
      </c>
      <c r="R449" s="492">
        <v>1</v>
      </c>
      <c r="S449" s="493">
        <v>1</v>
      </c>
      <c r="T449" s="420">
        <f t="shared" si="131"/>
        <v>1</v>
      </c>
      <c r="U449" s="491">
        <v>1</v>
      </c>
      <c r="V449" s="492">
        <v>1</v>
      </c>
      <c r="W449" s="492">
        <v>1</v>
      </c>
      <c r="X449" s="493">
        <v>1</v>
      </c>
      <c r="Y449" s="417">
        <f t="shared" si="132"/>
        <v>1</v>
      </c>
      <c r="Z449" s="404">
        <f t="shared" si="140"/>
        <v>1</v>
      </c>
      <c r="AA449" s="401" t="str">
        <f t="shared" si="125"/>
        <v>E-</v>
      </c>
      <c r="AB449" s="423">
        <v>1</v>
      </c>
      <c r="AC449" s="1050"/>
      <c r="AD449" s="412" t="str">
        <f t="shared" si="126"/>
        <v>E-</v>
      </c>
      <c r="AE449" s="408">
        <f t="shared" si="141"/>
        <v>1</v>
      </c>
      <c r="AF449" s="288"/>
      <c r="AG449" s="567"/>
      <c r="AH449" s="567"/>
      <c r="AI449" s="566" t="str">
        <f t="shared" si="135"/>
        <v>N</v>
      </c>
      <c r="AJ449" s="572"/>
      <c r="AK449" s="558"/>
      <c r="AL449" s="558"/>
      <c r="AM449" s="559"/>
      <c r="AN449" s="559"/>
      <c r="AO449" s="560"/>
      <c r="AP449" s="598">
        <f t="shared" si="136"/>
        <v>0</v>
      </c>
      <c r="AQ449" s="598">
        <f t="shared" si="137"/>
        <v>0</v>
      </c>
      <c r="AR449" s="558">
        <f t="shared" si="138"/>
        <v>0</v>
      </c>
      <c r="AS449" s="599">
        <f t="shared" si="127"/>
        <v>75</v>
      </c>
      <c r="AT449" s="772">
        <v>75</v>
      </c>
      <c r="AU449" s="661"/>
      <c r="AV449" s="661"/>
      <c r="AW449" s="661"/>
      <c r="AX449" s="661"/>
      <c r="AY449" s="661"/>
      <c r="AZ449" s="661"/>
      <c r="BA449" s="661"/>
      <c r="BB449" s="661"/>
      <c r="BC449" s="661"/>
      <c r="BD449" s="787"/>
    </row>
    <row r="450" spans="1:56" ht="76.5" x14ac:dyDescent="0.9">
      <c r="A450" s="430">
        <v>39</v>
      </c>
      <c r="B450" s="776">
        <f>DATOS!F46</f>
        <v>0</v>
      </c>
      <c r="C450" s="491">
        <v>1</v>
      </c>
      <c r="D450" s="492">
        <v>1</v>
      </c>
      <c r="E450" s="492">
        <v>1</v>
      </c>
      <c r="F450" s="493">
        <v>1</v>
      </c>
      <c r="G450" s="417">
        <f t="shared" si="128"/>
        <v>1</v>
      </c>
      <c r="H450" s="491">
        <v>1</v>
      </c>
      <c r="I450" s="492">
        <v>1</v>
      </c>
      <c r="J450" s="492">
        <v>1</v>
      </c>
      <c r="K450" s="493">
        <v>1</v>
      </c>
      <c r="L450" s="417">
        <f t="shared" si="129"/>
        <v>1</v>
      </c>
      <c r="M450" s="404">
        <f t="shared" si="139"/>
        <v>1</v>
      </c>
      <c r="N450" s="401" t="str">
        <f t="shared" si="124"/>
        <v>E-</v>
      </c>
      <c r="O450" s="396"/>
      <c r="P450" s="491">
        <v>1</v>
      </c>
      <c r="Q450" s="492">
        <v>1</v>
      </c>
      <c r="R450" s="492">
        <v>1</v>
      </c>
      <c r="S450" s="493">
        <v>1</v>
      </c>
      <c r="T450" s="420">
        <f t="shared" si="131"/>
        <v>1</v>
      </c>
      <c r="U450" s="491">
        <v>1</v>
      </c>
      <c r="V450" s="492">
        <v>1</v>
      </c>
      <c r="W450" s="492">
        <v>1</v>
      </c>
      <c r="X450" s="493">
        <v>1</v>
      </c>
      <c r="Y450" s="417">
        <f t="shared" si="132"/>
        <v>1</v>
      </c>
      <c r="Z450" s="404">
        <f t="shared" si="140"/>
        <v>1</v>
      </c>
      <c r="AA450" s="401" t="str">
        <f t="shared" si="125"/>
        <v>E-</v>
      </c>
      <c r="AB450" s="423">
        <v>1</v>
      </c>
      <c r="AC450" s="1050"/>
      <c r="AD450" s="412" t="str">
        <f t="shared" si="126"/>
        <v>E-</v>
      </c>
      <c r="AE450" s="408">
        <f t="shared" si="141"/>
        <v>1</v>
      </c>
      <c r="AF450" s="288"/>
      <c r="AG450" s="567"/>
      <c r="AH450" s="567"/>
      <c r="AI450" s="566" t="str">
        <f t="shared" si="135"/>
        <v>N</v>
      </c>
      <c r="AJ450" s="572"/>
      <c r="AK450" s="558"/>
      <c r="AL450" s="558"/>
      <c r="AM450" s="559"/>
      <c r="AN450" s="559"/>
      <c r="AO450" s="560"/>
      <c r="AP450" s="598">
        <f t="shared" si="136"/>
        <v>0</v>
      </c>
      <c r="AQ450" s="598">
        <f t="shared" si="137"/>
        <v>0</v>
      </c>
      <c r="AR450" s="558">
        <f t="shared" si="138"/>
        <v>0</v>
      </c>
      <c r="AS450" s="599">
        <f t="shared" si="127"/>
        <v>75</v>
      </c>
      <c r="AT450" s="772">
        <v>75</v>
      </c>
      <c r="AU450" s="661"/>
      <c r="AV450" s="661"/>
      <c r="AW450" s="661"/>
      <c r="AX450" s="661"/>
      <c r="AY450" s="661"/>
      <c r="AZ450" s="661"/>
      <c r="BA450" s="661"/>
      <c r="BB450" s="661"/>
      <c r="BC450" s="661"/>
      <c r="BD450" s="787"/>
    </row>
    <row r="451" spans="1:56" ht="77.25" thickBot="1" x14ac:dyDescent="0.95">
      <c r="A451" s="431">
        <v>40</v>
      </c>
      <c r="B451" s="777">
        <f>DATOS!F47</f>
        <v>0</v>
      </c>
      <c r="C451" s="494">
        <v>1</v>
      </c>
      <c r="D451" s="495">
        <v>1</v>
      </c>
      <c r="E451" s="495">
        <v>1</v>
      </c>
      <c r="F451" s="496">
        <v>1</v>
      </c>
      <c r="G451" s="418">
        <f t="shared" si="128"/>
        <v>1</v>
      </c>
      <c r="H451" s="494">
        <v>1</v>
      </c>
      <c r="I451" s="495">
        <v>1</v>
      </c>
      <c r="J451" s="495">
        <v>1</v>
      </c>
      <c r="K451" s="496">
        <v>1</v>
      </c>
      <c r="L451" s="418">
        <f t="shared" si="129"/>
        <v>1</v>
      </c>
      <c r="M451" s="405">
        <f t="shared" si="139"/>
        <v>1</v>
      </c>
      <c r="N451" s="402" t="str">
        <f t="shared" si="124"/>
        <v>E-</v>
      </c>
      <c r="O451" s="397"/>
      <c r="P451" s="494">
        <v>1</v>
      </c>
      <c r="Q451" s="495">
        <v>1</v>
      </c>
      <c r="R451" s="495">
        <v>1</v>
      </c>
      <c r="S451" s="496">
        <v>1</v>
      </c>
      <c r="T451" s="421">
        <f t="shared" si="131"/>
        <v>1</v>
      </c>
      <c r="U451" s="494">
        <v>1</v>
      </c>
      <c r="V451" s="495">
        <v>1</v>
      </c>
      <c r="W451" s="495">
        <v>1</v>
      </c>
      <c r="X451" s="496">
        <v>1</v>
      </c>
      <c r="Y451" s="418">
        <f t="shared" si="132"/>
        <v>1</v>
      </c>
      <c r="Z451" s="405">
        <f t="shared" si="140"/>
        <v>1</v>
      </c>
      <c r="AA451" s="402" t="str">
        <f t="shared" si="125"/>
        <v>E-</v>
      </c>
      <c r="AB451" s="424">
        <v>1</v>
      </c>
      <c r="AC451" s="1051"/>
      <c r="AD451" s="413" t="str">
        <f t="shared" si="126"/>
        <v>E-</v>
      </c>
      <c r="AE451" s="409">
        <f t="shared" si="141"/>
        <v>1</v>
      </c>
      <c r="AF451" s="289"/>
      <c r="AG451" s="576"/>
      <c r="AH451" s="576"/>
      <c r="AI451" s="575" t="str">
        <f t="shared" si="135"/>
        <v>N</v>
      </c>
      <c r="AJ451" s="578"/>
      <c r="AK451" s="579"/>
      <c r="AL451" s="579"/>
      <c r="AM451" s="580"/>
      <c r="AN451" s="580"/>
      <c r="AO451" s="581"/>
      <c r="AP451" s="604">
        <f t="shared" si="136"/>
        <v>0</v>
      </c>
      <c r="AQ451" s="604">
        <f t="shared" si="137"/>
        <v>0</v>
      </c>
      <c r="AR451" s="579">
        <f t="shared" si="138"/>
        <v>0</v>
      </c>
      <c r="AS451" s="605">
        <f t="shared" si="127"/>
        <v>75</v>
      </c>
      <c r="AT451" s="773">
        <v>75</v>
      </c>
      <c r="AU451" s="661"/>
      <c r="AV451" s="661"/>
      <c r="AW451" s="661"/>
      <c r="AX451" s="661"/>
      <c r="AY451" s="661"/>
      <c r="AZ451" s="661"/>
      <c r="BA451" s="661"/>
      <c r="BB451" s="661"/>
      <c r="BC451" s="661"/>
      <c r="BD451" s="787"/>
    </row>
    <row r="452" spans="1:56" ht="63" thickBot="1" x14ac:dyDescent="0.95">
      <c r="A452" s="385"/>
      <c r="E452" s="442" t="s">
        <v>168</v>
      </c>
      <c r="F452" s="440" t="s">
        <v>929</v>
      </c>
      <c r="G452" s="441" t="s">
        <v>169</v>
      </c>
      <c r="H452" s="384"/>
      <c r="I452" s="384"/>
      <c r="J452" s="384"/>
      <c r="K452" s="384"/>
      <c r="L452" s="224"/>
      <c r="M452" s="224"/>
      <c r="N452" s="224"/>
      <c r="O452" s="224"/>
      <c r="P452" s="384"/>
      <c r="Q452" s="384"/>
      <c r="R452" s="384"/>
      <c r="S452" s="384"/>
      <c r="T452" s="224"/>
      <c r="U452" s="384"/>
      <c r="V452" s="384"/>
      <c r="W452" s="384"/>
      <c r="X452" s="384"/>
      <c r="Y452" s="377"/>
      <c r="Z452" s="377"/>
      <c r="AA452" s="1040" t="s">
        <v>157</v>
      </c>
      <c r="AB452" s="1311"/>
      <c r="AC452" s="1311"/>
      <c r="AD452" s="1045"/>
      <c r="AE452" s="378">
        <f>AVERAGE(AE412:AE432)</f>
        <v>8.4285714285714288</v>
      </c>
      <c r="AF452" s="228"/>
      <c r="AG452" s="381"/>
      <c r="AH452" s="381"/>
      <c r="AI452" s="380"/>
      <c r="AJ452" s="380"/>
      <c r="AK452" s="380"/>
      <c r="AL452" s="380"/>
      <c r="AM452" s="380"/>
      <c r="AN452" s="380"/>
      <c r="AO452" s="380"/>
      <c r="AP452" s="380"/>
      <c r="AQ452" s="380"/>
      <c r="AR452" s="380"/>
      <c r="AS452" s="380"/>
      <c r="AT452" s="380"/>
      <c r="AU452" s="662"/>
      <c r="AV452" s="662"/>
      <c r="AW452" s="662"/>
      <c r="AX452" s="662"/>
      <c r="AY452" s="662"/>
      <c r="AZ452" s="662"/>
      <c r="BA452" s="662"/>
      <c r="BB452" s="662"/>
      <c r="BC452" s="662"/>
      <c r="BD452" s="788"/>
    </row>
    <row r="453" spans="1:56" ht="63" thickBot="1" x14ac:dyDescent="0.95">
      <c r="A453" s="385"/>
      <c r="B453" s="1042" t="s">
        <v>228</v>
      </c>
      <c r="C453" s="1043"/>
      <c r="D453" s="1044"/>
      <c r="E453" s="443" t="s">
        <v>170</v>
      </c>
      <c r="F453" s="444">
        <f>COUNTIFS($V$14:$V$53, "&gt;=8", $V$14:$V$53, "&lt;=10")</f>
        <v>14</v>
      </c>
      <c r="G453" s="449">
        <f>COUNTIFS($G$14:$G$52, "&gt;=8", $G$14:$G$52, "&lt;=10") / COUNT($G$14:$G$52)</f>
        <v>0.35897435897435898</v>
      </c>
      <c r="K453" s="384"/>
      <c r="L453" s="224"/>
      <c r="M453" s="224"/>
      <c r="N453" s="224"/>
      <c r="O453" s="224"/>
      <c r="P453" s="384"/>
      <c r="Q453" s="384"/>
      <c r="R453" s="384"/>
      <c r="S453" s="384"/>
      <c r="T453" s="224"/>
      <c r="U453" s="384"/>
      <c r="V453" s="384"/>
      <c r="W453" s="384"/>
      <c r="X453" s="384"/>
      <c r="Y453" s="377"/>
      <c r="Z453" s="377"/>
      <c r="AA453" s="377"/>
      <c r="AB453" s="377"/>
      <c r="AC453" s="1309" t="s">
        <v>158</v>
      </c>
      <c r="AD453" s="1041"/>
      <c r="AE453" s="379">
        <f>DATOS!C415</f>
        <v>0</v>
      </c>
      <c r="AF453" s="280"/>
      <c r="AG453" s="381"/>
      <c r="AH453" s="381"/>
      <c r="AI453" s="380"/>
      <c r="AJ453" s="380"/>
      <c r="AK453" s="380"/>
      <c r="AL453" s="380"/>
      <c r="AM453" s="380"/>
      <c r="AN453" s="380"/>
      <c r="AO453" s="380"/>
      <c r="AP453" s="380"/>
      <c r="AQ453" s="380"/>
      <c r="AR453" s="380"/>
      <c r="AS453" s="380"/>
      <c r="AT453" s="380"/>
      <c r="AU453" s="663"/>
      <c r="AV453" s="663"/>
      <c r="AW453" s="663"/>
      <c r="AX453" s="663"/>
      <c r="AY453" s="663"/>
      <c r="AZ453" s="663"/>
      <c r="BA453" s="663"/>
      <c r="BB453" s="663"/>
      <c r="BC453" s="663"/>
      <c r="BD453" s="789"/>
    </row>
    <row r="454" spans="1:56" x14ac:dyDescent="0.9">
      <c r="B454" s="1027" t="s">
        <v>231</v>
      </c>
      <c r="C454" s="1028"/>
      <c r="D454" s="1029"/>
      <c r="E454" s="445" t="s">
        <v>171</v>
      </c>
      <c r="F454" s="446">
        <f>COUNTIFS($V$14:$V$53, "&gt;=5", $V$14:$V$53, "&lt;=7")</f>
        <v>11</v>
      </c>
      <c r="G454" s="450">
        <f>COUNTIFS($G$14:$G$52, "&gt;=5", $G$14:$G$52, "&lt;=7") / COUNT($G$14:$G$52)</f>
        <v>0.28205128205128205</v>
      </c>
      <c r="K454" s="391"/>
      <c r="L454" s="376"/>
      <c r="M454" s="1318"/>
      <c r="N454" s="1318"/>
      <c r="O454" s="1318"/>
      <c r="P454" s="1318"/>
      <c r="Q454" s="1318"/>
      <c r="R454" s="1318"/>
      <c r="S454" s="391"/>
      <c r="T454" s="376"/>
      <c r="U454" s="384"/>
      <c r="V454" s="384"/>
      <c r="W454" s="384"/>
      <c r="X454" s="384"/>
      <c r="Y454" s="229"/>
      <c r="Z454" s="229"/>
      <c r="AA454" s="229"/>
      <c r="AB454" s="229"/>
      <c r="AC454" s="221"/>
      <c r="AD454" s="229"/>
      <c r="AE454" s="229"/>
      <c r="AF454" s="229"/>
      <c r="AG454" s="381"/>
      <c r="AH454" s="381"/>
      <c r="AI454" s="380"/>
      <c r="AJ454" s="380"/>
      <c r="AK454" s="380"/>
      <c r="AL454" s="380"/>
      <c r="AM454" s="380"/>
      <c r="AN454" s="380"/>
      <c r="AO454" s="380"/>
      <c r="AP454" s="380"/>
      <c r="AQ454" s="380"/>
      <c r="AR454" s="380"/>
      <c r="AS454" s="380"/>
      <c r="AT454" s="380"/>
      <c r="AU454" s="221"/>
      <c r="AV454" s="221"/>
      <c r="AW454" s="221"/>
      <c r="AX454" s="221"/>
      <c r="AY454" s="221"/>
      <c r="AZ454" s="221"/>
      <c r="BA454" s="221"/>
      <c r="BB454" s="221"/>
      <c r="BC454" s="221"/>
      <c r="BD454" s="791"/>
    </row>
    <row r="455" spans="1:56" ht="66" thickBot="1" x14ac:dyDescent="1">
      <c r="B455" s="1030" t="s">
        <v>234</v>
      </c>
      <c r="C455" s="1031"/>
      <c r="D455" s="1032"/>
      <c r="E455" s="447" t="s">
        <v>172</v>
      </c>
      <c r="F455" s="448">
        <f>COUNTIFS($V$14:$V$53, "&gt;=1", $V$14:$V$53, "&lt;=4")</f>
        <v>14</v>
      </c>
      <c r="G455" s="451">
        <f>COUNTIFS($G$14:$G$52, "&gt;=1", $G$14:$G$52, "&lt;=4") / COUNT($G$14:$G$52)</f>
        <v>0.35897435897435898</v>
      </c>
      <c r="K455" s="391"/>
      <c r="L455" s="1310" t="str">
        <f>DATOS!B27</f>
        <v xml:space="preserve"> FONG RIVADENEIRA KAYLEE SELENE</v>
      </c>
      <c r="M455" s="1310"/>
      <c r="N455" s="1310"/>
      <c r="O455" s="1310"/>
      <c r="P455" s="1310"/>
      <c r="Q455" s="1310"/>
      <c r="R455" s="1310"/>
      <c r="S455" s="1310"/>
      <c r="T455" s="1310"/>
      <c r="U455" s="1313" t="s">
        <v>980</v>
      </c>
      <c r="V455" s="1313"/>
      <c r="W455" s="1313"/>
      <c r="X455" s="1313"/>
      <c r="Y455" s="1313"/>
      <c r="Z455" s="1313"/>
      <c r="AA455" s="1313"/>
      <c r="AB455" s="1313"/>
      <c r="AH455" s="1317" t="s">
        <v>917</v>
      </c>
      <c r="AI455" s="1317"/>
      <c r="AJ455" s="1317"/>
      <c r="AK455" s="1317"/>
      <c r="AL455" s="1317"/>
      <c r="AM455" s="1319" t="s">
        <v>918</v>
      </c>
      <c r="AN455" s="1319"/>
      <c r="AO455" s="1319"/>
      <c r="AP455" s="1319"/>
      <c r="AQ455" s="1319"/>
      <c r="AR455" s="1319"/>
      <c r="AS455" s="1319"/>
      <c r="AT455" s="1319"/>
      <c r="AU455" s="221"/>
      <c r="AV455" s="221"/>
      <c r="AW455" s="221"/>
      <c r="AX455" s="221"/>
      <c r="AY455" s="221"/>
      <c r="AZ455" s="221"/>
      <c r="BA455" s="221"/>
      <c r="BB455" s="221"/>
      <c r="BC455" s="221"/>
      <c r="BD455" s="791"/>
    </row>
    <row r="456" spans="1:56" ht="63" thickBot="1" x14ac:dyDescent="0.95">
      <c r="B456" s="1046" t="s">
        <v>173</v>
      </c>
      <c r="C456" s="1047"/>
      <c r="D456" s="1047"/>
      <c r="E456" s="1048"/>
      <c r="F456" s="452">
        <f>SUM(F453:F455)</f>
        <v>39</v>
      </c>
      <c r="G456" s="453">
        <f>DATOS!C415/28</f>
        <v>0</v>
      </c>
      <c r="K456" s="391"/>
      <c r="L456" s="1306" t="s">
        <v>111</v>
      </c>
      <c r="M456" s="1306"/>
      <c r="N456" s="1306"/>
      <c r="O456" s="1306"/>
      <c r="P456" s="1306"/>
      <c r="Q456" s="1306"/>
      <c r="R456" s="1306"/>
      <c r="S456" s="1306"/>
      <c r="T456" s="1306"/>
      <c r="U456" s="1313" t="s">
        <v>310</v>
      </c>
      <c r="V456" s="1313"/>
      <c r="W456" s="1313"/>
      <c r="X456" s="1313"/>
      <c r="Y456" s="1313"/>
      <c r="Z456" s="1313"/>
      <c r="AA456" s="1313"/>
      <c r="AB456" s="1313"/>
      <c r="AC456" s="221"/>
      <c r="AD456" s="229"/>
      <c r="AE456" s="229"/>
      <c r="AF456" s="229"/>
      <c r="AG456" s="381"/>
      <c r="AH456" s="381"/>
      <c r="AI456" s="380"/>
      <c r="AJ456" s="380"/>
      <c r="AK456" s="380"/>
      <c r="AL456" s="380"/>
      <c r="AM456" s="380"/>
      <c r="AN456" s="380"/>
      <c r="AO456" s="380"/>
      <c r="AP456" s="380"/>
      <c r="AQ456" s="380"/>
      <c r="AR456" s="380"/>
      <c r="AS456" s="380"/>
      <c r="AT456" s="380"/>
      <c r="AU456" s="221"/>
      <c r="AV456" s="221"/>
      <c r="AW456" s="221"/>
      <c r="AX456" s="221"/>
      <c r="AY456" s="221"/>
      <c r="AZ456" s="221"/>
      <c r="BA456" s="221"/>
      <c r="BB456" s="221"/>
      <c r="BC456" s="221"/>
      <c r="BD456" s="791"/>
    </row>
    <row r="457" spans="1:56" ht="101.25" x14ac:dyDescent="0.9">
      <c r="A457" s="990" t="s">
        <v>0</v>
      </c>
      <c r="B457" s="990"/>
      <c r="C457" s="990"/>
      <c r="D457" s="990"/>
      <c r="E457" s="990"/>
      <c r="F457" s="990"/>
      <c r="G457" s="990"/>
      <c r="H457" s="990"/>
      <c r="I457" s="990"/>
      <c r="J457" s="990"/>
      <c r="K457" s="990"/>
      <c r="L457" s="990"/>
      <c r="M457" s="990"/>
      <c r="N457" s="990"/>
      <c r="O457" s="990"/>
      <c r="P457" s="990"/>
      <c r="Q457" s="990"/>
      <c r="R457" s="990"/>
      <c r="S457" s="990"/>
      <c r="T457" s="990"/>
      <c r="U457" s="990"/>
      <c r="V457" s="990"/>
      <c r="W457" s="990"/>
      <c r="X457" s="990"/>
      <c r="Y457" s="990"/>
      <c r="Z457" s="990"/>
      <c r="AA457" s="990"/>
      <c r="AB457" s="990"/>
      <c r="AC457" s="990"/>
      <c r="AD457" s="990"/>
      <c r="AE457" s="990"/>
      <c r="AF457" s="990"/>
      <c r="AG457" s="990"/>
      <c r="AH457" s="990"/>
      <c r="AI457" s="990"/>
      <c r="AJ457" s="990"/>
      <c r="AK457" s="990"/>
      <c r="AL457" s="990"/>
      <c r="AM457" s="990"/>
      <c r="AN457" s="990"/>
      <c r="AO457" s="990"/>
      <c r="AP457" s="990"/>
      <c r="AQ457" s="990"/>
      <c r="AR457" s="990"/>
      <c r="AS457" s="990"/>
      <c r="AT457" s="990"/>
      <c r="AU457" s="82"/>
      <c r="AV457" s="82"/>
      <c r="AW457" s="82"/>
      <c r="AX457" s="82"/>
      <c r="AY457" s="82"/>
      <c r="AZ457" s="82"/>
      <c r="BA457" s="82"/>
      <c r="BB457" s="82"/>
      <c r="BC457" s="82"/>
      <c r="BD457" s="757"/>
    </row>
    <row r="458" spans="1:56" ht="75" x14ac:dyDescent="0.9">
      <c r="A458" s="991" t="str">
        <f>DATOS!C9</f>
        <v>ESCUELA DE EDUCACIÓN BÀSICA PARTICULAR MINERVA</v>
      </c>
      <c r="B458" s="991"/>
      <c r="C458" s="991"/>
      <c r="D458" s="991"/>
      <c r="E458" s="991"/>
      <c r="F458" s="991"/>
      <c r="G458" s="991"/>
      <c r="H458" s="991"/>
      <c r="I458" s="991"/>
      <c r="J458" s="991"/>
      <c r="K458" s="991"/>
      <c r="L458" s="991"/>
      <c r="M458" s="991"/>
      <c r="N458" s="991"/>
      <c r="O458" s="991"/>
      <c r="P458" s="991"/>
      <c r="Q458" s="991"/>
      <c r="R458" s="991"/>
      <c r="S458" s="991"/>
      <c r="T458" s="991"/>
      <c r="U458" s="991"/>
      <c r="V458" s="991"/>
      <c r="W458" s="991"/>
      <c r="X458" s="991"/>
      <c r="Y458" s="991"/>
      <c r="Z458" s="991"/>
      <c r="AA458" s="991"/>
      <c r="AB458" s="991"/>
      <c r="AC458" s="991"/>
      <c r="AD458" s="991"/>
      <c r="AE458" s="991"/>
      <c r="AF458" s="991"/>
      <c r="AG458" s="991"/>
      <c r="AH458" s="991"/>
      <c r="AI458" s="991"/>
      <c r="AJ458" s="991"/>
      <c r="AK458" s="991"/>
      <c r="AL458" s="991"/>
      <c r="AM458" s="991"/>
      <c r="AN458" s="991"/>
      <c r="AO458" s="991"/>
      <c r="AP458" s="991"/>
      <c r="AQ458" s="991"/>
      <c r="AR458" s="991"/>
      <c r="AS458" s="991"/>
      <c r="AT458" s="991"/>
      <c r="AU458" s="83"/>
      <c r="AV458" s="83"/>
      <c r="AW458" s="83"/>
      <c r="AX458" s="83"/>
      <c r="AY458" s="83"/>
      <c r="AZ458" s="83"/>
      <c r="BA458" s="83"/>
      <c r="BB458" s="83"/>
      <c r="BC458" s="83"/>
      <c r="BD458" s="758"/>
    </row>
    <row r="459" spans="1:56" ht="69" x14ac:dyDescent="0.9">
      <c r="A459" s="992" t="s">
        <v>159</v>
      </c>
      <c r="B459" s="992"/>
      <c r="C459" s="992"/>
      <c r="D459" s="992"/>
      <c r="E459" s="992"/>
      <c r="F459" s="992"/>
      <c r="G459" s="992"/>
      <c r="H459" s="992"/>
      <c r="I459" s="992"/>
      <c r="J459" s="992"/>
      <c r="K459" s="992"/>
      <c r="L459" s="992"/>
      <c r="M459" s="992"/>
      <c r="N459" s="992"/>
      <c r="O459" s="992"/>
      <c r="P459" s="992"/>
      <c r="Q459" s="992"/>
      <c r="R459" s="992"/>
      <c r="S459" s="992"/>
      <c r="T459" s="992"/>
      <c r="U459" s="992"/>
      <c r="V459" s="992"/>
      <c r="W459" s="992"/>
      <c r="X459" s="992"/>
      <c r="Y459" s="992"/>
      <c r="Z459" s="992"/>
      <c r="AA459" s="992"/>
      <c r="AB459" s="992"/>
      <c r="AC459" s="992"/>
      <c r="AD459" s="992"/>
      <c r="AE459" s="992"/>
      <c r="AF459" s="992"/>
      <c r="AG459" s="992"/>
      <c r="AH459" s="992"/>
      <c r="AI459" s="992"/>
      <c r="AJ459" s="992"/>
      <c r="AK459" s="992"/>
      <c r="AL459" s="992"/>
      <c r="AM459" s="992"/>
      <c r="AN459" s="992"/>
      <c r="AO459" s="992"/>
      <c r="AP459" s="992"/>
      <c r="AQ459" s="992"/>
      <c r="AR459" s="992"/>
      <c r="AS459" s="992"/>
      <c r="AT459" s="992"/>
      <c r="AU459" s="35"/>
      <c r="AV459" s="35"/>
      <c r="AW459" s="35"/>
      <c r="AX459" s="35"/>
      <c r="AY459" s="35"/>
      <c r="AZ459" s="35"/>
      <c r="BA459" s="35"/>
      <c r="BB459" s="35"/>
      <c r="BC459" s="35"/>
      <c r="BD459" s="759"/>
    </row>
    <row r="460" spans="1:56" x14ac:dyDescent="0.9">
      <c r="A460" s="993" t="s">
        <v>928</v>
      </c>
      <c r="B460" s="993"/>
      <c r="C460" s="993"/>
      <c r="D460" s="993"/>
      <c r="E460" s="993"/>
      <c r="F460" s="993"/>
      <c r="G460" s="993"/>
      <c r="H460" s="993"/>
      <c r="I460" s="993"/>
      <c r="J460" s="993"/>
      <c r="K460" s="993"/>
      <c r="L460" s="993"/>
      <c r="M460" s="993"/>
      <c r="N460" s="993"/>
      <c r="O460" s="993"/>
      <c r="P460" s="993"/>
      <c r="Q460" s="993"/>
      <c r="R460" s="993"/>
      <c r="S460" s="993"/>
      <c r="T460" s="993"/>
      <c r="U460" s="993"/>
      <c r="V460" s="993"/>
      <c r="W460" s="993"/>
      <c r="X460" s="993"/>
      <c r="Y460" s="993"/>
      <c r="Z460" s="993"/>
      <c r="AA460" s="993"/>
      <c r="AB460" s="993"/>
      <c r="AC460" s="993"/>
      <c r="AD460" s="993"/>
      <c r="AE460" s="993"/>
      <c r="AF460" s="993"/>
      <c r="AG460" s="993"/>
      <c r="AH460" s="993"/>
      <c r="AI460" s="993"/>
      <c r="AJ460" s="993"/>
      <c r="AK460" s="993"/>
      <c r="AL460" s="993"/>
      <c r="AM460" s="993"/>
      <c r="AN460" s="993"/>
      <c r="AO460" s="993"/>
      <c r="AP460" s="993"/>
      <c r="AQ460" s="993"/>
      <c r="AR460" s="993"/>
      <c r="AS460" s="993"/>
      <c r="AT460" s="993"/>
    </row>
    <row r="461" spans="1:56" x14ac:dyDescent="0.9">
      <c r="A461" s="385"/>
      <c r="B461" s="774"/>
      <c r="C461" s="390"/>
      <c r="D461" s="390"/>
      <c r="E461" s="390"/>
      <c r="F461" s="390"/>
      <c r="G461" s="45"/>
      <c r="H461" s="390"/>
      <c r="I461" s="390"/>
      <c r="J461" s="390"/>
      <c r="K461" s="390"/>
      <c r="L461" s="45"/>
      <c r="M461" s="45"/>
      <c r="N461" s="45"/>
      <c r="O461" s="45"/>
      <c r="P461" s="390"/>
      <c r="Q461" s="390"/>
      <c r="R461" s="382"/>
      <c r="S461" s="390"/>
      <c r="T461" s="45"/>
      <c r="AE461" s="222"/>
      <c r="AF461" s="222"/>
      <c r="AG461" s="223"/>
      <c r="AH461" s="223"/>
    </row>
    <row r="462" spans="1:56" ht="62.25" x14ac:dyDescent="0.9">
      <c r="A462" s="385"/>
      <c r="B462" s="774"/>
      <c r="C462" s="390"/>
      <c r="D462" s="390"/>
      <c r="E462" s="390"/>
      <c r="F462" s="390"/>
      <c r="J462" s="1289" t="s">
        <v>146</v>
      </c>
      <c r="K462" s="1289"/>
      <c r="L462" s="1289"/>
      <c r="M462" s="1290" t="str">
        <f>DATOS!C28</f>
        <v>COMPUTACIÓN</v>
      </c>
      <c r="N462" s="1290"/>
      <c r="O462" s="1290"/>
      <c r="P462" s="1290"/>
      <c r="Q462" s="1290"/>
      <c r="R462" s="1290"/>
      <c r="S462" s="1290"/>
      <c r="T462" s="1290"/>
      <c r="W462" s="436"/>
      <c r="X462" s="1291" t="s">
        <v>23</v>
      </c>
      <c r="Y462" s="1291"/>
      <c r="Z462" s="1305" t="str">
        <f>DATOS!C13</f>
        <v xml:space="preserve">BÁSICA </v>
      </c>
      <c r="AA462" s="1305"/>
      <c r="AB462" s="435"/>
      <c r="AC462" s="435"/>
      <c r="AD462" s="435"/>
    </row>
    <row r="463" spans="1:56" ht="62.25" x14ac:dyDescent="0.9">
      <c r="A463" s="385"/>
      <c r="B463" s="774"/>
      <c r="C463" s="390"/>
      <c r="D463" s="390"/>
      <c r="E463" s="390"/>
      <c r="F463" s="390"/>
      <c r="K463" s="1289" t="s">
        <v>111</v>
      </c>
      <c r="L463" s="1289"/>
      <c r="M463" s="1290" t="str">
        <f>DATOS!B28</f>
        <v xml:space="preserve"> MAYORGA ABAD ANDRÉS GENARO</v>
      </c>
      <c r="N463" s="1290"/>
      <c r="O463" s="1290"/>
      <c r="P463" s="1290"/>
      <c r="Q463" s="1290"/>
      <c r="R463" s="1290"/>
      <c r="S463" s="1290"/>
      <c r="T463" s="1290"/>
      <c r="W463" s="436"/>
      <c r="X463" s="996" t="s">
        <v>26</v>
      </c>
      <c r="Y463" s="996"/>
      <c r="Z463" s="1305" t="str">
        <f>DATOS!C14</f>
        <v>SEGUNDO</v>
      </c>
      <c r="AA463" s="1305"/>
      <c r="AB463" s="435"/>
      <c r="AC463" s="435"/>
      <c r="AD463" s="435"/>
    </row>
    <row r="464" spans="1:56" ht="62.25" x14ac:dyDescent="0.9">
      <c r="A464" s="385"/>
      <c r="B464" s="774"/>
      <c r="C464" s="390"/>
      <c r="D464" s="390"/>
      <c r="E464" s="390"/>
      <c r="F464" s="390"/>
      <c r="K464" s="1291" t="s">
        <v>19</v>
      </c>
      <c r="L464" s="1291"/>
      <c r="M464" s="1300" t="s">
        <v>20</v>
      </c>
      <c r="N464" s="1300"/>
      <c r="O464" s="1300"/>
      <c r="P464" s="1300"/>
      <c r="Q464" s="1300"/>
      <c r="R464" s="1300"/>
      <c r="S464" s="465"/>
      <c r="T464" s="465"/>
      <c r="W464" s="436"/>
      <c r="X464" s="1291" t="s">
        <v>28</v>
      </c>
      <c r="Y464" s="1291"/>
      <c r="Z464" s="1305" t="str">
        <f>DATOS!C15</f>
        <v>"A"</v>
      </c>
      <c r="AA464" s="1305"/>
      <c r="AB464" s="436"/>
      <c r="AC464" s="436"/>
      <c r="AD464" s="436"/>
    </row>
    <row r="465" spans="1:56" ht="188.25" thickBot="1" x14ac:dyDescent="0.95">
      <c r="A465" s="998" t="s">
        <v>981</v>
      </c>
      <c r="B465" s="998"/>
      <c r="C465" s="998"/>
      <c r="D465" s="998"/>
      <c r="E465" s="998"/>
      <c r="F465" s="998"/>
      <c r="G465" s="998"/>
      <c r="H465" s="998"/>
      <c r="I465" s="998"/>
      <c r="J465" s="998"/>
      <c r="K465" s="998"/>
      <c r="L465" s="388"/>
      <c r="M465" s="388"/>
      <c r="N465" s="388"/>
      <c r="O465" s="388"/>
      <c r="P465" s="281"/>
      <c r="Q465" s="281"/>
      <c r="R465" s="281"/>
      <c r="S465" s="390"/>
      <c r="T465" s="45"/>
      <c r="W465" s="437"/>
      <c r="X465" s="437"/>
      <c r="Y465" s="437"/>
      <c r="Z465" s="437"/>
      <c r="AA465" s="437"/>
      <c r="AB465" s="437"/>
      <c r="AC465" s="437"/>
      <c r="AD465" s="437"/>
      <c r="AE465" s="222"/>
      <c r="AF465" s="222"/>
      <c r="AG465" s="223"/>
      <c r="AH465" s="223"/>
      <c r="AT465" s="365"/>
    </row>
    <row r="466" spans="1:56" ht="150" customHeight="1" thickBot="1" x14ac:dyDescent="0.95">
      <c r="A466" s="999" t="s">
        <v>926</v>
      </c>
      <c r="B466" s="999" t="s">
        <v>5</v>
      </c>
      <c r="C466" s="1002" t="s">
        <v>919</v>
      </c>
      <c r="D466" s="1003"/>
      <c r="E466" s="1003"/>
      <c r="F466" s="1003"/>
      <c r="G466" s="1003"/>
      <c r="H466" s="1003"/>
      <c r="I466" s="1003"/>
      <c r="J466" s="1003"/>
      <c r="K466" s="1003"/>
      <c r="L466" s="1003"/>
      <c r="M466" s="1003"/>
      <c r="N466" s="1004"/>
      <c r="O466" s="392"/>
      <c r="P466" s="1005" t="s">
        <v>162</v>
      </c>
      <c r="Q466" s="1006"/>
      <c r="R466" s="1006"/>
      <c r="S466" s="1006"/>
      <c r="T466" s="1006"/>
      <c r="U466" s="1006"/>
      <c r="V466" s="1006"/>
      <c r="W466" s="1006"/>
      <c r="X466" s="1006"/>
      <c r="Y466" s="1006"/>
      <c r="Z466" s="1006"/>
      <c r="AA466" s="1007"/>
      <c r="AB466" s="1294" t="s">
        <v>163</v>
      </c>
      <c r="AC466" s="1295"/>
      <c r="AD466" s="1301" t="s">
        <v>968</v>
      </c>
      <c r="AE466" s="1302"/>
      <c r="AF466" s="225"/>
      <c r="AG466" s="1058" t="s">
        <v>969</v>
      </c>
      <c r="AH466" s="1058"/>
      <c r="AI466" s="1058"/>
      <c r="AJ466" s="1064" t="s">
        <v>970</v>
      </c>
      <c r="AK466" s="1065"/>
      <c r="AL466" s="1065"/>
      <c r="AM466" s="1065"/>
      <c r="AN466" s="1065"/>
      <c r="AO466" s="1065"/>
      <c r="AP466" s="1065"/>
      <c r="AQ466" s="1065"/>
      <c r="AR466" s="1065"/>
      <c r="AS466" s="1065"/>
      <c r="AT466" s="1065"/>
      <c r="AU466" s="659"/>
      <c r="AV466" s="659"/>
      <c r="AW466" s="659"/>
      <c r="AX466" s="659"/>
      <c r="AY466" s="659"/>
      <c r="AZ466" s="659"/>
      <c r="BA466" s="659"/>
      <c r="BB466" s="659"/>
      <c r="BC466" s="659"/>
      <c r="BD466" s="785"/>
    </row>
    <row r="467" spans="1:56" ht="150" customHeight="1" thickBot="1" x14ac:dyDescent="0.95">
      <c r="A467" s="999"/>
      <c r="B467" s="999"/>
      <c r="C467" s="1021" t="s">
        <v>148</v>
      </c>
      <c r="D467" s="1022"/>
      <c r="E467" s="1022"/>
      <c r="F467" s="1023"/>
      <c r="G467" s="1012" t="s">
        <v>924</v>
      </c>
      <c r="H467" s="1021" t="s">
        <v>148</v>
      </c>
      <c r="I467" s="1022"/>
      <c r="J467" s="1022"/>
      <c r="K467" s="1023"/>
      <c r="L467" s="1012" t="s">
        <v>923</v>
      </c>
      <c r="M467" s="1014" t="s">
        <v>922</v>
      </c>
      <c r="N467" s="1015"/>
      <c r="O467" s="393"/>
      <c r="P467" s="1024" t="s">
        <v>148</v>
      </c>
      <c r="Q467" s="1025"/>
      <c r="R467" s="1025"/>
      <c r="S467" s="1026"/>
      <c r="T467" s="1012" t="s">
        <v>924</v>
      </c>
      <c r="U467" s="1024" t="s">
        <v>148</v>
      </c>
      <c r="V467" s="1025"/>
      <c r="W467" s="1025"/>
      <c r="X467" s="1026"/>
      <c r="Y467" s="1012" t="s">
        <v>923</v>
      </c>
      <c r="Z467" s="1298" t="s">
        <v>925</v>
      </c>
      <c r="AA467" s="1299"/>
      <c r="AB467" s="1296"/>
      <c r="AC467" s="1297"/>
      <c r="AD467" s="1303"/>
      <c r="AE467" s="1304"/>
      <c r="AF467" s="226"/>
      <c r="AG467" s="1059"/>
      <c r="AH467" s="1059"/>
      <c r="AI467" s="1059"/>
      <c r="AJ467" s="1052" t="s">
        <v>190</v>
      </c>
      <c r="AK467" s="1053"/>
      <c r="AL467" s="1054"/>
      <c r="AM467" s="1055" t="s">
        <v>191</v>
      </c>
      <c r="AN467" s="1056"/>
      <c r="AO467" s="1057"/>
      <c r="AP467" s="1055" t="s">
        <v>977</v>
      </c>
      <c r="AQ467" s="1056"/>
      <c r="AR467" s="1057"/>
      <c r="AS467" s="1060" t="s">
        <v>967</v>
      </c>
      <c r="AT467" s="1062" t="s">
        <v>976</v>
      </c>
      <c r="AU467" s="659"/>
      <c r="AV467" s="659"/>
      <c r="AW467" s="659"/>
      <c r="AX467" s="659"/>
      <c r="AY467" s="659"/>
      <c r="AZ467" s="659"/>
      <c r="BA467" s="659"/>
      <c r="BB467" s="659"/>
      <c r="BC467" s="659"/>
      <c r="BD467" s="785"/>
    </row>
    <row r="468" spans="1:56" ht="150" customHeight="1" thickBot="1" x14ac:dyDescent="0.95">
      <c r="A468" s="999"/>
      <c r="B468" s="1312"/>
      <c r="C468" s="415" t="s">
        <v>149</v>
      </c>
      <c r="D468" s="415" t="s">
        <v>150</v>
      </c>
      <c r="E468" s="415" t="s">
        <v>915</v>
      </c>
      <c r="F468" s="415" t="s">
        <v>916</v>
      </c>
      <c r="G468" s="1013"/>
      <c r="H468" s="415" t="s">
        <v>151</v>
      </c>
      <c r="I468" s="415" t="s">
        <v>152</v>
      </c>
      <c r="J468" s="415" t="s">
        <v>153</v>
      </c>
      <c r="K468" s="415" t="s">
        <v>921</v>
      </c>
      <c r="L468" s="1013"/>
      <c r="M468" s="778" t="s">
        <v>165</v>
      </c>
      <c r="N468" s="779" t="s">
        <v>164</v>
      </c>
      <c r="O468" s="394"/>
      <c r="P468" s="414" t="s">
        <v>149</v>
      </c>
      <c r="Q468" s="414" t="s">
        <v>150</v>
      </c>
      <c r="R468" s="414" t="s">
        <v>915</v>
      </c>
      <c r="S468" s="414" t="s">
        <v>916</v>
      </c>
      <c r="T468" s="1013"/>
      <c r="U468" s="414" t="s">
        <v>151</v>
      </c>
      <c r="V468" s="414" t="s">
        <v>152</v>
      </c>
      <c r="W468" s="414" t="s">
        <v>153</v>
      </c>
      <c r="X468" s="414" t="s">
        <v>921</v>
      </c>
      <c r="Y468" s="1013"/>
      <c r="Z468" s="778" t="s">
        <v>165</v>
      </c>
      <c r="AA468" s="779" t="s">
        <v>164</v>
      </c>
      <c r="AB468" s="780" t="s">
        <v>224</v>
      </c>
      <c r="AC468" s="781" t="s">
        <v>971</v>
      </c>
      <c r="AD468" s="782" t="s">
        <v>164</v>
      </c>
      <c r="AE468" s="783" t="s">
        <v>165</v>
      </c>
      <c r="AF468" s="227"/>
      <c r="AG468" s="122" t="s">
        <v>204</v>
      </c>
      <c r="AH468" s="122" t="s">
        <v>205</v>
      </c>
      <c r="AI468" s="716" t="s">
        <v>938</v>
      </c>
      <c r="AJ468" s="743" t="s">
        <v>207</v>
      </c>
      <c r="AK468" s="743" t="s">
        <v>208</v>
      </c>
      <c r="AL468" s="743" t="s">
        <v>209</v>
      </c>
      <c r="AM468" s="744" t="s">
        <v>207</v>
      </c>
      <c r="AN468" s="744" t="s">
        <v>208</v>
      </c>
      <c r="AO468" s="744" t="s">
        <v>209</v>
      </c>
      <c r="AP468" s="747" t="s">
        <v>210</v>
      </c>
      <c r="AQ468" s="747" t="s">
        <v>211</v>
      </c>
      <c r="AR468" s="747" t="s">
        <v>212</v>
      </c>
      <c r="AS468" s="1061"/>
      <c r="AT468" s="1063"/>
      <c r="AU468" s="660"/>
      <c r="AV468" s="660"/>
      <c r="AW468" s="660"/>
      <c r="AX468" s="660"/>
      <c r="AY468" s="660"/>
      <c r="AZ468" s="660"/>
      <c r="BA468" s="660"/>
      <c r="BB468" s="660"/>
      <c r="BC468" s="660"/>
      <c r="BD468" s="786"/>
    </row>
    <row r="469" spans="1:56" ht="76.5" x14ac:dyDescent="0.9">
      <c r="A469" s="429">
        <v>1</v>
      </c>
      <c r="B469" s="775">
        <f>DATOS!F8</f>
        <v>0</v>
      </c>
      <c r="C469" s="488">
        <v>10</v>
      </c>
      <c r="D469" s="489">
        <v>10</v>
      </c>
      <c r="E469" s="489">
        <v>10</v>
      </c>
      <c r="F469" s="490">
        <v>10</v>
      </c>
      <c r="G469" s="416">
        <f>SUM(C469:F469)/4</f>
        <v>10</v>
      </c>
      <c r="H469" s="488">
        <v>10</v>
      </c>
      <c r="I469" s="489">
        <v>10</v>
      </c>
      <c r="J469" s="489">
        <v>10</v>
      </c>
      <c r="K469" s="490">
        <v>10</v>
      </c>
      <c r="L469" s="416">
        <f>SUM(H469:K469)/4</f>
        <v>10</v>
      </c>
      <c r="M469" s="403">
        <f>SUM(G469+L469)/2</f>
        <v>10</v>
      </c>
      <c r="N469" s="400" t="str">
        <f t="shared" ref="N469:N508" si="142">INDEX($BF$1:$BF$10, MATCH(ROUND(M469, 2), $BE$1:$BE$10, 1))</f>
        <v>A+</v>
      </c>
      <c r="O469" s="395"/>
      <c r="P469" s="488">
        <v>10</v>
      </c>
      <c r="Q469" s="489">
        <v>10</v>
      </c>
      <c r="R469" s="489">
        <v>10</v>
      </c>
      <c r="S469" s="490">
        <v>10</v>
      </c>
      <c r="T469" s="419">
        <f>SUM(P469:S469)/4</f>
        <v>10</v>
      </c>
      <c r="U469" s="488">
        <v>10</v>
      </c>
      <c r="V469" s="489">
        <v>10</v>
      </c>
      <c r="W469" s="489">
        <v>10</v>
      </c>
      <c r="X469" s="490">
        <v>10</v>
      </c>
      <c r="Y469" s="416">
        <f>SUM(U469:X469)/4</f>
        <v>10</v>
      </c>
      <c r="Z469" s="403">
        <f>SUM(T469+Y469)/2</f>
        <v>10</v>
      </c>
      <c r="AA469" s="400" t="str">
        <f t="shared" ref="AA469:AA508" si="143">INDEX($BF$1:$BF$10, MATCH(ROUND(Z469, 2), $BE$1:$BE$10, 1))</f>
        <v>A+</v>
      </c>
      <c r="AB469" s="422">
        <v>10</v>
      </c>
      <c r="AC469" s="1049"/>
      <c r="AD469" s="411" t="str">
        <f t="shared" ref="AD469:AD508" si="144">INDEX($BF$1:$BF$10, MATCH(ROUND(AE469, 2), $BE$1:$BE$10, 1))</f>
        <v>A+</v>
      </c>
      <c r="AE469" s="407">
        <f>SUM(M469,Z469,AB469)/3</f>
        <v>10</v>
      </c>
      <c r="AF469" s="287"/>
      <c r="AG469" s="556"/>
      <c r="AH469" s="556"/>
      <c r="AI469" s="555" t="str">
        <f>IF(OR(AG469="A",AH469="A"),"A",IF(OR(AG469="B",AH469="B"),"B",IF(OR(AG469="C",AH469="C"),"C","N")))</f>
        <v>N</v>
      </c>
      <c r="AJ469" s="587"/>
      <c r="AK469" s="588"/>
      <c r="AL469" s="588"/>
      <c r="AM469" s="589"/>
      <c r="AN469" s="589"/>
      <c r="AO469" s="590"/>
      <c r="AP469" s="591">
        <f>SUM(AJ469+AM469)</f>
        <v>0</v>
      </c>
      <c r="AQ469" s="591">
        <f>SUM(AK469+AN469)</f>
        <v>0</v>
      </c>
      <c r="AR469" s="588">
        <f>SUM(AL469+AO469)</f>
        <v>0</v>
      </c>
      <c r="AS469" s="592">
        <f t="shared" ref="AS469:AS508" si="145">AT469  - AJ469  - AK469</f>
        <v>75</v>
      </c>
      <c r="AT469" s="771">
        <v>75</v>
      </c>
      <c r="AU469" s="661"/>
      <c r="AV469" s="661"/>
      <c r="AW469" s="661"/>
      <c r="AX469" s="661"/>
      <c r="AY469" s="661"/>
      <c r="AZ469" s="661"/>
      <c r="BA469" s="661"/>
      <c r="BB469" s="661"/>
      <c r="BC469" s="661"/>
      <c r="BD469" s="787"/>
    </row>
    <row r="470" spans="1:56" ht="76.5" x14ac:dyDescent="0.9">
      <c r="A470" s="430">
        <v>2</v>
      </c>
      <c r="B470" s="776">
        <f>DATOS!F9</f>
        <v>0</v>
      </c>
      <c r="C470" s="491">
        <v>10</v>
      </c>
      <c r="D470" s="492">
        <v>10</v>
      </c>
      <c r="E470" s="492">
        <v>10</v>
      </c>
      <c r="F470" s="493">
        <v>10</v>
      </c>
      <c r="G470" s="417">
        <f t="shared" ref="G470:G508" si="146">SUM(C470:F470)/4</f>
        <v>10</v>
      </c>
      <c r="H470" s="491">
        <v>10</v>
      </c>
      <c r="I470" s="492">
        <v>10</v>
      </c>
      <c r="J470" s="492">
        <v>10</v>
      </c>
      <c r="K470" s="493">
        <v>10</v>
      </c>
      <c r="L470" s="417">
        <f t="shared" ref="L470:L508" si="147">SUM(H470:K470)/4</f>
        <v>10</v>
      </c>
      <c r="M470" s="404">
        <f t="shared" ref="M470:M474" si="148">SUM(G470+L470)/2</f>
        <v>10</v>
      </c>
      <c r="N470" s="401" t="str">
        <f t="shared" si="142"/>
        <v>A+</v>
      </c>
      <c r="O470" s="396"/>
      <c r="P470" s="491">
        <v>10</v>
      </c>
      <c r="Q470" s="492">
        <v>10</v>
      </c>
      <c r="R470" s="492">
        <v>10</v>
      </c>
      <c r="S470" s="493">
        <v>10</v>
      </c>
      <c r="T470" s="420">
        <f t="shared" ref="T470:T508" si="149">SUM(P470:S470)/4</f>
        <v>10</v>
      </c>
      <c r="U470" s="491">
        <v>10</v>
      </c>
      <c r="V470" s="492">
        <v>10</v>
      </c>
      <c r="W470" s="492">
        <v>10</v>
      </c>
      <c r="X470" s="493">
        <v>10</v>
      </c>
      <c r="Y470" s="417">
        <f t="shared" ref="Y470:Y508" si="150">SUM(U470:X470)/4</f>
        <v>10</v>
      </c>
      <c r="Z470" s="404">
        <f t="shared" ref="Z470:Z474" si="151">SUM(T470+Y470)/2</f>
        <v>10</v>
      </c>
      <c r="AA470" s="401" t="str">
        <f t="shared" si="143"/>
        <v>A+</v>
      </c>
      <c r="AB470" s="423">
        <v>10</v>
      </c>
      <c r="AC470" s="1050"/>
      <c r="AD470" s="412" t="str">
        <f t="shared" si="144"/>
        <v>A+</v>
      </c>
      <c r="AE470" s="408">
        <f t="shared" ref="AE470:AE474" si="152">SUM(M470,Z470,AB470)/3</f>
        <v>10</v>
      </c>
      <c r="AF470" s="288"/>
      <c r="AG470" s="567"/>
      <c r="AH470" s="567"/>
      <c r="AI470" s="566" t="str">
        <f t="shared" ref="AI470:AI508" si="153">IF(OR(AG470="A",AH470="A"),"A",IF(OR(AG470="B",AH470="B"),"B",IF(OR(AG470="C",AH470="C"),"C","N")))</f>
        <v>N</v>
      </c>
      <c r="AJ470" s="572"/>
      <c r="AK470" s="558"/>
      <c r="AL470" s="558"/>
      <c r="AM470" s="559"/>
      <c r="AN470" s="559"/>
      <c r="AO470" s="560"/>
      <c r="AP470" s="598">
        <f t="shared" ref="AP470:AP508" si="154">SUM(AJ470+AM470)</f>
        <v>0</v>
      </c>
      <c r="AQ470" s="598">
        <f t="shared" ref="AQ470:AQ508" si="155">SUM(AK470+AN470)</f>
        <v>0</v>
      </c>
      <c r="AR470" s="558">
        <f t="shared" ref="AR470:AR508" si="156">SUM(AL470+AO470)</f>
        <v>0</v>
      </c>
      <c r="AS470" s="599">
        <f t="shared" si="145"/>
        <v>75</v>
      </c>
      <c r="AT470" s="772">
        <v>75</v>
      </c>
      <c r="AU470" s="661"/>
      <c r="AV470" s="661"/>
      <c r="AW470" s="661"/>
      <c r="AX470" s="661"/>
      <c r="AY470" s="661"/>
      <c r="AZ470" s="661"/>
      <c r="BA470" s="661"/>
      <c r="BB470" s="661"/>
      <c r="BC470" s="661"/>
      <c r="BD470" s="787"/>
    </row>
    <row r="471" spans="1:56" ht="76.5" x14ac:dyDescent="0.9">
      <c r="A471" s="430">
        <v>3</v>
      </c>
      <c r="B471" s="776">
        <f>DATOS!F10</f>
        <v>0</v>
      </c>
      <c r="C471" s="491">
        <v>10</v>
      </c>
      <c r="D471" s="492">
        <v>10</v>
      </c>
      <c r="E471" s="492">
        <v>10</v>
      </c>
      <c r="F471" s="493">
        <v>10</v>
      </c>
      <c r="G471" s="417">
        <f t="shared" si="146"/>
        <v>10</v>
      </c>
      <c r="H471" s="491">
        <v>10</v>
      </c>
      <c r="I471" s="492">
        <v>10</v>
      </c>
      <c r="J471" s="492">
        <v>10</v>
      </c>
      <c r="K471" s="493">
        <v>10</v>
      </c>
      <c r="L471" s="417">
        <f t="shared" si="147"/>
        <v>10</v>
      </c>
      <c r="M471" s="404">
        <f t="shared" si="148"/>
        <v>10</v>
      </c>
      <c r="N471" s="401" t="str">
        <f t="shared" si="142"/>
        <v>A+</v>
      </c>
      <c r="O471" s="396"/>
      <c r="P471" s="491">
        <v>10</v>
      </c>
      <c r="Q471" s="492">
        <v>10</v>
      </c>
      <c r="R471" s="492">
        <v>10</v>
      </c>
      <c r="S471" s="493">
        <v>10</v>
      </c>
      <c r="T471" s="420">
        <f t="shared" si="149"/>
        <v>10</v>
      </c>
      <c r="U471" s="491">
        <v>10</v>
      </c>
      <c r="V471" s="492">
        <v>10</v>
      </c>
      <c r="W471" s="492">
        <v>10</v>
      </c>
      <c r="X471" s="493">
        <v>10</v>
      </c>
      <c r="Y471" s="417">
        <f t="shared" si="150"/>
        <v>10</v>
      </c>
      <c r="Z471" s="404">
        <f t="shared" si="151"/>
        <v>10</v>
      </c>
      <c r="AA471" s="401" t="str">
        <f t="shared" si="143"/>
        <v>A+</v>
      </c>
      <c r="AB471" s="423">
        <v>10</v>
      </c>
      <c r="AC471" s="1050"/>
      <c r="AD471" s="412" t="str">
        <f t="shared" si="144"/>
        <v>A+</v>
      </c>
      <c r="AE471" s="408">
        <f t="shared" si="152"/>
        <v>10</v>
      </c>
      <c r="AF471" s="288"/>
      <c r="AG471" s="567"/>
      <c r="AH471" s="567"/>
      <c r="AI471" s="566" t="str">
        <f t="shared" si="153"/>
        <v>N</v>
      </c>
      <c r="AJ471" s="572"/>
      <c r="AK471" s="558"/>
      <c r="AL471" s="558"/>
      <c r="AM471" s="559"/>
      <c r="AN471" s="559"/>
      <c r="AO471" s="560"/>
      <c r="AP471" s="598">
        <f t="shared" si="154"/>
        <v>0</v>
      </c>
      <c r="AQ471" s="598">
        <f t="shared" si="155"/>
        <v>0</v>
      </c>
      <c r="AR471" s="558">
        <f t="shared" si="156"/>
        <v>0</v>
      </c>
      <c r="AS471" s="599">
        <f t="shared" si="145"/>
        <v>75</v>
      </c>
      <c r="AT471" s="772">
        <v>75</v>
      </c>
      <c r="AU471" s="661"/>
      <c r="AV471" s="661"/>
      <c r="AW471" s="661"/>
      <c r="AX471" s="661"/>
      <c r="AY471" s="661"/>
      <c r="AZ471" s="661"/>
      <c r="BA471" s="661"/>
      <c r="BB471" s="661"/>
      <c r="BC471" s="661"/>
      <c r="BD471" s="787"/>
    </row>
    <row r="472" spans="1:56" ht="76.5" x14ac:dyDescent="0.9">
      <c r="A472" s="430">
        <v>4</v>
      </c>
      <c r="B472" s="776">
        <f>DATOS!F11</f>
        <v>0</v>
      </c>
      <c r="C472" s="491">
        <v>10</v>
      </c>
      <c r="D472" s="492">
        <v>10</v>
      </c>
      <c r="E472" s="492">
        <v>10</v>
      </c>
      <c r="F472" s="493">
        <v>10</v>
      </c>
      <c r="G472" s="417">
        <f t="shared" si="146"/>
        <v>10</v>
      </c>
      <c r="H472" s="491">
        <v>10</v>
      </c>
      <c r="I472" s="492">
        <v>10</v>
      </c>
      <c r="J472" s="492">
        <v>10</v>
      </c>
      <c r="K472" s="493">
        <v>10</v>
      </c>
      <c r="L472" s="417">
        <f t="shared" si="147"/>
        <v>10</v>
      </c>
      <c r="M472" s="404">
        <f t="shared" si="148"/>
        <v>10</v>
      </c>
      <c r="N472" s="401" t="str">
        <f t="shared" si="142"/>
        <v>A+</v>
      </c>
      <c r="O472" s="396"/>
      <c r="P472" s="491">
        <v>10</v>
      </c>
      <c r="Q472" s="492">
        <v>10</v>
      </c>
      <c r="R472" s="492">
        <v>10</v>
      </c>
      <c r="S472" s="493">
        <v>10</v>
      </c>
      <c r="T472" s="420">
        <f t="shared" si="149"/>
        <v>10</v>
      </c>
      <c r="U472" s="491">
        <v>10</v>
      </c>
      <c r="V472" s="492">
        <v>10</v>
      </c>
      <c r="W472" s="492">
        <v>10</v>
      </c>
      <c r="X472" s="493">
        <v>10</v>
      </c>
      <c r="Y472" s="417">
        <f t="shared" si="150"/>
        <v>10</v>
      </c>
      <c r="Z472" s="404">
        <f t="shared" si="151"/>
        <v>10</v>
      </c>
      <c r="AA472" s="401" t="str">
        <f t="shared" si="143"/>
        <v>A+</v>
      </c>
      <c r="AB472" s="423">
        <v>10</v>
      </c>
      <c r="AC472" s="1050"/>
      <c r="AD472" s="412" t="str">
        <f t="shared" si="144"/>
        <v>A+</v>
      </c>
      <c r="AE472" s="408">
        <f t="shared" si="152"/>
        <v>10</v>
      </c>
      <c r="AF472" s="288"/>
      <c r="AG472" s="567"/>
      <c r="AH472" s="567"/>
      <c r="AI472" s="566" t="str">
        <f t="shared" si="153"/>
        <v>N</v>
      </c>
      <c r="AJ472" s="572"/>
      <c r="AK472" s="558"/>
      <c r="AL472" s="558"/>
      <c r="AM472" s="559"/>
      <c r="AN472" s="559"/>
      <c r="AO472" s="560"/>
      <c r="AP472" s="598">
        <f t="shared" si="154"/>
        <v>0</v>
      </c>
      <c r="AQ472" s="598">
        <f t="shared" si="155"/>
        <v>0</v>
      </c>
      <c r="AR472" s="558">
        <f t="shared" si="156"/>
        <v>0</v>
      </c>
      <c r="AS472" s="599">
        <f t="shared" si="145"/>
        <v>75</v>
      </c>
      <c r="AT472" s="772">
        <v>75</v>
      </c>
      <c r="AU472" s="661"/>
      <c r="AV472" s="661"/>
      <c r="AW472" s="661"/>
      <c r="AX472" s="661"/>
      <c r="AY472" s="661"/>
      <c r="AZ472" s="661"/>
      <c r="BA472" s="661"/>
      <c r="BB472" s="661"/>
      <c r="BC472" s="661"/>
      <c r="BD472" s="787"/>
    </row>
    <row r="473" spans="1:56" ht="76.5" x14ac:dyDescent="0.9">
      <c r="A473" s="430">
        <v>5</v>
      </c>
      <c r="B473" s="776">
        <f>DATOS!F12</f>
        <v>0</v>
      </c>
      <c r="C473" s="491">
        <v>10</v>
      </c>
      <c r="D473" s="492">
        <v>10</v>
      </c>
      <c r="E473" s="492">
        <v>10</v>
      </c>
      <c r="F473" s="493">
        <v>10</v>
      </c>
      <c r="G473" s="417">
        <f t="shared" si="146"/>
        <v>10</v>
      </c>
      <c r="H473" s="491">
        <v>10</v>
      </c>
      <c r="I473" s="492">
        <v>10</v>
      </c>
      <c r="J473" s="492">
        <v>10</v>
      </c>
      <c r="K473" s="493">
        <v>10</v>
      </c>
      <c r="L473" s="417">
        <f t="shared" si="147"/>
        <v>10</v>
      </c>
      <c r="M473" s="404">
        <f t="shared" si="148"/>
        <v>10</v>
      </c>
      <c r="N473" s="401" t="str">
        <f t="shared" si="142"/>
        <v>A+</v>
      </c>
      <c r="O473" s="396"/>
      <c r="P473" s="491">
        <v>10</v>
      </c>
      <c r="Q473" s="492">
        <v>10</v>
      </c>
      <c r="R473" s="492">
        <v>10</v>
      </c>
      <c r="S473" s="493">
        <v>10</v>
      </c>
      <c r="T473" s="420">
        <f t="shared" si="149"/>
        <v>10</v>
      </c>
      <c r="U473" s="491">
        <v>10</v>
      </c>
      <c r="V473" s="492">
        <v>10</v>
      </c>
      <c r="W473" s="492">
        <v>10</v>
      </c>
      <c r="X473" s="493">
        <v>10</v>
      </c>
      <c r="Y473" s="417">
        <f t="shared" si="150"/>
        <v>10</v>
      </c>
      <c r="Z473" s="404">
        <f t="shared" si="151"/>
        <v>10</v>
      </c>
      <c r="AA473" s="401" t="str">
        <f t="shared" si="143"/>
        <v>A+</v>
      </c>
      <c r="AB473" s="423">
        <v>10</v>
      </c>
      <c r="AC473" s="1050"/>
      <c r="AD473" s="412" t="str">
        <f t="shared" si="144"/>
        <v>A+</v>
      </c>
      <c r="AE473" s="408">
        <f t="shared" si="152"/>
        <v>10</v>
      </c>
      <c r="AF473" s="288"/>
      <c r="AG473" s="567"/>
      <c r="AH473" s="567"/>
      <c r="AI473" s="566" t="str">
        <f t="shared" si="153"/>
        <v>N</v>
      </c>
      <c r="AJ473" s="572"/>
      <c r="AK473" s="558"/>
      <c r="AL473" s="558"/>
      <c r="AM473" s="559"/>
      <c r="AN473" s="559"/>
      <c r="AO473" s="560"/>
      <c r="AP473" s="598">
        <f t="shared" si="154"/>
        <v>0</v>
      </c>
      <c r="AQ473" s="598">
        <f t="shared" si="155"/>
        <v>0</v>
      </c>
      <c r="AR473" s="558">
        <f t="shared" si="156"/>
        <v>0</v>
      </c>
      <c r="AS473" s="599">
        <f t="shared" si="145"/>
        <v>75</v>
      </c>
      <c r="AT473" s="772">
        <v>75</v>
      </c>
      <c r="AU473" s="661"/>
      <c r="AV473" s="661"/>
      <c r="AW473" s="661"/>
      <c r="AX473" s="661"/>
      <c r="AY473" s="661"/>
      <c r="AZ473" s="661"/>
      <c r="BA473" s="661"/>
      <c r="BB473" s="661"/>
      <c r="BC473" s="661"/>
      <c r="BD473" s="787"/>
    </row>
    <row r="474" spans="1:56" ht="76.5" x14ac:dyDescent="0.9">
      <c r="A474" s="430">
        <v>6</v>
      </c>
      <c r="B474" s="776">
        <f>DATOS!F13</f>
        <v>0</v>
      </c>
      <c r="C474" s="491">
        <v>10</v>
      </c>
      <c r="D474" s="492">
        <v>10</v>
      </c>
      <c r="E474" s="492">
        <v>10</v>
      </c>
      <c r="F474" s="493">
        <v>10</v>
      </c>
      <c r="G474" s="417">
        <f t="shared" si="146"/>
        <v>10</v>
      </c>
      <c r="H474" s="491">
        <v>10</v>
      </c>
      <c r="I474" s="492">
        <v>10</v>
      </c>
      <c r="J474" s="492">
        <v>10</v>
      </c>
      <c r="K474" s="493">
        <v>10</v>
      </c>
      <c r="L474" s="417">
        <f t="shared" si="147"/>
        <v>10</v>
      </c>
      <c r="M474" s="404">
        <f t="shared" si="148"/>
        <v>10</v>
      </c>
      <c r="N474" s="401" t="str">
        <f t="shared" si="142"/>
        <v>A+</v>
      </c>
      <c r="O474" s="396"/>
      <c r="P474" s="491">
        <v>10</v>
      </c>
      <c r="Q474" s="492">
        <v>10</v>
      </c>
      <c r="R474" s="492">
        <v>10</v>
      </c>
      <c r="S474" s="493">
        <v>10</v>
      </c>
      <c r="T474" s="420">
        <f t="shared" si="149"/>
        <v>10</v>
      </c>
      <c r="U474" s="491">
        <v>10</v>
      </c>
      <c r="V474" s="492">
        <v>10</v>
      </c>
      <c r="W474" s="492">
        <v>10</v>
      </c>
      <c r="X474" s="493">
        <v>10</v>
      </c>
      <c r="Y474" s="417">
        <f t="shared" si="150"/>
        <v>10</v>
      </c>
      <c r="Z474" s="404">
        <f t="shared" si="151"/>
        <v>10</v>
      </c>
      <c r="AA474" s="401" t="str">
        <f t="shared" si="143"/>
        <v>A+</v>
      </c>
      <c r="AB474" s="423">
        <v>10</v>
      </c>
      <c r="AC474" s="1050"/>
      <c r="AD474" s="412" t="str">
        <f t="shared" si="144"/>
        <v>A+</v>
      </c>
      <c r="AE474" s="408">
        <f t="shared" si="152"/>
        <v>10</v>
      </c>
      <c r="AF474" s="288"/>
      <c r="AG474" s="567"/>
      <c r="AH474" s="567"/>
      <c r="AI474" s="566" t="str">
        <f t="shared" si="153"/>
        <v>N</v>
      </c>
      <c r="AJ474" s="572"/>
      <c r="AK474" s="558"/>
      <c r="AL474" s="558"/>
      <c r="AM474" s="559"/>
      <c r="AN474" s="559"/>
      <c r="AO474" s="560"/>
      <c r="AP474" s="598">
        <f t="shared" si="154"/>
        <v>0</v>
      </c>
      <c r="AQ474" s="598">
        <f t="shared" si="155"/>
        <v>0</v>
      </c>
      <c r="AR474" s="558">
        <f t="shared" si="156"/>
        <v>0</v>
      </c>
      <c r="AS474" s="599">
        <f t="shared" si="145"/>
        <v>75</v>
      </c>
      <c r="AT474" s="772">
        <v>75</v>
      </c>
      <c r="AU474" s="661"/>
      <c r="AV474" s="661"/>
      <c r="AW474" s="661"/>
      <c r="AX474" s="661"/>
      <c r="AY474" s="661"/>
      <c r="AZ474" s="661"/>
      <c r="BA474" s="661"/>
      <c r="BB474" s="661"/>
      <c r="BC474" s="661"/>
      <c r="BD474" s="787"/>
    </row>
    <row r="475" spans="1:56" ht="76.5" x14ac:dyDescent="0.9">
      <c r="A475" s="430">
        <v>7</v>
      </c>
      <c r="B475" s="776">
        <f>DATOS!F14</f>
        <v>0</v>
      </c>
      <c r="C475" s="491">
        <v>9</v>
      </c>
      <c r="D475" s="492">
        <v>9</v>
      </c>
      <c r="E475" s="492">
        <v>9</v>
      </c>
      <c r="F475" s="493">
        <v>9</v>
      </c>
      <c r="G475" s="417">
        <f t="shared" si="146"/>
        <v>9</v>
      </c>
      <c r="H475" s="491">
        <v>9</v>
      </c>
      <c r="I475" s="492">
        <v>9</v>
      </c>
      <c r="J475" s="492">
        <v>9</v>
      </c>
      <c r="K475" s="493">
        <v>9</v>
      </c>
      <c r="L475" s="417">
        <f t="shared" si="147"/>
        <v>9</v>
      </c>
      <c r="M475" s="404">
        <f>SUM(G475+L475)/2</f>
        <v>9</v>
      </c>
      <c r="N475" s="401" t="str">
        <f t="shared" si="142"/>
        <v>A-</v>
      </c>
      <c r="O475" s="396"/>
      <c r="P475" s="491">
        <v>9</v>
      </c>
      <c r="Q475" s="492">
        <v>9</v>
      </c>
      <c r="R475" s="492">
        <v>9</v>
      </c>
      <c r="S475" s="493">
        <v>9</v>
      </c>
      <c r="T475" s="420">
        <f t="shared" si="149"/>
        <v>9</v>
      </c>
      <c r="U475" s="491">
        <v>9</v>
      </c>
      <c r="V475" s="492">
        <v>9</v>
      </c>
      <c r="W475" s="492">
        <v>9</v>
      </c>
      <c r="X475" s="493">
        <v>9</v>
      </c>
      <c r="Y475" s="417">
        <f t="shared" si="150"/>
        <v>9</v>
      </c>
      <c r="Z475" s="404">
        <f>SUM(T475+Y475)/2</f>
        <v>9</v>
      </c>
      <c r="AA475" s="401" t="str">
        <f t="shared" si="143"/>
        <v>A-</v>
      </c>
      <c r="AB475" s="423">
        <v>9</v>
      </c>
      <c r="AC475" s="1050"/>
      <c r="AD475" s="412" t="str">
        <f t="shared" si="144"/>
        <v>A-</v>
      </c>
      <c r="AE475" s="408">
        <f>SUM(M475,Z475,AB475)/3</f>
        <v>9</v>
      </c>
      <c r="AF475" s="288"/>
      <c r="AG475" s="567"/>
      <c r="AH475" s="567"/>
      <c r="AI475" s="566" t="str">
        <f t="shared" si="153"/>
        <v>N</v>
      </c>
      <c r="AJ475" s="572"/>
      <c r="AK475" s="558"/>
      <c r="AL475" s="558"/>
      <c r="AM475" s="559"/>
      <c r="AN475" s="559"/>
      <c r="AO475" s="560"/>
      <c r="AP475" s="598">
        <f t="shared" si="154"/>
        <v>0</v>
      </c>
      <c r="AQ475" s="598">
        <f t="shared" si="155"/>
        <v>0</v>
      </c>
      <c r="AR475" s="558">
        <f t="shared" si="156"/>
        <v>0</v>
      </c>
      <c r="AS475" s="599">
        <f t="shared" si="145"/>
        <v>75</v>
      </c>
      <c r="AT475" s="772">
        <v>75</v>
      </c>
      <c r="AU475" s="661"/>
      <c r="AV475" s="661"/>
      <c r="AW475" s="661"/>
      <c r="AX475" s="661"/>
      <c r="AY475" s="661"/>
      <c r="AZ475" s="661"/>
      <c r="BA475" s="661"/>
      <c r="BB475" s="661"/>
      <c r="BC475" s="661"/>
      <c r="BD475" s="787"/>
    </row>
    <row r="476" spans="1:56" ht="76.5" x14ac:dyDescent="0.9">
      <c r="A476" s="430">
        <v>8</v>
      </c>
      <c r="B476" s="776">
        <f>DATOS!F15</f>
        <v>0</v>
      </c>
      <c r="C476" s="491">
        <v>9</v>
      </c>
      <c r="D476" s="492">
        <v>9</v>
      </c>
      <c r="E476" s="492">
        <v>9</v>
      </c>
      <c r="F476" s="493">
        <v>9</v>
      </c>
      <c r="G476" s="417">
        <f t="shared" si="146"/>
        <v>9</v>
      </c>
      <c r="H476" s="491">
        <v>9</v>
      </c>
      <c r="I476" s="492">
        <v>9</v>
      </c>
      <c r="J476" s="492">
        <v>9</v>
      </c>
      <c r="K476" s="493">
        <v>9</v>
      </c>
      <c r="L476" s="417">
        <f t="shared" si="147"/>
        <v>9</v>
      </c>
      <c r="M476" s="404">
        <f t="shared" ref="M476:M508" si="157">SUM(G476+L476)/2</f>
        <v>9</v>
      </c>
      <c r="N476" s="401" t="str">
        <f t="shared" si="142"/>
        <v>A-</v>
      </c>
      <c r="O476" s="396"/>
      <c r="P476" s="491">
        <v>9</v>
      </c>
      <c r="Q476" s="492">
        <v>9</v>
      </c>
      <c r="R476" s="492">
        <v>9</v>
      </c>
      <c r="S476" s="493">
        <v>9</v>
      </c>
      <c r="T476" s="420">
        <f t="shared" si="149"/>
        <v>9</v>
      </c>
      <c r="U476" s="491">
        <v>9</v>
      </c>
      <c r="V476" s="492">
        <v>9</v>
      </c>
      <c r="W476" s="492">
        <v>9</v>
      </c>
      <c r="X476" s="493">
        <v>9</v>
      </c>
      <c r="Y476" s="417">
        <f t="shared" si="150"/>
        <v>9</v>
      </c>
      <c r="Z476" s="404">
        <f t="shared" ref="Z476:Z508" si="158">SUM(T476+Y476)/2</f>
        <v>9</v>
      </c>
      <c r="AA476" s="401" t="str">
        <f t="shared" si="143"/>
        <v>A-</v>
      </c>
      <c r="AB476" s="423">
        <v>9</v>
      </c>
      <c r="AC476" s="1050"/>
      <c r="AD476" s="412" t="str">
        <f t="shared" si="144"/>
        <v>A-</v>
      </c>
      <c r="AE476" s="408">
        <f t="shared" ref="AE476:AE508" si="159">SUM(M476,Z476,AB476)/3</f>
        <v>9</v>
      </c>
      <c r="AF476" s="288"/>
      <c r="AG476" s="567"/>
      <c r="AH476" s="567"/>
      <c r="AI476" s="566" t="str">
        <f t="shared" si="153"/>
        <v>N</v>
      </c>
      <c r="AJ476" s="572"/>
      <c r="AK476" s="558"/>
      <c r="AL476" s="558"/>
      <c r="AM476" s="559"/>
      <c r="AN476" s="559"/>
      <c r="AO476" s="560"/>
      <c r="AP476" s="598">
        <f t="shared" si="154"/>
        <v>0</v>
      </c>
      <c r="AQ476" s="598">
        <f t="shared" si="155"/>
        <v>0</v>
      </c>
      <c r="AR476" s="558">
        <f t="shared" si="156"/>
        <v>0</v>
      </c>
      <c r="AS476" s="599">
        <f t="shared" si="145"/>
        <v>75</v>
      </c>
      <c r="AT476" s="772">
        <v>75</v>
      </c>
      <c r="AU476" s="661"/>
      <c r="AV476" s="661"/>
      <c r="AW476" s="661"/>
      <c r="AX476" s="661"/>
      <c r="AY476" s="661"/>
      <c r="AZ476" s="661"/>
      <c r="BA476" s="661"/>
      <c r="BB476" s="661"/>
      <c r="BC476" s="661"/>
      <c r="BD476" s="787"/>
    </row>
    <row r="477" spans="1:56" ht="76.5" x14ac:dyDescent="0.9">
      <c r="A477" s="430">
        <v>9</v>
      </c>
      <c r="B477" s="776">
        <f>DATOS!F16</f>
        <v>0</v>
      </c>
      <c r="C477" s="491">
        <v>9</v>
      </c>
      <c r="D477" s="492">
        <v>9</v>
      </c>
      <c r="E477" s="492">
        <v>9</v>
      </c>
      <c r="F477" s="493">
        <v>9</v>
      </c>
      <c r="G477" s="417">
        <f t="shared" si="146"/>
        <v>9</v>
      </c>
      <c r="H477" s="491">
        <v>9</v>
      </c>
      <c r="I477" s="492">
        <v>9</v>
      </c>
      <c r="J477" s="492">
        <v>9</v>
      </c>
      <c r="K477" s="493">
        <v>9</v>
      </c>
      <c r="L477" s="417">
        <f t="shared" si="147"/>
        <v>9</v>
      </c>
      <c r="M477" s="404">
        <f t="shared" si="157"/>
        <v>9</v>
      </c>
      <c r="N477" s="401" t="str">
        <f t="shared" si="142"/>
        <v>A-</v>
      </c>
      <c r="O477" s="396"/>
      <c r="P477" s="491">
        <v>9</v>
      </c>
      <c r="Q477" s="492">
        <v>9</v>
      </c>
      <c r="R477" s="492">
        <v>9</v>
      </c>
      <c r="S477" s="493">
        <v>9</v>
      </c>
      <c r="T477" s="420">
        <f t="shared" si="149"/>
        <v>9</v>
      </c>
      <c r="U477" s="491">
        <v>9</v>
      </c>
      <c r="V477" s="492">
        <v>9</v>
      </c>
      <c r="W477" s="492">
        <v>9</v>
      </c>
      <c r="X477" s="493">
        <v>9</v>
      </c>
      <c r="Y477" s="417">
        <f t="shared" si="150"/>
        <v>9</v>
      </c>
      <c r="Z477" s="404">
        <f t="shared" si="158"/>
        <v>9</v>
      </c>
      <c r="AA477" s="401" t="str">
        <f t="shared" si="143"/>
        <v>A-</v>
      </c>
      <c r="AB477" s="423">
        <v>9</v>
      </c>
      <c r="AC477" s="1050"/>
      <c r="AD477" s="412" t="str">
        <f t="shared" si="144"/>
        <v>A-</v>
      </c>
      <c r="AE477" s="408">
        <f t="shared" si="159"/>
        <v>9</v>
      </c>
      <c r="AF477" s="288"/>
      <c r="AG477" s="567"/>
      <c r="AH477" s="567"/>
      <c r="AI477" s="566" t="str">
        <f t="shared" si="153"/>
        <v>N</v>
      </c>
      <c r="AJ477" s="572"/>
      <c r="AK477" s="558"/>
      <c r="AL477" s="558"/>
      <c r="AM477" s="559"/>
      <c r="AN477" s="559"/>
      <c r="AO477" s="560"/>
      <c r="AP477" s="598">
        <f t="shared" si="154"/>
        <v>0</v>
      </c>
      <c r="AQ477" s="598">
        <f t="shared" si="155"/>
        <v>0</v>
      </c>
      <c r="AR477" s="558">
        <f t="shared" si="156"/>
        <v>0</v>
      </c>
      <c r="AS477" s="599">
        <f t="shared" si="145"/>
        <v>75</v>
      </c>
      <c r="AT477" s="772">
        <v>75</v>
      </c>
      <c r="AU477" s="661"/>
      <c r="AV477" s="661"/>
      <c r="AW477" s="661"/>
      <c r="AX477" s="661"/>
      <c r="AY477" s="661"/>
      <c r="AZ477" s="661"/>
      <c r="BA477" s="661"/>
      <c r="BB477" s="661"/>
      <c r="BC477" s="661"/>
      <c r="BD477" s="787"/>
    </row>
    <row r="478" spans="1:56" ht="76.5" x14ac:dyDescent="0.9">
      <c r="A478" s="430">
        <v>10</v>
      </c>
      <c r="B478" s="776">
        <f>DATOS!F17</f>
        <v>0</v>
      </c>
      <c r="C478" s="491">
        <v>9</v>
      </c>
      <c r="D478" s="492">
        <v>9</v>
      </c>
      <c r="E478" s="492">
        <v>9</v>
      </c>
      <c r="F478" s="493">
        <v>9</v>
      </c>
      <c r="G478" s="417">
        <f t="shared" si="146"/>
        <v>9</v>
      </c>
      <c r="H478" s="491">
        <v>9</v>
      </c>
      <c r="I478" s="492">
        <v>9</v>
      </c>
      <c r="J478" s="492">
        <v>9</v>
      </c>
      <c r="K478" s="493">
        <v>9</v>
      </c>
      <c r="L478" s="417">
        <f t="shared" si="147"/>
        <v>9</v>
      </c>
      <c r="M478" s="404">
        <f t="shared" si="157"/>
        <v>9</v>
      </c>
      <c r="N478" s="401" t="str">
        <f t="shared" si="142"/>
        <v>A-</v>
      </c>
      <c r="O478" s="396"/>
      <c r="P478" s="491">
        <v>9</v>
      </c>
      <c r="Q478" s="492">
        <v>9</v>
      </c>
      <c r="R478" s="492">
        <v>9</v>
      </c>
      <c r="S478" s="493">
        <v>9</v>
      </c>
      <c r="T478" s="420">
        <f t="shared" si="149"/>
        <v>9</v>
      </c>
      <c r="U478" s="491">
        <v>9</v>
      </c>
      <c r="V478" s="492">
        <v>9</v>
      </c>
      <c r="W478" s="492">
        <v>9</v>
      </c>
      <c r="X478" s="493">
        <v>9</v>
      </c>
      <c r="Y478" s="417">
        <f t="shared" si="150"/>
        <v>9</v>
      </c>
      <c r="Z478" s="404">
        <f t="shared" si="158"/>
        <v>9</v>
      </c>
      <c r="AA478" s="401" t="str">
        <f t="shared" si="143"/>
        <v>A-</v>
      </c>
      <c r="AB478" s="423">
        <v>9</v>
      </c>
      <c r="AC478" s="1050"/>
      <c r="AD478" s="412" t="str">
        <f t="shared" si="144"/>
        <v>A-</v>
      </c>
      <c r="AE478" s="408">
        <f t="shared" si="159"/>
        <v>9</v>
      </c>
      <c r="AF478" s="288"/>
      <c r="AG478" s="567"/>
      <c r="AH478" s="567"/>
      <c r="AI478" s="566" t="str">
        <f t="shared" si="153"/>
        <v>N</v>
      </c>
      <c r="AJ478" s="572"/>
      <c r="AK478" s="558"/>
      <c r="AL478" s="558"/>
      <c r="AM478" s="559"/>
      <c r="AN478" s="559"/>
      <c r="AO478" s="560"/>
      <c r="AP478" s="598">
        <f t="shared" si="154"/>
        <v>0</v>
      </c>
      <c r="AQ478" s="598">
        <f t="shared" si="155"/>
        <v>0</v>
      </c>
      <c r="AR478" s="558">
        <f t="shared" si="156"/>
        <v>0</v>
      </c>
      <c r="AS478" s="599">
        <f t="shared" si="145"/>
        <v>75</v>
      </c>
      <c r="AT478" s="772">
        <v>75</v>
      </c>
      <c r="AU478" s="661"/>
      <c r="AV478" s="661"/>
      <c r="AW478" s="661"/>
      <c r="AX478" s="661"/>
      <c r="AY478" s="661"/>
      <c r="AZ478" s="661"/>
      <c r="BA478" s="661"/>
      <c r="BB478" s="661"/>
      <c r="BC478" s="661"/>
      <c r="BD478" s="787"/>
    </row>
    <row r="479" spans="1:56" ht="76.5" x14ac:dyDescent="0.9">
      <c r="A479" s="430">
        <v>11</v>
      </c>
      <c r="B479" s="776">
        <f>DATOS!F18</f>
        <v>0</v>
      </c>
      <c r="C479" s="491">
        <v>9</v>
      </c>
      <c r="D479" s="492">
        <v>9</v>
      </c>
      <c r="E479" s="492">
        <v>9</v>
      </c>
      <c r="F479" s="493">
        <v>9</v>
      </c>
      <c r="G479" s="417">
        <f t="shared" si="146"/>
        <v>9</v>
      </c>
      <c r="H479" s="491">
        <v>9</v>
      </c>
      <c r="I479" s="492">
        <v>9</v>
      </c>
      <c r="J479" s="492">
        <v>9</v>
      </c>
      <c r="K479" s="493">
        <v>9</v>
      </c>
      <c r="L479" s="417">
        <f t="shared" si="147"/>
        <v>9</v>
      </c>
      <c r="M479" s="404">
        <f t="shared" si="157"/>
        <v>9</v>
      </c>
      <c r="N479" s="401" t="str">
        <f t="shared" si="142"/>
        <v>A-</v>
      </c>
      <c r="O479" s="396"/>
      <c r="P479" s="491">
        <v>9</v>
      </c>
      <c r="Q479" s="492">
        <v>9</v>
      </c>
      <c r="R479" s="492">
        <v>9</v>
      </c>
      <c r="S479" s="493">
        <v>9</v>
      </c>
      <c r="T479" s="420">
        <f t="shared" si="149"/>
        <v>9</v>
      </c>
      <c r="U479" s="491">
        <v>9</v>
      </c>
      <c r="V479" s="492">
        <v>9</v>
      </c>
      <c r="W479" s="492">
        <v>9</v>
      </c>
      <c r="X479" s="493">
        <v>9</v>
      </c>
      <c r="Y479" s="417">
        <f t="shared" si="150"/>
        <v>9</v>
      </c>
      <c r="Z479" s="404">
        <f t="shared" si="158"/>
        <v>9</v>
      </c>
      <c r="AA479" s="401" t="str">
        <f t="shared" si="143"/>
        <v>A-</v>
      </c>
      <c r="AB479" s="423">
        <v>9</v>
      </c>
      <c r="AC479" s="1050"/>
      <c r="AD479" s="412" t="str">
        <f t="shared" si="144"/>
        <v>A-</v>
      </c>
      <c r="AE479" s="408">
        <f t="shared" si="159"/>
        <v>9</v>
      </c>
      <c r="AF479" s="288"/>
      <c r="AG479" s="567"/>
      <c r="AH479" s="567"/>
      <c r="AI479" s="566" t="str">
        <f t="shared" si="153"/>
        <v>N</v>
      </c>
      <c r="AJ479" s="572"/>
      <c r="AK479" s="558"/>
      <c r="AL479" s="558"/>
      <c r="AM479" s="559"/>
      <c r="AN479" s="559"/>
      <c r="AO479" s="560"/>
      <c r="AP479" s="598">
        <f t="shared" si="154"/>
        <v>0</v>
      </c>
      <c r="AQ479" s="598">
        <f t="shared" si="155"/>
        <v>0</v>
      </c>
      <c r="AR479" s="558">
        <f t="shared" si="156"/>
        <v>0</v>
      </c>
      <c r="AS479" s="599">
        <f t="shared" si="145"/>
        <v>75</v>
      </c>
      <c r="AT479" s="772">
        <v>75</v>
      </c>
      <c r="AU479" s="661"/>
      <c r="AV479" s="661"/>
      <c r="AW479" s="661"/>
      <c r="AX479" s="661"/>
      <c r="AY479" s="661"/>
      <c r="AZ479" s="661"/>
      <c r="BA479" s="661"/>
      <c r="BB479" s="661"/>
      <c r="BC479" s="661"/>
      <c r="BD479" s="787"/>
    </row>
    <row r="480" spans="1:56" ht="76.5" x14ac:dyDescent="0.9">
      <c r="A480" s="430">
        <v>12</v>
      </c>
      <c r="B480" s="776">
        <f>DATOS!F19</f>
        <v>0</v>
      </c>
      <c r="C480" s="491">
        <v>8</v>
      </c>
      <c r="D480" s="492">
        <v>8</v>
      </c>
      <c r="E480" s="492">
        <v>8</v>
      </c>
      <c r="F480" s="493">
        <v>8</v>
      </c>
      <c r="G480" s="417">
        <f t="shared" si="146"/>
        <v>8</v>
      </c>
      <c r="H480" s="491">
        <v>8</v>
      </c>
      <c r="I480" s="492">
        <v>8</v>
      </c>
      <c r="J480" s="492">
        <v>8</v>
      </c>
      <c r="K480" s="493">
        <v>8</v>
      </c>
      <c r="L480" s="417">
        <f t="shared" si="147"/>
        <v>8</v>
      </c>
      <c r="M480" s="404">
        <f t="shared" si="157"/>
        <v>8</v>
      </c>
      <c r="N480" s="401" t="str">
        <f t="shared" si="142"/>
        <v>B+</v>
      </c>
      <c r="O480" s="396"/>
      <c r="P480" s="491">
        <v>8</v>
      </c>
      <c r="Q480" s="492">
        <v>8</v>
      </c>
      <c r="R480" s="492">
        <v>8</v>
      </c>
      <c r="S480" s="493">
        <v>8</v>
      </c>
      <c r="T480" s="420">
        <f t="shared" si="149"/>
        <v>8</v>
      </c>
      <c r="U480" s="491">
        <v>8</v>
      </c>
      <c r="V480" s="492">
        <v>8</v>
      </c>
      <c r="W480" s="492">
        <v>8</v>
      </c>
      <c r="X480" s="493">
        <v>8</v>
      </c>
      <c r="Y480" s="417">
        <f t="shared" si="150"/>
        <v>8</v>
      </c>
      <c r="Z480" s="404">
        <f t="shared" si="158"/>
        <v>8</v>
      </c>
      <c r="AA480" s="401" t="str">
        <f t="shared" si="143"/>
        <v>B+</v>
      </c>
      <c r="AB480" s="423">
        <v>8</v>
      </c>
      <c r="AC480" s="1050"/>
      <c r="AD480" s="412" t="str">
        <f t="shared" si="144"/>
        <v>B+</v>
      </c>
      <c r="AE480" s="408">
        <f t="shared" si="159"/>
        <v>8</v>
      </c>
      <c r="AF480" s="288"/>
      <c r="AG480" s="567"/>
      <c r="AH480" s="567"/>
      <c r="AI480" s="566" t="str">
        <f t="shared" si="153"/>
        <v>N</v>
      </c>
      <c r="AJ480" s="572"/>
      <c r="AK480" s="558"/>
      <c r="AL480" s="558"/>
      <c r="AM480" s="559"/>
      <c r="AN480" s="559"/>
      <c r="AO480" s="560"/>
      <c r="AP480" s="598">
        <f t="shared" si="154"/>
        <v>0</v>
      </c>
      <c r="AQ480" s="598">
        <f t="shared" si="155"/>
        <v>0</v>
      </c>
      <c r="AR480" s="558">
        <f t="shared" si="156"/>
        <v>0</v>
      </c>
      <c r="AS480" s="599">
        <f t="shared" si="145"/>
        <v>75</v>
      </c>
      <c r="AT480" s="772">
        <v>75</v>
      </c>
      <c r="AU480" s="661"/>
      <c r="AV480" s="661"/>
      <c r="AW480" s="661"/>
      <c r="AX480" s="661"/>
      <c r="AY480" s="661"/>
      <c r="AZ480" s="661"/>
      <c r="BA480" s="661"/>
      <c r="BB480" s="661"/>
      <c r="BC480" s="661"/>
      <c r="BD480" s="787"/>
    </row>
    <row r="481" spans="1:56" ht="76.5" x14ac:dyDescent="0.9">
      <c r="A481" s="430">
        <v>13</v>
      </c>
      <c r="B481" s="776">
        <f>DATOS!F20</f>
        <v>0</v>
      </c>
      <c r="C481" s="491">
        <v>8</v>
      </c>
      <c r="D481" s="492">
        <v>8</v>
      </c>
      <c r="E481" s="492">
        <v>8</v>
      </c>
      <c r="F481" s="493">
        <v>8</v>
      </c>
      <c r="G481" s="417">
        <f t="shared" si="146"/>
        <v>8</v>
      </c>
      <c r="H481" s="491">
        <v>8</v>
      </c>
      <c r="I481" s="492">
        <v>8</v>
      </c>
      <c r="J481" s="492">
        <v>8</v>
      </c>
      <c r="K481" s="493">
        <v>8</v>
      </c>
      <c r="L481" s="417">
        <f t="shared" si="147"/>
        <v>8</v>
      </c>
      <c r="M481" s="404">
        <f t="shared" si="157"/>
        <v>8</v>
      </c>
      <c r="N481" s="401" t="str">
        <f t="shared" si="142"/>
        <v>B+</v>
      </c>
      <c r="O481" s="396"/>
      <c r="P481" s="491">
        <v>8</v>
      </c>
      <c r="Q481" s="492">
        <v>8</v>
      </c>
      <c r="R481" s="492">
        <v>8</v>
      </c>
      <c r="S481" s="493">
        <v>8</v>
      </c>
      <c r="T481" s="420">
        <f t="shared" si="149"/>
        <v>8</v>
      </c>
      <c r="U481" s="491">
        <v>8</v>
      </c>
      <c r="V481" s="492">
        <v>8</v>
      </c>
      <c r="W481" s="492">
        <v>8</v>
      </c>
      <c r="X481" s="493">
        <v>8</v>
      </c>
      <c r="Y481" s="417">
        <f t="shared" si="150"/>
        <v>8</v>
      </c>
      <c r="Z481" s="404">
        <f t="shared" si="158"/>
        <v>8</v>
      </c>
      <c r="AA481" s="401" t="str">
        <f t="shared" si="143"/>
        <v>B+</v>
      </c>
      <c r="AB481" s="423">
        <v>8</v>
      </c>
      <c r="AC481" s="1050"/>
      <c r="AD481" s="412" t="str">
        <f t="shared" si="144"/>
        <v>B+</v>
      </c>
      <c r="AE481" s="408">
        <f t="shared" si="159"/>
        <v>8</v>
      </c>
      <c r="AF481" s="288"/>
      <c r="AG481" s="567"/>
      <c r="AH481" s="567"/>
      <c r="AI481" s="566" t="str">
        <f t="shared" si="153"/>
        <v>N</v>
      </c>
      <c r="AJ481" s="572"/>
      <c r="AK481" s="558"/>
      <c r="AL481" s="558"/>
      <c r="AM481" s="559"/>
      <c r="AN481" s="559"/>
      <c r="AO481" s="560"/>
      <c r="AP481" s="598">
        <f t="shared" si="154"/>
        <v>0</v>
      </c>
      <c r="AQ481" s="598">
        <f t="shared" si="155"/>
        <v>0</v>
      </c>
      <c r="AR481" s="558">
        <f t="shared" si="156"/>
        <v>0</v>
      </c>
      <c r="AS481" s="599">
        <f t="shared" si="145"/>
        <v>75</v>
      </c>
      <c r="AT481" s="772">
        <v>75</v>
      </c>
      <c r="AU481" s="661"/>
      <c r="AV481" s="661"/>
      <c r="AW481" s="661"/>
      <c r="AX481" s="661"/>
      <c r="AY481" s="661"/>
      <c r="AZ481" s="661"/>
      <c r="BA481" s="661"/>
      <c r="BB481" s="661"/>
      <c r="BC481" s="661"/>
      <c r="BD481" s="787"/>
    </row>
    <row r="482" spans="1:56" ht="76.5" x14ac:dyDescent="0.9">
      <c r="A482" s="430">
        <v>14</v>
      </c>
      <c r="B482" s="776">
        <f>DATOS!F21</f>
        <v>0</v>
      </c>
      <c r="C482" s="491">
        <v>8</v>
      </c>
      <c r="D482" s="492">
        <v>8</v>
      </c>
      <c r="E482" s="492">
        <v>8</v>
      </c>
      <c r="F482" s="493">
        <v>8</v>
      </c>
      <c r="G482" s="417">
        <f t="shared" si="146"/>
        <v>8</v>
      </c>
      <c r="H482" s="491">
        <v>8</v>
      </c>
      <c r="I482" s="492">
        <v>8</v>
      </c>
      <c r="J482" s="492">
        <v>8</v>
      </c>
      <c r="K482" s="493">
        <v>8</v>
      </c>
      <c r="L482" s="417">
        <f t="shared" si="147"/>
        <v>8</v>
      </c>
      <c r="M482" s="404">
        <f t="shared" si="157"/>
        <v>8</v>
      </c>
      <c r="N482" s="401" t="str">
        <f t="shared" si="142"/>
        <v>B+</v>
      </c>
      <c r="O482" s="396"/>
      <c r="P482" s="491">
        <v>8</v>
      </c>
      <c r="Q482" s="492">
        <v>8</v>
      </c>
      <c r="R482" s="492">
        <v>8</v>
      </c>
      <c r="S482" s="493">
        <v>8</v>
      </c>
      <c r="T482" s="420">
        <f t="shared" si="149"/>
        <v>8</v>
      </c>
      <c r="U482" s="491">
        <v>8</v>
      </c>
      <c r="V482" s="492">
        <v>8</v>
      </c>
      <c r="W482" s="492">
        <v>8</v>
      </c>
      <c r="X482" s="493">
        <v>8</v>
      </c>
      <c r="Y482" s="417">
        <f t="shared" si="150"/>
        <v>8</v>
      </c>
      <c r="Z482" s="404">
        <f t="shared" si="158"/>
        <v>8</v>
      </c>
      <c r="AA482" s="401" t="str">
        <f t="shared" si="143"/>
        <v>B+</v>
      </c>
      <c r="AB482" s="423">
        <v>8</v>
      </c>
      <c r="AC482" s="1050"/>
      <c r="AD482" s="412" t="str">
        <f t="shared" si="144"/>
        <v>B+</v>
      </c>
      <c r="AE482" s="408">
        <f t="shared" si="159"/>
        <v>8</v>
      </c>
      <c r="AF482" s="288"/>
      <c r="AG482" s="567"/>
      <c r="AH482" s="567"/>
      <c r="AI482" s="566" t="str">
        <f t="shared" si="153"/>
        <v>N</v>
      </c>
      <c r="AJ482" s="572"/>
      <c r="AK482" s="558"/>
      <c r="AL482" s="558"/>
      <c r="AM482" s="559"/>
      <c r="AN482" s="559"/>
      <c r="AO482" s="560"/>
      <c r="AP482" s="598">
        <f t="shared" si="154"/>
        <v>0</v>
      </c>
      <c r="AQ482" s="598">
        <f t="shared" si="155"/>
        <v>0</v>
      </c>
      <c r="AR482" s="558">
        <f t="shared" si="156"/>
        <v>0</v>
      </c>
      <c r="AS482" s="599">
        <f t="shared" si="145"/>
        <v>75</v>
      </c>
      <c r="AT482" s="772">
        <v>75</v>
      </c>
      <c r="AU482" s="661"/>
      <c r="AV482" s="661"/>
      <c r="AW482" s="661"/>
      <c r="AX482" s="661"/>
      <c r="AY482" s="661"/>
      <c r="AZ482" s="661"/>
      <c r="BA482" s="661"/>
      <c r="BB482" s="661"/>
      <c r="BC482" s="661"/>
      <c r="BD482" s="787"/>
    </row>
    <row r="483" spans="1:56" ht="76.5" x14ac:dyDescent="0.9">
      <c r="A483" s="430">
        <v>15</v>
      </c>
      <c r="B483" s="776">
        <f>DATOS!F22</f>
        <v>0</v>
      </c>
      <c r="C483" s="491">
        <v>8</v>
      </c>
      <c r="D483" s="492">
        <v>8</v>
      </c>
      <c r="E483" s="492">
        <v>8</v>
      </c>
      <c r="F483" s="493">
        <v>8</v>
      </c>
      <c r="G483" s="417">
        <f t="shared" si="146"/>
        <v>8</v>
      </c>
      <c r="H483" s="491">
        <v>8</v>
      </c>
      <c r="I483" s="492">
        <v>8</v>
      </c>
      <c r="J483" s="492">
        <v>8</v>
      </c>
      <c r="K483" s="493">
        <v>8</v>
      </c>
      <c r="L483" s="417">
        <f t="shared" si="147"/>
        <v>8</v>
      </c>
      <c r="M483" s="404">
        <f t="shared" si="157"/>
        <v>8</v>
      </c>
      <c r="N483" s="401" t="str">
        <f t="shared" si="142"/>
        <v>B+</v>
      </c>
      <c r="O483" s="396"/>
      <c r="P483" s="491">
        <v>8</v>
      </c>
      <c r="Q483" s="492">
        <v>8</v>
      </c>
      <c r="R483" s="492">
        <v>8</v>
      </c>
      <c r="S483" s="493">
        <v>8</v>
      </c>
      <c r="T483" s="420">
        <f t="shared" si="149"/>
        <v>8</v>
      </c>
      <c r="U483" s="491">
        <v>8</v>
      </c>
      <c r="V483" s="492">
        <v>8</v>
      </c>
      <c r="W483" s="492">
        <v>8</v>
      </c>
      <c r="X483" s="493">
        <v>8</v>
      </c>
      <c r="Y483" s="417">
        <f t="shared" si="150"/>
        <v>8</v>
      </c>
      <c r="Z483" s="404">
        <f t="shared" si="158"/>
        <v>8</v>
      </c>
      <c r="AA483" s="401" t="str">
        <f t="shared" si="143"/>
        <v>B+</v>
      </c>
      <c r="AB483" s="423">
        <v>8</v>
      </c>
      <c r="AC483" s="1050"/>
      <c r="AD483" s="412" t="str">
        <f t="shared" si="144"/>
        <v>B+</v>
      </c>
      <c r="AE483" s="408">
        <f t="shared" si="159"/>
        <v>8</v>
      </c>
      <c r="AF483" s="288"/>
      <c r="AG483" s="567"/>
      <c r="AH483" s="567"/>
      <c r="AI483" s="566" t="str">
        <f t="shared" si="153"/>
        <v>N</v>
      </c>
      <c r="AJ483" s="572"/>
      <c r="AK483" s="558"/>
      <c r="AL483" s="558"/>
      <c r="AM483" s="559"/>
      <c r="AN483" s="559"/>
      <c r="AO483" s="560"/>
      <c r="AP483" s="598">
        <f t="shared" si="154"/>
        <v>0</v>
      </c>
      <c r="AQ483" s="598">
        <f t="shared" si="155"/>
        <v>0</v>
      </c>
      <c r="AR483" s="558">
        <f t="shared" si="156"/>
        <v>0</v>
      </c>
      <c r="AS483" s="599">
        <f t="shared" si="145"/>
        <v>75</v>
      </c>
      <c r="AT483" s="772">
        <v>75</v>
      </c>
      <c r="AU483" s="661"/>
      <c r="AV483" s="661"/>
      <c r="AW483" s="661"/>
      <c r="AX483" s="661"/>
      <c r="AY483" s="661"/>
      <c r="AZ483" s="661"/>
      <c r="BA483" s="661"/>
      <c r="BB483" s="661"/>
      <c r="BC483" s="661"/>
      <c r="BD483" s="787"/>
    </row>
    <row r="484" spans="1:56" ht="76.5" x14ac:dyDescent="0.9">
      <c r="A484" s="430">
        <v>16</v>
      </c>
      <c r="B484" s="776">
        <f>DATOS!F23</f>
        <v>0</v>
      </c>
      <c r="C484" s="491">
        <v>7</v>
      </c>
      <c r="D484" s="492">
        <v>7</v>
      </c>
      <c r="E484" s="492">
        <v>7</v>
      </c>
      <c r="F484" s="493">
        <v>7</v>
      </c>
      <c r="G484" s="417">
        <f t="shared" si="146"/>
        <v>7</v>
      </c>
      <c r="H484" s="491">
        <v>7</v>
      </c>
      <c r="I484" s="492">
        <v>7</v>
      </c>
      <c r="J484" s="492">
        <v>7</v>
      </c>
      <c r="K484" s="493">
        <v>7</v>
      </c>
      <c r="L484" s="417">
        <f t="shared" si="147"/>
        <v>7</v>
      </c>
      <c r="M484" s="404">
        <f t="shared" si="157"/>
        <v>7</v>
      </c>
      <c r="N484" s="401" t="str">
        <f t="shared" si="142"/>
        <v>B-</v>
      </c>
      <c r="O484" s="396"/>
      <c r="P484" s="491">
        <v>7</v>
      </c>
      <c r="Q484" s="492">
        <v>7</v>
      </c>
      <c r="R484" s="492">
        <v>7</v>
      </c>
      <c r="S484" s="493">
        <v>7</v>
      </c>
      <c r="T484" s="420">
        <f t="shared" si="149"/>
        <v>7</v>
      </c>
      <c r="U484" s="491">
        <v>7</v>
      </c>
      <c r="V484" s="492">
        <v>7</v>
      </c>
      <c r="W484" s="492">
        <v>7</v>
      </c>
      <c r="X484" s="493">
        <v>7</v>
      </c>
      <c r="Y484" s="417">
        <f t="shared" si="150"/>
        <v>7</v>
      </c>
      <c r="Z484" s="404">
        <f t="shared" si="158"/>
        <v>7</v>
      </c>
      <c r="AA484" s="401" t="str">
        <f t="shared" si="143"/>
        <v>B-</v>
      </c>
      <c r="AB484" s="423">
        <v>7</v>
      </c>
      <c r="AC484" s="1050"/>
      <c r="AD484" s="412" t="str">
        <f t="shared" si="144"/>
        <v>B-</v>
      </c>
      <c r="AE484" s="408">
        <f t="shared" si="159"/>
        <v>7</v>
      </c>
      <c r="AF484" s="288"/>
      <c r="AG484" s="567"/>
      <c r="AH484" s="567"/>
      <c r="AI484" s="566" t="str">
        <f t="shared" si="153"/>
        <v>N</v>
      </c>
      <c r="AJ484" s="572"/>
      <c r="AK484" s="558"/>
      <c r="AL484" s="558"/>
      <c r="AM484" s="559"/>
      <c r="AN484" s="559"/>
      <c r="AO484" s="560"/>
      <c r="AP484" s="598">
        <f t="shared" si="154"/>
        <v>0</v>
      </c>
      <c r="AQ484" s="598">
        <f t="shared" si="155"/>
        <v>0</v>
      </c>
      <c r="AR484" s="558">
        <f t="shared" si="156"/>
        <v>0</v>
      </c>
      <c r="AS484" s="599">
        <f t="shared" si="145"/>
        <v>75</v>
      </c>
      <c r="AT484" s="772">
        <v>75</v>
      </c>
      <c r="AU484" s="661"/>
      <c r="AV484" s="661"/>
      <c r="AW484" s="661"/>
      <c r="AX484" s="661"/>
      <c r="AY484" s="661"/>
      <c r="AZ484" s="661"/>
      <c r="BA484" s="661"/>
      <c r="BB484" s="661"/>
      <c r="BC484" s="661"/>
      <c r="BD484" s="787"/>
    </row>
    <row r="485" spans="1:56" ht="76.5" x14ac:dyDescent="0.9">
      <c r="A485" s="430">
        <v>17</v>
      </c>
      <c r="B485" s="776">
        <f>DATOS!F24</f>
        <v>0</v>
      </c>
      <c r="C485" s="491">
        <v>7</v>
      </c>
      <c r="D485" s="492">
        <v>7</v>
      </c>
      <c r="E485" s="492">
        <v>7</v>
      </c>
      <c r="F485" s="493">
        <v>7</v>
      </c>
      <c r="G485" s="417">
        <f t="shared" si="146"/>
        <v>7</v>
      </c>
      <c r="H485" s="491">
        <v>7</v>
      </c>
      <c r="I485" s="492">
        <v>7</v>
      </c>
      <c r="J485" s="492">
        <v>7</v>
      </c>
      <c r="K485" s="493">
        <v>7</v>
      </c>
      <c r="L485" s="417">
        <f t="shared" si="147"/>
        <v>7</v>
      </c>
      <c r="M485" s="404">
        <f t="shared" si="157"/>
        <v>7</v>
      </c>
      <c r="N485" s="401" t="str">
        <f t="shared" si="142"/>
        <v>B-</v>
      </c>
      <c r="O485" s="396"/>
      <c r="P485" s="491">
        <v>7</v>
      </c>
      <c r="Q485" s="492">
        <v>7</v>
      </c>
      <c r="R485" s="492">
        <v>7</v>
      </c>
      <c r="S485" s="493">
        <v>7</v>
      </c>
      <c r="T485" s="420">
        <f t="shared" si="149"/>
        <v>7</v>
      </c>
      <c r="U485" s="491">
        <v>7</v>
      </c>
      <c r="V485" s="492">
        <v>7</v>
      </c>
      <c r="W485" s="492">
        <v>7</v>
      </c>
      <c r="X485" s="493">
        <v>7</v>
      </c>
      <c r="Y485" s="417">
        <f t="shared" si="150"/>
        <v>7</v>
      </c>
      <c r="Z485" s="404">
        <f t="shared" si="158"/>
        <v>7</v>
      </c>
      <c r="AA485" s="401" t="str">
        <f t="shared" si="143"/>
        <v>B-</v>
      </c>
      <c r="AB485" s="423">
        <v>7</v>
      </c>
      <c r="AC485" s="1050"/>
      <c r="AD485" s="412" t="str">
        <f t="shared" si="144"/>
        <v>B-</v>
      </c>
      <c r="AE485" s="408">
        <f t="shared" si="159"/>
        <v>7</v>
      </c>
      <c r="AF485" s="288"/>
      <c r="AG485" s="567"/>
      <c r="AH485" s="567"/>
      <c r="AI485" s="566" t="str">
        <f t="shared" si="153"/>
        <v>N</v>
      </c>
      <c r="AJ485" s="572"/>
      <c r="AK485" s="558"/>
      <c r="AL485" s="558"/>
      <c r="AM485" s="559"/>
      <c r="AN485" s="559"/>
      <c r="AO485" s="560"/>
      <c r="AP485" s="598">
        <f t="shared" si="154"/>
        <v>0</v>
      </c>
      <c r="AQ485" s="598">
        <f t="shared" si="155"/>
        <v>0</v>
      </c>
      <c r="AR485" s="558">
        <f t="shared" si="156"/>
        <v>0</v>
      </c>
      <c r="AS485" s="599">
        <f t="shared" si="145"/>
        <v>75</v>
      </c>
      <c r="AT485" s="772">
        <v>75</v>
      </c>
      <c r="AU485" s="661"/>
      <c r="AV485" s="661"/>
      <c r="AW485" s="661"/>
      <c r="AX485" s="661"/>
      <c r="AY485" s="661"/>
      <c r="AZ485" s="661"/>
      <c r="BA485" s="661"/>
      <c r="BB485" s="661"/>
      <c r="BC485" s="661"/>
      <c r="BD485" s="787"/>
    </row>
    <row r="486" spans="1:56" ht="76.5" x14ac:dyDescent="0.9">
      <c r="A486" s="430">
        <v>18</v>
      </c>
      <c r="B486" s="776">
        <f>DATOS!F25</f>
        <v>0</v>
      </c>
      <c r="C486" s="491">
        <v>7</v>
      </c>
      <c r="D486" s="492">
        <v>7</v>
      </c>
      <c r="E486" s="492">
        <v>7</v>
      </c>
      <c r="F486" s="493">
        <v>7</v>
      </c>
      <c r="G486" s="417">
        <f t="shared" si="146"/>
        <v>7</v>
      </c>
      <c r="H486" s="491">
        <v>7</v>
      </c>
      <c r="I486" s="492">
        <v>7</v>
      </c>
      <c r="J486" s="492">
        <v>7</v>
      </c>
      <c r="K486" s="493">
        <v>7</v>
      </c>
      <c r="L486" s="417">
        <f t="shared" si="147"/>
        <v>7</v>
      </c>
      <c r="M486" s="404">
        <f t="shared" si="157"/>
        <v>7</v>
      </c>
      <c r="N486" s="401" t="str">
        <f t="shared" si="142"/>
        <v>B-</v>
      </c>
      <c r="O486" s="396"/>
      <c r="P486" s="491">
        <v>7</v>
      </c>
      <c r="Q486" s="492">
        <v>7</v>
      </c>
      <c r="R486" s="492">
        <v>7</v>
      </c>
      <c r="S486" s="493">
        <v>7</v>
      </c>
      <c r="T486" s="420">
        <f t="shared" si="149"/>
        <v>7</v>
      </c>
      <c r="U486" s="491">
        <v>7</v>
      </c>
      <c r="V486" s="492">
        <v>7</v>
      </c>
      <c r="W486" s="492">
        <v>7</v>
      </c>
      <c r="X486" s="493">
        <v>7</v>
      </c>
      <c r="Y486" s="417">
        <f t="shared" si="150"/>
        <v>7</v>
      </c>
      <c r="Z486" s="404">
        <f t="shared" si="158"/>
        <v>7</v>
      </c>
      <c r="AA486" s="401" t="str">
        <f t="shared" si="143"/>
        <v>B-</v>
      </c>
      <c r="AB486" s="423">
        <v>7</v>
      </c>
      <c r="AC486" s="1050"/>
      <c r="AD486" s="412" t="str">
        <f t="shared" si="144"/>
        <v>B-</v>
      </c>
      <c r="AE486" s="408">
        <f t="shared" si="159"/>
        <v>7</v>
      </c>
      <c r="AF486" s="288"/>
      <c r="AG486" s="567"/>
      <c r="AH486" s="567"/>
      <c r="AI486" s="566" t="str">
        <f t="shared" si="153"/>
        <v>N</v>
      </c>
      <c r="AJ486" s="572"/>
      <c r="AK486" s="558"/>
      <c r="AL486" s="558"/>
      <c r="AM486" s="559"/>
      <c r="AN486" s="559"/>
      <c r="AO486" s="560"/>
      <c r="AP486" s="598">
        <f t="shared" si="154"/>
        <v>0</v>
      </c>
      <c r="AQ486" s="598">
        <f t="shared" si="155"/>
        <v>0</v>
      </c>
      <c r="AR486" s="558">
        <f t="shared" si="156"/>
        <v>0</v>
      </c>
      <c r="AS486" s="599">
        <f t="shared" si="145"/>
        <v>75</v>
      </c>
      <c r="AT486" s="772">
        <v>75</v>
      </c>
      <c r="AU486" s="661"/>
      <c r="AV486" s="661"/>
      <c r="AW486" s="661"/>
      <c r="AX486" s="661"/>
      <c r="AY486" s="661"/>
      <c r="AZ486" s="661"/>
      <c r="BA486" s="661"/>
      <c r="BB486" s="661"/>
      <c r="BC486" s="661"/>
      <c r="BD486" s="787"/>
    </row>
    <row r="487" spans="1:56" ht="76.5" x14ac:dyDescent="0.9">
      <c r="A487" s="430">
        <v>19</v>
      </c>
      <c r="B487" s="776">
        <f>DATOS!F26</f>
        <v>0</v>
      </c>
      <c r="C487" s="491">
        <v>7</v>
      </c>
      <c r="D487" s="492">
        <v>7</v>
      </c>
      <c r="E487" s="492">
        <v>7</v>
      </c>
      <c r="F487" s="493">
        <v>7</v>
      </c>
      <c r="G487" s="417">
        <f t="shared" si="146"/>
        <v>7</v>
      </c>
      <c r="H487" s="491">
        <v>7</v>
      </c>
      <c r="I487" s="492">
        <v>7</v>
      </c>
      <c r="J487" s="492">
        <v>7</v>
      </c>
      <c r="K487" s="493">
        <v>7</v>
      </c>
      <c r="L487" s="417">
        <f t="shared" si="147"/>
        <v>7</v>
      </c>
      <c r="M487" s="404">
        <f t="shared" si="157"/>
        <v>7</v>
      </c>
      <c r="N487" s="401" t="str">
        <f t="shared" si="142"/>
        <v>B-</v>
      </c>
      <c r="O487" s="396"/>
      <c r="P487" s="491">
        <v>7</v>
      </c>
      <c r="Q487" s="492">
        <v>7</v>
      </c>
      <c r="R487" s="492">
        <v>7</v>
      </c>
      <c r="S487" s="493">
        <v>7</v>
      </c>
      <c r="T487" s="420">
        <f t="shared" si="149"/>
        <v>7</v>
      </c>
      <c r="U487" s="491">
        <v>7</v>
      </c>
      <c r="V487" s="492">
        <v>7</v>
      </c>
      <c r="W487" s="492">
        <v>7</v>
      </c>
      <c r="X487" s="493">
        <v>7</v>
      </c>
      <c r="Y487" s="417">
        <f t="shared" si="150"/>
        <v>7</v>
      </c>
      <c r="Z487" s="404">
        <f t="shared" si="158"/>
        <v>7</v>
      </c>
      <c r="AA487" s="401" t="str">
        <f t="shared" si="143"/>
        <v>B-</v>
      </c>
      <c r="AB487" s="423">
        <v>7</v>
      </c>
      <c r="AC487" s="1050"/>
      <c r="AD487" s="412" t="str">
        <f t="shared" si="144"/>
        <v>B-</v>
      </c>
      <c r="AE487" s="408">
        <f t="shared" si="159"/>
        <v>7</v>
      </c>
      <c r="AF487" s="288"/>
      <c r="AG487" s="567"/>
      <c r="AH487" s="567"/>
      <c r="AI487" s="566" t="str">
        <f t="shared" si="153"/>
        <v>N</v>
      </c>
      <c r="AJ487" s="572"/>
      <c r="AK487" s="558"/>
      <c r="AL487" s="558"/>
      <c r="AM487" s="559"/>
      <c r="AN487" s="559"/>
      <c r="AO487" s="560"/>
      <c r="AP487" s="598">
        <f t="shared" si="154"/>
        <v>0</v>
      </c>
      <c r="AQ487" s="598">
        <f t="shared" si="155"/>
        <v>0</v>
      </c>
      <c r="AR487" s="558">
        <f t="shared" si="156"/>
        <v>0</v>
      </c>
      <c r="AS487" s="599">
        <f t="shared" si="145"/>
        <v>75</v>
      </c>
      <c r="AT487" s="772">
        <v>75</v>
      </c>
      <c r="AU487" s="661"/>
      <c r="AV487" s="661"/>
      <c r="AW487" s="661"/>
      <c r="AX487" s="661"/>
      <c r="AY487" s="661"/>
      <c r="AZ487" s="661"/>
      <c r="BA487" s="661"/>
      <c r="BB487" s="661"/>
      <c r="BC487" s="661"/>
      <c r="BD487" s="787"/>
    </row>
    <row r="488" spans="1:56" ht="76.5" x14ac:dyDescent="0.9">
      <c r="A488" s="430">
        <v>20</v>
      </c>
      <c r="B488" s="776">
        <f>DATOS!F27</f>
        <v>0</v>
      </c>
      <c r="C488" s="491">
        <v>6</v>
      </c>
      <c r="D488" s="492">
        <v>6</v>
      </c>
      <c r="E488" s="492">
        <v>6</v>
      </c>
      <c r="F488" s="493">
        <v>6</v>
      </c>
      <c r="G488" s="417">
        <f t="shared" si="146"/>
        <v>6</v>
      </c>
      <c r="H488" s="491">
        <v>6</v>
      </c>
      <c r="I488" s="492">
        <v>6</v>
      </c>
      <c r="J488" s="492">
        <v>6</v>
      </c>
      <c r="K488" s="493">
        <v>6</v>
      </c>
      <c r="L488" s="417">
        <f t="shared" si="147"/>
        <v>6</v>
      </c>
      <c r="M488" s="404">
        <f t="shared" si="157"/>
        <v>6</v>
      </c>
      <c r="N488" s="401" t="str">
        <f t="shared" si="142"/>
        <v>C+</v>
      </c>
      <c r="O488" s="396"/>
      <c r="P488" s="491">
        <v>6</v>
      </c>
      <c r="Q488" s="492">
        <v>6</v>
      </c>
      <c r="R488" s="492">
        <v>6</v>
      </c>
      <c r="S488" s="493">
        <v>6</v>
      </c>
      <c r="T488" s="420">
        <f t="shared" si="149"/>
        <v>6</v>
      </c>
      <c r="U488" s="491">
        <v>6</v>
      </c>
      <c r="V488" s="492">
        <v>6</v>
      </c>
      <c r="W488" s="492">
        <v>6</v>
      </c>
      <c r="X488" s="493">
        <v>6</v>
      </c>
      <c r="Y488" s="417">
        <f t="shared" si="150"/>
        <v>6</v>
      </c>
      <c r="Z488" s="404">
        <f t="shared" si="158"/>
        <v>6</v>
      </c>
      <c r="AA488" s="401" t="str">
        <f t="shared" si="143"/>
        <v>C+</v>
      </c>
      <c r="AB488" s="423">
        <v>6</v>
      </c>
      <c r="AC488" s="1050"/>
      <c r="AD488" s="412" t="str">
        <f t="shared" si="144"/>
        <v>C+</v>
      </c>
      <c r="AE488" s="408">
        <f t="shared" si="159"/>
        <v>6</v>
      </c>
      <c r="AF488" s="288"/>
      <c r="AG488" s="567"/>
      <c r="AH488" s="567"/>
      <c r="AI488" s="566" t="str">
        <f t="shared" si="153"/>
        <v>N</v>
      </c>
      <c r="AJ488" s="572"/>
      <c r="AK488" s="558"/>
      <c r="AL488" s="558"/>
      <c r="AM488" s="559"/>
      <c r="AN488" s="559"/>
      <c r="AO488" s="560"/>
      <c r="AP488" s="598">
        <f t="shared" si="154"/>
        <v>0</v>
      </c>
      <c r="AQ488" s="598">
        <f t="shared" si="155"/>
        <v>0</v>
      </c>
      <c r="AR488" s="558">
        <f t="shared" si="156"/>
        <v>0</v>
      </c>
      <c r="AS488" s="599">
        <f t="shared" si="145"/>
        <v>75</v>
      </c>
      <c r="AT488" s="772">
        <v>75</v>
      </c>
      <c r="AU488" s="661"/>
      <c r="AV488" s="661"/>
      <c r="AW488" s="661"/>
      <c r="AX488" s="661"/>
      <c r="AY488" s="661"/>
      <c r="AZ488" s="661"/>
      <c r="BA488" s="661"/>
      <c r="BB488" s="661"/>
      <c r="BC488" s="661"/>
      <c r="BD488" s="787"/>
    </row>
    <row r="489" spans="1:56" ht="76.5" x14ac:dyDescent="0.9">
      <c r="A489" s="430">
        <v>21</v>
      </c>
      <c r="B489" s="776">
        <f>DATOS!F28</f>
        <v>0</v>
      </c>
      <c r="C489" s="491">
        <v>6</v>
      </c>
      <c r="D489" s="492">
        <v>6</v>
      </c>
      <c r="E489" s="492">
        <v>6</v>
      </c>
      <c r="F489" s="493">
        <v>6</v>
      </c>
      <c r="G489" s="417">
        <f t="shared" si="146"/>
        <v>6</v>
      </c>
      <c r="H489" s="491">
        <v>6</v>
      </c>
      <c r="I489" s="492">
        <v>6</v>
      </c>
      <c r="J489" s="492">
        <v>6</v>
      </c>
      <c r="K489" s="493">
        <v>6</v>
      </c>
      <c r="L489" s="417">
        <f t="shared" si="147"/>
        <v>6</v>
      </c>
      <c r="M489" s="404">
        <f t="shared" si="157"/>
        <v>6</v>
      </c>
      <c r="N489" s="401" t="str">
        <f t="shared" si="142"/>
        <v>C+</v>
      </c>
      <c r="O489" s="396"/>
      <c r="P489" s="491">
        <v>6</v>
      </c>
      <c r="Q489" s="492">
        <v>6</v>
      </c>
      <c r="R489" s="492">
        <v>6</v>
      </c>
      <c r="S489" s="493">
        <v>6</v>
      </c>
      <c r="T489" s="420">
        <f t="shared" si="149"/>
        <v>6</v>
      </c>
      <c r="U489" s="491">
        <v>6</v>
      </c>
      <c r="V489" s="492">
        <v>6</v>
      </c>
      <c r="W489" s="492">
        <v>6</v>
      </c>
      <c r="X489" s="493">
        <v>6</v>
      </c>
      <c r="Y489" s="417">
        <f t="shared" si="150"/>
        <v>6</v>
      </c>
      <c r="Z489" s="404">
        <f t="shared" si="158"/>
        <v>6</v>
      </c>
      <c r="AA489" s="401" t="str">
        <f t="shared" si="143"/>
        <v>C+</v>
      </c>
      <c r="AB489" s="423">
        <v>6</v>
      </c>
      <c r="AC489" s="1050"/>
      <c r="AD489" s="412" t="str">
        <f t="shared" si="144"/>
        <v>C+</v>
      </c>
      <c r="AE489" s="408">
        <f t="shared" si="159"/>
        <v>6</v>
      </c>
      <c r="AF489" s="288"/>
      <c r="AG489" s="567"/>
      <c r="AH489" s="567"/>
      <c r="AI489" s="566" t="str">
        <f t="shared" si="153"/>
        <v>N</v>
      </c>
      <c r="AJ489" s="572"/>
      <c r="AK489" s="558"/>
      <c r="AL489" s="558"/>
      <c r="AM489" s="559"/>
      <c r="AN489" s="559"/>
      <c r="AO489" s="560"/>
      <c r="AP489" s="598">
        <f t="shared" si="154"/>
        <v>0</v>
      </c>
      <c r="AQ489" s="598">
        <f t="shared" si="155"/>
        <v>0</v>
      </c>
      <c r="AR489" s="558">
        <f t="shared" si="156"/>
        <v>0</v>
      </c>
      <c r="AS489" s="599">
        <f t="shared" si="145"/>
        <v>75</v>
      </c>
      <c r="AT489" s="772">
        <v>75</v>
      </c>
      <c r="AU489" s="661"/>
      <c r="AV489" s="661"/>
      <c r="AW489" s="661"/>
      <c r="AX489" s="661"/>
      <c r="AY489" s="661"/>
      <c r="AZ489" s="661"/>
      <c r="BA489" s="661"/>
      <c r="BB489" s="661"/>
      <c r="BC489" s="661"/>
      <c r="BD489" s="787"/>
    </row>
    <row r="490" spans="1:56" ht="76.5" x14ac:dyDescent="0.9">
      <c r="A490" s="430">
        <v>22</v>
      </c>
      <c r="B490" s="776">
        <f>DATOS!F29</f>
        <v>0</v>
      </c>
      <c r="C490" s="491">
        <v>6</v>
      </c>
      <c r="D490" s="492">
        <v>6</v>
      </c>
      <c r="E490" s="492">
        <v>6</v>
      </c>
      <c r="F490" s="493">
        <v>6</v>
      </c>
      <c r="G490" s="417">
        <f t="shared" si="146"/>
        <v>6</v>
      </c>
      <c r="H490" s="491">
        <v>6</v>
      </c>
      <c r="I490" s="492">
        <v>6</v>
      </c>
      <c r="J490" s="492">
        <v>6</v>
      </c>
      <c r="K490" s="493">
        <v>6</v>
      </c>
      <c r="L490" s="417">
        <f t="shared" si="147"/>
        <v>6</v>
      </c>
      <c r="M490" s="404">
        <f t="shared" si="157"/>
        <v>6</v>
      </c>
      <c r="N490" s="401" t="str">
        <f t="shared" si="142"/>
        <v>C+</v>
      </c>
      <c r="O490" s="396"/>
      <c r="P490" s="491">
        <v>6</v>
      </c>
      <c r="Q490" s="492">
        <v>6</v>
      </c>
      <c r="R490" s="492">
        <v>6</v>
      </c>
      <c r="S490" s="493">
        <v>6</v>
      </c>
      <c r="T490" s="420">
        <f t="shared" si="149"/>
        <v>6</v>
      </c>
      <c r="U490" s="491">
        <v>6</v>
      </c>
      <c r="V490" s="492">
        <v>6</v>
      </c>
      <c r="W490" s="492">
        <v>6</v>
      </c>
      <c r="X490" s="493">
        <v>6</v>
      </c>
      <c r="Y490" s="417">
        <f t="shared" si="150"/>
        <v>6</v>
      </c>
      <c r="Z490" s="404">
        <f t="shared" si="158"/>
        <v>6</v>
      </c>
      <c r="AA490" s="401" t="str">
        <f t="shared" si="143"/>
        <v>C+</v>
      </c>
      <c r="AB490" s="423">
        <v>6</v>
      </c>
      <c r="AC490" s="1050"/>
      <c r="AD490" s="412" t="str">
        <f t="shared" si="144"/>
        <v>C+</v>
      </c>
      <c r="AE490" s="408">
        <f t="shared" si="159"/>
        <v>6</v>
      </c>
      <c r="AF490" s="288"/>
      <c r="AG490" s="567"/>
      <c r="AH490" s="567"/>
      <c r="AI490" s="566" t="str">
        <f t="shared" si="153"/>
        <v>N</v>
      </c>
      <c r="AJ490" s="572"/>
      <c r="AK490" s="558"/>
      <c r="AL490" s="558"/>
      <c r="AM490" s="559"/>
      <c r="AN490" s="559"/>
      <c r="AO490" s="560"/>
      <c r="AP490" s="598">
        <f t="shared" si="154"/>
        <v>0</v>
      </c>
      <c r="AQ490" s="598">
        <f t="shared" si="155"/>
        <v>0</v>
      </c>
      <c r="AR490" s="558">
        <f t="shared" si="156"/>
        <v>0</v>
      </c>
      <c r="AS490" s="599">
        <f t="shared" si="145"/>
        <v>75</v>
      </c>
      <c r="AT490" s="772">
        <v>75</v>
      </c>
      <c r="AU490" s="661"/>
      <c r="AV490" s="661"/>
      <c r="AW490" s="661"/>
      <c r="AX490" s="661"/>
      <c r="AY490" s="661"/>
      <c r="AZ490" s="661"/>
      <c r="BA490" s="661"/>
      <c r="BB490" s="661"/>
      <c r="BC490" s="661"/>
      <c r="BD490" s="787"/>
    </row>
    <row r="491" spans="1:56" ht="76.5" x14ac:dyDescent="0.9">
      <c r="A491" s="430">
        <v>23</v>
      </c>
      <c r="B491" s="776">
        <f>DATOS!F30</f>
        <v>0</v>
      </c>
      <c r="C491" s="491">
        <v>5</v>
      </c>
      <c r="D491" s="492">
        <v>5</v>
      </c>
      <c r="E491" s="492">
        <v>5</v>
      </c>
      <c r="F491" s="493">
        <v>5</v>
      </c>
      <c r="G491" s="417">
        <f t="shared" si="146"/>
        <v>5</v>
      </c>
      <c r="H491" s="491">
        <v>5</v>
      </c>
      <c r="I491" s="492">
        <v>5</v>
      </c>
      <c r="J491" s="492">
        <v>5</v>
      </c>
      <c r="K491" s="493">
        <v>5</v>
      </c>
      <c r="L491" s="417">
        <f t="shared" si="147"/>
        <v>5</v>
      </c>
      <c r="M491" s="404">
        <f t="shared" si="157"/>
        <v>5</v>
      </c>
      <c r="N491" s="401" t="str">
        <f t="shared" si="142"/>
        <v>C-</v>
      </c>
      <c r="O491" s="396"/>
      <c r="P491" s="491">
        <v>5</v>
      </c>
      <c r="Q491" s="492">
        <v>5</v>
      </c>
      <c r="R491" s="492">
        <v>5</v>
      </c>
      <c r="S491" s="493">
        <v>5</v>
      </c>
      <c r="T491" s="420">
        <f t="shared" si="149"/>
        <v>5</v>
      </c>
      <c r="U491" s="491">
        <v>5</v>
      </c>
      <c r="V491" s="492">
        <v>5</v>
      </c>
      <c r="W491" s="492">
        <v>5</v>
      </c>
      <c r="X491" s="493">
        <v>5</v>
      </c>
      <c r="Y491" s="417">
        <f t="shared" si="150"/>
        <v>5</v>
      </c>
      <c r="Z491" s="404">
        <f t="shared" si="158"/>
        <v>5</v>
      </c>
      <c r="AA491" s="401" t="str">
        <f t="shared" si="143"/>
        <v>C-</v>
      </c>
      <c r="AB491" s="423">
        <v>5</v>
      </c>
      <c r="AC491" s="1050"/>
      <c r="AD491" s="412" t="str">
        <f t="shared" si="144"/>
        <v>C-</v>
      </c>
      <c r="AE491" s="408">
        <f t="shared" si="159"/>
        <v>5</v>
      </c>
      <c r="AF491" s="288"/>
      <c r="AG491" s="567"/>
      <c r="AH491" s="567"/>
      <c r="AI491" s="566" t="str">
        <f t="shared" si="153"/>
        <v>N</v>
      </c>
      <c r="AJ491" s="572"/>
      <c r="AK491" s="558"/>
      <c r="AL491" s="558"/>
      <c r="AM491" s="559"/>
      <c r="AN491" s="559"/>
      <c r="AO491" s="560"/>
      <c r="AP491" s="598">
        <f t="shared" si="154"/>
        <v>0</v>
      </c>
      <c r="AQ491" s="598">
        <f t="shared" si="155"/>
        <v>0</v>
      </c>
      <c r="AR491" s="558">
        <f t="shared" si="156"/>
        <v>0</v>
      </c>
      <c r="AS491" s="599">
        <f t="shared" si="145"/>
        <v>75</v>
      </c>
      <c r="AT491" s="772">
        <v>75</v>
      </c>
      <c r="AU491" s="661"/>
      <c r="AV491" s="661"/>
      <c r="AW491" s="661"/>
      <c r="AX491" s="661"/>
      <c r="AY491" s="661"/>
      <c r="AZ491" s="661"/>
      <c r="BA491" s="661"/>
      <c r="BB491" s="661"/>
      <c r="BC491" s="661"/>
      <c r="BD491" s="787"/>
    </row>
    <row r="492" spans="1:56" ht="76.5" x14ac:dyDescent="0.9">
      <c r="A492" s="430">
        <v>24</v>
      </c>
      <c r="B492" s="776">
        <f>DATOS!F31</f>
        <v>0</v>
      </c>
      <c r="C492" s="491">
        <v>5</v>
      </c>
      <c r="D492" s="492">
        <v>5</v>
      </c>
      <c r="E492" s="492">
        <v>5</v>
      </c>
      <c r="F492" s="493">
        <v>5</v>
      </c>
      <c r="G492" s="417">
        <f t="shared" si="146"/>
        <v>5</v>
      </c>
      <c r="H492" s="491">
        <v>5</v>
      </c>
      <c r="I492" s="492">
        <v>5</v>
      </c>
      <c r="J492" s="492">
        <v>5</v>
      </c>
      <c r="K492" s="493">
        <v>5</v>
      </c>
      <c r="L492" s="417">
        <f t="shared" si="147"/>
        <v>5</v>
      </c>
      <c r="M492" s="404">
        <f t="shared" si="157"/>
        <v>5</v>
      </c>
      <c r="N492" s="401" t="str">
        <f t="shared" si="142"/>
        <v>C-</v>
      </c>
      <c r="O492" s="396"/>
      <c r="P492" s="491">
        <v>5</v>
      </c>
      <c r="Q492" s="492">
        <v>5</v>
      </c>
      <c r="R492" s="492">
        <v>5</v>
      </c>
      <c r="S492" s="493">
        <v>5</v>
      </c>
      <c r="T492" s="420">
        <f t="shared" si="149"/>
        <v>5</v>
      </c>
      <c r="U492" s="491">
        <v>5</v>
      </c>
      <c r="V492" s="492">
        <v>5</v>
      </c>
      <c r="W492" s="492">
        <v>5</v>
      </c>
      <c r="X492" s="493">
        <v>5</v>
      </c>
      <c r="Y492" s="417">
        <f t="shared" si="150"/>
        <v>5</v>
      </c>
      <c r="Z492" s="404">
        <f t="shared" si="158"/>
        <v>5</v>
      </c>
      <c r="AA492" s="401" t="str">
        <f t="shared" si="143"/>
        <v>C-</v>
      </c>
      <c r="AB492" s="423">
        <v>5</v>
      </c>
      <c r="AC492" s="1050"/>
      <c r="AD492" s="412" t="str">
        <f t="shared" si="144"/>
        <v>C-</v>
      </c>
      <c r="AE492" s="408">
        <f t="shared" si="159"/>
        <v>5</v>
      </c>
      <c r="AF492" s="288"/>
      <c r="AG492" s="567"/>
      <c r="AH492" s="567"/>
      <c r="AI492" s="566" t="str">
        <f t="shared" si="153"/>
        <v>N</v>
      </c>
      <c r="AJ492" s="572"/>
      <c r="AK492" s="558"/>
      <c r="AL492" s="558"/>
      <c r="AM492" s="559"/>
      <c r="AN492" s="559"/>
      <c r="AO492" s="560"/>
      <c r="AP492" s="598">
        <f t="shared" si="154"/>
        <v>0</v>
      </c>
      <c r="AQ492" s="598">
        <f t="shared" si="155"/>
        <v>0</v>
      </c>
      <c r="AR492" s="558">
        <f t="shared" si="156"/>
        <v>0</v>
      </c>
      <c r="AS492" s="599">
        <f t="shared" si="145"/>
        <v>75</v>
      </c>
      <c r="AT492" s="772">
        <v>75</v>
      </c>
      <c r="AU492" s="661"/>
      <c r="AV492" s="661"/>
      <c r="AW492" s="661"/>
      <c r="AX492" s="661"/>
      <c r="AY492" s="661"/>
      <c r="AZ492" s="661"/>
      <c r="BA492" s="661"/>
      <c r="BB492" s="661"/>
      <c r="BC492" s="661"/>
      <c r="BD492" s="787"/>
    </row>
    <row r="493" spans="1:56" ht="76.5" x14ac:dyDescent="0.9">
      <c r="A493" s="430">
        <v>25</v>
      </c>
      <c r="B493" s="776">
        <f>DATOS!F32</f>
        <v>0</v>
      </c>
      <c r="C493" s="491">
        <v>5</v>
      </c>
      <c r="D493" s="492">
        <v>5</v>
      </c>
      <c r="E493" s="492">
        <v>5</v>
      </c>
      <c r="F493" s="493">
        <v>5</v>
      </c>
      <c r="G493" s="417">
        <f t="shared" si="146"/>
        <v>5</v>
      </c>
      <c r="H493" s="491">
        <v>5</v>
      </c>
      <c r="I493" s="492">
        <v>5</v>
      </c>
      <c r="J493" s="492">
        <v>5</v>
      </c>
      <c r="K493" s="493">
        <v>5</v>
      </c>
      <c r="L493" s="417">
        <f t="shared" si="147"/>
        <v>5</v>
      </c>
      <c r="M493" s="404">
        <f t="shared" si="157"/>
        <v>5</v>
      </c>
      <c r="N493" s="401" t="str">
        <f t="shared" si="142"/>
        <v>C-</v>
      </c>
      <c r="O493" s="396"/>
      <c r="P493" s="491">
        <v>5</v>
      </c>
      <c r="Q493" s="492">
        <v>5</v>
      </c>
      <c r="R493" s="492">
        <v>5</v>
      </c>
      <c r="S493" s="493">
        <v>5</v>
      </c>
      <c r="T493" s="420">
        <f t="shared" si="149"/>
        <v>5</v>
      </c>
      <c r="U493" s="491">
        <v>5</v>
      </c>
      <c r="V493" s="492">
        <v>5</v>
      </c>
      <c r="W493" s="492">
        <v>5</v>
      </c>
      <c r="X493" s="493">
        <v>5</v>
      </c>
      <c r="Y493" s="417">
        <f t="shared" si="150"/>
        <v>5</v>
      </c>
      <c r="Z493" s="404">
        <f t="shared" si="158"/>
        <v>5</v>
      </c>
      <c r="AA493" s="401" t="str">
        <f t="shared" si="143"/>
        <v>C-</v>
      </c>
      <c r="AB493" s="423">
        <v>5</v>
      </c>
      <c r="AC493" s="1050"/>
      <c r="AD493" s="412" t="str">
        <f t="shared" si="144"/>
        <v>C-</v>
      </c>
      <c r="AE493" s="408">
        <f t="shared" si="159"/>
        <v>5</v>
      </c>
      <c r="AF493" s="288"/>
      <c r="AG493" s="567"/>
      <c r="AH493" s="567"/>
      <c r="AI493" s="566" t="str">
        <f t="shared" si="153"/>
        <v>N</v>
      </c>
      <c r="AJ493" s="572"/>
      <c r="AK493" s="558"/>
      <c r="AL493" s="558"/>
      <c r="AM493" s="559"/>
      <c r="AN493" s="559"/>
      <c r="AO493" s="560"/>
      <c r="AP493" s="598">
        <f t="shared" si="154"/>
        <v>0</v>
      </c>
      <c r="AQ493" s="598">
        <f t="shared" si="155"/>
        <v>0</v>
      </c>
      <c r="AR493" s="558">
        <f t="shared" si="156"/>
        <v>0</v>
      </c>
      <c r="AS493" s="599">
        <f t="shared" si="145"/>
        <v>75</v>
      </c>
      <c r="AT493" s="772">
        <v>75</v>
      </c>
      <c r="AU493" s="661"/>
      <c r="AV493" s="661"/>
      <c r="AW493" s="661"/>
      <c r="AX493" s="661"/>
      <c r="AY493" s="661"/>
      <c r="AZ493" s="661"/>
      <c r="BA493" s="661"/>
      <c r="BB493" s="661"/>
      <c r="BC493" s="661"/>
      <c r="BD493" s="787"/>
    </row>
    <row r="494" spans="1:56" ht="76.5" x14ac:dyDescent="0.9">
      <c r="A494" s="430">
        <v>26</v>
      </c>
      <c r="B494" s="776">
        <f>DATOS!F33</f>
        <v>0</v>
      </c>
      <c r="C494" s="491">
        <v>4</v>
      </c>
      <c r="D494" s="492">
        <v>4</v>
      </c>
      <c r="E494" s="492">
        <v>4</v>
      </c>
      <c r="F494" s="493">
        <v>4</v>
      </c>
      <c r="G494" s="417">
        <f t="shared" si="146"/>
        <v>4</v>
      </c>
      <c r="H494" s="491">
        <v>4</v>
      </c>
      <c r="I494" s="492">
        <v>4</v>
      </c>
      <c r="J494" s="492">
        <v>4</v>
      </c>
      <c r="K494" s="493">
        <v>4</v>
      </c>
      <c r="L494" s="417">
        <f t="shared" si="147"/>
        <v>4</v>
      </c>
      <c r="M494" s="404">
        <f t="shared" si="157"/>
        <v>4</v>
      </c>
      <c r="N494" s="401" t="str">
        <f t="shared" si="142"/>
        <v>D+</v>
      </c>
      <c r="O494" s="396"/>
      <c r="P494" s="491">
        <v>4</v>
      </c>
      <c r="Q494" s="492">
        <v>4</v>
      </c>
      <c r="R494" s="492">
        <v>4</v>
      </c>
      <c r="S494" s="493">
        <v>4</v>
      </c>
      <c r="T494" s="420">
        <f t="shared" si="149"/>
        <v>4</v>
      </c>
      <c r="U494" s="491">
        <v>4</v>
      </c>
      <c r="V494" s="492">
        <v>4</v>
      </c>
      <c r="W494" s="492">
        <v>4</v>
      </c>
      <c r="X494" s="493">
        <v>4</v>
      </c>
      <c r="Y494" s="417">
        <f t="shared" si="150"/>
        <v>4</v>
      </c>
      <c r="Z494" s="404">
        <f t="shared" si="158"/>
        <v>4</v>
      </c>
      <c r="AA494" s="401" t="str">
        <f t="shared" si="143"/>
        <v>D+</v>
      </c>
      <c r="AB494" s="423">
        <v>4</v>
      </c>
      <c r="AC494" s="1050"/>
      <c r="AD494" s="412" t="str">
        <f t="shared" si="144"/>
        <v>D+</v>
      </c>
      <c r="AE494" s="408">
        <f t="shared" si="159"/>
        <v>4</v>
      </c>
      <c r="AF494" s="288"/>
      <c r="AG494" s="567"/>
      <c r="AH494" s="567"/>
      <c r="AI494" s="566" t="str">
        <f t="shared" si="153"/>
        <v>N</v>
      </c>
      <c r="AJ494" s="572"/>
      <c r="AK494" s="558"/>
      <c r="AL494" s="558"/>
      <c r="AM494" s="559"/>
      <c r="AN494" s="559"/>
      <c r="AO494" s="560"/>
      <c r="AP494" s="598">
        <f t="shared" si="154"/>
        <v>0</v>
      </c>
      <c r="AQ494" s="598">
        <f t="shared" si="155"/>
        <v>0</v>
      </c>
      <c r="AR494" s="558">
        <f t="shared" si="156"/>
        <v>0</v>
      </c>
      <c r="AS494" s="599">
        <f t="shared" si="145"/>
        <v>75</v>
      </c>
      <c r="AT494" s="772">
        <v>75</v>
      </c>
      <c r="AU494" s="661"/>
      <c r="AV494" s="661"/>
      <c r="AW494" s="661"/>
      <c r="AX494" s="661"/>
      <c r="AY494" s="661"/>
      <c r="AZ494" s="661"/>
      <c r="BA494" s="661"/>
      <c r="BB494" s="661"/>
      <c r="BC494" s="661"/>
      <c r="BD494" s="787"/>
    </row>
    <row r="495" spans="1:56" ht="76.5" x14ac:dyDescent="0.9">
      <c r="A495" s="430">
        <v>27</v>
      </c>
      <c r="B495" s="776">
        <f>DATOS!F34</f>
        <v>0</v>
      </c>
      <c r="C495" s="491">
        <v>4</v>
      </c>
      <c r="D495" s="492">
        <v>4</v>
      </c>
      <c r="E495" s="492">
        <v>4</v>
      </c>
      <c r="F495" s="493">
        <v>4</v>
      </c>
      <c r="G495" s="417">
        <f t="shared" si="146"/>
        <v>4</v>
      </c>
      <c r="H495" s="491">
        <v>4</v>
      </c>
      <c r="I495" s="492">
        <v>4</v>
      </c>
      <c r="J495" s="492">
        <v>4</v>
      </c>
      <c r="K495" s="493">
        <v>4</v>
      </c>
      <c r="L495" s="417">
        <f t="shared" si="147"/>
        <v>4</v>
      </c>
      <c r="M495" s="404">
        <f t="shared" si="157"/>
        <v>4</v>
      </c>
      <c r="N495" s="401" t="str">
        <f t="shared" si="142"/>
        <v>D+</v>
      </c>
      <c r="O495" s="396"/>
      <c r="P495" s="491">
        <v>4</v>
      </c>
      <c r="Q495" s="492">
        <v>4</v>
      </c>
      <c r="R495" s="492">
        <v>4</v>
      </c>
      <c r="S495" s="493">
        <v>4</v>
      </c>
      <c r="T495" s="420">
        <f t="shared" si="149"/>
        <v>4</v>
      </c>
      <c r="U495" s="491">
        <v>4</v>
      </c>
      <c r="V495" s="492">
        <v>4</v>
      </c>
      <c r="W495" s="492">
        <v>4</v>
      </c>
      <c r="X495" s="493">
        <v>4</v>
      </c>
      <c r="Y495" s="417">
        <f t="shared" si="150"/>
        <v>4</v>
      </c>
      <c r="Z495" s="404">
        <f t="shared" si="158"/>
        <v>4</v>
      </c>
      <c r="AA495" s="401" t="str">
        <f t="shared" si="143"/>
        <v>D+</v>
      </c>
      <c r="AB495" s="423">
        <v>4</v>
      </c>
      <c r="AC495" s="1050"/>
      <c r="AD495" s="412" t="str">
        <f t="shared" si="144"/>
        <v>D+</v>
      </c>
      <c r="AE495" s="408">
        <f t="shared" si="159"/>
        <v>4</v>
      </c>
      <c r="AF495" s="288"/>
      <c r="AG495" s="567"/>
      <c r="AH495" s="567"/>
      <c r="AI495" s="566" t="str">
        <f t="shared" si="153"/>
        <v>N</v>
      </c>
      <c r="AJ495" s="572"/>
      <c r="AK495" s="558"/>
      <c r="AL495" s="558"/>
      <c r="AM495" s="559"/>
      <c r="AN495" s="559"/>
      <c r="AO495" s="560"/>
      <c r="AP495" s="598">
        <f t="shared" si="154"/>
        <v>0</v>
      </c>
      <c r="AQ495" s="598">
        <f t="shared" si="155"/>
        <v>0</v>
      </c>
      <c r="AR495" s="558">
        <f t="shared" si="156"/>
        <v>0</v>
      </c>
      <c r="AS495" s="599">
        <f t="shared" si="145"/>
        <v>75</v>
      </c>
      <c r="AT495" s="772">
        <v>75</v>
      </c>
      <c r="AU495" s="661"/>
      <c r="AV495" s="661"/>
      <c r="AW495" s="661"/>
      <c r="AX495" s="661"/>
      <c r="AY495" s="661"/>
      <c r="AZ495" s="661"/>
      <c r="BA495" s="661"/>
      <c r="BB495" s="661"/>
      <c r="BC495" s="661"/>
      <c r="BD495" s="787"/>
    </row>
    <row r="496" spans="1:56" ht="76.5" x14ac:dyDescent="0.9">
      <c r="A496" s="430">
        <v>28</v>
      </c>
      <c r="B496" s="776">
        <f>DATOS!F35</f>
        <v>0</v>
      </c>
      <c r="C496" s="491">
        <v>4</v>
      </c>
      <c r="D496" s="492">
        <v>4</v>
      </c>
      <c r="E496" s="492">
        <v>4</v>
      </c>
      <c r="F496" s="493">
        <v>4</v>
      </c>
      <c r="G496" s="417">
        <f t="shared" si="146"/>
        <v>4</v>
      </c>
      <c r="H496" s="491">
        <v>4</v>
      </c>
      <c r="I496" s="492">
        <v>4</v>
      </c>
      <c r="J496" s="492">
        <v>4</v>
      </c>
      <c r="K496" s="493">
        <v>4</v>
      </c>
      <c r="L496" s="417">
        <f t="shared" si="147"/>
        <v>4</v>
      </c>
      <c r="M496" s="404">
        <f t="shared" si="157"/>
        <v>4</v>
      </c>
      <c r="N496" s="401" t="str">
        <f t="shared" si="142"/>
        <v>D+</v>
      </c>
      <c r="O496" s="396"/>
      <c r="P496" s="491">
        <v>4</v>
      </c>
      <c r="Q496" s="492">
        <v>4</v>
      </c>
      <c r="R496" s="492">
        <v>4</v>
      </c>
      <c r="S496" s="493">
        <v>4</v>
      </c>
      <c r="T496" s="420">
        <f t="shared" si="149"/>
        <v>4</v>
      </c>
      <c r="U496" s="491">
        <v>4</v>
      </c>
      <c r="V496" s="492">
        <v>4</v>
      </c>
      <c r="W496" s="492">
        <v>4</v>
      </c>
      <c r="X496" s="493">
        <v>4</v>
      </c>
      <c r="Y496" s="417">
        <f t="shared" si="150"/>
        <v>4</v>
      </c>
      <c r="Z496" s="404">
        <f t="shared" si="158"/>
        <v>4</v>
      </c>
      <c r="AA496" s="401" t="str">
        <f t="shared" si="143"/>
        <v>D+</v>
      </c>
      <c r="AB496" s="423">
        <v>4</v>
      </c>
      <c r="AC496" s="1050"/>
      <c r="AD496" s="412" t="str">
        <f t="shared" si="144"/>
        <v>D+</v>
      </c>
      <c r="AE496" s="408">
        <f t="shared" si="159"/>
        <v>4</v>
      </c>
      <c r="AF496" s="288"/>
      <c r="AG496" s="567"/>
      <c r="AH496" s="567"/>
      <c r="AI496" s="566" t="str">
        <f t="shared" si="153"/>
        <v>N</v>
      </c>
      <c r="AJ496" s="572"/>
      <c r="AK496" s="558"/>
      <c r="AL496" s="558"/>
      <c r="AM496" s="559"/>
      <c r="AN496" s="559"/>
      <c r="AO496" s="560"/>
      <c r="AP496" s="598">
        <f t="shared" si="154"/>
        <v>0</v>
      </c>
      <c r="AQ496" s="598">
        <f t="shared" si="155"/>
        <v>0</v>
      </c>
      <c r="AR496" s="558">
        <f t="shared" si="156"/>
        <v>0</v>
      </c>
      <c r="AS496" s="599">
        <f t="shared" si="145"/>
        <v>75</v>
      </c>
      <c r="AT496" s="772">
        <v>75</v>
      </c>
      <c r="AU496" s="661"/>
      <c r="AV496" s="661"/>
      <c r="AW496" s="661"/>
      <c r="AX496" s="661"/>
      <c r="AY496" s="661"/>
      <c r="AZ496" s="661"/>
      <c r="BA496" s="661"/>
      <c r="BB496" s="661"/>
      <c r="BC496" s="661"/>
      <c r="BD496" s="787"/>
    </row>
    <row r="497" spans="1:56" ht="76.5" x14ac:dyDescent="0.9">
      <c r="A497" s="430">
        <v>29</v>
      </c>
      <c r="B497" s="776">
        <f>DATOS!F36</f>
        <v>0</v>
      </c>
      <c r="C497" s="491">
        <v>5</v>
      </c>
      <c r="D497" s="492">
        <v>5</v>
      </c>
      <c r="E497" s="492">
        <v>5</v>
      </c>
      <c r="F497" s="493">
        <v>5</v>
      </c>
      <c r="G497" s="417">
        <f t="shared" si="146"/>
        <v>5</v>
      </c>
      <c r="H497" s="491">
        <v>5</v>
      </c>
      <c r="I497" s="492">
        <v>5</v>
      </c>
      <c r="J497" s="492">
        <v>5</v>
      </c>
      <c r="K497" s="493">
        <v>5</v>
      </c>
      <c r="L497" s="417">
        <f t="shared" si="147"/>
        <v>5</v>
      </c>
      <c r="M497" s="404">
        <f t="shared" si="157"/>
        <v>5</v>
      </c>
      <c r="N497" s="401" t="str">
        <f t="shared" si="142"/>
        <v>C-</v>
      </c>
      <c r="O497" s="396"/>
      <c r="P497" s="491">
        <v>5</v>
      </c>
      <c r="Q497" s="492">
        <v>5</v>
      </c>
      <c r="R497" s="492">
        <v>5</v>
      </c>
      <c r="S497" s="493">
        <v>5</v>
      </c>
      <c r="T497" s="420">
        <f t="shared" si="149"/>
        <v>5</v>
      </c>
      <c r="U497" s="491">
        <v>5</v>
      </c>
      <c r="V497" s="492">
        <v>5</v>
      </c>
      <c r="W497" s="492">
        <v>5</v>
      </c>
      <c r="X497" s="493">
        <v>5</v>
      </c>
      <c r="Y497" s="417">
        <f t="shared" si="150"/>
        <v>5</v>
      </c>
      <c r="Z497" s="404">
        <f t="shared" si="158"/>
        <v>5</v>
      </c>
      <c r="AA497" s="401" t="str">
        <f t="shared" si="143"/>
        <v>C-</v>
      </c>
      <c r="AB497" s="423">
        <v>5</v>
      </c>
      <c r="AC497" s="1050"/>
      <c r="AD497" s="412" t="str">
        <f t="shared" si="144"/>
        <v>C-</v>
      </c>
      <c r="AE497" s="408">
        <f t="shared" si="159"/>
        <v>5</v>
      </c>
      <c r="AF497" s="288"/>
      <c r="AG497" s="567"/>
      <c r="AH497" s="567"/>
      <c r="AI497" s="566" t="str">
        <f t="shared" si="153"/>
        <v>N</v>
      </c>
      <c r="AJ497" s="572"/>
      <c r="AK497" s="558"/>
      <c r="AL497" s="558"/>
      <c r="AM497" s="559"/>
      <c r="AN497" s="559"/>
      <c r="AO497" s="560"/>
      <c r="AP497" s="598">
        <f t="shared" si="154"/>
        <v>0</v>
      </c>
      <c r="AQ497" s="598">
        <f t="shared" si="155"/>
        <v>0</v>
      </c>
      <c r="AR497" s="558">
        <f t="shared" si="156"/>
        <v>0</v>
      </c>
      <c r="AS497" s="599">
        <f t="shared" si="145"/>
        <v>75</v>
      </c>
      <c r="AT497" s="772">
        <v>75</v>
      </c>
      <c r="AU497" s="661"/>
      <c r="AV497" s="661"/>
      <c r="AW497" s="661"/>
      <c r="AX497" s="661"/>
      <c r="AY497" s="661"/>
      <c r="AZ497" s="661"/>
      <c r="BA497" s="661"/>
      <c r="BB497" s="661"/>
      <c r="BC497" s="661"/>
      <c r="BD497" s="787"/>
    </row>
    <row r="498" spans="1:56" ht="76.5" x14ac:dyDescent="0.9">
      <c r="A498" s="430">
        <v>30</v>
      </c>
      <c r="B498" s="776">
        <f>DATOS!F37</f>
        <v>0</v>
      </c>
      <c r="C498" s="491">
        <v>3</v>
      </c>
      <c r="D498" s="492">
        <v>3</v>
      </c>
      <c r="E498" s="492">
        <v>3</v>
      </c>
      <c r="F498" s="493">
        <v>3</v>
      </c>
      <c r="G498" s="417">
        <f t="shared" si="146"/>
        <v>3</v>
      </c>
      <c r="H498" s="491">
        <v>3</v>
      </c>
      <c r="I498" s="492">
        <v>3</v>
      </c>
      <c r="J498" s="492">
        <v>3</v>
      </c>
      <c r="K498" s="493">
        <v>3</v>
      </c>
      <c r="L498" s="417">
        <f t="shared" si="147"/>
        <v>3</v>
      </c>
      <c r="M498" s="404">
        <f t="shared" si="157"/>
        <v>3</v>
      </c>
      <c r="N498" s="401" t="str">
        <f t="shared" si="142"/>
        <v>D-</v>
      </c>
      <c r="O498" s="396"/>
      <c r="P498" s="491">
        <v>3</v>
      </c>
      <c r="Q498" s="492">
        <v>3</v>
      </c>
      <c r="R498" s="492">
        <v>3</v>
      </c>
      <c r="S498" s="493">
        <v>3</v>
      </c>
      <c r="T498" s="420">
        <f t="shared" si="149"/>
        <v>3</v>
      </c>
      <c r="U498" s="491">
        <v>3</v>
      </c>
      <c r="V498" s="492">
        <v>3</v>
      </c>
      <c r="W498" s="492">
        <v>3</v>
      </c>
      <c r="X498" s="493">
        <v>3</v>
      </c>
      <c r="Y498" s="417">
        <f t="shared" si="150"/>
        <v>3</v>
      </c>
      <c r="Z498" s="404">
        <f t="shared" si="158"/>
        <v>3</v>
      </c>
      <c r="AA498" s="401" t="str">
        <f t="shared" si="143"/>
        <v>D-</v>
      </c>
      <c r="AB498" s="423">
        <v>3</v>
      </c>
      <c r="AC498" s="1050"/>
      <c r="AD498" s="412" t="str">
        <f t="shared" si="144"/>
        <v>D-</v>
      </c>
      <c r="AE498" s="408">
        <f t="shared" si="159"/>
        <v>3</v>
      </c>
      <c r="AF498" s="288"/>
      <c r="AG498" s="567"/>
      <c r="AH498" s="567"/>
      <c r="AI498" s="566" t="str">
        <f t="shared" si="153"/>
        <v>N</v>
      </c>
      <c r="AJ498" s="572"/>
      <c r="AK498" s="558"/>
      <c r="AL498" s="558"/>
      <c r="AM498" s="559"/>
      <c r="AN498" s="559"/>
      <c r="AO498" s="560"/>
      <c r="AP498" s="598">
        <f t="shared" si="154"/>
        <v>0</v>
      </c>
      <c r="AQ498" s="598">
        <f t="shared" si="155"/>
        <v>0</v>
      </c>
      <c r="AR498" s="558">
        <f t="shared" si="156"/>
        <v>0</v>
      </c>
      <c r="AS498" s="599">
        <f t="shared" si="145"/>
        <v>75</v>
      </c>
      <c r="AT498" s="772">
        <v>75</v>
      </c>
      <c r="AU498" s="661"/>
      <c r="AV498" s="661"/>
      <c r="AW498" s="661"/>
      <c r="AX498" s="661"/>
      <c r="AY498" s="661"/>
      <c r="AZ498" s="661"/>
      <c r="BA498" s="661"/>
      <c r="BB498" s="661"/>
      <c r="BC498" s="661"/>
      <c r="BD498" s="787"/>
    </row>
    <row r="499" spans="1:56" ht="76.5" x14ac:dyDescent="0.9">
      <c r="A499" s="430">
        <v>31</v>
      </c>
      <c r="B499" s="776">
        <f>DATOS!F38</f>
        <v>0</v>
      </c>
      <c r="C499" s="491">
        <v>3</v>
      </c>
      <c r="D499" s="492">
        <v>3</v>
      </c>
      <c r="E499" s="492">
        <v>3</v>
      </c>
      <c r="F499" s="493">
        <v>3</v>
      </c>
      <c r="G499" s="417">
        <f t="shared" si="146"/>
        <v>3</v>
      </c>
      <c r="H499" s="491">
        <v>3</v>
      </c>
      <c r="I499" s="492">
        <v>3</v>
      </c>
      <c r="J499" s="492">
        <v>3</v>
      </c>
      <c r="K499" s="493">
        <v>3</v>
      </c>
      <c r="L499" s="417">
        <f t="shared" si="147"/>
        <v>3</v>
      </c>
      <c r="M499" s="404">
        <f t="shared" si="157"/>
        <v>3</v>
      </c>
      <c r="N499" s="401" t="str">
        <f t="shared" si="142"/>
        <v>D-</v>
      </c>
      <c r="O499" s="396"/>
      <c r="P499" s="491">
        <v>3</v>
      </c>
      <c r="Q499" s="492">
        <v>3</v>
      </c>
      <c r="R499" s="492">
        <v>3</v>
      </c>
      <c r="S499" s="493">
        <v>3</v>
      </c>
      <c r="T499" s="420">
        <f t="shared" si="149"/>
        <v>3</v>
      </c>
      <c r="U499" s="491">
        <v>3</v>
      </c>
      <c r="V499" s="492">
        <v>3</v>
      </c>
      <c r="W499" s="492">
        <v>3</v>
      </c>
      <c r="X499" s="493">
        <v>3</v>
      </c>
      <c r="Y499" s="417">
        <f t="shared" si="150"/>
        <v>3</v>
      </c>
      <c r="Z499" s="404">
        <f t="shared" si="158"/>
        <v>3</v>
      </c>
      <c r="AA499" s="401" t="str">
        <f t="shared" si="143"/>
        <v>D-</v>
      </c>
      <c r="AB499" s="423">
        <v>3</v>
      </c>
      <c r="AC499" s="1050"/>
      <c r="AD499" s="412" t="str">
        <f t="shared" si="144"/>
        <v>D-</v>
      </c>
      <c r="AE499" s="408">
        <f t="shared" si="159"/>
        <v>3</v>
      </c>
      <c r="AF499" s="288"/>
      <c r="AG499" s="567"/>
      <c r="AH499" s="567"/>
      <c r="AI499" s="566" t="str">
        <f t="shared" si="153"/>
        <v>N</v>
      </c>
      <c r="AJ499" s="572"/>
      <c r="AK499" s="558"/>
      <c r="AL499" s="558"/>
      <c r="AM499" s="559"/>
      <c r="AN499" s="559"/>
      <c r="AO499" s="560"/>
      <c r="AP499" s="598">
        <f t="shared" si="154"/>
        <v>0</v>
      </c>
      <c r="AQ499" s="598">
        <f t="shared" si="155"/>
        <v>0</v>
      </c>
      <c r="AR499" s="558">
        <f t="shared" si="156"/>
        <v>0</v>
      </c>
      <c r="AS499" s="599">
        <f t="shared" si="145"/>
        <v>75</v>
      </c>
      <c r="AT499" s="772">
        <v>75</v>
      </c>
      <c r="AU499" s="661"/>
      <c r="AV499" s="661"/>
      <c r="AW499" s="661"/>
      <c r="AX499" s="661"/>
      <c r="AY499" s="661"/>
      <c r="AZ499" s="661"/>
      <c r="BA499" s="661"/>
      <c r="BB499" s="661"/>
      <c r="BC499" s="661"/>
      <c r="BD499" s="787"/>
    </row>
    <row r="500" spans="1:56" ht="76.5" x14ac:dyDescent="0.9">
      <c r="A500" s="430">
        <v>32</v>
      </c>
      <c r="B500" s="776">
        <f>DATOS!F39</f>
        <v>0</v>
      </c>
      <c r="C500" s="491">
        <v>3</v>
      </c>
      <c r="D500" s="492">
        <v>3</v>
      </c>
      <c r="E500" s="492">
        <v>3</v>
      </c>
      <c r="F500" s="493">
        <v>3</v>
      </c>
      <c r="G500" s="417">
        <f t="shared" si="146"/>
        <v>3</v>
      </c>
      <c r="H500" s="491">
        <v>3</v>
      </c>
      <c r="I500" s="492">
        <v>3</v>
      </c>
      <c r="J500" s="492">
        <v>3</v>
      </c>
      <c r="K500" s="493">
        <v>3</v>
      </c>
      <c r="L500" s="417">
        <f t="shared" si="147"/>
        <v>3</v>
      </c>
      <c r="M500" s="404">
        <f t="shared" si="157"/>
        <v>3</v>
      </c>
      <c r="N500" s="401" t="str">
        <f t="shared" si="142"/>
        <v>D-</v>
      </c>
      <c r="O500" s="396"/>
      <c r="P500" s="491">
        <v>3</v>
      </c>
      <c r="Q500" s="492">
        <v>3</v>
      </c>
      <c r="R500" s="492">
        <v>3</v>
      </c>
      <c r="S500" s="493">
        <v>3</v>
      </c>
      <c r="T500" s="420">
        <f t="shared" si="149"/>
        <v>3</v>
      </c>
      <c r="U500" s="491">
        <v>3</v>
      </c>
      <c r="V500" s="492">
        <v>3</v>
      </c>
      <c r="W500" s="492">
        <v>3</v>
      </c>
      <c r="X500" s="493">
        <v>3</v>
      </c>
      <c r="Y500" s="417">
        <f t="shared" si="150"/>
        <v>3</v>
      </c>
      <c r="Z500" s="404">
        <f t="shared" si="158"/>
        <v>3</v>
      </c>
      <c r="AA500" s="401" t="str">
        <f t="shared" si="143"/>
        <v>D-</v>
      </c>
      <c r="AB500" s="423">
        <v>3</v>
      </c>
      <c r="AC500" s="1050"/>
      <c r="AD500" s="412" t="str">
        <f t="shared" si="144"/>
        <v>D-</v>
      </c>
      <c r="AE500" s="408">
        <f t="shared" si="159"/>
        <v>3</v>
      </c>
      <c r="AF500" s="288"/>
      <c r="AG500" s="567"/>
      <c r="AH500" s="567"/>
      <c r="AI500" s="566" t="str">
        <f t="shared" si="153"/>
        <v>N</v>
      </c>
      <c r="AJ500" s="572"/>
      <c r="AK500" s="558"/>
      <c r="AL500" s="558"/>
      <c r="AM500" s="559"/>
      <c r="AN500" s="559"/>
      <c r="AO500" s="560"/>
      <c r="AP500" s="598">
        <f t="shared" si="154"/>
        <v>0</v>
      </c>
      <c r="AQ500" s="598">
        <f t="shared" si="155"/>
        <v>0</v>
      </c>
      <c r="AR500" s="558">
        <f t="shared" si="156"/>
        <v>0</v>
      </c>
      <c r="AS500" s="599">
        <f t="shared" si="145"/>
        <v>75</v>
      </c>
      <c r="AT500" s="772">
        <v>75</v>
      </c>
      <c r="AU500" s="661"/>
      <c r="AV500" s="661"/>
      <c r="AW500" s="661"/>
      <c r="AX500" s="661"/>
      <c r="AY500" s="661"/>
      <c r="AZ500" s="661"/>
      <c r="BA500" s="661"/>
      <c r="BB500" s="661"/>
      <c r="BC500" s="661"/>
      <c r="BD500" s="787"/>
    </row>
    <row r="501" spans="1:56" ht="76.5" x14ac:dyDescent="0.9">
      <c r="A501" s="430">
        <v>33</v>
      </c>
      <c r="B501" s="776">
        <f>DATOS!F40</f>
        <v>0</v>
      </c>
      <c r="C501" s="491">
        <v>4</v>
      </c>
      <c r="D501" s="492">
        <v>4</v>
      </c>
      <c r="E501" s="492">
        <v>4</v>
      </c>
      <c r="F501" s="493">
        <v>4</v>
      </c>
      <c r="G501" s="417">
        <f t="shared" si="146"/>
        <v>4</v>
      </c>
      <c r="H501" s="491">
        <v>4</v>
      </c>
      <c r="I501" s="492">
        <v>4</v>
      </c>
      <c r="J501" s="492">
        <v>4</v>
      </c>
      <c r="K501" s="493">
        <v>4</v>
      </c>
      <c r="L501" s="417">
        <f t="shared" si="147"/>
        <v>4</v>
      </c>
      <c r="M501" s="404">
        <f t="shared" si="157"/>
        <v>4</v>
      </c>
      <c r="N501" s="401" t="str">
        <f t="shared" si="142"/>
        <v>D+</v>
      </c>
      <c r="O501" s="396"/>
      <c r="P501" s="491">
        <v>4</v>
      </c>
      <c r="Q501" s="492">
        <v>4</v>
      </c>
      <c r="R501" s="492">
        <v>4</v>
      </c>
      <c r="S501" s="493">
        <v>4</v>
      </c>
      <c r="T501" s="420">
        <f t="shared" si="149"/>
        <v>4</v>
      </c>
      <c r="U501" s="491">
        <v>4</v>
      </c>
      <c r="V501" s="492">
        <v>4</v>
      </c>
      <c r="W501" s="492">
        <v>4</v>
      </c>
      <c r="X501" s="493">
        <v>4</v>
      </c>
      <c r="Y501" s="417">
        <f t="shared" si="150"/>
        <v>4</v>
      </c>
      <c r="Z501" s="404">
        <f t="shared" si="158"/>
        <v>4</v>
      </c>
      <c r="AA501" s="401" t="str">
        <f t="shared" si="143"/>
        <v>D+</v>
      </c>
      <c r="AB501" s="423">
        <v>4</v>
      </c>
      <c r="AC501" s="1050"/>
      <c r="AD501" s="412" t="str">
        <f t="shared" si="144"/>
        <v>D+</v>
      </c>
      <c r="AE501" s="408">
        <f t="shared" si="159"/>
        <v>4</v>
      </c>
      <c r="AF501" s="288"/>
      <c r="AG501" s="567"/>
      <c r="AH501" s="567"/>
      <c r="AI501" s="566" t="str">
        <f t="shared" si="153"/>
        <v>N</v>
      </c>
      <c r="AJ501" s="572"/>
      <c r="AK501" s="558"/>
      <c r="AL501" s="558"/>
      <c r="AM501" s="559"/>
      <c r="AN501" s="559"/>
      <c r="AO501" s="560"/>
      <c r="AP501" s="598">
        <f t="shared" si="154"/>
        <v>0</v>
      </c>
      <c r="AQ501" s="598">
        <f t="shared" si="155"/>
        <v>0</v>
      </c>
      <c r="AR501" s="558">
        <f t="shared" si="156"/>
        <v>0</v>
      </c>
      <c r="AS501" s="599">
        <f t="shared" si="145"/>
        <v>75</v>
      </c>
      <c r="AT501" s="772">
        <v>75</v>
      </c>
      <c r="AU501" s="661"/>
      <c r="AV501" s="661"/>
      <c r="AW501" s="661"/>
      <c r="AX501" s="661"/>
      <c r="AY501" s="661"/>
      <c r="AZ501" s="661"/>
      <c r="BA501" s="661"/>
      <c r="BB501" s="661"/>
      <c r="BC501" s="661"/>
      <c r="BD501" s="787"/>
    </row>
    <row r="502" spans="1:56" ht="76.5" x14ac:dyDescent="0.9">
      <c r="A502" s="430">
        <v>34</v>
      </c>
      <c r="B502" s="776">
        <f>DATOS!F41</f>
        <v>0</v>
      </c>
      <c r="C502" s="491">
        <v>2</v>
      </c>
      <c r="D502" s="492">
        <v>2</v>
      </c>
      <c r="E502" s="492">
        <v>2</v>
      </c>
      <c r="F502" s="493">
        <v>2</v>
      </c>
      <c r="G502" s="417">
        <f t="shared" si="146"/>
        <v>2</v>
      </c>
      <c r="H502" s="491">
        <v>2</v>
      </c>
      <c r="I502" s="492">
        <v>2</v>
      </c>
      <c r="J502" s="492">
        <v>2</v>
      </c>
      <c r="K502" s="493">
        <v>2</v>
      </c>
      <c r="L502" s="417">
        <f t="shared" si="147"/>
        <v>2</v>
      </c>
      <c r="M502" s="404">
        <f t="shared" si="157"/>
        <v>2</v>
      </c>
      <c r="N502" s="401" t="str">
        <f t="shared" si="142"/>
        <v>E+</v>
      </c>
      <c r="O502" s="396"/>
      <c r="P502" s="491">
        <v>2</v>
      </c>
      <c r="Q502" s="492">
        <v>2</v>
      </c>
      <c r="R502" s="492">
        <v>2</v>
      </c>
      <c r="S502" s="493">
        <v>2</v>
      </c>
      <c r="T502" s="420">
        <f t="shared" si="149"/>
        <v>2</v>
      </c>
      <c r="U502" s="491">
        <v>2</v>
      </c>
      <c r="V502" s="492">
        <v>2</v>
      </c>
      <c r="W502" s="492">
        <v>2</v>
      </c>
      <c r="X502" s="493">
        <v>2</v>
      </c>
      <c r="Y502" s="417">
        <f t="shared" si="150"/>
        <v>2</v>
      </c>
      <c r="Z502" s="404">
        <f t="shared" si="158"/>
        <v>2</v>
      </c>
      <c r="AA502" s="401" t="str">
        <f t="shared" si="143"/>
        <v>E+</v>
      </c>
      <c r="AB502" s="423">
        <v>2</v>
      </c>
      <c r="AC502" s="1050"/>
      <c r="AD502" s="412" t="str">
        <f t="shared" si="144"/>
        <v>E+</v>
      </c>
      <c r="AE502" s="408">
        <f t="shared" si="159"/>
        <v>2</v>
      </c>
      <c r="AF502" s="288"/>
      <c r="AG502" s="567"/>
      <c r="AH502" s="567"/>
      <c r="AI502" s="566" t="str">
        <f t="shared" si="153"/>
        <v>N</v>
      </c>
      <c r="AJ502" s="572"/>
      <c r="AK502" s="558"/>
      <c r="AL502" s="558"/>
      <c r="AM502" s="559"/>
      <c r="AN502" s="559"/>
      <c r="AO502" s="560"/>
      <c r="AP502" s="598">
        <f t="shared" si="154"/>
        <v>0</v>
      </c>
      <c r="AQ502" s="598">
        <f t="shared" si="155"/>
        <v>0</v>
      </c>
      <c r="AR502" s="558">
        <f t="shared" si="156"/>
        <v>0</v>
      </c>
      <c r="AS502" s="599">
        <f t="shared" si="145"/>
        <v>75</v>
      </c>
      <c r="AT502" s="772">
        <v>75</v>
      </c>
      <c r="AU502" s="661"/>
      <c r="AV502" s="661"/>
      <c r="AW502" s="661"/>
      <c r="AX502" s="661"/>
      <c r="AY502" s="661"/>
      <c r="AZ502" s="661"/>
      <c r="BA502" s="661"/>
      <c r="BB502" s="661"/>
      <c r="BC502" s="661"/>
      <c r="BD502" s="787"/>
    </row>
    <row r="503" spans="1:56" ht="76.5" x14ac:dyDescent="0.9">
      <c r="A503" s="430">
        <v>35</v>
      </c>
      <c r="B503" s="776">
        <f>DATOS!F42</f>
        <v>0</v>
      </c>
      <c r="C503" s="491">
        <v>2</v>
      </c>
      <c r="D503" s="492">
        <v>2</v>
      </c>
      <c r="E503" s="492">
        <v>2</v>
      </c>
      <c r="F503" s="493">
        <v>2</v>
      </c>
      <c r="G503" s="417">
        <f t="shared" si="146"/>
        <v>2</v>
      </c>
      <c r="H503" s="491">
        <v>2</v>
      </c>
      <c r="I503" s="492">
        <v>2</v>
      </c>
      <c r="J503" s="492">
        <v>2</v>
      </c>
      <c r="K503" s="493">
        <v>2</v>
      </c>
      <c r="L503" s="417">
        <f t="shared" si="147"/>
        <v>2</v>
      </c>
      <c r="M503" s="404">
        <f t="shared" si="157"/>
        <v>2</v>
      </c>
      <c r="N503" s="401" t="str">
        <f t="shared" si="142"/>
        <v>E+</v>
      </c>
      <c r="O503" s="396"/>
      <c r="P503" s="491">
        <v>2</v>
      </c>
      <c r="Q503" s="492">
        <v>2</v>
      </c>
      <c r="R503" s="492">
        <v>2</v>
      </c>
      <c r="S503" s="493">
        <v>2</v>
      </c>
      <c r="T503" s="420">
        <f t="shared" si="149"/>
        <v>2</v>
      </c>
      <c r="U503" s="491">
        <v>2</v>
      </c>
      <c r="V503" s="492">
        <v>2</v>
      </c>
      <c r="W503" s="492">
        <v>2</v>
      </c>
      <c r="X503" s="493">
        <v>2</v>
      </c>
      <c r="Y503" s="417">
        <f t="shared" si="150"/>
        <v>2</v>
      </c>
      <c r="Z503" s="404">
        <f t="shared" si="158"/>
        <v>2</v>
      </c>
      <c r="AA503" s="401" t="str">
        <f t="shared" si="143"/>
        <v>E+</v>
      </c>
      <c r="AB503" s="423">
        <v>2</v>
      </c>
      <c r="AC503" s="1050"/>
      <c r="AD503" s="412" t="str">
        <f t="shared" si="144"/>
        <v>E+</v>
      </c>
      <c r="AE503" s="408">
        <f t="shared" si="159"/>
        <v>2</v>
      </c>
      <c r="AF503" s="288"/>
      <c r="AG503" s="567"/>
      <c r="AH503" s="567"/>
      <c r="AI503" s="566" t="str">
        <f t="shared" si="153"/>
        <v>N</v>
      </c>
      <c r="AJ503" s="572"/>
      <c r="AK503" s="558"/>
      <c r="AL503" s="558"/>
      <c r="AM503" s="559"/>
      <c r="AN503" s="559"/>
      <c r="AO503" s="560"/>
      <c r="AP503" s="598">
        <f t="shared" si="154"/>
        <v>0</v>
      </c>
      <c r="AQ503" s="598">
        <f t="shared" si="155"/>
        <v>0</v>
      </c>
      <c r="AR503" s="558">
        <f t="shared" si="156"/>
        <v>0</v>
      </c>
      <c r="AS503" s="599">
        <f t="shared" si="145"/>
        <v>75</v>
      </c>
      <c r="AT503" s="772">
        <v>75</v>
      </c>
      <c r="AU503" s="661"/>
      <c r="AV503" s="661"/>
      <c r="AW503" s="661"/>
      <c r="AX503" s="661"/>
      <c r="AY503" s="661"/>
      <c r="AZ503" s="661"/>
      <c r="BA503" s="661"/>
      <c r="BB503" s="661"/>
      <c r="BC503" s="661"/>
      <c r="BD503" s="787"/>
    </row>
    <row r="504" spans="1:56" ht="76.5" x14ac:dyDescent="0.9">
      <c r="A504" s="430">
        <v>36</v>
      </c>
      <c r="B504" s="776">
        <f>DATOS!F43</f>
        <v>0</v>
      </c>
      <c r="C504" s="491">
        <v>2</v>
      </c>
      <c r="D504" s="492">
        <v>2</v>
      </c>
      <c r="E504" s="492">
        <v>2</v>
      </c>
      <c r="F504" s="493">
        <v>2</v>
      </c>
      <c r="G504" s="417">
        <f t="shared" si="146"/>
        <v>2</v>
      </c>
      <c r="H504" s="491">
        <v>2</v>
      </c>
      <c r="I504" s="492">
        <v>2</v>
      </c>
      <c r="J504" s="492">
        <v>2</v>
      </c>
      <c r="K504" s="493">
        <v>2</v>
      </c>
      <c r="L504" s="417">
        <f t="shared" si="147"/>
        <v>2</v>
      </c>
      <c r="M504" s="404">
        <f t="shared" si="157"/>
        <v>2</v>
      </c>
      <c r="N504" s="401" t="str">
        <f t="shared" si="142"/>
        <v>E+</v>
      </c>
      <c r="O504" s="396"/>
      <c r="P504" s="491">
        <v>2</v>
      </c>
      <c r="Q504" s="492">
        <v>2</v>
      </c>
      <c r="R504" s="492">
        <v>2</v>
      </c>
      <c r="S504" s="493">
        <v>2</v>
      </c>
      <c r="T504" s="420">
        <f t="shared" si="149"/>
        <v>2</v>
      </c>
      <c r="U504" s="491">
        <v>2</v>
      </c>
      <c r="V504" s="492">
        <v>2</v>
      </c>
      <c r="W504" s="492">
        <v>2</v>
      </c>
      <c r="X504" s="493">
        <v>2</v>
      </c>
      <c r="Y504" s="417">
        <f t="shared" si="150"/>
        <v>2</v>
      </c>
      <c r="Z504" s="404">
        <f t="shared" si="158"/>
        <v>2</v>
      </c>
      <c r="AA504" s="401" t="str">
        <f t="shared" si="143"/>
        <v>E+</v>
      </c>
      <c r="AB504" s="423">
        <v>2</v>
      </c>
      <c r="AC504" s="1050"/>
      <c r="AD504" s="412" t="str">
        <f t="shared" si="144"/>
        <v>E+</v>
      </c>
      <c r="AE504" s="408">
        <f t="shared" si="159"/>
        <v>2</v>
      </c>
      <c r="AF504" s="288"/>
      <c r="AG504" s="567"/>
      <c r="AH504" s="567"/>
      <c r="AI504" s="566" t="str">
        <f t="shared" si="153"/>
        <v>N</v>
      </c>
      <c r="AJ504" s="572"/>
      <c r="AK504" s="558"/>
      <c r="AL504" s="558"/>
      <c r="AM504" s="559"/>
      <c r="AN504" s="559"/>
      <c r="AO504" s="560"/>
      <c r="AP504" s="598">
        <f t="shared" si="154"/>
        <v>0</v>
      </c>
      <c r="AQ504" s="598">
        <f t="shared" si="155"/>
        <v>0</v>
      </c>
      <c r="AR504" s="558">
        <f t="shared" si="156"/>
        <v>0</v>
      </c>
      <c r="AS504" s="599">
        <f t="shared" si="145"/>
        <v>75</v>
      </c>
      <c r="AT504" s="772">
        <v>75</v>
      </c>
      <c r="AU504" s="661"/>
      <c r="AV504" s="661"/>
      <c r="AW504" s="661"/>
      <c r="AX504" s="661"/>
      <c r="AY504" s="661"/>
      <c r="AZ504" s="661"/>
      <c r="BA504" s="661"/>
      <c r="BB504" s="661"/>
      <c r="BC504" s="661"/>
      <c r="BD504" s="787"/>
    </row>
    <row r="505" spans="1:56" ht="76.5" x14ac:dyDescent="0.9">
      <c r="A505" s="430">
        <v>37</v>
      </c>
      <c r="B505" s="776">
        <f>DATOS!F44</f>
        <v>0</v>
      </c>
      <c r="C505" s="491">
        <v>1</v>
      </c>
      <c r="D505" s="492">
        <v>1</v>
      </c>
      <c r="E505" s="492">
        <v>1</v>
      </c>
      <c r="F505" s="493">
        <v>1</v>
      </c>
      <c r="G505" s="417">
        <f t="shared" si="146"/>
        <v>1</v>
      </c>
      <c r="H505" s="491">
        <v>1</v>
      </c>
      <c r="I505" s="492">
        <v>1</v>
      </c>
      <c r="J505" s="492">
        <v>1</v>
      </c>
      <c r="K505" s="493">
        <v>1</v>
      </c>
      <c r="L505" s="417">
        <f t="shared" si="147"/>
        <v>1</v>
      </c>
      <c r="M505" s="404">
        <f t="shared" si="157"/>
        <v>1</v>
      </c>
      <c r="N505" s="401" t="str">
        <f t="shared" si="142"/>
        <v>E-</v>
      </c>
      <c r="O505" s="396"/>
      <c r="P505" s="491">
        <v>1</v>
      </c>
      <c r="Q505" s="492">
        <v>1</v>
      </c>
      <c r="R505" s="492">
        <v>1</v>
      </c>
      <c r="S505" s="493">
        <v>1</v>
      </c>
      <c r="T505" s="420">
        <f t="shared" si="149"/>
        <v>1</v>
      </c>
      <c r="U505" s="491">
        <v>1</v>
      </c>
      <c r="V505" s="492">
        <v>1</v>
      </c>
      <c r="W505" s="492">
        <v>1</v>
      </c>
      <c r="X505" s="493">
        <v>1</v>
      </c>
      <c r="Y505" s="417">
        <f t="shared" si="150"/>
        <v>1</v>
      </c>
      <c r="Z505" s="404">
        <f t="shared" si="158"/>
        <v>1</v>
      </c>
      <c r="AA505" s="401" t="str">
        <f t="shared" si="143"/>
        <v>E-</v>
      </c>
      <c r="AB505" s="423">
        <v>1</v>
      </c>
      <c r="AC505" s="1050"/>
      <c r="AD505" s="412" t="str">
        <f t="shared" si="144"/>
        <v>E-</v>
      </c>
      <c r="AE505" s="408">
        <f t="shared" si="159"/>
        <v>1</v>
      </c>
      <c r="AF505" s="288"/>
      <c r="AG505" s="567"/>
      <c r="AH505" s="567"/>
      <c r="AI505" s="566" t="str">
        <f t="shared" si="153"/>
        <v>N</v>
      </c>
      <c r="AJ505" s="572"/>
      <c r="AK505" s="558"/>
      <c r="AL505" s="558"/>
      <c r="AM505" s="559"/>
      <c r="AN505" s="559"/>
      <c r="AO505" s="560"/>
      <c r="AP505" s="598">
        <f t="shared" si="154"/>
        <v>0</v>
      </c>
      <c r="AQ505" s="598">
        <f t="shared" si="155"/>
        <v>0</v>
      </c>
      <c r="AR505" s="558">
        <f t="shared" si="156"/>
        <v>0</v>
      </c>
      <c r="AS505" s="599">
        <f t="shared" si="145"/>
        <v>75</v>
      </c>
      <c r="AT505" s="772">
        <v>75</v>
      </c>
      <c r="AU505" s="661"/>
      <c r="AV505" s="661"/>
      <c r="AW505" s="661"/>
      <c r="AX505" s="661"/>
      <c r="AY505" s="661"/>
      <c r="AZ505" s="661"/>
      <c r="BA505" s="661"/>
      <c r="BB505" s="661"/>
      <c r="BC505" s="661"/>
      <c r="BD505" s="787"/>
    </row>
    <row r="506" spans="1:56" ht="76.5" x14ac:dyDescent="0.9">
      <c r="A506" s="430">
        <v>38</v>
      </c>
      <c r="B506" s="776">
        <f>DATOS!F45</f>
        <v>0</v>
      </c>
      <c r="C506" s="491">
        <v>1</v>
      </c>
      <c r="D506" s="492">
        <v>1</v>
      </c>
      <c r="E506" s="492">
        <v>1</v>
      </c>
      <c r="F506" s="493">
        <v>1</v>
      </c>
      <c r="G506" s="417">
        <f t="shared" si="146"/>
        <v>1</v>
      </c>
      <c r="H506" s="491">
        <v>1</v>
      </c>
      <c r="I506" s="492">
        <v>1</v>
      </c>
      <c r="J506" s="492">
        <v>1</v>
      </c>
      <c r="K506" s="493">
        <v>1</v>
      </c>
      <c r="L506" s="417">
        <f t="shared" si="147"/>
        <v>1</v>
      </c>
      <c r="M506" s="404">
        <f t="shared" si="157"/>
        <v>1</v>
      </c>
      <c r="N506" s="401" t="str">
        <f t="shared" si="142"/>
        <v>E-</v>
      </c>
      <c r="O506" s="396"/>
      <c r="P506" s="491">
        <v>1</v>
      </c>
      <c r="Q506" s="492">
        <v>1</v>
      </c>
      <c r="R506" s="492">
        <v>1</v>
      </c>
      <c r="S506" s="493">
        <v>1</v>
      </c>
      <c r="T506" s="420">
        <f t="shared" si="149"/>
        <v>1</v>
      </c>
      <c r="U506" s="491">
        <v>1</v>
      </c>
      <c r="V506" s="492">
        <v>1</v>
      </c>
      <c r="W506" s="492">
        <v>1</v>
      </c>
      <c r="X506" s="493">
        <v>1</v>
      </c>
      <c r="Y506" s="417">
        <f t="shared" si="150"/>
        <v>1</v>
      </c>
      <c r="Z506" s="404">
        <f t="shared" si="158"/>
        <v>1</v>
      </c>
      <c r="AA506" s="401" t="str">
        <f t="shared" si="143"/>
        <v>E-</v>
      </c>
      <c r="AB506" s="423">
        <v>1</v>
      </c>
      <c r="AC506" s="1050"/>
      <c r="AD506" s="412" t="str">
        <f t="shared" si="144"/>
        <v>E-</v>
      </c>
      <c r="AE506" s="408">
        <f t="shared" si="159"/>
        <v>1</v>
      </c>
      <c r="AF506" s="288"/>
      <c r="AG506" s="567"/>
      <c r="AH506" s="567"/>
      <c r="AI506" s="566" t="str">
        <f t="shared" si="153"/>
        <v>N</v>
      </c>
      <c r="AJ506" s="572"/>
      <c r="AK506" s="558"/>
      <c r="AL506" s="558"/>
      <c r="AM506" s="559"/>
      <c r="AN506" s="559"/>
      <c r="AO506" s="560"/>
      <c r="AP506" s="598">
        <f t="shared" si="154"/>
        <v>0</v>
      </c>
      <c r="AQ506" s="598">
        <f t="shared" si="155"/>
        <v>0</v>
      </c>
      <c r="AR506" s="558">
        <f t="shared" si="156"/>
        <v>0</v>
      </c>
      <c r="AS506" s="599">
        <f t="shared" si="145"/>
        <v>75</v>
      </c>
      <c r="AT506" s="772">
        <v>75</v>
      </c>
      <c r="AU506" s="661"/>
      <c r="AV506" s="661"/>
      <c r="AW506" s="661"/>
      <c r="AX506" s="661"/>
      <c r="AY506" s="661"/>
      <c r="AZ506" s="661"/>
      <c r="BA506" s="661"/>
      <c r="BB506" s="661"/>
      <c r="BC506" s="661"/>
      <c r="BD506" s="787"/>
    </row>
    <row r="507" spans="1:56" ht="76.5" x14ac:dyDescent="0.9">
      <c r="A507" s="430">
        <v>39</v>
      </c>
      <c r="B507" s="776">
        <f>DATOS!F46</f>
        <v>0</v>
      </c>
      <c r="C507" s="491">
        <v>1</v>
      </c>
      <c r="D507" s="492">
        <v>1</v>
      </c>
      <c r="E507" s="492">
        <v>1</v>
      </c>
      <c r="F507" s="493">
        <v>1</v>
      </c>
      <c r="G507" s="417">
        <f t="shared" si="146"/>
        <v>1</v>
      </c>
      <c r="H507" s="491">
        <v>1</v>
      </c>
      <c r="I507" s="492">
        <v>1</v>
      </c>
      <c r="J507" s="492">
        <v>1</v>
      </c>
      <c r="K507" s="493">
        <v>1</v>
      </c>
      <c r="L507" s="417">
        <f t="shared" si="147"/>
        <v>1</v>
      </c>
      <c r="M507" s="404">
        <f t="shared" si="157"/>
        <v>1</v>
      </c>
      <c r="N507" s="401" t="str">
        <f t="shared" si="142"/>
        <v>E-</v>
      </c>
      <c r="O507" s="396"/>
      <c r="P507" s="491">
        <v>1</v>
      </c>
      <c r="Q507" s="492">
        <v>1</v>
      </c>
      <c r="R507" s="492">
        <v>1</v>
      </c>
      <c r="S507" s="493">
        <v>1</v>
      </c>
      <c r="T507" s="420">
        <f t="shared" si="149"/>
        <v>1</v>
      </c>
      <c r="U507" s="491">
        <v>1</v>
      </c>
      <c r="V507" s="492">
        <v>1</v>
      </c>
      <c r="W507" s="492">
        <v>1</v>
      </c>
      <c r="X507" s="493">
        <v>1</v>
      </c>
      <c r="Y507" s="417">
        <f t="shared" si="150"/>
        <v>1</v>
      </c>
      <c r="Z507" s="404">
        <f t="shared" si="158"/>
        <v>1</v>
      </c>
      <c r="AA507" s="401" t="str">
        <f t="shared" si="143"/>
        <v>E-</v>
      </c>
      <c r="AB507" s="423">
        <v>1</v>
      </c>
      <c r="AC507" s="1050"/>
      <c r="AD507" s="412" t="str">
        <f t="shared" si="144"/>
        <v>E-</v>
      </c>
      <c r="AE507" s="408">
        <f t="shared" si="159"/>
        <v>1</v>
      </c>
      <c r="AF507" s="288"/>
      <c r="AG507" s="567"/>
      <c r="AH507" s="567"/>
      <c r="AI507" s="566" t="str">
        <f t="shared" si="153"/>
        <v>N</v>
      </c>
      <c r="AJ507" s="572"/>
      <c r="AK507" s="558"/>
      <c r="AL507" s="558"/>
      <c r="AM507" s="559"/>
      <c r="AN507" s="559"/>
      <c r="AO507" s="560"/>
      <c r="AP507" s="598">
        <f t="shared" si="154"/>
        <v>0</v>
      </c>
      <c r="AQ507" s="598">
        <f t="shared" si="155"/>
        <v>0</v>
      </c>
      <c r="AR507" s="558">
        <f t="shared" si="156"/>
        <v>0</v>
      </c>
      <c r="AS507" s="599">
        <f t="shared" si="145"/>
        <v>75</v>
      </c>
      <c r="AT507" s="772">
        <v>75</v>
      </c>
      <c r="AU507" s="661"/>
      <c r="AV507" s="661"/>
      <c r="AW507" s="661"/>
      <c r="AX507" s="661"/>
      <c r="AY507" s="661"/>
      <c r="AZ507" s="661"/>
      <c r="BA507" s="661"/>
      <c r="BB507" s="661"/>
      <c r="BC507" s="661"/>
      <c r="BD507" s="787"/>
    </row>
    <row r="508" spans="1:56" ht="77.25" thickBot="1" x14ac:dyDescent="0.95">
      <c r="A508" s="431">
        <v>40</v>
      </c>
      <c r="B508" s="777">
        <f>DATOS!F47</f>
        <v>0</v>
      </c>
      <c r="C508" s="494">
        <v>1</v>
      </c>
      <c r="D508" s="495">
        <v>1</v>
      </c>
      <c r="E508" s="495">
        <v>1</v>
      </c>
      <c r="F508" s="496">
        <v>1</v>
      </c>
      <c r="G508" s="418">
        <f t="shared" si="146"/>
        <v>1</v>
      </c>
      <c r="H508" s="494">
        <v>1</v>
      </c>
      <c r="I508" s="495">
        <v>1</v>
      </c>
      <c r="J508" s="495">
        <v>1</v>
      </c>
      <c r="K508" s="496">
        <v>1</v>
      </c>
      <c r="L508" s="418">
        <f t="shared" si="147"/>
        <v>1</v>
      </c>
      <c r="M508" s="405">
        <f t="shared" si="157"/>
        <v>1</v>
      </c>
      <c r="N508" s="402" t="str">
        <f t="shared" si="142"/>
        <v>E-</v>
      </c>
      <c r="O508" s="397"/>
      <c r="P508" s="494">
        <v>1</v>
      </c>
      <c r="Q508" s="495">
        <v>1</v>
      </c>
      <c r="R508" s="495">
        <v>1</v>
      </c>
      <c r="S508" s="496">
        <v>1</v>
      </c>
      <c r="T508" s="421">
        <f t="shared" si="149"/>
        <v>1</v>
      </c>
      <c r="U508" s="494">
        <v>1</v>
      </c>
      <c r="V508" s="495">
        <v>1</v>
      </c>
      <c r="W508" s="495">
        <v>1</v>
      </c>
      <c r="X508" s="496">
        <v>1</v>
      </c>
      <c r="Y508" s="418">
        <f t="shared" si="150"/>
        <v>1</v>
      </c>
      <c r="Z508" s="405">
        <f t="shared" si="158"/>
        <v>1</v>
      </c>
      <c r="AA508" s="402" t="str">
        <f t="shared" si="143"/>
        <v>E-</v>
      </c>
      <c r="AB508" s="424">
        <v>1</v>
      </c>
      <c r="AC508" s="1051"/>
      <c r="AD508" s="413" t="str">
        <f t="shared" si="144"/>
        <v>E-</v>
      </c>
      <c r="AE508" s="409">
        <f t="shared" si="159"/>
        <v>1</v>
      </c>
      <c r="AF508" s="289"/>
      <c r="AG508" s="576"/>
      <c r="AH508" s="576"/>
      <c r="AI508" s="575" t="str">
        <f t="shared" si="153"/>
        <v>N</v>
      </c>
      <c r="AJ508" s="578"/>
      <c r="AK508" s="579"/>
      <c r="AL508" s="579"/>
      <c r="AM508" s="580"/>
      <c r="AN508" s="580"/>
      <c r="AO508" s="581"/>
      <c r="AP508" s="604">
        <f t="shared" si="154"/>
        <v>0</v>
      </c>
      <c r="AQ508" s="604">
        <f t="shared" si="155"/>
        <v>0</v>
      </c>
      <c r="AR508" s="579">
        <f t="shared" si="156"/>
        <v>0</v>
      </c>
      <c r="AS508" s="605">
        <f t="shared" si="145"/>
        <v>75</v>
      </c>
      <c r="AT508" s="773">
        <v>75</v>
      </c>
      <c r="AU508" s="661"/>
      <c r="AV508" s="661"/>
      <c r="AW508" s="661"/>
      <c r="AX508" s="661"/>
      <c r="AY508" s="661"/>
      <c r="AZ508" s="661"/>
      <c r="BA508" s="661"/>
      <c r="BB508" s="661"/>
      <c r="BC508" s="661"/>
      <c r="BD508" s="787"/>
    </row>
    <row r="509" spans="1:56" ht="63" thickBot="1" x14ac:dyDescent="0.95">
      <c r="A509" s="385"/>
      <c r="E509" s="442" t="s">
        <v>168</v>
      </c>
      <c r="F509" s="440" t="s">
        <v>929</v>
      </c>
      <c r="G509" s="441" t="s">
        <v>169</v>
      </c>
      <c r="H509" s="384"/>
      <c r="I509" s="384"/>
      <c r="J509" s="384"/>
      <c r="K509" s="384"/>
      <c r="L509" s="224"/>
      <c r="M509" s="224"/>
      <c r="N509" s="224"/>
      <c r="O509" s="224"/>
      <c r="P509" s="384"/>
      <c r="Q509" s="384"/>
      <c r="R509" s="384"/>
      <c r="S509" s="384"/>
      <c r="T509" s="224"/>
      <c r="U509" s="384"/>
      <c r="V509" s="384"/>
      <c r="W509" s="384"/>
      <c r="X509" s="384"/>
      <c r="Y509" s="377"/>
      <c r="Z509" s="377"/>
      <c r="AA509" s="1315" t="s">
        <v>157</v>
      </c>
      <c r="AB509" s="1315"/>
      <c r="AC509" s="1315"/>
      <c r="AD509" s="1316"/>
      <c r="AE509" s="378">
        <f>AVERAGE(AE469:AE489)</f>
        <v>8.4285714285714288</v>
      </c>
      <c r="AF509" s="228"/>
      <c r="AG509" s="381"/>
      <c r="AH509" s="381"/>
      <c r="AI509" s="380"/>
      <c r="AJ509" s="380"/>
      <c r="AK509" s="380"/>
      <c r="AL509" s="380"/>
      <c r="AM509" s="380"/>
      <c r="AN509" s="380"/>
      <c r="AO509" s="380"/>
      <c r="AP509" s="380"/>
      <c r="AQ509" s="380"/>
      <c r="AR509" s="380"/>
      <c r="AS509" s="380"/>
      <c r="AT509" s="380"/>
      <c r="AU509" s="662"/>
      <c r="AV509" s="662"/>
      <c r="AW509" s="662"/>
      <c r="AX509" s="662"/>
      <c r="AY509" s="662"/>
      <c r="AZ509" s="662"/>
      <c r="BA509" s="662"/>
      <c r="BB509" s="662"/>
      <c r="BC509" s="662"/>
      <c r="BD509" s="788"/>
    </row>
    <row r="510" spans="1:56" ht="63" thickBot="1" x14ac:dyDescent="0.95">
      <c r="A510" s="385"/>
      <c r="B510" s="1042" t="s">
        <v>228</v>
      </c>
      <c r="C510" s="1043"/>
      <c r="D510" s="1044"/>
      <c r="E510" s="443" t="s">
        <v>170</v>
      </c>
      <c r="F510" s="444">
        <f>COUNTIFS($V$14:$V$53, "&gt;=8", $V$14:$V$53, "&lt;=10")</f>
        <v>14</v>
      </c>
      <c r="G510" s="449">
        <f>COUNTIFS($G$14:$G$52, "&gt;=8", $G$14:$G$52, "&lt;=10") / COUNT($G$14:$G$52)</f>
        <v>0.35897435897435898</v>
      </c>
      <c r="K510" s="384"/>
      <c r="L510" s="224"/>
      <c r="M510" s="224"/>
      <c r="N510" s="224"/>
      <c r="O510" s="224"/>
      <c r="P510" s="384"/>
      <c r="Q510" s="384"/>
      <c r="R510" s="384"/>
      <c r="S510" s="384"/>
      <c r="T510" s="224"/>
      <c r="U510" s="384"/>
      <c r="V510" s="384"/>
      <c r="W510" s="384"/>
      <c r="X510" s="384"/>
      <c r="Y510" s="377"/>
      <c r="Z510" s="377"/>
      <c r="AA510" s="377"/>
      <c r="AB510" s="377"/>
      <c r="AC510" s="1040" t="s">
        <v>158</v>
      </c>
      <c r="AD510" s="1045"/>
      <c r="AE510" s="379">
        <f>DATOS!C472</f>
        <v>0</v>
      </c>
      <c r="AF510" s="280"/>
      <c r="AG510" s="381"/>
      <c r="AH510" s="381"/>
      <c r="AI510" s="380"/>
      <c r="AJ510" s="380"/>
      <c r="AK510" s="380"/>
      <c r="AL510" s="380"/>
      <c r="AM510" s="380"/>
      <c r="AN510" s="380"/>
      <c r="AO510" s="380"/>
      <c r="AP510" s="380"/>
      <c r="AQ510" s="380"/>
      <c r="AR510" s="380"/>
      <c r="AS510" s="380"/>
      <c r="AT510" s="380"/>
      <c r="AU510" s="663"/>
      <c r="AV510" s="663"/>
      <c r="AW510" s="663"/>
      <c r="AX510" s="663"/>
      <c r="AY510" s="663"/>
      <c r="AZ510" s="663"/>
      <c r="BA510" s="663"/>
      <c r="BB510" s="663"/>
      <c r="BC510" s="663"/>
      <c r="BD510" s="789"/>
    </row>
    <row r="511" spans="1:56" x14ac:dyDescent="0.9">
      <c r="B511" s="1027" t="s">
        <v>231</v>
      </c>
      <c r="C511" s="1028"/>
      <c r="D511" s="1029"/>
      <c r="E511" s="445" t="s">
        <v>171</v>
      </c>
      <c r="F511" s="446">
        <f>COUNTIFS($V$14:$V$53, "&gt;=5", $V$14:$V$53, "&lt;=7")</f>
        <v>11</v>
      </c>
      <c r="G511" s="450">
        <f>COUNTIFS($G$14:$G$52, "&gt;=5", $G$14:$G$52, "&lt;=7") / COUNT($G$14:$G$52)</f>
        <v>0.28205128205128205</v>
      </c>
      <c r="K511" s="391"/>
      <c r="L511" s="376"/>
      <c r="M511" s="376"/>
      <c r="N511" s="376"/>
      <c r="O511" s="376"/>
      <c r="P511" s="391"/>
      <c r="Q511" s="391"/>
      <c r="R511" s="391"/>
      <c r="S511" s="391"/>
      <c r="T511" s="376"/>
      <c r="U511" s="384"/>
      <c r="V511" s="384"/>
      <c r="W511" s="384"/>
      <c r="X511" s="384"/>
      <c r="Y511" s="229"/>
      <c r="Z511" s="229"/>
      <c r="AA511" s="229"/>
      <c r="AB511" s="229"/>
      <c r="AC511" s="221"/>
      <c r="AD511" s="229"/>
      <c r="AE511" s="229"/>
      <c r="AF511" s="229"/>
      <c r="AG511" s="381"/>
      <c r="AH511" s="381"/>
      <c r="AI511" s="380"/>
      <c r="AJ511" s="380"/>
      <c r="AK511" s="380"/>
      <c r="AL511" s="380"/>
      <c r="AM511" s="380"/>
      <c r="AN511" s="380"/>
      <c r="AO511" s="380"/>
      <c r="AP511" s="380"/>
      <c r="AQ511" s="380"/>
      <c r="AR511" s="380"/>
      <c r="AS511" s="380"/>
      <c r="AT511" s="380"/>
      <c r="AU511" s="221"/>
      <c r="AV511" s="221"/>
      <c r="AW511" s="221"/>
      <c r="AX511" s="221"/>
      <c r="AY511" s="221"/>
      <c r="AZ511" s="221"/>
      <c r="BA511" s="221"/>
      <c r="BB511" s="221"/>
      <c r="BC511" s="221"/>
      <c r="BD511" s="791"/>
    </row>
    <row r="512" spans="1:56" ht="66" thickBot="1" x14ac:dyDescent="1">
      <c r="B512" s="1030" t="s">
        <v>234</v>
      </c>
      <c r="C512" s="1031"/>
      <c r="D512" s="1032"/>
      <c r="E512" s="447" t="s">
        <v>172</v>
      </c>
      <c r="F512" s="448">
        <f>COUNTIFS($V$14:$V$53, "&gt;=1", $V$14:$V$53, "&lt;=4")</f>
        <v>14</v>
      </c>
      <c r="G512" s="451">
        <f>COUNTIFS($G$14:$G$52, "&gt;=1", $G$14:$G$52, "&lt;=4") / COUNT($G$14:$G$52)</f>
        <v>0.35897435897435898</v>
      </c>
      <c r="K512" s="391"/>
      <c r="L512" s="1310" t="str">
        <f>DATOS!B28</f>
        <v xml:space="preserve"> MAYORGA ABAD ANDRÉS GENARO</v>
      </c>
      <c r="M512" s="1310"/>
      <c r="N512" s="1310"/>
      <c r="O512" s="1310"/>
      <c r="P512" s="1310"/>
      <c r="Q512" s="1310"/>
      <c r="R512" s="1310"/>
      <c r="S512" s="1310"/>
      <c r="T512" s="1310"/>
      <c r="U512" s="1313" t="s">
        <v>980</v>
      </c>
      <c r="V512" s="1313"/>
      <c r="W512" s="1313"/>
      <c r="X512" s="1313"/>
      <c r="Y512" s="1313"/>
      <c r="Z512" s="1313"/>
      <c r="AA512" s="1313"/>
      <c r="AB512" s="1313"/>
      <c r="AH512" s="1317" t="s">
        <v>917</v>
      </c>
      <c r="AI512" s="1317"/>
      <c r="AJ512" s="1317"/>
      <c r="AK512" s="1317"/>
      <c r="AL512" s="1317"/>
      <c r="AM512" s="1319" t="s">
        <v>918</v>
      </c>
      <c r="AN512" s="1319"/>
      <c r="AO512" s="1319"/>
      <c r="AP512" s="1319"/>
      <c r="AQ512" s="1319"/>
      <c r="AR512" s="1319"/>
      <c r="AS512" s="1319"/>
      <c r="AT512" s="1319"/>
      <c r="AU512" s="221"/>
      <c r="AV512" s="221"/>
      <c r="AW512" s="221"/>
      <c r="AX512" s="221"/>
      <c r="AY512" s="221"/>
      <c r="AZ512" s="221"/>
      <c r="BA512" s="221"/>
      <c r="BB512" s="221"/>
      <c r="BC512" s="221"/>
      <c r="BD512" s="791"/>
    </row>
    <row r="513" spans="2:56" ht="63" thickBot="1" x14ac:dyDescent="0.95">
      <c r="B513" s="1046" t="s">
        <v>173</v>
      </c>
      <c r="C513" s="1047"/>
      <c r="D513" s="1047"/>
      <c r="E513" s="1048"/>
      <c r="F513" s="452">
        <f>SUM(F510:F512)</f>
        <v>39</v>
      </c>
      <c r="G513" s="453">
        <f>DATOS!C472/28</f>
        <v>0</v>
      </c>
      <c r="K513" s="391"/>
      <c r="L513" s="1306" t="s">
        <v>111</v>
      </c>
      <c r="M513" s="1306"/>
      <c r="N513" s="1306"/>
      <c r="O513" s="1306"/>
      <c r="P513" s="1306"/>
      <c r="Q513" s="1306"/>
      <c r="R513" s="1306"/>
      <c r="S513" s="1306"/>
      <c r="T513" s="1306"/>
      <c r="U513" s="1313" t="s">
        <v>310</v>
      </c>
      <c r="V513" s="1313"/>
      <c r="W513" s="1313"/>
      <c r="X513" s="1313"/>
      <c r="Y513" s="1313"/>
      <c r="Z513" s="1313"/>
      <c r="AA513" s="1313"/>
      <c r="AB513" s="1313"/>
      <c r="AC513" s="221"/>
      <c r="AD513" s="229"/>
      <c r="AE513" s="229"/>
      <c r="AF513" s="229"/>
      <c r="AG513" s="381"/>
      <c r="AH513" s="381"/>
      <c r="AI513" s="380"/>
      <c r="AJ513" s="380"/>
      <c r="AK513" s="380"/>
      <c r="AL513" s="380"/>
      <c r="AM513" s="380"/>
      <c r="AN513" s="380"/>
      <c r="AO513" s="380"/>
      <c r="AP513" s="380"/>
      <c r="AQ513" s="380"/>
      <c r="AR513" s="380"/>
      <c r="AS513" s="380"/>
      <c r="AT513" s="380"/>
      <c r="AU513" s="221"/>
      <c r="AV513" s="221"/>
      <c r="AW513" s="221"/>
      <c r="AX513" s="221"/>
      <c r="AY513" s="221"/>
      <c r="AZ513" s="221"/>
      <c r="BA513" s="221"/>
      <c r="BB513" s="221"/>
      <c r="BC513" s="221"/>
      <c r="BD513" s="791"/>
    </row>
    <row r="514" spans="2:56" ht="30" customHeight="1" x14ac:dyDescent="0.9"/>
  </sheetData>
  <mergeCells count="479">
    <mergeCell ref="AH512:AL512"/>
    <mergeCell ref="AM512:AT512"/>
    <mergeCell ref="L513:T513"/>
    <mergeCell ref="U513:AB513"/>
    <mergeCell ref="A9:I9"/>
    <mergeCell ref="A66:I66"/>
    <mergeCell ref="A123:J123"/>
    <mergeCell ref="A180:J180"/>
    <mergeCell ref="A237:J237"/>
    <mergeCell ref="A294:K294"/>
    <mergeCell ref="A351:J351"/>
    <mergeCell ref="A408:K408"/>
    <mergeCell ref="A465:K465"/>
    <mergeCell ref="A58:AT58"/>
    <mergeCell ref="A59:AT59"/>
    <mergeCell ref="A60:AT60"/>
    <mergeCell ref="A61:AT61"/>
    <mergeCell ref="J63:L63"/>
    <mergeCell ref="J120:L120"/>
    <mergeCell ref="A115:AT115"/>
    <mergeCell ref="A116:AT116"/>
    <mergeCell ref="A117:AT117"/>
    <mergeCell ref="A118:AT118"/>
    <mergeCell ref="AH341:AL341"/>
    <mergeCell ref="AM341:AT341"/>
    <mergeCell ref="L342:T342"/>
    <mergeCell ref="U342:AB342"/>
    <mergeCell ref="L398:T398"/>
    <mergeCell ref="U398:AB398"/>
    <mergeCell ref="AH398:AL398"/>
    <mergeCell ref="AM398:AT398"/>
    <mergeCell ref="L399:T399"/>
    <mergeCell ref="U399:AB399"/>
    <mergeCell ref="A343:AT343"/>
    <mergeCell ref="A344:AT344"/>
    <mergeCell ref="A345:AT345"/>
    <mergeCell ref="A346:AT346"/>
    <mergeCell ref="J348:L348"/>
    <mergeCell ref="AA395:AD395"/>
    <mergeCell ref="AG352:AI353"/>
    <mergeCell ref="AJ352:AT352"/>
    <mergeCell ref="AJ353:AL353"/>
    <mergeCell ref="AM353:AO353"/>
    <mergeCell ref="AP353:AR353"/>
    <mergeCell ref="AS353:AS354"/>
    <mergeCell ref="AT353:AT354"/>
    <mergeCell ref="B399:E399"/>
    <mergeCell ref="B397:D397"/>
    <mergeCell ref="AH227:AL227"/>
    <mergeCell ref="AM227:AT227"/>
    <mergeCell ref="L228:T228"/>
    <mergeCell ref="U228:AB228"/>
    <mergeCell ref="L284:T284"/>
    <mergeCell ref="U284:AB284"/>
    <mergeCell ref="AH284:AL284"/>
    <mergeCell ref="AM284:AT284"/>
    <mergeCell ref="L285:T285"/>
    <mergeCell ref="U285:AB285"/>
    <mergeCell ref="A229:AT229"/>
    <mergeCell ref="A230:AT230"/>
    <mergeCell ref="A231:AT231"/>
    <mergeCell ref="A232:AT232"/>
    <mergeCell ref="J234:L234"/>
    <mergeCell ref="AA281:AD281"/>
    <mergeCell ref="AG238:AI239"/>
    <mergeCell ref="AJ238:AT238"/>
    <mergeCell ref="AJ239:AL239"/>
    <mergeCell ref="AM239:AO239"/>
    <mergeCell ref="AP239:AR239"/>
    <mergeCell ref="AS239:AS240"/>
    <mergeCell ref="AT239:AT240"/>
    <mergeCell ref="B285:E285"/>
    <mergeCell ref="AM56:AT56"/>
    <mergeCell ref="L113:T113"/>
    <mergeCell ref="U113:AB113"/>
    <mergeCell ref="AH113:AL113"/>
    <mergeCell ref="AM113:AT113"/>
    <mergeCell ref="L114:T114"/>
    <mergeCell ref="U114:AB114"/>
    <mergeCell ref="L170:T170"/>
    <mergeCell ref="U170:AB170"/>
    <mergeCell ref="AH170:AL170"/>
    <mergeCell ref="AM170:AT170"/>
    <mergeCell ref="AA167:AD167"/>
    <mergeCell ref="AA110:AD110"/>
    <mergeCell ref="AG124:AI125"/>
    <mergeCell ref="AJ124:AT124"/>
    <mergeCell ref="AJ125:AL125"/>
    <mergeCell ref="AM125:AO125"/>
    <mergeCell ref="AP125:AR125"/>
    <mergeCell ref="AS125:AS126"/>
    <mergeCell ref="AT125:AT126"/>
    <mergeCell ref="AD124:AE125"/>
    <mergeCell ref="AB124:AC125"/>
    <mergeCell ref="K121:L121"/>
    <mergeCell ref="M121:T121"/>
    <mergeCell ref="AJ466:AT466"/>
    <mergeCell ref="AJ467:AL467"/>
    <mergeCell ref="AM467:AO467"/>
    <mergeCell ref="AP467:AR467"/>
    <mergeCell ref="AS467:AS468"/>
    <mergeCell ref="AT467:AT468"/>
    <mergeCell ref="M454:R454"/>
    <mergeCell ref="L455:T455"/>
    <mergeCell ref="U455:AB455"/>
    <mergeCell ref="AH455:AL455"/>
    <mergeCell ref="AM455:AT455"/>
    <mergeCell ref="L456:T456"/>
    <mergeCell ref="U456:AB456"/>
    <mergeCell ref="A457:AT457"/>
    <mergeCell ref="A458:AT458"/>
    <mergeCell ref="A459:AT459"/>
    <mergeCell ref="A460:AT460"/>
    <mergeCell ref="J462:L462"/>
    <mergeCell ref="AG466:AI467"/>
    <mergeCell ref="A466:A468"/>
    <mergeCell ref="AB466:AC467"/>
    <mergeCell ref="Y467:Y468"/>
    <mergeCell ref="Z467:AA467"/>
    <mergeCell ref="K463:L463"/>
    <mergeCell ref="AG409:AI410"/>
    <mergeCell ref="AJ409:AT409"/>
    <mergeCell ref="AJ410:AL410"/>
    <mergeCell ref="AM410:AO410"/>
    <mergeCell ref="AP410:AR410"/>
    <mergeCell ref="AS410:AS411"/>
    <mergeCell ref="AT410:AT411"/>
    <mergeCell ref="A400:AT400"/>
    <mergeCell ref="A401:AT401"/>
    <mergeCell ref="A402:AT402"/>
    <mergeCell ref="A403:AT403"/>
    <mergeCell ref="A409:A411"/>
    <mergeCell ref="L406:M406"/>
    <mergeCell ref="N406:U406"/>
    <mergeCell ref="X406:Y406"/>
    <mergeCell ref="Z406:AA406"/>
    <mergeCell ref="L407:M407"/>
    <mergeCell ref="N407:S407"/>
    <mergeCell ref="X407:Y407"/>
    <mergeCell ref="Z407:AA407"/>
    <mergeCell ref="N405:U405"/>
    <mergeCell ref="X405:Y405"/>
    <mergeCell ref="Z405:AA405"/>
    <mergeCell ref="K405:M405"/>
    <mergeCell ref="AG295:AI296"/>
    <mergeCell ref="AJ295:AT295"/>
    <mergeCell ref="AJ296:AL296"/>
    <mergeCell ref="AM296:AO296"/>
    <mergeCell ref="AP296:AR296"/>
    <mergeCell ref="AS296:AS297"/>
    <mergeCell ref="AT296:AT297"/>
    <mergeCell ref="A286:AT286"/>
    <mergeCell ref="A287:AT287"/>
    <mergeCell ref="A288:AT288"/>
    <mergeCell ref="A289:AT289"/>
    <mergeCell ref="J291:L291"/>
    <mergeCell ref="AD295:AE296"/>
    <mergeCell ref="C296:F296"/>
    <mergeCell ref="G296:G297"/>
    <mergeCell ref="H296:K296"/>
    <mergeCell ref="L296:L297"/>
    <mergeCell ref="M296:N296"/>
    <mergeCell ref="P296:S296"/>
    <mergeCell ref="T296:T297"/>
    <mergeCell ref="U296:X296"/>
    <mergeCell ref="A295:A297"/>
    <mergeCell ref="B295:B297"/>
    <mergeCell ref="C295:N295"/>
    <mergeCell ref="AT182:AT183"/>
    <mergeCell ref="A172:AT172"/>
    <mergeCell ref="A173:AT173"/>
    <mergeCell ref="A174:AT174"/>
    <mergeCell ref="A175:AT175"/>
    <mergeCell ref="J177:L177"/>
    <mergeCell ref="AD181:AE182"/>
    <mergeCell ref="C182:F182"/>
    <mergeCell ref="G182:G183"/>
    <mergeCell ref="H182:K182"/>
    <mergeCell ref="L182:L183"/>
    <mergeCell ref="M182:N182"/>
    <mergeCell ref="P182:S182"/>
    <mergeCell ref="T182:T183"/>
    <mergeCell ref="U182:X182"/>
    <mergeCell ref="A181:A183"/>
    <mergeCell ref="B181:B183"/>
    <mergeCell ref="C181:N181"/>
    <mergeCell ref="B466:B468"/>
    <mergeCell ref="C466:N466"/>
    <mergeCell ref="P466:AA466"/>
    <mergeCell ref="AT11:AT12"/>
    <mergeCell ref="AJ10:AT10"/>
    <mergeCell ref="AG67:AI68"/>
    <mergeCell ref="AJ67:AT67"/>
    <mergeCell ref="AJ68:AL68"/>
    <mergeCell ref="AM68:AO68"/>
    <mergeCell ref="AP68:AR68"/>
    <mergeCell ref="AS68:AS69"/>
    <mergeCell ref="AT68:AT69"/>
    <mergeCell ref="AH56:AL56"/>
    <mergeCell ref="AG10:AI11"/>
    <mergeCell ref="AJ11:AL11"/>
    <mergeCell ref="AM11:AO11"/>
    <mergeCell ref="AP11:AR11"/>
    <mergeCell ref="AS11:AS12"/>
    <mergeCell ref="AG181:AI182"/>
    <mergeCell ref="AJ181:AT181"/>
    <mergeCell ref="AJ182:AL182"/>
    <mergeCell ref="AM182:AO182"/>
    <mergeCell ref="AP182:AR182"/>
    <mergeCell ref="AS182:AS183"/>
    <mergeCell ref="AD466:AE467"/>
    <mergeCell ref="C467:F467"/>
    <mergeCell ref="G467:G468"/>
    <mergeCell ref="H467:K467"/>
    <mergeCell ref="L467:L468"/>
    <mergeCell ref="M467:N467"/>
    <mergeCell ref="P467:S467"/>
    <mergeCell ref="T467:T468"/>
    <mergeCell ref="U467:X467"/>
    <mergeCell ref="B513:E513"/>
    <mergeCell ref="B511:D511"/>
    <mergeCell ref="B512:D512"/>
    <mergeCell ref="AC469:AC508"/>
    <mergeCell ref="L512:T512"/>
    <mergeCell ref="U512:AB512"/>
    <mergeCell ref="AA509:AD509"/>
    <mergeCell ref="B510:D510"/>
    <mergeCell ref="AC510:AD510"/>
    <mergeCell ref="M463:T463"/>
    <mergeCell ref="X463:Y463"/>
    <mergeCell ref="Z463:AA463"/>
    <mergeCell ref="K464:L464"/>
    <mergeCell ref="M464:R464"/>
    <mergeCell ref="X464:Y464"/>
    <mergeCell ref="Z464:AA464"/>
    <mergeCell ref="B456:E456"/>
    <mergeCell ref="M462:T462"/>
    <mergeCell ref="X462:Y462"/>
    <mergeCell ref="Z462:AA462"/>
    <mergeCell ref="B454:D454"/>
    <mergeCell ref="B455:D455"/>
    <mergeCell ref="AC412:AC451"/>
    <mergeCell ref="B453:D453"/>
    <mergeCell ref="AC453:AD453"/>
    <mergeCell ref="AA452:AD452"/>
    <mergeCell ref="AD409:AE410"/>
    <mergeCell ref="C410:F410"/>
    <mergeCell ref="G410:G411"/>
    <mergeCell ref="H410:K410"/>
    <mergeCell ref="L410:L411"/>
    <mergeCell ref="M410:N410"/>
    <mergeCell ref="P410:S410"/>
    <mergeCell ref="T410:T411"/>
    <mergeCell ref="U410:X410"/>
    <mergeCell ref="B409:B411"/>
    <mergeCell ref="C409:N409"/>
    <mergeCell ref="P409:AA409"/>
    <mergeCell ref="AB409:AC410"/>
    <mergeCell ref="Y410:Y411"/>
    <mergeCell ref="Z410:AA410"/>
    <mergeCell ref="B398:D398"/>
    <mergeCell ref="AC355:AC394"/>
    <mergeCell ref="B396:D396"/>
    <mergeCell ref="AC396:AD396"/>
    <mergeCell ref="AD352:AE353"/>
    <mergeCell ref="C353:F353"/>
    <mergeCell ref="G353:G354"/>
    <mergeCell ref="H353:K353"/>
    <mergeCell ref="L353:L354"/>
    <mergeCell ref="M353:N353"/>
    <mergeCell ref="P353:S353"/>
    <mergeCell ref="T353:T354"/>
    <mergeCell ref="U353:X353"/>
    <mergeCell ref="A352:A354"/>
    <mergeCell ref="B352:B354"/>
    <mergeCell ref="C352:N352"/>
    <mergeCell ref="P352:AA352"/>
    <mergeCell ref="AB352:AC353"/>
    <mergeCell ref="Y353:Y354"/>
    <mergeCell ref="Z353:AA353"/>
    <mergeCell ref="K349:L349"/>
    <mergeCell ref="M349:T349"/>
    <mergeCell ref="X349:Y349"/>
    <mergeCell ref="Z349:AA349"/>
    <mergeCell ref="K350:L350"/>
    <mergeCell ref="M350:R350"/>
    <mergeCell ref="X350:Y350"/>
    <mergeCell ref="Z350:AA350"/>
    <mergeCell ref="B342:E342"/>
    <mergeCell ref="M348:T348"/>
    <mergeCell ref="X348:Y348"/>
    <mergeCell ref="Z348:AA348"/>
    <mergeCell ref="B340:D340"/>
    <mergeCell ref="B341:D341"/>
    <mergeCell ref="AC298:AC337"/>
    <mergeCell ref="B339:D339"/>
    <mergeCell ref="AC339:AD339"/>
    <mergeCell ref="L341:T341"/>
    <mergeCell ref="U341:AB341"/>
    <mergeCell ref="AA338:AD338"/>
    <mergeCell ref="P295:AA295"/>
    <mergeCell ref="AB295:AC296"/>
    <mergeCell ref="Y296:Y297"/>
    <mergeCell ref="Z296:AA296"/>
    <mergeCell ref="K292:L292"/>
    <mergeCell ref="M292:T292"/>
    <mergeCell ref="X292:Y292"/>
    <mergeCell ref="Z292:AA292"/>
    <mergeCell ref="K293:L293"/>
    <mergeCell ref="M293:R293"/>
    <mergeCell ref="X293:Y293"/>
    <mergeCell ref="Z293:AA293"/>
    <mergeCell ref="M291:T291"/>
    <mergeCell ref="X291:Y291"/>
    <mergeCell ref="Z291:AA291"/>
    <mergeCell ref="B283:D283"/>
    <mergeCell ref="B284:D284"/>
    <mergeCell ref="AC241:AC280"/>
    <mergeCell ref="B282:D282"/>
    <mergeCell ref="AC282:AD282"/>
    <mergeCell ref="AD238:AE239"/>
    <mergeCell ref="C239:F239"/>
    <mergeCell ref="G239:G240"/>
    <mergeCell ref="H239:K239"/>
    <mergeCell ref="L239:L240"/>
    <mergeCell ref="M239:N239"/>
    <mergeCell ref="P239:S239"/>
    <mergeCell ref="T239:T240"/>
    <mergeCell ref="U239:X239"/>
    <mergeCell ref="A238:A240"/>
    <mergeCell ref="B238:B240"/>
    <mergeCell ref="C238:N238"/>
    <mergeCell ref="P238:AA238"/>
    <mergeCell ref="AB238:AC239"/>
    <mergeCell ref="Y239:Y240"/>
    <mergeCell ref="Z239:AA239"/>
    <mergeCell ref="K235:L235"/>
    <mergeCell ref="M235:T235"/>
    <mergeCell ref="X235:Y235"/>
    <mergeCell ref="Z235:AA235"/>
    <mergeCell ref="K236:L236"/>
    <mergeCell ref="M236:R236"/>
    <mergeCell ref="X236:Y236"/>
    <mergeCell ref="Z236:AA236"/>
    <mergeCell ref="B228:E228"/>
    <mergeCell ref="M234:T234"/>
    <mergeCell ref="X234:Y234"/>
    <mergeCell ref="Z234:AA234"/>
    <mergeCell ref="B226:D226"/>
    <mergeCell ref="B227:D227"/>
    <mergeCell ref="AC184:AC223"/>
    <mergeCell ref="B225:D225"/>
    <mergeCell ref="AC225:AD225"/>
    <mergeCell ref="L227:T227"/>
    <mergeCell ref="U227:AB227"/>
    <mergeCell ref="AA224:AD224"/>
    <mergeCell ref="P181:AA181"/>
    <mergeCell ref="AB181:AC182"/>
    <mergeCell ref="Y182:Y183"/>
    <mergeCell ref="Z182:AA182"/>
    <mergeCell ref="K178:L178"/>
    <mergeCell ref="M178:T178"/>
    <mergeCell ref="X178:Y178"/>
    <mergeCell ref="Z178:AA178"/>
    <mergeCell ref="K179:L179"/>
    <mergeCell ref="M179:R179"/>
    <mergeCell ref="X179:Y179"/>
    <mergeCell ref="Z179:AA179"/>
    <mergeCell ref="B171:E171"/>
    <mergeCell ref="M177:T177"/>
    <mergeCell ref="X177:Y177"/>
    <mergeCell ref="Z177:AA177"/>
    <mergeCell ref="L171:T171"/>
    <mergeCell ref="U171:AB171"/>
    <mergeCell ref="B169:D169"/>
    <mergeCell ref="B170:D170"/>
    <mergeCell ref="AC127:AC166"/>
    <mergeCell ref="B168:D168"/>
    <mergeCell ref="AC168:AD168"/>
    <mergeCell ref="C125:F125"/>
    <mergeCell ref="G125:G126"/>
    <mergeCell ref="H125:K125"/>
    <mergeCell ref="L125:L126"/>
    <mergeCell ref="M125:N125"/>
    <mergeCell ref="P125:S125"/>
    <mergeCell ref="T125:T126"/>
    <mergeCell ref="U125:X125"/>
    <mergeCell ref="A124:A126"/>
    <mergeCell ref="B124:B126"/>
    <mergeCell ref="C124:N124"/>
    <mergeCell ref="P124:AA124"/>
    <mergeCell ref="Y125:Y126"/>
    <mergeCell ref="Z125:AA125"/>
    <mergeCell ref="X121:Y121"/>
    <mergeCell ref="Z121:AA121"/>
    <mergeCell ref="K122:L122"/>
    <mergeCell ref="M122:R122"/>
    <mergeCell ref="X122:Y122"/>
    <mergeCell ref="Z122:AA122"/>
    <mergeCell ref="B114:E114"/>
    <mergeCell ref="M120:T120"/>
    <mergeCell ref="X120:Y120"/>
    <mergeCell ref="Z120:AA120"/>
    <mergeCell ref="B112:D112"/>
    <mergeCell ref="B113:D113"/>
    <mergeCell ref="AC70:AC109"/>
    <mergeCell ref="B111:D111"/>
    <mergeCell ref="AC111:AD111"/>
    <mergeCell ref="AD67:AE68"/>
    <mergeCell ref="C68:F68"/>
    <mergeCell ref="G68:G69"/>
    <mergeCell ref="H68:K68"/>
    <mergeCell ref="L68:L69"/>
    <mergeCell ref="M68:N68"/>
    <mergeCell ref="P68:S68"/>
    <mergeCell ref="T68:T69"/>
    <mergeCell ref="U68:X68"/>
    <mergeCell ref="A67:A69"/>
    <mergeCell ref="B67:B69"/>
    <mergeCell ref="C67:N67"/>
    <mergeCell ref="P67:AA67"/>
    <mergeCell ref="AB67:AC68"/>
    <mergeCell ref="Y68:Y69"/>
    <mergeCell ref="Z68:AA68"/>
    <mergeCell ref="K64:L64"/>
    <mergeCell ref="M64:T64"/>
    <mergeCell ref="X64:Y64"/>
    <mergeCell ref="Z64:AA64"/>
    <mergeCell ref="K65:L65"/>
    <mergeCell ref="M65:R65"/>
    <mergeCell ref="X65:Y65"/>
    <mergeCell ref="Z65:AA65"/>
    <mergeCell ref="B57:E57"/>
    <mergeCell ref="M63:T63"/>
    <mergeCell ref="X63:Y63"/>
    <mergeCell ref="Z63:AA63"/>
    <mergeCell ref="L57:T57"/>
    <mergeCell ref="B55:D55"/>
    <mergeCell ref="B56:D56"/>
    <mergeCell ref="AC13:AC52"/>
    <mergeCell ref="B54:D54"/>
    <mergeCell ref="AC54:AD54"/>
    <mergeCell ref="L56:T56"/>
    <mergeCell ref="AA53:AD53"/>
    <mergeCell ref="U55:AA55"/>
    <mergeCell ref="U57:AB57"/>
    <mergeCell ref="U56:AB56"/>
    <mergeCell ref="AD10:AE11"/>
    <mergeCell ref="C11:F11"/>
    <mergeCell ref="G11:G12"/>
    <mergeCell ref="H11:K11"/>
    <mergeCell ref="L11:L12"/>
    <mergeCell ref="M11:N11"/>
    <mergeCell ref="P11:S11"/>
    <mergeCell ref="T11:T12"/>
    <mergeCell ref="U11:X11"/>
    <mergeCell ref="A10:A12"/>
    <mergeCell ref="B10:B12"/>
    <mergeCell ref="C10:N10"/>
    <mergeCell ref="P10:AA10"/>
    <mergeCell ref="AB10:AC11"/>
    <mergeCell ref="Y11:Y12"/>
    <mergeCell ref="Z11:AA11"/>
    <mergeCell ref="Z7:AC7"/>
    <mergeCell ref="Z8:AC8"/>
    <mergeCell ref="K7:L7"/>
    <mergeCell ref="K8:L8"/>
    <mergeCell ref="M7:T7"/>
    <mergeCell ref="M8:T8"/>
    <mergeCell ref="W7:Y7"/>
    <mergeCell ref="A1:AT1"/>
    <mergeCell ref="A2:AT2"/>
    <mergeCell ref="A3:AT3"/>
    <mergeCell ref="A4:AT4"/>
    <mergeCell ref="Z6:AC6"/>
    <mergeCell ref="J6:L6"/>
    <mergeCell ref="M6:T6"/>
    <mergeCell ref="W6:Y6"/>
    <mergeCell ref="W8:Y8"/>
  </mergeCells>
  <dataValidations count="1">
    <dataValidation type="list" allowBlank="1" showInputMessage="1" showErrorMessage="1" sqref="U56:AB56 U113:AB113 U170:AB170 U227:AB227 U284:AB284 U341:AB341 U398:AB398 U455:AB455 U512:AB512" xr:uid="{00000000-0002-0000-0400-000000000000}">
      <formula1>$BE$11:$BE$12</formula1>
    </dataValidation>
  </dataValidations>
  <pageMargins left="0.25" right="0.25" top="0.75" bottom="0.75" header="0.3" footer="0.3"/>
  <pageSetup paperSize="9" scale="10" fitToWidth="0" fitToHeight="9" orientation="landscape" horizontalDpi="360" verticalDpi="360" r:id="rId1"/>
  <rowBreaks count="8" manualBreakCount="8">
    <brk id="57" max="45" man="1"/>
    <brk id="114" max="45" man="1"/>
    <brk id="171" max="45" man="1"/>
    <brk id="228" max="45" man="1"/>
    <brk id="285" max="45" man="1"/>
    <brk id="342" max="45" man="1"/>
    <brk id="399" max="45" man="1"/>
    <brk id="456" max="45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-0.249977111117893"/>
  </sheetPr>
  <dimension ref="A1:FD278"/>
  <sheetViews>
    <sheetView zoomScale="15" zoomScaleNormal="15" workbookViewId="0">
      <pane xSplit="3" ySplit="1" topLeftCell="D2" activePane="bottomRight" state="frozen"/>
      <selection pane="topRight" activeCell="DY36" sqref="DY36"/>
      <selection pane="bottomLeft" activeCell="DY36" sqref="DY36"/>
      <selection pane="bottomRight" activeCell="FS36" sqref="FS36"/>
    </sheetView>
  </sheetViews>
  <sheetFormatPr baseColWidth="10" defaultColWidth="11.42578125" defaultRowHeight="51" x14ac:dyDescent="0.25"/>
  <cols>
    <col min="1" max="1" width="2.42578125" style="1" customWidth="1"/>
    <col min="2" max="2" width="24.140625" style="58" customWidth="1"/>
    <col min="3" max="3" width="146.85546875" style="58" customWidth="1"/>
    <col min="4" max="12" width="50.7109375" style="262" customWidth="1"/>
    <col min="13" max="13" width="54.28515625" style="262" customWidth="1"/>
    <col min="14" max="20" width="50.7109375" style="262" customWidth="1"/>
    <col min="21" max="97" width="50.7109375" style="241" customWidth="1"/>
    <col min="98" max="98" width="57.42578125" style="241" customWidth="1"/>
    <col min="99" max="156" width="50.7109375" style="241" customWidth="1"/>
    <col min="157" max="157" width="40" style="241" customWidth="1"/>
    <col min="158" max="159" width="39.42578125" style="241" customWidth="1"/>
    <col min="160" max="160" width="42.140625" style="241" customWidth="1"/>
  </cols>
  <sheetData>
    <row r="1" spans="1:160" ht="90.75" thickBot="1" x14ac:dyDescent="0.3">
      <c r="B1" s="33"/>
      <c r="C1" s="33"/>
      <c r="D1" s="1075" t="str">
        <f>DATOS!C9</f>
        <v>ESCUELA DE EDUCACIÓN BÀSICA PARTICULAR MINERVA</v>
      </c>
      <c r="E1" s="1075"/>
      <c r="F1" s="1075"/>
      <c r="G1" s="1075"/>
      <c r="H1" s="1075"/>
      <c r="I1" s="1075"/>
      <c r="J1" s="1075"/>
      <c r="K1" s="1075"/>
      <c r="L1" s="1075"/>
      <c r="M1" s="1075"/>
      <c r="N1" s="1075"/>
      <c r="O1" s="1075"/>
      <c r="P1" s="1075"/>
      <c r="Q1" s="1075"/>
      <c r="R1" s="1075"/>
      <c r="S1" s="1075"/>
      <c r="T1" s="1075"/>
      <c r="U1" s="230"/>
      <c r="V1" s="230"/>
      <c r="W1" s="230"/>
      <c r="X1" s="231"/>
      <c r="Y1" s="231"/>
      <c r="Z1" s="231"/>
      <c r="AA1" s="231"/>
      <c r="AB1" s="357"/>
      <c r="AC1" s="1091"/>
      <c r="AD1" s="1091"/>
      <c r="AE1" s="1091"/>
      <c r="AF1" s="1091"/>
      <c r="AG1" s="356"/>
      <c r="AH1" s="1092"/>
      <c r="AI1" s="1092"/>
      <c r="AJ1" s="356"/>
      <c r="AK1" s="1073"/>
      <c r="AL1" s="1073"/>
      <c r="AM1" s="1073"/>
      <c r="AN1" s="1073"/>
      <c r="AO1" s="1073"/>
      <c r="AP1" s="1073"/>
      <c r="AQ1" s="1073"/>
      <c r="AR1" s="1073"/>
      <c r="AS1" s="1073"/>
      <c r="AT1" s="1073"/>
      <c r="AU1" s="354"/>
      <c r="AV1" s="354"/>
      <c r="AW1" s="354"/>
      <c r="AX1" s="1073"/>
      <c r="AY1" s="1073"/>
      <c r="AZ1" s="354"/>
      <c r="BA1" s="354"/>
      <c r="BB1" s="354"/>
      <c r="BC1" s="354"/>
      <c r="BD1" s="354"/>
      <c r="BE1" s="354"/>
      <c r="BF1" s="1073"/>
      <c r="BG1" s="1073"/>
      <c r="BH1" s="354"/>
      <c r="BI1" s="1073"/>
      <c r="BJ1" s="1073"/>
      <c r="BK1" s="1073"/>
      <c r="BL1" s="1073"/>
      <c r="BM1" s="1073"/>
      <c r="BN1" s="1073"/>
      <c r="BO1" s="354"/>
      <c r="BP1" s="1073"/>
      <c r="BQ1" s="1073"/>
      <c r="BR1" s="354"/>
      <c r="BS1" s="1073"/>
      <c r="BT1" s="1073"/>
      <c r="BU1" s="1073"/>
      <c r="BV1" s="1073"/>
      <c r="BW1" s="1073"/>
      <c r="BX1" s="1073"/>
      <c r="BY1" s="1073"/>
      <c r="BZ1" s="1073"/>
      <c r="CA1" s="1073"/>
      <c r="CB1" s="1073"/>
      <c r="CC1" s="1073"/>
      <c r="CD1" s="1073"/>
      <c r="CE1" s="1073"/>
      <c r="CF1" s="1073"/>
      <c r="CG1" s="1073"/>
      <c r="CH1" s="1073"/>
      <c r="CI1" s="1073"/>
      <c r="CJ1" s="1073"/>
      <c r="CK1" s="1073"/>
      <c r="CL1" s="1073"/>
      <c r="CM1" s="1073"/>
      <c r="CN1" s="1073"/>
      <c r="CO1" s="1073"/>
      <c r="CP1" s="1073"/>
      <c r="CQ1" s="1073"/>
      <c r="CR1" s="1073"/>
      <c r="CS1" s="1073"/>
      <c r="CT1" s="1073"/>
      <c r="CU1" s="1073"/>
      <c r="CV1" s="1073"/>
      <c r="CW1" s="1073"/>
      <c r="CX1" s="1073"/>
      <c r="CY1" s="1073"/>
      <c r="CZ1" s="1073"/>
      <c r="DA1" s="1073"/>
      <c r="DB1" s="1073"/>
      <c r="DC1" s="1073"/>
      <c r="DD1" s="1073"/>
      <c r="DE1" s="1073"/>
      <c r="DF1" s="1073"/>
      <c r="DG1" s="1073"/>
      <c r="DH1" s="354"/>
      <c r="DI1" s="354"/>
      <c r="DJ1" s="354"/>
      <c r="DK1" s="354"/>
      <c r="DL1" s="354"/>
      <c r="DM1" s="354"/>
      <c r="DN1" s="1073"/>
      <c r="DO1" s="1073"/>
      <c r="DP1" s="354"/>
      <c r="DQ1" s="354"/>
      <c r="DR1" s="354"/>
      <c r="DS1" s="1073"/>
      <c r="DT1" s="1073"/>
      <c r="DU1" s="354"/>
      <c r="DV1" s="1073"/>
      <c r="DW1" s="1073"/>
      <c r="DX1" s="1073"/>
      <c r="DY1" s="1073"/>
      <c r="DZ1" s="1073"/>
      <c r="EA1" s="354"/>
      <c r="EB1" s="354"/>
      <c r="EC1" s="354"/>
      <c r="ED1" s="354"/>
      <c r="EE1" s="354"/>
      <c r="EF1" s="1073"/>
      <c r="EG1" s="1073"/>
      <c r="EH1" s="354"/>
      <c r="EI1" s="354"/>
      <c r="EJ1" s="1073"/>
      <c r="EK1" s="1073"/>
      <c r="EL1" s="354"/>
      <c r="EM1" s="1073"/>
      <c r="EN1" s="1073"/>
      <c r="EO1" s="1073"/>
      <c r="EP1" s="1073"/>
      <c r="EQ1" s="1073"/>
      <c r="ER1" s="354"/>
      <c r="ES1" s="354"/>
      <c r="ET1" s="354"/>
      <c r="EU1" s="354"/>
      <c r="EV1" s="354"/>
      <c r="EW1" s="1073"/>
      <c r="EX1" s="1073"/>
      <c r="EY1" s="354"/>
      <c r="EZ1" s="354"/>
      <c r="FA1" s="354"/>
      <c r="FB1" s="235"/>
      <c r="FC1" s="235"/>
      <c r="FD1" s="235"/>
    </row>
    <row r="2" spans="1:160" ht="69" x14ac:dyDescent="0.25">
      <c r="B2" s="1125"/>
      <c r="C2" s="1126"/>
      <c r="D2" s="1076" t="str">
        <f>DATOS!C10</f>
        <v>2024 - 2025</v>
      </c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230"/>
      <c r="V2" s="230"/>
      <c r="W2" s="230"/>
      <c r="X2" s="235"/>
      <c r="Y2" s="235"/>
      <c r="Z2" s="235"/>
      <c r="AA2" s="235"/>
      <c r="AB2" s="236"/>
      <c r="AC2" s="236"/>
      <c r="AD2" s="236"/>
      <c r="AE2" s="236"/>
      <c r="AF2" s="235"/>
      <c r="AG2" s="235"/>
      <c r="AH2" s="1092"/>
      <c r="AI2" s="1092"/>
      <c r="AJ2" s="356"/>
      <c r="AK2" s="1073"/>
      <c r="AL2" s="1073"/>
      <c r="AM2" s="1073"/>
      <c r="AN2" s="1073"/>
      <c r="AO2" s="1073"/>
      <c r="AP2" s="1073"/>
      <c r="AQ2" s="1073"/>
      <c r="AR2" s="1073"/>
      <c r="AS2" s="1073"/>
      <c r="AT2" s="1073"/>
      <c r="AU2" s="354"/>
      <c r="AV2" s="354"/>
      <c r="AW2" s="354"/>
      <c r="AX2" s="1073"/>
      <c r="AY2" s="1073"/>
      <c r="AZ2" s="354"/>
      <c r="BA2" s="354"/>
      <c r="BB2" s="354"/>
      <c r="BC2" s="354"/>
      <c r="BD2" s="354"/>
      <c r="BE2" s="354"/>
      <c r="BF2" s="1073"/>
      <c r="BG2" s="1073"/>
      <c r="BH2" s="354"/>
      <c r="BI2" s="1073"/>
      <c r="BJ2" s="1073"/>
      <c r="BK2" s="1073"/>
      <c r="BL2" s="1073"/>
      <c r="BM2" s="1073"/>
      <c r="BN2" s="1073"/>
      <c r="BO2" s="354"/>
      <c r="BP2" s="1073"/>
      <c r="BQ2" s="1073"/>
      <c r="BR2" s="354"/>
      <c r="BS2" s="1073"/>
      <c r="BT2" s="1073"/>
      <c r="BU2" s="1073"/>
      <c r="BV2" s="1073"/>
      <c r="BW2" s="1073"/>
      <c r="BX2" s="1073"/>
      <c r="BY2" s="1073"/>
      <c r="BZ2" s="1073"/>
      <c r="CA2" s="1073"/>
      <c r="CB2" s="1073"/>
      <c r="CC2" s="1073"/>
      <c r="CD2" s="1073"/>
      <c r="CE2" s="1073"/>
      <c r="CF2" s="1073"/>
      <c r="CG2" s="1073"/>
      <c r="CH2" s="1073"/>
      <c r="CI2" s="1073"/>
      <c r="CJ2" s="1073"/>
      <c r="CK2" s="1073"/>
      <c r="CL2" s="1073"/>
      <c r="CM2" s="1073"/>
      <c r="CN2" s="1073"/>
      <c r="CO2" s="1073"/>
      <c r="CP2" s="1073"/>
      <c r="CQ2" s="1073"/>
      <c r="CR2" s="1073"/>
      <c r="CS2" s="1073"/>
      <c r="CT2" s="1073"/>
      <c r="CU2" s="1073"/>
      <c r="CV2" s="1073"/>
      <c r="CW2" s="1073"/>
      <c r="CX2" s="1073"/>
      <c r="CY2" s="1073"/>
      <c r="CZ2" s="1073"/>
      <c r="DA2" s="1073"/>
      <c r="DB2" s="1073"/>
      <c r="DC2" s="1073"/>
      <c r="DD2" s="1073"/>
      <c r="DE2" s="1073"/>
      <c r="DF2" s="1073"/>
      <c r="DG2" s="1073"/>
      <c r="DH2" s="354"/>
      <c r="DI2" s="354"/>
      <c r="DJ2" s="354"/>
      <c r="DK2" s="354"/>
      <c r="DL2" s="354"/>
      <c r="DM2" s="354"/>
      <c r="DN2" s="1073"/>
      <c r="DO2" s="1073"/>
      <c r="DP2" s="354"/>
      <c r="DQ2" s="354"/>
      <c r="DR2" s="354"/>
      <c r="DS2" s="1073"/>
      <c r="DT2" s="1073"/>
      <c r="DU2" s="354"/>
      <c r="DV2" s="1073"/>
      <c r="DW2" s="1073"/>
      <c r="DX2" s="1073"/>
      <c r="DY2" s="1073"/>
      <c r="DZ2" s="1073"/>
      <c r="EA2" s="354"/>
      <c r="EB2" s="354"/>
      <c r="EC2" s="354"/>
      <c r="ED2" s="354"/>
      <c r="EE2" s="354"/>
      <c r="EF2" s="1073"/>
      <c r="EG2" s="1073"/>
      <c r="EH2" s="354"/>
      <c r="EI2" s="354"/>
      <c r="EJ2" s="1073"/>
      <c r="EK2" s="1073"/>
      <c r="EL2" s="354"/>
      <c r="EM2" s="1073"/>
      <c r="EN2" s="1073"/>
      <c r="EO2" s="1073"/>
      <c r="EP2" s="1073"/>
      <c r="EQ2" s="1073"/>
      <c r="ER2" s="354"/>
      <c r="ES2" s="354"/>
      <c r="ET2" s="354"/>
      <c r="EU2" s="354"/>
      <c r="EV2" s="354"/>
      <c r="EW2" s="1073"/>
      <c r="EX2" s="1073"/>
      <c r="EY2" s="354"/>
      <c r="EZ2" s="354"/>
      <c r="FA2" s="354"/>
      <c r="FB2" s="235"/>
      <c r="FC2" s="235"/>
      <c r="FD2" s="235"/>
    </row>
    <row r="3" spans="1:160" ht="69" x14ac:dyDescent="0.25">
      <c r="B3" s="1127"/>
      <c r="C3" s="1128"/>
      <c r="D3" s="1076" t="s">
        <v>174</v>
      </c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1076"/>
      <c r="Q3" s="1076"/>
      <c r="R3" s="1076"/>
      <c r="S3" s="1076"/>
      <c r="T3" s="1076"/>
      <c r="U3" s="230"/>
      <c r="V3" s="230"/>
      <c r="W3" s="230"/>
      <c r="X3" s="235"/>
      <c r="Y3" s="235"/>
      <c r="Z3" s="235"/>
      <c r="AA3" s="235"/>
      <c r="AB3" s="237"/>
      <c r="AC3" s="235"/>
      <c r="AD3" s="235"/>
      <c r="AE3" s="235"/>
      <c r="AF3" s="235"/>
      <c r="AG3" s="356"/>
      <c r="AH3" s="1092"/>
      <c r="AI3" s="1092"/>
      <c r="AJ3" s="356"/>
      <c r="AK3" s="1073"/>
      <c r="AL3" s="1073"/>
      <c r="AM3" s="1073"/>
      <c r="AN3" s="1073"/>
      <c r="AO3" s="1073"/>
      <c r="AP3" s="1073"/>
      <c r="AQ3" s="1073"/>
      <c r="AR3" s="1073"/>
      <c r="AS3" s="1073"/>
      <c r="AT3" s="1073"/>
      <c r="AU3" s="354"/>
      <c r="AV3" s="354"/>
      <c r="AW3" s="354"/>
      <c r="AX3" s="1073"/>
      <c r="AY3" s="1073"/>
      <c r="AZ3" s="354"/>
      <c r="BA3" s="354"/>
      <c r="BB3" s="354"/>
      <c r="BC3" s="354"/>
      <c r="BD3" s="354"/>
      <c r="BE3" s="354"/>
      <c r="BF3" s="1073"/>
      <c r="BG3" s="1073"/>
      <c r="BH3" s="354"/>
      <c r="BI3" s="1073"/>
      <c r="BJ3" s="1073"/>
      <c r="BK3" s="1073"/>
      <c r="BL3" s="1073"/>
      <c r="BM3" s="1073"/>
      <c r="BN3" s="1073"/>
      <c r="BO3" s="354"/>
      <c r="BP3" s="1073"/>
      <c r="BQ3" s="1073"/>
      <c r="BR3" s="354"/>
      <c r="BS3" s="1073"/>
      <c r="BT3" s="1073"/>
      <c r="BU3" s="1073"/>
      <c r="BV3" s="1073"/>
      <c r="BW3" s="1073"/>
      <c r="BX3" s="1073"/>
      <c r="BY3" s="1073"/>
      <c r="BZ3" s="1073"/>
      <c r="CA3" s="1073"/>
      <c r="CB3" s="1073"/>
      <c r="CC3" s="1073"/>
      <c r="CD3" s="1073"/>
      <c r="CE3" s="1073"/>
      <c r="CF3" s="1073"/>
      <c r="CG3" s="1073"/>
      <c r="CH3" s="1073"/>
      <c r="CI3" s="1073"/>
      <c r="CJ3" s="1073"/>
      <c r="CK3" s="1073"/>
      <c r="CL3" s="1073"/>
      <c r="CM3" s="1073"/>
      <c r="CN3" s="1073"/>
      <c r="CO3" s="1073"/>
      <c r="CP3" s="1073"/>
      <c r="CQ3" s="1073"/>
      <c r="CR3" s="1073"/>
      <c r="CS3" s="1073"/>
      <c r="CT3" s="1073"/>
      <c r="CU3" s="1073"/>
      <c r="CV3" s="1073"/>
      <c r="CW3" s="1073"/>
      <c r="CX3" s="1073"/>
      <c r="CY3" s="1073"/>
      <c r="CZ3" s="1073"/>
      <c r="DA3" s="1073"/>
      <c r="DB3" s="1073"/>
      <c r="DC3" s="1073"/>
      <c r="DD3" s="1073"/>
      <c r="DE3" s="1073"/>
      <c r="DF3" s="1073"/>
      <c r="DG3" s="1073"/>
      <c r="DH3" s="354"/>
      <c r="DI3" s="354"/>
      <c r="DJ3" s="354"/>
      <c r="DK3" s="354"/>
      <c r="DL3" s="354"/>
      <c r="DM3" s="354"/>
      <c r="DN3" s="1073"/>
      <c r="DO3" s="1073"/>
      <c r="DP3" s="354"/>
      <c r="DQ3" s="354"/>
      <c r="DR3" s="354"/>
      <c r="DS3" s="1073"/>
      <c r="DT3" s="1073"/>
      <c r="DU3" s="354"/>
      <c r="DV3" s="1073"/>
      <c r="DW3" s="1073"/>
      <c r="DX3" s="1073"/>
      <c r="DY3" s="1073"/>
      <c r="DZ3" s="1073"/>
      <c r="EA3" s="354"/>
      <c r="EB3" s="354"/>
      <c r="EC3" s="354"/>
      <c r="ED3" s="354"/>
      <c r="EE3" s="354"/>
      <c r="EF3" s="1073"/>
      <c r="EG3" s="1073"/>
      <c r="EH3" s="354"/>
      <c r="EI3" s="354"/>
      <c r="EJ3" s="1073"/>
      <c r="EK3" s="1073"/>
      <c r="EL3" s="354"/>
      <c r="EM3" s="1073"/>
      <c r="EN3" s="1073"/>
      <c r="EO3" s="1073"/>
      <c r="EP3" s="1073"/>
      <c r="EQ3" s="1073"/>
      <c r="ER3" s="354"/>
      <c r="ES3" s="354"/>
      <c r="ET3" s="354"/>
      <c r="EU3" s="354"/>
      <c r="EV3" s="354"/>
      <c r="EW3" s="1073"/>
      <c r="EX3" s="1073"/>
      <c r="EY3" s="354"/>
      <c r="EZ3" s="354"/>
      <c r="FA3" s="354"/>
      <c r="FB3" s="235"/>
      <c r="FC3" s="235"/>
      <c r="FD3" s="235"/>
    </row>
    <row r="4" spans="1:160" ht="20.25" customHeight="1" x14ac:dyDescent="0.25">
      <c r="B4" s="1127"/>
      <c r="C4" s="1128"/>
      <c r="D4" s="238"/>
      <c r="E4" s="238"/>
      <c r="F4" s="238"/>
      <c r="G4" s="238"/>
      <c r="H4" s="238"/>
      <c r="I4" s="238"/>
      <c r="J4" s="238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9"/>
      <c r="V4" s="239"/>
      <c r="W4" s="239"/>
      <c r="X4" s="355"/>
      <c r="Y4" s="355"/>
      <c r="Z4" s="355"/>
      <c r="AA4" s="355"/>
      <c r="AB4" s="355"/>
      <c r="AC4" s="1093"/>
      <c r="AD4" s="1093"/>
      <c r="AE4" s="1093"/>
      <c r="AF4" s="1093"/>
      <c r="AG4" s="356"/>
      <c r="AH4" s="1092"/>
      <c r="AI4" s="1092"/>
      <c r="AJ4" s="356"/>
      <c r="AK4" s="1073"/>
      <c r="AL4" s="1073"/>
      <c r="AM4" s="1073"/>
      <c r="AN4" s="1073"/>
      <c r="AO4" s="1073"/>
      <c r="AP4" s="1073"/>
      <c r="AQ4" s="1073"/>
      <c r="AR4" s="1073"/>
      <c r="AS4" s="1073"/>
      <c r="AT4" s="1073"/>
      <c r="AU4" s="354"/>
      <c r="AV4" s="354"/>
      <c r="AW4" s="354"/>
      <c r="AX4" s="1073"/>
      <c r="AY4" s="1073"/>
      <c r="AZ4" s="354"/>
      <c r="BA4" s="354"/>
      <c r="BB4" s="354"/>
      <c r="BC4" s="354"/>
      <c r="BD4" s="354"/>
      <c r="BE4" s="354"/>
      <c r="BF4" s="1073"/>
      <c r="BG4" s="1073"/>
      <c r="BH4" s="354"/>
      <c r="BI4" s="1073"/>
      <c r="BJ4" s="1073"/>
      <c r="BK4" s="1073"/>
      <c r="BL4" s="1073"/>
      <c r="BM4" s="1073"/>
      <c r="BN4" s="1073"/>
      <c r="BO4" s="354"/>
      <c r="BP4" s="1073"/>
      <c r="BQ4" s="1073"/>
      <c r="BR4" s="354"/>
      <c r="BS4" s="1073"/>
      <c r="BT4" s="1073"/>
      <c r="BU4" s="1073"/>
      <c r="BV4" s="1073"/>
      <c r="BW4" s="1073"/>
      <c r="BX4" s="1073"/>
      <c r="BY4" s="1073"/>
      <c r="BZ4" s="1073"/>
      <c r="CA4" s="1073"/>
      <c r="CB4" s="1073"/>
      <c r="CC4" s="1073"/>
      <c r="CD4" s="1073"/>
      <c r="CE4" s="1073"/>
      <c r="CF4" s="1073"/>
      <c r="CG4" s="1073"/>
      <c r="CH4" s="1073"/>
      <c r="CI4" s="1073"/>
      <c r="CJ4" s="1073"/>
      <c r="CK4" s="1073"/>
      <c r="CL4" s="1073"/>
      <c r="CM4" s="1073"/>
      <c r="CN4" s="1073"/>
      <c r="CO4" s="1073"/>
      <c r="CP4" s="1073"/>
      <c r="CQ4" s="1073"/>
      <c r="CR4" s="1073"/>
      <c r="CS4" s="1073"/>
      <c r="CT4" s="1073"/>
      <c r="CU4" s="1073"/>
      <c r="CV4" s="1073"/>
      <c r="CW4" s="1073"/>
      <c r="CX4" s="1073"/>
      <c r="CY4" s="1073"/>
      <c r="CZ4" s="1073"/>
      <c r="DA4" s="1073"/>
      <c r="DB4" s="1073"/>
      <c r="DC4" s="1073"/>
      <c r="DD4" s="1073"/>
      <c r="DE4" s="1073"/>
      <c r="DF4" s="1073"/>
      <c r="DG4" s="1073"/>
      <c r="DH4" s="354"/>
      <c r="DI4" s="354"/>
      <c r="DJ4" s="354"/>
      <c r="DK4" s="354"/>
      <c r="DL4" s="354"/>
      <c r="DM4" s="354"/>
      <c r="DN4" s="1073"/>
      <c r="DO4" s="1073"/>
      <c r="DP4" s="354"/>
      <c r="DQ4" s="354"/>
      <c r="DR4" s="354"/>
      <c r="DS4" s="1073"/>
      <c r="DT4" s="1073"/>
      <c r="DU4" s="354"/>
      <c r="DV4" s="1073"/>
      <c r="DW4" s="1073"/>
      <c r="DX4" s="1073"/>
      <c r="DY4" s="1073"/>
      <c r="DZ4" s="1073"/>
      <c r="EA4" s="354"/>
      <c r="EB4" s="354"/>
      <c r="EC4" s="354"/>
      <c r="ED4" s="354"/>
      <c r="EE4" s="354"/>
      <c r="EF4" s="1073"/>
      <c r="EG4" s="1073"/>
      <c r="EH4" s="354"/>
      <c r="EI4" s="354"/>
      <c r="EJ4" s="1073"/>
      <c r="EK4" s="1073"/>
      <c r="EL4" s="354"/>
      <c r="EM4" s="1073"/>
      <c r="EN4" s="1073"/>
      <c r="EO4" s="1073"/>
      <c r="EP4" s="1073"/>
      <c r="EQ4" s="1073"/>
      <c r="ER4" s="354"/>
      <c r="ES4" s="354"/>
      <c r="ET4" s="354"/>
      <c r="EU4" s="354"/>
      <c r="EV4" s="354"/>
      <c r="EW4" s="1073"/>
      <c r="EX4" s="1073"/>
      <c r="EY4" s="354"/>
      <c r="EZ4" s="263"/>
      <c r="FA4" s="263"/>
      <c r="FB4" s="235"/>
      <c r="FC4" s="235"/>
      <c r="FD4" s="235"/>
    </row>
    <row r="5" spans="1:160" ht="70.5" x14ac:dyDescent="0.25">
      <c r="B5" s="1127"/>
      <c r="C5" s="1128"/>
      <c r="D5" s="514"/>
      <c r="E5" s="515" t="s">
        <v>175</v>
      </c>
      <c r="F5" s="1079" t="str">
        <f>DATOS!B20</f>
        <v xml:space="preserve"> TRELLES ORDÓÑEZ CAROL ALEXANDRA</v>
      </c>
      <c r="G5" s="1079"/>
      <c r="H5" s="1079"/>
      <c r="I5" s="1079"/>
      <c r="J5" s="1079"/>
      <c r="K5" s="1079"/>
      <c r="L5" s="1131" t="s">
        <v>19</v>
      </c>
      <c r="M5" s="1131"/>
      <c r="N5" s="1079" t="s">
        <v>20</v>
      </c>
      <c r="O5" s="1079"/>
      <c r="Q5" s="516"/>
      <c r="R5" s="517"/>
      <c r="S5" s="516"/>
      <c r="T5" s="518"/>
      <c r="W5" s="242"/>
      <c r="X5" s="235"/>
      <c r="Y5" s="235"/>
      <c r="Z5" s="235"/>
      <c r="AA5" s="235"/>
      <c r="AB5" s="235"/>
      <c r="AC5" s="235"/>
      <c r="AD5" s="243"/>
      <c r="AE5" s="235"/>
      <c r="AF5" s="235"/>
      <c r="AG5" s="235"/>
      <c r="AH5" s="243"/>
      <c r="AI5" s="242"/>
      <c r="AJ5" s="242"/>
      <c r="AK5" s="353"/>
      <c r="AL5" s="353"/>
      <c r="AM5" s="353"/>
      <c r="AN5" s="353"/>
      <c r="AO5" s="1074"/>
      <c r="AP5" s="1074"/>
      <c r="AQ5" s="353"/>
      <c r="AR5" s="1074"/>
      <c r="AS5" s="1074"/>
      <c r="AT5" s="1074"/>
      <c r="AU5" s="1074"/>
      <c r="AV5" s="1074"/>
      <c r="AW5" s="1074"/>
      <c r="AX5" s="353"/>
      <c r="AY5" s="1074"/>
      <c r="AZ5" s="1074"/>
      <c r="BA5" s="353"/>
      <c r="BB5" s="1074"/>
      <c r="BC5" s="1074"/>
      <c r="BD5" s="1074"/>
      <c r="BE5" s="1074"/>
      <c r="BF5" s="1074"/>
      <c r="BG5" s="1074"/>
      <c r="BH5" s="1074"/>
      <c r="BI5" s="1074"/>
      <c r="BJ5" s="1074"/>
      <c r="BK5" s="1074"/>
      <c r="BL5" s="353"/>
      <c r="BM5" s="353"/>
      <c r="BN5" s="353"/>
      <c r="BO5" s="1074"/>
      <c r="BP5" s="1074"/>
      <c r="BQ5" s="353"/>
      <c r="BR5" s="353"/>
      <c r="BS5" s="353"/>
      <c r="BT5" s="353"/>
      <c r="BU5" s="353"/>
      <c r="BV5" s="353"/>
      <c r="BW5" s="353"/>
      <c r="BX5" s="353"/>
      <c r="BY5" s="353"/>
      <c r="BZ5" s="353"/>
      <c r="CA5" s="353"/>
      <c r="CB5" s="353"/>
      <c r="CC5" s="353"/>
      <c r="CD5" s="353"/>
      <c r="CE5" s="353"/>
      <c r="CF5" s="353"/>
      <c r="CG5" s="353"/>
      <c r="CH5" s="353"/>
      <c r="CI5" s="353"/>
      <c r="CJ5" s="353"/>
      <c r="CK5" s="353"/>
      <c r="CL5" s="353"/>
      <c r="CM5" s="353"/>
      <c r="CN5" s="353"/>
      <c r="CO5" s="353"/>
      <c r="CP5" s="353"/>
      <c r="CQ5" s="353"/>
      <c r="CR5" s="353"/>
      <c r="CS5" s="353"/>
      <c r="CT5" s="353"/>
      <c r="CU5" s="353"/>
      <c r="CV5" s="353"/>
      <c r="CW5" s="353"/>
      <c r="CX5" s="353"/>
      <c r="CY5" s="353"/>
      <c r="CZ5" s="353"/>
      <c r="DA5" s="353"/>
      <c r="DB5" s="1074"/>
      <c r="DC5" s="1074"/>
      <c r="DD5" s="353"/>
      <c r="DE5" s="1074"/>
      <c r="DF5" s="1074"/>
      <c r="DG5" s="1074"/>
      <c r="DH5" s="1074"/>
      <c r="DI5" s="1074"/>
      <c r="DJ5" s="353"/>
      <c r="DK5" s="353"/>
      <c r="DL5" s="353"/>
      <c r="DM5" s="353"/>
      <c r="DN5" s="353"/>
      <c r="DO5" s="1074"/>
      <c r="DP5" s="1074"/>
      <c r="DQ5" s="353"/>
      <c r="DR5" s="1074"/>
      <c r="DS5" s="1074"/>
      <c r="DT5" s="1074"/>
      <c r="DU5" s="1074"/>
      <c r="DV5" s="1074"/>
      <c r="DW5" s="1074"/>
      <c r="DX5" s="1074"/>
      <c r="DY5" s="353"/>
      <c r="DZ5" s="353"/>
      <c r="EA5" s="353"/>
      <c r="EB5" s="353"/>
      <c r="EC5" s="353"/>
      <c r="ED5" s="353"/>
      <c r="EE5" s="1074"/>
      <c r="EF5" s="1074"/>
      <c r="EG5" s="353"/>
      <c r="EH5" s="353"/>
      <c r="EI5" s="353"/>
      <c r="EJ5" s="353"/>
      <c r="EK5" s="1074"/>
      <c r="EL5" s="1074"/>
      <c r="EM5" s="1074"/>
      <c r="EN5" s="1074"/>
      <c r="EO5" s="1074"/>
      <c r="EP5" s="353"/>
      <c r="EQ5" s="353"/>
      <c r="ER5" s="353"/>
      <c r="ES5" s="353"/>
      <c r="ET5" s="353"/>
      <c r="EU5" s="353"/>
      <c r="EV5" s="1074"/>
      <c r="EW5" s="1074"/>
      <c r="EX5" s="353"/>
      <c r="EY5" s="353"/>
      <c r="EZ5" s="353"/>
      <c r="FA5" s="353"/>
      <c r="FB5" s="235"/>
      <c r="FC5" s="235"/>
      <c r="FD5" s="235"/>
    </row>
    <row r="6" spans="1:160" ht="71.25" thickBot="1" x14ac:dyDescent="0.3">
      <c r="B6" s="1127"/>
      <c r="C6" s="1128"/>
      <c r="D6" s="1078" t="s">
        <v>176</v>
      </c>
      <c r="E6" s="1078"/>
      <c r="F6" s="1078"/>
      <c r="G6" s="1078"/>
      <c r="H6" s="1078"/>
      <c r="I6" s="245">
        <f>DATOS!C16</f>
        <v>0</v>
      </c>
      <c r="J6" s="516"/>
      <c r="K6" s="516"/>
      <c r="L6" s="1080" t="s">
        <v>26</v>
      </c>
      <c r="M6" s="1080"/>
      <c r="N6" s="1077" t="str">
        <f>DATOS!C14</f>
        <v>SEGUNDO</v>
      </c>
      <c r="O6" s="1077"/>
      <c r="Q6" s="1080" t="s">
        <v>113</v>
      </c>
      <c r="R6" s="1080"/>
      <c r="S6" s="1077" t="str">
        <f>DATOS!C15</f>
        <v>"A"</v>
      </c>
      <c r="T6" s="1077"/>
      <c r="W6" s="242"/>
      <c r="X6" s="235"/>
      <c r="Y6" s="235"/>
      <c r="Z6" s="235"/>
      <c r="AA6" s="235"/>
      <c r="AB6" s="235"/>
      <c r="AC6" s="235"/>
      <c r="AD6" s="243"/>
      <c r="AE6" s="235"/>
      <c r="AF6" s="235"/>
      <c r="AG6" s="235"/>
      <c r="AH6" s="243"/>
      <c r="AI6" s="243"/>
      <c r="AJ6" s="243"/>
      <c r="AK6" s="1074"/>
      <c r="AL6" s="1074"/>
      <c r="AM6" s="1074"/>
      <c r="AN6" s="1074"/>
      <c r="AO6" s="1074"/>
      <c r="AP6" s="1074"/>
      <c r="AQ6" s="1074"/>
      <c r="AR6" s="1074"/>
      <c r="AS6" s="1074"/>
      <c r="AT6" s="1074"/>
      <c r="AU6" s="353"/>
      <c r="AV6" s="353"/>
      <c r="AW6" s="353"/>
      <c r="AX6" s="1074"/>
      <c r="AY6" s="1074"/>
      <c r="AZ6" s="353"/>
      <c r="BA6" s="353"/>
      <c r="BB6" s="353"/>
      <c r="BC6" s="353"/>
      <c r="BD6" s="353"/>
      <c r="BE6" s="353"/>
      <c r="BF6" s="1074"/>
      <c r="BG6" s="1074"/>
      <c r="BH6" s="353"/>
      <c r="BI6" s="1074"/>
      <c r="BJ6" s="1074"/>
      <c r="BK6" s="1074"/>
      <c r="BL6" s="1074"/>
      <c r="BM6" s="1074"/>
      <c r="BN6" s="1074"/>
      <c r="BO6" s="353"/>
      <c r="BP6" s="1074"/>
      <c r="BQ6" s="1074"/>
      <c r="BR6" s="353"/>
      <c r="BS6" s="1074"/>
      <c r="BT6" s="1074"/>
      <c r="BU6" s="1074"/>
      <c r="BV6" s="1074"/>
      <c r="BW6" s="1074"/>
      <c r="BX6" s="1074"/>
      <c r="BY6" s="1074"/>
      <c r="BZ6" s="1074"/>
      <c r="CA6" s="1074"/>
      <c r="CB6" s="1074"/>
      <c r="CC6" s="1074"/>
      <c r="CD6" s="1074"/>
      <c r="CE6" s="1074"/>
      <c r="CF6" s="1074"/>
      <c r="CG6" s="1074"/>
      <c r="CH6" s="1074"/>
      <c r="CI6" s="1074"/>
      <c r="CJ6" s="1074"/>
      <c r="CK6" s="1074"/>
      <c r="CL6" s="1074"/>
      <c r="CM6" s="1074"/>
      <c r="CN6" s="1074"/>
      <c r="CO6" s="1074"/>
      <c r="CP6" s="1074"/>
      <c r="CQ6" s="1074"/>
      <c r="CR6" s="1074"/>
      <c r="CS6" s="1074"/>
      <c r="CT6" s="1074"/>
      <c r="CU6" s="1074"/>
      <c r="CV6" s="1074"/>
      <c r="CW6" s="1074"/>
      <c r="CX6" s="1074"/>
      <c r="CY6" s="1074"/>
      <c r="CZ6" s="1074"/>
      <c r="DA6" s="1074"/>
      <c r="DB6" s="1074"/>
      <c r="DC6" s="1074"/>
      <c r="DD6" s="1074"/>
      <c r="DE6" s="1074"/>
      <c r="DF6" s="1074"/>
      <c r="DG6" s="1074"/>
      <c r="DH6" s="353"/>
      <c r="DI6" s="353"/>
      <c r="DJ6" s="353"/>
      <c r="DK6" s="353"/>
      <c r="DL6" s="353"/>
      <c r="DM6" s="353"/>
      <c r="DN6" s="1074"/>
      <c r="DO6" s="1074"/>
      <c r="DP6" s="353"/>
      <c r="DQ6" s="353"/>
      <c r="DR6" s="353"/>
      <c r="DS6" s="1074"/>
      <c r="DT6" s="1074"/>
      <c r="DU6" s="353"/>
      <c r="DV6" s="1074"/>
      <c r="DW6" s="1074"/>
      <c r="DX6" s="1074"/>
      <c r="DY6" s="1074"/>
      <c r="DZ6" s="1074"/>
      <c r="EA6" s="353"/>
      <c r="EB6" s="353"/>
      <c r="EC6" s="353"/>
      <c r="ED6" s="353"/>
      <c r="EE6" s="353"/>
      <c r="EF6" s="1074"/>
      <c r="EG6" s="1074"/>
      <c r="EH6" s="353"/>
      <c r="EI6" s="353"/>
      <c r="EJ6" s="1074"/>
      <c r="EK6" s="1074"/>
      <c r="EL6" s="353"/>
      <c r="EM6" s="1074"/>
      <c r="EN6" s="1074"/>
      <c r="EO6" s="1074"/>
      <c r="EP6" s="1074"/>
      <c r="EQ6" s="1074"/>
      <c r="ER6" s="353"/>
      <c r="ES6" s="353"/>
      <c r="ET6" s="353"/>
      <c r="EU6" s="353"/>
      <c r="EV6" s="353"/>
      <c r="EW6" s="1074"/>
      <c r="EX6" s="1074"/>
      <c r="EY6" s="353"/>
      <c r="EZ6" s="353"/>
      <c r="FA6" s="353"/>
      <c r="FB6" s="235"/>
      <c r="FC6" s="235"/>
      <c r="FD6" s="235"/>
    </row>
    <row r="7" spans="1:160" s="43" customFormat="1" ht="96" customHeight="1" thickBot="1" x14ac:dyDescent="0.9">
      <c r="B7" s="1127"/>
      <c r="C7" s="1128"/>
      <c r="D7" s="1094" t="s">
        <v>38</v>
      </c>
      <c r="E7" s="1094"/>
      <c r="F7" s="1094"/>
      <c r="G7" s="1094"/>
      <c r="H7" s="1094"/>
      <c r="I7" s="1094"/>
      <c r="J7" s="1094"/>
      <c r="K7" s="1094"/>
      <c r="L7" s="1094"/>
      <c r="M7" s="1094"/>
      <c r="N7" s="1094"/>
      <c r="O7" s="1094"/>
      <c r="P7" s="1094"/>
      <c r="Q7" s="1094"/>
      <c r="R7" s="1094"/>
      <c r="S7" s="1094"/>
      <c r="T7" s="1094"/>
      <c r="U7" s="1095" t="s">
        <v>40</v>
      </c>
      <c r="V7" s="1096"/>
      <c r="W7" s="1096"/>
      <c r="X7" s="1096"/>
      <c r="Y7" s="1096"/>
      <c r="Z7" s="1096"/>
      <c r="AA7" s="1096"/>
      <c r="AB7" s="1096"/>
      <c r="AC7" s="1096"/>
      <c r="AD7" s="1096"/>
      <c r="AE7" s="1096"/>
      <c r="AF7" s="1096"/>
      <c r="AG7" s="1096"/>
      <c r="AH7" s="1096"/>
      <c r="AI7" s="1096"/>
      <c r="AJ7" s="1096"/>
      <c r="AK7" s="1097"/>
      <c r="AL7" s="1095" t="s">
        <v>42</v>
      </c>
      <c r="AM7" s="1096"/>
      <c r="AN7" s="1096"/>
      <c r="AO7" s="1096"/>
      <c r="AP7" s="1096"/>
      <c r="AQ7" s="1096"/>
      <c r="AR7" s="1096"/>
      <c r="AS7" s="1096"/>
      <c r="AT7" s="1096"/>
      <c r="AU7" s="1096"/>
      <c r="AV7" s="1096"/>
      <c r="AW7" s="1096"/>
      <c r="AX7" s="1096"/>
      <c r="AY7" s="1096"/>
      <c r="AZ7" s="1096"/>
      <c r="BA7" s="1096"/>
      <c r="BB7" s="1097"/>
      <c r="BC7" s="1095" t="s">
        <v>44</v>
      </c>
      <c r="BD7" s="1096"/>
      <c r="BE7" s="1096"/>
      <c r="BF7" s="1096"/>
      <c r="BG7" s="1096"/>
      <c r="BH7" s="1096"/>
      <c r="BI7" s="1096"/>
      <c r="BJ7" s="1096"/>
      <c r="BK7" s="1096"/>
      <c r="BL7" s="1096"/>
      <c r="BM7" s="1096"/>
      <c r="BN7" s="1096"/>
      <c r="BO7" s="1096"/>
      <c r="BP7" s="1096"/>
      <c r="BQ7" s="1096"/>
      <c r="BR7" s="1096"/>
      <c r="BS7" s="1097"/>
      <c r="BT7" s="1095" t="s">
        <v>39</v>
      </c>
      <c r="BU7" s="1096"/>
      <c r="BV7" s="1096"/>
      <c r="BW7" s="1096"/>
      <c r="BX7" s="1096"/>
      <c r="BY7" s="1096"/>
      <c r="BZ7" s="1096"/>
      <c r="CA7" s="1096"/>
      <c r="CB7" s="1096"/>
      <c r="CC7" s="1096"/>
      <c r="CD7" s="1096"/>
      <c r="CE7" s="1096"/>
      <c r="CF7" s="1096"/>
      <c r="CG7" s="1096"/>
      <c r="CH7" s="1096"/>
      <c r="CI7" s="1096"/>
      <c r="CJ7" s="1097"/>
      <c r="CK7" s="1095" t="s">
        <v>47</v>
      </c>
      <c r="CL7" s="1096"/>
      <c r="CM7" s="1096"/>
      <c r="CN7" s="1096"/>
      <c r="CO7" s="1096"/>
      <c r="CP7" s="1096"/>
      <c r="CQ7" s="1096"/>
      <c r="CR7" s="1096"/>
      <c r="CS7" s="1096"/>
      <c r="CT7" s="1096"/>
      <c r="CU7" s="1096"/>
      <c r="CV7" s="1096"/>
      <c r="CW7" s="1096"/>
      <c r="CX7" s="1096"/>
      <c r="CY7" s="1096"/>
      <c r="CZ7" s="1096"/>
      <c r="DA7" s="1097"/>
      <c r="DB7" s="1094" t="s">
        <v>50</v>
      </c>
      <c r="DC7" s="1094"/>
      <c r="DD7" s="1094"/>
      <c r="DE7" s="1094"/>
      <c r="DF7" s="1094"/>
      <c r="DG7" s="1094"/>
      <c r="DH7" s="1094"/>
      <c r="DI7" s="1094"/>
      <c r="DJ7" s="1094"/>
      <c r="DK7" s="1094"/>
      <c r="DL7" s="1094"/>
      <c r="DM7" s="1094"/>
      <c r="DN7" s="1094"/>
      <c r="DO7" s="1094"/>
      <c r="DP7" s="1094"/>
      <c r="DQ7" s="1094"/>
      <c r="DR7" s="1094"/>
      <c r="DS7" s="1094" t="s">
        <v>52</v>
      </c>
      <c r="DT7" s="1094"/>
      <c r="DU7" s="1094"/>
      <c r="DV7" s="1094"/>
      <c r="DW7" s="1094"/>
      <c r="DX7" s="1094"/>
      <c r="DY7" s="1094"/>
      <c r="DZ7" s="1094"/>
      <c r="EA7" s="1094"/>
      <c r="EB7" s="1094"/>
      <c r="EC7" s="1094"/>
      <c r="ED7" s="1094"/>
      <c r="EE7" s="1094"/>
      <c r="EF7" s="1094"/>
      <c r="EG7" s="1094"/>
      <c r="EH7" s="1094"/>
      <c r="EI7" s="1094"/>
      <c r="EJ7" s="1094" t="s">
        <v>55</v>
      </c>
      <c r="EK7" s="1094"/>
      <c r="EL7" s="1094"/>
      <c r="EM7" s="1094"/>
      <c r="EN7" s="1094"/>
      <c r="EO7" s="1094"/>
      <c r="EP7" s="1094"/>
      <c r="EQ7" s="1094"/>
      <c r="ER7" s="1094"/>
      <c r="ES7" s="1094"/>
      <c r="ET7" s="1094"/>
      <c r="EU7" s="1094"/>
      <c r="EV7" s="1094"/>
      <c r="EW7" s="1094"/>
      <c r="EX7" s="1094"/>
      <c r="EY7" s="1094"/>
      <c r="EZ7" s="1094"/>
      <c r="FA7" s="1118" t="s">
        <v>177</v>
      </c>
      <c r="FB7" s="1119"/>
      <c r="FC7" s="1114" t="s">
        <v>178</v>
      </c>
      <c r="FD7" s="1115"/>
    </row>
    <row r="8" spans="1:160" s="9" customFormat="1" ht="136.5" customHeight="1" x14ac:dyDescent="0.35">
      <c r="A8" s="18"/>
      <c r="B8" s="1127"/>
      <c r="C8" s="1128"/>
      <c r="D8" s="1081" t="s">
        <v>187</v>
      </c>
      <c r="E8" s="1081"/>
      <c r="F8" s="1081"/>
      <c r="G8" s="1082"/>
      <c r="H8" s="1085" t="s">
        <v>188</v>
      </c>
      <c r="I8" s="1086"/>
      <c r="J8" s="1086"/>
      <c r="K8" s="1087"/>
      <c r="L8" s="1110" t="s">
        <v>163</v>
      </c>
      <c r="M8" s="1111"/>
      <c r="N8" s="1106" t="s">
        <v>934</v>
      </c>
      <c r="O8" s="1107"/>
      <c r="P8" s="1098" t="s">
        <v>935</v>
      </c>
      <c r="Q8" s="1099"/>
      <c r="R8" s="1099"/>
      <c r="S8" s="1099"/>
      <c r="T8" s="1100"/>
      <c r="U8" s="1081" t="s">
        <v>187</v>
      </c>
      <c r="V8" s="1081"/>
      <c r="W8" s="1081"/>
      <c r="X8" s="1082"/>
      <c r="Y8" s="1085" t="s">
        <v>188</v>
      </c>
      <c r="Z8" s="1086"/>
      <c r="AA8" s="1086"/>
      <c r="AB8" s="1087"/>
      <c r="AC8" s="1110" t="s">
        <v>163</v>
      </c>
      <c r="AD8" s="1111"/>
      <c r="AE8" s="1106" t="s">
        <v>934</v>
      </c>
      <c r="AF8" s="1107"/>
      <c r="AG8" s="1098" t="s">
        <v>935</v>
      </c>
      <c r="AH8" s="1099"/>
      <c r="AI8" s="1099"/>
      <c r="AJ8" s="1099"/>
      <c r="AK8" s="1100"/>
      <c r="AL8" s="1081" t="s">
        <v>187</v>
      </c>
      <c r="AM8" s="1081"/>
      <c r="AN8" s="1081"/>
      <c r="AO8" s="1082"/>
      <c r="AP8" s="1085" t="s">
        <v>188</v>
      </c>
      <c r="AQ8" s="1086"/>
      <c r="AR8" s="1086"/>
      <c r="AS8" s="1087"/>
      <c r="AT8" s="1110" t="s">
        <v>163</v>
      </c>
      <c r="AU8" s="1111"/>
      <c r="AV8" s="1106" t="s">
        <v>934</v>
      </c>
      <c r="AW8" s="1107"/>
      <c r="AX8" s="1098" t="s">
        <v>935</v>
      </c>
      <c r="AY8" s="1099"/>
      <c r="AZ8" s="1099"/>
      <c r="BA8" s="1099"/>
      <c r="BB8" s="1100"/>
      <c r="BC8" s="1081" t="s">
        <v>187</v>
      </c>
      <c r="BD8" s="1081"/>
      <c r="BE8" s="1081"/>
      <c r="BF8" s="1082"/>
      <c r="BG8" s="1085" t="s">
        <v>188</v>
      </c>
      <c r="BH8" s="1086"/>
      <c r="BI8" s="1086"/>
      <c r="BJ8" s="1087"/>
      <c r="BK8" s="1110" t="s">
        <v>163</v>
      </c>
      <c r="BL8" s="1111"/>
      <c r="BM8" s="1106" t="s">
        <v>934</v>
      </c>
      <c r="BN8" s="1107"/>
      <c r="BO8" s="1098" t="s">
        <v>935</v>
      </c>
      <c r="BP8" s="1099"/>
      <c r="BQ8" s="1099"/>
      <c r="BR8" s="1099"/>
      <c r="BS8" s="1100"/>
      <c r="BT8" s="1081" t="s">
        <v>187</v>
      </c>
      <c r="BU8" s="1081"/>
      <c r="BV8" s="1081"/>
      <c r="BW8" s="1082"/>
      <c r="BX8" s="1085" t="s">
        <v>188</v>
      </c>
      <c r="BY8" s="1086"/>
      <c r="BZ8" s="1086"/>
      <c r="CA8" s="1087"/>
      <c r="CB8" s="1110" t="s">
        <v>163</v>
      </c>
      <c r="CC8" s="1111"/>
      <c r="CD8" s="1106" t="s">
        <v>934</v>
      </c>
      <c r="CE8" s="1107"/>
      <c r="CF8" s="1098" t="s">
        <v>935</v>
      </c>
      <c r="CG8" s="1099"/>
      <c r="CH8" s="1099"/>
      <c r="CI8" s="1099"/>
      <c r="CJ8" s="1100"/>
      <c r="CK8" s="1081" t="s">
        <v>187</v>
      </c>
      <c r="CL8" s="1081"/>
      <c r="CM8" s="1081"/>
      <c r="CN8" s="1082"/>
      <c r="CO8" s="1085" t="s">
        <v>188</v>
      </c>
      <c r="CP8" s="1086"/>
      <c r="CQ8" s="1086"/>
      <c r="CR8" s="1087"/>
      <c r="CS8" s="1110" t="s">
        <v>163</v>
      </c>
      <c r="CT8" s="1111"/>
      <c r="CU8" s="1106" t="s">
        <v>934</v>
      </c>
      <c r="CV8" s="1107"/>
      <c r="CW8" s="1098" t="s">
        <v>935</v>
      </c>
      <c r="CX8" s="1099"/>
      <c r="CY8" s="1099"/>
      <c r="CZ8" s="1099"/>
      <c r="DA8" s="1100"/>
      <c r="DB8" s="1081" t="s">
        <v>187</v>
      </c>
      <c r="DC8" s="1081"/>
      <c r="DD8" s="1081"/>
      <c r="DE8" s="1082"/>
      <c r="DF8" s="1085" t="s">
        <v>188</v>
      </c>
      <c r="DG8" s="1086"/>
      <c r="DH8" s="1086"/>
      <c r="DI8" s="1087"/>
      <c r="DJ8" s="1110" t="s">
        <v>163</v>
      </c>
      <c r="DK8" s="1111"/>
      <c r="DL8" s="1106" t="s">
        <v>934</v>
      </c>
      <c r="DM8" s="1107"/>
      <c r="DN8" s="1098" t="s">
        <v>935</v>
      </c>
      <c r="DO8" s="1099"/>
      <c r="DP8" s="1099"/>
      <c r="DQ8" s="1099"/>
      <c r="DR8" s="1100"/>
      <c r="DS8" s="1081" t="s">
        <v>187</v>
      </c>
      <c r="DT8" s="1081"/>
      <c r="DU8" s="1081"/>
      <c r="DV8" s="1082"/>
      <c r="DW8" s="1085" t="s">
        <v>188</v>
      </c>
      <c r="DX8" s="1086"/>
      <c r="DY8" s="1086"/>
      <c r="DZ8" s="1087"/>
      <c r="EA8" s="1110" t="s">
        <v>163</v>
      </c>
      <c r="EB8" s="1111"/>
      <c r="EC8" s="1106" t="s">
        <v>934</v>
      </c>
      <c r="ED8" s="1107"/>
      <c r="EE8" s="1098" t="s">
        <v>935</v>
      </c>
      <c r="EF8" s="1099"/>
      <c r="EG8" s="1099"/>
      <c r="EH8" s="1099"/>
      <c r="EI8" s="1100"/>
      <c r="EJ8" s="1081" t="s">
        <v>187</v>
      </c>
      <c r="EK8" s="1081"/>
      <c r="EL8" s="1081"/>
      <c r="EM8" s="1082"/>
      <c r="EN8" s="1085" t="s">
        <v>188</v>
      </c>
      <c r="EO8" s="1086"/>
      <c r="EP8" s="1086"/>
      <c r="EQ8" s="1087"/>
      <c r="ER8" s="1110" t="s">
        <v>163</v>
      </c>
      <c r="ES8" s="1111"/>
      <c r="ET8" s="1106" t="s">
        <v>934</v>
      </c>
      <c r="EU8" s="1107"/>
      <c r="EV8" s="1098" t="s">
        <v>935</v>
      </c>
      <c r="EW8" s="1099"/>
      <c r="EX8" s="1099"/>
      <c r="EY8" s="1099"/>
      <c r="EZ8" s="1100"/>
      <c r="FA8" s="1120"/>
      <c r="FB8" s="1121"/>
      <c r="FC8" s="1116"/>
      <c r="FD8" s="1117"/>
    </row>
    <row r="9" spans="1:160" s="10" customFormat="1" ht="159" customHeight="1" thickBot="1" x14ac:dyDescent="0.3">
      <c r="A9" s="19"/>
      <c r="B9" s="1129"/>
      <c r="C9" s="1130"/>
      <c r="D9" s="1083"/>
      <c r="E9" s="1083"/>
      <c r="F9" s="1083"/>
      <c r="G9" s="1084"/>
      <c r="H9" s="1088"/>
      <c r="I9" s="1089"/>
      <c r="J9" s="1089"/>
      <c r="K9" s="1090"/>
      <c r="L9" s="1112"/>
      <c r="M9" s="1113"/>
      <c r="N9" s="1108"/>
      <c r="O9" s="1109"/>
      <c r="P9" s="1101"/>
      <c r="Q9" s="1102"/>
      <c r="R9" s="1102"/>
      <c r="S9" s="1102"/>
      <c r="T9" s="1103"/>
      <c r="U9" s="1083"/>
      <c r="V9" s="1083"/>
      <c r="W9" s="1083"/>
      <c r="X9" s="1084"/>
      <c r="Y9" s="1088"/>
      <c r="Z9" s="1089"/>
      <c r="AA9" s="1089"/>
      <c r="AB9" s="1090"/>
      <c r="AC9" s="1112"/>
      <c r="AD9" s="1113"/>
      <c r="AE9" s="1108"/>
      <c r="AF9" s="1109"/>
      <c r="AG9" s="1101"/>
      <c r="AH9" s="1102"/>
      <c r="AI9" s="1102"/>
      <c r="AJ9" s="1102"/>
      <c r="AK9" s="1103"/>
      <c r="AL9" s="1083"/>
      <c r="AM9" s="1083"/>
      <c r="AN9" s="1083"/>
      <c r="AO9" s="1084"/>
      <c r="AP9" s="1088"/>
      <c r="AQ9" s="1089"/>
      <c r="AR9" s="1089"/>
      <c r="AS9" s="1090"/>
      <c r="AT9" s="1112"/>
      <c r="AU9" s="1113"/>
      <c r="AV9" s="1108"/>
      <c r="AW9" s="1109"/>
      <c r="AX9" s="1101"/>
      <c r="AY9" s="1102"/>
      <c r="AZ9" s="1102"/>
      <c r="BA9" s="1102"/>
      <c r="BB9" s="1103"/>
      <c r="BC9" s="1083"/>
      <c r="BD9" s="1083"/>
      <c r="BE9" s="1083"/>
      <c r="BF9" s="1084"/>
      <c r="BG9" s="1088"/>
      <c r="BH9" s="1089"/>
      <c r="BI9" s="1089"/>
      <c r="BJ9" s="1090"/>
      <c r="BK9" s="1112"/>
      <c r="BL9" s="1113"/>
      <c r="BM9" s="1108"/>
      <c r="BN9" s="1109"/>
      <c r="BO9" s="1101"/>
      <c r="BP9" s="1102"/>
      <c r="BQ9" s="1102"/>
      <c r="BR9" s="1102"/>
      <c r="BS9" s="1103"/>
      <c r="BT9" s="1083"/>
      <c r="BU9" s="1083"/>
      <c r="BV9" s="1083"/>
      <c r="BW9" s="1084"/>
      <c r="BX9" s="1088"/>
      <c r="BY9" s="1089"/>
      <c r="BZ9" s="1089"/>
      <c r="CA9" s="1090"/>
      <c r="CB9" s="1112"/>
      <c r="CC9" s="1113"/>
      <c r="CD9" s="1108"/>
      <c r="CE9" s="1109"/>
      <c r="CF9" s="1101"/>
      <c r="CG9" s="1102"/>
      <c r="CH9" s="1102"/>
      <c r="CI9" s="1102"/>
      <c r="CJ9" s="1103"/>
      <c r="CK9" s="1083"/>
      <c r="CL9" s="1083"/>
      <c r="CM9" s="1083"/>
      <c r="CN9" s="1084"/>
      <c r="CO9" s="1088"/>
      <c r="CP9" s="1089"/>
      <c r="CQ9" s="1089"/>
      <c r="CR9" s="1090"/>
      <c r="CS9" s="1112"/>
      <c r="CT9" s="1113"/>
      <c r="CU9" s="1108"/>
      <c r="CV9" s="1109"/>
      <c r="CW9" s="1101"/>
      <c r="CX9" s="1102"/>
      <c r="CY9" s="1102"/>
      <c r="CZ9" s="1102"/>
      <c r="DA9" s="1103"/>
      <c r="DB9" s="1083"/>
      <c r="DC9" s="1083"/>
      <c r="DD9" s="1083"/>
      <c r="DE9" s="1084"/>
      <c r="DF9" s="1088"/>
      <c r="DG9" s="1089"/>
      <c r="DH9" s="1089"/>
      <c r="DI9" s="1090"/>
      <c r="DJ9" s="1112"/>
      <c r="DK9" s="1113"/>
      <c r="DL9" s="1108"/>
      <c r="DM9" s="1109"/>
      <c r="DN9" s="1101"/>
      <c r="DO9" s="1102"/>
      <c r="DP9" s="1102"/>
      <c r="DQ9" s="1102"/>
      <c r="DR9" s="1103"/>
      <c r="DS9" s="1083"/>
      <c r="DT9" s="1083"/>
      <c r="DU9" s="1083"/>
      <c r="DV9" s="1084"/>
      <c r="DW9" s="1088"/>
      <c r="DX9" s="1105"/>
      <c r="DY9" s="1089"/>
      <c r="DZ9" s="1090"/>
      <c r="EA9" s="1112"/>
      <c r="EB9" s="1113"/>
      <c r="EC9" s="1108"/>
      <c r="ED9" s="1109"/>
      <c r="EE9" s="1101"/>
      <c r="EF9" s="1102"/>
      <c r="EG9" s="1102"/>
      <c r="EH9" s="1102"/>
      <c r="EI9" s="1103"/>
      <c r="EJ9" s="1083"/>
      <c r="EK9" s="1083"/>
      <c r="EL9" s="1083"/>
      <c r="EM9" s="1084"/>
      <c r="EN9" s="1088"/>
      <c r="EO9" s="1089"/>
      <c r="EP9" s="1089"/>
      <c r="EQ9" s="1090"/>
      <c r="ER9" s="1112"/>
      <c r="ES9" s="1113"/>
      <c r="ET9" s="1108"/>
      <c r="EU9" s="1109"/>
      <c r="EV9" s="1101"/>
      <c r="EW9" s="1102"/>
      <c r="EX9" s="1102"/>
      <c r="EY9" s="1102"/>
      <c r="EZ9" s="1103"/>
      <c r="FA9" s="1120"/>
      <c r="FB9" s="1121"/>
      <c r="FC9" s="1116"/>
      <c r="FD9" s="1117"/>
    </row>
    <row r="10" spans="1:160" s="11" customFormat="1" ht="149.25" customHeight="1" thickBot="1" x14ac:dyDescent="0.3">
      <c r="A10" s="20"/>
      <c r="B10" s="59" t="s">
        <v>147</v>
      </c>
      <c r="C10" s="538" t="s">
        <v>197</v>
      </c>
      <c r="D10" s="529" t="s">
        <v>198</v>
      </c>
      <c r="E10" s="529" t="s">
        <v>199</v>
      </c>
      <c r="F10" s="529" t="s">
        <v>286</v>
      </c>
      <c r="G10" s="529" t="s">
        <v>914</v>
      </c>
      <c r="H10" s="530" t="s">
        <v>198</v>
      </c>
      <c r="I10" s="530" t="s">
        <v>199</v>
      </c>
      <c r="J10" s="530" t="s">
        <v>286</v>
      </c>
      <c r="K10" s="530" t="s">
        <v>914</v>
      </c>
      <c r="L10" s="531" t="s">
        <v>200</v>
      </c>
      <c r="M10" s="501" t="s">
        <v>166</v>
      </c>
      <c r="N10" s="282" t="s">
        <v>164</v>
      </c>
      <c r="O10" s="282" t="s">
        <v>201</v>
      </c>
      <c r="P10" s="513" t="s">
        <v>927</v>
      </c>
      <c r="Q10" s="512" t="s">
        <v>937</v>
      </c>
      <c r="R10" s="466" t="s">
        <v>936</v>
      </c>
      <c r="S10" s="643" t="s">
        <v>202</v>
      </c>
      <c r="T10" s="505" t="s">
        <v>167</v>
      </c>
      <c r="U10" s="529" t="s">
        <v>198</v>
      </c>
      <c r="V10" s="529" t="s">
        <v>199</v>
      </c>
      <c r="W10" s="529" t="s">
        <v>286</v>
      </c>
      <c r="X10" s="529" t="s">
        <v>914</v>
      </c>
      <c r="Y10" s="530" t="s">
        <v>198</v>
      </c>
      <c r="Z10" s="530" t="s">
        <v>199</v>
      </c>
      <c r="AA10" s="530" t="s">
        <v>286</v>
      </c>
      <c r="AB10" s="530" t="s">
        <v>914</v>
      </c>
      <c r="AC10" s="531" t="s">
        <v>200</v>
      </c>
      <c r="AD10" s="501" t="s">
        <v>166</v>
      </c>
      <c r="AE10" s="282" t="s">
        <v>164</v>
      </c>
      <c r="AF10" s="282" t="s">
        <v>201</v>
      </c>
      <c r="AG10" s="513" t="s">
        <v>927</v>
      </c>
      <c r="AH10" s="512" t="s">
        <v>937</v>
      </c>
      <c r="AI10" s="466" t="s">
        <v>936</v>
      </c>
      <c r="AJ10" s="643" t="s">
        <v>202</v>
      </c>
      <c r="AK10" s="505" t="s">
        <v>167</v>
      </c>
      <c r="AL10" s="529" t="s">
        <v>198</v>
      </c>
      <c r="AM10" s="529" t="s">
        <v>199</v>
      </c>
      <c r="AN10" s="529" t="s">
        <v>286</v>
      </c>
      <c r="AO10" s="529" t="s">
        <v>914</v>
      </c>
      <c r="AP10" s="530" t="s">
        <v>198</v>
      </c>
      <c r="AQ10" s="530" t="s">
        <v>199</v>
      </c>
      <c r="AR10" s="530" t="s">
        <v>286</v>
      </c>
      <c r="AS10" s="530" t="s">
        <v>914</v>
      </c>
      <c r="AT10" s="531" t="s">
        <v>200</v>
      </c>
      <c r="AU10" s="501" t="s">
        <v>166</v>
      </c>
      <c r="AV10" s="282" t="s">
        <v>164</v>
      </c>
      <c r="AW10" s="282" t="s">
        <v>201</v>
      </c>
      <c r="AX10" s="513" t="s">
        <v>927</v>
      </c>
      <c r="AY10" s="512" t="s">
        <v>937</v>
      </c>
      <c r="AZ10" s="466" t="s">
        <v>936</v>
      </c>
      <c r="BA10" s="643" t="s">
        <v>202</v>
      </c>
      <c r="BB10" s="505" t="s">
        <v>167</v>
      </c>
      <c r="BC10" s="529" t="s">
        <v>198</v>
      </c>
      <c r="BD10" s="529" t="s">
        <v>199</v>
      </c>
      <c r="BE10" s="529" t="s">
        <v>286</v>
      </c>
      <c r="BF10" s="529" t="s">
        <v>914</v>
      </c>
      <c r="BG10" s="530" t="s">
        <v>198</v>
      </c>
      <c r="BH10" s="530" t="s">
        <v>199</v>
      </c>
      <c r="BI10" s="530" t="s">
        <v>286</v>
      </c>
      <c r="BJ10" s="530" t="s">
        <v>914</v>
      </c>
      <c r="BK10" s="531" t="s">
        <v>200</v>
      </c>
      <c r="BL10" s="501" t="s">
        <v>166</v>
      </c>
      <c r="BM10" s="282" t="s">
        <v>164</v>
      </c>
      <c r="BN10" s="282" t="s">
        <v>201</v>
      </c>
      <c r="BO10" s="513" t="s">
        <v>927</v>
      </c>
      <c r="BP10" s="512" t="s">
        <v>937</v>
      </c>
      <c r="BQ10" s="466" t="s">
        <v>936</v>
      </c>
      <c r="BR10" s="643" t="s">
        <v>202</v>
      </c>
      <c r="BS10" s="505" t="s">
        <v>167</v>
      </c>
      <c r="BT10" s="529" t="s">
        <v>198</v>
      </c>
      <c r="BU10" s="529" t="s">
        <v>199</v>
      </c>
      <c r="BV10" s="529" t="s">
        <v>286</v>
      </c>
      <c r="BW10" s="529" t="s">
        <v>914</v>
      </c>
      <c r="BX10" s="530" t="s">
        <v>198</v>
      </c>
      <c r="BY10" s="530" t="s">
        <v>199</v>
      </c>
      <c r="BZ10" s="530" t="s">
        <v>286</v>
      </c>
      <c r="CA10" s="530" t="s">
        <v>914</v>
      </c>
      <c r="CB10" s="531" t="s">
        <v>200</v>
      </c>
      <c r="CC10" s="501" t="s">
        <v>166</v>
      </c>
      <c r="CD10" s="282" t="s">
        <v>164</v>
      </c>
      <c r="CE10" s="282" t="s">
        <v>201</v>
      </c>
      <c r="CF10" s="513" t="s">
        <v>927</v>
      </c>
      <c r="CG10" s="512" t="s">
        <v>937</v>
      </c>
      <c r="CH10" s="466" t="s">
        <v>936</v>
      </c>
      <c r="CI10" s="643" t="s">
        <v>202</v>
      </c>
      <c r="CJ10" s="505" t="s">
        <v>167</v>
      </c>
      <c r="CK10" s="529" t="s">
        <v>198</v>
      </c>
      <c r="CL10" s="529" t="s">
        <v>199</v>
      </c>
      <c r="CM10" s="529" t="s">
        <v>286</v>
      </c>
      <c r="CN10" s="529" t="s">
        <v>914</v>
      </c>
      <c r="CO10" s="530" t="s">
        <v>198</v>
      </c>
      <c r="CP10" s="530" t="s">
        <v>199</v>
      </c>
      <c r="CQ10" s="530" t="s">
        <v>286</v>
      </c>
      <c r="CR10" s="530" t="s">
        <v>914</v>
      </c>
      <c r="CS10" s="531" t="s">
        <v>200</v>
      </c>
      <c r="CT10" s="501" t="s">
        <v>166</v>
      </c>
      <c r="CU10" s="282" t="s">
        <v>164</v>
      </c>
      <c r="CV10" s="282" t="s">
        <v>201</v>
      </c>
      <c r="CW10" s="513" t="s">
        <v>927</v>
      </c>
      <c r="CX10" s="512" t="s">
        <v>937</v>
      </c>
      <c r="CY10" s="466" t="s">
        <v>936</v>
      </c>
      <c r="CZ10" s="643" t="s">
        <v>202</v>
      </c>
      <c r="DA10" s="505" t="s">
        <v>167</v>
      </c>
      <c r="DB10" s="529" t="s">
        <v>198</v>
      </c>
      <c r="DC10" s="529" t="s">
        <v>199</v>
      </c>
      <c r="DD10" s="529" t="s">
        <v>286</v>
      </c>
      <c r="DE10" s="529" t="s">
        <v>914</v>
      </c>
      <c r="DF10" s="530" t="s">
        <v>198</v>
      </c>
      <c r="DG10" s="530" t="s">
        <v>199</v>
      </c>
      <c r="DH10" s="530" t="s">
        <v>286</v>
      </c>
      <c r="DI10" s="530" t="s">
        <v>914</v>
      </c>
      <c r="DJ10" s="531" t="s">
        <v>200</v>
      </c>
      <c r="DK10" s="501" t="s">
        <v>166</v>
      </c>
      <c r="DL10" s="282" t="s">
        <v>164</v>
      </c>
      <c r="DM10" s="282" t="s">
        <v>201</v>
      </c>
      <c r="DN10" s="513" t="s">
        <v>927</v>
      </c>
      <c r="DO10" s="512" t="s">
        <v>937</v>
      </c>
      <c r="DP10" s="466" t="s">
        <v>936</v>
      </c>
      <c r="DQ10" s="643" t="s">
        <v>202</v>
      </c>
      <c r="DR10" s="505" t="s">
        <v>167</v>
      </c>
      <c r="DS10" s="529" t="s">
        <v>198</v>
      </c>
      <c r="DT10" s="529" t="s">
        <v>199</v>
      </c>
      <c r="DU10" s="529" t="s">
        <v>286</v>
      </c>
      <c r="DV10" s="529" t="s">
        <v>914</v>
      </c>
      <c r="DW10" s="619" t="s">
        <v>198</v>
      </c>
      <c r="DX10" s="622" t="s">
        <v>199</v>
      </c>
      <c r="DY10" s="620" t="s">
        <v>286</v>
      </c>
      <c r="DZ10" s="530" t="s">
        <v>914</v>
      </c>
      <c r="EA10" s="531" t="s">
        <v>200</v>
      </c>
      <c r="EB10" s="501" t="s">
        <v>166</v>
      </c>
      <c r="EC10" s="282" t="s">
        <v>164</v>
      </c>
      <c r="ED10" s="282" t="s">
        <v>201</v>
      </c>
      <c r="EE10" s="513" t="s">
        <v>927</v>
      </c>
      <c r="EF10" s="512" t="s">
        <v>937</v>
      </c>
      <c r="EG10" s="466" t="s">
        <v>936</v>
      </c>
      <c r="EH10" s="643" t="s">
        <v>202</v>
      </c>
      <c r="EI10" s="505" t="s">
        <v>167</v>
      </c>
      <c r="EJ10" s="529" t="s">
        <v>198</v>
      </c>
      <c r="EK10" s="529" t="s">
        <v>199</v>
      </c>
      <c r="EL10" s="529" t="s">
        <v>286</v>
      </c>
      <c r="EM10" s="529" t="s">
        <v>914</v>
      </c>
      <c r="EN10" s="530" t="s">
        <v>198</v>
      </c>
      <c r="EO10" s="530" t="s">
        <v>199</v>
      </c>
      <c r="EP10" s="530" t="s">
        <v>286</v>
      </c>
      <c r="EQ10" s="530" t="s">
        <v>914</v>
      </c>
      <c r="ER10" s="531" t="s">
        <v>200</v>
      </c>
      <c r="ES10" s="501" t="s">
        <v>166</v>
      </c>
      <c r="ET10" s="282" t="s">
        <v>164</v>
      </c>
      <c r="EU10" s="282" t="s">
        <v>201</v>
      </c>
      <c r="EV10" s="513" t="s">
        <v>927</v>
      </c>
      <c r="EW10" s="512" t="s">
        <v>937</v>
      </c>
      <c r="EX10" s="466" t="s">
        <v>936</v>
      </c>
      <c r="EY10" s="643" t="s">
        <v>202</v>
      </c>
      <c r="EZ10" s="505" t="s">
        <v>167</v>
      </c>
      <c r="FA10" s="264" t="s">
        <v>164</v>
      </c>
      <c r="FB10" s="264" t="s">
        <v>203</v>
      </c>
      <c r="FC10" s="265" t="s">
        <v>164</v>
      </c>
      <c r="FD10" s="265" t="s">
        <v>203</v>
      </c>
    </row>
    <row r="11" spans="1:160" s="42" customFormat="1" ht="60" customHeight="1" x14ac:dyDescent="0.5">
      <c r="A11" s="41"/>
      <c r="B11" s="535">
        <v>1</v>
      </c>
      <c r="C11" s="71">
        <f>DATOS!F8</f>
        <v>0</v>
      </c>
      <c r="D11" s="284">
        <f>'ACTA REPORTE 2DO TRI'!G13</f>
        <v>10</v>
      </c>
      <c r="E11" s="246">
        <f>'ACTA REPORTE 1ER TRI'!L13</f>
        <v>0</v>
      </c>
      <c r="F11" s="246">
        <f>'ACTA REPORTE 1ER TRI'!M13</f>
        <v>0</v>
      </c>
      <c r="G11" s="543" t="e">
        <f>'ACTA REPORTE 1ER TRI'!N13</f>
        <v>#N/A</v>
      </c>
      <c r="H11" s="246">
        <f>'ACTA REPORTE 1ER TRI'!T13</f>
        <v>0</v>
      </c>
      <c r="I11" s="246">
        <f>'ACTA REPORTE 1ER TRI'!Y13</f>
        <v>0</v>
      </c>
      <c r="J11" s="246">
        <f>'ACTA REPORTE 1ER TRI'!Z13</f>
        <v>0</v>
      </c>
      <c r="K11" s="546" t="str">
        <f>'ACTA REPORTE 1ER TRI'!AA13</f>
        <v>A+</v>
      </c>
      <c r="L11" s="532">
        <f>'ACTA REPORTE 1ER TRI'!AB13</f>
        <v>10</v>
      </c>
      <c r="M11" s="1122"/>
      <c r="N11" s="509" t="str">
        <f>INDEX(C$53:C$62, MATCH(O11, B$53:B$62, 1))</f>
        <v>D-</v>
      </c>
      <c r="O11" s="519">
        <f>SUM(F11,J11,L11)/3</f>
        <v>3.3333333333333335</v>
      </c>
      <c r="P11" s="283">
        <f>SUM(F11,J11)/2</f>
        <v>0</v>
      </c>
      <c r="Q11" s="248">
        <f>P11*0.7</f>
        <v>0</v>
      </c>
      <c r="R11" s="247">
        <f>L11*0.3</f>
        <v>3</v>
      </c>
      <c r="S11" s="509" t="str">
        <f>INDEX(C$53:C$62, MATCH(O11, B$53:B$62, 1))</f>
        <v>D-</v>
      </c>
      <c r="T11" s="640">
        <f>SUM(Q11+R11)</f>
        <v>3</v>
      </c>
      <c r="U11" s="246">
        <f>'ACTA REPORTE 1ER TRI'!G70</f>
        <v>0</v>
      </c>
      <c r="V11" s="246">
        <f>'ACTA REPORTE 1ER TRI'!L70</f>
        <v>0</v>
      </c>
      <c r="W11" s="246">
        <f>'ACTA REPORTE 1ER TRI'!M70</f>
        <v>0</v>
      </c>
      <c r="X11" s="543" t="e">
        <f>'ACTA REPORTE 1ER TRI'!N70</f>
        <v>#N/A</v>
      </c>
      <c r="Y11" s="246">
        <f>'ACTA REPORTE 1ER TRI'!T70</f>
        <v>0</v>
      </c>
      <c r="Z11" s="246">
        <f>'ACTA REPORTE 1ER TRI'!Y70</f>
        <v>0</v>
      </c>
      <c r="AA11" s="246">
        <f>'ACTA REPORTE 1ER TRI'!Z70</f>
        <v>0</v>
      </c>
      <c r="AB11" s="546" t="str">
        <f>'ACTA REPORTE 1ER TRI'!AA70</f>
        <v>A+</v>
      </c>
      <c r="AC11" s="532">
        <f>'ACTA REPORTE 1ER TRI'!AB70</f>
        <v>10</v>
      </c>
      <c r="AD11" s="1122"/>
      <c r="AE11" s="509" t="str">
        <f>INDEX(C$53:C$62, MATCH(AF11, B$53:B$62, 1))</f>
        <v>D-</v>
      </c>
      <c r="AF11" s="519">
        <f>SUM(W11,AA11,AC11)/3</f>
        <v>3.3333333333333335</v>
      </c>
      <c r="AG11" s="283">
        <f>SUM(W11,AA11)/2</f>
        <v>0</v>
      </c>
      <c r="AH11" s="248">
        <f>AG11*0.7</f>
        <v>0</v>
      </c>
      <c r="AI11" s="247">
        <f>AC11*0.3</f>
        <v>3</v>
      </c>
      <c r="AJ11" s="509" t="str">
        <f>INDEX(C$53:C$62, MATCH(O11, B$53:B$62, 1))</f>
        <v>D-</v>
      </c>
      <c r="AK11" s="640">
        <f>SUM(AH11+AI11)</f>
        <v>3</v>
      </c>
      <c r="AL11" s="246">
        <f>'ACTA REPORTE 1ER TRI'!G127</f>
        <v>10</v>
      </c>
      <c r="AM11" s="246">
        <f>'ACTA REPORTE 1ER TRI'!L127</f>
        <v>10</v>
      </c>
      <c r="AN11" s="246">
        <f>'ACTA REPORTE 1ER TRI'!M127</f>
        <v>10</v>
      </c>
      <c r="AO11" s="543" t="str">
        <f>'ACTA REPORTE 1ER TRI'!N127</f>
        <v>A+</v>
      </c>
      <c r="AP11" s="246">
        <f>'ACTA REPORTE 1ER TRI'!T127</f>
        <v>10</v>
      </c>
      <c r="AQ11" s="246">
        <f>'ACTA REPORTE 1ER TRI'!Y127</f>
        <v>10</v>
      </c>
      <c r="AR11" s="246">
        <f>'ACTA REPORTE 1ER TRI'!Z127</f>
        <v>10</v>
      </c>
      <c r="AS11" s="546" t="str">
        <f>'ACTA REPORTE 1ER TRI'!AA127</f>
        <v>A+</v>
      </c>
      <c r="AT11" s="532">
        <f>'ACTA REPORTE 1ER TRI'!AB127</f>
        <v>10</v>
      </c>
      <c r="AU11" s="1122"/>
      <c r="AV11" s="509" t="str">
        <f>INDEX(C$53:C$62, MATCH(AW11, B$53:B$62, 1))</f>
        <v>A+</v>
      </c>
      <c r="AW11" s="519">
        <f>SUM(AN11,AR11,AT11)/3</f>
        <v>10</v>
      </c>
      <c r="AX11" s="283">
        <f>SUM(AN11,AR11)/2</f>
        <v>10</v>
      </c>
      <c r="AY11" s="248">
        <f>AX11*0.7</f>
        <v>7</v>
      </c>
      <c r="AZ11" s="247">
        <f>AT11*0.3</f>
        <v>3</v>
      </c>
      <c r="BA11" s="509" t="str">
        <f>INDEX(C$53:C$62, MATCH(O11, B$53:B$62, 1))</f>
        <v>D-</v>
      </c>
      <c r="BB11" s="640">
        <f>SUM(AY11+AZ11)</f>
        <v>10</v>
      </c>
      <c r="BC11" s="246">
        <f>'ACTA REPORTE 1ER TRI'!G184</f>
        <v>10</v>
      </c>
      <c r="BD11" s="246">
        <f>'ACTA REPORTE 1ER TRI'!L184</f>
        <v>10</v>
      </c>
      <c r="BE11" s="246">
        <f>'ACTA REPORTE 1ER TRI'!M184</f>
        <v>10</v>
      </c>
      <c r="BF11" s="543" t="str">
        <f>'ACTA REPORTE 1ER TRI'!N184</f>
        <v>A+</v>
      </c>
      <c r="BG11" s="246">
        <f>'ACTA REPORTE 1ER TRI'!T184</f>
        <v>10</v>
      </c>
      <c r="BH11" s="246">
        <f>'ACTA REPORTE 1ER TRI'!Y184</f>
        <v>10</v>
      </c>
      <c r="BI11" s="246">
        <f>'ACTA REPORTE 1ER TRI'!Z184</f>
        <v>10</v>
      </c>
      <c r="BJ11" s="546" t="str">
        <f>'ACTA REPORTE 1ER TRI'!AA184</f>
        <v>A+</v>
      </c>
      <c r="BK11" s="532">
        <f>'ACTA REPORTE 1ER TRI'!AB184</f>
        <v>10</v>
      </c>
      <c r="BL11" s="1122"/>
      <c r="BM11" s="509" t="str">
        <f>INDEX(C$53:C$62, MATCH(BN11, B$53:B$62, 1))</f>
        <v>A+</v>
      </c>
      <c r="BN11" s="519">
        <f>SUM(BE11,BI11,BK11)/3</f>
        <v>10</v>
      </c>
      <c r="BO11" s="283">
        <f>SUM(BE11,BI11)/2</f>
        <v>10</v>
      </c>
      <c r="BP11" s="248">
        <f>BO11*0.7</f>
        <v>7</v>
      </c>
      <c r="BQ11" s="247">
        <f>BK11*0.3</f>
        <v>3</v>
      </c>
      <c r="BR11" s="509" t="str">
        <f>INDEX(C$53:C$62, MATCH(O11, B$53:B$62, 1))</f>
        <v>D-</v>
      </c>
      <c r="BS11" s="640">
        <f>SUM(BP11+BQ11)</f>
        <v>10</v>
      </c>
      <c r="BT11" s="246">
        <f>'ACTA REPORTE 1ER TRI'!G241</f>
        <v>10</v>
      </c>
      <c r="BU11" s="246">
        <f>'ACTA REPORTE 1ER TRI'!L241</f>
        <v>10</v>
      </c>
      <c r="BV11" s="246">
        <f>'ACTA REPORTE 1ER TRI'!M241</f>
        <v>10</v>
      </c>
      <c r="BW11" s="543" t="str">
        <f>'ACTA REPORTE 1ER TRI'!N241</f>
        <v>A+</v>
      </c>
      <c r="BX11" s="246">
        <f>'ACTA REPORTE 1ER TRI'!T241</f>
        <v>10</v>
      </c>
      <c r="BY11" s="247">
        <f>'ACTA REPORTE 1ER TRI'!Y241</f>
        <v>10</v>
      </c>
      <c r="BZ11" s="246">
        <f>'ACTA REPORTE 1ER TRI'!Z241</f>
        <v>10</v>
      </c>
      <c r="CA11" s="623" t="str">
        <f>'ACTA REPORTE 1ER TRI'!AA241</f>
        <v>A+</v>
      </c>
      <c r="CB11" s="532">
        <f>'ACTA REPORTE 1ER TRI'!AB241</f>
        <v>10</v>
      </c>
      <c r="CC11" s="1122"/>
      <c r="CD11" s="509" t="str">
        <f>INDEX(C$53:C$62, MATCH(CE11, B$53:B$62, 1))</f>
        <v>A+</v>
      </c>
      <c r="CE11" s="519">
        <f>SUM(BV11,BZ11,CB11)/3</f>
        <v>10</v>
      </c>
      <c r="CF11" s="283">
        <f>SUM(BV11,BZ11)/2</f>
        <v>10</v>
      </c>
      <c r="CG11" s="248">
        <f>CF11*0.7</f>
        <v>7</v>
      </c>
      <c r="CH11" s="247">
        <f>CB11*0.3</f>
        <v>3</v>
      </c>
      <c r="CI11" s="509" t="str">
        <f>INDEX(C$53:C$62, MATCH(O11, B$53:B$62, 1))</f>
        <v>D-</v>
      </c>
      <c r="CJ11" s="640">
        <f>SUM(CG11+CH11)</f>
        <v>10</v>
      </c>
      <c r="CK11" s="246">
        <f>'ACTA REPORTE 1ER TRI'!G298</f>
        <v>10</v>
      </c>
      <c r="CL11" s="246">
        <f>'ACTA REPORTE 1ER TRI'!L298</f>
        <v>10</v>
      </c>
      <c r="CM11" s="246">
        <f>'ACTA REPORTE 1ER TRI'!M298</f>
        <v>10</v>
      </c>
      <c r="CN11" s="543" t="str">
        <f>'ACTA REPORTE 1ER TRI'!N298</f>
        <v>A+</v>
      </c>
      <c r="CO11" s="246">
        <f>'ACTA REPORTE 1ER TRI'!T298</f>
        <v>10</v>
      </c>
      <c r="CP11" s="246">
        <f>'ACTA REPORTE 1ER TRI'!Y298</f>
        <v>10</v>
      </c>
      <c r="CQ11" s="246">
        <f>'ACTA REPORTE 1ER TRI'!Z298</f>
        <v>10</v>
      </c>
      <c r="CR11" s="546" t="str">
        <f>'ACTA REPORTE 1ER TRI'!AA298</f>
        <v>A+</v>
      </c>
      <c r="CS11" s="532">
        <f>'ACTA REPORTE 1ER TRI'!AB298</f>
        <v>10</v>
      </c>
      <c r="CT11" s="1122"/>
      <c r="CU11" s="509" t="str">
        <f>INDEX(C$53:C$62, MATCH(CV11, B$53:B$62, 1))</f>
        <v>A+</v>
      </c>
      <c r="CV11" s="519">
        <f>SUM(CM11,CQ11,CS11)/3</f>
        <v>10</v>
      </c>
      <c r="CW11" s="283">
        <f>SUM(CM11,CQ11)/2</f>
        <v>10</v>
      </c>
      <c r="CX11" s="248">
        <f>CW11*0.7</f>
        <v>7</v>
      </c>
      <c r="CY11" s="247">
        <f>CS11*0.3</f>
        <v>3</v>
      </c>
      <c r="CZ11" s="509" t="str">
        <f>INDEX(C$53:C$62, MATCH(O11, B$53:B$62, 1))</f>
        <v>D-</v>
      </c>
      <c r="DA11" s="640">
        <f>SUM(CX11+CY11)</f>
        <v>10</v>
      </c>
      <c r="DB11" s="246">
        <f>'ACTA REPORTE 1ER TRI'!G355</f>
        <v>10</v>
      </c>
      <c r="DC11" s="246">
        <f>'ACTA REPORTE 1ER TRI'!L355</f>
        <v>10</v>
      </c>
      <c r="DD11" s="246">
        <f>'ACTA REPORTE 1ER TRI'!M355</f>
        <v>10</v>
      </c>
      <c r="DE11" s="543" t="str">
        <f>'ACTA REPORTE 1ER TRI'!N355</f>
        <v>A+</v>
      </c>
      <c r="DF11" s="246">
        <f>'ACTA REPORTE 1ER TRI'!T355</f>
        <v>10</v>
      </c>
      <c r="DG11" s="246">
        <f>'ACTA REPORTE 1ER TRI'!Y355</f>
        <v>10</v>
      </c>
      <c r="DH11" s="246">
        <f>'ACTA REPORTE 1ER TRI'!Z355</f>
        <v>10</v>
      </c>
      <c r="DI11" s="546" t="str">
        <f>'ACTA REPORTE 1ER TRI'!AA355</f>
        <v>A+</v>
      </c>
      <c r="DJ11" s="532">
        <f>'ACTA REPORTE 1ER TRI'!AB355</f>
        <v>10</v>
      </c>
      <c r="DK11" s="1122"/>
      <c r="DL11" s="509" t="str">
        <f>INDEX(C$53:C$62, MATCH(DM11, B$53:B$62, 1))</f>
        <v>A+</v>
      </c>
      <c r="DM11" s="519">
        <f>SUM(DD11,DH11,DJ11)/3</f>
        <v>10</v>
      </c>
      <c r="DN11" s="283">
        <f>SUM(DD11,DH11)/2</f>
        <v>10</v>
      </c>
      <c r="DO11" s="248">
        <f>DN11*0.7</f>
        <v>7</v>
      </c>
      <c r="DP11" s="247">
        <f>DJ11*0.3</f>
        <v>3</v>
      </c>
      <c r="DQ11" s="509" t="str">
        <f>INDEX(C$53:C$62, MATCH(O11, B$53:B$62, 1))</f>
        <v>D-</v>
      </c>
      <c r="DR11" s="640">
        <f>SUM(DO11+DP11)</f>
        <v>10</v>
      </c>
      <c r="DS11" s="246">
        <f>'ACTA REPORTE 1ER TRI'!G412</f>
        <v>10</v>
      </c>
      <c r="DT11" s="246">
        <f>'ACTA REPORTE 1ER TRI'!L412</f>
        <v>10</v>
      </c>
      <c r="DU11" s="246">
        <f>'ACTA REPORTE 1ER TRI'!M412</f>
        <v>10</v>
      </c>
      <c r="DV11" s="543" t="str">
        <f>'ACTA REPORTE 1ER TRI'!N412</f>
        <v>A+</v>
      </c>
      <c r="DW11" s="246">
        <f>'ACTA REPORTE 1ER TRI'!T412</f>
        <v>10</v>
      </c>
      <c r="DX11" s="621">
        <f>'ACTA REPORTE 1ER TRI'!Y412</f>
        <v>10</v>
      </c>
      <c r="DY11" s="246">
        <f>'ACTA REPORTE 1ER TRI'!Z412</f>
        <v>10</v>
      </c>
      <c r="DZ11" s="546" t="str">
        <f>'ACTA REPORTE 1ER TRI'!AA412</f>
        <v>A+</v>
      </c>
      <c r="EA11" s="532">
        <f>'ACTA REPORTE 1ER TRI'!AB412</f>
        <v>10</v>
      </c>
      <c r="EB11" s="1122"/>
      <c r="EC11" s="509" t="str">
        <f>INDEX(C$53:C$62, MATCH(ED11, B$53:B$62, 1))</f>
        <v>A+</v>
      </c>
      <c r="ED11" s="519">
        <f>SUM(DU11,DY11,EA11)/3</f>
        <v>10</v>
      </c>
      <c r="EE11" s="283">
        <f>SUM(DU11,DY11)/2</f>
        <v>10</v>
      </c>
      <c r="EF11" s="248">
        <f>EE11*0.7</f>
        <v>7</v>
      </c>
      <c r="EG11" s="247">
        <f>EA11*0.3</f>
        <v>3</v>
      </c>
      <c r="EH11" s="509" t="str">
        <f>INDEX(C$53:C$62, MATCH(O11, B$53:B$62, 1))</f>
        <v>D-</v>
      </c>
      <c r="EI11" s="640">
        <f>SUM(EF11+EG11)</f>
        <v>10</v>
      </c>
      <c r="EJ11" s="246">
        <f>'ACTA REPORTE 1ER TRI'!G469</f>
        <v>10</v>
      </c>
      <c r="EK11" s="246">
        <f>'ACTA REPORTE 1ER TRI'!L469</f>
        <v>10</v>
      </c>
      <c r="EL11" s="246">
        <f>'ACTA REPORTE 1ER TRI'!M469</f>
        <v>10</v>
      </c>
      <c r="EM11" s="543" t="str">
        <f>'ACTA REPORTE 1ER TRI'!N469</f>
        <v>A+</v>
      </c>
      <c r="EN11" s="246">
        <f>'ACTA REPORTE 1ER TRI'!T469</f>
        <v>10</v>
      </c>
      <c r="EO11" s="246">
        <f>'ACTA REPORTE 1ER TRI'!Y469</f>
        <v>10</v>
      </c>
      <c r="EP11" s="246">
        <f>'ACTA REPORTE 1ER TRI'!Z469</f>
        <v>10</v>
      </c>
      <c r="EQ11" s="546" t="str">
        <f>'ACTA REPORTE 1ER TRI'!AA469</f>
        <v>A+</v>
      </c>
      <c r="ER11" s="532">
        <f>'ACTA REPORTE 1ER TRI'!AB469</f>
        <v>10</v>
      </c>
      <c r="ES11" s="1122"/>
      <c r="ET11" s="509" t="str">
        <f>INDEX(C$53:C$62, MATCH(EU11, B$53:B$62, 1))</f>
        <v>A+</v>
      </c>
      <c r="EU11" s="519">
        <f>SUM(EL11,EP11,ER11)/3</f>
        <v>10</v>
      </c>
      <c r="EV11" s="283">
        <f>SUM(EL11,EP11)/2</f>
        <v>10</v>
      </c>
      <c r="EW11" s="248">
        <f>EV11*0.7</f>
        <v>7</v>
      </c>
      <c r="EX11" s="247">
        <f>ER11*0.3</f>
        <v>3</v>
      </c>
      <c r="EY11" s="509" t="str">
        <f>INDEX(C$53:C$62, MATCH(O11, B$53:B$62, 1))</f>
        <v>D-</v>
      </c>
      <c r="EZ11" s="640">
        <f>SUM(EW11+EX11)</f>
        <v>10</v>
      </c>
      <c r="FA11" s="502" t="str">
        <f>INDEX(C$53:C$62, MATCH(O11, B$53:B$62, 1))</f>
        <v>D-</v>
      </c>
      <c r="FB11" s="644">
        <f>SUM(O11+AF11+AW11+BN11+CE11+CV11+DM11+ED11+EU11)/9</f>
        <v>8.518518518518519</v>
      </c>
      <c r="FC11" s="502" t="str">
        <f>INDEX(C$53:C$62, MATCH(O11, B$53:B$62, 1))</f>
        <v>D-</v>
      </c>
      <c r="FD11" s="751">
        <f t="shared" ref="FD11:FD50" si="0">SUM(T11+AK11+BB11+BS11+CJ11+DA11+DR11+EI11+EZ11)/9</f>
        <v>8.4444444444444446</v>
      </c>
    </row>
    <row r="12" spans="1:160" s="42" customFormat="1" ht="60" customHeight="1" x14ac:dyDescent="0.5">
      <c r="A12" s="41"/>
      <c r="B12" s="536">
        <v>2</v>
      </c>
      <c r="C12" s="72">
        <f>DATOS!F9</f>
        <v>0</v>
      </c>
      <c r="D12" s="250">
        <f>'ACTA REPORTE 1ER TRI'!G14</f>
        <v>0</v>
      </c>
      <c r="E12" s="250">
        <f>'ACTA REPORTE 1ER TRI'!L14</f>
        <v>0</v>
      </c>
      <c r="F12" s="250">
        <f>'ACTA REPORTE 1ER TRI'!M14</f>
        <v>0</v>
      </c>
      <c r="G12" s="544" t="e">
        <f>'ACTA REPORTE 1ER TRI'!N14</f>
        <v>#N/A</v>
      </c>
      <c r="H12" s="250">
        <f>'ACTA REPORTE 1ER TRI'!T14</f>
        <v>0</v>
      </c>
      <c r="I12" s="250">
        <f>'ACTA REPORTE 1ER TRI'!Y14</f>
        <v>0</v>
      </c>
      <c r="J12" s="250">
        <f>'ACTA REPORTE 1ER TRI'!Z14</f>
        <v>0</v>
      </c>
      <c r="K12" s="547" t="str">
        <f>'ACTA REPORTE 1ER TRI'!AA14</f>
        <v>A+</v>
      </c>
      <c r="L12" s="533">
        <f>'ACTA REPORTE 1ER TRI'!AB14</f>
        <v>10</v>
      </c>
      <c r="M12" s="1123"/>
      <c r="N12" s="510" t="str">
        <f t="shared" ref="N12:N50" si="1">INDEX(C$53:C$62, MATCH(O12, B$53:B$62, 1))</f>
        <v>D-</v>
      </c>
      <c r="O12" s="522">
        <f t="shared" ref="O12:O50" si="2">SUM(F12,J12,L12)/3</f>
        <v>3.3333333333333335</v>
      </c>
      <c r="P12" s="285">
        <f t="shared" ref="P12:P50" si="3">SUM(F12,J12)/2</f>
        <v>0</v>
      </c>
      <c r="Q12" s="249">
        <f t="shared" ref="Q12:Q50" si="4">P12*0.7</f>
        <v>0</v>
      </c>
      <c r="R12" s="251">
        <f t="shared" ref="R12:R50" si="5">L12*0.3</f>
        <v>3</v>
      </c>
      <c r="S12" s="510" t="str">
        <f t="shared" ref="S12:S50" si="6">INDEX(C$53:C$62, MATCH(O12, B$53:B$62, 1))</f>
        <v>D-</v>
      </c>
      <c r="T12" s="641">
        <f t="shared" ref="T12:T27" si="7">SUM(Q12+R12)</f>
        <v>3</v>
      </c>
      <c r="U12" s="250">
        <f>'ACTA REPORTE 1ER TRI'!G71</f>
        <v>0</v>
      </c>
      <c r="V12" s="250">
        <f>'ACTA REPORTE 1ER TRI'!L71</f>
        <v>0</v>
      </c>
      <c r="W12" s="250">
        <f>'ACTA REPORTE 1ER TRI'!M71</f>
        <v>0</v>
      </c>
      <c r="X12" s="544" t="e">
        <f>'ACTA REPORTE 1ER TRI'!N71</f>
        <v>#N/A</v>
      </c>
      <c r="Y12" s="250">
        <f>'ACTA REPORTE 1ER TRI'!T71</f>
        <v>0</v>
      </c>
      <c r="Z12" s="250">
        <f>'ACTA REPORTE 1ER TRI'!Y71</f>
        <v>0</v>
      </c>
      <c r="AA12" s="250">
        <f>'ACTA REPORTE 1ER TRI'!Z71</f>
        <v>0</v>
      </c>
      <c r="AB12" s="547" t="str">
        <f>'ACTA REPORTE 1ER TRI'!AA71</f>
        <v>A+</v>
      </c>
      <c r="AC12" s="533">
        <f>'ACTA REPORTE 1ER TRI'!AB71</f>
        <v>10</v>
      </c>
      <c r="AD12" s="1123"/>
      <c r="AE12" s="510" t="str">
        <f t="shared" ref="AE12:AE50" si="8">INDEX(C$53:C$62, MATCH(AF12, B$53:B$62, 1))</f>
        <v>D-</v>
      </c>
      <c r="AF12" s="522">
        <f t="shared" ref="AF12:AF50" si="9">SUM(W12,AA12,AC12)/3</f>
        <v>3.3333333333333335</v>
      </c>
      <c r="AG12" s="285">
        <f t="shared" ref="AG12:AG50" si="10">SUM(W12,AA12)/2</f>
        <v>0</v>
      </c>
      <c r="AH12" s="249">
        <f t="shared" ref="AH12:AH50" si="11">AG12*0.7</f>
        <v>0</v>
      </c>
      <c r="AI12" s="251">
        <f t="shared" ref="AI12:AI50" si="12">AC12*0.3</f>
        <v>3</v>
      </c>
      <c r="AJ12" s="510" t="str">
        <f t="shared" ref="AJ12:AJ50" si="13">INDEX(C$53:C$62, MATCH(O12, B$53:B$62, 1))</f>
        <v>D-</v>
      </c>
      <c r="AK12" s="641">
        <f t="shared" ref="AK12:AK27" si="14">SUM(AH12+AI12)</f>
        <v>3</v>
      </c>
      <c r="AL12" s="250">
        <f>'ACTA REPORTE 1ER TRI'!G128</f>
        <v>10</v>
      </c>
      <c r="AM12" s="250">
        <f>'ACTA REPORTE 1ER TRI'!L128</f>
        <v>10</v>
      </c>
      <c r="AN12" s="250">
        <f>'ACTA REPORTE 1ER TRI'!M128</f>
        <v>10</v>
      </c>
      <c r="AO12" s="544" t="str">
        <f>'ACTA REPORTE 1ER TRI'!N128</f>
        <v>A+</v>
      </c>
      <c r="AP12" s="250">
        <f>'ACTA REPORTE 1ER TRI'!T128</f>
        <v>10</v>
      </c>
      <c r="AQ12" s="250">
        <f>'ACTA REPORTE 1ER TRI'!Y128</f>
        <v>10</v>
      </c>
      <c r="AR12" s="250">
        <f>'ACTA REPORTE 1ER TRI'!Z128</f>
        <v>10</v>
      </c>
      <c r="AS12" s="547" t="str">
        <f>'ACTA REPORTE 1ER TRI'!AA128</f>
        <v>A+</v>
      </c>
      <c r="AT12" s="533">
        <f>'ACTA REPORTE 1ER TRI'!AB128</f>
        <v>10</v>
      </c>
      <c r="AU12" s="1123"/>
      <c r="AV12" s="510" t="str">
        <f t="shared" ref="AV12:AV50" si="15">INDEX(C$53:C$62, MATCH(AW12, B$53:B$62, 1))</f>
        <v>A+</v>
      </c>
      <c r="AW12" s="522">
        <f>SUM(AN12,AR12,AT12)/3</f>
        <v>10</v>
      </c>
      <c r="AX12" s="285">
        <f t="shared" ref="AX12:AX50" si="16">SUM(AN12,AR12)/2</f>
        <v>10</v>
      </c>
      <c r="AY12" s="249">
        <f t="shared" ref="AY12:AY50" si="17">AX12*0.7</f>
        <v>7</v>
      </c>
      <c r="AZ12" s="251">
        <f t="shared" ref="AZ12:AZ50" si="18">AT12*0.3</f>
        <v>3</v>
      </c>
      <c r="BA12" s="510" t="str">
        <f t="shared" ref="BA12:BA50" si="19">INDEX(C$53:C$62, MATCH(O12, B$53:B$62, 1))</f>
        <v>D-</v>
      </c>
      <c r="BB12" s="641">
        <f t="shared" ref="BB12:BB27" si="20">SUM(AY12+AZ12)</f>
        <v>10</v>
      </c>
      <c r="BC12" s="250">
        <f>'ACTA REPORTE 1ER TRI'!G185</f>
        <v>10</v>
      </c>
      <c r="BD12" s="250">
        <f>'ACTA REPORTE 1ER TRI'!L185</f>
        <v>10</v>
      </c>
      <c r="BE12" s="250">
        <f>'ACTA REPORTE 1ER TRI'!M185</f>
        <v>10</v>
      </c>
      <c r="BF12" s="544" t="str">
        <f>'ACTA REPORTE 1ER TRI'!N185</f>
        <v>A+</v>
      </c>
      <c r="BG12" s="250">
        <f>'ACTA REPORTE 1ER TRI'!T185</f>
        <v>10</v>
      </c>
      <c r="BH12" s="250">
        <f>'ACTA REPORTE 1ER TRI'!Y185</f>
        <v>10</v>
      </c>
      <c r="BI12" s="250">
        <f>'ACTA REPORTE 1ER TRI'!Z185</f>
        <v>10</v>
      </c>
      <c r="BJ12" s="547" t="str">
        <f>'ACTA REPORTE 1ER TRI'!AA185</f>
        <v>A+</v>
      </c>
      <c r="BK12" s="533">
        <f>'ACTA REPORTE 1ER TRI'!AB185</f>
        <v>10</v>
      </c>
      <c r="BL12" s="1123"/>
      <c r="BM12" s="510" t="str">
        <f t="shared" ref="BM12:BM50" si="21">INDEX(C$53:C$62, MATCH(BN12, B$53:B$62, 1))</f>
        <v>A+</v>
      </c>
      <c r="BN12" s="522">
        <f t="shared" ref="BN12:BN50" si="22">SUM(BE12,BI12,BK12)/3</f>
        <v>10</v>
      </c>
      <c r="BO12" s="285">
        <f t="shared" ref="BO12:BO50" si="23">SUM(BE12,BI12)/2</f>
        <v>10</v>
      </c>
      <c r="BP12" s="249">
        <f t="shared" ref="BP12:BP50" si="24">BO12*0.7</f>
        <v>7</v>
      </c>
      <c r="BQ12" s="251">
        <f t="shared" ref="BQ12:BQ50" si="25">BK12*0.3</f>
        <v>3</v>
      </c>
      <c r="BR12" s="510" t="str">
        <f t="shared" ref="BR12:BR50" si="26">INDEX(C$53:C$62, MATCH(O12, B$53:B$62, 1))</f>
        <v>D-</v>
      </c>
      <c r="BS12" s="641">
        <f t="shared" ref="BS12:BS27" si="27">SUM(BP12+BQ12)</f>
        <v>10</v>
      </c>
      <c r="BT12" s="250">
        <f>'ACTA REPORTE 1ER TRI'!G242</f>
        <v>10</v>
      </c>
      <c r="BU12" s="250">
        <f>'ACTA REPORTE 1ER TRI'!L242</f>
        <v>10</v>
      </c>
      <c r="BV12" s="250">
        <f>'ACTA REPORTE 1ER TRI'!M242</f>
        <v>10</v>
      </c>
      <c r="BW12" s="544" t="str">
        <f>'ACTA REPORTE 1ER TRI'!N242</f>
        <v>A+</v>
      </c>
      <c r="BX12" s="250">
        <f>'ACTA REPORTE 1ER TRI'!T242</f>
        <v>10</v>
      </c>
      <c r="BY12" s="251">
        <f>'ACTA REPORTE 1ER TRI'!Y242</f>
        <v>10</v>
      </c>
      <c r="BZ12" s="250">
        <f>'ACTA REPORTE 1ER TRI'!Z242</f>
        <v>10</v>
      </c>
      <c r="CA12" s="624" t="str">
        <f>'ACTA REPORTE 1ER TRI'!AA242</f>
        <v>A+</v>
      </c>
      <c r="CB12" s="533">
        <f>'ACTA REPORTE 1ER TRI'!AB242</f>
        <v>10</v>
      </c>
      <c r="CC12" s="1123"/>
      <c r="CD12" s="510" t="str">
        <f t="shared" ref="CD12:CD50" si="28">INDEX(C$53:C$62, MATCH(CE12, B$53:B$62, 1))</f>
        <v>A+</v>
      </c>
      <c r="CE12" s="522">
        <f t="shared" ref="CE12:CE50" si="29">SUM(BV12,BZ12,CB12)/3</f>
        <v>10</v>
      </c>
      <c r="CF12" s="285">
        <f t="shared" ref="CF12:CF50" si="30">SUM(BV12,BZ12)/2</f>
        <v>10</v>
      </c>
      <c r="CG12" s="249">
        <f t="shared" ref="CG12:CG50" si="31">CF12*0.7</f>
        <v>7</v>
      </c>
      <c r="CH12" s="251">
        <f t="shared" ref="CH12:CH50" si="32">CB12*0.3</f>
        <v>3</v>
      </c>
      <c r="CI12" s="510" t="str">
        <f t="shared" ref="CI12:CI50" si="33">INDEX(C$53:C$62, MATCH(O12, B$53:B$62, 1))</f>
        <v>D-</v>
      </c>
      <c r="CJ12" s="641">
        <f t="shared" ref="CJ12:CJ27" si="34">SUM(CG12+CH12)</f>
        <v>10</v>
      </c>
      <c r="CK12" s="250">
        <f>'ACTA REPORTE 1ER TRI'!G299</f>
        <v>10</v>
      </c>
      <c r="CL12" s="250">
        <f>'ACTA REPORTE 1ER TRI'!L299</f>
        <v>10</v>
      </c>
      <c r="CM12" s="250">
        <f>'ACTA REPORTE 1ER TRI'!M299</f>
        <v>10</v>
      </c>
      <c r="CN12" s="544" t="str">
        <f>'ACTA REPORTE 1ER TRI'!N299</f>
        <v>A+</v>
      </c>
      <c r="CO12" s="250">
        <f>'ACTA REPORTE 1ER TRI'!T299</f>
        <v>10</v>
      </c>
      <c r="CP12" s="250">
        <f>'ACTA REPORTE 1ER TRI'!Y299</f>
        <v>10</v>
      </c>
      <c r="CQ12" s="250">
        <f>'ACTA REPORTE 1ER TRI'!Z299</f>
        <v>10</v>
      </c>
      <c r="CR12" s="547" t="str">
        <f>'ACTA REPORTE 1ER TRI'!AA299</f>
        <v>A+</v>
      </c>
      <c r="CS12" s="533">
        <f>'ACTA REPORTE 1ER TRI'!AB299</f>
        <v>10</v>
      </c>
      <c r="CT12" s="1123"/>
      <c r="CU12" s="510" t="str">
        <f t="shared" ref="CU12:CU50" si="35">INDEX(C$53:C$62, MATCH(CV12, B$53:B$62, 1))</f>
        <v>A+</v>
      </c>
      <c r="CV12" s="522">
        <f t="shared" ref="CV12:CV50" si="36">SUM(CM12,CQ12,CS12)/3</f>
        <v>10</v>
      </c>
      <c r="CW12" s="285">
        <f t="shared" ref="CW12:CW50" si="37">SUM(CM12,CQ12)/2</f>
        <v>10</v>
      </c>
      <c r="CX12" s="249">
        <f t="shared" ref="CX12:CX50" si="38">CW12*0.7</f>
        <v>7</v>
      </c>
      <c r="CY12" s="251">
        <f t="shared" ref="CY12:CY50" si="39">CS12*0.3</f>
        <v>3</v>
      </c>
      <c r="CZ12" s="510" t="str">
        <f t="shared" ref="CZ12:CZ50" si="40">INDEX(C$53:C$62, MATCH(O12, B$53:B$62, 1))</f>
        <v>D-</v>
      </c>
      <c r="DA12" s="641">
        <f t="shared" ref="DA12:DA27" si="41">SUM(CX12+CY12)</f>
        <v>10</v>
      </c>
      <c r="DB12" s="250">
        <f>'ACTA REPORTE 1ER TRI'!G356</f>
        <v>10</v>
      </c>
      <c r="DC12" s="250">
        <f>'ACTA REPORTE 1ER TRI'!L356</f>
        <v>10</v>
      </c>
      <c r="DD12" s="250">
        <f>'ACTA REPORTE 1ER TRI'!M356</f>
        <v>10</v>
      </c>
      <c r="DE12" s="544" t="str">
        <f>'ACTA REPORTE 1ER TRI'!N356</f>
        <v>A+</v>
      </c>
      <c r="DF12" s="250">
        <f>'ACTA REPORTE 1ER TRI'!T356</f>
        <v>10</v>
      </c>
      <c r="DG12" s="250">
        <f>'ACTA REPORTE 1ER TRI'!Y356</f>
        <v>10</v>
      </c>
      <c r="DH12" s="250">
        <f>'ACTA REPORTE 1ER TRI'!Z356</f>
        <v>10</v>
      </c>
      <c r="DI12" s="547" t="str">
        <f>'ACTA REPORTE 1ER TRI'!AA356</f>
        <v>A+</v>
      </c>
      <c r="DJ12" s="533">
        <f>'ACTA REPORTE 1ER TRI'!AB356</f>
        <v>10</v>
      </c>
      <c r="DK12" s="1123"/>
      <c r="DL12" s="510" t="str">
        <f t="shared" ref="DL12:DL50" si="42">INDEX(C$53:C$62, MATCH(DM12, B$53:B$62, 1))</f>
        <v>A+</v>
      </c>
      <c r="DM12" s="522">
        <f t="shared" ref="DM12:DM50" si="43">SUM(DD12,DH12,DJ12)/3</f>
        <v>10</v>
      </c>
      <c r="DN12" s="285">
        <f t="shared" ref="DN12:DN50" si="44">SUM(DD12,DH12)/2</f>
        <v>10</v>
      </c>
      <c r="DO12" s="249">
        <f t="shared" ref="DO12:DO50" si="45">DN12*0.7</f>
        <v>7</v>
      </c>
      <c r="DP12" s="251">
        <f t="shared" ref="DP12:DP50" si="46">DJ12*0.3</f>
        <v>3</v>
      </c>
      <c r="DQ12" s="510" t="str">
        <f t="shared" ref="DQ12:DQ50" si="47">INDEX(C$53:C$62, MATCH(O12, B$53:B$62, 1))</f>
        <v>D-</v>
      </c>
      <c r="DR12" s="641">
        <f t="shared" ref="DR12:DR27" si="48">SUM(DO12+DP12)</f>
        <v>10</v>
      </c>
      <c r="DS12" s="250">
        <f>'ACTA REPORTE 1ER TRI'!G413</f>
        <v>10</v>
      </c>
      <c r="DT12" s="250">
        <f>'ACTA REPORTE 1ER TRI'!L413</f>
        <v>10</v>
      </c>
      <c r="DU12" s="250">
        <f>'ACTA REPORTE 1ER TRI'!M413</f>
        <v>10</v>
      </c>
      <c r="DV12" s="544" t="str">
        <f>'ACTA REPORTE 1ER TRI'!N413</f>
        <v>A+</v>
      </c>
      <c r="DW12" s="250">
        <f>'ACTA REPORTE 1ER TRI'!T413</f>
        <v>10</v>
      </c>
      <c r="DX12" s="250">
        <f>'ACTA REPORTE 1ER TRI'!Y413</f>
        <v>10</v>
      </c>
      <c r="DY12" s="250">
        <f>'ACTA REPORTE 1ER TRI'!Z413</f>
        <v>10</v>
      </c>
      <c r="DZ12" s="547" t="str">
        <f>'ACTA REPORTE 1ER TRI'!AA413</f>
        <v>A+</v>
      </c>
      <c r="EA12" s="533">
        <f>'ACTA REPORTE 1ER TRI'!AB413</f>
        <v>10</v>
      </c>
      <c r="EB12" s="1123"/>
      <c r="EC12" s="510" t="str">
        <f t="shared" ref="EC12:EC50" si="49">INDEX(C$53:C$62, MATCH(ED12, B$53:B$62, 1))</f>
        <v>A+</v>
      </c>
      <c r="ED12" s="522">
        <f t="shared" ref="ED12:ED50" si="50">SUM(DU12,DY12,EA12)/3</f>
        <v>10</v>
      </c>
      <c r="EE12" s="285">
        <f t="shared" ref="EE12:EE50" si="51">SUM(DU12,DY12)/2</f>
        <v>10</v>
      </c>
      <c r="EF12" s="249">
        <f t="shared" ref="EF12:EF50" si="52">EE12*0.7</f>
        <v>7</v>
      </c>
      <c r="EG12" s="251">
        <f t="shared" ref="EG12:EG50" si="53">EA12*0.3</f>
        <v>3</v>
      </c>
      <c r="EH12" s="510" t="str">
        <f t="shared" ref="EH12:EH50" si="54">INDEX(C$53:C$62, MATCH(O12, B$53:B$62, 1))</f>
        <v>D-</v>
      </c>
      <c r="EI12" s="641">
        <f t="shared" ref="EI12:EI27" si="55">SUM(EF12+EG12)</f>
        <v>10</v>
      </c>
      <c r="EJ12" s="250">
        <f>'ACTA REPORTE 1ER TRI'!G470</f>
        <v>10</v>
      </c>
      <c r="EK12" s="250">
        <f>'ACTA REPORTE 1ER TRI'!L470</f>
        <v>10</v>
      </c>
      <c r="EL12" s="250">
        <f>'ACTA REPORTE 1ER TRI'!M470</f>
        <v>10</v>
      </c>
      <c r="EM12" s="544" t="str">
        <f>'ACTA REPORTE 1ER TRI'!N470</f>
        <v>A+</v>
      </c>
      <c r="EN12" s="250">
        <f>'ACTA REPORTE 1ER TRI'!T470</f>
        <v>10</v>
      </c>
      <c r="EO12" s="250">
        <f>'ACTA REPORTE 1ER TRI'!Y470</f>
        <v>10</v>
      </c>
      <c r="EP12" s="250">
        <f>'ACTA REPORTE 1ER TRI'!Z470</f>
        <v>10</v>
      </c>
      <c r="EQ12" s="547" t="str">
        <f>'ACTA REPORTE 1ER TRI'!AA470</f>
        <v>A+</v>
      </c>
      <c r="ER12" s="533">
        <f>'ACTA REPORTE 1ER TRI'!AB470</f>
        <v>10</v>
      </c>
      <c r="ES12" s="1123"/>
      <c r="ET12" s="510" t="str">
        <f t="shared" ref="ET12:ET50" si="56">INDEX(C$53:C$62, MATCH(EU12, B$53:B$62, 1))</f>
        <v>A+</v>
      </c>
      <c r="EU12" s="522">
        <f t="shared" ref="EU12:EU50" si="57">SUM(EL12,EP12,ER12)/3</f>
        <v>10</v>
      </c>
      <c r="EV12" s="285">
        <f t="shared" ref="EV12:EV50" si="58">SUM(EL12,EP12)/2</f>
        <v>10</v>
      </c>
      <c r="EW12" s="249">
        <f t="shared" ref="EW12:EW50" si="59">EV12*0.7</f>
        <v>7</v>
      </c>
      <c r="EX12" s="251">
        <f t="shared" ref="EX12:EX50" si="60">ER12*0.3</f>
        <v>3</v>
      </c>
      <c r="EY12" s="510" t="str">
        <f t="shared" ref="EY12:EY50" si="61">INDEX(C$53:C$62, MATCH(O12, B$53:B$62, 1))</f>
        <v>D-</v>
      </c>
      <c r="EZ12" s="641">
        <f t="shared" ref="EZ12:EZ27" si="62">SUM(EW12+EX12)</f>
        <v>10</v>
      </c>
      <c r="FA12" s="503" t="str">
        <f t="shared" ref="FA12:FA50" si="63">INDEX(C$53:C$62, MATCH(O12, B$53:B$62, 1))</f>
        <v>D-</v>
      </c>
      <c r="FB12" s="645">
        <f t="shared" ref="FB12:FB50" si="64">SUM(O12+AF12+AW12+BN12+CE12+CV12+DM12+ED12+EU12)/9</f>
        <v>8.518518518518519</v>
      </c>
      <c r="FC12" s="503" t="str">
        <f t="shared" ref="FC12:FC50" si="65">INDEX(C$53:C$62, MATCH(O12, B$53:B$62, 1))</f>
        <v>D-</v>
      </c>
      <c r="FD12" s="752">
        <f t="shared" si="0"/>
        <v>8.4444444444444446</v>
      </c>
    </row>
    <row r="13" spans="1:160" s="42" customFormat="1" ht="60" customHeight="1" x14ac:dyDescent="0.5">
      <c r="A13" s="41"/>
      <c r="B13" s="536">
        <v>3</v>
      </c>
      <c r="C13" s="72">
        <f>DATOS!F10</f>
        <v>0</v>
      </c>
      <c r="D13" s="250">
        <f>'ACTA REPORTE 1ER TRI'!G15</f>
        <v>0</v>
      </c>
      <c r="E13" s="250">
        <f>'ACTA REPORTE 1ER TRI'!L15</f>
        <v>0</v>
      </c>
      <c r="F13" s="250">
        <f>'ACTA REPORTE 1ER TRI'!M15</f>
        <v>0</v>
      </c>
      <c r="G13" s="544" t="e">
        <f>'ACTA REPORTE 1ER TRI'!N15</f>
        <v>#N/A</v>
      </c>
      <c r="H13" s="250">
        <f>'ACTA REPORTE 1ER TRI'!T15</f>
        <v>0</v>
      </c>
      <c r="I13" s="250">
        <f>'ACTA REPORTE 1ER TRI'!Y15</f>
        <v>0</v>
      </c>
      <c r="J13" s="250">
        <f>'ACTA REPORTE 1ER TRI'!Z15</f>
        <v>0</v>
      </c>
      <c r="K13" s="547" t="str">
        <f>'ACTA REPORTE 1ER TRI'!AA15</f>
        <v>A+</v>
      </c>
      <c r="L13" s="533">
        <f>'ACTA REPORTE 1ER TRI'!AB15</f>
        <v>10</v>
      </c>
      <c r="M13" s="1123"/>
      <c r="N13" s="510" t="str">
        <f t="shared" si="1"/>
        <v>D-</v>
      </c>
      <c r="O13" s="522">
        <f t="shared" si="2"/>
        <v>3.3333333333333335</v>
      </c>
      <c r="P13" s="285">
        <f t="shared" si="3"/>
        <v>0</v>
      </c>
      <c r="Q13" s="249">
        <f t="shared" si="4"/>
        <v>0</v>
      </c>
      <c r="R13" s="251">
        <f t="shared" si="5"/>
        <v>3</v>
      </c>
      <c r="S13" s="510" t="str">
        <f t="shared" si="6"/>
        <v>D-</v>
      </c>
      <c r="T13" s="641">
        <f t="shared" si="7"/>
        <v>3</v>
      </c>
      <c r="U13" s="250">
        <f>'ACTA REPORTE 1ER TRI'!G72</f>
        <v>0</v>
      </c>
      <c r="V13" s="250">
        <f>'ACTA REPORTE 1ER TRI'!L72</f>
        <v>0</v>
      </c>
      <c r="W13" s="250">
        <f>'ACTA REPORTE 1ER TRI'!M72</f>
        <v>0</v>
      </c>
      <c r="X13" s="544" t="e">
        <f>'ACTA REPORTE 1ER TRI'!N72</f>
        <v>#N/A</v>
      </c>
      <c r="Y13" s="250">
        <f>'ACTA REPORTE 1ER TRI'!T72</f>
        <v>0</v>
      </c>
      <c r="Z13" s="250">
        <f>'ACTA REPORTE 1ER TRI'!Y72</f>
        <v>0</v>
      </c>
      <c r="AA13" s="250">
        <f>'ACTA REPORTE 1ER TRI'!Z72</f>
        <v>0</v>
      </c>
      <c r="AB13" s="547" t="str">
        <f>'ACTA REPORTE 1ER TRI'!AA72</f>
        <v>A+</v>
      </c>
      <c r="AC13" s="533">
        <f>'ACTA REPORTE 1ER TRI'!AB72</f>
        <v>10</v>
      </c>
      <c r="AD13" s="1123"/>
      <c r="AE13" s="510" t="str">
        <f t="shared" si="8"/>
        <v>D-</v>
      </c>
      <c r="AF13" s="522">
        <f t="shared" si="9"/>
        <v>3.3333333333333335</v>
      </c>
      <c r="AG13" s="285">
        <f t="shared" si="10"/>
        <v>0</v>
      </c>
      <c r="AH13" s="249">
        <f t="shared" si="11"/>
        <v>0</v>
      </c>
      <c r="AI13" s="251">
        <f t="shared" si="12"/>
        <v>3</v>
      </c>
      <c r="AJ13" s="510" t="str">
        <f t="shared" si="13"/>
        <v>D-</v>
      </c>
      <c r="AK13" s="641">
        <f t="shared" si="14"/>
        <v>3</v>
      </c>
      <c r="AL13" s="250">
        <f>'ACTA REPORTE 1ER TRI'!G129</f>
        <v>10</v>
      </c>
      <c r="AM13" s="250">
        <f>'ACTA REPORTE 1ER TRI'!L129</f>
        <v>10</v>
      </c>
      <c r="AN13" s="250">
        <f>'ACTA REPORTE 1ER TRI'!M129</f>
        <v>10</v>
      </c>
      <c r="AO13" s="544" t="str">
        <f>'ACTA REPORTE 1ER TRI'!N129</f>
        <v>A+</v>
      </c>
      <c r="AP13" s="250">
        <f>'ACTA REPORTE 1ER TRI'!T129</f>
        <v>10</v>
      </c>
      <c r="AQ13" s="250">
        <f>'ACTA REPORTE 1ER TRI'!Y129</f>
        <v>10</v>
      </c>
      <c r="AR13" s="250">
        <f>'ACTA REPORTE 1ER TRI'!Z129</f>
        <v>10</v>
      </c>
      <c r="AS13" s="547" t="str">
        <f>'ACTA REPORTE 1ER TRI'!AA129</f>
        <v>A+</v>
      </c>
      <c r="AT13" s="533">
        <f>'ACTA REPORTE 1ER TRI'!AB129</f>
        <v>10</v>
      </c>
      <c r="AU13" s="1123"/>
      <c r="AV13" s="510" t="str">
        <f t="shared" si="15"/>
        <v>A+</v>
      </c>
      <c r="AW13" s="522">
        <f t="shared" ref="AW13:AW50" si="66">SUM(AN13,AR13,AT13)/3</f>
        <v>10</v>
      </c>
      <c r="AX13" s="285">
        <f t="shared" si="16"/>
        <v>10</v>
      </c>
      <c r="AY13" s="249">
        <f t="shared" si="17"/>
        <v>7</v>
      </c>
      <c r="AZ13" s="251">
        <f t="shared" si="18"/>
        <v>3</v>
      </c>
      <c r="BA13" s="510" t="str">
        <f t="shared" si="19"/>
        <v>D-</v>
      </c>
      <c r="BB13" s="641">
        <f t="shared" si="20"/>
        <v>10</v>
      </c>
      <c r="BC13" s="250">
        <f>'ACTA REPORTE 1ER TRI'!G186</f>
        <v>10</v>
      </c>
      <c r="BD13" s="250">
        <f>'ACTA REPORTE 1ER TRI'!L186</f>
        <v>10</v>
      </c>
      <c r="BE13" s="250">
        <f>'ACTA REPORTE 1ER TRI'!M186</f>
        <v>10</v>
      </c>
      <c r="BF13" s="544" t="str">
        <f>'ACTA REPORTE 1ER TRI'!N186</f>
        <v>A+</v>
      </c>
      <c r="BG13" s="250">
        <f>'ACTA REPORTE 1ER TRI'!T186</f>
        <v>10</v>
      </c>
      <c r="BH13" s="250">
        <f>'ACTA REPORTE 1ER TRI'!Y186</f>
        <v>10</v>
      </c>
      <c r="BI13" s="250">
        <f>'ACTA REPORTE 1ER TRI'!Z186</f>
        <v>10</v>
      </c>
      <c r="BJ13" s="547" t="str">
        <f>'ACTA REPORTE 1ER TRI'!AA186</f>
        <v>A+</v>
      </c>
      <c r="BK13" s="533">
        <f>'ACTA REPORTE 1ER TRI'!AB186</f>
        <v>10</v>
      </c>
      <c r="BL13" s="1123"/>
      <c r="BM13" s="510" t="str">
        <f t="shared" si="21"/>
        <v>A+</v>
      </c>
      <c r="BN13" s="522">
        <f t="shared" si="22"/>
        <v>10</v>
      </c>
      <c r="BO13" s="285">
        <f t="shared" si="23"/>
        <v>10</v>
      </c>
      <c r="BP13" s="249">
        <f t="shared" si="24"/>
        <v>7</v>
      </c>
      <c r="BQ13" s="251">
        <f t="shared" si="25"/>
        <v>3</v>
      </c>
      <c r="BR13" s="510" t="str">
        <f t="shared" si="26"/>
        <v>D-</v>
      </c>
      <c r="BS13" s="641">
        <f t="shared" si="27"/>
        <v>10</v>
      </c>
      <c r="BT13" s="250">
        <f>'ACTA REPORTE 1ER TRI'!G243</f>
        <v>10</v>
      </c>
      <c r="BU13" s="250">
        <f>'ACTA REPORTE 1ER TRI'!L243</f>
        <v>10</v>
      </c>
      <c r="BV13" s="250">
        <f>'ACTA REPORTE 1ER TRI'!M243</f>
        <v>10</v>
      </c>
      <c r="BW13" s="544" t="str">
        <f>'ACTA REPORTE 1ER TRI'!N243</f>
        <v>A+</v>
      </c>
      <c r="BX13" s="250">
        <f>'ACTA REPORTE 1ER TRI'!T243</f>
        <v>10</v>
      </c>
      <c r="BY13" s="251">
        <f>'ACTA REPORTE 1ER TRI'!Y243</f>
        <v>10</v>
      </c>
      <c r="BZ13" s="250">
        <f>'ACTA REPORTE 1ER TRI'!Z243</f>
        <v>10</v>
      </c>
      <c r="CA13" s="624" t="str">
        <f>'ACTA REPORTE 1ER TRI'!AA243</f>
        <v>A+</v>
      </c>
      <c r="CB13" s="533">
        <f>'ACTA REPORTE 1ER TRI'!AB243</f>
        <v>10</v>
      </c>
      <c r="CC13" s="1123"/>
      <c r="CD13" s="510" t="str">
        <f t="shared" si="28"/>
        <v>A+</v>
      </c>
      <c r="CE13" s="522">
        <f t="shared" si="29"/>
        <v>10</v>
      </c>
      <c r="CF13" s="285">
        <f t="shared" si="30"/>
        <v>10</v>
      </c>
      <c r="CG13" s="249">
        <f t="shared" si="31"/>
        <v>7</v>
      </c>
      <c r="CH13" s="251">
        <f t="shared" si="32"/>
        <v>3</v>
      </c>
      <c r="CI13" s="510" t="str">
        <f t="shared" si="33"/>
        <v>D-</v>
      </c>
      <c r="CJ13" s="641">
        <f t="shared" si="34"/>
        <v>10</v>
      </c>
      <c r="CK13" s="250">
        <f>'ACTA REPORTE 1ER TRI'!G300</f>
        <v>10</v>
      </c>
      <c r="CL13" s="250">
        <f>'ACTA REPORTE 1ER TRI'!L300</f>
        <v>10</v>
      </c>
      <c r="CM13" s="250">
        <f>'ACTA REPORTE 1ER TRI'!M300</f>
        <v>10</v>
      </c>
      <c r="CN13" s="544" t="str">
        <f>'ACTA REPORTE 1ER TRI'!N300</f>
        <v>A+</v>
      </c>
      <c r="CO13" s="250">
        <f>'ACTA REPORTE 1ER TRI'!T300</f>
        <v>10</v>
      </c>
      <c r="CP13" s="250">
        <f>'ACTA REPORTE 1ER TRI'!Y300</f>
        <v>10</v>
      </c>
      <c r="CQ13" s="250">
        <f>'ACTA REPORTE 1ER TRI'!Z300</f>
        <v>10</v>
      </c>
      <c r="CR13" s="547" t="str">
        <f>'ACTA REPORTE 1ER TRI'!AA300</f>
        <v>A+</v>
      </c>
      <c r="CS13" s="533">
        <f>'ACTA REPORTE 1ER TRI'!AB300</f>
        <v>10</v>
      </c>
      <c r="CT13" s="1123"/>
      <c r="CU13" s="510" t="str">
        <f t="shared" si="35"/>
        <v>A+</v>
      </c>
      <c r="CV13" s="522">
        <f t="shared" si="36"/>
        <v>10</v>
      </c>
      <c r="CW13" s="285">
        <f t="shared" si="37"/>
        <v>10</v>
      </c>
      <c r="CX13" s="249">
        <f t="shared" si="38"/>
        <v>7</v>
      </c>
      <c r="CY13" s="251">
        <f t="shared" si="39"/>
        <v>3</v>
      </c>
      <c r="CZ13" s="510" t="str">
        <f t="shared" si="40"/>
        <v>D-</v>
      </c>
      <c r="DA13" s="641">
        <f t="shared" si="41"/>
        <v>10</v>
      </c>
      <c r="DB13" s="250">
        <f>'ACTA REPORTE 1ER TRI'!G357</f>
        <v>10</v>
      </c>
      <c r="DC13" s="250">
        <f>'ACTA REPORTE 1ER TRI'!L357</f>
        <v>10</v>
      </c>
      <c r="DD13" s="250">
        <f>'ACTA REPORTE 1ER TRI'!M357</f>
        <v>10</v>
      </c>
      <c r="DE13" s="544" t="str">
        <f>'ACTA REPORTE 1ER TRI'!N357</f>
        <v>A+</v>
      </c>
      <c r="DF13" s="250">
        <f>'ACTA REPORTE 1ER TRI'!T357</f>
        <v>10</v>
      </c>
      <c r="DG13" s="250">
        <f>'ACTA REPORTE 1ER TRI'!Y357</f>
        <v>10</v>
      </c>
      <c r="DH13" s="250">
        <f>'ACTA REPORTE 1ER TRI'!Z357</f>
        <v>10</v>
      </c>
      <c r="DI13" s="547" t="str">
        <f>'ACTA REPORTE 1ER TRI'!AA357</f>
        <v>A+</v>
      </c>
      <c r="DJ13" s="533">
        <f>'ACTA REPORTE 1ER TRI'!AB357</f>
        <v>10</v>
      </c>
      <c r="DK13" s="1123"/>
      <c r="DL13" s="510" t="str">
        <f t="shared" si="42"/>
        <v>A+</v>
      </c>
      <c r="DM13" s="522">
        <f t="shared" si="43"/>
        <v>10</v>
      </c>
      <c r="DN13" s="285">
        <f t="shared" si="44"/>
        <v>10</v>
      </c>
      <c r="DO13" s="249">
        <f t="shared" si="45"/>
        <v>7</v>
      </c>
      <c r="DP13" s="251">
        <f t="shared" si="46"/>
        <v>3</v>
      </c>
      <c r="DQ13" s="510" t="str">
        <f t="shared" si="47"/>
        <v>D-</v>
      </c>
      <c r="DR13" s="641">
        <f t="shared" si="48"/>
        <v>10</v>
      </c>
      <c r="DS13" s="250">
        <f>'ACTA REPORTE 1ER TRI'!G414</f>
        <v>10</v>
      </c>
      <c r="DT13" s="250">
        <f>'ACTA REPORTE 1ER TRI'!L414</f>
        <v>10</v>
      </c>
      <c r="DU13" s="250">
        <f>'ACTA REPORTE 1ER TRI'!M414</f>
        <v>10</v>
      </c>
      <c r="DV13" s="544" t="str">
        <f>'ACTA REPORTE 1ER TRI'!N414</f>
        <v>A+</v>
      </c>
      <c r="DW13" s="250">
        <f>'ACTA REPORTE 1ER TRI'!T414</f>
        <v>10</v>
      </c>
      <c r="DX13" s="250">
        <f>'ACTA REPORTE 1ER TRI'!Y414</f>
        <v>10</v>
      </c>
      <c r="DY13" s="250">
        <f>'ACTA REPORTE 1ER TRI'!Z414</f>
        <v>10</v>
      </c>
      <c r="DZ13" s="547" t="str">
        <f>'ACTA REPORTE 1ER TRI'!AA414</f>
        <v>A+</v>
      </c>
      <c r="EA13" s="533">
        <f>'ACTA REPORTE 1ER TRI'!AB414</f>
        <v>10</v>
      </c>
      <c r="EB13" s="1123"/>
      <c r="EC13" s="510" t="str">
        <f t="shared" si="49"/>
        <v>A+</v>
      </c>
      <c r="ED13" s="522">
        <f t="shared" si="50"/>
        <v>10</v>
      </c>
      <c r="EE13" s="285">
        <f t="shared" si="51"/>
        <v>10</v>
      </c>
      <c r="EF13" s="249">
        <f t="shared" si="52"/>
        <v>7</v>
      </c>
      <c r="EG13" s="251">
        <f t="shared" si="53"/>
        <v>3</v>
      </c>
      <c r="EH13" s="510" t="str">
        <f t="shared" si="54"/>
        <v>D-</v>
      </c>
      <c r="EI13" s="641">
        <f t="shared" si="55"/>
        <v>10</v>
      </c>
      <c r="EJ13" s="250">
        <f>'ACTA REPORTE 1ER TRI'!G471</f>
        <v>10</v>
      </c>
      <c r="EK13" s="250">
        <f>'ACTA REPORTE 1ER TRI'!L471</f>
        <v>10</v>
      </c>
      <c r="EL13" s="250">
        <f>'ACTA REPORTE 1ER TRI'!M471</f>
        <v>10</v>
      </c>
      <c r="EM13" s="544" t="str">
        <f>'ACTA REPORTE 1ER TRI'!N471</f>
        <v>A+</v>
      </c>
      <c r="EN13" s="250">
        <f>'ACTA REPORTE 1ER TRI'!T471</f>
        <v>10</v>
      </c>
      <c r="EO13" s="250">
        <f>'ACTA REPORTE 1ER TRI'!Y471</f>
        <v>10</v>
      </c>
      <c r="EP13" s="250">
        <f>'ACTA REPORTE 1ER TRI'!Z471</f>
        <v>10</v>
      </c>
      <c r="EQ13" s="547" t="str">
        <f>'ACTA REPORTE 1ER TRI'!AA471</f>
        <v>A+</v>
      </c>
      <c r="ER13" s="533">
        <f>'ACTA REPORTE 1ER TRI'!AB471</f>
        <v>10</v>
      </c>
      <c r="ES13" s="1123"/>
      <c r="ET13" s="510" t="str">
        <f t="shared" si="56"/>
        <v>A+</v>
      </c>
      <c r="EU13" s="522">
        <f t="shared" si="57"/>
        <v>10</v>
      </c>
      <c r="EV13" s="285">
        <f t="shared" si="58"/>
        <v>10</v>
      </c>
      <c r="EW13" s="249">
        <f t="shared" si="59"/>
        <v>7</v>
      </c>
      <c r="EX13" s="251">
        <f t="shared" si="60"/>
        <v>3</v>
      </c>
      <c r="EY13" s="510" t="str">
        <f t="shared" si="61"/>
        <v>D-</v>
      </c>
      <c r="EZ13" s="641">
        <f t="shared" si="62"/>
        <v>10</v>
      </c>
      <c r="FA13" s="503" t="str">
        <f t="shared" si="63"/>
        <v>D-</v>
      </c>
      <c r="FB13" s="645">
        <f t="shared" si="64"/>
        <v>8.518518518518519</v>
      </c>
      <c r="FC13" s="503" t="str">
        <f t="shared" si="65"/>
        <v>D-</v>
      </c>
      <c r="FD13" s="752">
        <f t="shared" si="0"/>
        <v>8.4444444444444446</v>
      </c>
    </row>
    <row r="14" spans="1:160" s="42" customFormat="1" ht="60" customHeight="1" x14ac:dyDescent="0.5">
      <c r="A14" s="41"/>
      <c r="B14" s="536">
        <v>4</v>
      </c>
      <c r="C14" s="72">
        <f>DATOS!F11</f>
        <v>0</v>
      </c>
      <c r="D14" s="250">
        <f>'ACTA REPORTE 1ER TRI'!G16</f>
        <v>0</v>
      </c>
      <c r="E14" s="250">
        <f>'ACTA REPORTE 1ER TRI'!L16</f>
        <v>0</v>
      </c>
      <c r="F14" s="250">
        <f>'ACTA REPORTE 1ER TRI'!M16</f>
        <v>0</v>
      </c>
      <c r="G14" s="544" t="e">
        <f>'ACTA REPORTE 1ER TRI'!N16</f>
        <v>#N/A</v>
      </c>
      <c r="H14" s="250">
        <f>'ACTA REPORTE 1ER TRI'!T16</f>
        <v>0</v>
      </c>
      <c r="I14" s="250">
        <f>'ACTA REPORTE 1ER TRI'!Y16</f>
        <v>0</v>
      </c>
      <c r="J14" s="250">
        <f>'ACTA REPORTE 1ER TRI'!Z16</f>
        <v>0</v>
      </c>
      <c r="K14" s="547" t="str">
        <f>'ACTA REPORTE 1ER TRI'!AA16</f>
        <v>A+</v>
      </c>
      <c r="L14" s="533">
        <f>'ACTA REPORTE 1ER TRI'!AB16</f>
        <v>10</v>
      </c>
      <c r="M14" s="1123"/>
      <c r="N14" s="510" t="str">
        <f t="shared" si="1"/>
        <v>D-</v>
      </c>
      <c r="O14" s="522">
        <f t="shared" si="2"/>
        <v>3.3333333333333335</v>
      </c>
      <c r="P14" s="285">
        <f t="shared" si="3"/>
        <v>0</v>
      </c>
      <c r="Q14" s="249">
        <f t="shared" si="4"/>
        <v>0</v>
      </c>
      <c r="R14" s="251">
        <f t="shared" si="5"/>
        <v>3</v>
      </c>
      <c r="S14" s="510" t="str">
        <f t="shared" si="6"/>
        <v>D-</v>
      </c>
      <c r="T14" s="641">
        <f t="shared" si="7"/>
        <v>3</v>
      </c>
      <c r="U14" s="250">
        <f>'ACTA REPORTE 1ER TRI'!G73</f>
        <v>0</v>
      </c>
      <c r="V14" s="250">
        <f>'ACTA REPORTE 1ER TRI'!L73</f>
        <v>0</v>
      </c>
      <c r="W14" s="250">
        <f>'ACTA REPORTE 1ER TRI'!M73</f>
        <v>0</v>
      </c>
      <c r="X14" s="544" t="e">
        <f>'ACTA REPORTE 1ER TRI'!N73</f>
        <v>#N/A</v>
      </c>
      <c r="Y14" s="250">
        <f>'ACTA REPORTE 1ER TRI'!T73</f>
        <v>0</v>
      </c>
      <c r="Z14" s="250">
        <f>'ACTA REPORTE 1ER TRI'!Y73</f>
        <v>0</v>
      </c>
      <c r="AA14" s="250">
        <f>'ACTA REPORTE 1ER TRI'!Z73</f>
        <v>0</v>
      </c>
      <c r="AB14" s="547" t="str">
        <f>'ACTA REPORTE 1ER TRI'!AA73</f>
        <v>A+</v>
      </c>
      <c r="AC14" s="533">
        <f>'ACTA REPORTE 1ER TRI'!AB73</f>
        <v>10</v>
      </c>
      <c r="AD14" s="1123"/>
      <c r="AE14" s="510" t="str">
        <f t="shared" si="8"/>
        <v>D-</v>
      </c>
      <c r="AF14" s="522">
        <f t="shared" si="9"/>
        <v>3.3333333333333335</v>
      </c>
      <c r="AG14" s="285">
        <f t="shared" si="10"/>
        <v>0</v>
      </c>
      <c r="AH14" s="249">
        <f t="shared" si="11"/>
        <v>0</v>
      </c>
      <c r="AI14" s="251">
        <f t="shared" si="12"/>
        <v>3</v>
      </c>
      <c r="AJ14" s="510" t="str">
        <f t="shared" si="13"/>
        <v>D-</v>
      </c>
      <c r="AK14" s="641">
        <f t="shared" si="14"/>
        <v>3</v>
      </c>
      <c r="AL14" s="250">
        <f>'ACTA REPORTE 1ER TRI'!G130</f>
        <v>10</v>
      </c>
      <c r="AM14" s="250">
        <f>'ACTA REPORTE 1ER TRI'!L130</f>
        <v>10</v>
      </c>
      <c r="AN14" s="250">
        <f>'ACTA REPORTE 1ER TRI'!M130</f>
        <v>10</v>
      </c>
      <c r="AO14" s="544" t="str">
        <f>'ACTA REPORTE 1ER TRI'!N130</f>
        <v>A+</v>
      </c>
      <c r="AP14" s="250">
        <f>'ACTA REPORTE 1ER TRI'!T130</f>
        <v>10</v>
      </c>
      <c r="AQ14" s="250">
        <f>'ACTA REPORTE 1ER TRI'!Y130</f>
        <v>10</v>
      </c>
      <c r="AR14" s="250">
        <f>'ACTA REPORTE 1ER TRI'!Z130</f>
        <v>10</v>
      </c>
      <c r="AS14" s="547" t="str">
        <f>'ACTA REPORTE 1ER TRI'!AA130</f>
        <v>A+</v>
      </c>
      <c r="AT14" s="533">
        <f>'ACTA REPORTE 1ER TRI'!AB130</f>
        <v>10</v>
      </c>
      <c r="AU14" s="1123"/>
      <c r="AV14" s="510" t="str">
        <f t="shared" si="15"/>
        <v>A+</v>
      </c>
      <c r="AW14" s="522">
        <f t="shared" si="66"/>
        <v>10</v>
      </c>
      <c r="AX14" s="285">
        <f t="shared" si="16"/>
        <v>10</v>
      </c>
      <c r="AY14" s="249">
        <f t="shared" si="17"/>
        <v>7</v>
      </c>
      <c r="AZ14" s="251">
        <f t="shared" si="18"/>
        <v>3</v>
      </c>
      <c r="BA14" s="510" t="str">
        <f t="shared" si="19"/>
        <v>D-</v>
      </c>
      <c r="BB14" s="641">
        <f t="shared" si="20"/>
        <v>10</v>
      </c>
      <c r="BC14" s="250">
        <f>'ACTA REPORTE 1ER TRI'!G187</f>
        <v>10</v>
      </c>
      <c r="BD14" s="250">
        <f>'ACTA REPORTE 1ER TRI'!L187</f>
        <v>10</v>
      </c>
      <c r="BE14" s="250">
        <f>'ACTA REPORTE 1ER TRI'!M187</f>
        <v>10</v>
      </c>
      <c r="BF14" s="544" t="str">
        <f>'ACTA REPORTE 1ER TRI'!N187</f>
        <v>A+</v>
      </c>
      <c r="BG14" s="250">
        <f>'ACTA REPORTE 1ER TRI'!T187</f>
        <v>10</v>
      </c>
      <c r="BH14" s="250">
        <f>'ACTA REPORTE 1ER TRI'!Y187</f>
        <v>10</v>
      </c>
      <c r="BI14" s="250">
        <f>'ACTA REPORTE 1ER TRI'!Z187</f>
        <v>10</v>
      </c>
      <c r="BJ14" s="547" t="str">
        <f>'ACTA REPORTE 1ER TRI'!AA187</f>
        <v>A+</v>
      </c>
      <c r="BK14" s="533">
        <f>'ACTA REPORTE 1ER TRI'!AB187</f>
        <v>10</v>
      </c>
      <c r="BL14" s="1123"/>
      <c r="BM14" s="510" t="str">
        <f t="shared" si="21"/>
        <v>A+</v>
      </c>
      <c r="BN14" s="522">
        <f t="shared" si="22"/>
        <v>10</v>
      </c>
      <c r="BO14" s="285">
        <f t="shared" si="23"/>
        <v>10</v>
      </c>
      <c r="BP14" s="249">
        <f t="shared" si="24"/>
        <v>7</v>
      </c>
      <c r="BQ14" s="251">
        <f t="shared" si="25"/>
        <v>3</v>
      </c>
      <c r="BR14" s="510" t="str">
        <f t="shared" si="26"/>
        <v>D-</v>
      </c>
      <c r="BS14" s="641">
        <f t="shared" si="27"/>
        <v>10</v>
      </c>
      <c r="BT14" s="250">
        <f>'ACTA REPORTE 1ER TRI'!G244</f>
        <v>10</v>
      </c>
      <c r="BU14" s="250">
        <f>'ACTA REPORTE 1ER TRI'!L244</f>
        <v>10</v>
      </c>
      <c r="BV14" s="250">
        <f>'ACTA REPORTE 1ER TRI'!M244</f>
        <v>10</v>
      </c>
      <c r="BW14" s="544" t="str">
        <f>'ACTA REPORTE 1ER TRI'!N244</f>
        <v>A+</v>
      </c>
      <c r="BX14" s="250">
        <f>'ACTA REPORTE 1ER TRI'!T244</f>
        <v>10</v>
      </c>
      <c r="BY14" s="251">
        <f>'ACTA REPORTE 1ER TRI'!Y244</f>
        <v>10</v>
      </c>
      <c r="BZ14" s="250">
        <f>'ACTA REPORTE 1ER TRI'!Z244</f>
        <v>10</v>
      </c>
      <c r="CA14" s="624" t="str">
        <f>'ACTA REPORTE 1ER TRI'!AA244</f>
        <v>A+</v>
      </c>
      <c r="CB14" s="533">
        <f>'ACTA REPORTE 1ER TRI'!AB244</f>
        <v>10</v>
      </c>
      <c r="CC14" s="1123"/>
      <c r="CD14" s="510" t="str">
        <f t="shared" si="28"/>
        <v>A+</v>
      </c>
      <c r="CE14" s="522">
        <f t="shared" si="29"/>
        <v>10</v>
      </c>
      <c r="CF14" s="285">
        <f t="shared" si="30"/>
        <v>10</v>
      </c>
      <c r="CG14" s="249">
        <f t="shared" si="31"/>
        <v>7</v>
      </c>
      <c r="CH14" s="251">
        <f t="shared" si="32"/>
        <v>3</v>
      </c>
      <c r="CI14" s="510" t="str">
        <f t="shared" si="33"/>
        <v>D-</v>
      </c>
      <c r="CJ14" s="641">
        <f t="shared" si="34"/>
        <v>10</v>
      </c>
      <c r="CK14" s="250">
        <f>'ACTA REPORTE 1ER TRI'!G301</f>
        <v>10</v>
      </c>
      <c r="CL14" s="250">
        <f>'ACTA REPORTE 1ER TRI'!L301</f>
        <v>10</v>
      </c>
      <c r="CM14" s="250">
        <f>'ACTA REPORTE 1ER TRI'!M301</f>
        <v>10</v>
      </c>
      <c r="CN14" s="544" t="str">
        <f>'ACTA REPORTE 1ER TRI'!N301</f>
        <v>A+</v>
      </c>
      <c r="CO14" s="250">
        <f>'ACTA REPORTE 1ER TRI'!T301</f>
        <v>10</v>
      </c>
      <c r="CP14" s="250">
        <f>'ACTA REPORTE 1ER TRI'!Y301</f>
        <v>10</v>
      </c>
      <c r="CQ14" s="250">
        <f>'ACTA REPORTE 1ER TRI'!Z301</f>
        <v>10</v>
      </c>
      <c r="CR14" s="547" t="str">
        <f>'ACTA REPORTE 1ER TRI'!AA301</f>
        <v>A+</v>
      </c>
      <c r="CS14" s="533">
        <f>'ACTA REPORTE 1ER TRI'!AB301</f>
        <v>10</v>
      </c>
      <c r="CT14" s="1123"/>
      <c r="CU14" s="510" t="str">
        <f t="shared" si="35"/>
        <v>A+</v>
      </c>
      <c r="CV14" s="522">
        <f t="shared" si="36"/>
        <v>10</v>
      </c>
      <c r="CW14" s="285">
        <f t="shared" si="37"/>
        <v>10</v>
      </c>
      <c r="CX14" s="249">
        <f t="shared" si="38"/>
        <v>7</v>
      </c>
      <c r="CY14" s="251">
        <f t="shared" si="39"/>
        <v>3</v>
      </c>
      <c r="CZ14" s="510" t="str">
        <f t="shared" si="40"/>
        <v>D-</v>
      </c>
      <c r="DA14" s="641">
        <f t="shared" si="41"/>
        <v>10</v>
      </c>
      <c r="DB14" s="250">
        <f>'ACTA REPORTE 1ER TRI'!G358</f>
        <v>10</v>
      </c>
      <c r="DC14" s="250">
        <f>'ACTA REPORTE 1ER TRI'!L358</f>
        <v>10</v>
      </c>
      <c r="DD14" s="250">
        <f>'ACTA REPORTE 1ER TRI'!M358</f>
        <v>10</v>
      </c>
      <c r="DE14" s="544" t="str">
        <f>'ACTA REPORTE 1ER TRI'!N358</f>
        <v>A+</v>
      </c>
      <c r="DF14" s="250">
        <f>'ACTA REPORTE 1ER TRI'!T358</f>
        <v>10</v>
      </c>
      <c r="DG14" s="250">
        <f>'ACTA REPORTE 1ER TRI'!Y358</f>
        <v>10</v>
      </c>
      <c r="DH14" s="250">
        <f>'ACTA REPORTE 1ER TRI'!Z358</f>
        <v>10</v>
      </c>
      <c r="DI14" s="547" t="str">
        <f>'ACTA REPORTE 1ER TRI'!AA358</f>
        <v>A+</v>
      </c>
      <c r="DJ14" s="533">
        <f>'ACTA REPORTE 1ER TRI'!AB358</f>
        <v>10</v>
      </c>
      <c r="DK14" s="1123"/>
      <c r="DL14" s="510" t="str">
        <f t="shared" si="42"/>
        <v>A+</v>
      </c>
      <c r="DM14" s="522">
        <f t="shared" si="43"/>
        <v>10</v>
      </c>
      <c r="DN14" s="285">
        <f t="shared" si="44"/>
        <v>10</v>
      </c>
      <c r="DO14" s="249">
        <f t="shared" si="45"/>
        <v>7</v>
      </c>
      <c r="DP14" s="251">
        <f t="shared" si="46"/>
        <v>3</v>
      </c>
      <c r="DQ14" s="510" t="str">
        <f t="shared" si="47"/>
        <v>D-</v>
      </c>
      <c r="DR14" s="641">
        <f t="shared" si="48"/>
        <v>10</v>
      </c>
      <c r="DS14" s="250">
        <f>'ACTA REPORTE 1ER TRI'!G415</f>
        <v>10</v>
      </c>
      <c r="DT14" s="250">
        <f>'ACTA REPORTE 1ER TRI'!L415</f>
        <v>10</v>
      </c>
      <c r="DU14" s="250">
        <f>'ACTA REPORTE 1ER TRI'!M415</f>
        <v>10</v>
      </c>
      <c r="DV14" s="544" t="str">
        <f>'ACTA REPORTE 1ER TRI'!N415</f>
        <v>A+</v>
      </c>
      <c r="DW14" s="250">
        <f>'ACTA REPORTE 1ER TRI'!T415</f>
        <v>10</v>
      </c>
      <c r="DX14" s="250">
        <f>'ACTA REPORTE 1ER TRI'!Y415</f>
        <v>10</v>
      </c>
      <c r="DY14" s="250">
        <f>'ACTA REPORTE 1ER TRI'!Z415</f>
        <v>10</v>
      </c>
      <c r="DZ14" s="547" t="str">
        <f>'ACTA REPORTE 1ER TRI'!AA415</f>
        <v>A+</v>
      </c>
      <c r="EA14" s="533">
        <f>'ACTA REPORTE 1ER TRI'!AB415</f>
        <v>10</v>
      </c>
      <c r="EB14" s="1123"/>
      <c r="EC14" s="510" t="str">
        <f t="shared" si="49"/>
        <v>A+</v>
      </c>
      <c r="ED14" s="522">
        <f t="shared" si="50"/>
        <v>10</v>
      </c>
      <c r="EE14" s="285">
        <f t="shared" si="51"/>
        <v>10</v>
      </c>
      <c r="EF14" s="249">
        <f t="shared" si="52"/>
        <v>7</v>
      </c>
      <c r="EG14" s="251">
        <f t="shared" si="53"/>
        <v>3</v>
      </c>
      <c r="EH14" s="510" t="str">
        <f t="shared" si="54"/>
        <v>D-</v>
      </c>
      <c r="EI14" s="641">
        <f t="shared" si="55"/>
        <v>10</v>
      </c>
      <c r="EJ14" s="250">
        <f>'ACTA REPORTE 1ER TRI'!G472</f>
        <v>10</v>
      </c>
      <c r="EK14" s="250">
        <f>'ACTA REPORTE 1ER TRI'!L472</f>
        <v>10</v>
      </c>
      <c r="EL14" s="250">
        <f>'ACTA REPORTE 1ER TRI'!M472</f>
        <v>10</v>
      </c>
      <c r="EM14" s="544" t="str">
        <f>'ACTA REPORTE 1ER TRI'!N472</f>
        <v>A+</v>
      </c>
      <c r="EN14" s="250">
        <f>'ACTA REPORTE 1ER TRI'!T472</f>
        <v>10</v>
      </c>
      <c r="EO14" s="250">
        <f>'ACTA REPORTE 1ER TRI'!Y472</f>
        <v>10</v>
      </c>
      <c r="EP14" s="250">
        <f>'ACTA REPORTE 1ER TRI'!Z472</f>
        <v>10</v>
      </c>
      <c r="EQ14" s="547" t="str">
        <f>'ACTA REPORTE 1ER TRI'!AA472</f>
        <v>A+</v>
      </c>
      <c r="ER14" s="533">
        <f>'ACTA REPORTE 1ER TRI'!AB472</f>
        <v>10</v>
      </c>
      <c r="ES14" s="1123"/>
      <c r="ET14" s="510" t="str">
        <f t="shared" si="56"/>
        <v>A+</v>
      </c>
      <c r="EU14" s="522">
        <f t="shared" si="57"/>
        <v>10</v>
      </c>
      <c r="EV14" s="285">
        <f t="shared" si="58"/>
        <v>10</v>
      </c>
      <c r="EW14" s="249">
        <f t="shared" si="59"/>
        <v>7</v>
      </c>
      <c r="EX14" s="251">
        <f t="shared" si="60"/>
        <v>3</v>
      </c>
      <c r="EY14" s="510" t="str">
        <f t="shared" si="61"/>
        <v>D-</v>
      </c>
      <c r="EZ14" s="641">
        <f t="shared" si="62"/>
        <v>10</v>
      </c>
      <c r="FA14" s="503" t="str">
        <f t="shared" si="63"/>
        <v>D-</v>
      </c>
      <c r="FB14" s="645">
        <f t="shared" si="64"/>
        <v>8.518518518518519</v>
      </c>
      <c r="FC14" s="503" t="str">
        <f t="shared" si="65"/>
        <v>D-</v>
      </c>
      <c r="FD14" s="752">
        <f t="shared" si="0"/>
        <v>8.4444444444444446</v>
      </c>
    </row>
    <row r="15" spans="1:160" s="42" customFormat="1" ht="60" customHeight="1" x14ac:dyDescent="0.5">
      <c r="A15" s="41"/>
      <c r="B15" s="536">
        <v>5</v>
      </c>
      <c r="C15" s="72">
        <f>DATOS!F12</f>
        <v>0</v>
      </c>
      <c r="D15" s="250">
        <f>'ACTA REPORTE 1ER TRI'!G17</f>
        <v>0</v>
      </c>
      <c r="E15" s="250">
        <f>'ACTA REPORTE 1ER TRI'!L17</f>
        <v>0</v>
      </c>
      <c r="F15" s="250">
        <f>'ACTA REPORTE 1ER TRI'!M17</f>
        <v>0</v>
      </c>
      <c r="G15" s="544" t="e">
        <f>'ACTA REPORTE 1ER TRI'!N17</f>
        <v>#N/A</v>
      </c>
      <c r="H15" s="250">
        <f>'ACTA REPORTE 1ER TRI'!T17</f>
        <v>0</v>
      </c>
      <c r="I15" s="250">
        <f>'ACTA REPORTE 1ER TRI'!Y17</f>
        <v>0</v>
      </c>
      <c r="J15" s="250">
        <f>'ACTA REPORTE 1ER TRI'!Z17</f>
        <v>0</v>
      </c>
      <c r="K15" s="547" t="str">
        <f>'ACTA REPORTE 1ER TRI'!AA17</f>
        <v>A+</v>
      </c>
      <c r="L15" s="533">
        <f>'ACTA REPORTE 1ER TRI'!AB17</f>
        <v>10</v>
      </c>
      <c r="M15" s="1123"/>
      <c r="N15" s="510" t="str">
        <f t="shared" si="1"/>
        <v>D-</v>
      </c>
      <c r="O15" s="522">
        <f t="shared" si="2"/>
        <v>3.3333333333333335</v>
      </c>
      <c r="P15" s="285">
        <f t="shared" si="3"/>
        <v>0</v>
      </c>
      <c r="Q15" s="249">
        <f t="shared" si="4"/>
        <v>0</v>
      </c>
      <c r="R15" s="251">
        <f t="shared" si="5"/>
        <v>3</v>
      </c>
      <c r="S15" s="510" t="str">
        <f t="shared" si="6"/>
        <v>D-</v>
      </c>
      <c r="T15" s="641">
        <f t="shared" si="7"/>
        <v>3</v>
      </c>
      <c r="U15" s="250">
        <f>'ACTA REPORTE 1ER TRI'!G74</f>
        <v>0</v>
      </c>
      <c r="V15" s="250">
        <f>'ACTA REPORTE 1ER TRI'!L74</f>
        <v>0</v>
      </c>
      <c r="W15" s="250">
        <f>'ACTA REPORTE 1ER TRI'!M74</f>
        <v>0</v>
      </c>
      <c r="X15" s="544" t="e">
        <f>'ACTA REPORTE 1ER TRI'!N74</f>
        <v>#N/A</v>
      </c>
      <c r="Y15" s="250">
        <f>'ACTA REPORTE 1ER TRI'!T74</f>
        <v>0</v>
      </c>
      <c r="Z15" s="250">
        <f>'ACTA REPORTE 1ER TRI'!Y74</f>
        <v>0</v>
      </c>
      <c r="AA15" s="250">
        <f>'ACTA REPORTE 1ER TRI'!Z74</f>
        <v>0</v>
      </c>
      <c r="AB15" s="547" t="str">
        <f>'ACTA REPORTE 1ER TRI'!AA74</f>
        <v>A+</v>
      </c>
      <c r="AC15" s="533">
        <f>'ACTA REPORTE 1ER TRI'!AB74</f>
        <v>10</v>
      </c>
      <c r="AD15" s="1123"/>
      <c r="AE15" s="510" t="str">
        <f t="shared" si="8"/>
        <v>D-</v>
      </c>
      <c r="AF15" s="522">
        <f t="shared" si="9"/>
        <v>3.3333333333333335</v>
      </c>
      <c r="AG15" s="285">
        <f t="shared" si="10"/>
        <v>0</v>
      </c>
      <c r="AH15" s="249">
        <f t="shared" si="11"/>
        <v>0</v>
      </c>
      <c r="AI15" s="251">
        <f t="shared" si="12"/>
        <v>3</v>
      </c>
      <c r="AJ15" s="510" t="str">
        <f t="shared" si="13"/>
        <v>D-</v>
      </c>
      <c r="AK15" s="641">
        <f t="shared" si="14"/>
        <v>3</v>
      </c>
      <c r="AL15" s="250">
        <f>'ACTA REPORTE 1ER TRI'!G131</f>
        <v>10</v>
      </c>
      <c r="AM15" s="250">
        <f>'ACTA REPORTE 1ER TRI'!L131</f>
        <v>10</v>
      </c>
      <c r="AN15" s="250">
        <f>'ACTA REPORTE 1ER TRI'!M131</f>
        <v>10</v>
      </c>
      <c r="AO15" s="544" t="str">
        <f>'ACTA REPORTE 1ER TRI'!N131</f>
        <v>A+</v>
      </c>
      <c r="AP15" s="250">
        <f>'ACTA REPORTE 1ER TRI'!T131</f>
        <v>10</v>
      </c>
      <c r="AQ15" s="250">
        <f>'ACTA REPORTE 1ER TRI'!Y131</f>
        <v>10</v>
      </c>
      <c r="AR15" s="250">
        <f>'ACTA REPORTE 1ER TRI'!Z131</f>
        <v>10</v>
      </c>
      <c r="AS15" s="547" t="str">
        <f>'ACTA REPORTE 1ER TRI'!AA131</f>
        <v>A+</v>
      </c>
      <c r="AT15" s="533">
        <f>'ACTA REPORTE 1ER TRI'!AB131</f>
        <v>10</v>
      </c>
      <c r="AU15" s="1123"/>
      <c r="AV15" s="510" t="str">
        <f t="shared" si="15"/>
        <v>A+</v>
      </c>
      <c r="AW15" s="522">
        <f t="shared" si="66"/>
        <v>10</v>
      </c>
      <c r="AX15" s="285">
        <f t="shared" si="16"/>
        <v>10</v>
      </c>
      <c r="AY15" s="249">
        <f t="shared" si="17"/>
        <v>7</v>
      </c>
      <c r="AZ15" s="251">
        <f t="shared" si="18"/>
        <v>3</v>
      </c>
      <c r="BA15" s="510" t="str">
        <f t="shared" si="19"/>
        <v>D-</v>
      </c>
      <c r="BB15" s="641">
        <f t="shared" si="20"/>
        <v>10</v>
      </c>
      <c r="BC15" s="250">
        <f>'ACTA REPORTE 1ER TRI'!G188</f>
        <v>10</v>
      </c>
      <c r="BD15" s="250">
        <f>'ACTA REPORTE 1ER TRI'!L188</f>
        <v>10</v>
      </c>
      <c r="BE15" s="250">
        <f>'ACTA REPORTE 1ER TRI'!M188</f>
        <v>10</v>
      </c>
      <c r="BF15" s="544" t="str">
        <f>'ACTA REPORTE 1ER TRI'!N188</f>
        <v>A+</v>
      </c>
      <c r="BG15" s="250">
        <f>'ACTA REPORTE 1ER TRI'!T188</f>
        <v>10</v>
      </c>
      <c r="BH15" s="250">
        <f>'ACTA REPORTE 1ER TRI'!Y188</f>
        <v>10</v>
      </c>
      <c r="BI15" s="250">
        <f>'ACTA REPORTE 1ER TRI'!Z188</f>
        <v>10</v>
      </c>
      <c r="BJ15" s="547" t="str">
        <f>'ACTA REPORTE 1ER TRI'!AA188</f>
        <v>A+</v>
      </c>
      <c r="BK15" s="533">
        <f>'ACTA REPORTE 1ER TRI'!AB188</f>
        <v>10</v>
      </c>
      <c r="BL15" s="1123"/>
      <c r="BM15" s="510" t="str">
        <f t="shared" si="21"/>
        <v>A+</v>
      </c>
      <c r="BN15" s="522">
        <f t="shared" si="22"/>
        <v>10</v>
      </c>
      <c r="BO15" s="285">
        <f t="shared" si="23"/>
        <v>10</v>
      </c>
      <c r="BP15" s="249">
        <f t="shared" si="24"/>
        <v>7</v>
      </c>
      <c r="BQ15" s="251">
        <f t="shared" si="25"/>
        <v>3</v>
      </c>
      <c r="BR15" s="510" t="str">
        <f t="shared" si="26"/>
        <v>D-</v>
      </c>
      <c r="BS15" s="641">
        <f t="shared" si="27"/>
        <v>10</v>
      </c>
      <c r="BT15" s="250">
        <f>'ACTA REPORTE 1ER TRI'!G245</f>
        <v>10</v>
      </c>
      <c r="BU15" s="250">
        <f>'ACTA REPORTE 1ER TRI'!L245</f>
        <v>10</v>
      </c>
      <c r="BV15" s="250">
        <f>'ACTA REPORTE 1ER TRI'!M245</f>
        <v>10</v>
      </c>
      <c r="BW15" s="544" t="str">
        <f>'ACTA REPORTE 1ER TRI'!N245</f>
        <v>A+</v>
      </c>
      <c r="BX15" s="250">
        <f>'ACTA REPORTE 1ER TRI'!T245</f>
        <v>10</v>
      </c>
      <c r="BY15" s="251">
        <f>'ACTA REPORTE 1ER TRI'!Y245</f>
        <v>10</v>
      </c>
      <c r="BZ15" s="250">
        <f>'ACTA REPORTE 1ER TRI'!Z245</f>
        <v>10</v>
      </c>
      <c r="CA15" s="624" t="str">
        <f>'ACTA REPORTE 1ER TRI'!AA245</f>
        <v>A+</v>
      </c>
      <c r="CB15" s="533">
        <f>'ACTA REPORTE 1ER TRI'!AB245</f>
        <v>10</v>
      </c>
      <c r="CC15" s="1123"/>
      <c r="CD15" s="510" t="str">
        <f t="shared" si="28"/>
        <v>A+</v>
      </c>
      <c r="CE15" s="522">
        <f t="shared" si="29"/>
        <v>10</v>
      </c>
      <c r="CF15" s="285">
        <f t="shared" si="30"/>
        <v>10</v>
      </c>
      <c r="CG15" s="249">
        <f t="shared" si="31"/>
        <v>7</v>
      </c>
      <c r="CH15" s="251">
        <f t="shared" si="32"/>
        <v>3</v>
      </c>
      <c r="CI15" s="510" t="str">
        <f t="shared" si="33"/>
        <v>D-</v>
      </c>
      <c r="CJ15" s="641">
        <f t="shared" si="34"/>
        <v>10</v>
      </c>
      <c r="CK15" s="250">
        <f>'ACTA REPORTE 1ER TRI'!G302</f>
        <v>10</v>
      </c>
      <c r="CL15" s="250">
        <f>'ACTA REPORTE 1ER TRI'!L302</f>
        <v>10</v>
      </c>
      <c r="CM15" s="250">
        <f>'ACTA REPORTE 1ER TRI'!M302</f>
        <v>10</v>
      </c>
      <c r="CN15" s="544" t="str">
        <f>'ACTA REPORTE 1ER TRI'!N302</f>
        <v>A+</v>
      </c>
      <c r="CO15" s="250">
        <f>'ACTA REPORTE 1ER TRI'!T302</f>
        <v>10</v>
      </c>
      <c r="CP15" s="250">
        <f>'ACTA REPORTE 1ER TRI'!Y302</f>
        <v>10</v>
      </c>
      <c r="CQ15" s="250">
        <f>'ACTA REPORTE 1ER TRI'!Z302</f>
        <v>10</v>
      </c>
      <c r="CR15" s="547" t="str">
        <f>'ACTA REPORTE 1ER TRI'!AA302</f>
        <v>A+</v>
      </c>
      <c r="CS15" s="533">
        <f>'ACTA REPORTE 1ER TRI'!AB302</f>
        <v>10</v>
      </c>
      <c r="CT15" s="1123"/>
      <c r="CU15" s="510" t="str">
        <f t="shared" si="35"/>
        <v>A+</v>
      </c>
      <c r="CV15" s="522">
        <f t="shared" si="36"/>
        <v>10</v>
      </c>
      <c r="CW15" s="285">
        <f t="shared" si="37"/>
        <v>10</v>
      </c>
      <c r="CX15" s="249">
        <f t="shared" si="38"/>
        <v>7</v>
      </c>
      <c r="CY15" s="251">
        <f t="shared" si="39"/>
        <v>3</v>
      </c>
      <c r="CZ15" s="510" t="str">
        <f t="shared" si="40"/>
        <v>D-</v>
      </c>
      <c r="DA15" s="641">
        <f t="shared" si="41"/>
        <v>10</v>
      </c>
      <c r="DB15" s="250">
        <f>'ACTA REPORTE 1ER TRI'!G359</f>
        <v>10</v>
      </c>
      <c r="DC15" s="250">
        <f>'ACTA REPORTE 1ER TRI'!L359</f>
        <v>10</v>
      </c>
      <c r="DD15" s="250">
        <f>'ACTA REPORTE 1ER TRI'!M359</f>
        <v>10</v>
      </c>
      <c r="DE15" s="544" t="str">
        <f>'ACTA REPORTE 1ER TRI'!N359</f>
        <v>A+</v>
      </c>
      <c r="DF15" s="250">
        <f>'ACTA REPORTE 1ER TRI'!T359</f>
        <v>10</v>
      </c>
      <c r="DG15" s="250">
        <f>'ACTA REPORTE 1ER TRI'!Y359</f>
        <v>10</v>
      </c>
      <c r="DH15" s="250">
        <f>'ACTA REPORTE 1ER TRI'!Z359</f>
        <v>10</v>
      </c>
      <c r="DI15" s="547" t="str">
        <f>'ACTA REPORTE 1ER TRI'!AA359</f>
        <v>A+</v>
      </c>
      <c r="DJ15" s="533">
        <f>'ACTA REPORTE 1ER TRI'!AB359</f>
        <v>10</v>
      </c>
      <c r="DK15" s="1123"/>
      <c r="DL15" s="510" t="str">
        <f t="shared" si="42"/>
        <v>A+</v>
      </c>
      <c r="DM15" s="522">
        <f t="shared" si="43"/>
        <v>10</v>
      </c>
      <c r="DN15" s="285">
        <f t="shared" si="44"/>
        <v>10</v>
      </c>
      <c r="DO15" s="249">
        <f t="shared" si="45"/>
        <v>7</v>
      </c>
      <c r="DP15" s="251">
        <f t="shared" si="46"/>
        <v>3</v>
      </c>
      <c r="DQ15" s="510" t="str">
        <f t="shared" si="47"/>
        <v>D-</v>
      </c>
      <c r="DR15" s="641">
        <f t="shared" si="48"/>
        <v>10</v>
      </c>
      <c r="DS15" s="250">
        <f>'ACTA REPORTE 1ER TRI'!G416</f>
        <v>10</v>
      </c>
      <c r="DT15" s="250">
        <f>'ACTA REPORTE 1ER TRI'!L416</f>
        <v>10</v>
      </c>
      <c r="DU15" s="250">
        <f>'ACTA REPORTE 1ER TRI'!M416</f>
        <v>10</v>
      </c>
      <c r="DV15" s="544" t="str">
        <f>'ACTA REPORTE 1ER TRI'!N416</f>
        <v>A+</v>
      </c>
      <c r="DW15" s="250">
        <f>'ACTA REPORTE 1ER TRI'!T416</f>
        <v>10</v>
      </c>
      <c r="DX15" s="250">
        <f>'ACTA REPORTE 1ER TRI'!Y416</f>
        <v>10</v>
      </c>
      <c r="DY15" s="250">
        <f>'ACTA REPORTE 1ER TRI'!Z416</f>
        <v>10</v>
      </c>
      <c r="DZ15" s="547" t="str">
        <f>'ACTA REPORTE 1ER TRI'!AA416</f>
        <v>A+</v>
      </c>
      <c r="EA15" s="533">
        <f>'ACTA REPORTE 1ER TRI'!AB416</f>
        <v>10</v>
      </c>
      <c r="EB15" s="1123"/>
      <c r="EC15" s="510" t="str">
        <f t="shared" si="49"/>
        <v>A+</v>
      </c>
      <c r="ED15" s="522">
        <f t="shared" si="50"/>
        <v>10</v>
      </c>
      <c r="EE15" s="285">
        <f t="shared" si="51"/>
        <v>10</v>
      </c>
      <c r="EF15" s="249">
        <f t="shared" si="52"/>
        <v>7</v>
      </c>
      <c r="EG15" s="251">
        <f t="shared" si="53"/>
        <v>3</v>
      </c>
      <c r="EH15" s="510" t="str">
        <f t="shared" si="54"/>
        <v>D-</v>
      </c>
      <c r="EI15" s="641">
        <f t="shared" si="55"/>
        <v>10</v>
      </c>
      <c r="EJ15" s="250">
        <f>'ACTA REPORTE 1ER TRI'!G473</f>
        <v>10</v>
      </c>
      <c r="EK15" s="250">
        <f>'ACTA REPORTE 1ER TRI'!L473</f>
        <v>10</v>
      </c>
      <c r="EL15" s="250">
        <f>'ACTA REPORTE 1ER TRI'!M473</f>
        <v>10</v>
      </c>
      <c r="EM15" s="544" t="str">
        <f>'ACTA REPORTE 1ER TRI'!N473</f>
        <v>A+</v>
      </c>
      <c r="EN15" s="250">
        <f>'ACTA REPORTE 1ER TRI'!T473</f>
        <v>10</v>
      </c>
      <c r="EO15" s="250">
        <f>'ACTA REPORTE 1ER TRI'!Y473</f>
        <v>10</v>
      </c>
      <c r="EP15" s="250">
        <f>'ACTA REPORTE 1ER TRI'!Z473</f>
        <v>10</v>
      </c>
      <c r="EQ15" s="547" t="str">
        <f>'ACTA REPORTE 1ER TRI'!AA473</f>
        <v>A+</v>
      </c>
      <c r="ER15" s="533">
        <f>'ACTA REPORTE 1ER TRI'!AB473</f>
        <v>10</v>
      </c>
      <c r="ES15" s="1123"/>
      <c r="ET15" s="510" t="str">
        <f t="shared" si="56"/>
        <v>A+</v>
      </c>
      <c r="EU15" s="522">
        <f t="shared" si="57"/>
        <v>10</v>
      </c>
      <c r="EV15" s="285">
        <f t="shared" si="58"/>
        <v>10</v>
      </c>
      <c r="EW15" s="249">
        <f t="shared" si="59"/>
        <v>7</v>
      </c>
      <c r="EX15" s="251">
        <f t="shared" si="60"/>
        <v>3</v>
      </c>
      <c r="EY15" s="510" t="str">
        <f t="shared" si="61"/>
        <v>D-</v>
      </c>
      <c r="EZ15" s="641">
        <f t="shared" si="62"/>
        <v>10</v>
      </c>
      <c r="FA15" s="503" t="str">
        <f t="shared" si="63"/>
        <v>D-</v>
      </c>
      <c r="FB15" s="645">
        <f t="shared" si="64"/>
        <v>8.518518518518519</v>
      </c>
      <c r="FC15" s="503" t="str">
        <f t="shared" si="65"/>
        <v>D-</v>
      </c>
      <c r="FD15" s="752">
        <f t="shared" si="0"/>
        <v>8.4444444444444446</v>
      </c>
    </row>
    <row r="16" spans="1:160" s="42" customFormat="1" ht="60" customHeight="1" x14ac:dyDescent="0.5">
      <c r="A16" s="41"/>
      <c r="B16" s="536">
        <v>6</v>
      </c>
      <c r="C16" s="72">
        <f>DATOS!F13</f>
        <v>0</v>
      </c>
      <c r="D16" s="250">
        <f>'ACTA REPORTE 1ER TRI'!G18</f>
        <v>0</v>
      </c>
      <c r="E16" s="250">
        <f>'ACTA REPORTE 1ER TRI'!L18</f>
        <v>0</v>
      </c>
      <c r="F16" s="250">
        <f>'ACTA REPORTE 1ER TRI'!M18</f>
        <v>0</v>
      </c>
      <c r="G16" s="544" t="e">
        <f>'ACTA REPORTE 1ER TRI'!N18</f>
        <v>#N/A</v>
      </c>
      <c r="H16" s="250">
        <f>'ACTA REPORTE 1ER TRI'!T18</f>
        <v>0</v>
      </c>
      <c r="I16" s="250">
        <f>'ACTA REPORTE 1ER TRI'!Y18</f>
        <v>0</v>
      </c>
      <c r="J16" s="250">
        <f>'ACTA REPORTE 1ER TRI'!Z18</f>
        <v>0</v>
      </c>
      <c r="K16" s="547" t="str">
        <f>'ACTA REPORTE 1ER TRI'!AA18</f>
        <v>A+</v>
      </c>
      <c r="L16" s="533">
        <f>'ACTA REPORTE 1ER TRI'!AB18</f>
        <v>10</v>
      </c>
      <c r="M16" s="1123"/>
      <c r="N16" s="510" t="str">
        <f t="shared" si="1"/>
        <v>D-</v>
      </c>
      <c r="O16" s="522">
        <f t="shared" si="2"/>
        <v>3.3333333333333335</v>
      </c>
      <c r="P16" s="285">
        <f t="shared" si="3"/>
        <v>0</v>
      </c>
      <c r="Q16" s="249">
        <f t="shared" si="4"/>
        <v>0</v>
      </c>
      <c r="R16" s="251">
        <f t="shared" si="5"/>
        <v>3</v>
      </c>
      <c r="S16" s="510" t="str">
        <f t="shared" si="6"/>
        <v>D-</v>
      </c>
      <c r="T16" s="641">
        <f t="shared" si="7"/>
        <v>3</v>
      </c>
      <c r="U16" s="250">
        <f>'ACTA REPORTE 1ER TRI'!G75</f>
        <v>0</v>
      </c>
      <c r="V16" s="250">
        <f>'ACTA REPORTE 1ER TRI'!L75</f>
        <v>0</v>
      </c>
      <c r="W16" s="250">
        <f>'ACTA REPORTE 1ER TRI'!M75</f>
        <v>0</v>
      </c>
      <c r="X16" s="544" t="e">
        <f>'ACTA REPORTE 1ER TRI'!N75</f>
        <v>#N/A</v>
      </c>
      <c r="Y16" s="250">
        <f>'ACTA REPORTE 1ER TRI'!T75</f>
        <v>0</v>
      </c>
      <c r="Z16" s="250">
        <f>'ACTA REPORTE 1ER TRI'!Y75</f>
        <v>0</v>
      </c>
      <c r="AA16" s="250">
        <f>'ACTA REPORTE 1ER TRI'!Z75</f>
        <v>0</v>
      </c>
      <c r="AB16" s="547" t="str">
        <f>'ACTA REPORTE 1ER TRI'!AA75</f>
        <v>A+</v>
      </c>
      <c r="AC16" s="533">
        <f>'ACTA REPORTE 1ER TRI'!AB75</f>
        <v>10</v>
      </c>
      <c r="AD16" s="1123"/>
      <c r="AE16" s="510" t="str">
        <f t="shared" si="8"/>
        <v>D-</v>
      </c>
      <c r="AF16" s="522">
        <f t="shared" si="9"/>
        <v>3.3333333333333335</v>
      </c>
      <c r="AG16" s="285">
        <f t="shared" si="10"/>
        <v>0</v>
      </c>
      <c r="AH16" s="249">
        <f t="shared" si="11"/>
        <v>0</v>
      </c>
      <c r="AI16" s="251">
        <f t="shared" si="12"/>
        <v>3</v>
      </c>
      <c r="AJ16" s="510" t="str">
        <f t="shared" si="13"/>
        <v>D-</v>
      </c>
      <c r="AK16" s="641">
        <f t="shared" si="14"/>
        <v>3</v>
      </c>
      <c r="AL16" s="250">
        <f>'ACTA REPORTE 1ER TRI'!G132</f>
        <v>10</v>
      </c>
      <c r="AM16" s="250">
        <f>'ACTA REPORTE 1ER TRI'!L132</f>
        <v>10</v>
      </c>
      <c r="AN16" s="250">
        <f>'ACTA REPORTE 1ER TRI'!M132</f>
        <v>10</v>
      </c>
      <c r="AO16" s="544" t="str">
        <f>'ACTA REPORTE 1ER TRI'!N132</f>
        <v>A+</v>
      </c>
      <c r="AP16" s="250">
        <f>'ACTA REPORTE 1ER TRI'!T132</f>
        <v>10</v>
      </c>
      <c r="AQ16" s="250">
        <f>'ACTA REPORTE 1ER TRI'!Y132</f>
        <v>10</v>
      </c>
      <c r="AR16" s="250">
        <f>'ACTA REPORTE 1ER TRI'!Z132</f>
        <v>10</v>
      </c>
      <c r="AS16" s="547" t="str">
        <f>'ACTA REPORTE 1ER TRI'!AA132</f>
        <v>A+</v>
      </c>
      <c r="AT16" s="533">
        <f>'ACTA REPORTE 1ER TRI'!AB132</f>
        <v>10</v>
      </c>
      <c r="AU16" s="1123"/>
      <c r="AV16" s="510" t="str">
        <f t="shared" si="15"/>
        <v>A+</v>
      </c>
      <c r="AW16" s="522">
        <f t="shared" si="66"/>
        <v>10</v>
      </c>
      <c r="AX16" s="285">
        <f t="shared" si="16"/>
        <v>10</v>
      </c>
      <c r="AY16" s="249">
        <f t="shared" si="17"/>
        <v>7</v>
      </c>
      <c r="AZ16" s="251">
        <f t="shared" si="18"/>
        <v>3</v>
      </c>
      <c r="BA16" s="510" t="str">
        <f t="shared" si="19"/>
        <v>D-</v>
      </c>
      <c r="BB16" s="641">
        <f t="shared" si="20"/>
        <v>10</v>
      </c>
      <c r="BC16" s="250">
        <f>'ACTA REPORTE 1ER TRI'!G189</f>
        <v>10</v>
      </c>
      <c r="BD16" s="250">
        <f>'ACTA REPORTE 1ER TRI'!L189</f>
        <v>10</v>
      </c>
      <c r="BE16" s="250">
        <f>'ACTA REPORTE 1ER TRI'!M189</f>
        <v>10</v>
      </c>
      <c r="BF16" s="544" t="str">
        <f>'ACTA REPORTE 1ER TRI'!N189</f>
        <v>A+</v>
      </c>
      <c r="BG16" s="250">
        <f>'ACTA REPORTE 1ER TRI'!T189</f>
        <v>10</v>
      </c>
      <c r="BH16" s="250">
        <f>'ACTA REPORTE 1ER TRI'!Y189</f>
        <v>10</v>
      </c>
      <c r="BI16" s="250">
        <f>'ACTA REPORTE 1ER TRI'!Z189</f>
        <v>10</v>
      </c>
      <c r="BJ16" s="547" t="str">
        <f>'ACTA REPORTE 1ER TRI'!AA189</f>
        <v>A+</v>
      </c>
      <c r="BK16" s="533">
        <f>'ACTA REPORTE 1ER TRI'!AB189</f>
        <v>10</v>
      </c>
      <c r="BL16" s="1123"/>
      <c r="BM16" s="510" t="str">
        <f t="shared" si="21"/>
        <v>A+</v>
      </c>
      <c r="BN16" s="522">
        <f t="shared" si="22"/>
        <v>10</v>
      </c>
      <c r="BO16" s="285">
        <f t="shared" si="23"/>
        <v>10</v>
      </c>
      <c r="BP16" s="249">
        <f t="shared" si="24"/>
        <v>7</v>
      </c>
      <c r="BQ16" s="251">
        <f t="shared" si="25"/>
        <v>3</v>
      </c>
      <c r="BR16" s="510" t="str">
        <f t="shared" si="26"/>
        <v>D-</v>
      </c>
      <c r="BS16" s="641">
        <f t="shared" si="27"/>
        <v>10</v>
      </c>
      <c r="BT16" s="250">
        <f>'ACTA REPORTE 1ER TRI'!G246</f>
        <v>10</v>
      </c>
      <c r="BU16" s="250">
        <f>'ACTA REPORTE 1ER TRI'!L246</f>
        <v>10</v>
      </c>
      <c r="BV16" s="250">
        <f>'ACTA REPORTE 1ER TRI'!M246</f>
        <v>10</v>
      </c>
      <c r="BW16" s="544" t="str">
        <f>'ACTA REPORTE 1ER TRI'!N246</f>
        <v>A+</v>
      </c>
      <c r="BX16" s="250">
        <f>'ACTA REPORTE 1ER TRI'!T246</f>
        <v>10</v>
      </c>
      <c r="BY16" s="251">
        <f>'ACTA REPORTE 1ER TRI'!Y246</f>
        <v>10</v>
      </c>
      <c r="BZ16" s="250">
        <f>'ACTA REPORTE 1ER TRI'!Z246</f>
        <v>10</v>
      </c>
      <c r="CA16" s="624" t="str">
        <f>'ACTA REPORTE 1ER TRI'!AA246</f>
        <v>A+</v>
      </c>
      <c r="CB16" s="533">
        <f>'ACTA REPORTE 1ER TRI'!AB246</f>
        <v>10</v>
      </c>
      <c r="CC16" s="1123"/>
      <c r="CD16" s="510" t="str">
        <f t="shared" si="28"/>
        <v>A+</v>
      </c>
      <c r="CE16" s="522">
        <f t="shared" si="29"/>
        <v>10</v>
      </c>
      <c r="CF16" s="285">
        <f t="shared" si="30"/>
        <v>10</v>
      </c>
      <c r="CG16" s="249">
        <f t="shared" si="31"/>
        <v>7</v>
      </c>
      <c r="CH16" s="251">
        <f t="shared" si="32"/>
        <v>3</v>
      </c>
      <c r="CI16" s="510" t="str">
        <f t="shared" si="33"/>
        <v>D-</v>
      </c>
      <c r="CJ16" s="641">
        <f t="shared" si="34"/>
        <v>10</v>
      </c>
      <c r="CK16" s="250">
        <f>'ACTA REPORTE 1ER TRI'!G303</f>
        <v>10</v>
      </c>
      <c r="CL16" s="250">
        <f>'ACTA REPORTE 1ER TRI'!L303</f>
        <v>10</v>
      </c>
      <c r="CM16" s="250">
        <f>'ACTA REPORTE 1ER TRI'!M303</f>
        <v>10</v>
      </c>
      <c r="CN16" s="544" t="str">
        <f>'ACTA REPORTE 1ER TRI'!N303</f>
        <v>A+</v>
      </c>
      <c r="CO16" s="250">
        <f>'ACTA REPORTE 1ER TRI'!T303</f>
        <v>10</v>
      </c>
      <c r="CP16" s="250">
        <f>'ACTA REPORTE 1ER TRI'!Y303</f>
        <v>10</v>
      </c>
      <c r="CQ16" s="250">
        <f>'ACTA REPORTE 1ER TRI'!Z303</f>
        <v>10</v>
      </c>
      <c r="CR16" s="547" t="str">
        <f>'ACTA REPORTE 1ER TRI'!AA303</f>
        <v>A+</v>
      </c>
      <c r="CS16" s="533">
        <f>'ACTA REPORTE 1ER TRI'!AB303</f>
        <v>10</v>
      </c>
      <c r="CT16" s="1123"/>
      <c r="CU16" s="510" t="str">
        <f t="shared" si="35"/>
        <v>A+</v>
      </c>
      <c r="CV16" s="522">
        <f t="shared" si="36"/>
        <v>10</v>
      </c>
      <c r="CW16" s="285">
        <f t="shared" si="37"/>
        <v>10</v>
      </c>
      <c r="CX16" s="249">
        <f t="shared" si="38"/>
        <v>7</v>
      </c>
      <c r="CY16" s="251">
        <f t="shared" si="39"/>
        <v>3</v>
      </c>
      <c r="CZ16" s="510" t="str">
        <f t="shared" si="40"/>
        <v>D-</v>
      </c>
      <c r="DA16" s="641">
        <f t="shared" si="41"/>
        <v>10</v>
      </c>
      <c r="DB16" s="250">
        <f>'ACTA REPORTE 1ER TRI'!G360</f>
        <v>10</v>
      </c>
      <c r="DC16" s="250">
        <f>'ACTA REPORTE 1ER TRI'!L360</f>
        <v>10</v>
      </c>
      <c r="DD16" s="250">
        <f>'ACTA REPORTE 1ER TRI'!M360</f>
        <v>10</v>
      </c>
      <c r="DE16" s="544" t="str">
        <f>'ACTA REPORTE 1ER TRI'!N360</f>
        <v>A+</v>
      </c>
      <c r="DF16" s="250">
        <f>'ACTA REPORTE 1ER TRI'!T360</f>
        <v>10</v>
      </c>
      <c r="DG16" s="250">
        <f>'ACTA REPORTE 1ER TRI'!Y360</f>
        <v>10</v>
      </c>
      <c r="DH16" s="250">
        <f>'ACTA REPORTE 1ER TRI'!Z360</f>
        <v>10</v>
      </c>
      <c r="DI16" s="547" t="str">
        <f>'ACTA REPORTE 1ER TRI'!AA360</f>
        <v>A+</v>
      </c>
      <c r="DJ16" s="533">
        <f>'ACTA REPORTE 1ER TRI'!AB360</f>
        <v>10</v>
      </c>
      <c r="DK16" s="1123"/>
      <c r="DL16" s="510" t="str">
        <f t="shared" si="42"/>
        <v>A+</v>
      </c>
      <c r="DM16" s="522">
        <f t="shared" si="43"/>
        <v>10</v>
      </c>
      <c r="DN16" s="285">
        <f t="shared" si="44"/>
        <v>10</v>
      </c>
      <c r="DO16" s="249">
        <f t="shared" si="45"/>
        <v>7</v>
      </c>
      <c r="DP16" s="251">
        <f t="shared" si="46"/>
        <v>3</v>
      </c>
      <c r="DQ16" s="510" t="str">
        <f t="shared" si="47"/>
        <v>D-</v>
      </c>
      <c r="DR16" s="641">
        <f t="shared" si="48"/>
        <v>10</v>
      </c>
      <c r="DS16" s="250">
        <f>'ACTA REPORTE 1ER TRI'!G417</f>
        <v>10</v>
      </c>
      <c r="DT16" s="250">
        <f>'ACTA REPORTE 1ER TRI'!L417</f>
        <v>10</v>
      </c>
      <c r="DU16" s="250">
        <f>'ACTA REPORTE 1ER TRI'!M417</f>
        <v>10</v>
      </c>
      <c r="DV16" s="544" t="str">
        <f>'ACTA REPORTE 1ER TRI'!N417</f>
        <v>A+</v>
      </c>
      <c r="DW16" s="250">
        <f>'ACTA REPORTE 1ER TRI'!T417</f>
        <v>10</v>
      </c>
      <c r="DX16" s="250">
        <f>'ACTA REPORTE 1ER TRI'!Y417</f>
        <v>10</v>
      </c>
      <c r="DY16" s="250">
        <f>'ACTA REPORTE 1ER TRI'!Z417</f>
        <v>10</v>
      </c>
      <c r="DZ16" s="547" t="str">
        <f>'ACTA REPORTE 1ER TRI'!AA417</f>
        <v>A+</v>
      </c>
      <c r="EA16" s="533">
        <f>'ACTA REPORTE 1ER TRI'!AB417</f>
        <v>10</v>
      </c>
      <c r="EB16" s="1123"/>
      <c r="EC16" s="510" t="str">
        <f t="shared" si="49"/>
        <v>A+</v>
      </c>
      <c r="ED16" s="522">
        <f t="shared" si="50"/>
        <v>10</v>
      </c>
      <c r="EE16" s="285">
        <f t="shared" si="51"/>
        <v>10</v>
      </c>
      <c r="EF16" s="249">
        <f t="shared" si="52"/>
        <v>7</v>
      </c>
      <c r="EG16" s="251">
        <f t="shared" si="53"/>
        <v>3</v>
      </c>
      <c r="EH16" s="510" t="str">
        <f t="shared" si="54"/>
        <v>D-</v>
      </c>
      <c r="EI16" s="641">
        <f t="shared" si="55"/>
        <v>10</v>
      </c>
      <c r="EJ16" s="250">
        <f>'ACTA REPORTE 1ER TRI'!G474</f>
        <v>10</v>
      </c>
      <c r="EK16" s="250">
        <f>'ACTA REPORTE 1ER TRI'!L474</f>
        <v>10</v>
      </c>
      <c r="EL16" s="250">
        <f>'ACTA REPORTE 1ER TRI'!M474</f>
        <v>10</v>
      </c>
      <c r="EM16" s="544" t="str">
        <f>'ACTA REPORTE 1ER TRI'!N474</f>
        <v>A+</v>
      </c>
      <c r="EN16" s="250">
        <f>'ACTA REPORTE 1ER TRI'!T474</f>
        <v>10</v>
      </c>
      <c r="EO16" s="250">
        <f>'ACTA REPORTE 1ER TRI'!Y474</f>
        <v>10</v>
      </c>
      <c r="EP16" s="250">
        <f>'ACTA REPORTE 1ER TRI'!Z474</f>
        <v>10</v>
      </c>
      <c r="EQ16" s="547" t="str">
        <f>'ACTA REPORTE 1ER TRI'!AA474</f>
        <v>A+</v>
      </c>
      <c r="ER16" s="533">
        <f>'ACTA REPORTE 1ER TRI'!AB474</f>
        <v>10</v>
      </c>
      <c r="ES16" s="1123"/>
      <c r="ET16" s="510" t="str">
        <f t="shared" si="56"/>
        <v>A+</v>
      </c>
      <c r="EU16" s="522">
        <f t="shared" si="57"/>
        <v>10</v>
      </c>
      <c r="EV16" s="285">
        <f t="shared" si="58"/>
        <v>10</v>
      </c>
      <c r="EW16" s="249">
        <f t="shared" si="59"/>
        <v>7</v>
      </c>
      <c r="EX16" s="251">
        <f t="shared" si="60"/>
        <v>3</v>
      </c>
      <c r="EY16" s="510" t="str">
        <f t="shared" si="61"/>
        <v>D-</v>
      </c>
      <c r="EZ16" s="641">
        <f t="shared" si="62"/>
        <v>10</v>
      </c>
      <c r="FA16" s="503" t="str">
        <f t="shared" si="63"/>
        <v>D-</v>
      </c>
      <c r="FB16" s="645">
        <f t="shared" si="64"/>
        <v>8.518518518518519</v>
      </c>
      <c r="FC16" s="503" t="str">
        <f t="shared" si="65"/>
        <v>D-</v>
      </c>
      <c r="FD16" s="752">
        <f t="shared" si="0"/>
        <v>8.4444444444444446</v>
      </c>
    </row>
    <row r="17" spans="1:160" s="42" customFormat="1" ht="60" customHeight="1" x14ac:dyDescent="0.5">
      <c r="A17" s="41"/>
      <c r="B17" s="536">
        <v>7</v>
      </c>
      <c r="C17" s="72">
        <f>DATOS!F14</f>
        <v>0</v>
      </c>
      <c r="D17" s="250">
        <f>'ACTA REPORTE 1ER TRI'!G19</f>
        <v>0</v>
      </c>
      <c r="E17" s="250">
        <f>'ACTA REPORTE 1ER TRI'!L19</f>
        <v>0</v>
      </c>
      <c r="F17" s="250">
        <f>'ACTA REPORTE 1ER TRI'!M19</f>
        <v>0</v>
      </c>
      <c r="G17" s="544" t="e">
        <f>'ACTA REPORTE 1ER TRI'!N19</f>
        <v>#N/A</v>
      </c>
      <c r="H17" s="250">
        <f>'ACTA REPORTE 1ER TRI'!T19</f>
        <v>0</v>
      </c>
      <c r="I17" s="250">
        <f>'ACTA REPORTE 1ER TRI'!Y19</f>
        <v>0</v>
      </c>
      <c r="J17" s="250">
        <f>'ACTA REPORTE 1ER TRI'!Z19</f>
        <v>0</v>
      </c>
      <c r="K17" s="547" t="str">
        <f>'ACTA REPORTE 1ER TRI'!AA19</f>
        <v>A-</v>
      </c>
      <c r="L17" s="533">
        <f>'ACTA REPORTE 1ER TRI'!AB19</f>
        <v>9</v>
      </c>
      <c r="M17" s="1123"/>
      <c r="N17" s="510" t="str">
        <f t="shared" si="1"/>
        <v>D-</v>
      </c>
      <c r="O17" s="522">
        <f t="shared" si="2"/>
        <v>3</v>
      </c>
      <c r="P17" s="285">
        <f t="shared" si="3"/>
        <v>0</v>
      </c>
      <c r="Q17" s="249">
        <f t="shared" si="4"/>
        <v>0</v>
      </c>
      <c r="R17" s="251">
        <f t="shared" si="5"/>
        <v>2.6999999999999997</v>
      </c>
      <c r="S17" s="510" t="str">
        <f t="shared" si="6"/>
        <v>D-</v>
      </c>
      <c r="T17" s="641">
        <f t="shared" si="7"/>
        <v>2.6999999999999997</v>
      </c>
      <c r="U17" s="250">
        <f>'ACTA REPORTE 1ER TRI'!G76</f>
        <v>0</v>
      </c>
      <c r="V17" s="250">
        <f>'ACTA REPORTE 1ER TRI'!L76</f>
        <v>0</v>
      </c>
      <c r="W17" s="250">
        <f>'ACTA REPORTE 1ER TRI'!M76</f>
        <v>0</v>
      </c>
      <c r="X17" s="544" t="e">
        <f>'ACTA REPORTE 1ER TRI'!N76</f>
        <v>#N/A</v>
      </c>
      <c r="Y17" s="250">
        <f>'ACTA REPORTE 1ER TRI'!T76</f>
        <v>0</v>
      </c>
      <c r="Z17" s="250">
        <f>'ACTA REPORTE 1ER TRI'!Y76</f>
        <v>0</v>
      </c>
      <c r="AA17" s="250">
        <f>'ACTA REPORTE 1ER TRI'!Z76</f>
        <v>0</v>
      </c>
      <c r="AB17" s="547" t="str">
        <f>'ACTA REPORTE 1ER TRI'!AA76</f>
        <v>A-</v>
      </c>
      <c r="AC17" s="533">
        <f>'ACTA REPORTE 1ER TRI'!AB76</f>
        <v>9</v>
      </c>
      <c r="AD17" s="1123"/>
      <c r="AE17" s="510" t="str">
        <f t="shared" si="8"/>
        <v>D-</v>
      </c>
      <c r="AF17" s="522">
        <f t="shared" si="9"/>
        <v>3</v>
      </c>
      <c r="AG17" s="285">
        <f t="shared" si="10"/>
        <v>0</v>
      </c>
      <c r="AH17" s="249">
        <f t="shared" si="11"/>
        <v>0</v>
      </c>
      <c r="AI17" s="251">
        <f t="shared" si="12"/>
        <v>2.6999999999999997</v>
      </c>
      <c r="AJ17" s="510" t="str">
        <f t="shared" si="13"/>
        <v>D-</v>
      </c>
      <c r="AK17" s="641">
        <f t="shared" si="14"/>
        <v>2.6999999999999997</v>
      </c>
      <c r="AL17" s="250">
        <f>'ACTA REPORTE 1ER TRI'!G133</f>
        <v>9</v>
      </c>
      <c r="AM17" s="250">
        <f>'ACTA REPORTE 1ER TRI'!L133</f>
        <v>9</v>
      </c>
      <c r="AN17" s="250">
        <f>'ACTA REPORTE 1ER TRI'!M133</f>
        <v>9</v>
      </c>
      <c r="AO17" s="544" t="str">
        <f>'ACTA REPORTE 1ER TRI'!N133</f>
        <v>A-</v>
      </c>
      <c r="AP17" s="250">
        <f>'ACTA REPORTE 1ER TRI'!T133</f>
        <v>9</v>
      </c>
      <c r="AQ17" s="250">
        <f>'ACTA REPORTE 1ER TRI'!Y133</f>
        <v>9</v>
      </c>
      <c r="AR17" s="250">
        <f>'ACTA REPORTE 1ER TRI'!Z133</f>
        <v>9</v>
      </c>
      <c r="AS17" s="547" t="str">
        <f>'ACTA REPORTE 1ER TRI'!AA133</f>
        <v>A-</v>
      </c>
      <c r="AT17" s="533">
        <f>'ACTA REPORTE 1ER TRI'!AB133</f>
        <v>9</v>
      </c>
      <c r="AU17" s="1123"/>
      <c r="AV17" s="510" t="str">
        <f t="shared" si="15"/>
        <v>A-</v>
      </c>
      <c r="AW17" s="522">
        <f t="shared" si="66"/>
        <v>9</v>
      </c>
      <c r="AX17" s="285">
        <f t="shared" si="16"/>
        <v>9</v>
      </c>
      <c r="AY17" s="249">
        <f t="shared" si="17"/>
        <v>6.3</v>
      </c>
      <c r="AZ17" s="251">
        <f t="shared" si="18"/>
        <v>2.6999999999999997</v>
      </c>
      <c r="BA17" s="510" t="str">
        <f t="shared" si="19"/>
        <v>D-</v>
      </c>
      <c r="BB17" s="641">
        <f t="shared" si="20"/>
        <v>9</v>
      </c>
      <c r="BC17" s="250">
        <f>'ACTA REPORTE 1ER TRI'!G190</f>
        <v>9</v>
      </c>
      <c r="BD17" s="250">
        <f>'ACTA REPORTE 1ER TRI'!L190</f>
        <v>9</v>
      </c>
      <c r="BE17" s="250">
        <f>'ACTA REPORTE 1ER TRI'!M190</f>
        <v>9</v>
      </c>
      <c r="BF17" s="544" t="str">
        <f>'ACTA REPORTE 1ER TRI'!N190</f>
        <v>A-</v>
      </c>
      <c r="BG17" s="250">
        <f>'ACTA REPORTE 1ER TRI'!T190</f>
        <v>9</v>
      </c>
      <c r="BH17" s="250">
        <f>'ACTA REPORTE 1ER TRI'!Y190</f>
        <v>9</v>
      </c>
      <c r="BI17" s="250">
        <f>'ACTA REPORTE 1ER TRI'!Z190</f>
        <v>9</v>
      </c>
      <c r="BJ17" s="547" t="str">
        <f>'ACTA REPORTE 1ER TRI'!AA190</f>
        <v>A-</v>
      </c>
      <c r="BK17" s="533">
        <f>'ACTA REPORTE 1ER TRI'!AB190</f>
        <v>9</v>
      </c>
      <c r="BL17" s="1123"/>
      <c r="BM17" s="510" t="str">
        <f t="shared" si="21"/>
        <v>A-</v>
      </c>
      <c r="BN17" s="522">
        <f t="shared" si="22"/>
        <v>9</v>
      </c>
      <c r="BO17" s="285">
        <f t="shared" si="23"/>
        <v>9</v>
      </c>
      <c r="BP17" s="249">
        <f t="shared" si="24"/>
        <v>6.3</v>
      </c>
      <c r="BQ17" s="251">
        <f t="shared" si="25"/>
        <v>2.6999999999999997</v>
      </c>
      <c r="BR17" s="510" t="str">
        <f t="shared" si="26"/>
        <v>D-</v>
      </c>
      <c r="BS17" s="641">
        <f t="shared" si="27"/>
        <v>9</v>
      </c>
      <c r="BT17" s="250">
        <f>'ACTA REPORTE 1ER TRI'!G247</f>
        <v>9</v>
      </c>
      <c r="BU17" s="250">
        <f>'ACTA REPORTE 1ER TRI'!L247</f>
        <v>9</v>
      </c>
      <c r="BV17" s="250">
        <f>'ACTA REPORTE 1ER TRI'!M247</f>
        <v>9</v>
      </c>
      <c r="BW17" s="544" t="str">
        <f>'ACTA REPORTE 1ER TRI'!N247</f>
        <v>A-</v>
      </c>
      <c r="BX17" s="250">
        <f>'ACTA REPORTE 1ER TRI'!T247</f>
        <v>9</v>
      </c>
      <c r="BY17" s="251">
        <f>'ACTA REPORTE 1ER TRI'!Y247</f>
        <v>9</v>
      </c>
      <c r="BZ17" s="250">
        <f>'ACTA REPORTE 1ER TRI'!Z247</f>
        <v>9</v>
      </c>
      <c r="CA17" s="624" t="str">
        <f>'ACTA REPORTE 1ER TRI'!AA247</f>
        <v>A-</v>
      </c>
      <c r="CB17" s="533">
        <f>'ACTA REPORTE 1ER TRI'!AB247</f>
        <v>9</v>
      </c>
      <c r="CC17" s="1123"/>
      <c r="CD17" s="510" t="str">
        <f t="shared" si="28"/>
        <v>A-</v>
      </c>
      <c r="CE17" s="522">
        <f t="shared" si="29"/>
        <v>9</v>
      </c>
      <c r="CF17" s="285">
        <f t="shared" si="30"/>
        <v>9</v>
      </c>
      <c r="CG17" s="249">
        <f t="shared" si="31"/>
        <v>6.3</v>
      </c>
      <c r="CH17" s="251">
        <f t="shared" si="32"/>
        <v>2.6999999999999997</v>
      </c>
      <c r="CI17" s="510" t="str">
        <f t="shared" si="33"/>
        <v>D-</v>
      </c>
      <c r="CJ17" s="641">
        <f t="shared" si="34"/>
        <v>9</v>
      </c>
      <c r="CK17" s="250">
        <f>'ACTA REPORTE 1ER TRI'!G304</f>
        <v>9</v>
      </c>
      <c r="CL17" s="250">
        <f>'ACTA REPORTE 1ER TRI'!L304</f>
        <v>9</v>
      </c>
      <c r="CM17" s="250">
        <f>'ACTA REPORTE 1ER TRI'!M304</f>
        <v>9</v>
      </c>
      <c r="CN17" s="544" t="str">
        <f>'ACTA REPORTE 1ER TRI'!N304</f>
        <v>A-</v>
      </c>
      <c r="CO17" s="250">
        <f>'ACTA REPORTE 1ER TRI'!T304</f>
        <v>9</v>
      </c>
      <c r="CP17" s="250">
        <f>'ACTA REPORTE 1ER TRI'!Y304</f>
        <v>9</v>
      </c>
      <c r="CQ17" s="250">
        <f>'ACTA REPORTE 1ER TRI'!Z304</f>
        <v>9</v>
      </c>
      <c r="CR17" s="547" t="str">
        <f>'ACTA REPORTE 1ER TRI'!AA304</f>
        <v>A-</v>
      </c>
      <c r="CS17" s="533">
        <f>'ACTA REPORTE 1ER TRI'!AB304</f>
        <v>9</v>
      </c>
      <c r="CT17" s="1123"/>
      <c r="CU17" s="510" t="str">
        <f t="shared" si="35"/>
        <v>A-</v>
      </c>
      <c r="CV17" s="522">
        <f t="shared" si="36"/>
        <v>9</v>
      </c>
      <c r="CW17" s="285">
        <f t="shared" si="37"/>
        <v>9</v>
      </c>
      <c r="CX17" s="249">
        <f t="shared" si="38"/>
        <v>6.3</v>
      </c>
      <c r="CY17" s="251">
        <f t="shared" si="39"/>
        <v>2.6999999999999997</v>
      </c>
      <c r="CZ17" s="510" t="str">
        <f t="shared" si="40"/>
        <v>D-</v>
      </c>
      <c r="DA17" s="641">
        <f t="shared" si="41"/>
        <v>9</v>
      </c>
      <c r="DB17" s="250">
        <f>'ACTA REPORTE 1ER TRI'!G361</f>
        <v>9</v>
      </c>
      <c r="DC17" s="250">
        <f>'ACTA REPORTE 1ER TRI'!L361</f>
        <v>9</v>
      </c>
      <c r="DD17" s="250">
        <f>'ACTA REPORTE 1ER TRI'!M361</f>
        <v>9</v>
      </c>
      <c r="DE17" s="544" t="str">
        <f>'ACTA REPORTE 1ER TRI'!N361</f>
        <v>A-</v>
      </c>
      <c r="DF17" s="250">
        <f>'ACTA REPORTE 1ER TRI'!T361</f>
        <v>9</v>
      </c>
      <c r="DG17" s="250">
        <f>'ACTA REPORTE 1ER TRI'!Y361</f>
        <v>9</v>
      </c>
      <c r="DH17" s="250">
        <f>'ACTA REPORTE 1ER TRI'!Z361</f>
        <v>9</v>
      </c>
      <c r="DI17" s="547" t="str">
        <f>'ACTA REPORTE 1ER TRI'!AA361</f>
        <v>A-</v>
      </c>
      <c r="DJ17" s="533">
        <f>'ACTA REPORTE 1ER TRI'!AB361</f>
        <v>9</v>
      </c>
      <c r="DK17" s="1123"/>
      <c r="DL17" s="510" t="str">
        <f t="shared" si="42"/>
        <v>A-</v>
      </c>
      <c r="DM17" s="522">
        <f t="shared" si="43"/>
        <v>9</v>
      </c>
      <c r="DN17" s="285">
        <f t="shared" si="44"/>
        <v>9</v>
      </c>
      <c r="DO17" s="249">
        <f t="shared" si="45"/>
        <v>6.3</v>
      </c>
      <c r="DP17" s="251">
        <f t="shared" si="46"/>
        <v>2.6999999999999997</v>
      </c>
      <c r="DQ17" s="510" t="str">
        <f t="shared" si="47"/>
        <v>D-</v>
      </c>
      <c r="DR17" s="641">
        <f t="shared" si="48"/>
        <v>9</v>
      </c>
      <c r="DS17" s="250">
        <f>'ACTA REPORTE 1ER TRI'!G418</f>
        <v>9</v>
      </c>
      <c r="DT17" s="250">
        <f>'ACTA REPORTE 1ER TRI'!L418</f>
        <v>9</v>
      </c>
      <c r="DU17" s="250">
        <f>'ACTA REPORTE 1ER TRI'!M418</f>
        <v>9</v>
      </c>
      <c r="DV17" s="544" t="str">
        <f>'ACTA REPORTE 1ER TRI'!N418</f>
        <v>A-</v>
      </c>
      <c r="DW17" s="250">
        <f>'ACTA REPORTE 1ER TRI'!T418</f>
        <v>9</v>
      </c>
      <c r="DX17" s="250">
        <f>'ACTA REPORTE 1ER TRI'!Y418</f>
        <v>9</v>
      </c>
      <c r="DY17" s="250">
        <f>'ACTA REPORTE 1ER TRI'!Z418</f>
        <v>9</v>
      </c>
      <c r="DZ17" s="547" t="str">
        <f>'ACTA REPORTE 1ER TRI'!AA418</f>
        <v>A-</v>
      </c>
      <c r="EA17" s="533">
        <f>'ACTA REPORTE 1ER TRI'!AB418</f>
        <v>9</v>
      </c>
      <c r="EB17" s="1123"/>
      <c r="EC17" s="510" t="str">
        <f t="shared" si="49"/>
        <v>A-</v>
      </c>
      <c r="ED17" s="522">
        <f t="shared" si="50"/>
        <v>9</v>
      </c>
      <c r="EE17" s="285">
        <f t="shared" si="51"/>
        <v>9</v>
      </c>
      <c r="EF17" s="249">
        <f t="shared" si="52"/>
        <v>6.3</v>
      </c>
      <c r="EG17" s="251">
        <f t="shared" si="53"/>
        <v>2.6999999999999997</v>
      </c>
      <c r="EH17" s="510" t="str">
        <f t="shared" si="54"/>
        <v>D-</v>
      </c>
      <c r="EI17" s="641">
        <f t="shared" si="55"/>
        <v>9</v>
      </c>
      <c r="EJ17" s="250">
        <f>'ACTA REPORTE 1ER TRI'!G475</f>
        <v>9</v>
      </c>
      <c r="EK17" s="250">
        <f>'ACTA REPORTE 1ER TRI'!L475</f>
        <v>9</v>
      </c>
      <c r="EL17" s="250">
        <f>'ACTA REPORTE 1ER TRI'!M475</f>
        <v>9</v>
      </c>
      <c r="EM17" s="544" t="str">
        <f>'ACTA REPORTE 1ER TRI'!N475</f>
        <v>A-</v>
      </c>
      <c r="EN17" s="250">
        <f>'ACTA REPORTE 1ER TRI'!T475</f>
        <v>9</v>
      </c>
      <c r="EO17" s="250">
        <f>'ACTA REPORTE 1ER TRI'!Y475</f>
        <v>9</v>
      </c>
      <c r="EP17" s="250">
        <f>'ACTA REPORTE 1ER TRI'!Z475</f>
        <v>9</v>
      </c>
      <c r="EQ17" s="547" t="str">
        <f>'ACTA REPORTE 1ER TRI'!AA475</f>
        <v>A-</v>
      </c>
      <c r="ER17" s="533">
        <f>'ACTA REPORTE 1ER TRI'!AB475</f>
        <v>9</v>
      </c>
      <c r="ES17" s="1123"/>
      <c r="ET17" s="510" t="str">
        <f t="shared" si="56"/>
        <v>A-</v>
      </c>
      <c r="EU17" s="522">
        <f t="shared" si="57"/>
        <v>9</v>
      </c>
      <c r="EV17" s="285">
        <f t="shared" si="58"/>
        <v>9</v>
      </c>
      <c r="EW17" s="249">
        <f t="shared" si="59"/>
        <v>6.3</v>
      </c>
      <c r="EX17" s="251">
        <f t="shared" si="60"/>
        <v>2.6999999999999997</v>
      </c>
      <c r="EY17" s="510" t="str">
        <f t="shared" si="61"/>
        <v>D-</v>
      </c>
      <c r="EZ17" s="641">
        <f t="shared" si="62"/>
        <v>9</v>
      </c>
      <c r="FA17" s="503" t="str">
        <f t="shared" si="63"/>
        <v>D-</v>
      </c>
      <c r="FB17" s="645">
        <f t="shared" si="64"/>
        <v>7.666666666666667</v>
      </c>
      <c r="FC17" s="503" t="str">
        <f t="shared" si="65"/>
        <v>D-</v>
      </c>
      <c r="FD17" s="752">
        <f t="shared" si="0"/>
        <v>7.6000000000000005</v>
      </c>
    </row>
    <row r="18" spans="1:160" s="42" customFormat="1" ht="60" customHeight="1" x14ac:dyDescent="0.5">
      <c r="A18" s="41"/>
      <c r="B18" s="536">
        <v>8</v>
      </c>
      <c r="C18" s="72">
        <f>DATOS!F15</f>
        <v>0</v>
      </c>
      <c r="D18" s="250">
        <f>'ACTA REPORTE 1ER TRI'!G20</f>
        <v>0</v>
      </c>
      <c r="E18" s="250">
        <f>'ACTA REPORTE 1ER TRI'!L20</f>
        <v>0</v>
      </c>
      <c r="F18" s="250">
        <f>'ACTA REPORTE 1ER TRI'!M20</f>
        <v>0</v>
      </c>
      <c r="G18" s="544" t="e">
        <f>'ACTA REPORTE 1ER TRI'!N20</f>
        <v>#N/A</v>
      </c>
      <c r="H18" s="250">
        <f>'ACTA REPORTE 1ER TRI'!T20</f>
        <v>0</v>
      </c>
      <c r="I18" s="250">
        <f>'ACTA REPORTE 1ER TRI'!Y20</f>
        <v>0</v>
      </c>
      <c r="J18" s="250">
        <f>'ACTA REPORTE 1ER TRI'!Z20</f>
        <v>0</v>
      </c>
      <c r="K18" s="547" t="str">
        <f>'ACTA REPORTE 1ER TRI'!AA20</f>
        <v>A-</v>
      </c>
      <c r="L18" s="533">
        <f>'ACTA REPORTE 1ER TRI'!AB20</f>
        <v>9</v>
      </c>
      <c r="M18" s="1123"/>
      <c r="N18" s="510" t="str">
        <f t="shared" si="1"/>
        <v>D-</v>
      </c>
      <c r="O18" s="522">
        <f t="shared" si="2"/>
        <v>3</v>
      </c>
      <c r="P18" s="285">
        <f t="shared" si="3"/>
        <v>0</v>
      </c>
      <c r="Q18" s="249">
        <f t="shared" si="4"/>
        <v>0</v>
      </c>
      <c r="R18" s="251">
        <f t="shared" si="5"/>
        <v>2.6999999999999997</v>
      </c>
      <c r="S18" s="510" t="str">
        <f t="shared" si="6"/>
        <v>D-</v>
      </c>
      <c r="T18" s="641">
        <f t="shared" si="7"/>
        <v>2.6999999999999997</v>
      </c>
      <c r="U18" s="250">
        <f>'ACTA REPORTE 1ER TRI'!G77</f>
        <v>0</v>
      </c>
      <c r="V18" s="250">
        <f>'ACTA REPORTE 1ER TRI'!L77</f>
        <v>0</v>
      </c>
      <c r="W18" s="250">
        <f>'ACTA REPORTE 1ER TRI'!M77</f>
        <v>0</v>
      </c>
      <c r="X18" s="544" t="e">
        <f>'ACTA REPORTE 1ER TRI'!N77</f>
        <v>#N/A</v>
      </c>
      <c r="Y18" s="250">
        <f>'ACTA REPORTE 1ER TRI'!T77</f>
        <v>0</v>
      </c>
      <c r="Z18" s="250">
        <f>'ACTA REPORTE 1ER TRI'!Y77</f>
        <v>0</v>
      </c>
      <c r="AA18" s="250">
        <f>'ACTA REPORTE 1ER TRI'!Z77</f>
        <v>0</v>
      </c>
      <c r="AB18" s="547" t="str">
        <f>'ACTA REPORTE 1ER TRI'!AA77</f>
        <v>A-</v>
      </c>
      <c r="AC18" s="533">
        <f>'ACTA REPORTE 1ER TRI'!AB77</f>
        <v>9</v>
      </c>
      <c r="AD18" s="1123"/>
      <c r="AE18" s="510" t="str">
        <f t="shared" si="8"/>
        <v>D-</v>
      </c>
      <c r="AF18" s="522">
        <f t="shared" si="9"/>
        <v>3</v>
      </c>
      <c r="AG18" s="285">
        <f t="shared" si="10"/>
        <v>0</v>
      </c>
      <c r="AH18" s="249">
        <f t="shared" si="11"/>
        <v>0</v>
      </c>
      <c r="AI18" s="251">
        <f t="shared" si="12"/>
        <v>2.6999999999999997</v>
      </c>
      <c r="AJ18" s="510" t="str">
        <f t="shared" si="13"/>
        <v>D-</v>
      </c>
      <c r="AK18" s="641">
        <f t="shared" si="14"/>
        <v>2.6999999999999997</v>
      </c>
      <c r="AL18" s="250">
        <f>'ACTA REPORTE 1ER TRI'!G134</f>
        <v>9</v>
      </c>
      <c r="AM18" s="250">
        <f>'ACTA REPORTE 1ER TRI'!L134</f>
        <v>9</v>
      </c>
      <c r="AN18" s="250">
        <f>'ACTA REPORTE 1ER TRI'!M134</f>
        <v>9</v>
      </c>
      <c r="AO18" s="544" t="str">
        <f>'ACTA REPORTE 1ER TRI'!N134</f>
        <v>A-</v>
      </c>
      <c r="AP18" s="250">
        <f>'ACTA REPORTE 1ER TRI'!T134</f>
        <v>9</v>
      </c>
      <c r="AQ18" s="250">
        <f>'ACTA REPORTE 1ER TRI'!Y134</f>
        <v>9</v>
      </c>
      <c r="AR18" s="250">
        <f>'ACTA REPORTE 1ER TRI'!Z134</f>
        <v>9</v>
      </c>
      <c r="AS18" s="547" t="str">
        <f>'ACTA REPORTE 1ER TRI'!AA134</f>
        <v>A-</v>
      </c>
      <c r="AT18" s="533">
        <f>'ACTA REPORTE 1ER TRI'!AB134</f>
        <v>9</v>
      </c>
      <c r="AU18" s="1123"/>
      <c r="AV18" s="510" t="str">
        <f t="shared" si="15"/>
        <v>A-</v>
      </c>
      <c r="AW18" s="522">
        <f t="shared" si="66"/>
        <v>9</v>
      </c>
      <c r="AX18" s="285">
        <f t="shared" si="16"/>
        <v>9</v>
      </c>
      <c r="AY18" s="249">
        <f t="shared" si="17"/>
        <v>6.3</v>
      </c>
      <c r="AZ18" s="251">
        <f t="shared" si="18"/>
        <v>2.6999999999999997</v>
      </c>
      <c r="BA18" s="510" t="str">
        <f t="shared" si="19"/>
        <v>D-</v>
      </c>
      <c r="BB18" s="641">
        <f t="shared" si="20"/>
        <v>9</v>
      </c>
      <c r="BC18" s="250">
        <f>'ACTA REPORTE 1ER TRI'!G191</f>
        <v>9</v>
      </c>
      <c r="BD18" s="250">
        <f>'ACTA REPORTE 1ER TRI'!L191</f>
        <v>9</v>
      </c>
      <c r="BE18" s="250">
        <f>'ACTA REPORTE 1ER TRI'!M191</f>
        <v>9</v>
      </c>
      <c r="BF18" s="544" t="str">
        <f>'ACTA REPORTE 1ER TRI'!N191</f>
        <v>A-</v>
      </c>
      <c r="BG18" s="250">
        <f>'ACTA REPORTE 1ER TRI'!T191</f>
        <v>9</v>
      </c>
      <c r="BH18" s="250">
        <f>'ACTA REPORTE 1ER TRI'!Y191</f>
        <v>9</v>
      </c>
      <c r="BI18" s="250">
        <f>'ACTA REPORTE 1ER TRI'!Z191</f>
        <v>9</v>
      </c>
      <c r="BJ18" s="547" t="str">
        <f>'ACTA REPORTE 1ER TRI'!AA191</f>
        <v>A-</v>
      </c>
      <c r="BK18" s="533">
        <f>'ACTA REPORTE 1ER TRI'!AB191</f>
        <v>9</v>
      </c>
      <c r="BL18" s="1123"/>
      <c r="BM18" s="510" t="str">
        <f t="shared" si="21"/>
        <v>A-</v>
      </c>
      <c r="BN18" s="522">
        <f t="shared" si="22"/>
        <v>9</v>
      </c>
      <c r="BO18" s="285">
        <f t="shared" si="23"/>
        <v>9</v>
      </c>
      <c r="BP18" s="249">
        <f t="shared" si="24"/>
        <v>6.3</v>
      </c>
      <c r="BQ18" s="251">
        <f t="shared" si="25"/>
        <v>2.6999999999999997</v>
      </c>
      <c r="BR18" s="510" t="str">
        <f t="shared" si="26"/>
        <v>D-</v>
      </c>
      <c r="BS18" s="641">
        <f t="shared" si="27"/>
        <v>9</v>
      </c>
      <c r="BT18" s="250">
        <f>'ACTA REPORTE 1ER TRI'!G248</f>
        <v>9</v>
      </c>
      <c r="BU18" s="250">
        <f>'ACTA REPORTE 1ER TRI'!L248</f>
        <v>9</v>
      </c>
      <c r="BV18" s="250">
        <f>'ACTA REPORTE 1ER TRI'!M248</f>
        <v>9</v>
      </c>
      <c r="BW18" s="544" t="str">
        <f>'ACTA REPORTE 1ER TRI'!N248</f>
        <v>A-</v>
      </c>
      <c r="BX18" s="250">
        <f>'ACTA REPORTE 1ER TRI'!T248</f>
        <v>9</v>
      </c>
      <c r="BY18" s="251">
        <f>'ACTA REPORTE 1ER TRI'!Y248</f>
        <v>9</v>
      </c>
      <c r="BZ18" s="250">
        <f>'ACTA REPORTE 1ER TRI'!Z248</f>
        <v>9</v>
      </c>
      <c r="CA18" s="624" t="str">
        <f>'ACTA REPORTE 1ER TRI'!AA248</f>
        <v>A-</v>
      </c>
      <c r="CB18" s="533">
        <f>'ACTA REPORTE 1ER TRI'!AB248</f>
        <v>9</v>
      </c>
      <c r="CC18" s="1123"/>
      <c r="CD18" s="510" t="str">
        <f t="shared" si="28"/>
        <v>A-</v>
      </c>
      <c r="CE18" s="522">
        <f t="shared" si="29"/>
        <v>9</v>
      </c>
      <c r="CF18" s="285">
        <f t="shared" si="30"/>
        <v>9</v>
      </c>
      <c r="CG18" s="249">
        <f t="shared" si="31"/>
        <v>6.3</v>
      </c>
      <c r="CH18" s="251">
        <f t="shared" si="32"/>
        <v>2.6999999999999997</v>
      </c>
      <c r="CI18" s="510" t="str">
        <f t="shared" si="33"/>
        <v>D-</v>
      </c>
      <c r="CJ18" s="641">
        <f t="shared" si="34"/>
        <v>9</v>
      </c>
      <c r="CK18" s="250">
        <f>'ACTA REPORTE 1ER TRI'!G305</f>
        <v>9</v>
      </c>
      <c r="CL18" s="250">
        <f>'ACTA REPORTE 1ER TRI'!L305</f>
        <v>9</v>
      </c>
      <c r="CM18" s="250">
        <f>'ACTA REPORTE 1ER TRI'!M305</f>
        <v>9</v>
      </c>
      <c r="CN18" s="544" t="str">
        <f>'ACTA REPORTE 1ER TRI'!N305</f>
        <v>A-</v>
      </c>
      <c r="CO18" s="250">
        <f>'ACTA REPORTE 1ER TRI'!T305</f>
        <v>9</v>
      </c>
      <c r="CP18" s="250">
        <f>'ACTA REPORTE 1ER TRI'!Y305</f>
        <v>9</v>
      </c>
      <c r="CQ18" s="250">
        <f>'ACTA REPORTE 1ER TRI'!Z305</f>
        <v>9</v>
      </c>
      <c r="CR18" s="547" t="str">
        <f>'ACTA REPORTE 1ER TRI'!AA305</f>
        <v>A-</v>
      </c>
      <c r="CS18" s="533">
        <f>'ACTA REPORTE 1ER TRI'!AB305</f>
        <v>9</v>
      </c>
      <c r="CT18" s="1123"/>
      <c r="CU18" s="510" t="str">
        <f t="shared" si="35"/>
        <v>A-</v>
      </c>
      <c r="CV18" s="522">
        <f t="shared" si="36"/>
        <v>9</v>
      </c>
      <c r="CW18" s="285">
        <f t="shared" si="37"/>
        <v>9</v>
      </c>
      <c r="CX18" s="249">
        <f t="shared" si="38"/>
        <v>6.3</v>
      </c>
      <c r="CY18" s="251">
        <f t="shared" si="39"/>
        <v>2.6999999999999997</v>
      </c>
      <c r="CZ18" s="510" t="str">
        <f t="shared" si="40"/>
        <v>D-</v>
      </c>
      <c r="DA18" s="641">
        <f t="shared" si="41"/>
        <v>9</v>
      </c>
      <c r="DB18" s="250">
        <f>'ACTA REPORTE 1ER TRI'!G362</f>
        <v>9</v>
      </c>
      <c r="DC18" s="250">
        <f>'ACTA REPORTE 1ER TRI'!L362</f>
        <v>9</v>
      </c>
      <c r="DD18" s="250">
        <f>'ACTA REPORTE 1ER TRI'!M362</f>
        <v>9</v>
      </c>
      <c r="DE18" s="544" t="str">
        <f>'ACTA REPORTE 1ER TRI'!N362</f>
        <v>A-</v>
      </c>
      <c r="DF18" s="250">
        <f>'ACTA REPORTE 1ER TRI'!T362</f>
        <v>9</v>
      </c>
      <c r="DG18" s="250">
        <f>'ACTA REPORTE 1ER TRI'!Y362</f>
        <v>9</v>
      </c>
      <c r="DH18" s="250">
        <f>'ACTA REPORTE 1ER TRI'!Z362</f>
        <v>9</v>
      </c>
      <c r="DI18" s="547" t="str">
        <f>'ACTA REPORTE 1ER TRI'!AA362</f>
        <v>A-</v>
      </c>
      <c r="DJ18" s="533">
        <f>'ACTA REPORTE 1ER TRI'!AB362</f>
        <v>9</v>
      </c>
      <c r="DK18" s="1123"/>
      <c r="DL18" s="510" t="str">
        <f t="shared" si="42"/>
        <v>A-</v>
      </c>
      <c r="DM18" s="522">
        <f t="shared" si="43"/>
        <v>9</v>
      </c>
      <c r="DN18" s="285">
        <f t="shared" si="44"/>
        <v>9</v>
      </c>
      <c r="DO18" s="249">
        <f t="shared" si="45"/>
        <v>6.3</v>
      </c>
      <c r="DP18" s="251">
        <f t="shared" si="46"/>
        <v>2.6999999999999997</v>
      </c>
      <c r="DQ18" s="510" t="str">
        <f t="shared" si="47"/>
        <v>D-</v>
      </c>
      <c r="DR18" s="641">
        <f t="shared" si="48"/>
        <v>9</v>
      </c>
      <c r="DS18" s="250">
        <f>'ACTA REPORTE 1ER TRI'!G419</f>
        <v>9</v>
      </c>
      <c r="DT18" s="250">
        <f>'ACTA REPORTE 1ER TRI'!L419</f>
        <v>9</v>
      </c>
      <c r="DU18" s="250">
        <f>'ACTA REPORTE 1ER TRI'!M419</f>
        <v>9</v>
      </c>
      <c r="DV18" s="544" t="str">
        <f>'ACTA REPORTE 1ER TRI'!N419</f>
        <v>A-</v>
      </c>
      <c r="DW18" s="250">
        <f>'ACTA REPORTE 1ER TRI'!T419</f>
        <v>9</v>
      </c>
      <c r="DX18" s="250">
        <f>'ACTA REPORTE 1ER TRI'!Y419</f>
        <v>9</v>
      </c>
      <c r="DY18" s="250">
        <f>'ACTA REPORTE 1ER TRI'!Z419</f>
        <v>9</v>
      </c>
      <c r="DZ18" s="547" t="str">
        <f>'ACTA REPORTE 1ER TRI'!AA419</f>
        <v>A-</v>
      </c>
      <c r="EA18" s="533">
        <f>'ACTA REPORTE 1ER TRI'!AB419</f>
        <v>9</v>
      </c>
      <c r="EB18" s="1123"/>
      <c r="EC18" s="510" t="str">
        <f t="shared" si="49"/>
        <v>A-</v>
      </c>
      <c r="ED18" s="522">
        <f t="shared" si="50"/>
        <v>9</v>
      </c>
      <c r="EE18" s="285">
        <f t="shared" si="51"/>
        <v>9</v>
      </c>
      <c r="EF18" s="249">
        <f t="shared" si="52"/>
        <v>6.3</v>
      </c>
      <c r="EG18" s="251">
        <f t="shared" si="53"/>
        <v>2.6999999999999997</v>
      </c>
      <c r="EH18" s="510" t="str">
        <f t="shared" si="54"/>
        <v>D-</v>
      </c>
      <c r="EI18" s="641">
        <f t="shared" si="55"/>
        <v>9</v>
      </c>
      <c r="EJ18" s="250">
        <f>'ACTA REPORTE 1ER TRI'!G476</f>
        <v>9</v>
      </c>
      <c r="EK18" s="250">
        <f>'ACTA REPORTE 1ER TRI'!L476</f>
        <v>9</v>
      </c>
      <c r="EL18" s="250">
        <f>'ACTA REPORTE 1ER TRI'!M476</f>
        <v>9</v>
      </c>
      <c r="EM18" s="544" t="str">
        <f>'ACTA REPORTE 1ER TRI'!N476</f>
        <v>A-</v>
      </c>
      <c r="EN18" s="250">
        <f>'ACTA REPORTE 1ER TRI'!T476</f>
        <v>9</v>
      </c>
      <c r="EO18" s="250">
        <f>'ACTA REPORTE 1ER TRI'!Y476</f>
        <v>9</v>
      </c>
      <c r="EP18" s="250">
        <f>'ACTA REPORTE 1ER TRI'!Z476</f>
        <v>9</v>
      </c>
      <c r="EQ18" s="547" t="str">
        <f>'ACTA REPORTE 1ER TRI'!AA476</f>
        <v>A-</v>
      </c>
      <c r="ER18" s="533">
        <f>'ACTA REPORTE 1ER TRI'!AB476</f>
        <v>9</v>
      </c>
      <c r="ES18" s="1123"/>
      <c r="ET18" s="510" t="str">
        <f t="shared" si="56"/>
        <v>A-</v>
      </c>
      <c r="EU18" s="522">
        <f t="shared" si="57"/>
        <v>9</v>
      </c>
      <c r="EV18" s="285">
        <f t="shared" si="58"/>
        <v>9</v>
      </c>
      <c r="EW18" s="249">
        <f t="shared" si="59"/>
        <v>6.3</v>
      </c>
      <c r="EX18" s="251">
        <f t="shared" si="60"/>
        <v>2.6999999999999997</v>
      </c>
      <c r="EY18" s="510" t="str">
        <f t="shared" si="61"/>
        <v>D-</v>
      </c>
      <c r="EZ18" s="641">
        <f t="shared" si="62"/>
        <v>9</v>
      </c>
      <c r="FA18" s="503" t="str">
        <f t="shared" si="63"/>
        <v>D-</v>
      </c>
      <c r="FB18" s="645">
        <f t="shared" si="64"/>
        <v>7.666666666666667</v>
      </c>
      <c r="FC18" s="503" t="str">
        <f t="shared" si="65"/>
        <v>D-</v>
      </c>
      <c r="FD18" s="752">
        <f t="shared" si="0"/>
        <v>7.6000000000000005</v>
      </c>
    </row>
    <row r="19" spans="1:160" s="42" customFormat="1" ht="60" customHeight="1" x14ac:dyDescent="0.5">
      <c r="A19" s="41"/>
      <c r="B19" s="536">
        <v>9</v>
      </c>
      <c r="C19" s="72">
        <f>DATOS!F16</f>
        <v>0</v>
      </c>
      <c r="D19" s="250">
        <f>'ACTA REPORTE 1ER TRI'!G21</f>
        <v>0</v>
      </c>
      <c r="E19" s="250">
        <f>'ACTA REPORTE 1ER TRI'!L21</f>
        <v>0</v>
      </c>
      <c r="F19" s="250">
        <f>'ACTA REPORTE 1ER TRI'!M21</f>
        <v>0</v>
      </c>
      <c r="G19" s="544" t="e">
        <f>'ACTA REPORTE 1ER TRI'!N21</f>
        <v>#N/A</v>
      </c>
      <c r="H19" s="250">
        <f>'ACTA REPORTE 1ER TRI'!T21</f>
        <v>0</v>
      </c>
      <c r="I19" s="250">
        <f>'ACTA REPORTE 1ER TRI'!Y21</f>
        <v>0</v>
      </c>
      <c r="J19" s="250">
        <f>'ACTA REPORTE 1ER TRI'!Z21</f>
        <v>0</v>
      </c>
      <c r="K19" s="547" t="str">
        <f>'ACTA REPORTE 1ER TRI'!AA21</f>
        <v>A-</v>
      </c>
      <c r="L19" s="533">
        <f>'ACTA REPORTE 1ER TRI'!AB21</f>
        <v>9</v>
      </c>
      <c r="M19" s="1123"/>
      <c r="N19" s="510" t="str">
        <f t="shared" si="1"/>
        <v>D-</v>
      </c>
      <c r="O19" s="522">
        <f t="shared" si="2"/>
        <v>3</v>
      </c>
      <c r="P19" s="285">
        <f t="shared" si="3"/>
        <v>0</v>
      </c>
      <c r="Q19" s="249">
        <f t="shared" si="4"/>
        <v>0</v>
      </c>
      <c r="R19" s="251">
        <f t="shared" si="5"/>
        <v>2.6999999999999997</v>
      </c>
      <c r="S19" s="510" t="str">
        <f t="shared" si="6"/>
        <v>D-</v>
      </c>
      <c r="T19" s="641">
        <f t="shared" si="7"/>
        <v>2.6999999999999997</v>
      </c>
      <c r="U19" s="250">
        <f>'ACTA REPORTE 1ER TRI'!G78</f>
        <v>0</v>
      </c>
      <c r="V19" s="250">
        <f>'ACTA REPORTE 1ER TRI'!L78</f>
        <v>0</v>
      </c>
      <c r="W19" s="250">
        <f>'ACTA REPORTE 1ER TRI'!M78</f>
        <v>0</v>
      </c>
      <c r="X19" s="544" t="e">
        <f>'ACTA REPORTE 1ER TRI'!N78</f>
        <v>#N/A</v>
      </c>
      <c r="Y19" s="250">
        <f>'ACTA REPORTE 1ER TRI'!T78</f>
        <v>0</v>
      </c>
      <c r="Z19" s="250">
        <f>'ACTA REPORTE 1ER TRI'!Y78</f>
        <v>0</v>
      </c>
      <c r="AA19" s="250">
        <f>'ACTA REPORTE 1ER TRI'!Z78</f>
        <v>0</v>
      </c>
      <c r="AB19" s="547" t="str">
        <f>'ACTA REPORTE 1ER TRI'!AA78</f>
        <v>A-</v>
      </c>
      <c r="AC19" s="533">
        <f>'ACTA REPORTE 1ER TRI'!AB78</f>
        <v>9</v>
      </c>
      <c r="AD19" s="1123"/>
      <c r="AE19" s="510" t="str">
        <f t="shared" si="8"/>
        <v>D-</v>
      </c>
      <c r="AF19" s="522">
        <f t="shared" si="9"/>
        <v>3</v>
      </c>
      <c r="AG19" s="285">
        <f t="shared" si="10"/>
        <v>0</v>
      </c>
      <c r="AH19" s="249">
        <f t="shared" si="11"/>
        <v>0</v>
      </c>
      <c r="AI19" s="251">
        <f t="shared" si="12"/>
        <v>2.6999999999999997</v>
      </c>
      <c r="AJ19" s="510" t="str">
        <f t="shared" si="13"/>
        <v>D-</v>
      </c>
      <c r="AK19" s="641">
        <f t="shared" si="14"/>
        <v>2.6999999999999997</v>
      </c>
      <c r="AL19" s="250">
        <f>'ACTA REPORTE 1ER TRI'!G135</f>
        <v>9</v>
      </c>
      <c r="AM19" s="250">
        <f>'ACTA REPORTE 1ER TRI'!L135</f>
        <v>9</v>
      </c>
      <c r="AN19" s="250">
        <f>'ACTA REPORTE 1ER TRI'!M135</f>
        <v>9</v>
      </c>
      <c r="AO19" s="544" t="str">
        <f>'ACTA REPORTE 1ER TRI'!N135</f>
        <v>A-</v>
      </c>
      <c r="AP19" s="250">
        <f>'ACTA REPORTE 1ER TRI'!T135</f>
        <v>9</v>
      </c>
      <c r="AQ19" s="250">
        <f>'ACTA REPORTE 1ER TRI'!Y135</f>
        <v>9</v>
      </c>
      <c r="AR19" s="250">
        <f>'ACTA REPORTE 1ER TRI'!Z135</f>
        <v>9</v>
      </c>
      <c r="AS19" s="547" t="str">
        <f>'ACTA REPORTE 1ER TRI'!AA135</f>
        <v>A-</v>
      </c>
      <c r="AT19" s="533">
        <f>'ACTA REPORTE 1ER TRI'!AB135</f>
        <v>9</v>
      </c>
      <c r="AU19" s="1123"/>
      <c r="AV19" s="510" t="str">
        <f t="shared" si="15"/>
        <v>A-</v>
      </c>
      <c r="AW19" s="522">
        <f t="shared" si="66"/>
        <v>9</v>
      </c>
      <c r="AX19" s="285">
        <f t="shared" si="16"/>
        <v>9</v>
      </c>
      <c r="AY19" s="249">
        <f t="shared" si="17"/>
        <v>6.3</v>
      </c>
      <c r="AZ19" s="251">
        <f t="shared" si="18"/>
        <v>2.6999999999999997</v>
      </c>
      <c r="BA19" s="510" t="str">
        <f t="shared" si="19"/>
        <v>D-</v>
      </c>
      <c r="BB19" s="641">
        <f t="shared" si="20"/>
        <v>9</v>
      </c>
      <c r="BC19" s="250">
        <f>'ACTA REPORTE 1ER TRI'!G192</f>
        <v>9</v>
      </c>
      <c r="BD19" s="250">
        <f>'ACTA REPORTE 1ER TRI'!L192</f>
        <v>9</v>
      </c>
      <c r="BE19" s="250">
        <f>'ACTA REPORTE 1ER TRI'!M192</f>
        <v>9</v>
      </c>
      <c r="BF19" s="544" t="str">
        <f>'ACTA REPORTE 1ER TRI'!N192</f>
        <v>A-</v>
      </c>
      <c r="BG19" s="250">
        <f>'ACTA REPORTE 1ER TRI'!T192</f>
        <v>9</v>
      </c>
      <c r="BH19" s="250">
        <f>'ACTA REPORTE 1ER TRI'!Y192</f>
        <v>9</v>
      </c>
      <c r="BI19" s="250">
        <f>'ACTA REPORTE 1ER TRI'!Z192</f>
        <v>9</v>
      </c>
      <c r="BJ19" s="547" t="str">
        <f>'ACTA REPORTE 1ER TRI'!AA192</f>
        <v>A-</v>
      </c>
      <c r="BK19" s="533">
        <f>'ACTA REPORTE 1ER TRI'!AB192</f>
        <v>9</v>
      </c>
      <c r="BL19" s="1123"/>
      <c r="BM19" s="510" t="str">
        <f t="shared" si="21"/>
        <v>A-</v>
      </c>
      <c r="BN19" s="522">
        <f t="shared" si="22"/>
        <v>9</v>
      </c>
      <c r="BO19" s="285">
        <f t="shared" si="23"/>
        <v>9</v>
      </c>
      <c r="BP19" s="249">
        <f t="shared" si="24"/>
        <v>6.3</v>
      </c>
      <c r="BQ19" s="251">
        <f t="shared" si="25"/>
        <v>2.6999999999999997</v>
      </c>
      <c r="BR19" s="510" t="str">
        <f t="shared" si="26"/>
        <v>D-</v>
      </c>
      <c r="BS19" s="641">
        <f t="shared" si="27"/>
        <v>9</v>
      </c>
      <c r="BT19" s="250">
        <f>'ACTA REPORTE 1ER TRI'!G249</f>
        <v>9</v>
      </c>
      <c r="BU19" s="250">
        <f>'ACTA REPORTE 1ER TRI'!L249</f>
        <v>9</v>
      </c>
      <c r="BV19" s="250">
        <f>'ACTA REPORTE 1ER TRI'!M249</f>
        <v>9</v>
      </c>
      <c r="BW19" s="544" t="str">
        <f>'ACTA REPORTE 1ER TRI'!N249</f>
        <v>A-</v>
      </c>
      <c r="BX19" s="250">
        <f>'ACTA REPORTE 1ER TRI'!T249</f>
        <v>9</v>
      </c>
      <c r="BY19" s="251">
        <f>'ACTA REPORTE 1ER TRI'!Y249</f>
        <v>9</v>
      </c>
      <c r="BZ19" s="250">
        <f>'ACTA REPORTE 1ER TRI'!Z249</f>
        <v>9</v>
      </c>
      <c r="CA19" s="624" t="str">
        <f>'ACTA REPORTE 1ER TRI'!AA249</f>
        <v>A-</v>
      </c>
      <c r="CB19" s="533">
        <f>'ACTA REPORTE 1ER TRI'!AB249</f>
        <v>9</v>
      </c>
      <c r="CC19" s="1123"/>
      <c r="CD19" s="510" t="str">
        <f t="shared" si="28"/>
        <v>A-</v>
      </c>
      <c r="CE19" s="522">
        <f t="shared" si="29"/>
        <v>9</v>
      </c>
      <c r="CF19" s="285">
        <f t="shared" si="30"/>
        <v>9</v>
      </c>
      <c r="CG19" s="249">
        <f t="shared" si="31"/>
        <v>6.3</v>
      </c>
      <c r="CH19" s="251">
        <f t="shared" si="32"/>
        <v>2.6999999999999997</v>
      </c>
      <c r="CI19" s="510" t="str">
        <f t="shared" si="33"/>
        <v>D-</v>
      </c>
      <c r="CJ19" s="641">
        <f t="shared" si="34"/>
        <v>9</v>
      </c>
      <c r="CK19" s="250">
        <f>'ACTA REPORTE 1ER TRI'!G306</f>
        <v>9</v>
      </c>
      <c r="CL19" s="250">
        <f>'ACTA REPORTE 1ER TRI'!L306</f>
        <v>9</v>
      </c>
      <c r="CM19" s="250">
        <f>'ACTA REPORTE 1ER TRI'!M306</f>
        <v>9</v>
      </c>
      <c r="CN19" s="544" t="str">
        <f>'ACTA REPORTE 1ER TRI'!N306</f>
        <v>A-</v>
      </c>
      <c r="CO19" s="250">
        <f>'ACTA REPORTE 1ER TRI'!T306</f>
        <v>9</v>
      </c>
      <c r="CP19" s="250">
        <f>'ACTA REPORTE 1ER TRI'!Y306</f>
        <v>9</v>
      </c>
      <c r="CQ19" s="250">
        <f>'ACTA REPORTE 1ER TRI'!Z306</f>
        <v>9</v>
      </c>
      <c r="CR19" s="547" t="str">
        <f>'ACTA REPORTE 1ER TRI'!AA306</f>
        <v>A-</v>
      </c>
      <c r="CS19" s="533">
        <f>'ACTA REPORTE 1ER TRI'!AB306</f>
        <v>9</v>
      </c>
      <c r="CT19" s="1123"/>
      <c r="CU19" s="510" t="str">
        <f t="shared" si="35"/>
        <v>A-</v>
      </c>
      <c r="CV19" s="522">
        <f t="shared" si="36"/>
        <v>9</v>
      </c>
      <c r="CW19" s="285">
        <f t="shared" si="37"/>
        <v>9</v>
      </c>
      <c r="CX19" s="249">
        <f t="shared" si="38"/>
        <v>6.3</v>
      </c>
      <c r="CY19" s="251">
        <f t="shared" si="39"/>
        <v>2.6999999999999997</v>
      </c>
      <c r="CZ19" s="510" t="str">
        <f t="shared" si="40"/>
        <v>D-</v>
      </c>
      <c r="DA19" s="641">
        <f t="shared" si="41"/>
        <v>9</v>
      </c>
      <c r="DB19" s="250">
        <f>'ACTA REPORTE 1ER TRI'!G363</f>
        <v>9</v>
      </c>
      <c r="DC19" s="250">
        <f>'ACTA REPORTE 1ER TRI'!L363</f>
        <v>9</v>
      </c>
      <c r="DD19" s="250">
        <f>'ACTA REPORTE 1ER TRI'!M363</f>
        <v>9</v>
      </c>
      <c r="DE19" s="544" t="str">
        <f>'ACTA REPORTE 1ER TRI'!N363</f>
        <v>A-</v>
      </c>
      <c r="DF19" s="250">
        <f>'ACTA REPORTE 1ER TRI'!T363</f>
        <v>9</v>
      </c>
      <c r="DG19" s="250">
        <f>'ACTA REPORTE 1ER TRI'!Y363</f>
        <v>9</v>
      </c>
      <c r="DH19" s="250">
        <f>'ACTA REPORTE 1ER TRI'!Z363</f>
        <v>9</v>
      </c>
      <c r="DI19" s="547" t="str">
        <f>'ACTA REPORTE 1ER TRI'!AA363</f>
        <v>A-</v>
      </c>
      <c r="DJ19" s="533">
        <f>'ACTA REPORTE 1ER TRI'!AB363</f>
        <v>9</v>
      </c>
      <c r="DK19" s="1123"/>
      <c r="DL19" s="510" t="str">
        <f t="shared" si="42"/>
        <v>A-</v>
      </c>
      <c r="DM19" s="522">
        <f t="shared" si="43"/>
        <v>9</v>
      </c>
      <c r="DN19" s="285">
        <f t="shared" si="44"/>
        <v>9</v>
      </c>
      <c r="DO19" s="249">
        <f t="shared" si="45"/>
        <v>6.3</v>
      </c>
      <c r="DP19" s="251">
        <f t="shared" si="46"/>
        <v>2.6999999999999997</v>
      </c>
      <c r="DQ19" s="510" t="str">
        <f t="shared" si="47"/>
        <v>D-</v>
      </c>
      <c r="DR19" s="641">
        <f t="shared" si="48"/>
        <v>9</v>
      </c>
      <c r="DS19" s="250">
        <f>'ACTA REPORTE 1ER TRI'!G420</f>
        <v>9</v>
      </c>
      <c r="DT19" s="250">
        <f>'ACTA REPORTE 1ER TRI'!L420</f>
        <v>9</v>
      </c>
      <c r="DU19" s="250">
        <f>'ACTA REPORTE 1ER TRI'!M420</f>
        <v>9</v>
      </c>
      <c r="DV19" s="544" t="str">
        <f>'ACTA REPORTE 1ER TRI'!N420</f>
        <v>A-</v>
      </c>
      <c r="DW19" s="250">
        <f>'ACTA REPORTE 1ER TRI'!T420</f>
        <v>9</v>
      </c>
      <c r="DX19" s="250">
        <f>'ACTA REPORTE 1ER TRI'!Y420</f>
        <v>9</v>
      </c>
      <c r="DY19" s="250">
        <f>'ACTA REPORTE 1ER TRI'!Z420</f>
        <v>9</v>
      </c>
      <c r="DZ19" s="547" t="str">
        <f>'ACTA REPORTE 1ER TRI'!AA420</f>
        <v>A-</v>
      </c>
      <c r="EA19" s="533">
        <f>'ACTA REPORTE 1ER TRI'!AB420</f>
        <v>9</v>
      </c>
      <c r="EB19" s="1123"/>
      <c r="EC19" s="510" t="str">
        <f t="shared" si="49"/>
        <v>A-</v>
      </c>
      <c r="ED19" s="522">
        <f t="shared" si="50"/>
        <v>9</v>
      </c>
      <c r="EE19" s="285">
        <f t="shared" si="51"/>
        <v>9</v>
      </c>
      <c r="EF19" s="249">
        <f t="shared" si="52"/>
        <v>6.3</v>
      </c>
      <c r="EG19" s="251">
        <f t="shared" si="53"/>
        <v>2.6999999999999997</v>
      </c>
      <c r="EH19" s="510" t="str">
        <f t="shared" si="54"/>
        <v>D-</v>
      </c>
      <c r="EI19" s="641">
        <f t="shared" si="55"/>
        <v>9</v>
      </c>
      <c r="EJ19" s="250">
        <f>'ACTA REPORTE 1ER TRI'!G477</f>
        <v>9</v>
      </c>
      <c r="EK19" s="250">
        <f>'ACTA REPORTE 1ER TRI'!L477</f>
        <v>9</v>
      </c>
      <c r="EL19" s="250">
        <f>'ACTA REPORTE 1ER TRI'!M477</f>
        <v>9</v>
      </c>
      <c r="EM19" s="544" t="str">
        <f>'ACTA REPORTE 1ER TRI'!N477</f>
        <v>A-</v>
      </c>
      <c r="EN19" s="250">
        <f>'ACTA REPORTE 1ER TRI'!T477</f>
        <v>9</v>
      </c>
      <c r="EO19" s="250">
        <f>'ACTA REPORTE 1ER TRI'!Y477</f>
        <v>9</v>
      </c>
      <c r="EP19" s="250">
        <f>'ACTA REPORTE 1ER TRI'!Z477</f>
        <v>9</v>
      </c>
      <c r="EQ19" s="547" t="str">
        <f>'ACTA REPORTE 1ER TRI'!AA477</f>
        <v>A-</v>
      </c>
      <c r="ER19" s="533">
        <f>'ACTA REPORTE 1ER TRI'!AB477</f>
        <v>9</v>
      </c>
      <c r="ES19" s="1123"/>
      <c r="ET19" s="510" t="str">
        <f t="shared" si="56"/>
        <v>A-</v>
      </c>
      <c r="EU19" s="522">
        <f t="shared" si="57"/>
        <v>9</v>
      </c>
      <c r="EV19" s="285">
        <f t="shared" si="58"/>
        <v>9</v>
      </c>
      <c r="EW19" s="249">
        <f t="shared" si="59"/>
        <v>6.3</v>
      </c>
      <c r="EX19" s="251">
        <f t="shared" si="60"/>
        <v>2.6999999999999997</v>
      </c>
      <c r="EY19" s="510" t="str">
        <f t="shared" si="61"/>
        <v>D-</v>
      </c>
      <c r="EZ19" s="641">
        <f t="shared" si="62"/>
        <v>9</v>
      </c>
      <c r="FA19" s="503" t="str">
        <f t="shared" si="63"/>
        <v>D-</v>
      </c>
      <c r="FB19" s="645">
        <f t="shared" si="64"/>
        <v>7.666666666666667</v>
      </c>
      <c r="FC19" s="503" t="str">
        <f t="shared" si="65"/>
        <v>D-</v>
      </c>
      <c r="FD19" s="752">
        <f t="shared" si="0"/>
        <v>7.6000000000000005</v>
      </c>
    </row>
    <row r="20" spans="1:160" s="42" customFormat="1" ht="60" customHeight="1" x14ac:dyDescent="0.5">
      <c r="A20" s="41"/>
      <c r="B20" s="536">
        <v>10</v>
      </c>
      <c r="C20" s="72">
        <f>DATOS!F17</f>
        <v>0</v>
      </c>
      <c r="D20" s="250">
        <f>'ACTA REPORTE 1ER TRI'!G22</f>
        <v>0</v>
      </c>
      <c r="E20" s="250">
        <f>'ACTA REPORTE 1ER TRI'!L22</f>
        <v>0</v>
      </c>
      <c r="F20" s="250">
        <f>'ACTA REPORTE 1ER TRI'!M22</f>
        <v>0</v>
      </c>
      <c r="G20" s="544" t="e">
        <f>'ACTA REPORTE 1ER TRI'!N22</f>
        <v>#N/A</v>
      </c>
      <c r="H20" s="250">
        <f>'ACTA REPORTE 1ER TRI'!T22</f>
        <v>0</v>
      </c>
      <c r="I20" s="250">
        <f>'ACTA REPORTE 1ER TRI'!Y22</f>
        <v>0</v>
      </c>
      <c r="J20" s="250">
        <f>'ACTA REPORTE 1ER TRI'!Z22</f>
        <v>0</v>
      </c>
      <c r="K20" s="547" t="str">
        <f>'ACTA REPORTE 1ER TRI'!AA22</f>
        <v>A-</v>
      </c>
      <c r="L20" s="533">
        <f>'ACTA REPORTE 1ER TRI'!AB22</f>
        <v>9</v>
      </c>
      <c r="M20" s="1123"/>
      <c r="N20" s="510" t="str">
        <f t="shared" si="1"/>
        <v>D-</v>
      </c>
      <c r="O20" s="522">
        <f t="shared" si="2"/>
        <v>3</v>
      </c>
      <c r="P20" s="285">
        <f t="shared" si="3"/>
        <v>0</v>
      </c>
      <c r="Q20" s="249">
        <f t="shared" si="4"/>
        <v>0</v>
      </c>
      <c r="R20" s="251">
        <f t="shared" si="5"/>
        <v>2.6999999999999997</v>
      </c>
      <c r="S20" s="510" t="str">
        <f t="shared" si="6"/>
        <v>D-</v>
      </c>
      <c r="T20" s="641">
        <f t="shared" si="7"/>
        <v>2.6999999999999997</v>
      </c>
      <c r="U20" s="250">
        <f>'ACTA REPORTE 1ER TRI'!G79</f>
        <v>0</v>
      </c>
      <c r="V20" s="250">
        <f>'ACTA REPORTE 1ER TRI'!L79</f>
        <v>0</v>
      </c>
      <c r="W20" s="250">
        <f>'ACTA REPORTE 1ER TRI'!M79</f>
        <v>0</v>
      </c>
      <c r="X20" s="544" t="e">
        <f>'ACTA REPORTE 1ER TRI'!N79</f>
        <v>#N/A</v>
      </c>
      <c r="Y20" s="250">
        <f>'ACTA REPORTE 1ER TRI'!T79</f>
        <v>0</v>
      </c>
      <c r="Z20" s="250">
        <f>'ACTA REPORTE 1ER TRI'!Y79</f>
        <v>0</v>
      </c>
      <c r="AA20" s="250">
        <f>'ACTA REPORTE 1ER TRI'!Z79</f>
        <v>0</v>
      </c>
      <c r="AB20" s="547" t="str">
        <f>'ACTA REPORTE 1ER TRI'!AA79</f>
        <v>A-</v>
      </c>
      <c r="AC20" s="533">
        <f>'ACTA REPORTE 1ER TRI'!AB79</f>
        <v>9</v>
      </c>
      <c r="AD20" s="1123"/>
      <c r="AE20" s="510" t="str">
        <f t="shared" si="8"/>
        <v>D-</v>
      </c>
      <c r="AF20" s="522">
        <f t="shared" si="9"/>
        <v>3</v>
      </c>
      <c r="AG20" s="285">
        <f t="shared" si="10"/>
        <v>0</v>
      </c>
      <c r="AH20" s="249">
        <f t="shared" si="11"/>
        <v>0</v>
      </c>
      <c r="AI20" s="251">
        <f t="shared" si="12"/>
        <v>2.6999999999999997</v>
      </c>
      <c r="AJ20" s="510" t="str">
        <f t="shared" si="13"/>
        <v>D-</v>
      </c>
      <c r="AK20" s="641">
        <f t="shared" si="14"/>
        <v>2.6999999999999997</v>
      </c>
      <c r="AL20" s="250">
        <f>'ACTA REPORTE 1ER TRI'!G136</f>
        <v>9</v>
      </c>
      <c r="AM20" s="250">
        <f>'ACTA REPORTE 1ER TRI'!L136</f>
        <v>9</v>
      </c>
      <c r="AN20" s="250">
        <f>'ACTA REPORTE 1ER TRI'!M136</f>
        <v>9</v>
      </c>
      <c r="AO20" s="544" t="str">
        <f>'ACTA REPORTE 1ER TRI'!N136</f>
        <v>A-</v>
      </c>
      <c r="AP20" s="250">
        <f>'ACTA REPORTE 1ER TRI'!T136</f>
        <v>9</v>
      </c>
      <c r="AQ20" s="250">
        <f>'ACTA REPORTE 1ER TRI'!Y136</f>
        <v>9</v>
      </c>
      <c r="AR20" s="250">
        <f>'ACTA REPORTE 1ER TRI'!Z136</f>
        <v>9</v>
      </c>
      <c r="AS20" s="547" t="str">
        <f>'ACTA REPORTE 1ER TRI'!AA136</f>
        <v>A-</v>
      </c>
      <c r="AT20" s="533">
        <f>'ACTA REPORTE 1ER TRI'!AB136</f>
        <v>9</v>
      </c>
      <c r="AU20" s="1123"/>
      <c r="AV20" s="510" t="str">
        <f t="shared" si="15"/>
        <v>A-</v>
      </c>
      <c r="AW20" s="522">
        <f t="shared" si="66"/>
        <v>9</v>
      </c>
      <c r="AX20" s="285">
        <f t="shared" si="16"/>
        <v>9</v>
      </c>
      <c r="AY20" s="249">
        <f t="shared" si="17"/>
        <v>6.3</v>
      </c>
      <c r="AZ20" s="251">
        <f t="shared" si="18"/>
        <v>2.6999999999999997</v>
      </c>
      <c r="BA20" s="510" t="str">
        <f t="shared" si="19"/>
        <v>D-</v>
      </c>
      <c r="BB20" s="641">
        <f t="shared" si="20"/>
        <v>9</v>
      </c>
      <c r="BC20" s="250">
        <f>'ACTA REPORTE 1ER TRI'!G193</f>
        <v>9</v>
      </c>
      <c r="BD20" s="250">
        <f>'ACTA REPORTE 1ER TRI'!L193</f>
        <v>9</v>
      </c>
      <c r="BE20" s="250">
        <f>'ACTA REPORTE 1ER TRI'!M193</f>
        <v>9</v>
      </c>
      <c r="BF20" s="544" t="str">
        <f>'ACTA REPORTE 1ER TRI'!N193</f>
        <v>A-</v>
      </c>
      <c r="BG20" s="250">
        <f>'ACTA REPORTE 1ER TRI'!T193</f>
        <v>9</v>
      </c>
      <c r="BH20" s="250">
        <f>'ACTA REPORTE 1ER TRI'!Y193</f>
        <v>9</v>
      </c>
      <c r="BI20" s="250">
        <f>'ACTA REPORTE 1ER TRI'!Z193</f>
        <v>9</v>
      </c>
      <c r="BJ20" s="547" t="str">
        <f>'ACTA REPORTE 1ER TRI'!AA193</f>
        <v>A-</v>
      </c>
      <c r="BK20" s="533">
        <f>'ACTA REPORTE 1ER TRI'!AB193</f>
        <v>9</v>
      </c>
      <c r="BL20" s="1123"/>
      <c r="BM20" s="510" t="str">
        <f t="shared" si="21"/>
        <v>A-</v>
      </c>
      <c r="BN20" s="522">
        <f t="shared" si="22"/>
        <v>9</v>
      </c>
      <c r="BO20" s="285">
        <f t="shared" si="23"/>
        <v>9</v>
      </c>
      <c r="BP20" s="249">
        <f t="shared" si="24"/>
        <v>6.3</v>
      </c>
      <c r="BQ20" s="251">
        <f t="shared" si="25"/>
        <v>2.6999999999999997</v>
      </c>
      <c r="BR20" s="510" t="str">
        <f t="shared" si="26"/>
        <v>D-</v>
      </c>
      <c r="BS20" s="641">
        <f t="shared" si="27"/>
        <v>9</v>
      </c>
      <c r="BT20" s="250">
        <f>'ACTA REPORTE 1ER TRI'!G250</f>
        <v>9</v>
      </c>
      <c r="BU20" s="250">
        <f>'ACTA REPORTE 1ER TRI'!L250</f>
        <v>9</v>
      </c>
      <c r="BV20" s="250">
        <f>'ACTA REPORTE 1ER TRI'!M250</f>
        <v>9</v>
      </c>
      <c r="BW20" s="544" t="str">
        <f>'ACTA REPORTE 1ER TRI'!N250</f>
        <v>A-</v>
      </c>
      <c r="BX20" s="250">
        <f>'ACTA REPORTE 1ER TRI'!T250</f>
        <v>9</v>
      </c>
      <c r="BY20" s="251">
        <f>'ACTA REPORTE 1ER TRI'!Y250</f>
        <v>9</v>
      </c>
      <c r="BZ20" s="250">
        <f>'ACTA REPORTE 1ER TRI'!Z250</f>
        <v>9</v>
      </c>
      <c r="CA20" s="624" t="str">
        <f>'ACTA REPORTE 1ER TRI'!AA250</f>
        <v>A-</v>
      </c>
      <c r="CB20" s="533">
        <f>'ACTA REPORTE 1ER TRI'!AB250</f>
        <v>9</v>
      </c>
      <c r="CC20" s="1123"/>
      <c r="CD20" s="510" t="str">
        <f t="shared" si="28"/>
        <v>A-</v>
      </c>
      <c r="CE20" s="522">
        <f t="shared" si="29"/>
        <v>9</v>
      </c>
      <c r="CF20" s="285">
        <f t="shared" si="30"/>
        <v>9</v>
      </c>
      <c r="CG20" s="249">
        <f t="shared" si="31"/>
        <v>6.3</v>
      </c>
      <c r="CH20" s="251">
        <f t="shared" si="32"/>
        <v>2.6999999999999997</v>
      </c>
      <c r="CI20" s="510" t="str">
        <f t="shared" si="33"/>
        <v>D-</v>
      </c>
      <c r="CJ20" s="641">
        <f t="shared" si="34"/>
        <v>9</v>
      </c>
      <c r="CK20" s="250">
        <f>'ACTA REPORTE 1ER TRI'!G307</f>
        <v>9</v>
      </c>
      <c r="CL20" s="250">
        <f>'ACTA REPORTE 1ER TRI'!L307</f>
        <v>9</v>
      </c>
      <c r="CM20" s="250">
        <f>'ACTA REPORTE 1ER TRI'!M307</f>
        <v>9</v>
      </c>
      <c r="CN20" s="544" t="str">
        <f>'ACTA REPORTE 1ER TRI'!N307</f>
        <v>A-</v>
      </c>
      <c r="CO20" s="250">
        <f>'ACTA REPORTE 1ER TRI'!T307</f>
        <v>9</v>
      </c>
      <c r="CP20" s="250">
        <f>'ACTA REPORTE 1ER TRI'!Y307</f>
        <v>9</v>
      </c>
      <c r="CQ20" s="250">
        <f>'ACTA REPORTE 1ER TRI'!Z307</f>
        <v>9</v>
      </c>
      <c r="CR20" s="547" t="str">
        <f>'ACTA REPORTE 1ER TRI'!AA307</f>
        <v>A-</v>
      </c>
      <c r="CS20" s="533">
        <f>'ACTA REPORTE 1ER TRI'!AB307</f>
        <v>9</v>
      </c>
      <c r="CT20" s="1123"/>
      <c r="CU20" s="510" t="str">
        <f t="shared" si="35"/>
        <v>A-</v>
      </c>
      <c r="CV20" s="522">
        <f t="shared" si="36"/>
        <v>9</v>
      </c>
      <c r="CW20" s="285">
        <f t="shared" si="37"/>
        <v>9</v>
      </c>
      <c r="CX20" s="249">
        <f t="shared" si="38"/>
        <v>6.3</v>
      </c>
      <c r="CY20" s="251">
        <f t="shared" si="39"/>
        <v>2.6999999999999997</v>
      </c>
      <c r="CZ20" s="510" t="str">
        <f t="shared" si="40"/>
        <v>D-</v>
      </c>
      <c r="DA20" s="641">
        <f t="shared" si="41"/>
        <v>9</v>
      </c>
      <c r="DB20" s="250">
        <f>'ACTA REPORTE 1ER TRI'!G364</f>
        <v>9</v>
      </c>
      <c r="DC20" s="250">
        <f>'ACTA REPORTE 1ER TRI'!L364</f>
        <v>9</v>
      </c>
      <c r="DD20" s="250">
        <f>'ACTA REPORTE 1ER TRI'!M364</f>
        <v>9</v>
      </c>
      <c r="DE20" s="544" t="str">
        <f>'ACTA REPORTE 1ER TRI'!N364</f>
        <v>A-</v>
      </c>
      <c r="DF20" s="250">
        <f>'ACTA REPORTE 1ER TRI'!T364</f>
        <v>9</v>
      </c>
      <c r="DG20" s="250">
        <f>'ACTA REPORTE 1ER TRI'!Y364</f>
        <v>9</v>
      </c>
      <c r="DH20" s="250">
        <f>'ACTA REPORTE 1ER TRI'!Z364</f>
        <v>9</v>
      </c>
      <c r="DI20" s="547" t="str">
        <f>'ACTA REPORTE 1ER TRI'!AA364</f>
        <v>A-</v>
      </c>
      <c r="DJ20" s="533">
        <f>'ACTA REPORTE 1ER TRI'!AB364</f>
        <v>9</v>
      </c>
      <c r="DK20" s="1123"/>
      <c r="DL20" s="510" t="str">
        <f t="shared" si="42"/>
        <v>A-</v>
      </c>
      <c r="DM20" s="522">
        <f t="shared" si="43"/>
        <v>9</v>
      </c>
      <c r="DN20" s="285">
        <f t="shared" si="44"/>
        <v>9</v>
      </c>
      <c r="DO20" s="249">
        <f t="shared" si="45"/>
        <v>6.3</v>
      </c>
      <c r="DP20" s="251">
        <f t="shared" si="46"/>
        <v>2.6999999999999997</v>
      </c>
      <c r="DQ20" s="510" t="str">
        <f t="shared" si="47"/>
        <v>D-</v>
      </c>
      <c r="DR20" s="641">
        <f t="shared" si="48"/>
        <v>9</v>
      </c>
      <c r="DS20" s="250">
        <f>'ACTA REPORTE 1ER TRI'!G421</f>
        <v>9</v>
      </c>
      <c r="DT20" s="250">
        <f>'ACTA REPORTE 1ER TRI'!L421</f>
        <v>9</v>
      </c>
      <c r="DU20" s="250">
        <f>'ACTA REPORTE 1ER TRI'!M421</f>
        <v>9</v>
      </c>
      <c r="DV20" s="544" t="str">
        <f>'ACTA REPORTE 1ER TRI'!N421</f>
        <v>A-</v>
      </c>
      <c r="DW20" s="250">
        <f>'ACTA REPORTE 1ER TRI'!T421</f>
        <v>9</v>
      </c>
      <c r="DX20" s="250">
        <f>'ACTA REPORTE 1ER TRI'!Y421</f>
        <v>9</v>
      </c>
      <c r="DY20" s="250">
        <f>'ACTA REPORTE 1ER TRI'!Z421</f>
        <v>9</v>
      </c>
      <c r="DZ20" s="547" t="str">
        <f>'ACTA REPORTE 1ER TRI'!AA421</f>
        <v>A-</v>
      </c>
      <c r="EA20" s="533">
        <f>'ACTA REPORTE 1ER TRI'!AB421</f>
        <v>9</v>
      </c>
      <c r="EB20" s="1123"/>
      <c r="EC20" s="510" t="str">
        <f t="shared" si="49"/>
        <v>A-</v>
      </c>
      <c r="ED20" s="522">
        <f t="shared" si="50"/>
        <v>9</v>
      </c>
      <c r="EE20" s="285">
        <f t="shared" si="51"/>
        <v>9</v>
      </c>
      <c r="EF20" s="249">
        <f t="shared" si="52"/>
        <v>6.3</v>
      </c>
      <c r="EG20" s="251">
        <f t="shared" si="53"/>
        <v>2.6999999999999997</v>
      </c>
      <c r="EH20" s="510" t="str">
        <f t="shared" si="54"/>
        <v>D-</v>
      </c>
      <c r="EI20" s="641">
        <f t="shared" si="55"/>
        <v>9</v>
      </c>
      <c r="EJ20" s="250">
        <f>'ACTA REPORTE 1ER TRI'!G478</f>
        <v>9</v>
      </c>
      <c r="EK20" s="250">
        <f>'ACTA REPORTE 1ER TRI'!L478</f>
        <v>9</v>
      </c>
      <c r="EL20" s="250">
        <f>'ACTA REPORTE 1ER TRI'!M478</f>
        <v>9</v>
      </c>
      <c r="EM20" s="544" t="str">
        <f>'ACTA REPORTE 1ER TRI'!N478</f>
        <v>A-</v>
      </c>
      <c r="EN20" s="250">
        <f>'ACTA REPORTE 1ER TRI'!T478</f>
        <v>9</v>
      </c>
      <c r="EO20" s="250">
        <f>'ACTA REPORTE 1ER TRI'!Y478</f>
        <v>9</v>
      </c>
      <c r="EP20" s="250">
        <f>'ACTA REPORTE 1ER TRI'!Z478</f>
        <v>9</v>
      </c>
      <c r="EQ20" s="547" t="str">
        <f>'ACTA REPORTE 1ER TRI'!AA478</f>
        <v>A-</v>
      </c>
      <c r="ER20" s="533">
        <f>'ACTA REPORTE 1ER TRI'!AB478</f>
        <v>9</v>
      </c>
      <c r="ES20" s="1123"/>
      <c r="ET20" s="510" t="str">
        <f t="shared" si="56"/>
        <v>A-</v>
      </c>
      <c r="EU20" s="522">
        <f t="shared" si="57"/>
        <v>9</v>
      </c>
      <c r="EV20" s="285">
        <f t="shared" si="58"/>
        <v>9</v>
      </c>
      <c r="EW20" s="249">
        <f t="shared" si="59"/>
        <v>6.3</v>
      </c>
      <c r="EX20" s="251">
        <f t="shared" si="60"/>
        <v>2.6999999999999997</v>
      </c>
      <c r="EY20" s="510" t="str">
        <f t="shared" si="61"/>
        <v>D-</v>
      </c>
      <c r="EZ20" s="641">
        <f t="shared" si="62"/>
        <v>9</v>
      </c>
      <c r="FA20" s="503" t="str">
        <f t="shared" si="63"/>
        <v>D-</v>
      </c>
      <c r="FB20" s="645">
        <f t="shared" si="64"/>
        <v>7.666666666666667</v>
      </c>
      <c r="FC20" s="503" t="str">
        <f t="shared" si="65"/>
        <v>D-</v>
      </c>
      <c r="FD20" s="752">
        <f t="shared" si="0"/>
        <v>7.6000000000000005</v>
      </c>
    </row>
    <row r="21" spans="1:160" s="42" customFormat="1" ht="60" customHeight="1" x14ac:dyDescent="0.5">
      <c r="A21" s="41"/>
      <c r="B21" s="536">
        <v>11</v>
      </c>
      <c r="C21" s="72">
        <f>DATOS!F18</f>
        <v>0</v>
      </c>
      <c r="D21" s="250">
        <f>'ACTA REPORTE 1ER TRI'!G23</f>
        <v>0</v>
      </c>
      <c r="E21" s="250">
        <f>'ACTA REPORTE 1ER TRI'!L23</f>
        <v>0</v>
      </c>
      <c r="F21" s="250">
        <f>'ACTA REPORTE 1ER TRI'!M23</f>
        <v>0</v>
      </c>
      <c r="G21" s="544" t="e">
        <f>'ACTA REPORTE 1ER TRI'!N23</f>
        <v>#N/A</v>
      </c>
      <c r="H21" s="250">
        <f>'ACTA REPORTE 1ER TRI'!T23</f>
        <v>0</v>
      </c>
      <c r="I21" s="250">
        <f>'ACTA REPORTE 1ER TRI'!Y23</f>
        <v>0</v>
      </c>
      <c r="J21" s="250">
        <f>'ACTA REPORTE 1ER TRI'!Z23</f>
        <v>0</v>
      </c>
      <c r="K21" s="547" t="str">
        <f>'ACTA REPORTE 1ER TRI'!AA23</f>
        <v>A-</v>
      </c>
      <c r="L21" s="533">
        <f>'ACTA REPORTE 1ER TRI'!AB23</f>
        <v>9</v>
      </c>
      <c r="M21" s="1123"/>
      <c r="N21" s="510" t="str">
        <f t="shared" si="1"/>
        <v>D-</v>
      </c>
      <c r="O21" s="522">
        <f t="shared" si="2"/>
        <v>3</v>
      </c>
      <c r="P21" s="285">
        <f t="shared" si="3"/>
        <v>0</v>
      </c>
      <c r="Q21" s="249">
        <f t="shared" si="4"/>
        <v>0</v>
      </c>
      <c r="R21" s="251">
        <f t="shared" si="5"/>
        <v>2.6999999999999997</v>
      </c>
      <c r="S21" s="510" t="str">
        <f t="shared" si="6"/>
        <v>D-</v>
      </c>
      <c r="T21" s="641">
        <f t="shared" si="7"/>
        <v>2.6999999999999997</v>
      </c>
      <c r="U21" s="250">
        <f>'ACTA REPORTE 1ER TRI'!G80</f>
        <v>0</v>
      </c>
      <c r="V21" s="250">
        <f>'ACTA REPORTE 1ER TRI'!L80</f>
        <v>0</v>
      </c>
      <c r="W21" s="250">
        <f>'ACTA REPORTE 1ER TRI'!M80</f>
        <v>0</v>
      </c>
      <c r="X21" s="544" t="e">
        <f>'ACTA REPORTE 1ER TRI'!N80</f>
        <v>#N/A</v>
      </c>
      <c r="Y21" s="250">
        <f>'ACTA REPORTE 1ER TRI'!T80</f>
        <v>0</v>
      </c>
      <c r="Z21" s="250">
        <f>'ACTA REPORTE 1ER TRI'!Y80</f>
        <v>0</v>
      </c>
      <c r="AA21" s="250">
        <f>'ACTA REPORTE 1ER TRI'!Z80</f>
        <v>0</v>
      </c>
      <c r="AB21" s="547" t="str">
        <f>'ACTA REPORTE 1ER TRI'!AA80</f>
        <v>A-</v>
      </c>
      <c r="AC21" s="533">
        <f>'ACTA REPORTE 1ER TRI'!AB80</f>
        <v>9</v>
      </c>
      <c r="AD21" s="1123"/>
      <c r="AE21" s="510" t="str">
        <f t="shared" si="8"/>
        <v>D-</v>
      </c>
      <c r="AF21" s="522">
        <f t="shared" si="9"/>
        <v>3</v>
      </c>
      <c r="AG21" s="285">
        <f t="shared" si="10"/>
        <v>0</v>
      </c>
      <c r="AH21" s="249">
        <f t="shared" si="11"/>
        <v>0</v>
      </c>
      <c r="AI21" s="251">
        <f t="shared" si="12"/>
        <v>2.6999999999999997</v>
      </c>
      <c r="AJ21" s="510" t="str">
        <f t="shared" si="13"/>
        <v>D-</v>
      </c>
      <c r="AK21" s="641">
        <f t="shared" si="14"/>
        <v>2.6999999999999997</v>
      </c>
      <c r="AL21" s="250">
        <f>'ACTA REPORTE 1ER TRI'!G137</f>
        <v>9</v>
      </c>
      <c r="AM21" s="250">
        <f>'ACTA REPORTE 1ER TRI'!L137</f>
        <v>9</v>
      </c>
      <c r="AN21" s="250">
        <f>'ACTA REPORTE 1ER TRI'!M137</f>
        <v>9</v>
      </c>
      <c r="AO21" s="544" t="str">
        <f>'ACTA REPORTE 1ER TRI'!N137</f>
        <v>A-</v>
      </c>
      <c r="AP21" s="250">
        <f>'ACTA REPORTE 1ER TRI'!T137</f>
        <v>9</v>
      </c>
      <c r="AQ21" s="250">
        <f>'ACTA REPORTE 1ER TRI'!Y137</f>
        <v>9</v>
      </c>
      <c r="AR21" s="250">
        <f>'ACTA REPORTE 1ER TRI'!Z137</f>
        <v>9</v>
      </c>
      <c r="AS21" s="547" t="str">
        <f>'ACTA REPORTE 1ER TRI'!AA137</f>
        <v>A-</v>
      </c>
      <c r="AT21" s="533">
        <f>'ACTA REPORTE 1ER TRI'!AB137</f>
        <v>9</v>
      </c>
      <c r="AU21" s="1123"/>
      <c r="AV21" s="510" t="str">
        <f t="shared" si="15"/>
        <v>A-</v>
      </c>
      <c r="AW21" s="522">
        <f t="shared" si="66"/>
        <v>9</v>
      </c>
      <c r="AX21" s="285">
        <f t="shared" si="16"/>
        <v>9</v>
      </c>
      <c r="AY21" s="249">
        <f t="shared" si="17"/>
        <v>6.3</v>
      </c>
      <c r="AZ21" s="251">
        <f t="shared" si="18"/>
        <v>2.6999999999999997</v>
      </c>
      <c r="BA21" s="510" t="str">
        <f t="shared" si="19"/>
        <v>D-</v>
      </c>
      <c r="BB21" s="641">
        <f t="shared" si="20"/>
        <v>9</v>
      </c>
      <c r="BC21" s="250">
        <f>'ACTA REPORTE 1ER TRI'!G194</f>
        <v>9</v>
      </c>
      <c r="BD21" s="250">
        <f>'ACTA REPORTE 1ER TRI'!L194</f>
        <v>9</v>
      </c>
      <c r="BE21" s="250">
        <f>'ACTA REPORTE 1ER TRI'!M194</f>
        <v>9</v>
      </c>
      <c r="BF21" s="544" t="str">
        <f>'ACTA REPORTE 1ER TRI'!N194</f>
        <v>A-</v>
      </c>
      <c r="BG21" s="250">
        <f>'ACTA REPORTE 1ER TRI'!T194</f>
        <v>9</v>
      </c>
      <c r="BH21" s="250">
        <f>'ACTA REPORTE 1ER TRI'!Y194</f>
        <v>9</v>
      </c>
      <c r="BI21" s="250">
        <f>'ACTA REPORTE 1ER TRI'!Z194</f>
        <v>9</v>
      </c>
      <c r="BJ21" s="547" t="str">
        <f>'ACTA REPORTE 1ER TRI'!AA194</f>
        <v>A-</v>
      </c>
      <c r="BK21" s="533">
        <f>'ACTA REPORTE 1ER TRI'!AB194</f>
        <v>9</v>
      </c>
      <c r="BL21" s="1123"/>
      <c r="BM21" s="510" t="str">
        <f t="shared" si="21"/>
        <v>A-</v>
      </c>
      <c r="BN21" s="522">
        <f t="shared" si="22"/>
        <v>9</v>
      </c>
      <c r="BO21" s="285">
        <f t="shared" si="23"/>
        <v>9</v>
      </c>
      <c r="BP21" s="249">
        <f t="shared" si="24"/>
        <v>6.3</v>
      </c>
      <c r="BQ21" s="251">
        <f t="shared" si="25"/>
        <v>2.6999999999999997</v>
      </c>
      <c r="BR21" s="510" t="str">
        <f t="shared" si="26"/>
        <v>D-</v>
      </c>
      <c r="BS21" s="641">
        <f t="shared" si="27"/>
        <v>9</v>
      </c>
      <c r="BT21" s="250">
        <f>'ACTA REPORTE 1ER TRI'!G251</f>
        <v>9</v>
      </c>
      <c r="BU21" s="250">
        <f>'ACTA REPORTE 1ER TRI'!L251</f>
        <v>9</v>
      </c>
      <c r="BV21" s="250">
        <f>'ACTA REPORTE 1ER TRI'!M251</f>
        <v>9</v>
      </c>
      <c r="BW21" s="544" t="str">
        <f>'ACTA REPORTE 1ER TRI'!N251</f>
        <v>A-</v>
      </c>
      <c r="BX21" s="250">
        <f>'ACTA REPORTE 1ER TRI'!T251</f>
        <v>9</v>
      </c>
      <c r="BY21" s="251">
        <f>'ACTA REPORTE 1ER TRI'!Y251</f>
        <v>9</v>
      </c>
      <c r="BZ21" s="250">
        <f>'ACTA REPORTE 1ER TRI'!Z251</f>
        <v>9</v>
      </c>
      <c r="CA21" s="624" t="str">
        <f>'ACTA REPORTE 1ER TRI'!AA251</f>
        <v>A-</v>
      </c>
      <c r="CB21" s="533">
        <f>'ACTA REPORTE 1ER TRI'!AB251</f>
        <v>9</v>
      </c>
      <c r="CC21" s="1123"/>
      <c r="CD21" s="510" t="str">
        <f t="shared" si="28"/>
        <v>A-</v>
      </c>
      <c r="CE21" s="522">
        <f t="shared" si="29"/>
        <v>9</v>
      </c>
      <c r="CF21" s="285">
        <f t="shared" si="30"/>
        <v>9</v>
      </c>
      <c r="CG21" s="249">
        <f t="shared" si="31"/>
        <v>6.3</v>
      </c>
      <c r="CH21" s="251">
        <f t="shared" si="32"/>
        <v>2.6999999999999997</v>
      </c>
      <c r="CI21" s="510" t="str">
        <f t="shared" si="33"/>
        <v>D-</v>
      </c>
      <c r="CJ21" s="641">
        <f t="shared" si="34"/>
        <v>9</v>
      </c>
      <c r="CK21" s="250">
        <f>'ACTA REPORTE 1ER TRI'!G308</f>
        <v>9</v>
      </c>
      <c r="CL21" s="250">
        <f>'ACTA REPORTE 1ER TRI'!L308</f>
        <v>9</v>
      </c>
      <c r="CM21" s="250">
        <f>'ACTA REPORTE 1ER TRI'!M308</f>
        <v>9</v>
      </c>
      <c r="CN21" s="544" t="str">
        <f>'ACTA REPORTE 1ER TRI'!N308</f>
        <v>A-</v>
      </c>
      <c r="CO21" s="250">
        <f>'ACTA REPORTE 1ER TRI'!T308</f>
        <v>9</v>
      </c>
      <c r="CP21" s="250">
        <f>'ACTA REPORTE 1ER TRI'!Y308</f>
        <v>9</v>
      </c>
      <c r="CQ21" s="250">
        <f>'ACTA REPORTE 1ER TRI'!Z308</f>
        <v>9</v>
      </c>
      <c r="CR21" s="547" t="str">
        <f>'ACTA REPORTE 1ER TRI'!AA308</f>
        <v>A-</v>
      </c>
      <c r="CS21" s="533">
        <f>'ACTA REPORTE 1ER TRI'!AB308</f>
        <v>9</v>
      </c>
      <c r="CT21" s="1123"/>
      <c r="CU21" s="510" t="str">
        <f t="shared" si="35"/>
        <v>A-</v>
      </c>
      <c r="CV21" s="522">
        <f t="shared" si="36"/>
        <v>9</v>
      </c>
      <c r="CW21" s="285">
        <f t="shared" si="37"/>
        <v>9</v>
      </c>
      <c r="CX21" s="249">
        <f t="shared" si="38"/>
        <v>6.3</v>
      </c>
      <c r="CY21" s="251">
        <f t="shared" si="39"/>
        <v>2.6999999999999997</v>
      </c>
      <c r="CZ21" s="510" t="str">
        <f t="shared" si="40"/>
        <v>D-</v>
      </c>
      <c r="DA21" s="641">
        <f t="shared" si="41"/>
        <v>9</v>
      </c>
      <c r="DB21" s="250">
        <f>'ACTA REPORTE 1ER TRI'!G365</f>
        <v>9</v>
      </c>
      <c r="DC21" s="250">
        <f>'ACTA REPORTE 1ER TRI'!L365</f>
        <v>9</v>
      </c>
      <c r="DD21" s="250">
        <f>'ACTA REPORTE 1ER TRI'!M365</f>
        <v>9</v>
      </c>
      <c r="DE21" s="544" t="str">
        <f>'ACTA REPORTE 1ER TRI'!N365</f>
        <v>A-</v>
      </c>
      <c r="DF21" s="250">
        <f>'ACTA REPORTE 1ER TRI'!T365</f>
        <v>9</v>
      </c>
      <c r="DG21" s="250">
        <f>'ACTA REPORTE 1ER TRI'!Y365</f>
        <v>9</v>
      </c>
      <c r="DH21" s="250">
        <f>'ACTA REPORTE 1ER TRI'!Z365</f>
        <v>9</v>
      </c>
      <c r="DI21" s="547" t="str">
        <f>'ACTA REPORTE 1ER TRI'!AA365</f>
        <v>A-</v>
      </c>
      <c r="DJ21" s="533">
        <f>'ACTA REPORTE 1ER TRI'!AB365</f>
        <v>9</v>
      </c>
      <c r="DK21" s="1123"/>
      <c r="DL21" s="510" t="str">
        <f t="shared" si="42"/>
        <v>A-</v>
      </c>
      <c r="DM21" s="522">
        <f t="shared" si="43"/>
        <v>9</v>
      </c>
      <c r="DN21" s="285">
        <f t="shared" si="44"/>
        <v>9</v>
      </c>
      <c r="DO21" s="249">
        <f t="shared" si="45"/>
        <v>6.3</v>
      </c>
      <c r="DP21" s="251">
        <f t="shared" si="46"/>
        <v>2.6999999999999997</v>
      </c>
      <c r="DQ21" s="510" t="str">
        <f t="shared" si="47"/>
        <v>D-</v>
      </c>
      <c r="DR21" s="641">
        <f t="shared" si="48"/>
        <v>9</v>
      </c>
      <c r="DS21" s="250">
        <f>'ACTA REPORTE 1ER TRI'!G422</f>
        <v>9</v>
      </c>
      <c r="DT21" s="250">
        <f>'ACTA REPORTE 1ER TRI'!L422</f>
        <v>9</v>
      </c>
      <c r="DU21" s="250">
        <f>'ACTA REPORTE 1ER TRI'!M422</f>
        <v>9</v>
      </c>
      <c r="DV21" s="544" t="str">
        <f>'ACTA REPORTE 1ER TRI'!N422</f>
        <v>A-</v>
      </c>
      <c r="DW21" s="250">
        <f>'ACTA REPORTE 1ER TRI'!T422</f>
        <v>9</v>
      </c>
      <c r="DX21" s="250">
        <f>'ACTA REPORTE 1ER TRI'!Y422</f>
        <v>9</v>
      </c>
      <c r="DY21" s="250">
        <f>'ACTA REPORTE 1ER TRI'!Z422</f>
        <v>9</v>
      </c>
      <c r="DZ21" s="547" t="str">
        <f>'ACTA REPORTE 1ER TRI'!AA422</f>
        <v>A-</v>
      </c>
      <c r="EA21" s="533">
        <f>'ACTA REPORTE 1ER TRI'!AB422</f>
        <v>9</v>
      </c>
      <c r="EB21" s="1123"/>
      <c r="EC21" s="510" t="str">
        <f t="shared" si="49"/>
        <v>A-</v>
      </c>
      <c r="ED21" s="522">
        <f t="shared" si="50"/>
        <v>9</v>
      </c>
      <c r="EE21" s="285">
        <f t="shared" si="51"/>
        <v>9</v>
      </c>
      <c r="EF21" s="249">
        <f t="shared" si="52"/>
        <v>6.3</v>
      </c>
      <c r="EG21" s="251">
        <f t="shared" si="53"/>
        <v>2.6999999999999997</v>
      </c>
      <c r="EH21" s="510" t="str">
        <f t="shared" si="54"/>
        <v>D-</v>
      </c>
      <c r="EI21" s="641">
        <f t="shared" si="55"/>
        <v>9</v>
      </c>
      <c r="EJ21" s="250">
        <f>'ACTA REPORTE 1ER TRI'!G479</f>
        <v>9</v>
      </c>
      <c r="EK21" s="250">
        <f>'ACTA REPORTE 1ER TRI'!L479</f>
        <v>9</v>
      </c>
      <c r="EL21" s="250">
        <f>'ACTA REPORTE 1ER TRI'!M479</f>
        <v>9</v>
      </c>
      <c r="EM21" s="544" t="str">
        <f>'ACTA REPORTE 1ER TRI'!N479</f>
        <v>A-</v>
      </c>
      <c r="EN21" s="250">
        <f>'ACTA REPORTE 1ER TRI'!T479</f>
        <v>9</v>
      </c>
      <c r="EO21" s="250">
        <f>'ACTA REPORTE 1ER TRI'!Y479</f>
        <v>9</v>
      </c>
      <c r="EP21" s="250">
        <f>'ACTA REPORTE 1ER TRI'!Z479</f>
        <v>9</v>
      </c>
      <c r="EQ21" s="547" t="str">
        <f>'ACTA REPORTE 1ER TRI'!AA479</f>
        <v>A-</v>
      </c>
      <c r="ER21" s="533">
        <f>'ACTA REPORTE 1ER TRI'!AB479</f>
        <v>9</v>
      </c>
      <c r="ES21" s="1123"/>
      <c r="ET21" s="510" t="str">
        <f t="shared" si="56"/>
        <v>A-</v>
      </c>
      <c r="EU21" s="522">
        <f t="shared" si="57"/>
        <v>9</v>
      </c>
      <c r="EV21" s="285">
        <f t="shared" si="58"/>
        <v>9</v>
      </c>
      <c r="EW21" s="249">
        <f t="shared" si="59"/>
        <v>6.3</v>
      </c>
      <c r="EX21" s="251">
        <f t="shared" si="60"/>
        <v>2.6999999999999997</v>
      </c>
      <c r="EY21" s="510" t="str">
        <f t="shared" si="61"/>
        <v>D-</v>
      </c>
      <c r="EZ21" s="641">
        <f t="shared" si="62"/>
        <v>9</v>
      </c>
      <c r="FA21" s="503" t="str">
        <f t="shared" si="63"/>
        <v>D-</v>
      </c>
      <c r="FB21" s="645">
        <f t="shared" si="64"/>
        <v>7.666666666666667</v>
      </c>
      <c r="FC21" s="503" t="str">
        <f t="shared" si="65"/>
        <v>D-</v>
      </c>
      <c r="FD21" s="752">
        <f t="shared" si="0"/>
        <v>7.6000000000000005</v>
      </c>
    </row>
    <row r="22" spans="1:160" s="42" customFormat="1" ht="60" customHeight="1" x14ac:dyDescent="0.5">
      <c r="A22" s="41"/>
      <c r="B22" s="536">
        <v>12</v>
      </c>
      <c r="C22" s="72">
        <f>DATOS!F19</f>
        <v>0</v>
      </c>
      <c r="D22" s="250">
        <f>'ACTA REPORTE 1ER TRI'!G24</f>
        <v>0</v>
      </c>
      <c r="E22" s="250">
        <f>'ACTA REPORTE 1ER TRI'!L24</f>
        <v>0</v>
      </c>
      <c r="F22" s="250">
        <f>'ACTA REPORTE 1ER TRI'!M24</f>
        <v>0</v>
      </c>
      <c r="G22" s="544" t="e">
        <f>'ACTA REPORTE 1ER TRI'!N24</f>
        <v>#N/A</v>
      </c>
      <c r="H22" s="250">
        <f>'ACTA REPORTE 1ER TRI'!T24</f>
        <v>0</v>
      </c>
      <c r="I22" s="250">
        <f>'ACTA REPORTE 1ER TRI'!Y24</f>
        <v>0</v>
      </c>
      <c r="J22" s="250">
        <f>'ACTA REPORTE 1ER TRI'!Z24</f>
        <v>0</v>
      </c>
      <c r="K22" s="547" t="str">
        <f>'ACTA REPORTE 1ER TRI'!AA24</f>
        <v>B+</v>
      </c>
      <c r="L22" s="533">
        <f>'ACTA REPORTE 1ER TRI'!AB24</f>
        <v>8</v>
      </c>
      <c r="M22" s="1123"/>
      <c r="N22" s="510" t="str">
        <f t="shared" si="1"/>
        <v>E+</v>
      </c>
      <c r="O22" s="522">
        <f t="shared" si="2"/>
        <v>2.6666666666666665</v>
      </c>
      <c r="P22" s="285">
        <f t="shared" si="3"/>
        <v>0</v>
      </c>
      <c r="Q22" s="249">
        <f t="shared" si="4"/>
        <v>0</v>
      </c>
      <c r="R22" s="251">
        <f t="shared" si="5"/>
        <v>2.4</v>
      </c>
      <c r="S22" s="510" t="str">
        <f t="shared" si="6"/>
        <v>E+</v>
      </c>
      <c r="T22" s="641">
        <f t="shared" si="7"/>
        <v>2.4</v>
      </c>
      <c r="U22" s="250">
        <f>'ACTA REPORTE 1ER TRI'!G81</f>
        <v>0</v>
      </c>
      <c r="V22" s="250">
        <f>'ACTA REPORTE 1ER TRI'!L81</f>
        <v>0</v>
      </c>
      <c r="W22" s="250">
        <f>'ACTA REPORTE 1ER TRI'!M81</f>
        <v>0</v>
      </c>
      <c r="X22" s="544" t="e">
        <f>'ACTA REPORTE 1ER TRI'!N81</f>
        <v>#N/A</v>
      </c>
      <c r="Y22" s="250">
        <f>'ACTA REPORTE 1ER TRI'!T81</f>
        <v>0</v>
      </c>
      <c r="Z22" s="250">
        <f>'ACTA REPORTE 1ER TRI'!Y81</f>
        <v>0</v>
      </c>
      <c r="AA22" s="250">
        <f>'ACTA REPORTE 1ER TRI'!Z81</f>
        <v>0</v>
      </c>
      <c r="AB22" s="547" t="str">
        <f>'ACTA REPORTE 1ER TRI'!AA81</f>
        <v>B+</v>
      </c>
      <c r="AC22" s="533">
        <f>'ACTA REPORTE 1ER TRI'!AB81</f>
        <v>8</v>
      </c>
      <c r="AD22" s="1123"/>
      <c r="AE22" s="510" t="str">
        <f t="shared" si="8"/>
        <v>E+</v>
      </c>
      <c r="AF22" s="522">
        <f t="shared" si="9"/>
        <v>2.6666666666666665</v>
      </c>
      <c r="AG22" s="285">
        <f t="shared" si="10"/>
        <v>0</v>
      </c>
      <c r="AH22" s="249">
        <f t="shared" si="11"/>
        <v>0</v>
      </c>
      <c r="AI22" s="251">
        <f t="shared" si="12"/>
        <v>2.4</v>
      </c>
      <c r="AJ22" s="510" t="str">
        <f t="shared" si="13"/>
        <v>E+</v>
      </c>
      <c r="AK22" s="641">
        <f t="shared" si="14"/>
        <v>2.4</v>
      </c>
      <c r="AL22" s="250">
        <f>'ACTA REPORTE 1ER TRI'!G138</f>
        <v>8</v>
      </c>
      <c r="AM22" s="250">
        <f>'ACTA REPORTE 1ER TRI'!L138</f>
        <v>8</v>
      </c>
      <c r="AN22" s="250">
        <f>'ACTA REPORTE 1ER TRI'!M138</f>
        <v>8</v>
      </c>
      <c r="AO22" s="544" t="str">
        <f>'ACTA REPORTE 1ER TRI'!N138</f>
        <v>B+</v>
      </c>
      <c r="AP22" s="250">
        <f>'ACTA REPORTE 1ER TRI'!T138</f>
        <v>8</v>
      </c>
      <c r="AQ22" s="250">
        <f>'ACTA REPORTE 1ER TRI'!Y138</f>
        <v>8</v>
      </c>
      <c r="AR22" s="250">
        <f>'ACTA REPORTE 1ER TRI'!Z138</f>
        <v>8</v>
      </c>
      <c r="AS22" s="547" t="str">
        <f>'ACTA REPORTE 1ER TRI'!AA138</f>
        <v>B+</v>
      </c>
      <c r="AT22" s="533">
        <f>'ACTA REPORTE 1ER TRI'!AB138</f>
        <v>8</v>
      </c>
      <c r="AU22" s="1123"/>
      <c r="AV22" s="510" t="str">
        <f t="shared" si="15"/>
        <v>B+</v>
      </c>
      <c r="AW22" s="522">
        <f t="shared" si="66"/>
        <v>8</v>
      </c>
      <c r="AX22" s="285">
        <f t="shared" si="16"/>
        <v>8</v>
      </c>
      <c r="AY22" s="249">
        <f t="shared" si="17"/>
        <v>5.6</v>
      </c>
      <c r="AZ22" s="251">
        <f t="shared" si="18"/>
        <v>2.4</v>
      </c>
      <c r="BA22" s="510" t="str">
        <f t="shared" si="19"/>
        <v>E+</v>
      </c>
      <c r="BB22" s="641">
        <f t="shared" si="20"/>
        <v>8</v>
      </c>
      <c r="BC22" s="250">
        <f>'ACTA REPORTE 1ER TRI'!G195</f>
        <v>8</v>
      </c>
      <c r="BD22" s="250">
        <f>'ACTA REPORTE 1ER TRI'!L195</f>
        <v>8</v>
      </c>
      <c r="BE22" s="250">
        <f>'ACTA REPORTE 1ER TRI'!M195</f>
        <v>8</v>
      </c>
      <c r="BF22" s="544" t="str">
        <f>'ACTA REPORTE 1ER TRI'!N195</f>
        <v>B+</v>
      </c>
      <c r="BG22" s="250">
        <f>'ACTA REPORTE 1ER TRI'!T195</f>
        <v>8</v>
      </c>
      <c r="BH22" s="250">
        <f>'ACTA REPORTE 1ER TRI'!Y195</f>
        <v>8</v>
      </c>
      <c r="BI22" s="250">
        <f>'ACTA REPORTE 1ER TRI'!Z195</f>
        <v>8</v>
      </c>
      <c r="BJ22" s="547" t="str">
        <f>'ACTA REPORTE 1ER TRI'!AA195</f>
        <v>B+</v>
      </c>
      <c r="BK22" s="533">
        <f>'ACTA REPORTE 1ER TRI'!AB195</f>
        <v>8</v>
      </c>
      <c r="BL22" s="1123"/>
      <c r="BM22" s="510" t="str">
        <f t="shared" si="21"/>
        <v>B+</v>
      </c>
      <c r="BN22" s="522">
        <f t="shared" si="22"/>
        <v>8</v>
      </c>
      <c r="BO22" s="285">
        <f t="shared" si="23"/>
        <v>8</v>
      </c>
      <c r="BP22" s="249">
        <f t="shared" si="24"/>
        <v>5.6</v>
      </c>
      <c r="BQ22" s="251">
        <f t="shared" si="25"/>
        <v>2.4</v>
      </c>
      <c r="BR22" s="510" t="str">
        <f t="shared" si="26"/>
        <v>E+</v>
      </c>
      <c r="BS22" s="641">
        <f t="shared" si="27"/>
        <v>8</v>
      </c>
      <c r="BT22" s="250">
        <f>'ACTA REPORTE 1ER TRI'!G252</f>
        <v>8</v>
      </c>
      <c r="BU22" s="250">
        <f>'ACTA REPORTE 1ER TRI'!L252</f>
        <v>8</v>
      </c>
      <c r="BV22" s="250">
        <f>'ACTA REPORTE 1ER TRI'!M252</f>
        <v>8</v>
      </c>
      <c r="BW22" s="544" t="str">
        <f>'ACTA REPORTE 1ER TRI'!N252</f>
        <v>B+</v>
      </c>
      <c r="BX22" s="250">
        <f>'ACTA REPORTE 1ER TRI'!T252</f>
        <v>8</v>
      </c>
      <c r="BY22" s="251">
        <f>'ACTA REPORTE 1ER TRI'!Y252</f>
        <v>8</v>
      </c>
      <c r="BZ22" s="250">
        <f>'ACTA REPORTE 1ER TRI'!Z252</f>
        <v>8</v>
      </c>
      <c r="CA22" s="624" t="str">
        <f>'ACTA REPORTE 1ER TRI'!AA252</f>
        <v>B+</v>
      </c>
      <c r="CB22" s="533">
        <f>'ACTA REPORTE 1ER TRI'!AB252</f>
        <v>8</v>
      </c>
      <c r="CC22" s="1123"/>
      <c r="CD22" s="510" t="str">
        <f t="shared" si="28"/>
        <v>B+</v>
      </c>
      <c r="CE22" s="522">
        <f t="shared" si="29"/>
        <v>8</v>
      </c>
      <c r="CF22" s="285">
        <f t="shared" si="30"/>
        <v>8</v>
      </c>
      <c r="CG22" s="249">
        <f t="shared" si="31"/>
        <v>5.6</v>
      </c>
      <c r="CH22" s="251">
        <f t="shared" si="32"/>
        <v>2.4</v>
      </c>
      <c r="CI22" s="510" t="str">
        <f t="shared" si="33"/>
        <v>E+</v>
      </c>
      <c r="CJ22" s="641">
        <f t="shared" si="34"/>
        <v>8</v>
      </c>
      <c r="CK22" s="250">
        <f>'ACTA REPORTE 1ER TRI'!G309</f>
        <v>8</v>
      </c>
      <c r="CL22" s="250">
        <f>'ACTA REPORTE 1ER TRI'!L309</f>
        <v>8</v>
      </c>
      <c r="CM22" s="250">
        <f>'ACTA REPORTE 1ER TRI'!M309</f>
        <v>8</v>
      </c>
      <c r="CN22" s="544" t="str">
        <f>'ACTA REPORTE 1ER TRI'!N309</f>
        <v>B+</v>
      </c>
      <c r="CO22" s="250">
        <f>'ACTA REPORTE 1ER TRI'!T309</f>
        <v>8</v>
      </c>
      <c r="CP22" s="250">
        <f>'ACTA REPORTE 1ER TRI'!Y309</f>
        <v>8</v>
      </c>
      <c r="CQ22" s="250">
        <f>'ACTA REPORTE 1ER TRI'!Z309</f>
        <v>8</v>
      </c>
      <c r="CR22" s="547" t="str">
        <f>'ACTA REPORTE 1ER TRI'!AA309</f>
        <v>B+</v>
      </c>
      <c r="CS22" s="533">
        <f>'ACTA REPORTE 1ER TRI'!AB309</f>
        <v>8</v>
      </c>
      <c r="CT22" s="1123"/>
      <c r="CU22" s="510" t="str">
        <f t="shared" si="35"/>
        <v>B+</v>
      </c>
      <c r="CV22" s="522">
        <f t="shared" si="36"/>
        <v>8</v>
      </c>
      <c r="CW22" s="285">
        <f t="shared" si="37"/>
        <v>8</v>
      </c>
      <c r="CX22" s="249">
        <f t="shared" si="38"/>
        <v>5.6</v>
      </c>
      <c r="CY22" s="251">
        <f t="shared" si="39"/>
        <v>2.4</v>
      </c>
      <c r="CZ22" s="510" t="str">
        <f t="shared" si="40"/>
        <v>E+</v>
      </c>
      <c r="DA22" s="641">
        <f t="shared" si="41"/>
        <v>8</v>
      </c>
      <c r="DB22" s="250">
        <f>'ACTA REPORTE 1ER TRI'!G366</f>
        <v>8</v>
      </c>
      <c r="DC22" s="250">
        <f>'ACTA REPORTE 1ER TRI'!L366</f>
        <v>8</v>
      </c>
      <c r="DD22" s="250">
        <f>'ACTA REPORTE 1ER TRI'!M366</f>
        <v>8</v>
      </c>
      <c r="DE22" s="544" t="str">
        <f>'ACTA REPORTE 1ER TRI'!N366</f>
        <v>B+</v>
      </c>
      <c r="DF22" s="250">
        <f>'ACTA REPORTE 1ER TRI'!T366</f>
        <v>8</v>
      </c>
      <c r="DG22" s="250">
        <f>'ACTA REPORTE 1ER TRI'!Y366</f>
        <v>8</v>
      </c>
      <c r="DH22" s="250">
        <f>'ACTA REPORTE 1ER TRI'!Z366</f>
        <v>8</v>
      </c>
      <c r="DI22" s="547" t="str">
        <f>'ACTA REPORTE 1ER TRI'!AA366</f>
        <v>B+</v>
      </c>
      <c r="DJ22" s="533">
        <f>'ACTA REPORTE 1ER TRI'!AB366</f>
        <v>8</v>
      </c>
      <c r="DK22" s="1123"/>
      <c r="DL22" s="510" t="str">
        <f t="shared" si="42"/>
        <v>B+</v>
      </c>
      <c r="DM22" s="522">
        <f t="shared" si="43"/>
        <v>8</v>
      </c>
      <c r="DN22" s="285">
        <f t="shared" si="44"/>
        <v>8</v>
      </c>
      <c r="DO22" s="249">
        <f t="shared" si="45"/>
        <v>5.6</v>
      </c>
      <c r="DP22" s="251">
        <f t="shared" si="46"/>
        <v>2.4</v>
      </c>
      <c r="DQ22" s="510" t="str">
        <f t="shared" si="47"/>
        <v>E+</v>
      </c>
      <c r="DR22" s="641">
        <f t="shared" si="48"/>
        <v>8</v>
      </c>
      <c r="DS22" s="250">
        <f>'ACTA REPORTE 1ER TRI'!G423</f>
        <v>8</v>
      </c>
      <c r="DT22" s="250">
        <f>'ACTA REPORTE 1ER TRI'!L423</f>
        <v>8</v>
      </c>
      <c r="DU22" s="250">
        <f>'ACTA REPORTE 1ER TRI'!M423</f>
        <v>8</v>
      </c>
      <c r="DV22" s="544" t="str">
        <f>'ACTA REPORTE 1ER TRI'!N423</f>
        <v>B+</v>
      </c>
      <c r="DW22" s="250">
        <f>'ACTA REPORTE 1ER TRI'!T423</f>
        <v>8</v>
      </c>
      <c r="DX22" s="250">
        <f>'ACTA REPORTE 1ER TRI'!Y423</f>
        <v>8</v>
      </c>
      <c r="DY22" s="250">
        <f>'ACTA REPORTE 1ER TRI'!Z423</f>
        <v>8</v>
      </c>
      <c r="DZ22" s="547" t="str">
        <f>'ACTA REPORTE 1ER TRI'!AA423</f>
        <v>B+</v>
      </c>
      <c r="EA22" s="533">
        <f>'ACTA REPORTE 1ER TRI'!AB423</f>
        <v>8</v>
      </c>
      <c r="EB22" s="1123"/>
      <c r="EC22" s="510" t="str">
        <f t="shared" si="49"/>
        <v>B+</v>
      </c>
      <c r="ED22" s="522">
        <f t="shared" si="50"/>
        <v>8</v>
      </c>
      <c r="EE22" s="285">
        <f t="shared" si="51"/>
        <v>8</v>
      </c>
      <c r="EF22" s="249">
        <f t="shared" si="52"/>
        <v>5.6</v>
      </c>
      <c r="EG22" s="251">
        <f t="shared" si="53"/>
        <v>2.4</v>
      </c>
      <c r="EH22" s="510" t="str">
        <f t="shared" si="54"/>
        <v>E+</v>
      </c>
      <c r="EI22" s="641">
        <f t="shared" si="55"/>
        <v>8</v>
      </c>
      <c r="EJ22" s="250">
        <f>'ACTA REPORTE 1ER TRI'!G480</f>
        <v>8</v>
      </c>
      <c r="EK22" s="250">
        <f>'ACTA REPORTE 1ER TRI'!L480</f>
        <v>8</v>
      </c>
      <c r="EL22" s="250">
        <f>'ACTA REPORTE 1ER TRI'!M480</f>
        <v>8</v>
      </c>
      <c r="EM22" s="544" t="str">
        <f>'ACTA REPORTE 1ER TRI'!N480</f>
        <v>B+</v>
      </c>
      <c r="EN22" s="250">
        <f>'ACTA REPORTE 1ER TRI'!T480</f>
        <v>8</v>
      </c>
      <c r="EO22" s="250">
        <f>'ACTA REPORTE 1ER TRI'!Y480</f>
        <v>8</v>
      </c>
      <c r="EP22" s="250">
        <f>'ACTA REPORTE 1ER TRI'!Z480</f>
        <v>8</v>
      </c>
      <c r="EQ22" s="547" t="str">
        <f>'ACTA REPORTE 1ER TRI'!AA480</f>
        <v>B+</v>
      </c>
      <c r="ER22" s="533">
        <f>'ACTA REPORTE 1ER TRI'!AB480</f>
        <v>8</v>
      </c>
      <c r="ES22" s="1123"/>
      <c r="ET22" s="510" t="str">
        <f t="shared" si="56"/>
        <v>B+</v>
      </c>
      <c r="EU22" s="522">
        <f t="shared" si="57"/>
        <v>8</v>
      </c>
      <c r="EV22" s="285">
        <f t="shared" si="58"/>
        <v>8</v>
      </c>
      <c r="EW22" s="249">
        <f t="shared" si="59"/>
        <v>5.6</v>
      </c>
      <c r="EX22" s="251">
        <f t="shared" si="60"/>
        <v>2.4</v>
      </c>
      <c r="EY22" s="510" t="str">
        <f t="shared" si="61"/>
        <v>E+</v>
      </c>
      <c r="EZ22" s="641">
        <f t="shared" si="62"/>
        <v>8</v>
      </c>
      <c r="FA22" s="503" t="str">
        <f t="shared" si="63"/>
        <v>E+</v>
      </c>
      <c r="FB22" s="645">
        <f t="shared" si="64"/>
        <v>6.814814814814814</v>
      </c>
      <c r="FC22" s="503" t="str">
        <f t="shared" si="65"/>
        <v>E+</v>
      </c>
      <c r="FD22" s="752">
        <f t="shared" si="0"/>
        <v>6.7555555555555555</v>
      </c>
    </row>
    <row r="23" spans="1:160" s="42" customFormat="1" ht="60" customHeight="1" x14ac:dyDescent="0.5">
      <c r="A23" s="41"/>
      <c r="B23" s="536">
        <v>13</v>
      </c>
      <c r="C23" s="72">
        <f>DATOS!F20</f>
        <v>0</v>
      </c>
      <c r="D23" s="250">
        <f>'ACTA REPORTE 1ER TRI'!G25</f>
        <v>0</v>
      </c>
      <c r="E23" s="250">
        <f>'ACTA REPORTE 1ER TRI'!L25</f>
        <v>0</v>
      </c>
      <c r="F23" s="250">
        <f>'ACTA REPORTE 1ER TRI'!M25</f>
        <v>0</v>
      </c>
      <c r="G23" s="544" t="e">
        <f>'ACTA REPORTE 1ER TRI'!N25</f>
        <v>#N/A</v>
      </c>
      <c r="H23" s="250">
        <f>'ACTA REPORTE 1ER TRI'!T25</f>
        <v>0</v>
      </c>
      <c r="I23" s="250">
        <f>'ACTA REPORTE 1ER TRI'!Y25</f>
        <v>0</v>
      </c>
      <c r="J23" s="250">
        <f>'ACTA REPORTE 1ER TRI'!Z25</f>
        <v>0</v>
      </c>
      <c r="K23" s="547" t="str">
        <f>'ACTA REPORTE 1ER TRI'!AA25</f>
        <v>B+</v>
      </c>
      <c r="L23" s="533">
        <f>'ACTA REPORTE 1ER TRI'!AB25</f>
        <v>8</v>
      </c>
      <c r="M23" s="1123"/>
      <c r="N23" s="510" t="str">
        <f t="shared" si="1"/>
        <v>E+</v>
      </c>
      <c r="O23" s="522">
        <f t="shared" si="2"/>
        <v>2.6666666666666665</v>
      </c>
      <c r="P23" s="285">
        <f t="shared" si="3"/>
        <v>0</v>
      </c>
      <c r="Q23" s="249">
        <f t="shared" si="4"/>
        <v>0</v>
      </c>
      <c r="R23" s="251">
        <f t="shared" si="5"/>
        <v>2.4</v>
      </c>
      <c r="S23" s="510" t="str">
        <f t="shared" si="6"/>
        <v>E+</v>
      </c>
      <c r="T23" s="641">
        <f t="shared" si="7"/>
        <v>2.4</v>
      </c>
      <c r="U23" s="250">
        <f>'ACTA REPORTE 1ER TRI'!G82</f>
        <v>0</v>
      </c>
      <c r="V23" s="250">
        <f>'ACTA REPORTE 1ER TRI'!L82</f>
        <v>0</v>
      </c>
      <c r="W23" s="250">
        <f>'ACTA REPORTE 1ER TRI'!M82</f>
        <v>0</v>
      </c>
      <c r="X23" s="544" t="e">
        <f>'ACTA REPORTE 1ER TRI'!N82</f>
        <v>#N/A</v>
      </c>
      <c r="Y23" s="250">
        <f>'ACTA REPORTE 1ER TRI'!T82</f>
        <v>0</v>
      </c>
      <c r="Z23" s="250">
        <f>'ACTA REPORTE 1ER TRI'!Y82</f>
        <v>0</v>
      </c>
      <c r="AA23" s="250">
        <f>'ACTA REPORTE 1ER TRI'!Z82</f>
        <v>0</v>
      </c>
      <c r="AB23" s="547" t="str">
        <f>'ACTA REPORTE 1ER TRI'!AA82</f>
        <v>B+</v>
      </c>
      <c r="AC23" s="533">
        <f>'ACTA REPORTE 1ER TRI'!AB82</f>
        <v>8</v>
      </c>
      <c r="AD23" s="1123"/>
      <c r="AE23" s="510" t="str">
        <f t="shared" si="8"/>
        <v>E+</v>
      </c>
      <c r="AF23" s="522">
        <f t="shared" si="9"/>
        <v>2.6666666666666665</v>
      </c>
      <c r="AG23" s="285">
        <f t="shared" si="10"/>
        <v>0</v>
      </c>
      <c r="AH23" s="249">
        <f t="shared" si="11"/>
        <v>0</v>
      </c>
      <c r="AI23" s="251">
        <f t="shared" si="12"/>
        <v>2.4</v>
      </c>
      <c r="AJ23" s="510" t="str">
        <f t="shared" si="13"/>
        <v>E+</v>
      </c>
      <c r="AK23" s="641">
        <f t="shared" si="14"/>
        <v>2.4</v>
      </c>
      <c r="AL23" s="250">
        <f>'ACTA REPORTE 1ER TRI'!G139</f>
        <v>8</v>
      </c>
      <c r="AM23" s="250">
        <f>'ACTA REPORTE 1ER TRI'!L139</f>
        <v>8</v>
      </c>
      <c r="AN23" s="250">
        <f>'ACTA REPORTE 1ER TRI'!M139</f>
        <v>8</v>
      </c>
      <c r="AO23" s="544" t="str">
        <f>'ACTA REPORTE 1ER TRI'!N139</f>
        <v>B+</v>
      </c>
      <c r="AP23" s="250">
        <f>'ACTA REPORTE 1ER TRI'!T139</f>
        <v>8</v>
      </c>
      <c r="AQ23" s="250">
        <f>'ACTA REPORTE 1ER TRI'!Y139</f>
        <v>8</v>
      </c>
      <c r="AR23" s="250">
        <f>'ACTA REPORTE 1ER TRI'!Z139</f>
        <v>8</v>
      </c>
      <c r="AS23" s="547" t="str">
        <f>'ACTA REPORTE 1ER TRI'!AA139</f>
        <v>B+</v>
      </c>
      <c r="AT23" s="533">
        <f>'ACTA REPORTE 1ER TRI'!AB139</f>
        <v>8</v>
      </c>
      <c r="AU23" s="1123"/>
      <c r="AV23" s="510" t="str">
        <f t="shared" si="15"/>
        <v>B+</v>
      </c>
      <c r="AW23" s="522">
        <f t="shared" si="66"/>
        <v>8</v>
      </c>
      <c r="AX23" s="285">
        <f t="shared" si="16"/>
        <v>8</v>
      </c>
      <c r="AY23" s="249">
        <f t="shared" si="17"/>
        <v>5.6</v>
      </c>
      <c r="AZ23" s="251">
        <f t="shared" si="18"/>
        <v>2.4</v>
      </c>
      <c r="BA23" s="510" t="str">
        <f t="shared" si="19"/>
        <v>E+</v>
      </c>
      <c r="BB23" s="641">
        <f t="shared" si="20"/>
        <v>8</v>
      </c>
      <c r="BC23" s="250">
        <f>'ACTA REPORTE 1ER TRI'!G196</f>
        <v>8</v>
      </c>
      <c r="BD23" s="250">
        <f>'ACTA REPORTE 1ER TRI'!L196</f>
        <v>8</v>
      </c>
      <c r="BE23" s="250">
        <f>'ACTA REPORTE 1ER TRI'!M196</f>
        <v>8</v>
      </c>
      <c r="BF23" s="544" t="str">
        <f>'ACTA REPORTE 1ER TRI'!N196</f>
        <v>B+</v>
      </c>
      <c r="BG23" s="250">
        <f>'ACTA REPORTE 1ER TRI'!T196</f>
        <v>8</v>
      </c>
      <c r="BH23" s="250">
        <f>'ACTA REPORTE 1ER TRI'!Y196</f>
        <v>8</v>
      </c>
      <c r="BI23" s="250">
        <f>'ACTA REPORTE 1ER TRI'!Z196</f>
        <v>8</v>
      </c>
      <c r="BJ23" s="547" t="str">
        <f>'ACTA REPORTE 1ER TRI'!AA196</f>
        <v>B+</v>
      </c>
      <c r="BK23" s="533">
        <f>'ACTA REPORTE 1ER TRI'!AB196</f>
        <v>8</v>
      </c>
      <c r="BL23" s="1123"/>
      <c r="BM23" s="510" t="str">
        <f t="shared" si="21"/>
        <v>B+</v>
      </c>
      <c r="BN23" s="522">
        <f t="shared" si="22"/>
        <v>8</v>
      </c>
      <c r="BO23" s="285">
        <f t="shared" si="23"/>
        <v>8</v>
      </c>
      <c r="BP23" s="249">
        <f t="shared" si="24"/>
        <v>5.6</v>
      </c>
      <c r="BQ23" s="251">
        <f t="shared" si="25"/>
        <v>2.4</v>
      </c>
      <c r="BR23" s="510" t="str">
        <f t="shared" si="26"/>
        <v>E+</v>
      </c>
      <c r="BS23" s="641">
        <f t="shared" si="27"/>
        <v>8</v>
      </c>
      <c r="BT23" s="250">
        <f>'ACTA REPORTE 1ER TRI'!G253</f>
        <v>8</v>
      </c>
      <c r="BU23" s="250">
        <f>'ACTA REPORTE 1ER TRI'!L253</f>
        <v>8</v>
      </c>
      <c r="BV23" s="250">
        <f>'ACTA REPORTE 1ER TRI'!M253</f>
        <v>8</v>
      </c>
      <c r="BW23" s="544" t="str">
        <f>'ACTA REPORTE 1ER TRI'!N253</f>
        <v>B+</v>
      </c>
      <c r="BX23" s="250">
        <f>'ACTA REPORTE 1ER TRI'!T253</f>
        <v>8</v>
      </c>
      <c r="BY23" s="251">
        <f>'ACTA REPORTE 1ER TRI'!Y253</f>
        <v>8</v>
      </c>
      <c r="BZ23" s="250">
        <f>'ACTA REPORTE 1ER TRI'!Z253</f>
        <v>8</v>
      </c>
      <c r="CA23" s="624" t="str">
        <f>'ACTA REPORTE 1ER TRI'!AA253</f>
        <v>B+</v>
      </c>
      <c r="CB23" s="533">
        <f>'ACTA REPORTE 1ER TRI'!AB253</f>
        <v>8</v>
      </c>
      <c r="CC23" s="1123"/>
      <c r="CD23" s="510" t="str">
        <f t="shared" si="28"/>
        <v>B+</v>
      </c>
      <c r="CE23" s="522">
        <f t="shared" si="29"/>
        <v>8</v>
      </c>
      <c r="CF23" s="285">
        <f t="shared" si="30"/>
        <v>8</v>
      </c>
      <c r="CG23" s="249">
        <f t="shared" si="31"/>
        <v>5.6</v>
      </c>
      <c r="CH23" s="251">
        <f t="shared" si="32"/>
        <v>2.4</v>
      </c>
      <c r="CI23" s="510" t="str">
        <f t="shared" si="33"/>
        <v>E+</v>
      </c>
      <c r="CJ23" s="641">
        <f t="shared" si="34"/>
        <v>8</v>
      </c>
      <c r="CK23" s="250">
        <f>'ACTA REPORTE 1ER TRI'!G310</f>
        <v>8</v>
      </c>
      <c r="CL23" s="250">
        <f>'ACTA REPORTE 1ER TRI'!L310</f>
        <v>8</v>
      </c>
      <c r="CM23" s="250">
        <f>'ACTA REPORTE 1ER TRI'!M310</f>
        <v>8</v>
      </c>
      <c r="CN23" s="544" t="str">
        <f>'ACTA REPORTE 1ER TRI'!N310</f>
        <v>B+</v>
      </c>
      <c r="CO23" s="250">
        <f>'ACTA REPORTE 1ER TRI'!T310</f>
        <v>8</v>
      </c>
      <c r="CP23" s="250">
        <f>'ACTA REPORTE 1ER TRI'!Y310</f>
        <v>8</v>
      </c>
      <c r="CQ23" s="250">
        <f>'ACTA REPORTE 1ER TRI'!Z310</f>
        <v>8</v>
      </c>
      <c r="CR23" s="547" t="str">
        <f>'ACTA REPORTE 1ER TRI'!AA310</f>
        <v>B+</v>
      </c>
      <c r="CS23" s="533">
        <f>'ACTA REPORTE 1ER TRI'!AB310</f>
        <v>8</v>
      </c>
      <c r="CT23" s="1123"/>
      <c r="CU23" s="510" t="str">
        <f t="shared" si="35"/>
        <v>B+</v>
      </c>
      <c r="CV23" s="522">
        <f t="shared" si="36"/>
        <v>8</v>
      </c>
      <c r="CW23" s="285">
        <f t="shared" si="37"/>
        <v>8</v>
      </c>
      <c r="CX23" s="249">
        <f t="shared" si="38"/>
        <v>5.6</v>
      </c>
      <c r="CY23" s="251">
        <f t="shared" si="39"/>
        <v>2.4</v>
      </c>
      <c r="CZ23" s="510" t="str">
        <f t="shared" si="40"/>
        <v>E+</v>
      </c>
      <c r="DA23" s="641">
        <f t="shared" si="41"/>
        <v>8</v>
      </c>
      <c r="DB23" s="250">
        <f>'ACTA REPORTE 1ER TRI'!G367</f>
        <v>8</v>
      </c>
      <c r="DC23" s="250">
        <f>'ACTA REPORTE 1ER TRI'!L367</f>
        <v>8</v>
      </c>
      <c r="DD23" s="250">
        <f>'ACTA REPORTE 1ER TRI'!M367</f>
        <v>8</v>
      </c>
      <c r="DE23" s="544" t="str">
        <f>'ACTA REPORTE 1ER TRI'!N367</f>
        <v>B+</v>
      </c>
      <c r="DF23" s="250">
        <f>'ACTA REPORTE 1ER TRI'!T367</f>
        <v>8</v>
      </c>
      <c r="DG23" s="250">
        <f>'ACTA REPORTE 1ER TRI'!Y367</f>
        <v>8</v>
      </c>
      <c r="DH23" s="250">
        <f>'ACTA REPORTE 1ER TRI'!Z367</f>
        <v>8</v>
      </c>
      <c r="DI23" s="547" t="str">
        <f>'ACTA REPORTE 1ER TRI'!AA367</f>
        <v>B+</v>
      </c>
      <c r="DJ23" s="533">
        <f>'ACTA REPORTE 1ER TRI'!AB367</f>
        <v>8</v>
      </c>
      <c r="DK23" s="1123"/>
      <c r="DL23" s="510" t="str">
        <f t="shared" si="42"/>
        <v>B+</v>
      </c>
      <c r="DM23" s="522">
        <f t="shared" si="43"/>
        <v>8</v>
      </c>
      <c r="DN23" s="285">
        <f t="shared" si="44"/>
        <v>8</v>
      </c>
      <c r="DO23" s="249">
        <f t="shared" si="45"/>
        <v>5.6</v>
      </c>
      <c r="DP23" s="251">
        <f t="shared" si="46"/>
        <v>2.4</v>
      </c>
      <c r="DQ23" s="510" t="str">
        <f t="shared" si="47"/>
        <v>E+</v>
      </c>
      <c r="DR23" s="641">
        <f t="shared" si="48"/>
        <v>8</v>
      </c>
      <c r="DS23" s="250">
        <f>'ACTA REPORTE 1ER TRI'!G424</f>
        <v>8</v>
      </c>
      <c r="DT23" s="250">
        <f>'ACTA REPORTE 1ER TRI'!L424</f>
        <v>8</v>
      </c>
      <c r="DU23" s="250">
        <f>'ACTA REPORTE 1ER TRI'!M424</f>
        <v>8</v>
      </c>
      <c r="DV23" s="544" t="str">
        <f>'ACTA REPORTE 1ER TRI'!N424</f>
        <v>B+</v>
      </c>
      <c r="DW23" s="250">
        <f>'ACTA REPORTE 1ER TRI'!T424</f>
        <v>8</v>
      </c>
      <c r="DX23" s="250">
        <f>'ACTA REPORTE 1ER TRI'!Y424</f>
        <v>8</v>
      </c>
      <c r="DY23" s="250">
        <f>'ACTA REPORTE 1ER TRI'!Z424</f>
        <v>8</v>
      </c>
      <c r="DZ23" s="547" t="str">
        <f>'ACTA REPORTE 1ER TRI'!AA424</f>
        <v>B+</v>
      </c>
      <c r="EA23" s="533">
        <f>'ACTA REPORTE 1ER TRI'!AB424</f>
        <v>8</v>
      </c>
      <c r="EB23" s="1123"/>
      <c r="EC23" s="510" t="str">
        <f t="shared" si="49"/>
        <v>B+</v>
      </c>
      <c r="ED23" s="522">
        <f t="shared" si="50"/>
        <v>8</v>
      </c>
      <c r="EE23" s="285">
        <f t="shared" si="51"/>
        <v>8</v>
      </c>
      <c r="EF23" s="249">
        <f t="shared" si="52"/>
        <v>5.6</v>
      </c>
      <c r="EG23" s="251">
        <f t="shared" si="53"/>
        <v>2.4</v>
      </c>
      <c r="EH23" s="510" t="str">
        <f t="shared" si="54"/>
        <v>E+</v>
      </c>
      <c r="EI23" s="641">
        <f t="shared" si="55"/>
        <v>8</v>
      </c>
      <c r="EJ23" s="250">
        <f>'ACTA REPORTE 1ER TRI'!G481</f>
        <v>8</v>
      </c>
      <c r="EK23" s="250">
        <f>'ACTA REPORTE 1ER TRI'!L481</f>
        <v>8</v>
      </c>
      <c r="EL23" s="250">
        <f>'ACTA REPORTE 1ER TRI'!M481</f>
        <v>8</v>
      </c>
      <c r="EM23" s="544" t="str">
        <f>'ACTA REPORTE 1ER TRI'!N481</f>
        <v>B+</v>
      </c>
      <c r="EN23" s="250">
        <f>'ACTA REPORTE 1ER TRI'!T481</f>
        <v>8</v>
      </c>
      <c r="EO23" s="250">
        <f>'ACTA REPORTE 1ER TRI'!Y481</f>
        <v>8</v>
      </c>
      <c r="EP23" s="250">
        <f>'ACTA REPORTE 1ER TRI'!Z481</f>
        <v>8</v>
      </c>
      <c r="EQ23" s="547" t="str">
        <f>'ACTA REPORTE 1ER TRI'!AA481</f>
        <v>B+</v>
      </c>
      <c r="ER23" s="533">
        <f>'ACTA REPORTE 1ER TRI'!AB481</f>
        <v>8</v>
      </c>
      <c r="ES23" s="1123"/>
      <c r="ET23" s="510" t="str">
        <f t="shared" si="56"/>
        <v>B+</v>
      </c>
      <c r="EU23" s="522">
        <f t="shared" si="57"/>
        <v>8</v>
      </c>
      <c r="EV23" s="285">
        <f t="shared" si="58"/>
        <v>8</v>
      </c>
      <c r="EW23" s="249">
        <f t="shared" si="59"/>
        <v>5.6</v>
      </c>
      <c r="EX23" s="251">
        <f t="shared" si="60"/>
        <v>2.4</v>
      </c>
      <c r="EY23" s="510" t="str">
        <f t="shared" si="61"/>
        <v>E+</v>
      </c>
      <c r="EZ23" s="641">
        <f t="shared" si="62"/>
        <v>8</v>
      </c>
      <c r="FA23" s="503" t="str">
        <f t="shared" si="63"/>
        <v>E+</v>
      </c>
      <c r="FB23" s="645">
        <f t="shared" si="64"/>
        <v>6.814814814814814</v>
      </c>
      <c r="FC23" s="503" t="str">
        <f t="shared" si="65"/>
        <v>E+</v>
      </c>
      <c r="FD23" s="752">
        <f t="shared" si="0"/>
        <v>6.7555555555555555</v>
      </c>
    </row>
    <row r="24" spans="1:160" s="42" customFormat="1" ht="60" customHeight="1" x14ac:dyDescent="0.5">
      <c r="A24" s="41"/>
      <c r="B24" s="536">
        <v>14</v>
      </c>
      <c r="C24" s="72">
        <f>DATOS!F21</f>
        <v>0</v>
      </c>
      <c r="D24" s="250">
        <f>'ACTA REPORTE 1ER TRI'!G26</f>
        <v>0</v>
      </c>
      <c r="E24" s="250">
        <f>'ACTA REPORTE 1ER TRI'!L26</f>
        <v>0</v>
      </c>
      <c r="F24" s="250">
        <f>'ACTA REPORTE 1ER TRI'!M26</f>
        <v>0</v>
      </c>
      <c r="G24" s="544" t="e">
        <f>'ACTA REPORTE 1ER TRI'!N26</f>
        <v>#N/A</v>
      </c>
      <c r="H24" s="250">
        <f>'ACTA REPORTE 1ER TRI'!T26</f>
        <v>0</v>
      </c>
      <c r="I24" s="250">
        <f>'ACTA REPORTE 1ER TRI'!Y26</f>
        <v>0</v>
      </c>
      <c r="J24" s="250">
        <f>'ACTA REPORTE 1ER TRI'!Z26</f>
        <v>0</v>
      </c>
      <c r="K24" s="547" t="str">
        <f>'ACTA REPORTE 1ER TRI'!AA26</f>
        <v>B+</v>
      </c>
      <c r="L24" s="533">
        <f>'ACTA REPORTE 1ER TRI'!AB26</f>
        <v>8</v>
      </c>
      <c r="M24" s="1123"/>
      <c r="N24" s="510" t="str">
        <f t="shared" si="1"/>
        <v>E+</v>
      </c>
      <c r="O24" s="522">
        <f t="shared" si="2"/>
        <v>2.6666666666666665</v>
      </c>
      <c r="P24" s="285">
        <f t="shared" si="3"/>
        <v>0</v>
      </c>
      <c r="Q24" s="249">
        <f t="shared" si="4"/>
        <v>0</v>
      </c>
      <c r="R24" s="251">
        <f t="shared" si="5"/>
        <v>2.4</v>
      </c>
      <c r="S24" s="510" t="str">
        <f t="shared" si="6"/>
        <v>E+</v>
      </c>
      <c r="T24" s="641">
        <f t="shared" si="7"/>
        <v>2.4</v>
      </c>
      <c r="U24" s="250">
        <f>'ACTA REPORTE 1ER TRI'!G83</f>
        <v>0</v>
      </c>
      <c r="V24" s="250">
        <f>'ACTA REPORTE 1ER TRI'!L83</f>
        <v>0</v>
      </c>
      <c r="W24" s="250">
        <f>'ACTA REPORTE 1ER TRI'!M83</f>
        <v>0</v>
      </c>
      <c r="X24" s="544" t="e">
        <f>'ACTA REPORTE 1ER TRI'!N83</f>
        <v>#N/A</v>
      </c>
      <c r="Y24" s="250">
        <f>'ACTA REPORTE 1ER TRI'!T83</f>
        <v>0</v>
      </c>
      <c r="Z24" s="250">
        <f>'ACTA REPORTE 1ER TRI'!Y83</f>
        <v>0</v>
      </c>
      <c r="AA24" s="250">
        <f>'ACTA REPORTE 1ER TRI'!Z83</f>
        <v>0</v>
      </c>
      <c r="AB24" s="547" t="str">
        <f>'ACTA REPORTE 1ER TRI'!AA83</f>
        <v>B+</v>
      </c>
      <c r="AC24" s="533">
        <f>'ACTA REPORTE 1ER TRI'!AB83</f>
        <v>8</v>
      </c>
      <c r="AD24" s="1123"/>
      <c r="AE24" s="510" t="str">
        <f t="shared" si="8"/>
        <v>E+</v>
      </c>
      <c r="AF24" s="522">
        <f t="shared" si="9"/>
        <v>2.6666666666666665</v>
      </c>
      <c r="AG24" s="285">
        <f t="shared" si="10"/>
        <v>0</v>
      </c>
      <c r="AH24" s="249">
        <f t="shared" si="11"/>
        <v>0</v>
      </c>
      <c r="AI24" s="251">
        <f t="shared" si="12"/>
        <v>2.4</v>
      </c>
      <c r="AJ24" s="510" t="str">
        <f t="shared" si="13"/>
        <v>E+</v>
      </c>
      <c r="AK24" s="641">
        <f t="shared" si="14"/>
        <v>2.4</v>
      </c>
      <c r="AL24" s="250">
        <f>'ACTA REPORTE 1ER TRI'!G140</f>
        <v>8</v>
      </c>
      <c r="AM24" s="250">
        <f>'ACTA REPORTE 1ER TRI'!L140</f>
        <v>8</v>
      </c>
      <c r="AN24" s="250">
        <f>'ACTA REPORTE 1ER TRI'!M140</f>
        <v>8</v>
      </c>
      <c r="AO24" s="544" t="str">
        <f>'ACTA REPORTE 1ER TRI'!N140</f>
        <v>B+</v>
      </c>
      <c r="AP24" s="250">
        <f>'ACTA REPORTE 1ER TRI'!T140</f>
        <v>8</v>
      </c>
      <c r="AQ24" s="250">
        <f>'ACTA REPORTE 1ER TRI'!Y140</f>
        <v>8</v>
      </c>
      <c r="AR24" s="250">
        <f>'ACTA REPORTE 1ER TRI'!Z140</f>
        <v>8</v>
      </c>
      <c r="AS24" s="547" t="str">
        <f>'ACTA REPORTE 1ER TRI'!AA140</f>
        <v>B+</v>
      </c>
      <c r="AT24" s="533">
        <f>'ACTA REPORTE 1ER TRI'!AB140</f>
        <v>8</v>
      </c>
      <c r="AU24" s="1123"/>
      <c r="AV24" s="510" t="str">
        <f t="shared" si="15"/>
        <v>B+</v>
      </c>
      <c r="AW24" s="522">
        <f t="shared" si="66"/>
        <v>8</v>
      </c>
      <c r="AX24" s="285">
        <f t="shared" si="16"/>
        <v>8</v>
      </c>
      <c r="AY24" s="249">
        <f t="shared" si="17"/>
        <v>5.6</v>
      </c>
      <c r="AZ24" s="251">
        <f t="shared" si="18"/>
        <v>2.4</v>
      </c>
      <c r="BA24" s="510" t="str">
        <f t="shared" si="19"/>
        <v>E+</v>
      </c>
      <c r="BB24" s="641">
        <f t="shared" si="20"/>
        <v>8</v>
      </c>
      <c r="BC24" s="250">
        <f>'ACTA REPORTE 1ER TRI'!G197</f>
        <v>8</v>
      </c>
      <c r="BD24" s="250">
        <f>'ACTA REPORTE 1ER TRI'!L197</f>
        <v>8</v>
      </c>
      <c r="BE24" s="250">
        <f>'ACTA REPORTE 1ER TRI'!M197</f>
        <v>8</v>
      </c>
      <c r="BF24" s="544" t="str">
        <f>'ACTA REPORTE 1ER TRI'!N197</f>
        <v>B+</v>
      </c>
      <c r="BG24" s="250">
        <f>'ACTA REPORTE 1ER TRI'!T197</f>
        <v>8</v>
      </c>
      <c r="BH24" s="250">
        <f>'ACTA REPORTE 1ER TRI'!Y197</f>
        <v>8</v>
      </c>
      <c r="BI24" s="250">
        <f>'ACTA REPORTE 1ER TRI'!Z197</f>
        <v>8</v>
      </c>
      <c r="BJ24" s="547" t="str">
        <f>'ACTA REPORTE 1ER TRI'!AA197</f>
        <v>B+</v>
      </c>
      <c r="BK24" s="533">
        <f>'ACTA REPORTE 1ER TRI'!AB197</f>
        <v>8</v>
      </c>
      <c r="BL24" s="1123"/>
      <c r="BM24" s="510" t="str">
        <f t="shared" si="21"/>
        <v>B+</v>
      </c>
      <c r="BN24" s="522">
        <f t="shared" si="22"/>
        <v>8</v>
      </c>
      <c r="BO24" s="285">
        <f t="shared" si="23"/>
        <v>8</v>
      </c>
      <c r="BP24" s="249">
        <f t="shared" si="24"/>
        <v>5.6</v>
      </c>
      <c r="BQ24" s="251">
        <f t="shared" si="25"/>
        <v>2.4</v>
      </c>
      <c r="BR24" s="510" t="str">
        <f t="shared" si="26"/>
        <v>E+</v>
      </c>
      <c r="BS24" s="641">
        <f t="shared" si="27"/>
        <v>8</v>
      </c>
      <c r="BT24" s="250">
        <f>'ACTA REPORTE 1ER TRI'!G254</f>
        <v>8</v>
      </c>
      <c r="BU24" s="250">
        <f>'ACTA REPORTE 1ER TRI'!L254</f>
        <v>8</v>
      </c>
      <c r="BV24" s="250">
        <f>'ACTA REPORTE 1ER TRI'!M254</f>
        <v>8</v>
      </c>
      <c r="BW24" s="544" t="str">
        <f>'ACTA REPORTE 1ER TRI'!N254</f>
        <v>B+</v>
      </c>
      <c r="BX24" s="250">
        <f>'ACTA REPORTE 1ER TRI'!T254</f>
        <v>8</v>
      </c>
      <c r="BY24" s="251">
        <f>'ACTA REPORTE 1ER TRI'!Y254</f>
        <v>8</v>
      </c>
      <c r="BZ24" s="250">
        <f>'ACTA REPORTE 1ER TRI'!Z254</f>
        <v>8</v>
      </c>
      <c r="CA24" s="624" t="str">
        <f>'ACTA REPORTE 1ER TRI'!AA254</f>
        <v>B+</v>
      </c>
      <c r="CB24" s="533">
        <f>'ACTA REPORTE 1ER TRI'!AB254</f>
        <v>8</v>
      </c>
      <c r="CC24" s="1123"/>
      <c r="CD24" s="510" t="str">
        <f t="shared" si="28"/>
        <v>B+</v>
      </c>
      <c r="CE24" s="522">
        <f t="shared" si="29"/>
        <v>8</v>
      </c>
      <c r="CF24" s="285">
        <f t="shared" si="30"/>
        <v>8</v>
      </c>
      <c r="CG24" s="249">
        <f t="shared" si="31"/>
        <v>5.6</v>
      </c>
      <c r="CH24" s="251">
        <f t="shared" si="32"/>
        <v>2.4</v>
      </c>
      <c r="CI24" s="510" t="str">
        <f t="shared" si="33"/>
        <v>E+</v>
      </c>
      <c r="CJ24" s="641">
        <f t="shared" si="34"/>
        <v>8</v>
      </c>
      <c r="CK24" s="250">
        <f>'ACTA REPORTE 1ER TRI'!G311</f>
        <v>8</v>
      </c>
      <c r="CL24" s="250">
        <f>'ACTA REPORTE 1ER TRI'!L311</f>
        <v>8</v>
      </c>
      <c r="CM24" s="250">
        <f>'ACTA REPORTE 1ER TRI'!M311</f>
        <v>8</v>
      </c>
      <c r="CN24" s="544" t="str">
        <f>'ACTA REPORTE 1ER TRI'!N311</f>
        <v>B+</v>
      </c>
      <c r="CO24" s="250">
        <f>'ACTA REPORTE 1ER TRI'!T311</f>
        <v>8</v>
      </c>
      <c r="CP24" s="250">
        <f>'ACTA REPORTE 1ER TRI'!Y311</f>
        <v>8</v>
      </c>
      <c r="CQ24" s="250">
        <f>'ACTA REPORTE 1ER TRI'!Z311</f>
        <v>8</v>
      </c>
      <c r="CR24" s="547" t="str">
        <f>'ACTA REPORTE 1ER TRI'!AA311</f>
        <v>B+</v>
      </c>
      <c r="CS24" s="533">
        <f>'ACTA REPORTE 1ER TRI'!AB311</f>
        <v>8</v>
      </c>
      <c r="CT24" s="1123"/>
      <c r="CU24" s="510" t="str">
        <f t="shared" si="35"/>
        <v>B+</v>
      </c>
      <c r="CV24" s="522">
        <f t="shared" si="36"/>
        <v>8</v>
      </c>
      <c r="CW24" s="285">
        <f t="shared" si="37"/>
        <v>8</v>
      </c>
      <c r="CX24" s="249">
        <f t="shared" si="38"/>
        <v>5.6</v>
      </c>
      <c r="CY24" s="251">
        <f t="shared" si="39"/>
        <v>2.4</v>
      </c>
      <c r="CZ24" s="510" t="str">
        <f t="shared" si="40"/>
        <v>E+</v>
      </c>
      <c r="DA24" s="641">
        <f t="shared" si="41"/>
        <v>8</v>
      </c>
      <c r="DB24" s="250">
        <f>'ACTA REPORTE 1ER TRI'!G368</f>
        <v>8</v>
      </c>
      <c r="DC24" s="250">
        <f>'ACTA REPORTE 1ER TRI'!L368</f>
        <v>8</v>
      </c>
      <c r="DD24" s="250">
        <f>'ACTA REPORTE 1ER TRI'!M368</f>
        <v>8</v>
      </c>
      <c r="DE24" s="544" t="str">
        <f>'ACTA REPORTE 1ER TRI'!N368</f>
        <v>B+</v>
      </c>
      <c r="DF24" s="250">
        <f>'ACTA REPORTE 1ER TRI'!T368</f>
        <v>8</v>
      </c>
      <c r="DG24" s="250">
        <f>'ACTA REPORTE 1ER TRI'!Y368</f>
        <v>8</v>
      </c>
      <c r="DH24" s="250">
        <f>'ACTA REPORTE 1ER TRI'!Z368</f>
        <v>8</v>
      </c>
      <c r="DI24" s="547" t="str">
        <f>'ACTA REPORTE 1ER TRI'!AA368</f>
        <v>B+</v>
      </c>
      <c r="DJ24" s="533">
        <f>'ACTA REPORTE 1ER TRI'!AB368</f>
        <v>8</v>
      </c>
      <c r="DK24" s="1123"/>
      <c r="DL24" s="510" t="str">
        <f t="shared" si="42"/>
        <v>B+</v>
      </c>
      <c r="DM24" s="522">
        <f t="shared" si="43"/>
        <v>8</v>
      </c>
      <c r="DN24" s="285">
        <f t="shared" si="44"/>
        <v>8</v>
      </c>
      <c r="DO24" s="249">
        <f t="shared" si="45"/>
        <v>5.6</v>
      </c>
      <c r="DP24" s="251">
        <f t="shared" si="46"/>
        <v>2.4</v>
      </c>
      <c r="DQ24" s="510" t="str">
        <f t="shared" si="47"/>
        <v>E+</v>
      </c>
      <c r="DR24" s="641">
        <f t="shared" si="48"/>
        <v>8</v>
      </c>
      <c r="DS24" s="250">
        <f>'ACTA REPORTE 1ER TRI'!G425</f>
        <v>8</v>
      </c>
      <c r="DT24" s="250">
        <f>'ACTA REPORTE 1ER TRI'!L425</f>
        <v>8</v>
      </c>
      <c r="DU24" s="250">
        <f>'ACTA REPORTE 1ER TRI'!M425</f>
        <v>8</v>
      </c>
      <c r="DV24" s="544" t="str">
        <f>'ACTA REPORTE 1ER TRI'!N425</f>
        <v>B+</v>
      </c>
      <c r="DW24" s="250">
        <f>'ACTA REPORTE 1ER TRI'!T425</f>
        <v>8</v>
      </c>
      <c r="DX24" s="250">
        <f>'ACTA REPORTE 1ER TRI'!Y425</f>
        <v>8</v>
      </c>
      <c r="DY24" s="250">
        <f>'ACTA REPORTE 1ER TRI'!Z425</f>
        <v>8</v>
      </c>
      <c r="DZ24" s="547" t="str">
        <f>'ACTA REPORTE 1ER TRI'!AA425</f>
        <v>B+</v>
      </c>
      <c r="EA24" s="533">
        <f>'ACTA REPORTE 1ER TRI'!AB425</f>
        <v>8</v>
      </c>
      <c r="EB24" s="1123"/>
      <c r="EC24" s="510" t="str">
        <f t="shared" si="49"/>
        <v>B+</v>
      </c>
      <c r="ED24" s="522">
        <f t="shared" si="50"/>
        <v>8</v>
      </c>
      <c r="EE24" s="285">
        <f t="shared" si="51"/>
        <v>8</v>
      </c>
      <c r="EF24" s="249">
        <f t="shared" si="52"/>
        <v>5.6</v>
      </c>
      <c r="EG24" s="251">
        <f t="shared" si="53"/>
        <v>2.4</v>
      </c>
      <c r="EH24" s="510" t="str">
        <f t="shared" si="54"/>
        <v>E+</v>
      </c>
      <c r="EI24" s="641">
        <f t="shared" si="55"/>
        <v>8</v>
      </c>
      <c r="EJ24" s="250">
        <f>'ACTA REPORTE 1ER TRI'!G482</f>
        <v>8</v>
      </c>
      <c r="EK24" s="250">
        <f>'ACTA REPORTE 1ER TRI'!L482</f>
        <v>8</v>
      </c>
      <c r="EL24" s="250">
        <f>'ACTA REPORTE 1ER TRI'!M482</f>
        <v>8</v>
      </c>
      <c r="EM24" s="544" t="str">
        <f>'ACTA REPORTE 1ER TRI'!N482</f>
        <v>B+</v>
      </c>
      <c r="EN24" s="250">
        <f>'ACTA REPORTE 1ER TRI'!T482</f>
        <v>8</v>
      </c>
      <c r="EO24" s="250">
        <f>'ACTA REPORTE 1ER TRI'!Y482</f>
        <v>8</v>
      </c>
      <c r="EP24" s="250">
        <f>'ACTA REPORTE 1ER TRI'!Z482</f>
        <v>8</v>
      </c>
      <c r="EQ24" s="547" t="str">
        <f>'ACTA REPORTE 1ER TRI'!AA482</f>
        <v>B+</v>
      </c>
      <c r="ER24" s="533">
        <f>'ACTA REPORTE 1ER TRI'!AB482</f>
        <v>8</v>
      </c>
      <c r="ES24" s="1123"/>
      <c r="ET24" s="510" t="str">
        <f t="shared" si="56"/>
        <v>B+</v>
      </c>
      <c r="EU24" s="522">
        <f t="shared" si="57"/>
        <v>8</v>
      </c>
      <c r="EV24" s="285">
        <f t="shared" si="58"/>
        <v>8</v>
      </c>
      <c r="EW24" s="249">
        <f t="shared" si="59"/>
        <v>5.6</v>
      </c>
      <c r="EX24" s="251">
        <f t="shared" si="60"/>
        <v>2.4</v>
      </c>
      <c r="EY24" s="510" t="str">
        <f t="shared" si="61"/>
        <v>E+</v>
      </c>
      <c r="EZ24" s="641">
        <f t="shared" si="62"/>
        <v>8</v>
      </c>
      <c r="FA24" s="503" t="str">
        <f t="shared" si="63"/>
        <v>E+</v>
      </c>
      <c r="FB24" s="645">
        <f t="shared" si="64"/>
        <v>6.814814814814814</v>
      </c>
      <c r="FC24" s="503" t="str">
        <f t="shared" si="65"/>
        <v>E+</v>
      </c>
      <c r="FD24" s="752">
        <f t="shared" si="0"/>
        <v>6.7555555555555555</v>
      </c>
    </row>
    <row r="25" spans="1:160" s="42" customFormat="1" ht="60" customHeight="1" x14ac:dyDescent="0.5">
      <c r="A25" s="41"/>
      <c r="B25" s="536">
        <v>15</v>
      </c>
      <c r="C25" s="72">
        <f>DATOS!F22</f>
        <v>0</v>
      </c>
      <c r="D25" s="250">
        <f>'ACTA REPORTE 1ER TRI'!G27</f>
        <v>0</v>
      </c>
      <c r="E25" s="250">
        <f>'ACTA REPORTE 1ER TRI'!L27</f>
        <v>0</v>
      </c>
      <c r="F25" s="250">
        <f>'ACTA REPORTE 1ER TRI'!M27</f>
        <v>0</v>
      </c>
      <c r="G25" s="544" t="e">
        <f>'ACTA REPORTE 1ER TRI'!N27</f>
        <v>#N/A</v>
      </c>
      <c r="H25" s="250">
        <f>'ACTA REPORTE 1ER TRI'!T27</f>
        <v>0</v>
      </c>
      <c r="I25" s="250">
        <f>'ACTA REPORTE 1ER TRI'!Y27</f>
        <v>0</v>
      </c>
      <c r="J25" s="250">
        <f>'ACTA REPORTE 1ER TRI'!Z27</f>
        <v>0</v>
      </c>
      <c r="K25" s="547" t="str">
        <f>'ACTA REPORTE 1ER TRI'!AA27</f>
        <v>B+</v>
      </c>
      <c r="L25" s="533">
        <f>'ACTA REPORTE 1ER TRI'!AB27</f>
        <v>8</v>
      </c>
      <c r="M25" s="1123"/>
      <c r="N25" s="510" t="str">
        <f t="shared" si="1"/>
        <v>E+</v>
      </c>
      <c r="O25" s="522">
        <f t="shared" si="2"/>
        <v>2.6666666666666665</v>
      </c>
      <c r="P25" s="285">
        <f t="shared" si="3"/>
        <v>0</v>
      </c>
      <c r="Q25" s="249">
        <f t="shared" si="4"/>
        <v>0</v>
      </c>
      <c r="R25" s="251">
        <f t="shared" si="5"/>
        <v>2.4</v>
      </c>
      <c r="S25" s="510" t="str">
        <f t="shared" si="6"/>
        <v>E+</v>
      </c>
      <c r="T25" s="641">
        <f t="shared" si="7"/>
        <v>2.4</v>
      </c>
      <c r="U25" s="250">
        <f>'ACTA REPORTE 1ER TRI'!G84</f>
        <v>0</v>
      </c>
      <c r="V25" s="250">
        <f>'ACTA REPORTE 1ER TRI'!L84</f>
        <v>0</v>
      </c>
      <c r="W25" s="250">
        <f>'ACTA REPORTE 1ER TRI'!M84</f>
        <v>0</v>
      </c>
      <c r="X25" s="544" t="e">
        <f>'ACTA REPORTE 1ER TRI'!N84</f>
        <v>#N/A</v>
      </c>
      <c r="Y25" s="250">
        <f>'ACTA REPORTE 1ER TRI'!T84</f>
        <v>0</v>
      </c>
      <c r="Z25" s="250">
        <f>'ACTA REPORTE 1ER TRI'!Y84</f>
        <v>0</v>
      </c>
      <c r="AA25" s="250">
        <f>'ACTA REPORTE 1ER TRI'!Z84</f>
        <v>0</v>
      </c>
      <c r="AB25" s="547" t="str">
        <f>'ACTA REPORTE 1ER TRI'!AA84</f>
        <v>B+</v>
      </c>
      <c r="AC25" s="533">
        <f>'ACTA REPORTE 1ER TRI'!AB84</f>
        <v>8</v>
      </c>
      <c r="AD25" s="1123"/>
      <c r="AE25" s="510" t="str">
        <f t="shared" si="8"/>
        <v>E+</v>
      </c>
      <c r="AF25" s="522">
        <f t="shared" si="9"/>
        <v>2.6666666666666665</v>
      </c>
      <c r="AG25" s="285">
        <f t="shared" si="10"/>
        <v>0</v>
      </c>
      <c r="AH25" s="249">
        <f t="shared" si="11"/>
        <v>0</v>
      </c>
      <c r="AI25" s="251">
        <f t="shared" si="12"/>
        <v>2.4</v>
      </c>
      <c r="AJ25" s="510" t="str">
        <f t="shared" si="13"/>
        <v>E+</v>
      </c>
      <c r="AK25" s="641">
        <f t="shared" si="14"/>
        <v>2.4</v>
      </c>
      <c r="AL25" s="250">
        <f>'ACTA REPORTE 1ER TRI'!G141</f>
        <v>8</v>
      </c>
      <c r="AM25" s="250">
        <f>'ACTA REPORTE 1ER TRI'!L141</f>
        <v>8</v>
      </c>
      <c r="AN25" s="250">
        <f>'ACTA REPORTE 1ER TRI'!M141</f>
        <v>8</v>
      </c>
      <c r="AO25" s="544" t="str">
        <f>'ACTA REPORTE 1ER TRI'!N141</f>
        <v>B+</v>
      </c>
      <c r="AP25" s="250">
        <f>'ACTA REPORTE 1ER TRI'!T141</f>
        <v>8</v>
      </c>
      <c r="AQ25" s="250">
        <f>'ACTA REPORTE 1ER TRI'!Y141</f>
        <v>8</v>
      </c>
      <c r="AR25" s="250">
        <f>'ACTA REPORTE 1ER TRI'!Z141</f>
        <v>8</v>
      </c>
      <c r="AS25" s="547" t="str">
        <f>'ACTA REPORTE 1ER TRI'!AA141</f>
        <v>B+</v>
      </c>
      <c r="AT25" s="533">
        <f>'ACTA REPORTE 1ER TRI'!AB141</f>
        <v>8</v>
      </c>
      <c r="AU25" s="1123"/>
      <c r="AV25" s="510" t="str">
        <f t="shared" si="15"/>
        <v>B+</v>
      </c>
      <c r="AW25" s="522">
        <f t="shared" si="66"/>
        <v>8</v>
      </c>
      <c r="AX25" s="285">
        <f t="shared" si="16"/>
        <v>8</v>
      </c>
      <c r="AY25" s="249">
        <f t="shared" si="17"/>
        <v>5.6</v>
      </c>
      <c r="AZ25" s="251">
        <f t="shared" si="18"/>
        <v>2.4</v>
      </c>
      <c r="BA25" s="510" t="str">
        <f t="shared" si="19"/>
        <v>E+</v>
      </c>
      <c r="BB25" s="641">
        <f t="shared" si="20"/>
        <v>8</v>
      </c>
      <c r="BC25" s="250">
        <f>'ACTA REPORTE 1ER TRI'!G198</f>
        <v>8</v>
      </c>
      <c r="BD25" s="250">
        <f>'ACTA REPORTE 1ER TRI'!L198</f>
        <v>8</v>
      </c>
      <c r="BE25" s="250">
        <f>'ACTA REPORTE 1ER TRI'!M198</f>
        <v>8</v>
      </c>
      <c r="BF25" s="544" t="str">
        <f>'ACTA REPORTE 1ER TRI'!N198</f>
        <v>B+</v>
      </c>
      <c r="BG25" s="250">
        <f>'ACTA REPORTE 1ER TRI'!T198</f>
        <v>8</v>
      </c>
      <c r="BH25" s="250">
        <f>'ACTA REPORTE 1ER TRI'!Y198</f>
        <v>8</v>
      </c>
      <c r="BI25" s="250">
        <f>'ACTA REPORTE 1ER TRI'!Z198</f>
        <v>8</v>
      </c>
      <c r="BJ25" s="547" t="str">
        <f>'ACTA REPORTE 1ER TRI'!AA198</f>
        <v>B+</v>
      </c>
      <c r="BK25" s="533">
        <f>'ACTA REPORTE 1ER TRI'!AB198</f>
        <v>8</v>
      </c>
      <c r="BL25" s="1123"/>
      <c r="BM25" s="510" t="str">
        <f t="shared" si="21"/>
        <v>B+</v>
      </c>
      <c r="BN25" s="522">
        <f t="shared" si="22"/>
        <v>8</v>
      </c>
      <c r="BO25" s="285">
        <f t="shared" si="23"/>
        <v>8</v>
      </c>
      <c r="BP25" s="249">
        <f t="shared" si="24"/>
        <v>5.6</v>
      </c>
      <c r="BQ25" s="251">
        <f t="shared" si="25"/>
        <v>2.4</v>
      </c>
      <c r="BR25" s="510" t="str">
        <f t="shared" si="26"/>
        <v>E+</v>
      </c>
      <c r="BS25" s="641">
        <f t="shared" si="27"/>
        <v>8</v>
      </c>
      <c r="BT25" s="250">
        <f>'ACTA REPORTE 1ER TRI'!G255</f>
        <v>8</v>
      </c>
      <c r="BU25" s="250">
        <f>'ACTA REPORTE 1ER TRI'!L255</f>
        <v>8</v>
      </c>
      <c r="BV25" s="250">
        <f>'ACTA REPORTE 1ER TRI'!M255</f>
        <v>8</v>
      </c>
      <c r="BW25" s="544" t="str">
        <f>'ACTA REPORTE 1ER TRI'!N255</f>
        <v>B+</v>
      </c>
      <c r="BX25" s="250">
        <f>'ACTA REPORTE 1ER TRI'!T255</f>
        <v>8</v>
      </c>
      <c r="BY25" s="251">
        <f>'ACTA REPORTE 1ER TRI'!Y255</f>
        <v>8</v>
      </c>
      <c r="BZ25" s="250">
        <f>'ACTA REPORTE 1ER TRI'!Z255</f>
        <v>8</v>
      </c>
      <c r="CA25" s="624" t="str">
        <f>'ACTA REPORTE 1ER TRI'!AA255</f>
        <v>B+</v>
      </c>
      <c r="CB25" s="533">
        <f>'ACTA REPORTE 1ER TRI'!AB255</f>
        <v>8</v>
      </c>
      <c r="CC25" s="1123"/>
      <c r="CD25" s="510" t="str">
        <f t="shared" si="28"/>
        <v>B+</v>
      </c>
      <c r="CE25" s="522">
        <f t="shared" si="29"/>
        <v>8</v>
      </c>
      <c r="CF25" s="285">
        <f t="shared" si="30"/>
        <v>8</v>
      </c>
      <c r="CG25" s="249">
        <f t="shared" si="31"/>
        <v>5.6</v>
      </c>
      <c r="CH25" s="251">
        <f t="shared" si="32"/>
        <v>2.4</v>
      </c>
      <c r="CI25" s="510" t="str">
        <f t="shared" si="33"/>
        <v>E+</v>
      </c>
      <c r="CJ25" s="641">
        <f t="shared" si="34"/>
        <v>8</v>
      </c>
      <c r="CK25" s="250">
        <f>'ACTA REPORTE 1ER TRI'!G312</f>
        <v>8</v>
      </c>
      <c r="CL25" s="250">
        <f>'ACTA REPORTE 1ER TRI'!L312</f>
        <v>8</v>
      </c>
      <c r="CM25" s="250">
        <f>'ACTA REPORTE 1ER TRI'!M312</f>
        <v>8</v>
      </c>
      <c r="CN25" s="544" t="str">
        <f>'ACTA REPORTE 1ER TRI'!N312</f>
        <v>B+</v>
      </c>
      <c r="CO25" s="250">
        <f>'ACTA REPORTE 1ER TRI'!T312</f>
        <v>8</v>
      </c>
      <c r="CP25" s="250">
        <f>'ACTA REPORTE 1ER TRI'!Y312</f>
        <v>8</v>
      </c>
      <c r="CQ25" s="250">
        <f>'ACTA REPORTE 1ER TRI'!Z312</f>
        <v>8</v>
      </c>
      <c r="CR25" s="547" t="str">
        <f>'ACTA REPORTE 1ER TRI'!AA312</f>
        <v>B+</v>
      </c>
      <c r="CS25" s="533">
        <f>'ACTA REPORTE 1ER TRI'!AB312</f>
        <v>8</v>
      </c>
      <c r="CT25" s="1123"/>
      <c r="CU25" s="510" t="str">
        <f t="shared" si="35"/>
        <v>B+</v>
      </c>
      <c r="CV25" s="522">
        <f t="shared" si="36"/>
        <v>8</v>
      </c>
      <c r="CW25" s="285">
        <f t="shared" si="37"/>
        <v>8</v>
      </c>
      <c r="CX25" s="249">
        <f t="shared" si="38"/>
        <v>5.6</v>
      </c>
      <c r="CY25" s="251">
        <f t="shared" si="39"/>
        <v>2.4</v>
      </c>
      <c r="CZ25" s="510" t="str">
        <f t="shared" si="40"/>
        <v>E+</v>
      </c>
      <c r="DA25" s="641">
        <f t="shared" si="41"/>
        <v>8</v>
      </c>
      <c r="DB25" s="250">
        <f>'ACTA REPORTE 1ER TRI'!G369</f>
        <v>8</v>
      </c>
      <c r="DC25" s="250">
        <f>'ACTA REPORTE 1ER TRI'!L369</f>
        <v>8</v>
      </c>
      <c r="DD25" s="250">
        <f>'ACTA REPORTE 1ER TRI'!M369</f>
        <v>8</v>
      </c>
      <c r="DE25" s="544" t="str">
        <f>'ACTA REPORTE 1ER TRI'!N369</f>
        <v>B+</v>
      </c>
      <c r="DF25" s="250">
        <f>'ACTA REPORTE 1ER TRI'!T369</f>
        <v>8</v>
      </c>
      <c r="DG25" s="250">
        <f>'ACTA REPORTE 1ER TRI'!Y369</f>
        <v>8</v>
      </c>
      <c r="DH25" s="250">
        <f>'ACTA REPORTE 1ER TRI'!Z369</f>
        <v>8</v>
      </c>
      <c r="DI25" s="547" t="str">
        <f>'ACTA REPORTE 1ER TRI'!AA369</f>
        <v>B+</v>
      </c>
      <c r="DJ25" s="533">
        <f>'ACTA REPORTE 1ER TRI'!AB369</f>
        <v>8</v>
      </c>
      <c r="DK25" s="1123"/>
      <c r="DL25" s="510" t="str">
        <f t="shared" si="42"/>
        <v>B+</v>
      </c>
      <c r="DM25" s="522">
        <f t="shared" si="43"/>
        <v>8</v>
      </c>
      <c r="DN25" s="285">
        <f t="shared" si="44"/>
        <v>8</v>
      </c>
      <c r="DO25" s="249">
        <f t="shared" si="45"/>
        <v>5.6</v>
      </c>
      <c r="DP25" s="251">
        <f t="shared" si="46"/>
        <v>2.4</v>
      </c>
      <c r="DQ25" s="510" t="str">
        <f t="shared" si="47"/>
        <v>E+</v>
      </c>
      <c r="DR25" s="641">
        <f t="shared" si="48"/>
        <v>8</v>
      </c>
      <c r="DS25" s="250">
        <f>'ACTA REPORTE 1ER TRI'!G426</f>
        <v>8</v>
      </c>
      <c r="DT25" s="250">
        <f>'ACTA REPORTE 1ER TRI'!L426</f>
        <v>8</v>
      </c>
      <c r="DU25" s="250">
        <f>'ACTA REPORTE 1ER TRI'!M426</f>
        <v>8</v>
      </c>
      <c r="DV25" s="544" t="str">
        <f>'ACTA REPORTE 1ER TRI'!N426</f>
        <v>B+</v>
      </c>
      <c r="DW25" s="250">
        <f>'ACTA REPORTE 1ER TRI'!T426</f>
        <v>8</v>
      </c>
      <c r="DX25" s="250">
        <f>'ACTA REPORTE 1ER TRI'!Y426</f>
        <v>8</v>
      </c>
      <c r="DY25" s="250">
        <f>'ACTA REPORTE 1ER TRI'!Z426</f>
        <v>8</v>
      </c>
      <c r="DZ25" s="547" t="str">
        <f>'ACTA REPORTE 1ER TRI'!AA426</f>
        <v>B+</v>
      </c>
      <c r="EA25" s="533">
        <f>'ACTA REPORTE 1ER TRI'!AB426</f>
        <v>8</v>
      </c>
      <c r="EB25" s="1123"/>
      <c r="EC25" s="510" t="str">
        <f t="shared" si="49"/>
        <v>B+</v>
      </c>
      <c r="ED25" s="522">
        <f t="shared" si="50"/>
        <v>8</v>
      </c>
      <c r="EE25" s="285">
        <f t="shared" si="51"/>
        <v>8</v>
      </c>
      <c r="EF25" s="249">
        <f t="shared" si="52"/>
        <v>5.6</v>
      </c>
      <c r="EG25" s="251">
        <f t="shared" si="53"/>
        <v>2.4</v>
      </c>
      <c r="EH25" s="510" t="str">
        <f t="shared" si="54"/>
        <v>E+</v>
      </c>
      <c r="EI25" s="641">
        <f t="shared" si="55"/>
        <v>8</v>
      </c>
      <c r="EJ25" s="250">
        <f>'ACTA REPORTE 1ER TRI'!G483</f>
        <v>8</v>
      </c>
      <c r="EK25" s="250">
        <f>'ACTA REPORTE 1ER TRI'!L483</f>
        <v>8</v>
      </c>
      <c r="EL25" s="250">
        <f>'ACTA REPORTE 1ER TRI'!M483</f>
        <v>8</v>
      </c>
      <c r="EM25" s="544" t="str">
        <f>'ACTA REPORTE 1ER TRI'!N483</f>
        <v>B+</v>
      </c>
      <c r="EN25" s="250">
        <f>'ACTA REPORTE 1ER TRI'!T483</f>
        <v>8</v>
      </c>
      <c r="EO25" s="250">
        <f>'ACTA REPORTE 1ER TRI'!Y483</f>
        <v>8</v>
      </c>
      <c r="EP25" s="250">
        <f>'ACTA REPORTE 1ER TRI'!Z483</f>
        <v>8</v>
      </c>
      <c r="EQ25" s="547" t="str">
        <f>'ACTA REPORTE 1ER TRI'!AA483</f>
        <v>B+</v>
      </c>
      <c r="ER25" s="533">
        <f>'ACTA REPORTE 1ER TRI'!AB483</f>
        <v>8</v>
      </c>
      <c r="ES25" s="1123"/>
      <c r="ET25" s="510" t="str">
        <f t="shared" si="56"/>
        <v>B+</v>
      </c>
      <c r="EU25" s="522">
        <f t="shared" si="57"/>
        <v>8</v>
      </c>
      <c r="EV25" s="285">
        <f t="shared" si="58"/>
        <v>8</v>
      </c>
      <c r="EW25" s="249">
        <f t="shared" si="59"/>
        <v>5.6</v>
      </c>
      <c r="EX25" s="251">
        <f t="shared" si="60"/>
        <v>2.4</v>
      </c>
      <c r="EY25" s="510" t="str">
        <f t="shared" si="61"/>
        <v>E+</v>
      </c>
      <c r="EZ25" s="641">
        <f t="shared" si="62"/>
        <v>8</v>
      </c>
      <c r="FA25" s="503" t="str">
        <f t="shared" si="63"/>
        <v>E+</v>
      </c>
      <c r="FB25" s="645">
        <f t="shared" si="64"/>
        <v>6.814814814814814</v>
      </c>
      <c r="FC25" s="503" t="str">
        <f t="shared" si="65"/>
        <v>E+</v>
      </c>
      <c r="FD25" s="752">
        <f t="shared" si="0"/>
        <v>6.7555555555555555</v>
      </c>
    </row>
    <row r="26" spans="1:160" s="42" customFormat="1" ht="60" customHeight="1" x14ac:dyDescent="0.5">
      <c r="A26" s="41"/>
      <c r="B26" s="536">
        <v>16</v>
      </c>
      <c r="C26" s="72">
        <f>DATOS!F23</f>
        <v>0</v>
      </c>
      <c r="D26" s="250">
        <f>'ACTA REPORTE 1ER TRI'!G28</f>
        <v>0</v>
      </c>
      <c r="E26" s="250">
        <f>'ACTA REPORTE 1ER TRI'!L28</f>
        <v>0</v>
      </c>
      <c r="F26" s="250">
        <f>'ACTA REPORTE 1ER TRI'!M28</f>
        <v>0</v>
      </c>
      <c r="G26" s="544" t="e">
        <f>'ACTA REPORTE 1ER TRI'!N28</f>
        <v>#N/A</v>
      </c>
      <c r="H26" s="250">
        <f>'ACTA REPORTE 1ER TRI'!T28</f>
        <v>0</v>
      </c>
      <c r="I26" s="250">
        <f>'ACTA REPORTE 1ER TRI'!Y28</f>
        <v>0</v>
      </c>
      <c r="J26" s="250">
        <f>'ACTA REPORTE 1ER TRI'!Z28</f>
        <v>0</v>
      </c>
      <c r="K26" s="547" t="str">
        <f>'ACTA REPORTE 1ER TRI'!AA28</f>
        <v>B-</v>
      </c>
      <c r="L26" s="533">
        <f>'ACTA REPORTE 1ER TRI'!AB28</f>
        <v>7</v>
      </c>
      <c r="M26" s="1123"/>
      <c r="N26" s="510" t="str">
        <f t="shared" si="1"/>
        <v>E+</v>
      </c>
      <c r="O26" s="522">
        <f t="shared" si="2"/>
        <v>2.3333333333333335</v>
      </c>
      <c r="P26" s="285">
        <f t="shared" si="3"/>
        <v>0</v>
      </c>
      <c r="Q26" s="249">
        <f t="shared" si="4"/>
        <v>0</v>
      </c>
      <c r="R26" s="251">
        <f t="shared" si="5"/>
        <v>2.1</v>
      </c>
      <c r="S26" s="510" t="str">
        <f t="shared" si="6"/>
        <v>E+</v>
      </c>
      <c r="T26" s="641">
        <f t="shared" si="7"/>
        <v>2.1</v>
      </c>
      <c r="U26" s="250">
        <f>'ACTA REPORTE 1ER TRI'!G85</f>
        <v>0</v>
      </c>
      <c r="V26" s="250">
        <f>'ACTA REPORTE 1ER TRI'!L85</f>
        <v>0</v>
      </c>
      <c r="W26" s="250">
        <f>'ACTA REPORTE 1ER TRI'!M85</f>
        <v>0</v>
      </c>
      <c r="X26" s="544" t="e">
        <f>'ACTA REPORTE 1ER TRI'!N85</f>
        <v>#N/A</v>
      </c>
      <c r="Y26" s="250">
        <f>'ACTA REPORTE 1ER TRI'!T85</f>
        <v>0</v>
      </c>
      <c r="Z26" s="250">
        <f>'ACTA REPORTE 1ER TRI'!Y85</f>
        <v>0</v>
      </c>
      <c r="AA26" s="250">
        <f>'ACTA REPORTE 1ER TRI'!Z85</f>
        <v>0</v>
      </c>
      <c r="AB26" s="547" t="str">
        <f>'ACTA REPORTE 1ER TRI'!AA85</f>
        <v>B-</v>
      </c>
      <c r="AC26" s="533">
        <f>'ACTA REPORTE 1ER TRI'!AB85</f>
        <v>7</v>
      </c>
      <c r="AD26" s="1123"/>
      <c r="AE26" s="510" t="str">
        <f t="shared" si="8"/>
        <v>E+</v>
      </c>
      <c r="AF26" s="522">
        <f t="shared" si="9"/>
        <v>2.3333333333333335</v>
      </c>
      <c r="AG26" s="285">
        <f t="shared" si="10"/>
        <v>0</v>
      </c>
      <c r="AH26" s="249">
        <f t="shared" si="11"/>
        <v>0</v>
      </c>
      <c r="AI26" s="251">
        <f t="shared" si="12"/>
        <v>2.1</v>
      </c>
      <c r="AJ26" s="510" t="str">
        <f t="shared" si="13"/>
        <v>E+</v>
      </c>
      <c r="AK26" s="641">
        <f t="shared" si="14"/>
        <v>2.1</v>
      </c>
      <c r="AL26" s="250">
        <f>'ACTA REPORTE 1ER TRI'!G142</f>
        <v>7</v>
      </c>
      <c r="AM26" s="250">
        <f>'ACTA REPORTE 1ER TRI'!L142</f>
        <v>7</v>
      </c>
      <c r="AN26" s="250">
        <f>'ACTA REPORTE 1ER TRI'!M142</f>
        <v>7</v>
      </c>
      <c r="AO26" s="544" t="str">
        <f>'ACTA REPORTE 1ER TRI'!N142</f>
        <v>B-</v>
      </c>
      <c r="AP26" s="250">
        <f>'ACTA REPORTE 1ER TRI'!T142</f>
        <v>7</v>
      </c>
      <c r="AQ26" s="250">
        <f>'ACTA REPORTE 1ER TRI'!Y142</f>
        <v>7</v>
      </c>
      <c r="AR26" s="250">
        <f>'ACTA REPORTE 1ER TRI'!Z142</f>
        <v>7</v>
      </c>
      <c r="AS26" s="547" t="str">
        <f>'ACTA REPORTE 1ER TRI'!AA142</f>
        <v>B-</v>
      </c>
      <c r="AT26" s="533">
        <f>'ACTA REPORTE 1ER TRI'!AB142</f>
        <v>7</v>
      </c>
      <c r="AU26" s="1123"/>
      <c r="AV26" s="510" t="str">
        <f t="shared" si="15"/>
        <v>B-</v>
      </c>
      <c r="AW26" s="522">
        <f t="shared" si="66"/>
        <v>7</v>
      </c>
      <c r="AX26" s="285">
        <f t="shared" si="16"/>
        <v>7</v>
      </c>
      <c r="AY26" s="249">
        <f t="shared" si="17"/>
        <v>4.8999999999999995</v>
      </c>
      <c r="AZ26" s="251">
        <f t="shared" si="18"/>
        <v>2.1</v>
      </c>
      <c r="BA26" s="510" t="str">
        <f t="shared" si="19"/>
        <v>E+</v>
      </c>
      <c r="BB26" s="641">
        <f t="shared" si="20"/>
        <v>7</v>
      </c>
      <c r="BC26" s="250">
        <f>'ACTA REPORTE 1ER TRI'!G199</f>
        <v>7</v>
      </c>
      <c r="BD26" s="250">
        <f>'ACTA REPORTE 1ER TRI'!L199</f>
        <v>7</v>
      </c>
      <c r="BE26" s="250">
        <f>'ACTA REPORTE 1ER TRI'!M199</f>
        <v>7</v>
      </c>
      <c r="BF26" s="544" t="str">
        <f>'ACTA REPORTE 1ER TRI'!N199</f>
        <v>B-</v>
      </c>
      <c r="BG26" s="250">
        <f>'ACTA REPORTE 1ER TRI'!T199</f>
        <v>7</v>
      </c>
      <c r="BH26" s="250">
        <f>'ACTA REPORTE 1ER TRI'!Y199</f>
        <v>7</v>
      </c>
      <c r="BI26" s="250">
        <f>'ACTA REPORTE 1ER TRI'!Z199</f>
        <v>7</v>
      </c>
      <c r="BJ26" s="547" t="str">
        <f>'ACTA REPORTE 1ER TRI'!AA199</f>
        <v>B-</v>
      </c>
      <c r="BK26" s="533">
        <f>'ACTA REPORTE 1ER TRI'!AB199</f>
        <v>7</v>
      </c>
      <c r="BL26" s="1123"/>
      <c r="BM26" s="510" t="str">
        <f t="shared" si="21"/>
        <v>B-</v>
      </c>
      <c r="BN26" s="522">
        <f t="shared" si="22"/>
        <v>7</v>
      </c>
      <c r="BO26" s="285">
        <f t="shared" si="23"/>
        <v>7</v>
      </c>
      <c r="BP26" s="249">
        <f t="shared" si="24"/>
        <v>4.8999999999999995</v>
      </c>
      <c r="BQ26" s="251">
        <f t="shared" si="25"/>
        <v>2.1</v>
      </c>
      <c r="BR26" s="510" t="str">
        <f t="shared" si="26"/>
        <v>E+</v>
      </c>
      <c r="BS26" s="641">
        <f t="shared" si="27"/>
        <v>7</v>
      </c>
      <c r="BT26" s="250">
        <f>'ACTA REPORTE 1ER TRI'!G256</f>
        <v>7</v>
      </c>
      <c r="BU26" s="250">
        <f>'ACTA REPORTE 1ER TRI'!L256</f>
        <v>7</v>
      </c>
      <c r="BV26" s="250">
        <f>'ACTA REPORTE 1ER TRI'!M256</f>
        <v>7</v>
      </c>
      <c r="BW26" s="544" t="str">
        <f>'ACTA REPORTE 1ER TRI'!N256</f>
        <v>B-</v>
      </c>
      <c r="BX26" s="250">
        <f>'ACTA REPORTE 1ER TRI'!T256</f>
        <v>7</v>
      </c>
      <c r="BY26" s="251">
        <f>'ACTA REPORTE 1ER TRI'!Y256</f>
        <v>7</v>
      </c>
      <c r="BZ26" s="250">
        <f>'ACTA REPORTE 1ER TRI'!Z256</f>
        <v>7</v>
      </c>
      <c r="CA26" s="624" t="str">
        <f>'ACTA REPORTE 1ER TRI'!AA256</f>
        <v>B-</v>
      </c>
      <c r="CB26" s="533">
        <f>'ACTA REPORTE 1ER TRI'!AB256</f>
        <v>7</v>
      </c>
      <c r="CC26" s="1123"/>
      <c r="CD26" s="510" t="str">
        <f t="shared" si="28"/>
        <v>B-</v>
      </c>
      <c r="CE26" s="522">
        <f t="shared" si="29"/>
        <v>7</v>
      </c>
      <c r="CF26" s="285">
        <f t="shared" si="30"/>
        <v>7</v>
      </c>
      <c r="CG26" s="249">
        <f t="shared" si="31"/>
        <v>4.8999999999999995</v>
      </c>
      <c r="CH26" s="251">
        <f t="shared" si="32"/>
        <v>2.1</v>
      </c>
      <c r="CI26" s="510" t="str">
        <f t="shared" si="33"/>
        <v>E+</v>
      </c>
      <c r="CJ26" s="641">
        <f t="shared" si="34"/>
        <v>7</v>
      </c>
      <c r="CK26" s="250">
        <f>'ACTA REPORTE 1ER TRI'!G313</f>
        <v>7</v>
      </c>
      <c r="CL26" s="250">
        <f>'ACTA REPORTE 1ER TRI'!L313</f>
        <v>7</v>
      </c>
      <c r="CM26" s="250">
        <f>'ACTA REPORTE 1ER TRI'!M313</f>
        <v>7</v>
      </c>
      <c r="CN26" s="544" t="str">
        <f>'ACTA REPORTE 1ER TRI'!N313</f>
        <v>B-</v>
      </c>
      <c r="CO26" s="250">
        <f>'ACTA REPORTE 1ER TRI'!T313</f>
        <v>7</v>
      </c>
      <c r="CP26" s="250">
        <f>'ACTA REPORTE 1ER TRI'!Y313</f>
        <v>7</v>
      </c>
      <c r="CQ26" s="250">
        <f>'ACTA REPORTE 1ER TRI'!Z313</f>
        <v>7</v>
      </c>
      <c r="CR26" s="547" t="str">
        <f>'ACTA REPORTE 1ER TRI'!AA313</f>
        <v>B-</v>
      </c>
      <c r="CS26" s="533">
        <f>'ACTA REPORTE 1ER TRI'!AB313</f>
        <v>7</v>
      </c>
      <c r="CT26" s="1123"/>
      <c r="CU26" s="510" t="str">
        <f t="shared" si="35"/>
        <v>B-</v>
      </c>
      <c r="CV26" s="522">
        <f t="shared" si="36"/>
        <v>7</v>
      </c>
      <c r="CW26" s="285">
        <f t="shared" si="37"/>
        <v>7</v>
      </c>
      <c r="CX26" s="249">
        <f t="shared" si="38"/>
        <v>4.8999999999999995</v>
      </c>
      <c r="CY26" s="251">
        <f t="shared" si="39"/>
        <v>2.1</v>
      </c>
      <c r="CZ26" s="510" t="str">
        <f t="shared" si="40"/>
        <v>E+</v>
      </c>
      <c r="DA26" s="641">
        <f t="shared" si="41"/>
        <v>7</v>
      </c>
      <c r="DB26" s="250">
        <f>'ACTA REPORTE 1ER TRI'!G370</f>
        <v>7</v>
      </c>
      <c r="DC26" s="250">
        <f>'ACTA REPORTE 1ER TRI'!L370</f>
        <v>7</v>
      </c>
      <c r="DD26" s="250">
        <f>'ACTA REPORTE 1ER TRI'!M370</f>
        <v>7</v>
      </c>
      <c r="DE26" s="544" t="str">
        <f>'ACTA REPORTE 1ER TRI'!N370</f>
        <v>B-</v>
      </c>
      <c r="DF26" s="250">
        <f>'ACTA REPORTE 1ER TRI'!T370</f>
        <v>7</v>
      </c>
      <c r="DG26" s="250">
        <f>'ACTA REPORTE 1ER TRI'!Y370</f>
        <v>7</v>
      </c>
      <c r="DH26" s="250">
        <f>'ACTA REPORTE 1ER TRI'!Z370</f>
        <v>7</v>
      </c>
      <c r="DI26" s="547" t="str">
        <f>'ACTA REPORTE 1ER TRI'!AA370</f>
        <v>B-</v>
      </c>
      <c r="DJ26" s="533">
        <f>'ACTA REPORTE 1ER TRI'!AB370</f>
        <v>7</v>
      </c>
      <c r="DK26" s="1123"/>
      <c r="DL26" s="510" t="str">
        <f t="shared" si="42"/>
        <v>B-</v>
      </c>
      <c r="DM26" s="522">
        <f t="shared" si="43"/>
        <v>7</v>
      </c>
      <c r="DN26" s="285">
        <f t="shared" si="44"/>
        <v>7</v>
      </c>
      <c r="DO26" s="249">
        <f t="shared" si="45"/>
        <v>4.8999999999999995</v>
      </c>
      <c r="DP26" s="251">
        <f t="shared" si="46"/>
        <v>2.1</v>
      </c>
      <c r="DQ26" s="510" t="str">
        <f t="shared" si="47"/>
        <v>E+</v>
      </c>
      <c r="DR26" s="641">
        <f t="shared" si="48"/>
        <v>7</v>
      </c>
      <c r="DS26" s="250">
        <f>'ACTA REPORTE 1ER TRI'!G427</f>
        <v>7</v>
      </c>
      <c r="DT26" s="250">
        <f>'ACTA REPORTE 1ER TRI'!L427</f>
        <v>7</v>
      </c>
      <c r="DU26" s="250">
        <f>'ACTA REPORTE 1ER TRI'!M427</f>
        <v>7</v>
      </c>
      <c r="DV26" s="544" t="str">
        <f>'ACTA REPORTE 1ER TRI'!N427</f>
        <v>B-</v>
      </c>
      <c r="DW26" s="250">
        <f>'ACTA REPORTE 1ER TRI'!T427</f>
        <v>7</v>
      </c>
      <c r="DX26" s="250">
        <f>'ACTA REPORTE 1ER TRI'!Y427</f>
        <v>7</v>
      </c>
      <c r="DY26" s="250">
        <f>'ACTA REPORTE 1ER TRI'!Z427</f>
        <v>7</v>
      </c>
      <c r="DZ26" s="547" t="str">
        <f>'ACTA REPORTE 1ER TRI'!AA427</f>
        <v>B-</v>
      </c>
      <c r="EA26" s="533">
        <f>'ACTA REPORTE 1ER TRI'!AB427</f>
        <v>7</v>
      </c>
      <c r="EB26" s="1123"/>
      <c r="EC26" s="510" t="str">
        <f t="shared" si="49"/>
        <v>B-</v>
      </c>
      <c r="ED26" s="522">
        <f t="shared" si="50"/>
        <v>7</v>
      </c>
      <c r="EE26" s="285">
        <f t="shared" si="51"/>
        <v>7</v>
      </c>
      <c r="EF26" s="249">
        <f t="shared" si="52"/>
        <v>4.8999999999999995</v>
      </c>
      <c r="EG26" s="251">
        <f t="shared" si="53"/>
        <v>2.1</v>
      </c>
      <c r="EH26" s="510" t="str">
        <f t="shared" si="54"/>
        <v>E+</v>
      </c>
      <c r="EI26" s="641">
        <f t="shared" si="55"/>
        <v>7</v>
      </c>
      <c r="EJ26" s="250">
        <f>'ACTA REPORTE 1ER TRI'!G484</f>
        <v>7</v>
      </c>
      <c r="EK26" s="250">
        <f>'ACTA REPORTE 1ER TRI'!L484</f>
        <v>7</v>
      </c>
      <c r="EL26" s="250">
        <f>'ACTA REPORTE 1ER TRI'!M484</f>
        <v>7</v>
      </c>
      <c r="EM26" s="544" t="str">
        <f>'ACTA REPORTE 1ER TRI'!N484</f>
        <v>B-</v>
      </c>
      <c r="EN26" s="250">
        <f>'ACTA REPORTE 1ER TRI'!T484</f>
        <v>7</v>
      </c>
      <c r="EO26" s="250">
        <f>'ACTA REPORTE 1ER TRI'!Y484</f>
        <v>7</v>
      </c>
      <c r="EP26" s="250">
        <f>'ACTA REPORTE 1ER TRI'!Z484</f>
        <v>7</v>
      </c>
      <c r="EQ26" s="547" t="str">
        <f>'ACTA REPORTE 1ER TRI'!AA484</f>
        <v>B-</v>
      </c>
      <c r="ER26" s="533">
        <f>'ACTA REPORTE 1ER TRI'!AB484</f>
        <v>7</v>
      </c>
      <c r="ES26" s="1123"/>
      <c r="ET26" s="510" t="str">
        <f t="shared" si="56"/>
        <v>B-</v>
      </c>
      <c r="EU26" s="522">
        <f t="shared" si="57"/>
        <v>7</v>
      </c>
      <c r="EV26" s="285">
        <f t="shared" si="58"/>
        <v>7</v>
      </c>
      <c r="EW26" s="249">
        <f t="shared" si="59"/>
        <v>4.8999999999999995</v>
      </c>
      <c r="EX26" s="251">
        <f t="shared" si="60"/>
        <v>2.1</v>
      </c>
      <c r="EY26" s="510" t="str">
        <f t="shared" si="61"/>
        <v>E+</v>
      </c>
      <c r="EZ26" s="641">
        <f t="shared" si="62"/>
        <v>7</v>
      </c>
      <c r="FA26" s="503" t="str">
        <f t="shared" si="63"/>
        <v>E+</v>
      </c>
      <c r="FB26" s="645">
        <f t="shared" si="64"/>
        <v>5.9629629629629637</v>
      </c>
      <c r="FC26" s="503" t="str">
        <f t="shared" si="65"/>
        <v>E+</v>
      </c>
      <c r="FD26" s="752">
        <f t="shared" si="0"/>
        <v>5.9111111111111114</v>
      </c>
    </row>
    <row r="27" spans="1:160" s="42" customFormat="1" ht="60" customHeight="1" x14ac:dyDescent="0.5">
      <c r="A27" s="41"/>
      <c r="B27" s="536">
        <v>17</v>
      </c>
      <c r="C27" s="72">
        <f>DATOS!F24</f>
        <v>0</v>
      </c>
      <c r="D27" s="250">
        <f>'ACTA REPORTE 1ER TRI'!G29</f>
        <v>0</v>
      </c>
      <c r="E27" s="250">
        <f>'ACTA REPORTE 1ER TRI'!L29</f>
        <v>0</v>
      </c>
      <c r="F27" s="250">
        <f>'ACTA REPORTE 1ER TRI'!M29</f>
        <v>0</v>
      </c>
      <c r="G27" s="544" t="e">
        <f>'ACTA REPORTE 1ER TRI'!N29</f>
        <v>#N/A</v>
      </c>
      <c r="H27" s="250">
        <f>'ACTA REPORTE 1ER TRI'!T29</f>
        <v>0</v>
      </c>
      <c r="I27" s="250">
        <f>'ACTA REPORTE 1ER TRI'!Y29</f>
        <v>0</v>
      </c>
      <c r="J27" s="250">
        <f>'ACTA REPORTE 1ER TRI'!Z29</f>
        <v>0</v>
      </c>
      <c r="K27" s="547" t="str">
        <f>'ACTA REPORTE 1ER TRI'!AA29</f>
        <v>B-</v>
      </c>
      <c r="L27" s="533">
        <f>'ACTA REPORTE 1ER TRI'!AB29</f>
        <v>7</v>
      </c>
      <c r="M27" s="1123"/>
      <c r="N27" s="510" t="str">
        <f t="shared" si="1"/>
        <v>E+</v>
      </c>
      <c r="O27" s="522">
        <f t="shared" si="2"/>
        <v>2.3333333333333335</v>
      </c>
      <c r="P27" s="285">
        <f t="shared" si="3"/>
        <v>0</v>
      </c>
      <c r="Q27" s="249">
        <f t="shared" si="4"/>
        <v>0</v>
      </c>
      <c r="R27" s="251">
        <f t="shared" si="5"/>
        <v>2.1</v>
      </c>
      <c r="S27" s="510" t="str">
        <f t="shared" si="6"/>
        <v>E+</v>
      </c>
      <c r="T27" s="641">
        <f t="shared" si="7"/>
        <v>2.1</v>
      </c>
      <c r="U27" s="250">
        <f>'ACTA REPORTE 1ER TRI'!G86</f>
        <v>0</v>
      </c>
      <c r="V27" s="250">
        <f>'ACTA REPORTE 1ER TRI'!L86</f>
        <v>0</v>
      </c>
      <c r="W27" s="250">
        <f>'ACTA REPORTE 1ER TRI'!M86</f>
        <v>0</v>
      </c>
      <c r="X27" s="544" t="e">
        <f>'ACTA REPORTE 1ER TRI'!N86</f>
        <v>#N/A</v>
      </c>
      <c r="Y27" s="250">
        <f>'ACTA REPORTE 1ER TRI'!T86</f>
        <v>0</v>
      </c>
      <c r="Z27" s="250">
        <f>'ACTA REPORTE 1ER TRI'!Y86</f>
        <v>0</v>
      </c>
      <c r="AA27" s="250">
        <f>'ACTA REPORTE 1ER TRI'!Z86</f>
        <v>0</v>
      </c>
      <c r="AB27" s="547" t="str">
        <f>'ACTA REPORTE 1ER TRI'!AA86</f>
        <v>B-</v>
      </c>
      <c r="AC27" s="533">
        <f>'ACTA REPORTE 1ER TRI'!AB86</f>
        <v>7</v>
      </c>
      <c r="AD27" s="1123"/>
      <c r="AE27" s="510" t="str">
        <f t="shared" si="8"/>
        <v>E+</v>
      </c>
      <c r="AF27" s="522">
        <f t="shared" si="9"/>
        <v>2.3333333333333335</v>
      </c>
      <c r="AG27" s="285">
        <f t="shared" si="10"/>
        <v>0</v>
      </c>
      <c r="AH27" s="249">
        <f t="shared" si="11"/>
        <v>0</v>
      </c>
      <c r="AI27" s="251">
        <f t="shared" si="12"/>
        <v>2.1</v>
      </c>
      <c r="AJ27" s="510" t="str">
        <f t="shared" si="13"/>
        <v>E+</v>
      </c>
      <c r="AK27" s="641">
        <f t="shared" si="14"/>
        <v>2.1</v>
      </c>
      <c r="AL27" s="250">
        <f>'ACTA REPORTE 1ER TRI'!G143</f>
        <v>7</v>
      </c>
      <c r="AM27" s="250">
        <f>'ACTA REPORTE 1ER TRI'!L143</f>
        <v>7</v>
      </c>
      <c r="AN27" s="250">
        <f>'ACTA REPORTE 1ER TRI'!M143</f>
        <v>7</v>
      </c>
      <c r="AO27" s="544" t="str">
        <f>'ACTA REPORTE 1ER TRI'!N143</f>
        <v>B-</v>
      </c>
      <c r="AP27" s="250">
        <f>'ACTA REPORTE 1ER TRI'!T143</f>
        <v>7</v>
      </c>
      <c r="AQ27" s="250">
        <f>'ACTA REPORTE 1ER TRI'!Y143</f>
        <v>7</v>
      </c>
      <c r="AR27" s="250">
        <f>'ACTA REPORTE 1ER TRI'!Z143</f>
        <v>7</v>
      </c>
      <c r="AS27" s="547" t="str">
        <f>'ACTA REPORTE 1ER TRI'!AA143</f>
        <v>B-</v>
      </c>
      <c r="AT27" s="533">
        <f>'ACTA REPORTE 1ER TRI'!AB143</f>
        <v>7</v>
      </c>
      <c r="AU27" s="1123"/>
      <c r="AV27" s="510" t="str">
        <f t="shared" si="15"/>
        <v>B-</v>
      </c>
      <c r="AW27" s="522">
        <f t="shared" si="66"/>
        <v>7</v>
      </c>
      <c r="AX27" s="285">
        <f t="shared" si="16"/>
        <v>7</v>
      </c>
      <c r="AY27" s="249">
        <f t="shared" si="17"/>
        <v>4.8999999999999995</v>
      </c>
      <c r="AZ27" s="251">
        <f t="shared" si="18"/>
        <v>2.1</v>
      </c>
      <c r="BA27" s="510" t="str">
        <f t="shared" si="19"/>
        <v>E+</v>
      </c>
      <c r="BB27" s="641">
        <f t="shared" si="20"/>
        <v>7</v>
      </c>
      <c r="BC27" s="250">
        <f>'ACTA REPORTE 1ER TRI'!G200</f>
        <v>7</v>
      </c>
      <c r="BD27" s="250">
        <f>'ACTA REPORTE 1ER TRI'!L200</f>
        <v>7</v>
      </c>
      <c r="BE27" s="250">
        <f>'ACTA REPORTE 1ER TRI'!M200</f>
        <v>7</v>
      </c>
      <c r="BF27" s="544" t="str">
        <f>'ACTA REPORTE 1ER TRI'!N200</f>
        <v>B-</v>
      </c>
      <c r="BG27" s="250">
        <f>'ACTA REPORTE 1ER TRI'!T200</f>
        <v>7</v>
      </c>
      <c r="BH27" s="250">
        <f>'ACTA REPORTE 1ER TRI'!Y200</f>
        <v>7</v>
      </c>
      <c r="BI27" s="250">
        <f>'ACTA REPORTE 1ER TRI'!Z200</f>
        <v>7</v>
      </c>
      <c r="BJ27" s="547" t="str">
        <f>'ACTA REPORTE 1ER TRI'!AA200</f>
        <v>B-</v>
      </c>
      <c r="BK27" s="533">
        <f>'ACTA REPORTE 1ER TRI'!AB200</f>
        <v>7</v>
      </c>
      <c r="BL27" s="1123"/>
      <c r="BM27" s="510" t="str">
        <f t="shared" si="21"/>
        <v>B-</v>
      </c>
      <c r="BN27" s="522">
        <f t="shared" si="22"/>
        <v>7</v>
      </c>
      <c r="BO27" s="285">
        <f t="shared" si="23"/>
        <v>7</v>
      </c>
      <c r="BP27" s="249">
        <f t="shared" si="24"/>
        <v>4.8999999999999995</v>
      </c>
      <c r="BQ27" s="251">
        <f t="shared" si="25"/>
        <v>2.1</v>
      </c>
      <c r="BR27" s="510" t="str">
        <f t="shared" si="26"/>
        <v>E+</v>
      </c>
      <c r="BS27" s="641">
        <f t="shared" si="27"/>
        <v>7</v>
      </c>
      <c r="BT27" s="250">
        <f>'ACTA REPORTE 1ER TRI'!G257</f>
        <v>7</v>
      </c>
      <c r="BU27" s="250">
        <f>'ACTA REPORTE 1ER TRI'!L257</f>
        <v>7</v>
      </c>
      <c r="BV27" s="250">
        <f>'ACTA REPORTE 1ER TRI'!M257</f>
        <v>7</v>
      </c>
      <c r="BW27" s="544" t="str">
        <f>'ACTA REPORTE 1ER TRI'!N257</f>
        <v>B-</v>
      </c>
      <c r="BX27" s="250">
        <f>'ACTA REPORTE 1ER TRI'!T257</f>
        <v>7</v>
      </c>
      <c r="BY27" s="251">
        <f>'ACTA REPORTE 1ER TRI'!Y257</f>
        <v>7</v>
      </c>
      <c r="BZ27" s="250">
        <f>'ACTA REPORTE 1ER TRI'!Z257</f>
        <v>7</v>
      </c>
      <c r="CA27" s="624" t="str">
        <f>'ACTA REPORTE 1ER TRI'!AA257</f>
        <v>B-</v>
      </c>
      <c r="CB27" s="533">
        <f>'ACTA REPORTE 1ER TRI'!AB257</f>
        <v>7</v>
      </c>
      <c r="CC27" s="1123"/>
      <c r="CD27" s="510" t="str">
        <f t="shared" si="28"/>
        <v>B-</v>
      </c>
      <c r="CE27" s="522">
        <f t="shared" si="29"/>
        <v>7</v>
      </c>
      <c r="CF27" s="285">
        <f t="shared" si="30"/>
        <v>7</v>
      </c>
      <c r="CG27" s="249">
        <f t="shared" si="31"/>
        <v>4.8999999999999995</v>
      </c>
      <c r="CH27" s="251">
        <f t="shared" si="32"/>
        <v>2.1</v>
      </c>
      <c r="CI27" s="510" t="str">
        <f t="shared" si="33"/>
        <v>E+</v>
      </c>
      <c r="CJ27" s="641">
        <f t="shared" si="34"/>
        <v>7</v>
      </c>
      <c r="CK27" s="250">
        <f>'ACTA REPORTE 1ER TRI'!G314</f>
        <v>7</v>
      </c>
      <c r="CL27" s="250">
        <f>'ACTA REPORTE 1ER TRI'!L314</f>
        <v>7</v>
      </c>
      <c r="CM27" s="250">
        <f>'ACTA REPORTE 1ER TRI'!M314</f>
        <v>7</v>
      </c>
      <c r="CN27" s="544" t="str">
        <f>'ACTA REPORTE 1ER TRI'!N314</f>
        <v>B-</v>
      </c>
      <c r="CO27" s="250">
        <f>'ACTA REPORTE 1ER TRI'!T314</f>
        <v>7</v>
      </c>
      <c r="CP27" s="250">
        <f>'ACTA REPORTE 1ER TRI'!Y314</f>
        <v>7</v>
      </c>
      <c r="CQ27" s="250">
        <f>'ACTA REPORTE 1ER TRI'!Z314</f>
        <v>7</v>
      </c>
      <c r="CR27" s="547" t="str">
        <f>'ACTA REPORTE 1ER TRI'!AA314</f>
        <v>B-</v>
      </c>
      <c r="CS27" s="533">
        <f>'ACTA REPORTE 1ER TRI'!AB314</f>
        <v>7</v>
      </c>
      <c r="CT27" s="1123"/>
      <c r="CU27" s="510" t="str">
        <f t="shared" si="35"/>
        <v>B-</v>
      </c>
      <c r="CV27" s="522">
        <f t="shared" si="36"/>
        <v>7</v>
      </c>
      <c r="CW27" s="285">
        <f t="shared" si="37"/>
        <v>7</v>
      </c>
      <c r="CX27" s="249">
        <f t="shared" si="38"/>
        <v>4.8999999999999995</v>
      </c>
      <c r="CY27" s="251">
        <f t="shared" si="39"/>
        <v>2.1</v>
      </c>
      <c r="CZ27" s="510" t="str">
        <f t="shared" si="40"/>
        <v>E+</v>
      </c>
      <c r="DA27" s="641">
        <f t="shared" si="41"/>
        <v>7</v>
      </c>
      <c r="DB27" s="250">
        <f>'ACTA REPORTE 1ER TRI'!G371</f>
        <v>7</v>
      </c>
      <c r="DC27" s="250">
        <f>'ACTA REPORTE 1ER TRI'!L371</f>
        <v>7</v>
      </c>
      <c r="DD27" s="250">
        <f>'ACTA REPORTE 1ER TRI'!M371</f>
        <v>7</v>
      </c>
      <c r="DE27" s="544" t="str">
        <f>'ACTA REPORTE 1ER TRI'!N371</f>
        <v>B-</v>
      </c>
      <c r="DF27" s="250">
        <f>'ACTA REPORTE 1ER TRI'!T371</f>
        <v>7</v>
      </c>
      <c r="DG27" s="250">
        <f>'ACTA REPORTE 1ER TRI'!Y371</f>
        <v>7</v>
      </c>
      <c r="DH27" s="250">
        <f>'ACTA REPORTE 1ER TRI'!Z371</f>
        <v>7</v>
      </c>
      <c r="DI27" s="547" t="str">
        <f>'ACTA REPORTE 1ER TRI'!AA371</f>
        <v>B-</v>
      </c>
      <c r="DJ27" s="533">
        <f>'ACTA REPORTE 1ER TRI'!AB371</f>
        <v>7</v>
      </c>
      <c r="DK27" s="1123"/>
      <c r="DL27" s="510" t="str">
        <f t="shared" si="42"/>
        <v>B-</v>
      </c>
      <c r="DM27" s="522">
        <f t="shared" si="43"/>
        <v>7</v>
      </c>
      <c r="DN27" s="285">
        <f t="shared" si="44"/>
        <v>7</v>
      </c>
      <c r="DO27" s="249">
        <f t="shared" si="45"/>
        <v>4.8999999999999995</v>
      </c>
      <c r="DP27" s="251">
        <f t="shared" si="46"/>
        <v>2.1</v>
      </c>
      <c r="DQ27" s="510" t="str">
        <f t="shared" si="47"/>
        <v>E+</v>
      </c>
      <c r="DR27" s="641">
        <f t="shared" si="48"/>
        <v>7</v>
      </c>
      <c r="DS27" s="250">
        <f>'ACTA REPORTE 1ER TRI'!G428</f>
        <v>7</v>
      </c>
      <c r="DT27" s="250">
        <f>'ACTA REPORTE 1ER TRI'!L428</f>
        <v>7</v>
      </c>
      <c r="DU27" s="250">
        <f>'ACTA REPORTE 1ER TRI'!M428</f>
        <v>7</v>
      </c>
      <c r="DV27" s="544" t="str">
        <f>'ACTA REPORTE 1ER TRI'!N428</f>
        <v>B-</v>
      </c>
      <c r="DW27" s="250">
        <f>'ACTA REPORTE 1ER TRI'!T428</f>
        <v>7</v>
      </c>
      <c r="DX27" s="250">
        <f>'ACTA REPORTE 1ER TRI'!Y428</f>
        <v>7</v>
      </c>
      <c r="DY27" s="250">
        <f>'ACTA REPORTE 1ER TRI'!Z428</f>
        <v>7</v>
      </c>
      <c r="DZ27" s="547" t="str">
        <f>'ACTA REPORTE 1ER TRI'!AA428</f>
        <v>B-</v>
      </c>
      <c r="EA27" s="533">
        <f>'ACTA REPORTE 1ER TRI'!AB428</f>
        <v>7</v>
      </c>
      <c r="EB27" s="1123"/>
      <c r="EC27" s="510" t="str">
        <f t="shared" si="49"/>
        <v>B-</v>
      </c>
      <c r="ED27" s="522">
        <f t="shared" si="50"/>
        <v>7</v>
      </c>
      <c r="EE27" s="285">
        <f t="shared" si="51"/>
        <v>7</v>
      </c>
      <c r="EF27" s="249">
        <f t="shared" si="52"/>
        <v>4.8999999999999995</v>
      </c>
      <c r="EG27" s="251">
        <f t="shared" si="53"/>
        <v>2.1</v>
      </c>
      <c r="EH27" s="510" t="str">
        <f t="shared" si="54"/>
        <v>E+</v>
      </c>
      <c r="EI27" s="641">
        <f t="shared" si="55"/>
        <v>7</v>
      </c>
      <c r="EJ27" s="250">
        <f>'ACTA REPORTE 1ER TRI'!G485</f>
        <v>7</v>
      </c>
      <c r="EK27" s="250">
        <f>'ACTA REPORTE 1ER TRI'!L485</f>
        <v>7</v>
      </c>
      <c r="EL27" s="250">
        <f>'ACTA REPORTE 1ER TRI'!M485</f>
        <v>7</v>
      </c>
      <c r="EM27" s="544" t="str">
        <f>'ACTA REPORTE 1ER TRI'!N485</f>
        <v>B-</v>
      </c>
      <c r="EN27" s="250">
        <f>'ACTA REPORTE 1ER TRI'!T485</f>
        <v>7</v>
      </c>
      <c r="EO27" s="250">
        <f>'ACTA REPORTE 1ER TRI'!Y485</f>
        <v>7</v>
      </c>
      <c r="EP27" s="250">
        <f>'ACTA REPORTE 1ER TRI'!Z485</f>
        <v>7</v>
      </c>
      <c r="EQ27" s="547" t="str">
        <f>'ACTA REPORTE 1ER TRI'!AA485</f>
        <v>B-</v>
      </c>
      <c r="ER27" s="533">
        <f>'ACTA REPORTE 1ER TRI'!AB485</f>
        <v>7</v>
      </c>
      <c r="ES27" s="1123"/>
      <c r="ET27" s="510" t="str">
        <f t="shared" si="56"/>
        <v>B-</v>
      </c>
      <c r="EU27" s="522">
        <f t="shared" si="57"/>
        <v>7</v>
      </c>
      <c r="EV27" s="285">
        <f t="shared" si="58"/>
        <v>7</v>
      </c>
      <c r="EW27" s="249">
        <f t="shared" si="59"/>
        <v>4.8999999999999995</v>
      </c>
      <c r="EX27" s="251">
        <f t="shared" si="60"/>
        <v>2.1</v>
      </c>
      <c r="EY27" s="510" t="str">
        <f t="shared" si="61"/>
        <v>E+</v>
      </c>
      <c r="EZ27" s="641">
        <f t="shared" si="62"/>
        <v>7</v>
      </c>
      <c r="FA27" s="503" t="str">
        <f t="shared" si="63"/>
        <v>E+</v>
      </c>
      <c r="FB27" s="645">
        <f t="shared" si="64"/>
        <v>5.9629629629629637</v>
      </c>
      <c r="FC27" s="503" t="str">
        <f t="shared" si="65"/>
        <v>E+</v>
      </c>
      <c r="FD27" s="752">
        <f t="shared" si="0"/>
        <v>5.9111111111111114</v>
      </c>
    </row>
    <row r="28" spans="1:160" s="42" customFormat="1" ht="60" customHeight="1" x14ac:dyDescent="0.5">
      <c r="A28" s="41"/>
      <c r="B28" s="536">
        <v>18</v>
      </c>
      <c r="C28" s="72">
        <f>DATOS!F25</f>
        <v>0</v>
      </c>
      <c r="D28" s="250">
        <f>'ACTA REPORTE 1ER TRI'!G30</f>
        <v>0</v>
      </c>
      <c r="E28" s="250">
        <f>'ACTA REPORTE 1ER TRI'!L30</f>
        <v>0</v>
      </c>
      <c r="F28" s="250">
        <f>'ACTA REPORTE 1ER TRI'!M30</f>
        <v>0</v>
      </c>
      <c r="G28" s="544" t="e">
        <f>'ACTA REPORTE 1ER TRI'!N30</f>
        <v>#N/A</v>
      </c>
      <c r="H28" s="250">
        <f>'ACTA REPORTE 1ER TRI'!T30</f>
        <v>0</v>
      </c>
      <c r="I28" s="250">
        <f>'ACTA REPORTE 1ER TRI'!Y30</f>
        <v>0</v>
      </c>
      <c r="J28" s="250">
        <f>'ACTA REPORTE 1ER TRI'!Z30</f>
        <v>0</v>
      </c>
      <c r="K28" s="547" t="str">
        <f>'ACTA REPORTE 1ER TRI'!AA30</f>
        <v>B-</v>
      </c>
      <c r="L28" s="533">
        <f>'ACTA REPORTE 1ER TRI'!AB30</f>
        <v>7</v>
      </c>
      <c r="M28" s="1123"/>
      <c r="N28" s="510" t="str">
        <f t="shared" si="1"/>
        <v>E+</v>
      </c>
      <c r="O28" s="522">
        <f t="shared" si="2"/>
        <v>2.3333333333333335</v>
      </c>
      <c r="P28" s="285">
        <f t="shared" si="3"/>
        <v>0</v>
      </c>
      <c r="Q28" s="249">
        <f t="shared" si="4"/>
        <v>0</v>
      </c>
      <c r="R28" s="251">
        <f t="shared" si="5"/>
        <v>2.1</v>
      </c>
      <c r="S28" s="510" t="str">
        <f t="shared" si="6"/>
        <v>E+</v>
      </c>
      <c r="T28" s="641">
        <f>SUM(Q28+R28)</f>
        <v>2.1</v>
      </c>
      <c r="U28" s="250">
        <f>'ACTA REPORTE 1ER TRI'!G87</f>
        <v>0</v>
      </c>
      <c r="V28" s="250">
        <f>'ACTA REPORTE 1ER TRI'!L87</f>
        <v>0</v>
      </c>
      <c r="W28" s="250">
        <f>'ACTA REPORTE 1ER TRI'!M87</f>
        <v>0</v>
      </c>
      <c r="X28" s="544" t="e">
        <f>'ACTA REPORTE 1ER TRI'!N87</f>
        <v>#N/A</v>
      </c>
      <c r="Y28" s="250">
        <f>'ACTA REPORTE 1ER TRI'!T87</f>
        <v>0</v>
      </c>
      <c r="Z28" s="250">
        <f>'ACTA REPORTE 1ER TRI'!Y87</f>
        <v>0</v>
      </c>
      <c r="AA28" s="250">
        <f>'ACTA REPORTE 1ER TRI'!Z87</f>
        <v>0</v>
      </c>
      <c r="AB28" s="547" t="str">
        <f>'ACTA REPORTE 1ER TRI'!AA87</f>
        <v>B-</v>
      </c>
      <c r="AC28" s="533">
        <f>'ACTA REPORTE 1ER TRI'!AB87</f>
        <v>7</v>
      </c>
      <c r="AD28" s="1123"/>
      <c r="AE28" s="510" t="str">
        <f t="shared" si="8"/>
        <v>E+</v>
      </c>
      <c r="AF28" s="522">
        <f t="shared" si="9"/>
        <v>2.3333333333333335</v>
      </c>
      <c r="AG28" s="285">
        <f t="shared" si="10"/>
        <v>0</v>
      </c>
      <c r="AH28" s="249">
        <f t="shared" si="11"/>
        <v>0</v>
      </c>
      <c r="AI28" s="251">
        <f t="shared" si="12"/>
        <v>2.1</v>
      </c>
      <c r="AJ28" s="510" t="str">
        <f t="shared" si="13"/>
        <v>E+</v>
      </c>
      <c r="AK28" s="641">
        <f>SUM(AH28+AI28)</f>
        <v>2.1</v>
      </c>
      <c r="AL28" s="250">
        <f>'ACTA REPORTE 1ER TRI'!G144</f>
        <v>7</v>
      </c>
      <c r="AM28" s="250">
        <f>'ACTA REPORTE 1ER TRI'!L144</f>
        <v>7</v>
      </c>
      <c r="AN28" s="250">
        <f>'ACTA REPORTE 1ER TRI'!M144</f>
        <v>7</v>
      </c>
      <c r="AO28" s="544" t="str">
        <f>'ACTA REPORTE 1ER TRI'!N144</f>
        <v>B-</v>
      </c>
      <c r="AP28" s="250">
        <f>'ACTA REPORTE 1ER TRI'!T144</f>
        <v>7</v>
      </c>
      <c r="AQ28" s="250">
        <f>'ACTA REPORTE 1ER TRI'!Y144</f>
        <v>7</v>
      </c>
      <c r="AR28" s="250">
        <f>'ACTA REPORTE 1ER TRI'!Z144</f>
        <v>7</v>
      </c>
      <c r="AS28" s="547" t="str">
        <f>'ACTA REPORTE 1ER TRI'!AA144</f>
        <v>B-</v>
      </c>
      <c r="AT28" s="533">
        <f>'ACTA REPORTE 1ER TRI'!AB144</f>
        <v>7</v>
      </c>
      <c r="AU28" s="1123"/>
      <c r="AV28" s="510" t="str">
        <f t="shared" si="15"/>
        <v>B-</v>
      </c>
      <c r="AW28" s="522">
        <f t="shared" si="66"/>
        <v>7</v>
      </c>
      <c r="AX28" s="285">
        <f t="shared" si="16"/>
        <v>7</v>
      </c>
      <c r="AY28" s="249">
        <f t="shared" si="17"/>
        <v>4.8999999999999995</v>
      </c>
      <c r="AZ28" s="251">
        <f t="shared" si="18"/>
        <v>2.1</v>
      </c>
      <c r="BA28" s="510" t="str">
        <f t="shared" si="19"/>
        <v>E+</v>
      </c>
      <c r="BB28" s="641">
        <f>SUM(AY28+AZ28)</f>
        <v>7</v>
      </c>
      <c r="BC28" s="250">
        <f>'ACTA REPORTE 1ER TRI'!G201</f>
        <v>7</v>
      </c>
      <c r="BD28" s="250">
        <f>'ACTA REPORTE 1ER TRI'!L201</f>
        <v>7</v>
      </c>
      <c r="BE28" s="250">
        <f>'ACTA REPORTE 1ER TRI'!M201</f>
        <v>7</v>
      </c>
      <c r="BF28" s="544" t="str">
        <f>'ACTA REPORTE 1ER TRI'!N201</f>
        <v>B-</v>
      </c>
      <c r="BG28" s="250">
        <f>'ACTA REPORTE 1ER TRI'!T201</f>
        <v>7</v>
      </c>
      <c r="BH28" s="250">
        <f>'ACTA REPORTE 1ER TRI'!Y201</f>
        <v>7</v>
      </c>
      <c r="BI28" s="250">
        <f>'ACTA REPORTE 1ER TRI'!Z201</f>
        <v>7</v>
      </c>
      <c r="BJ28" s="547" t="str">
        <f>'ACTA REPORTE 1ER TRI'!AA201</f>
        <v>B-</v>
      </c>
      <c r="BK28" s="533">
        <f>'ACTA REPORTE 1ER TRI'!AB201</f>
        <v>7</v>
      </c>
      <c r="BL28" s="1123"/>
      <c r="BM28" s="510" t="str">
        <f t="shared" si="21"/>
        <v>B-</v>
      </c>
      <c r="BN28" s="522">
        <f t="shared" si="22"/>
        <v>7</v>
      </c>
      <c r="BO28" s="285">
        <f t="shared" si="23"/>
        <v>7</v>
      </c>
      <c r="BP28" s="249">
        <f t="shared" si="24"/>
        <v>4.8999999999999995</v>
      </c>
      <c r="BQ28" s="251">
        <f t="shared" si="25"/>
        <v>2.1</v>
      </c>
      <c r="BR28" s="510" t="str">
        <f t="shared" si="26"/>
        <v>E+</v>
      </c>
      <c r="BS28" s="641">
        <f>SUM(BP28+BQ28)</f>
        <v>7</v>
      </c>
      <c r="BT28" s="250">
        <f>'ACTA REPORTE 1ER TRI'!G258</f>
        <v>7</v>
      </c>
      <c r="BU28" s="250">
        <f>'ACTA REPORTE 1ER TRI'!L258</f>
        <v>7</v>
      </c>
      <c r="BV28" s="250">
        <f>'ACTA REPORTE 1ER TRI'!M258</f>
        <v>7</v>
      </c>
      <c r="BW28" s="544" t="str">
        <f>'ACTA REPORTE 1ER TRI'!N258</f>
        <v>B-</v>
      </c>
      <c r="BX28" s="250">
        <f>'ACTA REPORTE 1ER TRI'!T258</f>
        <v>7</v>
      </c>
      <c r="BY28" s="251">
        <f>'ACTA REPORTE 1ER TRI'!Y258</f>
        <v>7</v>
      </c>
      <c r="BZ28" s="250">
        <f>'ACTA REPORTE 1ER TRI'!Z258</f>
        <v>7</v>
      </c>
      <c r="CA28" s="624" t="str">
        <f>'ACTA REPORTE 1ER TRI'!AA258</f>
        <v>B-</v>
      </c>
      <c r="CB28" s="533">
        <f>'ACTA REPORTE 1ER TRI'!AB258</f>
        <v>7</v>
      </c>
      <c r="CC28" s="1123"/>
      <c r="CD28" s="510" t="str">
        <f t="shared" si="28"/>
        <v>B-</v>
      </c>
      <c r="CE28" s="522">
        <f t="shared" si="29"/>
        <v>7</v>
      </c>
      <c r="CF28" s="285">
        <f t="shared" si="30"/>
        <v>7</v>
      </c>
      <c r="CG28" s="249">
        <f t="shared" si="31"/>
        <v>4.8999999999999995</v>
      </c>
      <c r="CH28" s="251">
        <f t="shared" si="32"/>
        <v>2.1</v>
      </c>
      <c r="CI28" s="510" t="str">
        <f t="shared" si="33"/>
        <v>E+</v>
      </c>
      <c r="CJ28" s="641">
        <f>SUM(CG28+CH28)</f>
        <v>7</v>
      </c>
      <c r="CK28" s="250">
        <f>'ACTA REPORTE 1ER TRI'!G315</f>
        <v>7</v>
      </c>
      <c r="CL28" s="250">
        <f>'ACTA REPORTE 1ER TRI'!L315</f>
        <v>7</v>
      </c>
      <c r="CM28" s="250">
        <f>'ACTA REPORTE 1ER TRI'!M315</f>
        <v>7</v>
      </c>
      <c r="CN28" s="544" t="str">
        <f>'ACTA REPORTE 1ER TRI'!N315</f>
        <v>B-</v>
      </c>
      <c r="CO28" s="250">
        <f>'ACTA REPORTE 1ER TRI'!T315</f>
        <v>7</v>
      </c>
      <c r="CP28" s="250">
        <f>'ACTA REPORTE 1ER TRI'!Y315</f>
        <v>7</v>
      </c>
      <c r="CQ28" s="250">
        <f>'ACTA REPORTE 1ER TRI'!Z315</f>
        <v>7</v>
      </c>
      <c r="CR28" s="547" t="str">
        <f>'ACTA REPORTE 1ER TRI'!AA315</f>
        <v>B-</v>
      </c>
      <c r="CS28" s="533">
        <f>'ACTA REPORTE 1ER TRI'!AB315</f>
        <v>7</v>
      </c>
      <c r="CT28" s="1123"/>
      <c r="CU28" s="510" t="str">
        <f t="shared" si="35"/>
        <v>B-</v>
      </c>
      <c r="CV28" s="522">
        <f t="shared" si="36"/>
        <v>7</v>
      </c>
      <c r="CW28" s="285">
        <f t="shared" si="37"/>
        <v>7</v>
      </c>
      <c r="CX28" s="249">
        <f t="shared" si="38"/>
        <v>4.8999999999999995</v>
      </c>
      <c r="CY28" s="251">
        <f t="shared" si="39"/>
        <v>2.1</v>
      </c>
      <c r="CZ28" s="510" t="str">
        <f t="shared" si="40"/>
        <v>E+</v>
      </c>
      <c r="DA28" s="641">
        <f>SUM(CX28+CY28)</f>
        <v>7</v>
      </c>
      <c r="DB28" s="250">
        <f>'ACTA REPORTE 1ER TRI'!G372</f>
        <v>7</v>
      </c>
      <c r="DC28" s="250">
        <f>'ACTA REPORTE 1ER TRI'!L372</f>
        <v>7</v>
      </c>
      <c r="DD28" s="250">
        <f>'ACTA REPORTE 1ER TRI'!M372</f>
        <v>7</v>
      </c>
      <c r="DE28" s="544" t="str">
        <f>'ACTA REPORTE 1ER TRI'!N372</f>
        <v>B-</v>
      </c>
      <c r="DF28" s="250">
        <f>'ACTA REPORTE 1ER TRI'!T372</f>
        <v>7</v>
      </c>
      <c r="DG28" s="250">
        <f>'ACTA REPORTE 1ER TRI'!Y372</f>
        <v>7</v>
      </c>
      <c r="DH28" s="250">
        <f>'ACTA REPORTE 1ER TRI'!Z372</f>
        <v>7</v>
      </c>
      <c r="DI28" s="547" t="str">
        <f>'ACTA REPORTE 1ER TRI'!AA372</f>
        <v>B-</v>
      </c>
      <c r="DJ28" s="533">
        <f>'ACTA REPORTE 1ER TRI'!AB372</f>
        <v>7</v>
      </c>
      <c r="DK28" s="1123"/>
      <c r="DL28" s="510" t="str">
        <f t="shared" si="42"/>
        <v>B-</v>
      </c>
      <c r="DM28" s="522">
        <f t="shared" si="43"/>
        <v>7</v>
      </c>
      <c r="DN28" s="285">
        <f t="shared" si="44"/>
        <v>7</v>
      </c>
      <c r="DO28" s="249">
        <f t="shared" si="45"/>
        <v>4.8999999999999995</v>
      </c>
      <c r="DP28" s="251">
        <f t="shared" si="46"/>
        <v>2.1</v>
      </c>
      <c r="DQ28" s="510" t="str">
        <f t="shared" si="47"/>
        <v>E+</v>
      </c>
      <c r="DR28" s="641">
        <f>SUM(DO28+DP28)</f>
        <v>7</v>
      </c>
      <c r="DS28" s="250">
        <f>'ACTA REPORTE 1ER TRI'!G429</f>
        <v>7</v>
      </c>
      <c r="DT28" s="250">
        <f>'ACTA REPORTE 1ER TRI'!L429</f>
        <v>7</v>
      </c>
      <c r="DU28" s="250">
        <f>'ACTA REPORTE 1ER TRI'!M429</f>
        <v>7</v>
      </c>
      <c r="DV28" s="544" t="str">
        <f>'ACTA REPORTE 1ER TRI'!N429</f>
        <v>B-</v>
      </c>
      <c r="DW28" s="250">
        <f>'ACTA REPORTE 1ER TRI'!T429</f>
        <v>7</v>
      </c>
      <c r="DX28" s="250">
        <f>'ACTA REPORTE 1ER TRI'!Y429</f>
        <v>7</v>
      </c>
      <c r="DY28" s="250">
        <f>'ACTA REPORTE 1ER TRI'!Z429</f>
        <v>7</v>
      </c>
      <c r="DZ28" s="547" t="str">
        <f>'ACTA REPORTE 1ER TRI'!AA429</f>
        <v>B-</v>
      </c>
      <c r="EA28" s="533">
        <f>'ACTA REPORTE 1ER TRI'!AB429</f>
        <v>7</v>
      </c>
      <c r="EB28" s="1123"/>
      <c r="EC28" s="510" t="str">
        <f t="shared" si="49"/>
        <v>B-</v>
      </c>
      <c r="ED28" s="522">
        <f t="shared" si="50"/>
        <v>7</v>
      </c>
      <c r="EE28" s="285">
        <f t="shared" si="51"/>
        <v>7</v>
      </c>
      <c r="EF28" s="249">
        <f t="shared" si="52"/>
        <v>4.8999999999999995</v>
      </c>
      <c r="EG28" s="251">
        <f t="shared" si="53"/>
        <v>2.1</v>
      </c>
      <c r="EH28" s="510" t="str">
        <f t="shared" si="54"/>
        <v>E+</v>
      </c>
      <c r="EI28" s="641">
        <f>SUM(EF28+EG28)</f>
        <v>7</v>
      </c>
      <c r="EJ28" s="250">
        <f>'ACTA REPORTE 1ER TRI'!G486</f>
        <v>7</v>
      </c>
      <c r="EK28" s="250">
        <f>'ACTA REPORTE 1ER TRI'!L486</f>
        <v>7</v>
      </c>
      <c r="EL28" s="250">
        <f>'ACTA REPORTE 1ER TRI'!M486</f>
        <v>7</v>
      </c>
      <c r="EM28" s="544" t="str">
        <f>'ACTA REPORTE 1ER TRI'!N486</f>
        <v>B-</v>
      </c>
      <c r="EN28" s="250">
        <f>'ACTA REPORTE 1ER TRI'!T486</f>
        <v>7</v>
      </c>
      <c r="EO28" s="250">
        <f>'ACTA REPORTE 1ER TRI'!Y486</f>
        <v>7</v>
      </c>
      <c r="EP28" s="250">
        <f>'ACTA REPORTE 1ER TRI'!Z486</f>
        <v>7</v>
      </c>
      <c r="EQ28" s="547" t="str">
        <f>'ACTA REPORTE 1ER TRI'!AA486</f>
        <v>B-</v>
      </c>
      <c r="ER28" s="533">
        <f>'ACTA REPORTE 1ER TRI'!AB486</f>
        <v>7</v>
      </c>
      <c r="ES28" s="1123"/>
      <c r="ET28" s="510" t="str">
        <f t="shared" si="56"/>
        <v>B-</v>
      </c>
      <c r="EU28" s="522">
        <f t="shared" si="57"/>
        <v>7</v>
      </c>
      <c r="EV28" s="285">
        <f t="shared" si="58"/>
        <v>7</v>
      </c>
      <c r="EW28" s="249">
        <f t="shared" si="59"/>
        <v>4.8999999999999995</v>
      </c>
      <c r="EX28" s="251">
        <f t="shared" si="60"/>
        <v>2.1</v>
      </c>
      <c r="EY28" s="510" t="str">
        <f t="shared" si="61"/>
        <v>E+</v>
      </c>
      <c r="EZ28" s="641">
        <f>SUM(EW28+EX28)</f>
        <v>7</v>
      </c>
      <c r="FA28" s="503" t="str">
        <f t="shared" si="63"/>
        <v>E+</v>
      </c>
      <c r="FB28" s="645">
        <f t="shared" si="64"/>
        <v>5.9629629629629637</v>
      </c>
      <c r="FC28" s="503" t="str">
        <f t="shared" si="65"/>
        <v>E+</v>
      </c>
      <c r="FD28" s="752">
        <f t="shared" si="0"/>
        <v>5.9111111111111114</v>
      </c>
    </row>
    <row r="29" spans="1:160" s="42" customFormat="1" ht="60" customHeight="1" x14ac:dyDescent="0.5">
      <c r="A29" s="41"/>
      <c r="B29" s="536">
        <v>19</v>
      </c>
      <c r="C29" s="72">
        <f>DATOS!F26</f>
        <v>0</v>
      </c>
      <c r="D29" s="250">
        <f>'ACTA REPORTE 1ER TRI'!G31</f>
        <v>0</v>
      </c>
      <c r="E29" s="250">
        <f>'ACTA REPORTE 1ER TRI'!L31</f>
        <v>0</v>
      </c>
      <c r="F29" s="250">
        <f>'ACTA REPORTE 1ER TRI'!M31</f>
        <v>0</v>
      </c>
      <c r="G29" s="544" t="e">
        <f>'ACTA REPORTE 1ER TRI'!N31</f>
        <v>#N/A</v>
      </c>
      <c r="H29" s="250">
        <f>'ACTA REPORTE 1ER TRI'!T31</f>
        <v>0</v>
      </c>
      <c r="I29" s="250">
        <f>'ACTA REPORTE 1ER TRI'!Y31</f>
        <v>0</v>
      </c>
      <c r="J29" s="250">
        <f>'ACTA REPORTE 1ER TRI'!Z31</f>
        <v>0</v>
      </c>
      <c r="K29" s="547" t="str">
        <f>'ACTA REPORTE 1ER TRI'!AA31</f>
        <v>B-</v>
      </c>
      <c r="L29" s="533">
        <f>'ACTA REPORTE 1ER TRI'!AB31</f>
        <v>7</v>
      </c>
      <c r="M29" s="1123"/>
      <c r="N29" s="510" t="str">
        <f t="shared" si="1"/>
        <v>E+</v>
      </c>
      <c r="O29" s="522">
        <f t="shared" si="2"/>
        <v>2.3333333333333335</v>
      </c>
      <c r="P29" s="285">
        <f t="shared" si="3"/>
        <v>0</v>
      </c>
      <c r="Q29" s="249">
        <f t="shared" si="4"/>
        <v>0</v>
      </c>
      <c r="R29" s="251">
        <f t="shared" si="5"/>
        <v>2.1</v>
      </c>
      <c r="S29" s="510" t="str">
        <f t="shared" si="6"/>
        <v>E+</v>
      </c>
      <c r="T29" s="641">
        <f t="shared" ref="T29:T50" si="67">SUM(Q29+R29)</f>
        <v>2.1</v>
      </c>
      <c r="U29" s="250">
        <f>'ACTA REPORTE 1ER TRI'!G88</f>
        <v>0</v>
      </c>
      <c r="V29" s="250">
        <f>'ACTA REPORTE 1ER TRI'!L88</f>
        <v>0</v>
      </c>
      <c r="W29" s="250">
        <f>'ACTA REPORTE 1ER TRI'!M88</f>
        <v>0</v>
      </c>
      <c r="X29" s="544" t="e">
        <f>'ACTA REPORTE 1ER TRI'!N88</f>
        <v>#N/A</v>
      </c>
      <c r="Y29" s="250">
        <f>'ACTA REPORTE 1ER TRI'!T88</f>
        <v>0</v>
      </c>
      <c r="Z29" s="250">
        <f>'ACTA REPORTE 1ER TRI'!Y88</f>
        <v>0</v>
      </c>
      <c r="AA29" s="250">
        <f>'ACTA REPORTE 1ER TRI'!Z88</f>
        <v>0</v>
      </c>
      <c r="AB29" s="547" t="str">
        <f>'ACTA REPORTE 1ER TRI'!AA88</f>
        <v>B-</v>
      </c>
      <c r="AC29" s="533">
        <f>'ACTA REPORTE 1ER TRI'!AB88</f>
        <v>7</v>
      </c>
      <c r="AD29" s="1123"/>
      <c r="AE29" s="510" t="str">
        <f t="shared" si="8"/>
        <v>E+</v>
      </c>
      <c r="AF29" s="522">
        <f t="shared" si="9"/>
        <v>2.3333333333333335</v>
      </c>
      <c r="AG29" s="285">
        <f t="shared" si="10"/>
        <v>0</v>
      </c>
      <c r="AH29" s="249">
        <f t="shared" si="11"/>
        <v>0</v>
      </c>
      <c r="AI29" s="251">
        <f t="shared" si="12"/>
        <v>2.1</v>
      </c>
      <c r="AJ29" s="510" t="str">
        <f t="shared" si="13"/>
        <v>E+</v>
      </c>
      <c r="AK29" s="641">
        <f t="shared" ref="AK29:AK50" si="68">SUM(AH29+AI29)</f>
        <v>2.1</v>
      </c>
      <c r="AL29" s="250">
        <f>'ACTA REPORTE 1ER TRI'!G145</f>
        <v>7</v>
      </c>
      <c r="AM29" s="250">
        <f>'ACTA REPORTE 1ER TRI'!L145</f>
        <v>7</v>
      </c>
      <c r="AN29" s="250">
        <f>'ACTA REPORTE 1ER TRI'!M145</f>
        <v>7</v>
      </c>
      <c r="AO29" s="544" t="str">
        <f>'ACTA REPORTE 1ER TRI'!N145</f>
        <v>B-</v>
      </c>
      <c r="AP29" s="250">
        <f>'ACTA REPORTE 1ER TRI'!T145</f>
        <v>7</v>
      </c>
      <c r="AQ29" s="250">
        <f>'ACTA REPORTE 1ER TRI'!Y145</f>
        <v>7</v>
      </c>
      <c r="AR29" s="250">
        <f>'ACTA REPORTE 1ER TRI'!Z145</f>
        <v>7</v>
      </c>
      <c r="AS29" s="547" t="str">
        <f>'ACTA REPORTE 1ER TRI'!AA145</f>
        <v>B-</v>
      </c>
      <c r="AT29" s="533">
        <f>'ACTA REPORTE 1ER TRI'!AB145</f>
        <v>7</v>
      </c>
      <c r="AU29" s="1123"/>
      <c r="AV29" s="510" t="str">
        <f t="shared" si="15"/>
        <v>B-</v>
      </c>
      <c r="AW29" s="522">
        <f t="shared" si="66"/>
        <v>7</v>
      </c>
      <c r="AX29" s="285">
        <f t="shared" si="16"/>
        <v>7</v>
      </c>
      <c r="AY29" s="249">
        <f t="shared" si="17"/>
        <v>4.8999999999999995</v>
      </c>
      <c r="AZ29" s="251">
        <f t="shared" si="18"/>
        <v>2.1</v>
      </c>
      <c r="BA29" s="510" t="str">
        <f t="shared" si="19"/>
        <v>E+</v>
      </c>
      <c r="BB29" s="641">
        <f t="shared" ref="BB29:BB50" si="69">SUM(AY29+AZ29)</f>
        <v>7</v>
      </c>
      <c r="BC29" s="250">
        <f>'ACTA REPORTE 1ER TRI'!G202</f>
        <v>7</v>
      </c>
      <c r="BD29" s="250">
        <f>'ACTA REPORTE 1ER TRI'!L202</f>
        <v>7</v>
      </c>
      <c r="BE29" s="250">
        <f>'ACTA REPORTE 1ER TRI'!M202</f>
        <v>7</v>
      </c>
      <c r="BF29" s="544" t="str">
        <f>'ACTA REPORTE 1ER TRI'!N202</f>
        <v>B-</v>
      </c>
      <c r="BG29" s="250">
        <f>'ACTA REPORTE 1ER TRI'!T202</f>
        <v>7</v>
      </c>
      <c r="BH29" s="250">
        <f>'ACTA REPORTE 1ER TRI'!Y202</f>
        <v>7</v>
      </c>
      <c r="BI29" s="250">
        <f>'ACTA REPORTE 1ER TRI'!Z202</f>
        <v>7</v>
      </c>
      <c r="BJ29" s="547" t="str">
        <f>'ACTA REPORTE 1ER TRI'!AA202</f>
        <v>B-</v>
      </c>
      <c r="BK29" s="533">
        <f>'ACTA REPORTE 1ER TRI'!AB202</f>
        <v>7</v>
      </c>
      <c r="BL29" s="1123"/>
      <c r="BM29" s="510" t="str">
        <f t="shared" si="21"/>
        <v>B-</v>
      </c>
      <c r="BN29" s="522">
        <f t="shared" si="22"/>
        <v>7</v>
      </c>
      <c r="BO29" s="285">
        <f t="shared" si="23"/>
        <v>7</v>
      </c>
      <c r="BP29" s="249">
        <f t="shared" si="24"/>
        <v>4.8999999999999995</v>
      </c>
      <c r="BQ29" s="251">
        <f t="shared" si="25"/>
        <v>2.1</v>
      </c>
      <c r="BR29" s="510" t="str">
        <f t="shared" si="26"/>
        <v>E+</v>
      </c>
      <c r="BS29" s="641">
        <f t="shared" ref="BS29:BS50" si="70">SUM(BP29+BQ29)</f>
        <v>7</v>
      </c>
      <c r="BT29" s="250">
        <f>'ACTA REPORTE 1ER TRI'!G259</f>
        <v>7</v>
      </c>
      <c r="BU29" s="250">
        <f>'ACTA REPORTE 1ER TRI'!L259</f>
        <v>7</v>
      </c>
      <c r="BV29" s="250">
        <f>'ACTA REPORTE 1ER TRI'!M259</f>
        <v>7</v>
      </c>
      <c r="BW29" s="544" t="str">
        <f>'ACTA REPORTE 1ER TRI'!N259</f>
        <v>B-</v>
      </c>
      <c r="BX29" s="250">
        <f>'ACTA REPORTE 1ER TRI'!T259</f>
        <v>7</v>
      </c>
      <c r="BY29" s="251">
        <f>'ACTA REPORTE 1ER TRI'!Y259</f>
        <v>7</v>
      </c>
      <c r="BZ29" s="250">
        <f>'ACTA REPORTE 1ER TRI'!Z259</f>
        <v>7</v>
      </c>
      <c r="CA29" s="624" t="str">
        <f>'ACTA REPORTE 1ER TRI'!AA259</f>
        <v>B-</v>
      </c>
      <c r="CB29" s="533">
        <f>'ACTA REPORTE 1ER TRI'!AB259</f>
        <v>7</v>
      </c>
      <c r="CC29" s="1123"/>
      <c r="CD29" s="510" t="str">
        <f t="shared" si="28"/>
        <v>B-</v>
      </c>
      <c r="CE29" s="522">
        <f t="shared" si="29"/>
        <v>7</v>
      </c>
      <c r="CF29" s="285">
        <f t="shared" si="30"/>
        <v>7</v>
      </c>
      <c r="CG29" s="249">
        <f t="shared" si="31"/>
        <v>4.8999999999999995</v>
      </c>
      <c r="CH29" s="251">
        <f t="shared" si="32"/>
        <v>2.1</v>
      </c>
      <c r="CI29" s="510" t="str">
        <f t="shared" si="33"/>
        <v>E+</v>
      </c>
      <c r="CJ29" s="641">
        <f t="shared" ref="CJ29:CJ50" si="71">SUM(CG29+CH29)</f>
        <v>7</v>
      </c>
      <c r="CK29" s="250">
        <f>'ACTA REPORTE 1ER TRI'!G316</f>
        <v>7</v>
      </c>
      <c r="CL29" s="250">
        <f>'ACTA REPORTE 1ER TRI'!L316</f>
        <v>7</v>
      </c>
      <c r="CM29" s="250">
        <f>'ACTA REPORTE 1ER TRI'!M316</f>
        <v>7</v>
      </c>
      <c r="CN29" s="544" t="str">
        <f>'ACTA REPORTE 1ER TRI'!N316</f>
        <v>B-</v>
      </c>
      <c r="CO29" s="250">
        <f>'ACTA REPORTE 1ER TRI'!T316</f>
        <v>7</v>
      </c>
      <c r="CP29" s="250">
        <f>'ACTA REPORTE 1ER TRI'!Y316</f>
        <v>7</v>
      </c>
      <c r="CQ29" s="250">
        <f>'ACTA REPORTE 1ER TRI'!Z316</f>
        <v>7</v>
      </c>
      <c r="CR29" s="547" t="str">
        <f>'ACTA REPORTE 1ER TRI'!AA316</f>
        <v>B-</v>
      </c>
      <c r="CS29" s="533">
        <f>'ACTA REPORTE 1ER TRI'!AB316</f>
        <v>7</v>
      </c>
      <c r="CT29" s="1123"/>
      <c r="CU29" s="510" t="str">
        <f t="shared" si="35"/>
        <v>B-</v>
      </c>
      <c r="CV29" s="522">
        <f t="shared" si="36"/>
        <v>7</v>
      </c>
      <c r="CW29" s="285">
        <f t="shared" si="37"/>
        <v>7</v>
      </c>
      <c r="CX29" s="249">
        <f t="shared" si="38"/>
        <v>4.8999999999999995</v>
      </c>
      <c r="CY29" s="251">
        <f t="shared" si="39"/>
        <v>2.1</v>
      </c>
      <c r="CZ29" s="510" t="str">
        <f t="shared" si="40"/>
        <v>E+</v>
      </c>
      <c r="DA29" s="641">
        <f t="shared" ref="DA29:DA50" si="72">SUM(CX29+CY29)</f>
        <v>7</v>
      </c>
      <c r="DB29" s="250">
        <f>'ACTA REPORTE 1ER TRI'!G373</f>
        <v>7</v>
      </c>
      <c r="DC29" s="250">
        <f>'ACTA REPORTE 1ER TRI'!L373</f>
        <v>7</v>
      </c>
      <c r="DD29" s="250">
        <f>'ACTA REPORTE 1ER TRI'!M373</f>
        <v>7</v>
      </c>
      <c r="DE29" s="544" t="str">
        <f>'ACTA REPORTE 1ER TRI'!N373</f>
        <v>B-</v>
      </c>
      <c r="DF29" s="250">
        <f>'ACTA REPORTE 1ER TRI'!T373</f>
        <v>7</v>
      </c>
      <c r="DG29" s="250">
        <f>'ACTA REPORTE 1ER TRI'!Y373</f>
        <v>7</v>
      </c>
      <c r="DH29" s="250">
        <f>'ACTA REPORTE 1ER TRI'!Z373</f>
        <v>7</v>
      </c>
      <c r="DI29" s="547" t="str">
        <f>'ACTA REPORTE 1ER TRI'!AA373</f>
        <v>B-</v>
      </c>
      <c r="DJ29" s="533">
        <f>'ACTA REPORTE 1ER TRI'!AB373</f>
        <v>7</v>
      </c>
      <c r="DK29" s="1123"/>
      <c r="DL29" s="510" t="str">
        <f t="shared" si="42"/>
        <v>B-</v>
      </c>
      <c r="DM29" s="522">
        <f t="shared" si="43"/>
        <v>7</v>
      </c>
      <c r="DN29" s="285">
        <f t="shared" si="44"/>
        <v>7</v>
      </c>
      <c r="DO29" s="249">
        <f t="shared" si="45"/>
        <v>4.8999999999999995</v>
      </c>
      <c r="DP29" s="251">
        <f t="shared" si="46"/>
        <v>2.1</v>
      </c>
      <c r="DQ29" s="510" t="str">
        <f t="shared" si="47"/>
        <v>E+</v>
      </c>
      <c r="DR29" s="641">
        <f t="shared" ref="DR29:DR50" si="73">SUM(DO29+DP29)</f>
        <v>7</v>
      </c>
      <c r="DS29" s="250">
        <f>'ACTA REPORTE 1ER TRI'!G430</f>
        <v>7</v>
      </c>
      <c r="DT29" s="250">
        <f>'ACTA REPORTE 1ER TRI'!L430</f>
        <v>7</v>
      </c>
      <c r="DU29" s="250">
        <f>'ACTA REPORTE 1ER TRI'!M430</f>
        <v>7</v>
      </c>
      <c r="DV29" s="544" t="str">
        <f>'ACTA REPORTE 1ER TRI'!N430</f>
        <v>B-</v>
      </c>
      <c r="DW29" s="250">
        <f>'ACTA REPORTE 1ER TRI'!T430</f>
        <v>7</v>
      </c>
      <c r="DX29" s="250">
        <f>'ACTA REPORTE 1ER TRI'!Y430</f>
        <v>7</v>
      </c>
      <c r="DY29" s="250">
        <f>'ACTA REPORTE 1ER TRI'!Z430</f>
        <v>7</v>
      </c>
      <c r="DZ29" s="547" t="str">
        <f>'ACTA REPORTE 1ER TRI'!AA430</f>
        <v>B-</v>
      </c>
      <c r="EA29" s="533">
        <f>'ACTA REPORTE 1ER TRI'!AB430</f>
        <v>7</v>
      </c>
      <c r="EB29" s="1123"/>
      <c r="EC29" s="510" t="str">
        <f t="shared" si="49"/>
        <v>B-</v>
      </c>
      <c r="ED29" s="522">
        <f t="shared" si="50"/>
        <v>7</v>
      </c>
      <c r="EE29" s="285">
        <f t="shared" si="51"/>
        <v>7</v>
      </c>
      <c r="EF29" s="249">
        <f t="shared" si="52"/>
        <v>4.8999999999999995</v>
      </c>
      <c r="EG29" s="251">
        <f t="shared" si="53"/>
        <v>2.1</v>
      </c>
      <c r="EH29" s="510" t="str">
        <f t="shared" si="54"/>
        <v>E+</v>
      </c>
      <c r="EI29" s="641">
        <f t="shared" ref="EI29:EI50" si="74">SUM(EF29+EG29)</f>
        <v>7</v>
      </c>
      <c r="EJ29" s="250">
        <f>'ACTA REPORTE 1ER TRI'!G487</f>
        <v>7</v>
      </c>
      <c r="EK29" s="250">
        <f>'ACTA REPORTE 1ER TRI'!L487</f>
        <v>7</v>
      </c>
      <c r="EL29" s="250">
        <f>'ACTA REPORTE 1ER TRI'!M487</f>
        <v>7</v>
      </c>
      <c r="EM29" s="544" t="str">
        <f>'ACTA REPORTE 1ER TRI'!N487</f>
        <v>B-</v>
      </c>
      <c r="EN29" s="250">
        <f>'ACTA REPORTE 1ER TRI'!T487</f>
        <v>7</v>
      </c>
      <c r="EO29" s="250">
        <f>'ACTA REPORTE 1ER TRI'!Y487</f>
        <v>7</v>
      </c>
      <c r="EP29" s="250">
        <f>'ACTA REPORTE 1ER TRI'!Z487</f>
        <v>7</v>
      </c>
      <c r="EQ29" s="547" t="str">
        <f>'ACTA REPORTE 1ER TRI'!AA487</f>
        <v>B-</v>
      </c>
      <c r="ER29" s="533">
        <f>'ACTA REPORTE 1ER TRI'!AB487</f>
        <v>7</v>
      </c>
      <c r="ES29" s="1123"/>
      <c r="ET29" s="510" t="str">
        <f t="shared" si="56"/>
        <v>B-</v>
      </c>
      <c r="EU29" s="522">
        <f t="shared" si="57"/>
        <v>7</v>
      </c>
      <c r="EV29" s="285">
        <f t="shared" si="58"/>
        <v>7</v>
      </c>
      <c r="EW29" s="249">
        <f t="shared" si="59"/>
        <v>4.8999999999999995</v>
      </c>
      <c r="EX29" s="251">
        <f t="shared" si="60"/>
        <v>2.1</v>
      </c>
      <c r="EY29" s="510" t="str">
        <f t="shared" si="61"/>
        <v>E+</v>
      </c>
      <c r="EZ29" s="641">
        <f t="shared" ref="EZ29:EZ50" si="75">SUM(EW29+EX29)</f>
        <v>7</v>
      </c>
      <c r="FA29" s="503" t="str">
        <f t="shared" si="63"/>
        <v>E+</v>
      </c>
      <c r="FB29" s="645">
        <f t="shared" si="64"/>
        <v>5.9629629629629637</v>
      </c>
      <c r="FC29" s="503" t="str">
        <f t="shared" si="65"/>
        <v>E+</v>
      </c>
      <c r="FD29" s="752">
        <f t="shared" si="0"/>
        <v>5.9111111111111114</v>
      </c>
    </row>
    <row r="30" spans="1:160" s="42" customFormat="1" ht="60" customHeight="1" x14ac:dyDescent="0.5">
      <c r="A30" s="41"/>
      <c r="B30" s="536">
        <v>20</v>
      </c>
      <c r="C30" s="72">
        <f>DATOS!F27</f>
        <v>0</v>
      </c>
      <c r="D30" s="250">
        <f>'ACTA REPORTE 1ER TRI'!G32</f>
        <v>0</v>
      </c>
      <c r="E30" s="250">
        <f>'ACTA REPORTE 1ER TRI'!L32</f>
        <v>0</v>
      </c>
      <c r="F30" s="250">
        <f>'ACTA REPORTE 1ER TRI'!M32</f>
        <v>0</v>
      </c>
      <c r="G30" s="544" t="e">
        <f>'ACTA REPORTE 1ER TRI'!N32</f>
        <v>#N/A</v>
      </c>
      <c r="H30" s="250">
        <f>'ACTA REPORTE 1ER TRI'!T32</f>
        <v>0</v>
      </c>
      <c r="I30" s="250">
        <f>'ACTA REPORTE 1ER TRI'!Y32</f>
        <v>0</v>
      </c>
      <c r="J30" s="250">
        <f>'ACTA REPORTE 1ER TRI'!Z32</f>
        <v>0</v>
      </c>
      <c r="K30" s="547" t="str">
        <f>'ACTA REPORTE 1ER TRI'!AA32</f>
        <v>C+</v>
      </c>
      <c r="L30" s="533">
        <f>'ACTA REPORTE 1ER TRI'!AB32</f>
        <v>6</v>
      </c>
      <c r="M30" s="1123"/>
      <c r="N30" s="510" t="str">
        <f t="shared" si="1"/>
        <v>E+</v>
      </c>
      <c r="O30" s="522">
        <f t="shared" si="2"/>
        <v>2</v>
      </c>
      <c r="P30" s="285">
        <f t="shared" si="3"/>
        <v>0</v>
      </c>
      <c r="Q30" s="249">
        <f t="shared" si="4"/>
        <v>0</v>
      </c>
      <c r="R30" s="251">
        <f t="shared" si="5"/>
        <v>1.7999999999999998</v>
      </c>
      <c r="S30" s="510" t="str">
        <f t="shared" si="6"/>
        <v>E+</v>
      </c>
      <c r="T30" s="641">
        <f t="shared" si="67"/>
        <v>1.7999999999999998</v>
      </c>
      <c r="U30" s="250">
        <f>'ACTA REPORTE 1ER TRI'!G89</f>
        <v>0</v>
      </c>
      <c r="V30" s="250">
        <f>'ACTA REPORTE 1ER TRI'!L89</f>
        <v>0</v>
      </c>
      <c r="W30" s="250">
        <f>'ACTA REPORTE 1ER TRI'!M89</f>
        <v>0</v>
      </c>
      <c r="X30" s="544" t="e">
        <f>'ACTA REPORTE 1ER TRI'!N89</f>
        <v>#N/A</v>
      </c>
      <c r="Y30" s="250">
        <f>'ACTA REPORTE 1ER TRI'!T89</f>
        <v>0</v>
      </c>
      <c r="Z30" s="250">
        <f>'ACTA REPORTE 1ER TRI'!Y89</f>
        <v>0</v>
      </c>
      <c r="AA30" s="250">
        <f>'ACTA REPORTE 1ER TRI'!Z89</f>
        <v>0</v>
      </c>
      <c r="AB30" s="547" t="str">
        <f>'ACTA REPORTE 1ER TRI'!AA89</f>
        <v>C+</v>
      </c>
      <c r="AC30" s="533">
        <f>'ACTA REPORTE 1ER TRI'!AB89</f>
        <v>6</v>
      </c>
      <c r="AD30" s="1123"/>
      <c r="AE30" s="510" t="str">
        <f t="shared" si="8"/>
        <v>E+</v>
      </c>
      <c r="AF30" s="522">
        <f t="shared" si="9"/>
        <v>2</v>
      </c>
      <c r="AG30" s="285">
        <f t="shared" si="10"/>
        <v>0</v>
      </c>
      <c r="AH30" s="249">
        <f t="shared" si="11"/>
        <v>0</v>
      </c>
      <c r="AI30" s="251">
        <f t="shared" si="12"/>
        <v>1.7999999999999998</v>
      </c>
      <c r="AJ30" s="510" t="str">
        <f t="shared" si="13"/>
        <v>E+</v>
      </c>
      <c r="AK30" s="641">
        <f t="shared" si="68"/>
        <v>1.7999999999999998</v>
      </c>
      <c r="AL30" s="250">
        <f>'ACTA REPORTE 1ER TRI'!G146</f>
        <v>6</v>
      </c>
      <c r="AM30" s="250">
        <f>'ACTA REPORTE 1ER TRI'!L146</f>
        <v>6</v>
      </c>
      <c r="AN30" s="250">
        <f>'ACTA REPORTE 1ER TRI'!M146</f>
        <v>6</v>
      </c>
      <c r="AO30" s="544" t="str">
        <f>'ACTA REPORTE 1ER TRI'!N146</f>
        <v>C+</v>
      </c>
      <c r="AP30" s="250">
        <f>'ACTA REPORTE 1ER TRI'!T146</f>
        <v>6</v>
      </c>
      <c r="AQ30" s="250">
        <f>'ACTA REPORTE 1ER TRI'!Y146</f>
        <v>6</v>
      </c>
      <c r="AR30" s="250">
        <f>'ACTA REPORTE 1ER TRI'!Z146</f>
        <v>6</v>
      </c>
      <c r="AS30" s="547" t="str">
        <f>'ACTA REPORTE 1ER TRI'!AA146</f>
        <v>C+</v>
      </c>
      <c r="AT30" s="533">
        <f>'ACTA REPORTE 1ER TRI'!AB146</f>
        <v>6</v>
      </c>
      <c r="AU30" s="1123"/>
      <c r="AV30" s="510" t="str">
        <f t="shared" si="15"/>
        <v>C+</v>
      </c>
      <c r="AW30" s="522">
        <f t="shared" si="66"/>
        <v>6</v>
      </c>
      <c r="AX30" s="285">
        <f t="shared" si="16"/>
        <v>6</v>
      </c>
      <c r="AY30" s="249">
        <f t="shared" si="17"/>
        <v>4.1999999999999993</v>
      </c>
      <c r="AZ30" s="251">
        <f t="shared" si="18"/>
        <v>1.7999999999999998</v>
      </c>
      <c r="BA30" s="510" t="str">
        <f t="shared" si="19"/>
        <v>E+</v>
      </c>
      <c r="BB30" s="641">
        <f t="shared" si="69"/>
        <v>5.9999999999999991</v>
      </c>
      <c r="BC30" s="250">
        <f>'ACTA REPORTE 1ER TRI'!G203</f>
        <v>6</v>
      </c>
      <c r="BD30" s="250">
        <f>'ACTA REPORTE 1ER TRI'!L203</f>
        <v>6</v>
      </c>
      <c r="BE30" s="250">
        <f>'ACTA REPORTE 1ER TRI'!M203</f>
        <v>6</v>
      </c>
      <c r="BF30" s="544" t="str">
        <f>'ACTA REPORTE 1ER TRI'!N203</f>
        <v>C+</v>
      </c>
      <c r="BG30" s="250">
        <f>'ACTA REPORTE 1ER TRI'!T203</f>
        <v>6</v>
      </c>
      <c r="BH30" s="250">
        <f>'ACTA REPORTE 1ER TRI'!Y203</f>
        <v>6</v>
      </c>
      <c r="BI30" s="250">
        <f>'ACTA REPORTE 1ER TRI'!Z203</f>
        <v>6</v>
      </c>
      <c r="BJ30" s="547" t="str">
        <f>'ACTA REPORTE 1ER TRI'!AA203</f>
        <v>C+</v>
      </c>
      <c r="BK30" s="533">
        <f>'ACTA REPORTE 1ER TRI'!AB203</f>
        <v>6</v>
      </c>
      <c r="BL30" s="1123"/>
      <c r="BM30" s="510" t="str">
        <f t="shared" si="21"/>
        <v>C+</v>
      </c>
      <c r="BN30" s="522">
        <f t="shared" si="22"/>
        <v>6</v>
      </c>
      <c r="BO30" s="285">
        <f t="shared" si="23"/>
        <v>6</v>
      </c>
      <c r="BP30" s="249">
        <f t="shared" si="24"/>
        <v>4.1999999999999993</v>
      </c>
      <c r="BQ30" s="251">
        <f t="shared" si="25"/>
        <v>1.7999999999999998</v>
      </c>
      <c r="BR30" s="510" t="str">
        <f t="shared" si="26"/>
        <v>E+</v>
      </c>
      <c r="BS30" s="641">
        <f t="shared" si="70"/>
        <v>5.9999999999999991</v>
      </c>
      <c r="BT30" s="250">
        <f>'ACTA REPORTE 1ER TRI'!G260</f>
        <v>6</v>
      </c>
      <c r="BU30" s="250">
        <f>'ACTA REPORTE 1ER TRI'!L260</f>
        <v>6</v>
      </c>
      <c r="BV30" s="250">
        <f>'ACTA REPORTE 1ER TRI'!M260</f>
        <v>6</v>
      </c>
      <c r="BW30" s="544" t="str">
        <f>'ACTA REPORTE 1ER TRI'!N260</f>
        <v>C+</v>
      </c>
      <c r="BX30" s="250">
        <f>'ACTA REPORTE 1ER TRI'!T260</f>
        <v>6</v>
      </c>
      <c r="BY30" s="251">
        <f>'ACTA REPORTE 1ER TRI'!Y260</f>
        <v>6</v>
      </c>
      <c r="BZ30" s="250">
        <f>'ACTA REPORTE 1ER TRI'!Z260</f>
        <v>6</v>
      </c>
      <c r="CA30" s="624" t="str">
        <f>'ACTA REPORTE 1ER TRI'!AA260</f>
        <v>C+</v>
      </c>
      <c r="CB30" s="533">
        <f>'ACTA REPORTE 1ER TRI'!AB260</f>
        <v>6</v>
      </c>
      <c r="CC30" s="1123"/>
      <c r="CD30" s="510" t="str">
        <f t="shared" si="28"/>
        <v>C+</v>
      </c>
      <c r="CE30" s="522">
        <f t="shared" si="29"/>
        <v>6</v>
      </c>
      <c r="CF30" s="285">
        <f t="shared" si="30"/>
        <v>6</v>
      </c>
      <c r="CG30" s="249">
        <f t="shared" si="31"/>
        <v>4.1999999999999993</v>
      </c>
      <c r="CH30" s="251">
        <f t="shared" si="32"/>
        <v>1.7999999999999998</v>
      </c>
      <c r="CI30" s="510" t="str">
        <f t="shared" si="33"/>
        <v>E+</v>
      </c>
      <c r="CJ30" s="641">
        <f t="shared" si="71"/>
        <v>5.9999999999999991</v>
      </c>
      <c r="CK30" s="250">
        <f>'ACTA REPORTE 1ER TRI'!G317</f>
        <v>6</v>
      </c>
      <c r="CL30" s="250">
        <f>'ACTA REPORTE 1ER TRI'!L317</f>
        <v>6</v>
      </c>
      <c r="CM30" s="250">
        <f>'ACTA REPORTE 1ER TRI'!M317</f>
        <v>6</v>
      </c>
      <c r="CN30" s="544" t="str">
        <f>'ACTA REPORTE 1ER TRI'!N317</f>
        <v>C+</v>
      </c>
      <c r="CO30" s="250">
        <f>'ACTA REPORTE 1ER TRI'!T317</f>
        <v>6</v>
      </c>
      <c r="CP30" s="250">
        <f>'ACTA REPORTE 1ER TRI'!Y317</f>
        <v>6</v>
      </c>
      <c r="CQ30" s="250">
        <f>'ACTA REPORTE 1ER TRI'!Z317</f>
        <v>6</v>
      </c>
      <c r="CR30" s="547" t="str">
        <f>'ACTA REPORTE 1ER TRI'!AA317</f>
        <v>C+</v>
      </c>
      <c r="CS30" s="533">
        <f>'ACTA REPORTE 1ER TRI'!AB317</f>
        <v>6</v>
      </c>
      <c r="CT30" s="1123"/>
      <c r="CU30" s="510" t="str">
        <f t="shared" si="35"/>
        <v>C+</v>
      </c>
      <c r="CV30" s="522">
        <f t="shared" si="36"/>
        <v>6</v>
      </c>
      <c r="CW30" s="285">
        <f t="shared" si="37"/>
        <v>6</v>
      </c>
      <c r="CX30" s="249">
        <f t="shared" si="38"/>
        <v>4.1999999999999993</v>
      </c>
      <c r="CY30" s="251">
        <f t="shared" si="39"/>
        <v>1.7999999999999998</v>
      </c>
      <c r="CZ30" s="510" t="str">
        <f t="shared" si="40"/>
        <v>E+</v>
      </c>
      <c r="DA30" s="641">
        <f t="shared" si="72"/>
        <v>5.9999999999999991</v>
      </c>
      <c r="DB30" s="250">
        <f>'ACTA REPORTE 1ER TRI'!G374</f>
        <v>6</v>
      </c>
      <c r="DC30" s="250">
        <f>'ACTA REPORTE 1ER TRI'!L374</f>
        <v>6</v>
      </c>
      <c r="DD30" s="250">
        <f>'ACTA REPORTE 1ER TRI'!M374</f>
        <v>6</v>
      </c>
      <c r="DE30" s="544" t="str">
        <f>'ACTA REPORTE 1ER TRI'!N374</f>
        <v>C+</v>
      </c>
      <c r="DF30" s="250">
        <f>'ACTA REPORTE 1ER TRI'!T374</f>
        <v>6</v>
      </c>
      <c r="DG30" s="250">
        <f>'ACTA REPORTE 1ER TRI'!Y374</f>
        <v>6</v>
      </c>
      <c r="DH30" s="250">
        <f>'ACTA REPORTE 1ER TRI'!Z374</f>
        <v>6</v>
      </c>
      <c r="DI30" s="547" t="str">
        <f>'ACTA REPORTE 1ER TRI'!AA374</f>
        <v>C+</v>
      </c>
      <c r="DJ30" s="533">
        <f>'ACTA REPORTE 1ER TRI'!AB374</f>
        <v>6</v>
      </c>
      <c r="DK30" s="1123"/>
      <c r="DL30" s="510" t="str">
        <f t="shared" si="42"/>
        <v>C+</v>
      </c>
      <c r="DM30" s="522">
        <f t="shared" si="43"/>
        <v>6</v>
      </c>
      <c r="DN30" s="285">
        <f t="shared" si="44"/>
        <v>6</v>
      </c>
      <c r="DO30" s="249">
        <f t="shared" si="45"/>
        <v>4.1999999999999993</v>
      </c>
      <c r="DP30" s="251">
        <f t="shared" si="46"/>
        <v>1.7999999999999998</v>
      </c>
      <c r="DQ30" s="510" t="str">
        <f t="shared" si="47"/>
        <v>E+</v>
      </c>
      <c r="DR30" s="641">
        <f t="shared" si="73"/>
        <v>5.9999999999999991</v>
      </c>
      <c r="DS30" s="250">
        <f>'ACTA REPORTE 1ER TRI'!G431</f>
        <v>6</v>
      </c>
      <c r="DT30" s="250">
        <f>'ACTA REPORTE 1ER TRI'!L431</f>
        <v>6</v>
      </c>
      <c r="DU30" s="250">
        <f>'ACTA REPORTE 1ER TRI'!M431</f>
        <v>6</v>
      </c>
      <c r="DV30" s="544" t="str">
        <f>'ACTA REPORTE 1ER TRI'!N431</f>
        <v>C+</v>
      </c>
      <c r="DW30" s="250">
        <f>'ACTA REPORTE 1ER TRI'!T431</f>
        <v>6</v>
      </c>
      <c r="DX30" s="250">
        <f>'ACTA REPORTE 1ER TRI'!Y431</f>
        <v>6</v>
      </c>
      <c r="DY30" s="250">
        <f>'ACTA REPORTE 1ER TRI'!Z431</f>
        <v>6</v>
      </c>
      <c r="DZ30" s="547" t="str">
        <f>'ACTA REPORTE 1ER TRI'!AA431</f>
        <v>C+</v>
      </c>
      <c r="EA30" s="533">
        <f>'ACTA REPORTE 1ER TRI'!AB431</f>
        <v>6</v>
      </c>
      <c r="EB30" s="1123"/>
      <c r="EC30" s="510" t="str">
        <f t="shared" si="49"/>
        <v>C+</v>
      </c>
      <c r="ED30" s="522">
        <f t="shared" si="50"/>
        <v>6</v>
      </c>
      <c r="EE30" s="285">
        <f t="shared" si="51"/>
        <v>6</v>
      </c>
      <c r="EF30" s="249">
        <f t="shared" si="52"/>
        <v>4.1999999999999993</v>
      </c>
      <c r="EG30" s="251">
        <f t="shared" si="53"/>
        <v>1.7999999999999998</v>
      </c>
      <c r="EH30" s="510" t="str">
        <f t="shared" si="54"/>
        <v>E+</v>
      </c>
      <c r="EI30" s="641">
        <f t="shared" si="74"/>
        <v>5.9999999999999991</v>
      </c>
      <c r="EJ30" s="250">
        <f>'ACTA REPORTE 1ER TRI'!G488</f>
        <v>6</v>
      </c>
      <c r="EK30" s="250">
        <f>'ACTA REPORTE 1ER TRI'!L488</f>
        <v>6</v>
      </c>
      <c r="EL30" s="250">
        <f>'ACTA REPORTE 1ER TRI'!M488</f>
        <v>6</v>
      </c>
      <c r="EM30" s="544" t="str">
        <f>'ACTA REPORTE 1ER TRI'!N488</f>
        <v>C+</v>
      </c>
      <c r="EN30" s="250">
        <f>'ACTA REPORTE 1ER TRI'!T488</f>
        <v>6</v>
      </c>
      <c r="EO30" s="250">
        <f>'ACTA REPORTE 1ER TRI'!Y488</f>
        <v>6</v>
      </c>
      <c r="EP30" s="250">
        <f>'ACTA REPORTE 1ER TRI'!Z488</f>
        <v>6</v>
      </c>
      <c r="EQ30" s="547" t="str">
        <f>'ACTA REPORTE 1ER TRI'!AA488</f>
        <v>C+</v>
      </c>
      <c r="ER30" s="533">
        <f>'ACTA REPORTE 1ER TRI'!AB488</f>
        <v>6</v>
      </c>
      <c r="ES30" s="1123"/>
      <c r="ET30" s="510" t="str">
        <f t="shared" si="56"/>
        <v>C+</v>
      </c>
      <c r="EU30" s="522">
        <f t="shared" si="57"/>
        <v>6</v>
      </c>
      <c r="EV30" s="285">
        <f t="shared" si="58"/>
        <v>6</v>
      </c>
      <c r="EW30" s="249">
        <f t="shared" si="59"/>
        <v>4.1999999999999993</v>
      </c>
      <c r="EX30" s="251">
        <f t="shared" si="60"/>
        <v>1.7999999999999998</v>
      </c>
      <c r="EY30" s="510" t="str">
        <f t="shared" si="61"/>
        <v>E+</v>
      </c>
      <c r="EZ30" s="641">
        <f t="shared" si="75"/>
        <v>5.9999999999999991</v>
      </c>
      <c r="FA30" s="503" t="str">
        <f t="shared" si="63"/>
        <v>E+</v>
      </c>
      <c r="FB30" s="645">
        <f t="shared" si="64"/>
        <v>5.1111111111111107</v>
      </c>
      <c r="FC30" s="503" t="str">
        <f t="shared" si="65"/>
        <v>E+</v>
      </c>
      <c r="FD30" s="752">
        <f t="shared" si="0"/>
        <v>5.0666666666666664</v>
      </c>
    </row>
    <row r="31" spans="1:160" s="42" customFormat="1" ht="60" customHeight="1" x14ac:dyDescent="0.5">
      <c r="A31" s="41"/>
      <c r="B31" s="536">
        <v>21</v>
      </c>
      <c r="C31" s="72">
        <f>DATOS!F28</f>
        <v>0</v>
      </c>
      <c r="D31" s="250">
        <f>'ACTA REPORTE 1ER TRI'!G33</f>
        <v>0</v>
      </c>
      <c r="E31" s="250">
        <f>'ACTA REPORTE 1ER TRI'!L33</f>
        <v>0</v>
      </c>
      <c r="F31" s="250">
        <f>'ACTA REPORTE 1ER TRI'!M33</f>
        <v>0</v>
      </c>
      <c r="G31" s="544" t="e">
        <f>'ACTA REPORTE 1ER TRI'!N33</f>
        <v>#N/A</v>
      </c>
      <c r="H31" s="250">
        <f>'ACTA REPORTE 1ER TRI'!T33</f>
        <v>0</v>
      </c>
      <c r="I31" s="250">
        <f>'ACTA REPORTE 1ER TRI'!Y33</f>
        <v>0</v>
      </c>
      <c r="J31" s="250">
        <f>'ACTA REPORTE 1ER TRI'!Z33</f>
        <v>0</v>
      </c>
      <c r="K31" s="547" t="str">
        <f>'ACTA REPORTE 1ER TRI'!AA33</f>
        <v>C+</v>
      </c>
      <c r="L31" s="533">
        <f>'ACTA REPORTE 1ER TRI'!AB33</f>
        <v>6</v>
      </c>
      <c r="M31" s="1123"/>
      <c r="N31" s="510" t="str">
        <f t="shared" si="1"/>
        <v>E+</v>
      </c>
      <c r="O31" s="522">
        <f t="shared" si="2"/>
        <v>2</v>
      </c>
      <c r="P31" s="285">
        <f t="shared" si="3"/>
        <v>0</v>
      </c>
      <c r="Q31" s="249">
        <f t="shared" si="4"/>
        <v>0</v>
      </c>
      <c r="R31" s="251">
        <f t="shared" si="5"/>
        <v>1.7999999999999998</v>
      </c>
      <c r="S31" s="510" t="str">
        <f t="shared" si="6"/>
        <v>E+</v>
      </c>
      <c r="T31" s="641">
        <f t="shared" si="67"/>
        <v>1.7999999999999998</v>
      </c>
      <c r="U31" s="250">
        <f>'ACTA REPORTE 1ER TRI'!G90</f>
        <v>0</v>
      </c>
      <c r="V31" s="250">
        <f>'ACTA REPORTE 1ER TRI'!L90</f>
        <v>0</v>
      </c>
      <c r="W31" s="250">
        <f>'ACTA REPORTE 1ER TRI'!M90</f>
        <v>0</v>
      </c>
      <c r="X31" s="544" t="e">
        <f>'ACTA REPORTE 1ER TRI'!N90</f>
        <v>#N/A</v>
      </c>
      <c r="Y31" s="250">
        <f>'ACTA REPORTE 1ER TRI'!T90</f>
        <v>0</v>
      </c>
      <c r="Z31" s="250">
        <f>'ACTA REPORTE 1ER TRI'!Y90</f>
        <v>0</v>
      </c>
      <c r="AA31" s="250">
        <f>'ACTA REPORTE 1ER TRI'!Z90</f>
        <v>0</v>
      </c>
      <c r="AB31" s="547" t="str">
        <f>'ACTA REPORTE 1ER TRI'!AA90</f>
        <v>C+</v>
      </c>
      <c r="AC31" s="533">
        <f>'ACTA REPORTE 1ER TRI'!AB90</f>
        <v>6</v>
      </c>
      <c r="AD31" s="1123"/>
      <c r="AE31" s="510" t="str">
        <f t="shared" si="8"/>
        <v>E+</v>
      </c>
      <c r="AF31" s="522">
        <f t="shared" si="9"/>
        <v>2</v>
      </c>
      <c r="AG31" s="285">
        <f t="shared" si="10"/>
        <v>0</v>
      </c>
      <c r="AH31" s="249">
        <f t="shared" si="11"/>
        <v>0</v>
      </c>
      <c r="AI31" s="251">
        <f t="shared" si="12"/>
        <v>1.7999999999999998</v>
      </c>
      <c r="AJ31" s="510" t="str">
        <f t="shared" si="13"/>
        <v>E+</v>
      </c>
      <c r="AK31" s="641">
        <f t="shared" si="68"/>
        <v>1.7999999999999998</v>
      </c>
      <c r="AL31" s="250">
        <f>'ACTA REPORTE 1ER TRI'!G147</f>
        <v>6</v>
      </c>
      <c r="AM31" s="250">
        <f>'ACTA REPORTE 1ER TRI'!L147</f>
        <v>6</v>
      </c>
      <c r="AN31" s="250">
        <f>'ACTA REPORTE 1ER TRI'!M147</f>
        <v>6</v>
      </c>
      <c r="AO31" s="544" t="str">
        <f>'ACTA REPORTE 1ER TRI'!N147</f>
        <v>C+</v>
      </c>
      <c r="AP31" s="250">
        <f>'ACTA REPORTE 1ER TRI'!T147</f>
        <v>6</v>
      </c>
      <c r="AQ31" s="250">
        <f>'ACTA REPORTE 1ER TRI'!Y147</f>
        <v>6</v>
      </c>
      <c r="AR31" s="250">
        <f>'ACTA REPORTE 1ER TRI'!Z147</f>
        <v>6</v>
      </c>
      <c r="AS31" s="547" t="str">
        <f>'ACTA REPORTE 1ER TRI'!AA147</f>
        <v>C+</v>
      </c>
      <c r="AT31" s="533">
        <f>'ACTA REPORTE 1ER TRI'!AB147</f>
        <v>6</v>
      </c>
      <c r="AU31" s="1123"/>
      <c r="AV31" s="510" t="str">
        <f t="shared" si="15"/>
        <v>C+</v>
      </c>
      <c r="AW31" s="522">
        <f t="shared" si="66"/>
        <v>6</v>
      </c>
      <c r="AX31" s="285">
        <f t="shared" si="16"/>
        <v>6</v>
      </c>
      <c r="AY31" s="249">
        <f t="shared" si="17"/>
        <v>4.1999999999999993</v>
      </c>
      <c r="AZ31" s="251">
        <f t="shared" si="18"/>
        <v>1.7999999999999998</v>
      </c>
      <c r="BA31" s="510" t="str">
        <f t="shared" si="19"/>
        <v>E+</v>
      </c>
      <c r="BB31" s="641">
        <f t="shared" si="69"/>
        <v>5.9999999999999991</v>
      </c>
      <c r="BC31" s="250">
        <f>'ACTA REPORTE 1ER TRI'!G204</f>
        <v>6</v>
      </c>
      <c r="BD31" s="250">
        <f>'ACTA REPORTE 1ER TRI'!L204</f>
        <v>6</v>
      </c>
      <c r="BE31" s="250">
        <f>'ACTA REPORTE 1ER TRI'!M204</f>
        <v>6</v>
      </c>
      <c r="BF31" s="544" t="str">
        <f>'ACTA REPORTE 1ER TRI'!N204</f>
        <v>C+</v>
      </c>
      <c r="BG31" s="250">
        <f>'ACTA REPORTE 1ER TRI'!T204</f>
        <v>6</v>
      </c>
      <c r="BH31" s="250">
        <f>'ACTA REPORTE 1ER TRI'!Y204</f>
        <v>6</v>
      </c>
      <c r="BI31" s="250">
        <f>'ACTA REPORTE 1ER TRI'!Z204</f>
        <v>6</v>
      </c>
      <c r="BJ31" s="547" t="str">
        <f>'ACTA REPORTE 1ER TRI'!AA204</f>
        <v>C+</v>
      </c>
      <c r="BK31" s="533">
        <f>'ACTA REPORTE 1ER TRI'!AB204</f>
        <v>6</v>
      </c>
      <c r="BL31" s="1123"/>
      <c r="BM31" s="510" t="str">
        <f t="shared" si="21"/>
        <v>C+</v>
      </c>
      <c r="BN31" s="522">
        <f t="shared" si="22"/>
        <v>6</v>
      </c>
      <c r="BO31" s="285">
        <f t="shared" si="23"/>
        <v>6</v>
      </c>
      <c r="BP31" s="249">
        <f t="shared" si="24"/>
        <v>4.1999999999999993</v>
      </c>
      <c r="BQ31" s="251">
        <f t="shared" si="25"/>
        <v>1.7999999999999998</v>
      </c>
      <c r="BR31" s="510" t="str">
        <f t="shared" si="26"/>
        <v>E+</v>
      </c>
      <c r="BS31" s="641">
        <f t="shared" si="70"/>
        <v>5.9999999999999991</v>
      </c>
      <c r="BT31" s="250">
        <f>'ACTA REPORTE 1ER TRI'!G261</f>
        <v>6</v>
      </c>
      <c r="BU31" s="250">
        <f>'ACTA REPORTE 1ER TRI'!L261</f>
        <v>6</v>
      </c>
      <c r="BV31" s="250">
        <f>'ACTA REPORTE 1ER TRI'!M261</f>
        <v>6</v>
      </c>
      <c r="BW31" s="544" t="str">
        <f>'ACTA REPORTE 1ER TRI'!N261</f>
        <v>C+</v>
      </c>
      <c r="BX31" s="250">
        <f>'ACTA REPORTE 1ER TRI'!T261</f>
        <v>6</v>
      </c>
      <c r="BY31" s="251">
        <f>'ACTA REPORTE 1ER TRI'!Y261</f>
        <v>6</v>
      </c>
      <c r="BZ31" s="250">
        <f>'ACTA REPORTE 1ER TRI'!Z261</f>
        <v>6</v>
      </c>
      <c r="CA31" s="624" t="str">
        <f>'ACTA REPORTE 1ER TRI'!AA261</f>
        <v>C+</v>
      </c>
      <c r="CB31" s="533">
        <f>'ACTA REPORTE 1ER TRI'!AB261</f>
        <v>6</v>
      </c>
      <c r="CC31" s="1123"/>
      <c r="CD31" s="510" t="str">
        <f t="shared" si="28"/>
        <v>C+</v>
      </c>
      <c r="CE31" s="522">
        <f t="shared" si="29"/>
        <v>6</v>
      </c>
      <c r="CF31" s="285">
        <f t="shared" si="30"/>
        <v>6</v>
      </c>
      <c r="CG31" s="249">
        <f t="shared" si="31"/>
        <v>4.1999999999999993</v>
      </c>
      <c r="CH31" s="251">
        <f t="shared" si="32"/>
        <v>1.7999999999999998</v>
      </c>
      <c r="CI31" s="510" t="str">
        <f t="shared" si="33"/>
        <v>E+</v>
      </c>
      <c r="CJ31" s="641">
        <f t="shared" si="71"/>
        <v>5.9999999999999991</v>
      </c>
      <c r="CK31" s="250">
        <f>'ACTA REPORTE 1ER TRI'!G318</f>
        <v>6</v>
      </c>
      <c r="CL31" s="250">
        <f>'ACTA REPORTE 1ER TRI'!L318</f>
        <v>6</v>
      </c>
      <c r="CM31" s="250">
        <f>'ACTA REPORTE 1ER TRI'!M318</f>
        <v>6</v>
      </c>
      <c r="CN31" s="544" t="str">
        <f>'ACTA REPORTE 1ER TRI'!N318</f>
        <v>C+</v>
      </c>
      <c r="CO31" s="250">
        <f>'ACTA REPORTE 1ER TRI'!T318</f>
        <v>6</v>
      </c>
      <c r="CP31" s="250">
        <f>'ACTA REPORTE 1ER TRI'!Y318</f>
        <v>6</v>
      </c>
      <c r="CQ31" s="250">
        <f>'ACTA REPORTE 1ER TRI'!Z318</f>
        <v>6</v>
      </c>
      <c r="CR31" s="547" t="str">
        <f>'ACTA REPORTE 1ER TRI'!AA318</f>
        <v>C+</v>
      </c>
      <c r="CS31" s="533">
        <f>'ACTA REPORTE 1ER TRI'!AB318</f>
        <v>6</v>
      </c>
      <c r="CT31" s="1123"/>
      <c r="CU31" s="510" t="str">
        <f t="shared" si="35"/>
        <v>C+</v>
      </c>
      <c r="CV31" s="522">
        <f t="shared" si="36"/>
        <v>6</v>
      </c>
      <c r="CW31" s="285">
        <f t="shared" si="37"/>
        <v>6</v>
      </c>
      <c r="CX31" s="249">
        <f t="shared" si="38"/>
        <v>4.1999999999999993</v>
      </c>
      <c r="CY31" s="251">
        <f t="shared" si="39"/>
        <v>1.7999999999999998</v>
      </c>
      <c r="CZ31" s="510" t="str">
        <f t="shared" si="40"/>
        <v>E+</v>
      </c>
      <c r="DA31" s="641">
        <f t="shared" si="72"/>
        <v>5.9999999999999991</v>
      </c>
      <c r="DB31" s="250">
        <f>'ACTA REPORTE 1ER TRI'!G375</f>
        <v>6</v>
      </c>
      <c r="DC31" s="250">
        <f>'ACTA REPORTE 1ER TRI'!L375</f>
        <v>6</v>
      </c>
      <c r="DD31" s="250">
        <f>'ACTA REPORTE 1ER TRI'!M375</f>
        <v>6</v>
      </c>
      <c r="DE31" s="544" t="str">
        <f>'ACTA REPORTE 1ER TRI'!N375</f>
        <v>C+</v>
      </c>
      <c r="DF31" s="250">
        <f>'ACTA REPORTE 1ER TRI'!T375</f>
        <v>6</v>
      </c>
      <c r="DG31" s="250">
        <f>'ACTA REPORTE 1ER TRI'!Y375</f>
        <v>6</v>
      </c>
      <c r="DH31" s="250">
        <f>'ACTA REPORTE 1ER TRI'!Z375</f>
        <v>6</v>
      </c>
      <c r="DI31" s="547" t="str">
        <f>'ACTA REPORTE 1ER TRI'!AA375</f>
        <v>C+</v>
      </c>
      <c r="DJ31" s="533">
        <f>'ACTA REPORTE 1ER TRI'!AB375</f>
        <v>6</v>
      </c>
      <c r="DK31" s="1123"/>
      <c r="DL31" s="510" t="str">
        <f t="shared" si="42"/>
        <v>C+</v>
      </c>
      <c r="DM31" s="522">
        <f t="shared" si="43"/>
        <v>6</v>
      </c>
      <c r="DN31" s="285">
        <f t="shared" si="44"/>
        <v>6</v>
      </c>
      <c r="DO31" s="249">
        <f t="shared" si="45"/>
        <v>4.1999999999999993</v>
      </c>
      <c r="DP31" s="251">
        <f t="shared" si="46"/>
        <v>1.7999999999999998</v>
      </c>
      <c r="DQ31" s="510" t="str">
        <f t="shared" si="47"/>
        <v>E+</v>
      </c>
      <c r="DR31" s="641">
        <f t="shared" si="73"/>
        <v>5.9999999999999991</v>
      </c>
      <c r="DS31" s="250">
        <f>'ACTA REPORTE 1ER TRI'!G432</f>
        <v>6</v>
      </c>
      <c r="DT31" s="250">
        <f>'ACTA REPORTE 1ER TRI'!L432</f>
        <v>6</v>
      </c>
      <c r="DU31" s="250">
        <f>'ACTA REPORTE 1ER TRI'!M432</f>
        <v>6</v>
      </c>
      <c r="DV31" s="544" t="str">
        <f>'ACTA REPORTE 1ER TRI'!N432</f>
        <v>C+</v>
      </c>
      <c r="DW31" s="250">
        <f>'ACTA REPORTE 1ER TRI'!T432</f>
        <v>6</v>
      </c>
      <c r="DX31" s="250">
        <f>'ACTA REPORTE 1ER TRI'!Y432</f>
        <v>6</v>
      </c>
      <c r="DY31" s="250">
        <f>'ACTA REPORTE 1ER TRI'!Z432</f>
        <v>6</v>
      </c>
      <c r="DZ31" s="547" t="str">
        <f>'ACTA REPORTE 1ER TRI'!AA432</f>
        <v>C+</v>
      </c>
      <c r="EA31" s="533">
        <f>'ACTA REPORTE 1ER TRI'!AB432</f>
        <v>6</v>
      </c>
      <c r="EB31" s="1123"/>
      <c r="EC31" s="510" t="str">
        <f t="shared" si="49"/>
        <v>C+</v>
      </c>
      <c r="ED31" s="522">
        <f t="shared" si="50"/>
        <v>6</v>
      </c>
      <c r="EE31" s="285">
        <f t="shared" si="51"/>
        <v>6</v>
      </c>
      <c r="EF31" s="249">
        <f t="shared" si="52"/>
        <v>4.1999999999999993</v>
      </c>
      <c r="EG31" s="251">
        <f t="shared" si="53"/>
        <v>1.7999999999999998</v>
      </c>
      <c r="EH31" s="510" t="str">
        <f t="shared" si="54"/>
        <v>E+</v>
      </c>
      <c r="EI31" s="641">
        <f t="shared" si="74"/>
        <v>5.9999999999999991</v>
      </c>
      <c r="EJ31" s="250">
        <f>'ACTA REPORTE 1ER TRI'!G489</f>
        <v>6</v>
      </c>
      <c r="EK31" s="250">
        <f>'ACTA REPORTE 1ER TRI'!L489</f>
        <v>6</v>
      </c>
      <c r="EL31" s="250">
        <f>'ACTA REPORTE 1ER TRI'!M489</f>
        <v>6</v>
      </c>
      <c r="EM31" s="544" t="str">
        <f>'ACTA REPORTE 1ER TRI'!N489</f>
        <v>C+</v>
      </c>
      <c r="EN31" s="250">
        <f>'ACTA REPORTE 1ER TRI'!T489</f>
        <v>6</v>
      </c>
      <c r="EO31" s="250">
        <f>'ACTA REPORTE 1ER TRI'!Y489</f>
        <v>6</v>
      </c>
      <c r="EP31" s="250">
        <f>'ACTA REPORTE 1ER TRI'!Z489</f>
        <v>6</v>
      </c>
      <c r="EQ31" s="547" t="str">
        <f>'ACTA REPORTE 1ER TRI'!AA489</f>
        <v>C+</v>
      </c>
      <c r="ER31" s="533">
        <f>'ACTA REPORTE 1ER TRI'!AB489</f>
        <v>6</v>
      </c>
      <c r="ES31" s="1123"/>
      <c r="ET31" s="510" t="str">
        <f t="shared" si="56"/>
        <v>C+</v>
      </c>
      <c r="EU31" s="522">
        <f t="shared" si="57"/>
        <v>6</v>
      </c>
      <c r="EV31" s="285">
        <f t="shared" si="58"/>
        <v>6</v>
      </c>
      <c r="EW31" s="249">
        <f t="shared" si="59"/>
        <v>4.1999999999999993</v>
      </c>
      <c r="EX31" s="251">
        <f t="shared" si="60"/>
        <v>1.7999999999999998</v>
      </c>
      <c r="EY31" s="510" t="str">
        <f t="shared" si="61"/>
        <v>E+</v>
      </c>
      <c r="EZ31" s="641">
        <f t="shared" si="75"/>
        <v>5.9999999999999991</v>
      </c>
      <c r="FA31" s="503" t="str">
        <f t="shared" si="63"/>
        <v>E+</v>
      </c>
      <c r="FB31" s="645">
        <f t="shared" si="64"/>
        <v>5.1111111111111107</v>
      </c>
      <c r="FC31" s="503" t="str">
        <f t="shared" si="65"/>
        <v>E+</v>
      </c>
      <c r="FD31" s="752">
        <f t="shared" si="0"/>
        <v>5.0666666666666664</v>
      </c>
    </row>
    <row r="32" spans="1:160" s="42" customFormat="1" ht="60" customHeight="1" x14ac:dyDescent="0.5">
      <c r="A32" s="41"/>
      <c r="B32" s="536">
        <v>22</v>
      </c>
      <c r="C32" s="72">
        <f>DATOS!F29</f>
        <v>0</v>
      </c>
      <c r="D32" s="250">
        <f>'ACTA REPORTE 1ER TRI'!G34</f>
        <v>0</v>
      </c>
      <c r="E32" s="250">
        <f>'ACTA REPORTE 1ER TRI'!L34</f>
        <v>0</v>
      </c>
      <c r="F32" s="250">
        <f>'ACTA REPORTE 1ER TRI'!M34</f>
        <v>0</v>
      </c>
      <c r="G32" s="544" t="e">
        <f>'ACTA REPORTE 1ER TRI'!N34</f>
        <v>#N/A</v>
      </c>
      <c r="H32" s="250">
        <f>'ACTA REPORTE 1ER TRI'!T34</f>
        <v>0</v>
      </c>
      <c r="I32" s="250">
        <f>'ACTA REPORTE 1ER TRI'!Y34</f>
        <v>0</v>
      </c>
      <c r="J32" s="250">
        <f>'ACTA REPORTE 1ER TRI'!Z34</f>
        <v>0</v>
      </c>
      <c r="K32" s="547" t="str">
        <f>'ACTA REPORTE 1ER TRI'!AA34</f>
        <v>C+</v>
      </c>
      <c r="L32" s="533">
        <f>'ACTA REPORTE 1ER TRI'!AB34</f>
        <v>6</v>
      </c>
      <c r="M32" s="1123"/>
      <c r="N32" s="510" t="str">
        <f t="shared" si="1"/>
        <v>E+</v>
      </c>
      <c r="O32" s="522">
        <f t="shared" si="2"/>
        <v>2</v>
      </c>
      <c r="P32" s="285">
        <f t="shared" si="3"/>
        <v>0</v>
      </c>
      <c r="Q32" s="249">
        <f t="shared" si="4"/>
        <v>0</v>
      </c>
      <c r="R32" s="251">
        <f t="shared" si="5"/>
        <v>1.7999999999999998</v>
      </c>
      <c r="S32" s="510" t="str">
        <f t="shared" si="6"/>
        <v>E+</v>
      </c>
      <c r="T32" s="641">
        <f t="shared" si="67"/>
        <v>1.7999999999999998</v>
      </c>
      <c r="U32" s="250">
        <f>'ACTA REPORTE 1ER TRI'!G91</f>
        <v>0</v>
      </c>
      <c r="V32" s="250">
        <f>'ACTA REPORTE 1ER TRI'!L91</f>
        <v>0</v>
      </c>
      <c r="W32" s="250">
        <f>'ACTA REPORTE 1ER TRI'!M91</f>
        <v>0</v>
      </c>
      <c r="X32" s="544" t="e">
        <f>'ACTA REPORTE 1ER TRI'!N91</f>
        <v>#N/A</v>
      </c>
      <c r="Y32" s="250">
        <f>'ACTA REPORTE 1ER TRI'!T91</f>
        <v>0</v>
      </c>
      <c r="Z32" s="250">
        <f>'ACTA REPORTE 1ER TRI'!Y91</f>
        <v>0</v>
      </c>
      <c r="AA32" s="250">
        <f>'ACTA REPORTE 1ER TRI'!Z91</f>
        <v>0</v>
      </c>
      <c r="AB32" s="547" t="str">
        <f>'ACTA REPORTE 1ER TRI'!AA91</f>
        <v>C+</v>
      </c>
      <c r="AC32" s="533">
        <f>'ACTA REPORTE 1ER TRI'!AB91</f>
        <v>6</v>
      </c>
      <c r="AD32" s="1123"/>
      <c r="AE32" s="510" t="str">
        <f t="shared" si="8"/>
        <v>E+</v>
      </c>
      <c r="AF32" s="522">
        <f t="shared" si="9"/>
        <v>2</v>
      </c>
      <c r="AG32" s="285">
        <f t="shared" si="10"/>
        <v>0</v>
      </c>
      <c r="AH32" s="249">
        <f t="shared" si="11"/>
        <v>0</v>
      </c>
      <c r="AI32" s="251">
        <f t="shared" si="12"/>
        <v>1.7999999999999998</v>
      </c>
      <c r="AJ32" s="510" t="str">
        <f t="shared" si="13"/>
        <v>E+</v>
      </c>
      <c r="AK32" s="641">
        <f t="shared" si="68"/>
        <v>1.7999999999999998</v>
      </c>
      <c r="AL32" s="250">
        <f>'ACTA REPORTE 1ER TRI'!G148</f>
        <v>6</v>
      </c>
      <c r="AM32" s="250">
        <f>'ACTA REPORTE 1ER TRI'!L148</f>
        <v>6</v>
      </c>
      <c r="AN32" s="250">
        <f>'ACTA REPORTE 1ER TRI'!M148</f>
        <v>6</v>
      </c>
      <c r="AO32" s="544" t="str">
        <f>'ACTA REPORTE 1ER TRI'!N148</f>
        <v>C+</v>
      </c>
      <c r="AP32" s="250">
        <f>'ACTA REPORTE 1ER TRI'!T148</f>
        <v>6</v>
      </c>
      <c r="AQ32" s="250">
        <f>'ACTA REPORTE 1ER TRI'!Y148</f>
        <v>6</v>
      </c>
      <c r="AR32" s="250">
        <f>'ACTA REPORTE 1ER TRI'!Z148</f>
        <v>6</v>
      </c>
      <c r="AS32" s="547" t="str">
        <f>'ACTA REPORTE 1ER TRI'!AA148</f>
        <v>C+</v>
      </c>
      <c r="AT32" s="533">
        <f>'ACTA REPORTE 1ER TRI'!AB148</f>
        <v>6</v>
      </c>
      <c r="AU32" s="1123"/>
      <c r="AV32" s="510" t="str">
        <f t="shared" si="15"/>
        <v>C+</v>
      </c>
      <c r="AW32" s="522">
        <f t="shared" si="66"/>
        <v>6</v>
      </c>
      <c r="AX32" s="285">
        <f t="shared" si="16"/>
        <v>6</v>
      </c>
      <c r="AY32" s="249">
        <f t="shared" si="17"/>
        <v>4.1999999999999993</v>
      </c>
      <c r="AZ32" s="251">
        <f t="shared" si="18"/>
        <v>1.7999999999999998</v>
      </c>
      <c r="BA32" s="510" t="str">
        <f t="shared" si="19"/>
        <v>E+</v>
      </c>
      <c r="BB32" s="641">
        <f t="shared" si="69"/>
        <v>5.9999999999999991</v>
      </c>
      <c r="BC32" s="250">
        <f>'ACTA REPORTE 1ER TRI'!G205</f>
        <v>6</v>
      </c>
      <c r="BD32" s="250">
        <f>'ACTA REPORTE 1ER TRI'!L205</f>
        <v>6</v>
      </c>
      <c r="BE32" s="250">
        <f>'ACTA REPORTE 1ER TRI'!M205</f>
        <v>6</v>
      </c>
      <c r="BF32" s="544" t="str">
        <f>'ACTA REPORTE 1ER TRI'!N205</f>
        <v>C+</v>
      </c>
      <c r="BG32" s="250">
        <f>'ACTA REPORTE 1ER TRI'!T205</f>
        <v>6</v>
      </c>
      <c r="BH32" s="250">
        <f>'ACTA REPORTE 1ER TRI'!Y205</f>
        <v>6</v>
      </c>
      <c r="BI32" s="250">
        <f>'ACTA REPORTE 1ER TRI'!Z205</f>
        <v>6</v>
      </c>
      <c r="BJ32" s="547" t="str">
        <f>'ACTA REPORTE 1ER TRI'!AA205</f>
        <v>C+</v>
      </c>
      <c r="BK32" s="533">
        <f>'ACTA REPORTE 1ER TRI'!AB205</f>
        <v>6</v>
      </c>
      <c r="BL32" s="1123"/>
      <c r="BM32" s="510" t="str">
        <f t="shared" si="21"/>
        <v>C+</v>
      </c>
      <c r="BN32" s="522">
        <f t="shared" si="22"/>
        <v>6</v>
      </c>
      <c r="BO32" s="285">
        <f t="shared" si="23"/>
        <v>6</v>
      </c>
      <c r="BP32" s="249">
        <f t="shared" si="24"/>
        <v>4.1999999999999993</v>
      </c>
      <c r="BQ32" s="251">
        <f t="shared" si="25"/>
        <v>1.7999999999999998</v>
      </c>
      <c r="BR32" s="510" t="str">
        <f t="shared" si="26"/>
        <v>E+</v>
      </c>
      <c r="BS32" s="641">
        <f t="shared" si="70"/>
        <v>5.9999999999999991</v>
      </c>
      <c r="BT32" s="250">
        <f>'ACTA REPORTE 1ER TRI'!G262</f>
        <v>6</v>
      </c>
      <c r="BU32" s="250">
        <f>'ACTA REPORTE 1ER TRI'!L262</f>
        <v>6</v>
      </c>
      <c r="BV32" s="250">
        <f>'ACTA REPORTE 1ER TRI'!M262</f>
        <v>6</v>
      </c>
      <c r="BW32" s="544" t="str">
        <f>'ACTA REPORTE 1ER TRI'!N262</f>
        <v>C+</v>
      </c>
      <c r="BX32" s="250">
        <f>'ACTA REPORTE 1ER TRI'!T262</f>
        <v>6</v>
      </c>
      <c r="BY32" s="251">
        <f>'ACTA REPORTE 1ER TRI'!Y262</f>
        <v>6</v>
      </c>
      <c r="BZ32" s="250">
        <f>'ACTA REPORTE 1ER TRI'!Z262</f>
        <v>6</v>
      </c>
      <c r="CA32" s="624" t="str">
        <f>'ACTA REPORTE 1ER TRI'!AA262</f>
        <v>C+</v>
      </c>
      <c r="CB32" s="533">
        <f>'ACTA REPORTE 1ER TRI'!AB262</f>
        <v>6</v>
      </c>
      <c r="CC32" s="1123"/>
      <c r="CD32" s="510" t="str">
        <f t="shared" si="28"/>
        <v>C+</v>
      </c>
      <c r="CE32" s="522">
        <f t="shared" si="29"/>
        <v>6</v>
      </c>
      <c r="CF32" s="285">
        <f t="shared" si="30"/>
        <v>6</v>
      </c>
      <c r="CG32" s="249">
        <f t="shared" si="31"/>
        <v>4.1999999999999993</v>
      </c>
      <c r="CH32" s="251">
        <f t="shared" si="32"/>
        <v>1.7999999999999998</v>
      </c>
      <c r="CI32" s="510" t="str">
        <f t="shared" si="33"/>
        <v>E+</v>
      </c>
      <c r="CJ32" s="641">
        <f t="shared" si="71"/>
        <v>5.9999999999999991</v>
      </c>
      <c r="CK32" s="250">
        <f>'ACTA REPORTE 1ER TRI'!G319</f>
        <v>6</v>
      </c>
      <c r="CL32" s="250">
        <f>'ACTA REPORTE 1ER TRI'!L319</f>
        <v>6</v>
      </c>
      <c r="CM32" s="250">
        <f>'ACTA REPORTE 1ER TRI'!M319</f>
        <v>6</v>
      </c>
      <c r="CN32" s="544" t="str">
        <f>'ACTA REPORTE 1ER TRI'!N319</f>
        <v>C+</v>
      </c>
      <c r="CO32" s="250">
        <f>'ACTA REPORTE 1ER TRI'!T319</f>
        <v>6</v>
      </c>
      <c r="CP32" s="250">
        <f>'ACTA REPORTE 1ER TRI'!Y319</f>
        <v>6</v>
      </c>
      <c r="CQ32" s="250">
        <f>'ACTA REPORTE 1ER TRI'!Z319</f>
        <v>6</v>
      </c>
      <c r="CR32" s="547" t="str">
        <f>'ACTA REPORTE 1ER TRI'!AA319</f>
        <v>C+</v>
      </c>
      <c r="CS32" s="533">
        <f>'ACTA REPORTE 1ER TRI'!AB319</f>
        <v>6</v>
      </c>
      <c r="CT32" s="1123"/>
      <c r="CU32" s="510" t="str">
        <f t="shared" si="35"/>
        <v>C+</v>
      </c>
      <c r="CV32" s="522">
        <f t="shared" si="36"/>
        <v>6</v>
      </c>
      <c r="CW32" s="285">
        <f t="shared" si="37"/>
        <v>6</v>
      </c>
      <c r="CX32" s="249">
        <f t="shared" si="38"/>
        <v>4.1999999999999993</v>
      </c>
      <c r="CY32" s="251">
        <f t="shared" si="39"/>
        <v>1.7999999999999998</v>
      </c>
      <c r="CZ32" s="510" t="str">
        <f t="shared" si="40"/>
        <v>E+</v>
      </c>
      <c r="DA32" s="641">
        <f t="shared" si="72"/>
        <v>5.9999999999999991</v>
      </c>
      <c r="DB32" s="250">
        <f>'ACTA REPORTE 1ER TRI'!G376</f>
        <v>6</v>
      </c>
      <c r="DC32" s="250">
        <f>'ACTA REPORTE 1ER TRI'!L376</f>
        <v>6</v>
      </c>
      <c r="DD32" s="250">
        <f>'ACTA REPORTE 1ER TRI'!M376</f>
        <v>6</v>
      </c>
      <c r="DE32" s="544" t="str">
        <f>'ACTA REPORTE 1ER TRI'!N376</f>
        <v>C+</v>
      </c>
      <c r="DF32" s="250">
        <f>'ACTA REPORTE 1ER TRI'!T376</f>
        <v>6</v>
      </c>
      <c r="DG32" s="250">
        <f>'ACTA REPORTE 1ER TRI'!Y376</f>
        <v>6</v>
      </c>
      <c r="DH32" s="250">
        <f>'ACTA REPORTE 1ER TRI'!Z376</f>
        <v>6</v>
      </c>
      <c r="DI32" s="547" t="str">
        <f>'ACTA REPORTE 1ER TRI'!AA376</f>
        <v>C+</v>
      </c>
      <c r="DJ32" s="533">
        <f>'ACTA REPORTE 1ER TRI'!AB376</f>
        <v>6</v>
      </c>
      <c r="DK32" s="1123"/>
      <c r="DL32" s="510" t="str">
        <f t="shared" si="42"/>
        <v>C+</v>
      </c>
      <c r="DM32" s="522">
        <f t="shared" si="43"/>
        <v>6</v>
      </c>
      <c r="DN32" s="285">
        <f t="shared" si="44"/>
        <v>6</v>
      </c>
      <c r="DO32" s="249">
        <f t="shared" si="45"/>
        <v>4.1999999999999993</v>
      </c>
      <c r="DP32" s="251">
        <f t="shared" si="46"/>
        <v>1.7999999999999998</v>
      </c>
      <c r="DQ32" s="510" t="str">
        <f t="shared" si="47"/>
        <v>E+</v>
      </c>
      <c r="DR32" s="641">
        <f t="shared" si="73"/>
        <v>5.9999999999999991</v>
      </c>
      <c r="DS32" s="250">
        <f>'ACTA REPORTE 1ER TRI'!G433</f>
        <v>6</v>
      </c>
      <c r="DT32" s="250">
        <f>'ACTA REPORTE 1ER TRI'!L433</f>
        <v>6</v>
      </c>
      <c r="DU32" s="250">
        <f>'ACTA REPORTE 1ER TRI'!M433</f>
        <v>6</v>
      </c>
      <c r="DV32" s="544" t="str">
        <f>'ACTA REPORTE 1ER TRI'!N433</f>
        <v>C+</v>
      </c>
      <c r="DW32" s="250">
        <f>'ACTA REPORTE 1ER TRI'!T433</f>
        <v>6</v>
      </c>
      <c r="DX32" s="250">
        <f>'ACTA REPORTE 1ER TRI'!Y433</f>
        <v>6</v>
      </c>
      <c r="DY32" s="250">
        <f>'ACTA REPORTE 1ER TRI'!Z433</f>
        <v>6</v>
      </c>
      <c r="DZ32" s="547" t="str">
        <f>'ACTA REPORTE 1ER TRI'!AA433</f>
        <v>C+</v>
      </c>
      <c r="EA32" s="533">
        <f>'ACTA REPORTE 1ER TRI'!AB433</f>
        <v>6</v>
      </c>
      <c r="EB32" s="1123"/>
      <c r="EC32" s="510" t="str">
        <f t="shared" si="49"/>
        <v>C+</v>
      </c>
      <c r="ED32" s="522">
        <f t="shared" si="50"/>
        <v>6</v>
      </c>
      <c r="EE32" s="285">
        <f t="shared" si="51"/>
        <v>6</v>
      </c>
      <c r="EF32" s="249">
        <f t="shared" si="52"/>
        <v>4.1999999999999993</v>
      </c>
      <c r="EG32" s="251">
        <f t="shared" si="53"/>
        <v>1.7999999999999998</v>
      </c>
      <c r="EH32" s="510" t="str">
        <f t="shared" si="54"/>
        <v>E+</v>
      </c>
      <c r="EI32" s="641">
        <f t="shared" si="74"/>
        <v>5.9999999999999991</v>
      </c>
      <c r="EJ32" s="250">
        <f>'ACTA REPORTE 1ER TRI'!G490</f>
        <v>6</v>
      </c>
      <c r="EK32" s="250">
        <f>'ACTA REPORTE 1ER TRI'!L490</f>
        <v>6</v>
      </c>
      <c r="EL32" s="250">
        <f>'ACTA REPORTE 1ER TRI'!M490</f>
        <v>6</v>
      </c>
      <c r="EM32" s="544" t="str">
        <f>'ACTA REPORTE 1ER TRI'!N490</f>
        <v>C+</v>
      </c>
      <c r="EN32" s="250">
        <f>'ACTA REPORTE 1ER TRI'!T490</f>
        <v>6</v>
      </c>
      <c r="EO32" s="250">
        <f>'ACTA REPORTE 1ER TRI'!Y490</f>
        <v>6</v>
      </c>
      <c r="EP32" s="250">
        <f>'ACTA REPORTE 1ER TRI'!Z490</f>
        <v>6</v>
      </c>
      <c r="EQ32" s="547" t="str">
        <f>'ACTA REPORTE 1ER TRI'!AA490</f>
        <v>C+</v>
      </c>
      <c r="ER32" s="533">
        <f>'ACTA REPORTE 1ER TRI'!AB490</f>
        <v>6</v>
      </c>
      <c r="ES32" s="1123"/>
      <c r="ET32" s="510" t="str">
        <f t="shared" si="56"/>
        <v>C+</v>
      </c>
      <c r="EU32" s="522">
        <f t="shared" si="57"/>
        <v>6</v>
      </c>
      <c r="EV32" s="285">
        <f t="shared" si="58"/>
        <v>6</v>
      </c>
      <c r="EW32" s="249">
        <f t="shared" si="59"/>
        <v>4.1999999999999993</v>
      </c>
      <c r="EX32" s="251">
        <f t="shared" si="60"/>
        <v>1.7999999999999998</v>
      </c>
      <c r="EY32" s="510" t="str">
        <f t="shared" si="61"/>
        <v>E+</v>
      </c>
      <c r="EZ32" s="641">
        <f t="shared" si="75"/>
        <v>5.9999999999999991</v>
      </c>
      <c r="FA32" s="503" t="str">
        <f t="shared" si="63"/>
        <v>E+</v>
      </c>
      <c r="FB32" s="645">
        <f t="shared" si="64"/>
        <v>5.1111111111111107</v>
      </c>
      <c r="FC32" s="503" t="str">
        <f t="shared" si="65"/>
        <v>E+</v>
      </c>
      <c r="FD32" s="752">
        <f t="shared" si="0"/>
        <v>5.0666666666666664</v>
      </c>
    </row>
    <row r="33" spans="1:160" s="42" customFormat="1" ht="60" customHeight="1" x14ac:dyDescent="0.5">
      <c r="A33" s="41"/>
      <c r="B33" s="536">
        <v>23</v>
      </c>
      <c r="C33" s="72">
        <f>DATOS!F30</f>
        <v>0</v>
      </c>
      <c r="D33" s="250">
        <f>'ACTA REPORTE 1ER TRI'!G35</f>
        <v>0</v>
      </c>
      <c r="E33" s="250">
        <f>'ACTA REPORTE 1ER TRI'!L35</f>
        <v>0</v>
      </c>
      <c r="F33" s="250">
        <f>'ACTA REPORTE 1ER TRI'!M35</f>
        <v>0</v>
      </c>
      <c r="G33" s="544" t="e">
        <f>'ACTA REPORTE 1ER TRI'!N35</f>
        <v>#N/A</v>
      </c>
      <c r="H33" s="250">
        <f>'ACTA REPORTE 1ER TRI'!T35</f>
        <v>0</v>
      </c>
      <c r="I33" s="250">
        <f>'ACTA REPORTE 1ER TRI'!Y35</f>
        <v>0</v>
      </c>
      <c r="J33" s="250">
        <f>'ACTA REPORTE 1ER TRI'!Z35</f>
        <v>0</v>
      </c>
      <c r="K33" s="547" t="str">
        <f>'ACTA REPORTE 1ER TRI'!AA35</f>
        <v>C-</v>
      </c>
      <c r="L33" s="533">
        <f>'ACTA REPORTE 1ER TRI'!AB35</f>
        <v>5</v>
      </c>
      <c r="M33" s="1123"/>
      <c r="N33" s="510" t="str">
        <f t="shared" si="1"/>
        <v>E-</v>
      </c>
      <c r="O33" s="522">
        <f t="shared" si="2"/>
        <v>1.6666666666666667</v>
      </c>
      <c r="P33" s="285">
        <f t="shared" si="3"/>
        <v>0</v>
      </c>
      <c r="Q33" s="249">
        <f t="shared" si="4"/>
        <v>0</v>
      </c>
      <c r="R33" s="251">
        <f t="shared" si="5"/>
        <v>1.5</v>
      </c>
      <c r="S33" s="510" t="str">
        <f t="shared" si="6"/>
        <v>E-</v>
      </c>
      <c r="T33" s="641">
        <f t="shared" si="67"/>
        <v>1.5</v>
      </c>
      <c r="U33" s="250">
        <f>'ACTA REPORTE 1ER TRI'!G92</f>
        <v>0</v>
      </c>
      <c r="V33" s="250">
        <f>'ACTA REPORTE 1ER TRI'!L92</f>
        <v>0</v>
      </c>
      <c r="W33" s="250">
        <f>'ACTA REPORTE 1ER TRI'!M92</f>
        <v>0</v>
      </c>
      <c r="X33" s="544" t="e">
        <f>'ACTA REPORTE 1ER TRI'!N92</f>
        <v>#N/A</v>
      </c>
      <c r="Y33" s="250">
        <f>'ACTA REPORTE 1ER TRI'!T92</f>
        <v>0</v>
      </c>
      <c r="Z33" s="250">
        <f>'ACTA REPORTE 1ER TRI'!Y92</f>
        <v>0</v>
      </c>
      <c r="AA33" s="250">
        <f>'ACTA REPORTE 1ER TRI'!Z92</f>
        <v>0</v>
      </c>
      <c r="AB33" s="547" t="str">
        <f>'ACTA REPORTE 1ER TRI'!AA92</f>
        <v>C-</v>
      </c>
      <c r="AC33" s="533">
        <f>'ACTA REPORTE 1ER TRI'!AB92</f>
        <v>5</v>
      </c>
      <c r="AD33" s="1123"/>
      <c r="AE33" s="510" t="str">
        <f t="shared" si="8"/>
        <v>E-</v>
      </c>
      <c r="AF33" s="522">
        <f t="shared" si="9"/>
        <v>1.6666666666666667</v>
      </c>
      <c r="AG33" s="285">
        <f t="shared" si="10"/>
        <v>0</v>
      </c>
      <c r="AH33" s="249">
        <f t="shared" si="11"/>
        <v>0</v>
      </c>
      <c r="AI33" s="251">
        <f t="shared" si="12"/>
        <v>1.5</v>
      </c>
      <c r="AJ33" s="510" t="str">
        <f t="shared" si="13"/>
        <v>E-</v>
      </c>
      <c r="AK33" s="641">
        <f t="shared" si="68"/>
        <v>1.5</v>
      </c>
      <c r="AL33" s="250">
        <f>'ACTA REPORTE 1ER TRI'!G149</f>
        <v>5</v>
      </c>
      <c r="AM33" s="250">
        <f>'ACTA REPORTE 1ER TRI'!L149</f>
        <v>5</v>
      </c>
      <c r="AN33" s="250">
        <f>'ACTA REPORTE 1ER TRI'!M149</f>
        <v>5</v>
      </c>
      <c r="AO33" s="544" t="str">
        <f>'ACTA REPORTE 1ER TRI'!N149</f>
        <v>C-</v>
      </c>
      <c r="AP33" s="250">
        <f>'ACTA REPORTE 1ER TRI'!T149</f>
        <v>5</v>
      </c>
      <c r="AQ33" s="250">
        <f>'ACTA REPORTE 1ER TRI'!Y149</f>
        <v>5</v>
      </c>
      <c r="AR33" s="250">
        <f>'ACTA REPORTE 1ER TRI'!Z149</f>
        <v>5</v>
      </c>
      <c r="AS33" s="547" t="str">
        <f>'ACTA REPORTE 1ER TRI'!AA149</f>
        <v>C-</v>
      </c>
      <c r="AT33" s="533">
        <f>'ACTA REPORTE 1ER TRI'!AB149</f>
        <v>5</v>
      </c>
      <c r="AU33" s="1123"/>
      <c r="AV33" s="510" t="str">
        <f t="shared" si="15"/>
        <v>C-</v>
      </c>
      <c r="AW33" s="522">
        <f t="shared" si="66"/>
        <v>5</v>
      </c>
      <c r="AX33" s="285">
        <f t="shared" si="16"/>
        <v>5</v>
      </c>
      <c r="AY33" s="249">
        <f t="shared" si="17"/>
        <v>3.5</v>
      </c>
      <c r="AZ33" s="251">
        <f t="shared" si="18"/>
        <v>1.5</v>
      </c>
      <c r="BA33" s="510" t="str">
        <f t="shared" si="19"/>
        <v>E-</v>
      </c>
      <c r="BB33" s="641">
        <f t="shared" si="69"/>
        <v>5</v>
      </c>
      <c r="BC33" s="250">
        <f>'ACTA REPORTE 1ER TRI'!G206</f>
        <v>5</v>
      </c>
      <c r="BD33" s="250">
        <f>'ACTA REPORTE 1ER TRI'!L206</f>
        <v>5</v>
      </c>
      <c r="BE33" s="250">
        <f>'ACTA REPORTE 1ER TRI'!M206</f>
        <v>5</v>
      </c>
      <c r="BF33" s="544" t="str">
        <f>'ACTA REPORTE 1ER TRI'!N206</f>
        <v>C-</v>
      </c>
      <c r="BG33" s="250">
        <f>'ACTA REPORTE 1ER TRI'!T206</f>
        <v>5</v>
      </c>
      <c r="BH33" s="250">
        <f>'ACTA REPORTE 1ER TRI'!Y206</f>
        <v>5</v>
      </c>
      <c r="BI33" s="250">
        <f>'ACTA REPORTE 1ER TRI'!Z206</f>
        <v>5</v>
      </c>
      <c r="BJ33" s="547" t="str">
        <f>'ACTA REPORTE 1ER TRI'!AA206</f>
        <v>C-</v>
      </c>
      <c r="BK33" s="533">
        <f>'ACTA REPORTE 1ER TRI'!AB206</f>
        <v>5</v>
      </c>
      <c r="BL33" s="1123"/>
      <c r="BM33" s="510" t="str">
        <f t="shared" si="21"/>
        <v>C-</v>
      </c>
      <c r="BN33" s="522">
        <f t="shared" si="22"/>
        <v>5</v>
      </c>
      <c r="BO33" s="285">
        <f t="shared" si="23"/>
        <v>5</v>
      </c>
      <c r="BP33" s="249">
        <f t="shared" si="24"/>
        <v>3.5</v>
      </c>
      <c r="BQ33" s="251">
        <f t="shared" si="25"/>
        <v>1.5</v>
      </c>
      <c r="BR33" s="510" t="str">
        <f t="shared" si="26"/>
        <v>E-</v>
      </c>
      <c r="BS33" s="641">
        <f t="shared" si="70"/>
        <v>5</v>
      </c>
      <c r="BT33" s="250">
        <f>'ACTA REPORTE 1ER TRI'!G263</f>
        <v>5</v>
      </c>
      <c r="BU33" s="250">
        <f>'ACTA REPORTE 1ER TRI'!L263</f>
        <v>5</v>
      </c>
      <c r="BV33" s="250">
        <f>'ACTA REPORTE 1ER TRI'!M263</f>
        <v>5</v>
      </c>
      <c r="BW33" s="544" t="str">
        <f>'ACTA REPORTE 1ER TRI'!N263</f>
        <v>C-</v>
      </c>
      <c r="BX33" s="250">
        <f>'ACTA REPORTE 1ER TRI'!T263</f>
        <v>5</v>
      </c>
      <c r="BY33" s="251">
        <f>'ACTA REPORTE 1ER TRI'!Y263</f>
        <v>5</v>
      </c>
      <c r="BZ33" s="250">
        <f>'ACTA REPORTE 1ER TRI'!Z263</f>
        <v>5</v>
      </c>
      <c r="CA33" s="624" t="str">
        <f>'ACTA REPORTE 1ER TRI'!AA263</f>
        <v>C-</v>
      </c>
      <c r="CB33" s="533">
        <f>'ACTA REPORTE 1ER TRI'!AB263</f>
        <v>5</v>
      </c>
      <c r="CC33" s="1123"/>
      <c r="CD33" s="510" t="str">
        <f t="shared" si="28"/>
        <v>C-</v>
      </c>
      <c r="CE33" s="522">
        <f t="shared" si="29"/>
        <v>5</v>
      </c>
      <c r="CF33" s="285">
        <f t="shared" si="30"/>
        <v>5</v>
      </c>
      <c r="CG33" s="249">
        <f t="shared" si="31"/>
        <v>3.5</v>
      </c>
      <c r="CH33" s="251">
        <f t="shared" si="32"/>
        <v>1.5</v>
      </c>
      <c r="CI33" s="510" t="str">
        <f t="shared" si="33"/>
        <v>E-</v>
      </c>
      <c r="CJ33" s="641">
        <f t="shared" si="71"/>
        <v>5</v>
      </c>
      <c r="CK33" s="250">
        <f>'ACTA REPORTE 1ER TRI'!G320</f>
        <v>5</v>
      </c>
      <c r="CL33" s="250">
        <f>'ACTA REPORTE 1ER TRI'!L320</f>
        <v>5</v>
      </c>
      <c r="CM33" s="250">
        <f>'ACTA REPORTE 1ER TRI'!M320</f>
        <v>5</v>
      </c>
      <c r="CN33" s="544" t="str">
        <f>'ACTA REPORTE 1ER TRI'!N320</f>
        <v>C-</v>
      </c>
      <c r="CO33" s="250">
        <f>'ACTA REPORTE 1ER TRI'!T320</f>
        <v>5</v>
      </c>
      <c r="CP33" s="250">
        <f>'ACTA REPORTE 1ER TRI'!Y320</f>
        <v>5</v>
      </c>
      <c r="CQ33" s="250">
        <f>'ACTA REPORTE 1ER TRI'!Z320</f>
        <v>5</v>
      </c>
      <c r="CR33" s="547" t="str">
        <f>'ACTA REPORTE 1ER TRI'!AA320</f>
        <v>C-</v>
      </c>
      <c r="CS33" s="533">
        <f>'ACTA REPORTE 1ER TRI'!AB320</f>
        <v>5</v>
      </c>
      <c r="CT33" s="1123"/>
      <c r="CU33" s="510" t="str">
        <f t="shared" si="35"/>
        <v>C-</v>
      </c>
      <c r="CV33" s="522">
        <f t="shared" si="36"/>
        <v>5</v>
      </c>
      <c r="CW33" s="285">
        <f t="shared" si="37"/>
        <v>5</v>
      </c>
      <c r="CX33" s="249">
        <f t="shared" si="38"/>
        <v>3.5</v>
      </c>
      <c r="CY33" s="251">
        <f t="shared" si="39"/>
        <v>1.5</v>
      </c>
      <c r="CZ33" s="510" t="str">
        <f t="shared" si="40"/>
        <v>E-</v>
      </c>
      <c r="DA33" s="641">
        <f t="shared" si="72"/>
        <v>5</v>
      </c>
      <c r="DB33" s="250">
        <f>'ACTA REPORTE 1ER TRI'!G377</f>
        <v>5</v>
      </c>
      <c r="DC33" s="250">
        <f>'ACTA REPORTE 1ER TRI'!L377</f>
        <v>5</v>
      </c>
      <c r="DD33" s="250">
        <f>'ACTA REPORTE 1ER TRI'!M377</f>
        <v>5</v>
      </c>
      <c r="DE33" s="544" t="str">
        <f>'ACTA REPORTE 1ER TRI'!N377</f>
        <v>C-</v>
      </c>
      <c r="DF33" s="250">
        <f>'ACTA REPORTE 1ER TRI'!T377</f>
        <v>5</v>
      </c>
      <c r="DG33" s="250">
        <f>'ACTA REPORTE 1ER TRI'!Y377</f>
        <v>5</v>
      </c>
      <c r="DH33" s="250">
        <f>'ACTA REPORTE 1ER TRI'!Z377</f>
        <v>5</v>
      </c>
      <c r="DI33" s="547" t="str">
        <f>'ACTA REPORTE 1ER TRI'!AA377</f>
        <v>C-</v>
      </c>
      <c r="DJ33" s="533">
        <f>'ACTA REPORTE 1ER TRI'!AB377</f>
        <v>5</v>
      </c>
      <c r="DK33" s="1123"/>
      <c r="DL33" s="510" t="str">
        <f t="shared" si="42"/>
        <v>C-</v>
      </c>
      <c r="DM33" s="522">
        <f t="shared" si="43"/>
        <v>5</v>
      </c>
      <c r="DN33" s="285">
        <f t="shared" si="44"/>
        <v>5</v>
      </c>
      <c r="DO33" s="249">
        <f t="shared" si="45"/>
        <v>3.5</v>
      </c>
      <c r="DP33" s="251">
        <f t="shared" si="46"/>
        <v>1.5</v>
      </c>
      <c r="DQ33" s="510" t="str">
        <f t="shared" si="47"/>
        <v>E-</v>
      </c>
      <c r="DR33" s="641">
        <f t="shared" si="73"/>
        <v>5</v>
      </c>
      <c r="DS33" s="250">
        <f>'ACTA REPORTE 1ER TRI'!G434</f>
        <v>5</v>
      </c>
      <c r="DT33" s="250">
        <f>'ACTA REPORTE 1ER TRI'!L434</f>
        <v>5</v>
      </c>
      <c r="DU33" s="250">
        <f>'ACTA REPORTE 1ER TRI'!M434</f>
        <v>5</v>
      </c>
      <c r="DV33" s="544" t="str">
        <f>'ACTA REPORTE 1ER TRI'!N434</f>
        <v>C-</v>
      </c>
      <c r="DW33" s="250">
        <f>'ACTA REPORTE 1ER TRI'!T434</f>
        <v>5</v>
      </c>
      <c r="DX33" s="250">
        <f>'ACTA REPORTE 1ER TRI'!Y434</f>
        <v>5</v>
      </c>
      <c r="DY33" s="250">
        <f>'ACTA REPORTE 1ER TRI'!Z434</f>
        <v>5</v>
      </c>
      <c r="DZ33" s="547" t="str">
        <f>'ACTA REPORTE 1ER TRI'!AA434</f>
        <v>C-</v>
      </c>
      <c r="EA33" s="533">
        <f>'ACTA REPORTE 1ER TRI'!AB434</f>
        <v>5</v>
      </c>
      <c r="EB33" s="1123"/>
      <c r="EC33" s="510" t="str">
        <f t="shared" si="49"/>
        <v>C-</v>
      </c>
      <c r="ED33" s="522">
        <f t="shared" si="50"/>
        <v>5</v>
      </c>
      <c r="EE33" s="285">
        <f t="shared" si="51"/>
        <v>5</v>
      </c>
      <c r="EF33" s="249">
        <f t="shared" si="52"/>
        <v>3.5</v>
      </c>
      <c r="EG33" s="251">
        <f t="shared" si="53"/>
        <v>1.5</v>
      </c>
      <c r="EH33" s="510" t="str">
        <f t="shared" si="54"/>
        <v>E-</v>
      </c>
      <c r="EI33" s="641">
        <f t="shared" si="74"/>
        <v>5</v>
      </c>
      <c r="EJ33" s="250">
        <f>'ACTA REPORTE 1ER TRI'!G491</f>
        <v>5</v>
      </c>
      <c r="EK33" s="250">
        <f>'ACTA REPORTE 1ER TRI'!L491</f>
        <v>5</v>
      </c>
      <c r="EL33" s="250">
        <f>'ACTA REPORTE 1ER TRI'!M491</f>
        <v>5</v>
      </c>
      <c r="EM33" s="544" t="str">
        <f>'ACTA REPORTE 1ER TRI'!N491</f>
        <v>C-</v>
      </c>
      <c r="EN33" s="250">
        <f>'ACTA REPORTE 1ER TRI'!T491</f>
        <v>5</v>
      </c>
      <c r="EO33" s="250">
        <f>'ACTA REPORTE 1ER TRI'!Y491</f>
        <v>5</v>
      </c>
      <c r="EP33" s="250">
        <f>'ACTA REPORTE 1ER TRI'!Z491</f>
        <v>5</v>
      </c>
      <c r="EQ33" s="547" t="str">
        <f>'ACTA REPORTE 1ER TRI'!AA491</f>
        <v>C-</v>
      </c>
      <c r="ER33" s="533">
        <f>'ACTA REPORTE 1ER TRI'!AB491</f>
        <v>5</v>
      </c>
      <c r="ES33" s="1123"/>
      <c r="ET33" s="510" t="str">
        <f t="shared" si="56"/>
        <v>C-</v>
      </c>
      <c r="EU33" s="522">
        <f t="shared" si="57"/>
        <v>5</v>
      </c>
      <c r="EV33" s="285">
        <f t="shared" si="58"/>
        <v>5</v>
      </c>
      <c r="EW33" s="249">
        <f t="shared" si="59"/>
        <v>3.5</v>
      </c>
      <c r="EX33" s="251">
        <f t="shared" si="60"/>
        <v>1.5</v>
      </c>
      <c r="EY33" s="510" t="str">
        <f t="shared" si="61"/>
        <v>E-</v>
      </c>
      <c r="EZ33" s="641">
        <f t="shared" si="75"/>
        <v>5</v>
      </c>
      <c r="FA33" s="503" t="str">
        <f t="shared" si="63"/>
        <v>E-</v>
      </c>
      <c r="FB33" s="645">
        <f t="shared" si="64"/>
        <v>4.2592592592592595</v>
      </c>
      <c r="FC33" s="503" t="str">
        <f t="shared" si="65"/>
        <v>E-</v>
      </c>
      <c r="FD33" s="752">
        <f t="shared" si="0"/>
        <v>4.2222222222222223</v>
      </c>
    </row>
    <row r="34" spans="1:160" s="42" customFormat="1" ht="60" customHeight="1" x14ac:dyDescent="0.5">
      <c r="A34" s="41"/>
      <c r="B34" s="536">
        <v>24</v>
      </c>
      <c r="C34" s="72">
        <f>DATOS!F31</f>
        <v>0</v>
      </c>
      <c r="D34" s="250">
        <f>'ACTA REPORTE 1ER TRI'!G36</f>
        <v>0</v>
      </c>
      <c r="E34" s="250">
        <f>'ACTA REPORTE 1ER TRI'!L36</f>
        <v>0</v>
      </c>
      <c r="F34" s="250">
        <f>'ACTA REPORTE 1ER TRI'!M36</f>
        <v>0</v>
      </c>
      <c r="G34" s="544" t="e">
        <f>'ACTA REPORTE 1ER TRI'!N36</f>
        <v>#N/A</v>
      </c>
      <c r="H34" s="250">
        <f>'ACTA REPORTE 1ER TRI'!T36</f>
        <v>0</v>
      </c>
      <c r="I34" s="250">
        <f>'ACTA REPORTE 1ER TRI'!Y36</f>
        <v>0</v>
      </c>
      <c r="J34" s="250">
        <f>'ACTA REPORTE 1ER TRI'!Z36</f>
        <v>0</v>
      </c>
      <c r="K34" s="547" t="str">
        <f>'ACTA REPORTE 1ER TRI'!AA36</f>
        <v>C-</v>
      </c>
      <c r="L34" s="533">
        <f>'ACTA REPORTE 1ER TRI'!AB36</f>
        <v>5</v>
      </c>
      <c r="M34" s="1123"/>
      <c r="N34" s="510" t="str">
        <f t="shared" si="1"/>
        <v>E-</v>
      </c>
      <c r="O34" s="522">
        <f t="shared" si="2"/>
        <v>1.6666666666666667</v>
      </c>
      <c r="P34" s="285">
        <f t="shared" si="3"/>
        <v>0</v>
      </c>
      <c r="Q34" s="249">
        <f t="shared" si="4"/>
        <v>0</v>
      </c>
      <c r="R34" s="251">
        <f t="shared" si="5"/>
        <v>1.5</v>
      </c>
      <c r="S34" s="510" t="str">
        <f t="shared" si="6"/>
        <v>E-</v>
      </c>
      <c r="T34" s="641">
        <f t="shared" si="67"/>
        <v>1.5</v>
      </c>
      <c r="U34" s="250">
        <f>'ACTA REPORTE 1ER TRI'!G93</f>
        <v>0</v>
      </c>
      <c r="V34" s="250">
        <f>'ACTA REPORTE 1ER TRI'!L93</f>
        <v>0</v>
      </c>
      <c r="W34" s="250">
        <f>'ACTA REPORTE 1ER TRI'!M93</f>
        <v>0</v>
      </c>
      <c r="X34" s="544" t="e">
        <f>'ACTA REPORTE 1ER TRI'!N93</f>
        <v>#N/A</v>
      </c>
      <c r="Y34" s="250">
        <f>'ACTA REPORTE 1ER TRI'!T93</f>
        <v>0</v>
      </c>
      <c r="Z34" s="250">
        <f>'ACTA REPORTE 1ER TRI'!Y93</f>
        <v>0</v>
      </c>
      <c r="AA34" s="250">
        <f>'ACTA REPORTE 1ER TRI'!Z93</f>
        <v>0</v>
      </c>
      <c r="AB34" s="547" t="str">
        <f>'ACTA REPORTE 1ER TRI'!AA93</f>
        <v>C-</v>
      </c>
      <c r="AC34" s="533">
        <f>'ACTA REPORTE 1ER TRI'!AB93</f>
        <v>5</v>
      </c>
      <c r="AD34" s="1123"/>
      <c r="AE34" s="510" t="str">
        <f t="shared" si="8"/>
        <v>E-</v>
      </c>
      <c r="AF34" s="522">
        <f t="shared" si="9"/>
        <v>1.6666666666666667</v>
      </c>
      <c r="AG34" s="285">
        <f t="shared" si="10"/>
        <v>0</v>
      </c>
      <c r="AH34" s="249">
        <f t="shared" si="11"/>
        <v>0</v>
      </c>
      <c r="AI34" s="251">
        <f t="shared" si="12"/>
        <v>1.5</v>
      </c>
      <c r="AJ34" s="510" t="str">
        <f t="shared" si="13"/>
        <v>E-</v>
      </c>
      <c r="AK34" s="641">
        <f t="shared" si="68"/>
        <v>1.5</v>
      </c>
      <c r="AL34" s="250">
        <f>'ACTA REPORTE 1ER TRI'!G150</f>
        <v>5</v>
      </c>
      <c r="AM34" s="250">
        <f>'ACTA REPORTE 1ER TRI'!L150</f>
        <v>5</v>
      </c>
      <c r="AN34" s="250">
        <f>'ACTA REPORTE 1ER TRI'!M150</f>
        <v>5</v>
      </c>
      <c r="AO34" s="544" t="str">
        <f>'ACTA REPORTE 1ER TRI'!N150</f>
        <v>C-</v>
      </c>
      <c r="AP34" s="250">
        <f>'ACTA REPORTE 1ER TRI'!T150</f>
        <v>5</v>
      </c>
      <c r="AQ34" s="250">
        <f>'ACTA REPORTE 1ER TRI'!Y150</f>
        <v>5</v>
      </c>
      <c r="AR34" s="250">
        <f>'ACTA REPORTE 1ER TRI'!Z150</f>
        <v>5</v>
      </c>
      <c r="AS34" s="547" t="str">
        <f>'ACTA REPORTE 1ER TRI'!AA150</f>
        <v>C-</v>
      </c>
      <c r="AT34" s="533">
        <f>'ACTA REPORTE 1ER TRI'!AB150</f>
        <v>5</v>
      </c>
      <c r="AU34" s="1123"/>
      <c r="AV34" s="510" t="str">
        <f t="shared" si="15"/>
        <v>C-</v>
      </c>
      <c r="AW34" s="522">
        <f t="shared" si="66"/>
        <v>5</v>
      </c>
      <c r="AX34" s="285">
        <f t="shared" si="16"/>
        <v>5</v>
      </c>
      <c r="AY34" s="249">
        <f t="shared" si="17"/>
        <v>3.5</v>
      </c>
      <c r="AZ34" s="251">
        <f t="shared" si="18"/>
        <v>1.5</v>
      </c>
      <c r="BA34" s="510" t="str">
        <f t="shared" si="19"/>
        <v>E-</v>
      </c>
      <c r="BB34" s="641">
        <f t="shared" si="69"/>
        <v>5</v>
      </c>
      <c r="BC34" s="250">
        <f>'ACTA REPORTE 1ER TRI'!G207</f>
        <v>5</v>
      </c>
      <c r="BD34" s="250">
        <f>'ACTA REPORTE 1ER TRI'!L207</f>
        <v>5</v>
      </c>
      <c r="BE34" s="250">
        <f>'ACTA REPORTE 1ER TRI'!M207</f>
        <v>5</v>
      </c>
      <c r="BF34" s="544" t="str">
        <f>'ACTA REPORTE 1ER TRI'!N207</f>
        <v>C-</v>
      </c>
      <c r="BG34" s="250">
        <f>'ACTA REPORTE 1ER TRI'!T207</f>
        <v>5</v>
      </c>
      <c r="BH34" s="250">
        <f>'ACTA REPORTE 1ER TRI'!Y207</f>
        <v>5</v>
      </c>
      <c r="BI34" s="250">
        <f>'ACTA REPORTE 1ER TRI'!Z207</f>
        <v>5</v>
      </c>
      <c r="BJ34" s="547" t="str">
        <f>'ACTA REPORTE 1ER TRI'!AA207</f>
        <v>C-</v>
      </c>
      <c r="BK34" s="533">
        <f>'ACTA REPORTE 1ER TRI'!AB207</f>
        <v>5</v>
      </c>
      <c r="BL34" s="1123"/>
      <c r="BM34" s="510" t="str">
        <f t="shared" si="21"/>
        <v>C-</v>
      </c>
      <c r="BN34" s="522">
        <f t="shared" si="22"/>
        <v>5</v>
      </c>
      <c r="BO34" s="285">
        <f t="shared" si="23"/>
        <v>5</v>
      </c>
      <c r="BP34" s="249">
        <f t="shared" si="24"/>
        <v>3.5</v>
      </c>
      <c r="BQ34" s="251">
        <f t="shared" si="25"/>
        <v>1.5</v>
      </c>
      <c r="BR34" s="510" t="str">
        <f t="shared" si="26"/>
        <v>E-</v>
      </c>
      <c r="BS34" s="641">
        <f t="shared" si="70"/>
        <v>5</v>
      </c>
      <c r="BT34" s="250">
        <f>'ACTA REPORTE 1ER TRI'!G264</f>
        <v>5</v>
      </c>
      <c r="BU34" s="250">
        <f>'ACTA REPORTE 1ER TRI'!L264</f>
        <v>5</v>
      </c>
      <c r="BV34" s="250">
        <f>'ACTA REPORTE 1ER TRI'!M264</f>
        <v>5</v>
      </c>
      <c r="BW34" s="544" t="str">
        <f>'ACTA REPORTE 1ER TRI'!N264</f>
        <v>C-</v>
      </c>
      <c r="BX34" s="250">
        <f>'ACTA REPORTE 1ER TRI'!T264</f>
        <v>5</v>
      </c>
      <c r="BY34" s="251">
        <f>'ACTA REPORTE 1ER TRI'!Y264</f>
        <v>5</v>
      </c>
      <c r="BZ34" s="250">
        <f>'ACTA REPORTE 1ER TRI'!Z264</f>
        <v>5</v>
      </c>
      <c r="CA34" s="624" t="str">
        <f>'ACTA REPORTE 1ER TRI'!AA264</f>
        <v>C-</v>
      </c>
      <c r="CB34" s="533">
        <f>'ACTA REPORTE 1ER TRI'!AB264</f>
        <v>5</v>
      </c>
      <c r="CC34" s="1123"/>
      <c r="CD34" s="510" t="str">
        <f t="shared" si="28"/>
        <v>C-</v>
      </c>
      <c r="CE34" s="522">
        <f t="shared" si="29"/>
        <v>5</v>
      </c>
      <c r="CF34" s="285">
        <f t="shared" si="30"/>
        <v>5</v>
      </c>
      <c r="CG34" s="249">
        <f t="shared" si="31"/>
        <v>3.5</v>
      </c>
      <c r="CH34" s="251">
        <f t="shared" si="32"/>
        <v>1.5</v>
      </c>
      <c r="CI34" s="510" t="str">
        <f t="shared" si="33"/>
        <v>E-</v>
      </c>
      <c r="CJ34" s="641">
        <f t="shared" si="71"/>
        <v>5</v>
      </c>
      <c r="CK34" s="250">
        <f>'ACTA REPORTE 1ER TRI'!G321</f>
        <v>5</v>
      </c>
      <c r="CL34" s="250">
        <f>'ACTA REPORTE 1ER TRI'!L321</f>
        <v>5</v>
      </c>
      <c r="CM34" s="250">
        <f>'ACTA REPORTE 1ER TRI'!M321</f>
        <v>5</v>
      </c>
      <c r="CN34" s="544" t="str">
        <f>'ACTA REPORTE 1ER TRI'!N321</f>
        <v>C-</v>
      </c>
      <c r="CO34" s="250">
        <f>'ACTA REPORTE 1ER TRI'!T321</f>
        <v>5</v>
      </c>
      <c r="CP34" s="250">
        <f>'ACTA REPORTE 1ER TRI'!Y321</f>
        <v>5</v>
      </c>
      <c r="CQ34" s="250">
        <f>'ACTA REPORTE 1ER TRI'!Z321</f>
        <v>5</v>
      </c>
      <c r="CR34" s="547" t="str">
        <f>'ACTA REPORTE 1ER TRI'!AA321</f>
        <v>C-</v>
      </c>
      <c r="CS34" s="533">
        <f>'ACTA REPORTE 1ER TRI'!AB321</f>
        <v>5</v>
      </c>
      <c r="CT34" s="1123"/>
      <c r="CU34" s="510" t="str">
        <f t="shared" si="35"/>
        <v>C-</v>
      </c>
      <c r="CV34" s="522">
        <f t="shared" si="36"/>
        <v>5</v>
      </c>
      <c r="CW34" s="285">
        <f t="shared" si="37"/>
        <v>5</v>
      </c>
      <c r="CX34" s="249">
        <f t="shared" si="38"/>
        <v>3.5</v>
      </c>
      <c r="CY34" s="251">
        <f t="shared" si="39"/>
        <v>1.5</v>
      </c>
      <c r="CZ34" s="510" t="str">
        <f t="shared" si="40"/>
        <v>E-</v>
      </c>
      <c r="DA34" s="641">
        <f t="shared" si="72"/>
        <v>5</v>
      </c>
      <c r="DB34" s="250">
        <f>'ACTA REPORTE 1ER TRI'!G378</f>
        <v>5</v>
      </c>
      <c r="DC34" s="250">
        <f>'ACTA REPORTE 1ER TRI'!L378</f>
        <v>5</v>
      </c>
      <c r="DD34" s="250">
        <f>'ACTA REPORTE 1ER TRI'!M378</f>
        <v>5</v>
      </c>
      <c r="DE34" s="544" t="str">
        <f>'ACTA REPORTE 1ER TRI'!N378</f>
        <v>C-</v>
      </c>
      <c r="DF34" s="250">
        <f>'ACTA REPORTE 1ER TRI'!T378</f>
        <v>5</v>
      </c>
      <c r="DG34" s="250">
        <f>'ACTA REPORTE 1ER TRI'!Y378</f>
        <v>5</v>
      </c>
      <c r="DH34" s="250">
        <f>'ACTA REPORTE 1ER TRI'!Z378</f>
        <v>5</v>
      </c>
      <c r="DI34" s="547" t="str">
        <f>'ACTA REPORTE 1ER TRI'!AA378</f>
        <v>C-</v>
      </c>
      <c r="DJ34" s="533">
        <f>'ACTA REPORTE 1ER TRI'!AB378</f>
        <v>5</v>
      </c>
      <c r="DK34" s="1123"/>
      <c r="DL34" s="510" t="str">
        <f t="shared" si="42"/>
        <v>C-</v>
      </c>
      <c r="DM34" s="522">
        <f t="shared" si="43"/>
        <v>5</v>
      </c>
      <c r="DN34" s="285">
        <f t="shared" si="44"/>
        <v>5</v>
      </c>
      <c r="DO34" s="249">
        <f t="shared" si="45"/>
        <v>3.5</v>
      </c>
      <c r="DP34" s="251">
        <f t="shared" si="46"/>
        <v>1.5</v>
      </c>
      <c r="DQ34" s="510" t="str">
        <f t="shared" si="47"/>
        <v>E-</v>
      </c>
      <c r="DR34" s="641">
        <f t="shared" si="73"/>
        <v>5</v>
      </c>
      <c r="DS34" s="250">
        <f>'ACTA REPORTE 1ER TRI'!G435</f>
        <v>5</v>
      </c>
      <c r="DT34" s="250">
        <f>'ACTA REPORTE 1ER TRI'!L435</f>
        <v>5</v>
      </c>
      <c r="DU34" s="250">
        <f>'ACTA REPORTE 1ER TRI'!M435</f>
        <v>5</v>
      </c>
      <c r="DV34" s="544" t="str">
        <f>'ACTA REPORTE 1ER TRI'!N435</f>
        <v>C-</v>
      </c>
      <c r="DW34" s="250">
        <f>'ACTA REPORTE 1ER TRI'!T435</f>
        <v>5</v>
      </c>
      <c r="DX34" s="250">
        <f>'ACTA REPORTE 1ER TRI'!Y435</f>
        <v>5</v>
      </c>
      <c r="DY34" s="250">
        <f>'ACTA REPORTE 1ER TRI'!Z435</f>
        <v>5</v>
      </c>
      <c r="DZ34" s="547" t="str">
        <f>'ACTA REPORTE 1ER TRI'!AA435</f>
        <v>C-</v>
      </c>
      <c r="EA34" s="533">
        <f>'ACTA REPORTE 1ER TRI'!AB435</f>
        <v>5</v>
      </c>
      <c r="EB34" s="1123"/>
      <c r="EC34" s="510" t="str">
        <f t="shared" si="49"/>
        <v>C-</v>
      </c>
      <c r="ED34" s="522">
        <f t="shared" si="50"/>
        <v>5</v>
      </c>
      <c r="EE34" s="285">
        <f t="shared" si="51"/>
        <v>5</v>
      </c>
      <c r="EF34" s="249">
        <f t="shared" si="52"/>
        <v>3.5</v>
      </c>
      <c r="EG34" s="251">
        <f t="shared" si="53"/>
        <v>1.5</v>
      </c>
      <c r="EH34" s="510" t="str">
        <f t="shared" si="54"/>
        <v>E-</v>
      </c>
      <c r="EI34" s="641">
        <f t="shared" si="74"/>
        <v>5</v>
      </c>
      <c r="EJ34" s="250">
        <f>'ACTA REPORTE 1ER TRI'!G492</f>
        <v>5</v>
      </c>
      <c r="EK34" s="250">
        <f>'ACTA REPORTE 1ER TRI'!L492</f>
        <v>5</v>
      </c>
      <c r="EL34" s="250">
        <f>'ACTA REPORTE 1ER TRI'!M492</f>
        <v>5</v>
      </c>
      <c r="EM34" s="544" t="str">
        <f>'ACTA REPORTE 1ER TRI'!N492</f>
        <v>C-</v>
      </c>
      <c r="EN34" s="250">
        <f>'ACTA REPORTE 1ER TRI'!T492</f>
        <v>5</v>
      </c>
      <c r="EO34" s="250">
        <f>'ACTA REPORTE 1ER TRI'!Y492</f>
        <v>5</v>
      </c>
      <c r="EP34" s="250">
        <f>'ACTA REPORTE 1ER TRI'!Z492</f>
        <v>5</v>
      </c>
      <c r="EQ34" s="547" t="str">
        <f>'ACTA REPORTE 1ER TRI'!AA492</f>
        <v>C-</v>
      </c>
      <c r="ER34" s="533">
        <f>'ACTA REPORTE 1ER TRI'!AB492</f>
        <v>5</v>
      </c>
      <c r="ES34" s="1123"/>
      <c r="ET34" s="510" t="str">
        <f t="shared" si="56"/>
        <v>C-</v>
      </c>
      <c r="EU34" s="522">
        <f t="shared" si="57"/>
        <v>5</v>
      </c>
      <c r="EV34" s="285">
        <f t="shared" si="58"/>
        <v>5</v>
      </c>
      <c r="EW34" s="249">
        <f t="shared" si="59"/>
        <v>3.5</v>
      </c>
      <c r="EX34" s="251">
        <f t="shared" si="60"/>
        <v>1.5</v>
      </c>
      <c r="EY34" s="510" t="str">
        <f t="shared" si="61"/>
        <v>E-</v>
      </c>
      <c r="EZ34" s="641">
        <f t="shared" si="75"/>
        <v>5</v>
      </c>
      <c r="FA34" s="503" t="str">
        <f t="shared" si="63"/>
        <v>E-</v>
      </c>
      <c r="FB34" s="645">
        <f t="shared" si="64"/>
        <v>4.2592592592592595</v>
      </c>
      <c r="FC34" s="503" t="str">
        <f t="shared" si="65"/>
        <v>E-</v>
      </c>
      <c r="FD34" s="752">
        <f t="shared" si="0"/>
        <v>4.2222222222222223</v>
      </c>
    </row>
    <row r="35" spans="1:160" s="42" customFormat="1" ht="60" customHeight="1" x14ac:dyDescent="0.5">
      <c r="A35" s="41"/>
      <c r="B35" s="536">
        <v>25</v>
      </c>
      <c r="C35" s="72">
        <f>DATOS!F32</f>
        <v>0</v>
      </c>
      <c r="D35" s="250">
        <f>'ACTA REPORTE 1ER TRI'!G37</f>
        <v>0</v>
      </c>
      <c r="E35" s="250">
        <f>'ACTA REPORTE 1ER TRI'!L37</f>
        <v>0</v>
      </c>
      <c r="F35" s="250">
        <f>'ACTA REPORTE 1ER TRI'!M37</f>
        <v>0</v>
      </c>
      <c r="G35" s="544" t="e">
        <f>'ACTA REPORTE 1ER TRI'!N37</f>
        <v>#N/A</v>
      </c>
      <c r="H35" s="250">
        <f>'ACTA REPORTE 1ER TRI'!T37</f>
        <v>0</v>
      </c>
      <c r="I35" s="250">
        <f>'ACTA REPORTE 1ER TRI'!Y37</f>
        <v>0</v>
      </c>
      <c r="J35" s="250">
        <f>'ACTA REPORTE 1ER TRI'!Z37</f>
        <v>0</v>
      </c>
      <c r="K35" s="547" t="str">
        <f>'ACTA REPORTE 1ER TRI'!AA37</f>
        <v>C-</v>
      </c>
      <c r="L35" s="533">
        <f>'ACTA REPORTE 1ER TRI'!AB37</f>
        <v>5</v>
      </c>
      <c r="M35" s="1123"/>
      <c r="N35" s="510" t="str">
        <f t="shared" si="1"/>
        <v>E-</v>
      </c>
      <c r="O35" s="522">
        <f t="shared" si="2"/>
        <v>1.6666666666666667</v>
      </c>
      <c r="P35" s="285">
        <f t="shared" si="3"/>
        <v>0</v>
      </c>
      <c r="Q35" s="249">
        <f t="shared" si="4"/>
        <v>0</v>
      </c>
      <c r="R35" s="251">
        <f t="shared" si="5"/>
        <v>1.5</v>
      </c>
      <c r="S35" s="510" t="str">
        <f t="shared" si="6"/>
        <v>E-</v>
      </c>
      <c r="T35" s="641">
        <f t="shared" si="67"/>
        <v>1.5</v>
      </c>
      <c r="U35" s="250">
        <f>'ACTA REPORTE 1ER TRI'!G94</f>
        <v>0</v>
      </c>
      <c r="V35" s="250">
        <f>'ACTA REPORTE 1ER TRI'!L94</f>
        <v>0</v>
      </c>
      <c r="W35" s="250">
        <f>'ACTA REPORTE 1ER TRI'!M94</f>
        <v>0</v>
      </c>
      <c r="X35" s="544" t="e">
        <f>'ACTA REPORTE 1ER TRI'!N94</f>
        <v>#N/A</v>
      </c>
      <c r="Y35" s="250">
        <f>'ACTA REPORTE 1ER TRI'!T94</f>
        <v>0</v>
      </c>
      <c r="Z35" s="250">
        <f>'ACTA REPORTE 1ER TRI'!Y94</f>
        <v>0</v>
      </c>
      <c r="AA35" s="250">
        <f>'ACTA REPORTE 1ER TRI'!Z94</f>
        <v>0</v>
      </c>
      <c r="AB35" s="547" t="str">
        <f>'ACTA REPORTE 1ER TRI'!AA94</f>
        <v>C-</v>
      </c>
      <c r="AC35" s="533">
        <f>'ACTA REPORTE 1ER TRI'!AB94</f>
        <v>5</v>
      </c>
      <c r="AD35" s="1123"/>
      <c r="AE35" s="510" t="str">
        <f t="shared" si="8"/>
        <v>E-</v>
      </c>
      <c r="AF35" s="522">
        <f t="shared" si="9"/>
        <v>1.6666666666666667</v>
      </c>
      <c r="AG35" s="285">
        <f t="shared" si="10"/>
        <v>0</v>
      </c>
      <c r="AH35" s="249">
        <f t="shared" si="11"/>
        <v>0</v>
      </c>
      <c r="AI35" s="251">
        <f t="shared" si="12"/>
        <v>1.5</v>
      </c>
      <c r="AJ35" s="510" t="str">
        <f t="shared" si="13"/>
        <v>E-</v>
      </c>
      <c r="AK35" s="641">
        <f t="shared" si="68"/>
        <v>1.5</v>
      </c>
      <c r="AL35" s="250">
        <f>'ACTA REPORTE 1ER TRI'!G151</f>
        <v>5</v>
      </c>
      <c r="AM35" s="250">
        <f>'ACTA REPORTE 1ER TRI'!L151</f>
        <v>5</v>
      </c>
      <c r="AN35" s="250">
        <f>'ACTA REPORTE 1ER TRI'!M151</f>
        <v>5</v>
      </c>
      <c r="AO35" s="544" t="str">
        <f>'ACTA REPORTE 1ER TRI'!N151</f>
        <v>C-</v>
      </c>
      <c r="AP35" s="250">
        <f>'ACTA REPORTE 1ER TRI'!T151</f>
        <v>5</v>
      </c>
      <c r="AQ35" s="250">
        <f>'ACTA REPORTE 1ER TRI'!Y151</f>
        <v>5</v>
      </c>
      <c r="AR35" s="250">
        <f>'ACTA REPORTE 1ER TRI'!Z151</f>
        <v>5</v>
      </c>
      <c r="AS35" s="547" t="str">
        <f>'ACTA REPORTE 1ER TRI'!AA151</f>
        <v>C-</v>
      </c>
      <c r="AT35" s="533">
        <f>'ACTA REPORTE 1ER TRI'!AB151</f>
        <v>5</v>
      </c>
      <c r="AU35" s="1123"/>
      <c r="AV35" s="510" t="str">
        <f t="shared" si="15"/>
        <v>C-</v>
      </c>
      <c r="AW35" s="522">
        <f t="shared" si="66"/>
        <v>5</v>
      </c>
      <c r="AX35" s="285">
        <f t="shared" si="16"/>
        <v>5</v>
      </c>
      <c r="AY35" s="249">
        <f t="shared" si="17"/>
        <v>3.5</v>
      </c>
      <c r="AZ35" s="251">
        <f t="shared" si="18"/>
        <v>1.5</v>
      </c>
      <c r="BA35" s="510" t="str">
        <f t="shared" si="19"/>
        <v>E-</v>
      </c>
      <c r="BB35" s="641">
        <f t="shared" si="69"/>
        <v>5</v>
      </c>
      <c r="BC35" s="250">
        <f>'ACTA REPORTE 1ER TRI'!G208</f>
        <v>5</v>
      </c>
      <c r="BD35" s="250">
        <f>'ACTA REPORTE 1ER TRI'!L208</f>
        <v>5</v>
      </c>
      <c r="BE35" s="250">
        <f>'ACTA REPORTE 1ER TRI'!M208</f>
        <v>5</v>
      </c>
      <c r="BF35" s="544" t="str">
        <f>'ACTA REPORTE 1ER TRI'!N208</f>
        <v>C-</v>
      </c>
      <c r="BG35" s="250">
        <f>'ACTA REPORTE 1ER TRI'!T208</f>
        <v>5</v>
      </c>
      <c r="BH35" s="250">
        <f>'ACTA REPORTE 1ER TRI'!Y208</f>
        <v>5</v>
      </c>
      <c r="BI35" s="250">
        <f>'ACTA REPORTE 1ER TRI'!Z208</f>
        <v>5</v>
      </c>
      <c r="BJ35" s="547" t="str">
        <f>'ACTA REPORTE 1ER TRI'!AA208</f>
        <v>C-</v>
      </c>
      <c r="BK35" s="533">
        <f>'ACTA REPORTE 1ER TRI'!AB208</f>
        <v>5</v>
      </c>
      <c r="BL35" s="1123"/>
      <c r="BM35" s="510" t="str">
        <f t="shared" si="21"/>
        <v>C-</v>
      </c>
      <c r="BN35" s="522">
        <f t="shared" si="22"/>
        <v>5</v>
      </c>
      <c r="BO35" s="285">
        <f t="shared" si="23"/>
        <v>5</v>
      </c>
      <c r="BP35" s="249">
        <f t="shared" si="24"/>
        <v>3.5</v>
      </c>
      <c r="BQ35" s="251">
        <f t="shared" si="25"/>
        <v>1.5</v>
      </c>
      <c r="BR35" s="510" t="str">
        <f t="shared" si="26"/>
        <v>E-</v>
      </c>
      <c r="BS35" s="641">
        <f t="shared" si="70"/>
        <v>5</v>
      </c>
      <c r="BT35" s="250">
        <f>'ACTA REPORTE 1ER TRI'!G265</f>
        <v>5</v>
      </c>
      <c r="BU35" s="250">
        <f>'ACTA REPORTE 1ER TRI'!L265</f>
        <v>5</v>
      </c>
      <c r="BV35" s="250">
        <f>'ACTA REPORTE 1ER TRI'!M265</f>
        <v>5</v>
      </c>
      <c r="BW35" s="544" t="str">
        <f>'ACTA REPORTE 1ER TRI'!N265</f>
        <v>C-</v>
      </c>
      <c r="BX35" s="250">
        <f>'ACTA REPORTE 1ER TRI'!T265</f>
        <v>5</v>
      </c>
      <c r="BY35" s="251">
        <f>'ACTA REPORTE 1ER TRI'!Y265</f>
        <v>5</v>
      </c>
      <c r="BZ35" s="250">
        <f>'ACTA REPORTE 1ER TRI'!Z265</f>
        <v>5</v>
      </c>
      <c r="CA35" s="624" t="str">
        <f>'ACTA REPORTE 1ER TRI'!AA265</f>
        <v>C-</v>
      </c>
      <c r="CB35" s="533">
        <f>'ACTA REPORTE 1ER TRI'!AB265</f>
        <v>5</v>
      </c>
      <c r="CC35" s="1123"/>
      <c r="CD35" s="510" t="str">
        <f t="shared" si="28"/>
        <v>C-</v>
      </c>
      <c r="CE35" s="522">
        <f t="shared" si="29"/>
        <v>5</v>
      </c>
      <c r="CF35" s="285">
        <f t="shared" si="30"/>
        <v>5</v>
      </c>
      <c r="CG35" s="249">
        <f t="shared" si="31"/>
        <v>3.5</v>
      </c>
      <c r="CH35" s="251">
        <f t="shared" si="32"/>
        <v>1.5</v>
      </c>
      <c r="CI35" s="510" t="str">
        <f t="shared" si="33"/>
        <v>E-</v>
      </c>
      <c r="CJ35" s="641">
        <f t="shared" si="71"/>
        <v>5</v>
      </c>
      <c r="CK35" s="250">
        <f>'ACTA REPORTE 1ER TRI'!G322</f>
        <v>5</v>
      </c>
      <c r="CL35" s="250">
        <f>'ACTA REPORTE 1ER TRI'!L322</f>
        <v>5</v>
      </c>
      <c r="CM35" s="250">
        <f>'ACTA REPORTE 1ER TRI'!M322</f>
        <v>5</v>
      </c>
      <c r="CN35" s="544" t="str">
        <f>'ACTA REPORTE 1ER TRI'!N322</f>
        <v>C-</v>
      </c>
      <c r="CO35" s="250">
        <f>'ACTA REPORTE 1ER TRI'!T322</f>
        <v>5</v>
      </c>
      <c r="CP35" s="250">
        <f>'ACTA REPORTE 1ER TRI'!Y322</f>
        <v>5</v>
      </c>
      <c r="CQ35" s="250">
        <f>'ACTA REPORTE 1ER TRI'!Z322</f>
        <v>5</v>
      </c>
      <c r="CR35" s="547" t="str">
        <f>'ACTA REPORTE 1ER TRI'!AA322</f>
        <v>C-</v>
      </c>
      <c r="CS35" s="533">
        <f>'ACTA REPORTE 1ER TRI'!AB322</f>
        <v>5</v>
      </c>
      <c r="CT35" s="1123"/>
      <c r="CU35" s="510" t="str">
        <f t="shared" si="35"/>
        <v>C-</v>
      </c>
      <c r="CV35" s="522">
        <f t="shared" si="36"/>
        <v>5</v>
      </c>
      <c r="CW35" s="285">
        <f t="shared" si="37"/>
        <v>5</v>
      </c>
      <c r="CX35" s="249">
        <f t="shared" si="38"/>
        <v>3.5</v>
      </c>
      <c r="CY35" s="251">
        <f t="shared" si="39"/>
        <v>1.5</v>
      </c>
      <c r="CZ35" s="510" t="str">
        <f t="shared" si="40"/>
        <v>E-</v>
      </c>
      <c r="DA35" s="641">
        <f t="shared" si="72"/>
        <v>5</v>
      </c>
      <c r="DB35" s="250">
        <f>'ACTA REPORTE 1ER TRI'!G379</f>
        <v>5</v>
      </c>
      <c r="DC35" s="250">
        <f>'ACTA REPORTE 1ER TRI'!L379</f>
        <v>5</v>
      </c>
      <c r="DD35" s="250">
        <f>'ACTA REPORTE 1ER TRI'!M379</f>
        <v>5</v>
      </c>
      <c r="DE35" s="544" t="str">
        <f>'ACTA REPORTE 1ER TRI'!N379</f>
        <v>C-</v>
      </c>
      <c r="DF35" s="250">
        <f>'ACTA REPORTE 1ER TRI'!T379</f>
        <v>5</v>
      </c>
      <c r="DG35" s="250">
        <f>'ACTA REPORTE 1ER TRI'!Y379</f>
        <v>5</v>
      </c>
      <c r="DH35" s="250">
        <f>'ACTA REPORTE 1ER TRI'!Z379</f>
        <v>5</v>
      </c>
      <c r="DI35" s="547" t="str">
        <f>'ACTA REPORTE 1ER TRI'!AA379</f>
        <v>C-</v>
      </c>
      <c r="DJ35" s="533">
        <f>'ACTA REPORTE 1ER TRI'!AB379</f>
        <v>5</v>
      </c>
      <c r="DK35" s="1123"/>
      <c r="DL35" s="510" t="str">
        <f t="shared" si="42"/>
        <v>C-</v>
      </c>
      <c r="DM35" s="522">
        <f t="shared" si="43"/>
        <v>5</v>
      </c>
      <c r="DN35" s="285">
        <f t="shared" si="44"/>
        <v>5</v>
      </c>
      <c r="DO35" s="249">
        <f t="shared" si="45"/>
        <v>3.5</v>
      </c>
      <c r="DP35" s="251">
        <f t="shared" si="46"/>
        <v>1.5</v>
      </c>
      <c r="DQ35" s="510" t="str">
        <f t="shared" si="47"/>
        <v>E-</v>
      </c>
      <c r="DR35" s="641">
        <f t="shared" si="73"/>
        <v>5</v>
      </c>
      <c r="DS35" s="250">
        <f>'ACTA REPORTE 1ER TRI'!G436</f>
        <v>5</v>
      </c>
      <c r="DT35" s="250">
        <f>'ACTA REPORTE 1ER TRI'!L436</f>
        <v>5</v>
      </c>
      <c r="DU35" s="250">
        <f>'ACTA REPORTE 1ER TRI'!M436</f>
        <v>5</v>
      </c>
      <c r="DV35" s="544" t="str">
        <f>'ACTA REPORTE 1ER TRI'!N436</f>
        <v>C-</v>
      </c>
      <c r="DW35" s="250">
        <f>'ACTA REPORTE 1ER TRI'!T436</f>
        <v>5</v>
      </c>
      <c r="DX35" s="250">
        <f>'ACTA REPORTE 1ER TRI'!Y436</f>
        <v>5</v>
      </c>
      <c r="DY35" s="250">
        <f>'ACTA REPORTE 1ER TRI'!Z436</f>
        <v>5</v>
      </c>
      <c r="DZ35" s="547" t="str">
        <f>'ACTA REPORTE 1ER TRI'!AA436</f>
        <v>C-</v>
      </c>
      <c r="EA35" s="533">
        <f>'ACTA REPORTE 1ER TRI'!AB436</f>
        <v>5</v>
      </c>
      <c r="EB35" s="1123"/>
      <c r="EC35" s="510" t="str">
        <f t="shared" si="49"/>
        <v>C-</v>
      </c>
      <c r="ED35" s="522">
        <f t="shared" si="50"/>
        <v>5</v>
      </c>
      <c r="EE35" s="285">
        <f t="shared" si="51"/>
        <v>5</v>
      </c>
      <c r="EF35" s="249">
        <f t="shared" si="52"/>
        <v>3.5</v>
      </c>
      <c r="EG35" s="251">
        <f t="shared" si="53"/>
        <v>1.5</v>
      </c>
      <c r="EH35" s="510" t="str">
        <f t="shared" si="54"/>
        <v>E-</v>
      </c>
      <c r="EI35" s="641">
        <f t="shared" si="74"/>
        <v>5</v>
      </c>
      <c r="EJ35" s="250">
        <f>'ACTA REPORTE 1ER TRI'!G493</f>
        <v>5</v>
      </c>
      <c r="EK35" s="250">
        <f>'ACTA REPORTE 1ER TRI'!L493</f>
        <v>5</v>
      </c>
      <c r="EL35" s="250">
        <f>'ACTA REPORTE 1ER TRI'!M493</f>
        <v>5</v>
      </c>
      <c r="EM35" s="544" t="str">
        <f>'ACTA REPORTE 1ER TRI'!N493</f>
        <v>C-</v>
      </c>
      <c r="EN35" s="250">
        <f>'ACTA REPORTE 1ER TRI'!T493</f>
        <v>5</v>
      </c>
      <c r="EO35" s="250">
        <f>'ACTA REPORTE 1ER TRI'!Y493</f>
        <v>5</v>
      </c>
      <c r="EP35" s="250">
        <f>'ACTA REPORTE 1ER TRI'!Z493</f>
        <v>5</v>
      </c>
      <c r="EQ35" s="547" t="str">
        <f>'ACTA REPORTE 1ER TRI'!AA493</f>
        <v>C-</v>
      </c>
      <c r="ER35" s="533">
        <f>'ACTA REPORTE 1ER TRI'!AB493</f>
        <v>5</v>
      </c>
      <c r="ES35" s="1123"/>
      <c r="ET35" s="510" t="str">
        <f t="shared" si="56"/>
        <v>C-</v>
      </c>
      <c r="EU35" s="522">
        <f t="shared" si="57"/>
        <v>5</v>
      </c>
      <c r="EV35" s="285">
        <f t="shared" si="58"/>
        <v>5</v>
      </c>
      <c r="EW35" s="249">
        <f t="shared" si="59"/>
        <v>3.5</v>
      </c>
      <c r="EX35" s="251">
        <f t="shared" si="60"/>
        <v>1.5</v>
      </c>
      <c r="EY35" s="510" t="str">
        <f t="shared" si="61"/>
        <v>E-</v>
      </c>
      <c r="EZ35" s="641">
        <f t="shared" si="75"/>
        <v>5</v>
      </c>
      <c r="FA35" s="503" t="str">
        <f t="shared" si="63"/>
        <v>E-</v>
      </c>
      <c r="FB35" s="645">
        <f t="shared" si="64"/>
        <v>4.2592592592592595</v>
      </c>
      <c r="FC35" s="503" t="str">
        <f t="shared" si="65"/>
        <v>E-</v>
      </c>
      <c r="FD35" s="752">
        <f t="shared" si="0"/>
        <v>4.2222222222222223</v>
      </c>
    </row>
    <row r="36" spans="1:160" s="42" customFormat="1" ht="60" customHeight="1" x14ac:dyDescent="0.5">
      <c r="A36" s="41"/>
      <c r="B36" s="536">
        <v>26</v>
      </c>
      <c r="C36" s="72">
        <f>DATOS!F33</f>
        <v>0</v>
      </c>
      <c r="D36" s="250">
        <f>'ACTA REPORTE 1ER TRI'!G38</f>
        <v>0</v>
      </c>
      <c r="E36" s="250">
        <f>'ACTA REPORTE 1ER TRI'!L38</f>
        <v>0</v>
      </c>
      <c r="F36" s="250">
        <f>'ACTA REPORTE 1ER TRI'!M38</f>
        <v>0</v>
      </c>
      <c r="G36" s="544" t="e">
        <f>'ACTA REPORTE 1ER TRI'!N38</f>
        <v>#N/A</v>
      </c>
      <c r="H36" s="250">
        <f>'ACTA REPORTE 1ER TRI'!T38</f>
        <v>0</v>
      </c>
      <c r="I36" s="250">
        <f>'ACTA REPORTE 1ER TRI'!Y38</f>
        <v>0</v>
      </c>
      <c r="J36" s="250">
        <f>'ACTA REPORTE 1ER TRI'!Z38</f>
        <v>0</v>
      </c>
      <c r="K36" s="547" t="str">
        <f>'ACTA REPORTE 1ER TRI'!AA38</f>
        <v>D+</v>
      </c>
      <c r="L36" s="533">
        <f>'ACTA REPORTE 1ER TRI'!AB38</f>
        <v>4</v>
      </c>
      <c r="M36" s="1123"/>
      <c r="N36" s="510" t="str">
        <f t="shared" si="1"/>
        <v>E-</v>
      </c>
      <c r="O36" s="522">
        <f t="shared" si="2"/>
        <v>1.3333333333333333</v>
      </c>
      <c r="P36" s="285">
        <f t="shared" si="3"/>
        <v>0</v>
      </c>
      <c r="Q36" s="249">
        <f t="shared" si="4"/>
        <v>0</v>
      </c>
      <c r="R36" s="251">
        <f t="shared" si="5"/>
        <v>1.2</v>
      </c>
      <c r="S36" s="510" t="str">
        <f t="shared" si="6"/>
        <v>E-</v>
      </c>
      <c r="T36" s="641">
        <f t="shared" si="67"/>
        <v>1.2</v>
      </c>
      <c r="U36" s="250">
        <f>'ACTA REPORTE 1ER TRI'!G95</f>
        <v>0</v>
      </c>
      <c r="V36" s="250">
        <f>'ACTA REPORTE 1ER TRI'!L95</f>
        <v>0</v>
      </c>
      <c r="W36" s="250">
        <f>'ACTA REPORTE 1ER TRI'!M95</f>
        <v>0</v>
      </c>
      <c r="X36" s="544" t="e">
        <f>'ACTA REPORTE 1ER TRI'!N95</f>
        <v>#N/A</v>
      </c>
      <c r="Y36" s="250">
        <f>'ACTA REPORTE 1ER TRI'!T95</f>
        <v>0</v>
      </c>
      <c r="Z36" s="250">
        <f>'ACTA REPORTE 1ER TRI'!Y95</f>
        <v>0</v>
      </c>
      <c r="AA36" s="250">
        <f>'ACTA REPORTE 1ER TRI'!Z95</f>
        <v>0</v>
      </c>
      <c r="AB36" s="547" t="str">
        <f>'ACTA REPORTE 1ER TRI'!AA95</f>
        <v>D+</v>
      </c>
      <c r="AC36" s="533">
        <f>'ACTA REPORTE 1ER TRI'!AB95</f>
        <v>4</v>
      </c>
      <c r="AD36" s="1123"/>
      <c r="AE36" s="510" t="str">
        <f t="shared" si="8"/>
        <v>E-</v>
      </c>
      <c r="AF36" s="522">
        <f t="shared" si="9"/>
        <v>1.3333333333333333</v>
      </c>
      <c r="AG36" s="285">
        <f t="shared" si="10"/>
        <v>0</v>
      </c>
      <c r="AH36" s="249">
        <f t="shared" si="11"/>
        <v>0</v>
      </c>
      <c r="AI36" s="251">
        <f t="shared" si="12"/>
        <v>1.2</v>
      </c>
      <c r="AJ36" s="510" t="str">
        <f t="shared" si="13"/>
        <v>E-</v>
      </c>
      <c r="AK36" s="641">
        <f t="shared" si="68"/>
        <v>1.2</v>
      </c>
      <c r="AL36" s="250">
        <f>'ACTA REPORTE 1ER TRI'!G152</f>
        <v>4</v>
      </c>
      <c r="AM36" s="250">
        <f>'ACTA REPORTE 1ER TRI'!L152</f>
        <v>4</v>
      </c>
      <c r="AN36" s="250">
        <f>'ACTA REPORTE 1ER TRI'!M152</f>
        <v>4</v>
      </c>
      <c r="AO36" s="544" t="str">
        <f>'ACTA REPORTE 1ER TRI'!N152</f>
        <v>D+</v>
      </c>
      <c r="AP36" s="250">
        <f>'ACTA REPORTE 1ER TRI'!T152</f>
        <v>4</v>
      </c>
      <c r="AQ36" s="250">
        <f>'ACTA REPORTE 1ER TRI'!Y152</f>
        <v>4</v>
      </c>
      <c r="AR36" s="250">
        <f>'ACTA REPORTE 1ER TRI'!Z152</f>
        <v>4</v>
      </c>
      <c r="AS36" s="547" t="str">
        <f>'ACTA REPORTE 1ER TRI'!AA152</f>
        <v>D+</v>
      </c>
      <c r="AT36" s="533">
        <f>'ACTA REPORTE 1ER TRI'!AB152</f>
        <v>4</v>
      </c>
      <c r="AU36" s="1123"/>
      <c r="AV36" s="510" t="str">
        <f t="shared" si="15"/>
        <v>D+</v>
      </c>
      <c r="AW36" s="522">
        <f t="shared" si="66"/>
        <v>4</v>
      </c>
      <c r="AX36" s="285">
        <f t="shared" si="16"/>
        <v>4</v>
      </c>
      <c r="AY36" s="249">
        <f t="shared" si="17"/>
        <v>2.8</v>
      </c>
      <c r="AZ36" s="251">
        <f t="shared" si="18"/>
        <v>1.2</v>
      </c>
      <c r="BA36" s="510" t="str">
        <f t="shared" si="19"/>
        <v>E-</v>
      </c>
      <c r="BB36" s="641">
        <f t="shared" si="69"/>
        <v>4</v>
      </c>
      <c r="BC36" s="250">
        <f>'ACTA REPORTE 1ER TRI'!G209</f>
        <v>4</v>
      </c>
      <c r="BD36" s="250">
        <f>'ACTA REPORTE 1ER TRI'!L209</f>
        <v>4</v>
      </c>
      <c r="BE36" s="250">
        <f>'ACTA REPORTE 1ER TRI'!M209</f>
        <v>4</v>
      </c>
      <c r="BF36" s="544" t="str">
        <f>'ACTA REPORTE 1ER TRI'!N209</f>
        <v>D+</v>
      </c>
      <c r="BG36" s="250">
        <f>'ACTA REPORTE 1ER TRI'!T209</f>
        <v>4</v>
      </c>
      <c r="BH36" s="250">
        <f>'ACTA REPORTE 1ER TRI'!Y209</f>
        <v>4</v>
      </c>
      <c r="BI36" s="250">
        <f>'ACTA REPORTE 1ER TRI'!Z209</f>
        <v>4</v>
      </c>
      <c r="BJ36" s="547" t="str">
        <f>'ACTA REPORTE 1ER TRI'!AA209</f>
        <v>D+</v>
      </c>
      <c r="BK36" s="533">
        <f>'ACTA REPORTE 1ER TRI'!AB209</f>
        <v>4</v>
      </c>
      <c r="BL36" s="1123"/>
      <c r="BM36" s="510" t="str">
        <f t="shared" si="21"/>
        <v>D+</v>
      </c>
      <c r="BN36" s="522">
        <f t="shared" si="22"/>
        <v>4</v>
      </c>
      <c r="BO36" s="285">
        <f t="shared" si="23"/>
        <v>4</v>
      </c>
      <c r="BP36" s="249">
        <f t="shared" si="24"/>
        <v>2.8</v>
      </c>
      <c r="BQ36" s="251">
        <f t="shared" si="25"/>
        <v>1.2</v>
      </c>
      <c r="BR36" s="510" t="str">
        <f t="shared" si="26"/>
        <v>E-</v>
      </c>
      <c r="BS36" s="641">
        <f t="shared" si="70"/>
        <v>4</v>
      </c>
      <c r="BT36" s="250">
        <f>'ACTA REPORTE 1ER TRI'!G266</f>
        <v>4</v>
      </c>
      <c r="BU36" s="250">
        <f>'ACTA REPORTE 1ER TRI'!L266</f>
        <v>4</v>
      </c>
      <c r="BV36" s="250">
        <f>'ACTA REPORTE 1ER TRI'!M266</f>
        <v>4</v>
      </c>
      <c r="BW36" s="544" t="str">
        <f>'ACTA REPORTE 1ER TRI'!N266</f>
        <v>D+</v>
      </c>
      <c r="BX36" s="250">
        <f>'ACTA REPORTE 1ER TRI'!T266</f>
        <v>4</v>
      </c>
      <c r="BY36" s="251">
        <f>'ACTA REPORTE 1ER TRI'!Y266</f>
        <v>4</v>
      </c>
      <c r="BZ36" s="250">
        <f>'ACTA REPORTE 1ER TRI'!Z266</f>
        <v>4</v>
      </c>
      <c r="CA36" s="624" t="str">
        <f>'ACTA REPORTE 1ER TRI'!AA266</f>
        <v>D+</v>
      </c>
      <c r="CB36" s="533">
        <f>'ACTA REPORTE 1ER TRI'!AB266</f>
        <v>4</v>
      </c>
      <c r="CC36" s="1123"/>
      <c r="CD36" s="510" t="str">
        <f t="shared" si="28"/>
        <v>D+</v>
      </c>
      <c r="CE36" s="522">
        <f t="shared" si="29"/>
        <v>4</v>
      </c>
      <c r="CF36" s="285">
        <f t="shared" si="30"/>
        <v>4</v>
      </c>
      <c r="CG36" s="249">
        <f t="shared" si="31"/>
        <v>2.8</v>
      </c>
      <c r="CH36" s="251">
        <f t="shared" si="32"/>
        <v>1.2</v>
      </c>
      <c r="CI36" s="510" t="str">
        <f t="shared" si="33"/>
        <v>E-</v>
      </c>
      <c r="CJ36" s="641">
        <f t="shared" si="71"/>
        <v>4</v>
      </c>
      <c r="CK36" s="250">
        <f>'ACTA REPORTE 1ER TRI'!G323</f>
        <v>4</v>
      </c>
      <c r="CL36" s="250">
        <f>'ACTA REPORTE 1ER TRI'!L323</f>
        <v>4</v>
      </c>
      <c r="CM36" s="250">
        <f>'ACTA REPORTE 1ER TRI'!M323</f>
        <v>4</v>
      </c>
      <c r="CN36" s="544" t="str">
        <f>'ACTA REPORTE 1ER TRI'!N323</f>
        <v>D+</v>
      </c>
      <c r="CO36" s="250">
        <f>'ACTA REPORTE 1ER TRI'!T323</f>
        <v>4</v>
      </c>
      <c r="CP36" s="250">
        <f>'ACTA REPORTE 1ER TRI'!Y323</f>
        <v>4</v>
      </c>
      <c r="CQ36" s="250">
        <f>'ACTA REPORTE 1ER TRI'!Z323</f>
        <v>4</v>
      </c>
      <c r="CR36" s="547" t="str">
        <f>'ACTA REPORTE 1ER TRI'!AA323</f>
        <v>D+</v>
      </c>
      <c r="CS36" s="533">
        <f>'ACTA REPORTE 1ER TRI'!AB323</f>
        <v>4</v>
      </c>
      <c r="CT36" s="1123"/>
      <c r="CU36" s="510" t="str">
        <f t="shared" si="35"/>
        <v>D+</v>
      </c>
      <c r="CV36" s="522">
        <f t="shared" si="36"/>
        <v>4</v>
      </c>
      <c r="CW36" s="285">
        <f t="shared" si="37"/>
        <v>4</v>
      </c>
      <c r="CX36" s="249">
        <f t="shared" si="38"/>
        <v>2.8</v>
      </c>
      <c r="CY36" s="251">
        <f t="shared" si="39"/>
        <v>1.2</v>
      </c>
      <c r="CZ36" s="510" t="str">
        <f t="shared" si="40"/>
        <v>E-</v>
      </c>
      <c r="DA36" s="641">
        <f t="shared" si="72"/>
        <v>4</v>
      </c>
      <c r="DB36" s="250">
        <f>'ACTA REPORTE 1ER TRI'!G380</f>
        <v>4</v>
      </c>
      <c r="DC36" s="250">
        <f>'ACTA REPORTE 1ER TRI'!L380</f>
        <v>4</v>
      </c>
      <c r="DD36" s="250">
        <f>'ACTA REPORTE 1ER TRI'!M380</f>
        <v>4</v>
      </c>
      <c r="DE36" s="544" t="str">
        <f>'ACTA REPORTE 1ER TRI'!N380</f>
        <v>D+</v>
      </c>
      <c r="DF36" s="250">
        <f>'ACTA REPORTE 1ER TRI'!T380</f>
        <v>4</v>
      </c>
      <c r="DG36" s="250">
        <f>'ACTA REPORTE 1ER TRI'!Y380</f>
        <v>4</v>
      </c>
      <c r="DH36" s="250">
        <f>'ACTA REPORTE 1ER TRI'!Z380</f>
        <v>4</v>
      </c>
      <c r="DI36" s="547" t="str">
        <f>'ACTA REPORTE 1ER TRI'!AA380</f>
        <v>D+</v>
      </c>
      <c r="DJ36" s="533">
        <f>'ACTA REPORTE 1ER TRI'!AB380</f>
        <v>4</v>
      </c>
      <c r="DK36" s="1123"/>
      <c r="DL36" s="510" t="str">
        <f t="shared" si="42"/>
        <v>D+</v>
      </c>
      <c r="DM36" s="522">
        <f t="shared" si="43"/>
        <v>4</v>
      </c>
      <c r="DN36" s="285">
        <f t="shared" si="44"/>
        <v>4</v>
      </c>
      <c r="DO36" s="249">
        <f t="shared" si="45"/>
        <v>2.8</v>
      </c>
      <c r="DP36" s="251">
        <f t="shared" si="46"/>
        <v>1.2</v>
      </c>
      <c r="DQ36" s="510" t="str">
        <f t="shared" si="47"/>
        <v>E-</v>
      </c>
      <c r="DR36" s="641">
        <f t="shared" si="73"/>
        <v>4</v>
      </c>
      <c r="DS36" s="250">
        <f>'ACTA REPORTE 1ER TRI'!G437</f>
        <v>4</v>
      </c>
      <c r="DT36" s="250">
        <f>'ACTA REPORTE 1ER TRI'!L437</f>
        <v>4</v>
      </c>
      <c r="DU36" s="250">
        <f>'ACTA REPORTE 1ER TRI'!M437</f>
        <v>4</v>
      </c>
      <c r="DV36" s="544" t="str">
        <f>'ACTA REPORTE 1ER TRI'!N437</f>
        <v>D+</v>
      </c>
      <c r="DW36" s="250">
        <f>'ACTA REPORTE 1ER TRI'!T437</f>
        <v>4</v>
      </c>
      <c r="DX36" s="250">
        <f>'ACTA REPORTE 1ER TRI'!Y437</f>
        <v>4</v>
      </c>
      <c r="DY36" s="250">
        <f>'ACTA REPORTE 1ER TRI'!Z437</f>
        <v>4</v>
      </c>
      <c r="DZ36" s="547" t="str">
        <f>'ACTA REPORTE 1ER TRI'!AA437</f>
        <v>D+</v>
      </c>
      <c r="EA36" s="533">
        <f>'ACTA REPORTE 1ER TRI'!AB437</f>
        <v>4</v>
      </c>
      <c r="EB36" s="1123"/>
      <c r="EC36" s="510" t="str">
        <f t="shared" si="49"/>
        <v>D+</v>
      </c>
      <c r="ED36" s="522">
        <f t="shared" si="50"/>
        <v>4</v>
      </c>
      <c r="EE36" s="285">
        <f t="shared" si="51"/>
        <v>4</v>
      </c>
      <c r="EF36" s="249">
        <f t="shared" si="52"/>
        <v>2.8</v>
      </c>
      <c r="EG36" s="251">
        <f t="shared" si="53"/>
        <v>1.2</v>
      </c>
      <c r="EH36" s="510" t="str">
        <f t="shared" si="54"/>
        <v>E-</v>
      </c>
      <c r="EI36" s="641">
        <f t="shared" si="74"/>
        <v>4</v>
      </c>
      <c r="EJ36" s="250">
        <f>'ACTA REPORTE 1ER TRI'!G494</f>
        <v>4</v>
      </c>
      <c r="EK36" s="250">
        <f>'ACTA REPORTE 1ER TRI'!L494</f>
        <v>4</v>
      </c>
      <c r="EL36" s="250">
        <f>'ACTA REPORTE 1ER TRI'!M494</f>
        <v>4</v>
      </c>
      <c r="EM36" s="544" t="str">
        <f>'ACTA REPORTE 1ER TRI'!N494</f>
        <v>D+</v>
      </c>
      <c r="EN36" s="250">
        <f>'ACTA REPORTE 1ER TRI'!T494</f>
        <v>4</v>
      </c>
      <c r="EO36" s="250">
        <f>'ACTA REPORTE 1ER TRI'!Y494</f>
        <v>4</v>
      </c>
      <c r="EP36" s="250">
        <f>'ACTA REPORTE 1ER TRI'!Z494</f>
        <v>4</v>
      </c>
      <c r="EQ36" s="547" t="str">
        <f>'ACTA REPORTE 1ER TRI'!AA494</f>
        <v>D+</v>
      </c>
      <c r="ER36" s="533">
        <f>'ACTA REPORTE 1ER TRI'!AB494</f>
        <v>4</v>
      </c>
      <c r="ES36" s="1123"/>
      <c r="ET36" s="510" t="str">
        <f t="shared" si="56"/>
        <v>D+</v>
      </c>
      <c r="EU36" s="522">
        <f t="shared" si="57"/>
        <v>4</v>
      </c>
      <c r="EV36" s="285">
        <f t="shared" si="58"/>
        <v>4</v>
      </c>
      <c r="EW36" s="249">
        <f t="shared" si="59"/>
        <v>2.8</v>
      </c>
      <c r="EX36" s="251">
        <f t="shared" si="60"/>
        <v>1.2</v>
      </c>
      <c r="EY36" s="510" t="str">
        <f t="shared" si="61"/>
        <v>E-</v>
      </c>
      <c r="EZ36" s="641">
        <f t="shared" si="75"/>
        <v>4</v>
      </c>
      <c r="FA36" s="503" t="str">
        <f t="shared" si="63"/>
        <v>E-</v>
      </c>
      <c r="FB36" s="645">
        <f t="shared" si="64"/>
        <v>3.407407407407407</v>
      </c>
      <c r="FC36" s="503" t="str">
        <f t="shared" si="65"/>
        <v>E-</v>
      </c>
      <c r="FD36" s="752">
        <f t="shared" si="0"/>
        <v>3.3777777777777778</v>
      </c>
    </row>
    <row r="37" spans="1:160" s="42" customFormat="1" ht="60" customHeight="1" x14ac:dyDescent="0.5">
      <c r="A37" s="41"/>
      <c r="B37" s="536">
        <v>27</v>
      </c>
      <c r="C37" s="72">
        <f>DATOS!F34</f>
        <v>0</v>
      </c>
      <c r="D37" s="250">
        <f>'ACTA REPORTE 1ER TRI'!G39</f>
        <v>0</v>
      </c>
      <c r="E37" s="250">
        <f>'ACTA REPORTE 1ER TRI'!L39</f>
        <v>0</v>
      </c>
      <c r="F37" s="250">
        <f>'ACTA REPORTE 1ER TRI'!M39</f>
        <v>0</v>
      </c>
      <c r="G37" s="544" t="e">
        <f>'ACTA REPORTE 1ER TRI'!N39</f>
        <v>#N/A</v>
      </c>
      <c r="H37" s="250">
        <f>'ACTA REPORTE 1ER TRI'!T39</f>
        <v>0</v>
      </c>
      <c r="I37" s="250">
        <f>'ACTA REPORTE 1ER TRI'!Y39</f>
        <v>0</v>
      </c>
      <c r="J37" s="250">
        <f>'ACTA REPORTE 1ER TRI'!Z39</f>
        <v>0</v>
      </c>
      <c r="K37" s="547" t="str">
        <f>'ACTA REPORTE 1ER TRI'!AA39</f>
        <v>D+</v>
      </c>
      <c r="L37" s="533">
        <f>'ACTA REPORTE 1ER TRI'!AB39</f>
        <v>4</v>
      </c>
      <c r="M37" s="1123"/>
      <c r="N37" s="510" t="str">
        <f t="shared" si="1"/>
        <v>E-</v>
      </c>
      <c r="O37" s="522">
        <f t="shared" si="2"/>
        <v>1.3333333333333333</v>
      </c>
      <c r="P37" s="285">
        <f t="shared" si="3"/>
        <v>0</v>
      </c>
      <c r="Q37" s="249">
        <f t="shared" si="4"/>
        <v>0</v>
      </c>
      <c r="R37" s="251">
        <f t="shared" si="5"/>
        <v>1.2</v>
      </c>
      <c r="S37" s="510" t="str">
        <f t="shared" si="6"/>
        <v>E-</v>
      </c>
      <c r="T37" s="641">
        <f t="shared" si="67"/>
        <v>1.2</v>
      </c>
      <c r="U37" s="250">
        <f>'ACTA REPORTE 1ER TRI'!G96</f>
        <v>0</v>
      </c>
      <c r="V37" s="250">
        <f>'ACTA REPORTE 1ER TRI'!L96</f>
        <v>0</v>
      </c>
      <c r="W37" s="250">
        <f>'ACTA REPORTE 1ER TRI'!M96</f>
        <v>0</v>
      </c>
      <c r="X37" s="544" t="e">
        <f>'ACTA REPORTE 1ER TRI'!N96</f>
        <v>#N/A</v>
      </c>
      <c r="Y37" s="250">
        <f>'ACTA REPORTE 1ER TRI'!T96</f>
        <v>0</v>
      </c>
      <c r="Z37" s="250">
        <f>'ACTA REPORTE 1ER TRI'!Y96</f>
        <v>0</v>
      </c>
      <c r="AA37" s="250">
        <f>'ACTA REPORTE 1ER TRI'!Z96</f>
        <v>0</v>
      </c>
      <c r="AB37" s="547" t="str">
        <f>'ACTA REPORTE 1ER TRI'!AA96</f>
        <v>D+</v>
      </c>
      <c r="AC37" s="533">
        <f>'ACTA REPORTE 1ER TRI'!AB96</f>
        <v>4</v>
      </c>
      <c r="AD37" s="1123"/>
      <c r="AE37" s="510" t="str">
        <f t="shared" si="8"/>
        <v>E-</v>
      </c>
      <c r="AF37" s="522">
        <f t="shared" si="9"/>
        <v>1.3333333333333333</v>
      </c>
      <c r="AG37" s="285">
        <f t="shared" si="10"/>
        <v>0</v>
      </c>
      <c r="AH37" s="249">
        <f t="shared" si="11"/>
        <v>0</v>
      </c>
      <c r="AI37" s="251">
        <f t="shared" si="12"/>
        <v>1.2</v>
      </c>
      <c r="AJ37" s="510" t="str">
        <f t="shared" si="13"/>
        <v>E-</v>
      </c>
      <c r="AK37" s="641">
        <f t="shared" si="68"/>
        <v>1.2</v>
      </c>
      <c r="AL37" s="250">
        <f>'ACTA REPORTE 1ER TRI'!G153</f>
        <v>4</v>
      </c>
      <c r="AM37" s="250">
        <f>'ACTA REPORTE 1ER TRI'!L153</f>
        <v>4</v>
      </c>
      <c r="AN37" s="250">
        <f>'ACTA REPORTE 1ER TRI'!M153</f>
        <v>4</v>
      </c>
      <c r="AO37" s="544" t="str">
        <f>'ACTA REPORTE 1ER TRI'!N153</f>
        <v>D+</v>
      </c>
      <c r="AP37" s="250">
        <f>'ACTA REPORTE 1ER TRI'!T153</f>
        <v>4</v>
      </c>
      <c r="AQ37" s="250">
        <f>'ACTA REPORTE 1ER TRI'!Y153</f>
        <v>4</v>
      </c>
      <c r="AR37" s="250">
        <f>'ACTA REPORTE 1ER TRI'!Z153</f>
        <v>4</v>
      </c>
      <c r="AS37" s="547" t="str">
        <f>'ACTA REPORTE 1ER TRI'!AA153</f>
        <v>D+</v>
      </c>
      <c r="AT37" s="533">
        <f>'ACTA REPORTE 1ER TRI'!AB153</f>
        <v>4</v>
      </c>
      <c r="AU37" s="1123"/>
      <c r="AV37" s="510" t="str">
        <f t="shared" si="15"/>
        <v>D+</v>
      </c>
      <c r="AW37" s="522">
        <f t="shared" si="66"/>
        <v>4</v>
      </c>
      <c r="AX37" s="285">
        <f t="shared" si="16"/>
        <v>4</v>
      </c>
      <c r="AY37" s="249">
        <f t="shared" si="17"/>
        <v>2.8</v>
      </c>
      <c r="AZ37" s="251">
        <f t="shared" si="18"/>
        <v>1.2</v>
      </c>
      <c r="BA37" s="510" t="str">
        <f t="shared" si="19"/>
        <v>E-</v>
      </c>
      <c r="BB37" s="641">
        <f t="shared" si="69"/>
        <v>4</v>
      </c>
      <c r="BC37" s="250">
        <f>'ACTA REPORTE 1ER TRI'!G210</f>
        <v>4</v>
      </c>
      <c r="BD37" s="250">
        <f>'ACTA REPORTE 1ER TRI'!L210</f>
        <v>4</v>
      </c>
      <c r="BE37" s="250">
        <f>'ACTA REPORTE 1ER TRI'!M210</f>
        <v>4</v>
      </c>
      <c r="BF37" s="544" t="str">
        <f>'ACTA REPORTE 1ER TRI'!N210</f>
        <v>D+</v>
      </c>
      <c r="BG37" s="250">
        <f>'ACTA REPORTE 1ER TRI'!T210</f>
        <v>4</v>
      </c>
      <c r="BH37" s="250">
        <f>'ACTA REPORTE 1ER TRI'!Y210</f>
        <v>4</v>
      </c>
      <c r="BI37" s="250">
        <f>'ACTA REPORTE 1ER TRI'!Z210</f>
        <v>4</v>
      </c>
      <c r="BJ37" s="547" t="str">
        <f>'ACTA REPORTE 1ER TRI'!AA210</f>
        <v>D+</v>
      </c>
      <c r="BK37" s="533">
        <f>'ACTA REPORTE 1ER TRI'!AB210</f>
        <v>4</v>
      </c>
      <c r="BL37" s="1123"/>
      <c r="BM37" s="510" t="str">
        <f t="shared" si="21"/>
        <v>D+</v>
      </c>
      <c r="BN37" s="522">
        <f t="shared" si="22"/>
        <v>4</v>
      </c>
      <c r="BO37" s="285">
        <f t="shared" si="23"/>
        <v>4</v>
      </c>
      <c r="BP37" s="249">
        <f t="shared" si="24"/>
        <v>2.8</v>
      </c>
      <c r="BQ37" s="251">
        <f t="shared" si="25"/>
        <v>1.2</v>
      </c>
      <c r="BR37" s="510" t="str">
        <f t="shared" si="26"/>
        <v>E-</v>
      </c>
      <c r="BS37" s="641">
        <f t="shared" si="70"/>
        <v>4</v>
      </c>
      <c r="BT37" s="250">
        <f>'ACTA REPORTE 1ER TRI'!G267</f>
        <v>4</v>
      </c>
      <c r="BU37" s="250">
        <f>'ACTA REPORTE 1ER TRI'!L267</f>
        <v>4</v>
      </c>
      <c r="BV37" s="250">
        <f>'ACTA REPORTE 1ER TRI'!M267</f>
        <v>4</v>
      </c>
      <c r="BW37" s="544" t="str">
        <f>'ACTA REPORTE 1ER TRI'!N267</f>
        <v>D+</v>
      </c>
      <c r="BX37" s="250">
        <f>'ACTA REPORTE 1ER TRI'!T267</f>
        <v>4</v>
      </c>
      <c r="BY37" s="251">
        <f>'ACTA REPORTE 1ER TRI'!Y267</f>
        <v>4</v>
      </c>
      <c r="BZ37" s="250">
        <f>'ACTA REPORTE 1ER TRI'!Z267</f>
        <v>4</v>
      </c>
      <c r="CA37" s="624" t="str">
        <f>'ACTA REPORTE 1ER TRI'!AA267</f>
        <v>D+</v>
      </c>
      <c r="CB37" s="533">
        <f>'ACTA REPORTE 1ER TRI'!AB267</f>
        <v>4</v>
      </c>
      <c r="CC37" s="1123"/>
      <c r="CD37" s="510" t="str">
        <f t="shared" si="28"/>
        <v>D+</v>
      </c>
      <c r="CE37" s="522">
        <f t="shared" si="29"/>
        <v>4</v>
      </c>
      <c r="CF37" s="285">
        <f t="shared" si="30"/>
        <v>4</v>
      </c>
      <c r="CG37" s="249">
        <f t="shared" si="31"/>
        <v>2.8</v>
      </c>
      <c r="CH37" s="251">
        <f t="shared" si="32"/>
        <v>1.2</v>
      </c>
      <c r="CI37" s="510" t="str">
        <f t="shared" si="33"/>
        <v>E-</v>
      </c>
      <c r="CJ37" s="641">
        <f t="shared" si="71"/>
        <v>4</v>
      </c>
      <c r="CK37" s="250">
        <f>'ACTA REPORTE 1ER TRI'!G324</f>
        <v>4</v>
      </c>
      <c r="CL37" s="250">
        <f>'ACTA REPORTE 1ER TRI'!L324</f>
        <v>4</v>
      </c>
      <c r="CM37" s="250">
        <f>'ACTA REPORTE 1ER TRI'!M324</f>
        <v>4</v>
      </c>
      <c r="CN37" s="544" t="str">
        <f>'ACTA REPORTE 1ER TRI'!N324</f>
        <v>D+</v>
      </c>
      <c r="CO37" s="250">
        <f>'ACTA REPORTE 1ER TRI'!T324</f>
        <v>4</v>
      </c>
      <c r="CP37" s="250">
        <f>'ACTA REPORTE 1ER TRI'!Y324</f>
        <v>4</v>
      </c>
      <c r="CQ37" s="250">
        <f>'ACTA REPORTE 1ER TRI'!Z324</f>
        <v>4</v>
      </c>
      <c r="CR37" s="547" t="str">
        <f>'ACTA REPORTE 1ER TRI'!AA324</f>
        <v>D+</v>
      </c>
      <c r="CS37" s="533">
        <f>'ACTA REPORTE 1ER TRI'!AB324</f>
        <v>4</v>
      </c>
      <c r="CT37" s="1123"/>
      <c r="CU37" s="510" t="str">
        <f t="shared" si="35"/>
        <v>D+</v>
      </c>
      <c r="CV37" s="522">
        <f t="shared" si="36"/>
        <v>4</v>
      </c>
      <c r="CW37" s="285">
        <f t="shared" si="37"/>
        <v>4</v>
      </c>
      <c r="CX37" s="249">
        <f t="shared" si="38"/>
        <v>2.8</v>
      </c>
      <c r="CY37" s="251">
        <f t="shared" si="39"/>
        <v>1.2</v>
      </c>
      <c r="CZ37" s="510" t="str">
        <f t="shared" si="40"/>
        <v>E-</v>
      </c>
      <c r="DA37" s="641">
        <f t="shared" si="72"/>
        <v>4</v>
      </c>
      <c r="DB37" s="250">
        <f>'ACTA REPORTE 1ER TRI'!G381</f>
        <v>4</v>
      </c>
      <c r="DC37" s="250">
        <f>'ACTA REPORTE 1ER TRI'!L381</f>
        <v>4</v>
      </c>
      <c r="DD37" s="250">
        <f>'ACTA REPORTE 1ER TRI'!M381</f>
        <v>4</v>
      </c>
      <c r="DE37" s="544" t="str">
        <f>'ACTA REPORTE 1ER TRI'!N381</f>
        <v>D+</v>
      </c>
      <c r="DF37" s="250">
        <f>'ACTA REPORTE 1ER TRI'!T381</f>
        <v>4</v>
      </c>
      <c r="DG37" s="250">
        <f>'ACTA REPORTE 1ER TRI'!Y381</f>
        <v>4</v>
      </c>
      <c r="DH37" s="250">
        <f>'ACTA REPORTE 1ER TRI'!Z381</f>
        <v>4</v>
      </c>
      <c r="DI37" s="547" t="str">
        <f>'ACTA REPORTE 1ER TRI'!AA381</f>
        <v>D+</v>
      </c>
      <c r="DJ37" s="533">
        <f>'ACTA REPORTE 1ER TRI'!AB381</f>
        <v>4</v>
      </c>
      <c r="DK37" s="1123"/>
      <c r="DL37" s="510" t="str">
        <f t="shared" si="42"/>
        <v>D+</v>
      </c>
      <c r="DM37" s="522">
        <f t="shared" si="43"/>
        <v>4</v>
      </c>
      <c r="DN37" s="285">
        <f t="shared" si="44"/>
        <v>4</v>
      </c>
      <c r="DO37" s="249">
        <f t="shared" si="45"/>
        <v>2.8</v>
      </c>
      <c r="DP37" s="251">
        <f t="shared" si="46"/>
        <v>1.2</v>
      </c>
      <c r="DQ37" s="510" t="str">
        <f t="shared" si="47"/>
        <v>E-</v>
      </c>
      <c r="DR37" s="641">
        <f t="shared" si="73"/>
        <v>4</v>
      </c>
      <c r="DS37" s="250">
        <f>'ACTA REPORTE 1ER TRI'!G438</f>
        <v>4</v>
      </c>
      <c r="DT37" s="250">
        <f>'ACTA REPORTE 1ER TRI'!L438</f>
        <v>4</v>
      </c>
      <c r="DU37" s="250">
        <f>'ACTA REPORTE 1ER TRI'!M438</f>
        <v>4</v>
      </c>
      <c r="DV37" s="544" t="str">
        <f>'ACTA REPORTE 1ER TRI'!N438</f>
        <v>D+</v>
      </c>
      <c r="DW37" s="250">
        <f>'ACTA REPORTE 1ER TRI'!T438</f>
        <v>4</v>
      </c>
      <c r="DX37" s="250">
        <f>'ACTA REPORTE 1ER TRI'!Y438</f>
        <v>4</v>
      </c>
      <c r="DY37" s="250">
        <f>'ACTA REPORTE 1ER TRI'!Z438</f>
        <v>4</v>
      </c>
      <c r="DZ37" s="547" t="str">
        <f>'ACTA REPORTE 1ER TRI'!AA438</f>
        <v>D+</v>
      </c>
      <c r="EA37" s="533">
        <f>'ACTA REPORTE 1ER TRI'!AB438</f>
        <v>4</v>
      </c>
      <c r="EB37" s="1123"/>
      <c r="EC37" s="510" t="str">
        <f t="shared" si="49"/>
        <v>D+</v>
      </c>
      <c r="ED37" s="522">
        <f t="shared" si="50"/>
        <v>4</v>
      </c>
      <c r="EE37" s="285">
        <f t="shared" si="51"/>
        <v>4</v>
      </c>
      <c r="EF37" s="249">
        <f t="shared" si="52"/>
        <v>2.8</v>
      </c>
      <c r="EG37" s="251">
        <f t="shared" si="53"/>
        <v>1.2</v>
      </c>
      <c r="EH37" s="510" t="str">
        <f t="shared" si="54"/>
        <v>E-</v>
      </c>
      <c r="EI37" s="641">
        <f t="shared" si="74"/>
        <v>4</v>
      </c>
      <c r="EJ37" s="250">
        <f>'ACTA REPORTE 1ER TRI'!G495</f>
        <v>4</v>
      </c>
      <c r="EK37" s="250">
        <f>'ACTA REPORTE 1ER TRI'!L495</f>
        <v>4</v>
      </c>
      <c r="EL37" s="250">
        <f>'ACTA REPORTE 1ER TRI'!M495</f>
        <v>4</v>
      </c>
      <c r="EM37" s="544" t="str">
        <f>'ACTA REPORTE 1ER TRI'!N495</f>
        <v>D+</v>
      </c>
      <c r="EN37" s="250">
        <f>'ACTA REPORTE 1ER TRI'!T495</f>
        <v>4</v>
      </c>
      <c r="EO37" s="250">
        <f>'ACTA REPORTE 1ER TRI'!Y495</f>
        <v>4</v>
      </c>
      <c r="EP37" s="250">
        <f>'ACTA REPORTE 1ER TRI'!Z495</f>
        <v>4</v>
      </c>
      <c r="EQ37" s="547" t="str">
        <f>'ACTA REPORTE 1ER TRI'!AA495</f>
        <v>D+</v>
      </c>
      <c r="ER37" s="533">
        <f>'ACTA REPORTE 1ER TRI'!AB495</f>
        <v>4</v>
      </c>
      <c r="ES37" s="1123"/>
      <c r="ET37" s="510" t="str">
        <f t="shared" si="56"/>
        <v>D+</v>
      </c>
      <c r="EU37" s="522">
        <f t="shared" si="57"/>
        <v>4</v>
      </c>
      <c r="EV37" s="285">
        <f t="shared" si="58"/>
        <v>4</v>
      </c>
      <c r="EW37" s="249">
        <f t="shared" si="59"/>
        <v>2.8</v>
      </c>
      <c r="EX37" s="251">
        <f t="shared" si="60"/>
        <v>1.2</v>
      </c>
      <c r="EY37" s="510" t="str">
        <f t="shared" si="61"/>
        <v>E-</v>
      </c>
      <c r="EZ37" s="641">
        <f t="shared" si="75"/>
        <v>4</v>
      </c>
      <c r="FA37" s="503" t="str">
        <f t="shared" si="63"/>
        <v>E-</v>
      </c>
      <c r="FB37" s="645">
        <f t="shared" si="64"/>
        <v>3.407407407407407</v>
      </c>
      <c r="FC37" s="503" t="str">
        <f t="shared" si="65"/>
        <v>E-</v>
      </c>
      <c r="FD37" s="752">
        <f t="shared" si="0"/>
        <v>3.3777777777777778</v>
      </c>
    </row>
    <row r="38" spans="1:160" s="42" customFormat="1" ht="60" customHeight="1" x14ac:dyDescent="0.5">
      <c r="A38" s="41"/>
      <c r="B38" s="536">
        <v>28</v>
      </c>
      <c r="C38" s="72">
        <f>DATOS!F35</f>
        <v>0</v>
      </c>
      <c r="D38" s="250">
        <f>'ACTA REPORTE 1ER TRI'!G40</f>
        <v>0</v>
      </c>
      <c r="E38" s="250">
        <f>'ACTA REPORTE 1ER TRI'!L40</f>
        <v>0</v>
      </c>
      <c r="F38" s="250">
        <f>'ACTA REPORTE 1ER TRI'!M40</f>
        <v>0</v>
      </c>
      <c r="G38" s="544" t="e">
        <f>'ACTA REPORTE 1ER TRI'!N40</f>
        <v>#N/A</v>
      </c>
      <c r="H38" s="250">
        <f>'ACTA REPORTE 1ER TRI'!T40</f>
        <v>0</v>
      </c>
      <c r="I38" s="250">
        <f>'ACTA REPORTE 1ER TRI'!Y40</f>
        <v>0</v>
      </c>
      <c r="J38" s="250">
        <f>'ACTA REPORTE 1ER TRI'!Z40</f>
        <v>0</v>
      </c>
      <c r="K38" s="547" t="str">
        <f>'ACTA REPORTE 1ER TRI'!AA40</f>
        <v>D+</v>
      </c>
      <c r="L38" s="533">
        <f>'ACTA REPORTE 1ER TRI'!AB40</f>
        <v>4</v>
      </c>
      <c r="M38" s="1123"/>
      <c r="N38" s="510" t="str">
        <f t="shared" si="1"/>
        <v>E-</v>
      </c>
      <c r="O38" s="522">
        <f t="shared" si="2"/>
        <v>1.3333333333333333</v>
      </c>
      <c r="P38" s="285">
        <f t="shared" si="3"/>
        <v>0</v>
      </c>
      <c r="Q38" s="249">
        <f t="shared" si="4"/>
        <v>0</v>
      </c>
      <c r="R38" s="251">
        <f t="shared" si="5"/>
        <v>1.2</v>
      </c>
      <c r="S38" s="510" t="str">
        <f t="shared" si="6"/>
        <v>E-</v>
      </c>
      <c r="T38" s="641">
        <f t="shared" si="67"/>
        <v>1.2</v>
      </c>
      <c r="U38" s="250">
        <f>'ACTA REPORTE 1ER TRI'!G97</f>
        <v>0</v>
      </c>
      <c r="V38" s="250">
        <f>'ACTA REPORTE 1ER TRI'!L97</f>
        <v>0</v>
      </c>
      <c r="W38" s="250">
        <f>'ACTA REPORTE 1ER TRI'!M97</f>
        <v>0</v>
      </c>
      <c r="X38" s="544" t="e">
        <f>'ACTA REPORTE 1ER TRI'!N97</f>
        <v>#N/A</v>
      </c>
      <c r="Y38" s="250">
        <f>'ACTA REPORTE 1ER TRI'!T97</f>
        <v>0</v>
      </c>
      <c r="Z38" s="250">
        <f>'ACTA REPORTE 1ER TRI'!Y97</f>
        <v>0</v>
      </c>
      <c r="AA38" s="250">
        <f>'ACTA REPORTE 1ER TRI'!Z97</f>
        <v>0</v>
      </c>
      <c r="AB38" s="547" t="str">
        <f>'ACTA REPORTE 1ER TRI'!AA97</f>
        <v>D+</v>
      </c>
      <c r="AC38" s="533">
        <f>'ACTA REPORTE 1ER TRI'!AB97</f>
        <v>4</v>
      </c>
      <c r="AD38" s="1123"/>
      <c r="AE38" s="510" t="str">
        <f t="shared" si="8"/>
        <v>E-</v>
      </c>
      <c r="AF38" s="522">
        <f t="shared" si="9"/>
        <v>1.3333333333333333</v>
      </c>
      <c r="AG38" s="285">
        <f t="shared" si="10"/>
        <v>0</v>
      </c>
      <c r="AH38" s="249">
        <f t="shared" si="11"/>
        <v>0</v>
      </c>
      <c r="AI38" s="251">
        <f t="shared" si="12"/>
        <v>1.2</v>
      </c>
      <c r="AJ38" s="510" t="str">
        <f t="shared" si="13"/>
        <v>E-</v>
      </c>
      <c r="AK38" s="641">
        <f t="shared" si="68"/>
        <v>1.2</v>
      </c>
      <c r="AL38" s="250">
        <f>'ACTA REPORTE 1ER TRI'!G154</f>
        <v>4</v>
      </c>
      <c r="AM38" s="250">
        <f>'ACTA REPORTE 1ER TRI'!L154</f>
        <v>4</v>
      </c>
      <c r="AN38" s="250">
        <f>'ACTA REPORTE 1ER TRI'!M154</f>
        <v>4</v>
      </c>
      <c r="AO38" s="544" t="str">
        <f>'ACTA REPORTE 1ER TRI'!N154</f>
        <v>D+</v>
      </c>
      <c r="AP38" s="250">
        <f>'ACTA REPORTE 1ER TRI'!T154</f>
        <v>4</v>
      </c>
      <c r="AQ38" s="250">
        <f>'ACTA REPORTE 1ER TRI'!Y154</f>
        <v>4</v>
      </c>
      <c r="AR38" s="250">
        <f>'ACTA REPORTE 1ER TRI'!Z154</f>
        <v>4</v>
      </c>
      <c r="AS38" s="547" t="str">
        <f>'ACTA REPORTE 1ER TRI'!AA154</f>
        <v>D+</v>
      </c>
      <c r="AT38" s="533">
        <f>'ACTA REPORTE 1ER TRI'!AB154</f>
        <v>4</v>
      </c>
      <c r="AU38" s="1123"/>
      <c r="AV38" s="510" t="str">
        <f t="shared" si="15"/>
        <v>D+</v>
      </c>
      <c r="AW38" s="522">
        <f t="shared" si="66"/>
        <v>4</v>
      </c>
      <c r="AX38" s="285">
        <f t="shared" si="16"/>
        <v>4</v>
      </c>
      <c r="AY38" s="249">
        <f t="shared" si="17"/>
        <v>2.8</v>
      </c>
      <c r="AZ38" s="251">
        <f t="shared" si="18"/>
        <v>1.2</v>
      </c>
      <c r="BA38" s="510" t="str">
        <f t="shared" si="19"/>
        <v>E-</v>
      </c>
      <c r="BB38" s="641">
        <f t="shared" si="69"/>
        <v>4</v>
      </c>
      <c r="BC38" s="250">
        <f>'ACTA REPORTE 1ER TRI'!G211</f>
        <v>4</v>
      </c>
      <c r="BD38" s="250">
        <f>'ACTA REPORTE 1ER TRI'!L211</f>
        <v>4</v>
      </c>
      <c r="BE38" s="250">
        <f>'ACTA REPORTE 1ER TRI'!M211</f>
        <v>4</v>
      </c>
      <c r="BF38" s="544" t="str">
        <f>'ACTA REPORTE 1ER TRI'!N211</f>
        <v>D+</v>
      </c>
      <c r="BG38" s="250">
        <f>'ACTA REPORTE 1ER TRI'!T211</f>
        <v>4</v>
      </c>
      <c r="BH38" s="250">
        <f>'ACTA REPORTE 1ER TRI'!Y211</f>
        <v>4</v>
      </c>
      <c r="BI38" s="250">
        <f>'ACTA REPORTE 1ER TRI'!Z211</f>
        <v>4</v>
      </c>
      <c r="BJ38" s="547" t="str">
        <f>'ACTA REPORTE 1ER TRI'!AA211</f>
        <v>D+</v>
      </c>
      <c r="BK38" s="533">
        <f>'ACTA REPORTE 1ER TRI'!AB211</f>
        <v>4</v>
      </c>
      <c r="BL38" s="1123"/>
      <c r="BM38" s="510" t="str">
        <f t="shared" si="21"/>
        <v>D+</v>
      </c>
      <c r="BN38" s="522">
        <f t="shared" si="22"/>
        <v>4</v>
      </c>
      <c r="BO38" s="285">
        <f t="shared" si="23"/>
        <v>4</v>
      </c>
      <c r="BP38" s="249">
        <f t="shared" si="24"/>
        <v>2.8</v>
      </c>
      <c r="BQ38" s="251">
        <f t="shared" si="25"/>
        <v>1.2</v>
      </c>
      <c r="BR38" s="510" t="str">
        <f t="shared" si="26"/>
        <v>E-</v>
      </c>
      <c r="BS38" s="641">
        <f t="shared" si="70"/>
        <v>4</v>
      </c>
      <c r="BT38" s="250">
        <f>'ACTA REPORTE 1ER TRI'!G268</f>
        <v>4</v>
      </c>
      <c r="BU38" s="250">
        <f>'ACTA REPORTE 1ER TRI'!L268</f>
        <v>4</v>
      </c>
      <c r="BV38" s="250">
        <f>'ACTA REPORTE 1ER TRI'!M268</f>
        <v>4</v>
      </c>
      <c r="BW38" s="544" t="str">
        <f>'ACTA REPORTE 1ER TRI'!N268</f>
        <v>D+</v>
      </c>
      <c r="BX38" s="250">
        <f>'ACTA REPORTE 1ER TRI'!T268</f>
        <v>4</v>
      </c>
      <c r="BY38" s="251">
        <f>'ACTA REPORTE 1ER TRI'!Y268</f>
        <v>4</v>
      </c>
      <c r="BZ38" s="250">
        <f>'ACTA REPORTE 1ER TRI'!Z268</f>
        <v>4</v>
      </c>
      <c r="CA38" s="624" t="str">
        <f>'ACTA REPORTE 1ER TRI'!AA268</f>
        <v>D+</v>
      </c>
      <c r="CB38" s="533">
        <f>'ACTA REPORTE 1ER TRI'!AB268</f>
        <v>4</v>
      </c>
      <c r="CC38" s="1123"/>
      <c r="CD38" s="510" t="str">
        <f t="shared" si="28"/>
        <v>D+</v>
      </c>
      <c r="CE38" s="522">
        <f t="shared" si="29"/>
        <v>4</v>
      </c>
      <c r="CF38" s="285">
        <f t="shared" si="30"/>
        <v>4</v>
      </c>
      <c r="CG38" s="249">
        <f t="shared" si="31"/>
        <v>2.8</v>
      </c>
      <c r="CH38" s="251">
        <f t="shared" si="32"/>
        <v>1.2</v>
      </c>
      <c r="CI38" s="510" t="str">
        <f t="shared" si="33"/>
        <v>E-</v>
      </c>
      <c r="CJ38" s="641">
        <f t="shared" si="71"/>
        <v>4</v>
      </c>
      <c r="CK38" s="250">
        <f>'ACTA REPORTE 1ER TRI'!G325</f>
        <v>4</v>
      </c>
      <c r="CL38" s="250">
        <f>'ACTA REPORTE 1ER TRI'!L325</f>
        <v>4</v>
      </c>
      <c r="CM38" s="250">
        <f>'ACTA REPORTE 1ER TRI'!M325</f>
        <v>4</v>
      </c>
      <c r="CN38" s="544" t="str">
        <f>'ACTA REPORTE 1ER TRI'!N325</f>
        <v>D+</v>
      </c>
      <c r="CO38" s="250">
        <f>'ACTA REPORTE 1ER TRI'!T325</f>
        <v>4</v>
      </c>
      <c r="CP38" s="250">
        <f>'ACTA REPORTE 1ER TRI'!Y325</f>
        <v>4</v>
      </c>
      <c r="CQ38" s="250">
        <f>'ACTA REPORTE 1ER TRI'!Z325</f>
        <v>4</v>
      </c>
      <c r="CR38" s="547" t="str">
        <f>'ACTA REPORTE 1ER TRI'!AA325</f>
        <v>D+</v>
      </c>
      <c r="CS38" s="533">
        <f>'ACTA REPORTE 1ER TRI'!AB325</f>
        <v>4</v>
      </c>
      <c r="CT38" s="1123"/>
      <c r="CU38" s="510" t="str">
        <f t="shared" si="35"/>
        <v>D+</v>
      </c>
      <c r="CV38" s="522">
        <f t="shared" si="36"/>
        <v>4</v>
      </c>
      <c r="CW38" s="285">
        <f t="shared" si="37"/>
        <v>4</v>
      </c>
      <c r="CX38" s="249">
        <f t="shared" si="38"/>
        <v>2.8</v>
      </c>
      <c r="CY38" s="251">
        <f t="shared" si="39"/>
        <v>1.2</v>
      </c>
      <c r="CZ38" s="510" t="str">
        <f t="shared" si="40"/>
        <v>E-</v>
      </c>
      <c r="DA38" s="641">
        <f t="shared" si="72"/>
        <v>4</v>
      </c>
      <c r="DB38" s="250">
        <f>'ACTA REPORTE 1ER TRI'!G382</f>
        <v>4</v>
      </c>
      <c r="DC38" s="250">
        <f>'ACTA REPORTE 1ER TRI'!L382</f>
        <v>4</v>
      </c>
      <c r="DD38" s="250">
        <f>'ACTA REPORTE 1ER TRI'!M382</f>
        <v>4</v>
      </c>
      <c r="DE38" s="544" t="str">
        <f>'ACTA REPORTE 1ER TRI'!N382</f>
        <v>D+</v>
      </c>
      <c r="DF38" s="250">
        <f>'ACTA REPORTE 1ER TRI'!T382</f>
        <v>4</v>
      </c>
      <c r="DG38" s="250">
        <f>'ACTA REPORTE 1ER TRI'!Y382</f>
        <v>4</v>
      </c>
      <c r="DH38" s="250">
        <f>'ACTA REPORTE 1ER TRI'!Z382</f>
        <v>4</v>
      </c>
      <c r="DI38" s="547" t="str">
        <f>'ACTA REPORTE 1ER TRI'!AA382</f>
        <v>D+</v>
      </c>
      <c r="DJ38" s="533">
        <f>'ACTA REPORTE 1ER TRI'!AB382</f>
        <v>4</v>
      </c>
      <c r="DK38" s="1123"/>
      <c r="DL38" s="510" t="str">
        <f t="shared" si="42"/>
        <v>D+</v>
      </c>
      <c r="DM38" s="522">
        <f t="shared" si="43"/>
        <v>4</v>
      </c>
      <c r="DN38" s="285">
        <f t="shared" si="44"/>
        <v>4</v>
      </c>
      <c r="DO38" s="249">
        <f t="shared" si="45"/>
        <v>2.8</v>
      </c>
      <c r="DP38" s="251">
        <f t="shared" si="46"/>
        <v>1.2</v>
      </c>
      <c r="DQ38" s="510" t="str">
        <f t="shared" si="47"/>
        <v>E-</v>
      </c>
      <c r="DR38" s="641">
        <f t="shared" si="73"/>
        <v>4</v>
      </c>
      <c r="DS38" s="250">
        <f>'ACTA REPORTE 1ER TRI'!G439</f>
        <v>4</v>
      </c>
      <c r="DT38" s="250">
        <f>'ACTA REPORTE 1ER TRI'!L439</f>
        <v>4</v>
      </c>
      <c r="DU38" s="250">
        <f>'ACTA REPORTE 1ER TRI'!M439</f>
        <v>4</v>
      </c>
      <c r="DV38" s="544" t="str">
        <f>'ACTA REPORTE 1ER TRI'!N439</f>
        <v>D+</v>
      </c>
      <c r="DW38" s="250">
        <f>'ACTA REPORTE 1ER TRI'!T439</f>
        <v>4</v>
      </c>
      <c r="DX38" s="250">
        <f>'ACTA REPORTE 1ER TRI'!Y439</f>
        <v>4</v>
      </c>
      <c r="DY38" s="250">
        <f>'ACTA REPORTE 1ER TRI'!Z439</f>
        <v>4</v>
      </c>
      <c r="DZ38" s="547" t="str">
        <f>'ACTA REPORTE 1ER TRI'!AA439</f>
        <v>D+</v>
      </c>
      <c r="EA38" s="533">
        <f>'ACTA REPORTE 1ER TRI'!AB439</f>
        <v>4</v>
      </c>
      <c r="EB38" s="1123"/>
      <c r="EC38" s="510" t="str">
        <f t="shared" si="49"/>
        <v>D+</v>
      </c>
      <c r="ED38" s="522">
        <f t="shared" si="50"/>
        <v>4</v>
      </c>
      <c r="EE38" s="285">
        <f t="shared" si="51"/>
        <v>4</v>
      </c>
      <c r="EF38" s="249">
        <f t="shared" si="52"/>
        <v>2.8</v>
      </c>
      <c r="EG38" s="251">
        <f t="shared" si="53"/>
        <v>1.2</v>
      </c>
      <c r="EH38" s="510" t="str">
        <f t="shared" si="54"/>
        <v>E-</v>
      </c>
      <c r="EI38" s="641">
        <f t="shared" si="74"/>
        <v>4</v>
      </c>
      <c r="EJ38" s="250">
        <f>'ACTA REPORTE 1ER TRI'!G496</f>
        <v>4</v>
      </c>
      <c r="EK38" s="250">
        <f>'ACTA REPORTE 1ER TRI'!L496</f>
        <v>4</v>
      </c>
      <c r="EL38" s="250">
        <f>'ACTA REPORTE 1ER TRI'!M496</f>
        <v>4</v>
      </c>
      <c r="EM38" s="544" t="str">
        <f>'ACTA REPORTE 1ER TRI'!N496</f>
        <v>D+</v>
      </c>
      <c r="EN38" s="250">
        <f>'ACTA REPORTE 1ER TRI'!T496</f>
        <v>4</v>
      </c>
      <c r="EO38" s="250">
        <f>'ACTA REPORTE 1ER TRI'!Y496</f>
        <v>4</v>
      </c>
      <c r="EP38" s="250">
        <f>'ACTA REPORTE 1ER TRI'!Z496</f>
        <v>4</v>
      </c>
      <c r="EQ38" s="547" t="str">
        <f>'ACTA REPORTE 1ER TRI'!AA496</f>
        <v>D+</v>
      </c>
      <c r="ER38" s="533">
        <f>'ACTA REPORTE 1ER TRI'!AB496</f>
        <v>4</v>
      </c>
      <c r="ES38" s="1123"/>
      <c r="ET38" s="510" t="str">
        <f t="shared" si="56"/>
        <v>D+</v>
      </c>
      <c r="EU38" s="522">
        <f t="shared" si="57"/>
        <v>4</v>
      </c>
      <c r="EV38" s="285">
        <f t="shared" si="58"/>
        <v>4</v>
      </c>
      <c r="EW38" s="249">
        <f t="shared" si="59"/>
        <v>2.8</v>
      </c>
      <c r="EX38" s="251">
        <f t="shared" si="60"/>
        <v>1.2</v>
      </c>
      <c r="EY38" s="510" t="str">
        <f t="shared" si="61"/>
        <v>E-</v>
      </c>
      <c r="EZ38" s="641">
        <f t="shared" si="75"/>
        <v>4</v>
      </c>
      <c r="FA38" s="503" t="str">
        <f t="shared" si="63"/>
        <v>E-</v>
      </c>
      <c r="FB38" s="645">
        <f t="shared" si="64"/>
        <v>3.407407407407407</v>
      </c>
      <c r="FC38" s="503" t="str">
        <f t="shared" si="65"/>
        <v>E-</v>
      </c>
      <c r="FD38" s="752">
        <f t="shared" si="0"/>
        <v>3.3777777777777778</v>
      </c>
    </row>
    <row r="39" spans="1:160" s="42" customFormat="1" ht="60" customHeight="1" x14ac:dyDescent="0.5">
      <c r="A39" s="41"/>
      <c r="B39" s="536">
        <v>29</v>
      </c>
      <c r="C39" s="72">
        <f>DATOS!F36</f>
        <v>0</v>
      </c>
      <c r="D39" s="250">
        <f>'ACTA REPORTE 1ER TRI'!G41</f>
        <v>0</v>
      </c>
      <c r="E39" s="250">
        <f>'ACTA REPORTE 1ER TRI'!L41</f>
        <v>0</v>
      </c>
      <c r="F39" s="250">
        <f>'ACTA REPORTE 1ER TRI'!M41</f>
        <v>0</v>
      </c>
      <c r="G39" s="544" t="e">
        <f>'ACTA REPORTE 1ER TRI'!N41</f>
        <v>#N/A</v>
      </c>
      <c r="H39" s="250">
        <f>'ACTA REPORTE 1ER TRI'!T41</f>
        <v>0</v>
      </c>
      <c r="I39" s="250">
        <f>'ACTA REPORTE 1ER TRI'!Y41</f>
        <v>0</v>
      </c>
      <c r="J39" s="250">
        <f>'ACTA REPORTE 1ER TRI'!Z41</f>
        <v>0</v>
      </c>
      <c r="K39" s="547" t="str">
        <f>'ACTA REPORTE 1ER TRI'!AA41</f>
        <v>C-</v>
      </c>
      <c r="L39" s="533">
        <f>'ACTA REPORTE 1ER TRI'!AB41</f>
        <v>5</v>
      </c>
      <c r="M39" s="1123"/>
      <c r="N39" s="510" t="str">
        <f t="shared" si="1"/>
        <v>E-</v>
      </c>
      <c r="O39" s="522">
        <f t="shared" si="2"/>
        <v>1.6666666666666667</v>
      </c>
      <c r="P39" s="285">
        <f t="shared" si="3"/>
        <v>0</v>
      </c>
      <c r="Q39" s="249">
        <f t="shared" si="4"/>
        <v>0</v>
      </c>
      <c r="R39" s="251">
        <f t="shared" si="5"/>
        <v>1.5</v>
      </c>
      <c r="S39" s="510" t="str">
        <f t="shared" si="6"/>
        <v>E-</v>
      </c>
      <c r="T39" s="641">
        <f t="shared" si="67"/>
        <v>1.5</v>
      </c>
      <c r="U39" s="250">
        <f>'ACTA REPORTE 1ER TRI'!G98</f>
        <v>0</v>
      </c>
      <c r="V39" s="250">
        <f>'ACTA REPORTE 1ER TRI'!L98</f>
        <v>0</v>
      </c>
      <c r="W39" s="250">
        <f>'ACTA REPORTE 1ER TRI'!M98</f>
        <v>0</v>
      </c>
      <c r="X39" s="544" t="e">
        <f>'ACTA REPORTE 1ER TRI'!N98</f>
        <v>#N/A</v>
      </c>
      <c r="Y39" s="250">
        <f>'ACTA REPORTE 1ER TRI'!T98</f>
        <v>0</v>
      </c>
      <c r="Z39" s="250">
        <f>'ACTA REPORTE 1ER TRI'!Y98</f>
        <v>0</v>
      </c>
      <c r="AA39" s="250">
        <f>'ACTA REPORTE 1ER TRI'!Z98</f>
        <v>0</v>
      </c>
      <c r="AB39" s="547" t="str">
        <f>'ACTA REPORTE 1ER TRI'!AA98</f>
        <v>C-</v>
      </c>
      <c r="AC39" s="533">
        <f>'ACTA REPORTE 1ER TRI'!AB98</f>
        <v>5</v>
      </c>
      <c r="AD39" s="1123"/>
      <c r="AE39" s="510" t="str">
        <f t="shared" si="8"/>
        <v>E-</v>
      </c>
      <c r="AF39" s="522">
        <f t="shared" si="9"/>
        <v>1.6666666666666667</v>
      </c>
      <c r="AG39" s="285">
        <f t="shared" si="10"/>
        <v>0</v>
      </c>
      <c r="AH39" s="249">
        <f t="shared" si="11"/>
        <v>0</v>
      </c>
      <c r="AI39" s="251">
        <f t="shared" si="12"/>
        <v>1.5</v>
      </c>
      <c r="AJ39" s="510" t="str">
        <f t="shared" si="13"/>
        <v>E-</v>
      </c>
      <c r="AK39" s="641">
        <f t="shared" si="68"/>
        <v>1.5</v>
      </c>
      <c r="AL39" s="250">
        <f>'ACTA REPORTE 1ER TRI'!G155</f>
        <v>5</v>
      </c>
      <c r="AM39" s="250">
        <f>'ACTA REPORTE 1ER TRI'!L155</f>
        <v>5</v>
      </c>
      <c r="AN39" s="250">
        <f>'ACTA REPORTE 1ER TRI'!M155</f>
        <v>5</v>
      </c>
      <c r="AO39" s="544" t="str">
        <f>'ACTA REPORTE 1ER TRI'!N155</f>
        <v>C-</v>
      </c>
      <c r="AP39" s="250">
        <f>'ACTA REPORTE 1ER TRI'!T155</f>
        <v>5</v>
      </c>
      <c r="AQ39" s="250">
        <f>'ACTA REPORTE 1ER TRI'!Y155</f>
        <v>5</v>
      </c>
      <c r="AR39" s="250">
        <f>'ACTA REPORTE 1ER TRI'!Z155</f>
        <v>5</v>
      </c>
      <c r="AS39" s="547" t="str">
        <f>'ACTA REPORTE 1ER TRI'!AA155</f>
        <v>C-</v>
      </c>
      <c r="AT39" s="533">
        <f>'ACTA REPORTE 1ER TRI'!AB155</f>
        <v>5</v>
      </c>
      <c r="AU39" s="1123"/>
      <c r="AV39" s="510" t="str">
        <f t="shared" si="15"/>
        <v>C-</v>
      </c>
      <c r="AW39" s="522">
        <f t="shared" si="66"/>
        <v>5</v>
      </c>
      <c r="AX39" s="285">
        <f t="shared" si="16"/>
        <v>5</v>
      </c>
      <c r="AY39" s="249">
        <f t="shared" si="17"/>
        <v>3.5</v>
      </c>
      <c r="AZ39" s="251">
        <f t="shared" si="18"/>
        <v>1.5</v>
      </c>
      <c r="BA39" s="510" t="str">
        <f t="shared" si="19"/>
        <v>E-</v>
      </c>
      <c r="BB39" s="641">
        <f t="shared" si="69"/>
        <v>5</v>
      </c>
      <c r="BC39" s="250">
        <f>'ACTA REPORTE 1ER TRI'!G212</f>
        <v>5</v>
      </c>
      <c r="BD39" s="250">
        <f>'ACTA REPORTE 1ER TRI'!L212</f>
        <v>5</v>
      </c>
      <c r="BE39" s="250">
        <f>'ACTA REPORTE 1ER TRI'!M212</f>
        <v>5</v>
      </c>
      <c r="BF39" s="544" t="str">
        <f>'ACTA REPORTE 1ER TRI'!N212</f>
        <v>C-</v>
      </c>
      <c r="BG39" s="250">
        <f>'ACTA REPORTE 1ER TRI'!T212</f>
        <v>5</v>
      </c>
      <c r="BH39" s="250">
        <f>'ACTA REPORTE 1ER TRI'!Y212</f>
        <v>5</v>
      </c>
      <c r="BI39" s="250">
        <f>'ACTA REPORTE 1ER TRI'!Z212</f>
        <v>5</v>
      </c>
      <c r="BJ39" s="547" t="str">
        <f>'ACTA REPORTE 1ER TRI'!AA212</f>
        <v>C-</v>
      </c>
      <c r="BK39" s="533">
        <f>'ACTA REPORTE 1ER TRI'!AB212</f>
        <v>5</v>
      </c>
      <c r="BL39" s="1123"/>
      <c r="BM39" s="510" t="str">
        <f t="shared" si="21"/>
        <v>C-</v>
      </c>
      <c r="BN39" s="522">
        <f t="shared" si="22"/>
        <v>5</v>
      </c>
      <c r="BO39" s="285">
        <f t="shared" si="23"/>
        <v>5</v>
      </c>
      <c r="BP39" s="249">
        <f t="shared" si="24"/>
        <v>3.5</v>
      </c>
      <c r="BQ39" s="251">
        <f t="shared" si="25"/>
        <v>1.5</v>
      </c>
      <c r="BR39" s="510" t="str">
        <f t="shared" si="26"/>
        <v>E-</v>
      </c>
      <c r="BS39" s="641">
        <f t="shared" si="70"/>
        <v>5</v>
      </c>
      <c r="BT39" s="250">
        <f>'ACTA REPORTE 1ER TRI'!G269</f>
        <v>5</v>
      </c>
      <c r="BU39" s="250">
        <f>'ACTA REPORTE 1ER TRI'!L269</f>
        <v>5</v>
      </c>
      <c r="BV39" s="250">
        <f>'ACTA REPORTE 1ER TRI'!M269</f>
        <v>5</v>
      </c>
      <c r="BW39" s="544" t="str">
        <f>'ACTA REPORTE 1ER TRI'!N269</f>
        <v>C-</v>
      </c>
      <c r="BX39" s="250">
        <f>'ACTA REPORTE 1ER TRI'!T269</f>
        <v>5</v>
      </c>
      <c r="BY39" s="251">
        <f>'ACTA REPORTE 1ER TRI'!Y269</f>
        <v>5</v>
      </c>
      <c r="BZ39" s="250">
        <f>'ACTA REPORTE 1ER TRI'!Z269</f>
        <v>5</v>
      </c>
      <c r="CA39" s="624" t="str">
        <f>'ACTA REPORTE 1ER TRI'!AA269</f>
        <v>C-</v>
      </c>
      <c r="CB39" s="533">
        <f>'ACTA REPORTE 1ER TRI'!AB269</f>
        <v>5</v>
      </c>
      <c r="CC39" s="1123"/>
      <c r="CD39" s="510" t="str">
        <f t="shared" si="28"/>
        <v>C-</v>
      </c>
      <c r="CE39" s="522">
        <f t="shared" si="29"/>
        <v>5</v>
      </c>
      <c r="CF39" s="285">
        <f t="shared" si="30"/>
        <v>5</v>
      </c>
      <c r="CG39" s="249">
        <f t="shared" si="31"/>
        <v>3.5</v>
      </c>
      <c r="CH39" s="251">
        <f t="shared" si="32"/>
        <v>1.5</v>
      </c>
      <c r="CI39" s="510" t="str">
        <f t="shared" si="33"/>
        <v>E-</v>
      </c>
      <c r="CJ39" s="641">
        <f t="shared" si="71"/>
        <v>5</v>
      </c>
      <c r="CK39" s="250">
        <f>'ACTA REPORTE 1ER TRI'!G326</f>
        <v>5</v>
      </c>
      <c r="CL39" s="250">
        <f>'ACTA REPORTE 1ER TRI'!L326</f>
        <v>5</v>
      </c>
      <c r="CM39" s="250">
        <f>'ACTA REPORTE 1ER TRI'!M326</f>
        <v>5</v>
      </c>
      <c r="CN39" s="544" t="str">
        <f>'ACTA REPORTE 1ER TRI'!N326</f>
        <v>C-</v>
      </c>
      <c r="CO39" s="250">
        <f>'ACTA REPORTE 1ER TRI'!T326</f>
        <v>5</v>
      </c>
      <c r="CP39" s="250">
        <f>'ACTA REPORTE 1ER TRI'!Y326</f>
        <v>5</v>
      </c>
      <c r="CQ39" s="250">
        <f>'ACTA REPORTE 1ER TRI'!Z326</f>
        <v>5</v>
      </c>
      <c r="CR39" s="547" t="str">
        <f>'ACTA REPORTE 1ER TRI'!AA326</f>
        <v>C-</v>
      </c>
      <c r="CS39" s="533">
        <f>'ACTA REPORTE 1ER TRI'!AB326</f>
        <v>5</v>
      </c>
      <c r="CT39" s="1123"/>
      <c r="CU39" s="510" t="str">
        <f t="shared" si="35"/>
        <v>C-</v>
      </c>
      <c r="CV39" s="522">
        <f t="shared" si="36"/>
        <v>5</v>
      </c>
      <c r="CW39" s="285">
        <f t="shared" si="37"/>
        <v>5</v>
      </c>
      <c r="CX39" s="249">
        <f t="shared" si="38"/>
        <v>3.5</v>
      </c>
      <c r="CY39" s="251">
        <f t="shared" si="39"/>
        <v>1.5</v>
      </c>
      <c r="CZ39" s="510" t="str">
        <f t="shared" si="40"/>
        <v>E-</v>
      </c>
      <c r="DA39" s="641">
        <f t="shared" si="72"/>
        <v>5</v>
      </c>
      <c r="DB39" s="250">
        <f>'ACTA REPORTE 1ER TRI'!G383</f>
        <v>5</v>
      </c>
      <c r="DC39" s="250">
        <f>'ACTA REPORTE 1ER TRI'!L383</f>
        <v>5</v>
      </c>
      <c r="DD39" s="250">
        <f>'ACTA REPORTE 1ER TRI'!M383</f>
        <v>5</v>
      </c>
      <c r="DE39" s="544" t="str">
        <f>'ACTA REPORTE 1ER TRI'!N383</f>
        <v>C-</v>
      </c>
      <c r="DF39" s="250">
        <f>'ACTA REPORTE 1ER TRI'!T383</f>
        <v>5</v>
      </c>
      <c r="DG39" s="250">
        <f>'ACTA REPORTE 1ER TRI'!Y383</f>
        <v>5</v>
      </c>
      <c r="DH39" s="250">
        <f>'ACTA REPORTE 1ER TRI'!Z383</f>
        <v>5</v>
      </c>
      <c r="DI39" s="547" t="str">
        <f>'ACTA REPORTE 1ER TRI'!AA383</f>
        <v>C-</v>
      </c>
      <c r="DJ39" s="533">
        <f>'ACTA REPORTE 1ER TRI'!AB383</f>
        <v>5</v>
      </c>
      <c r="DK39" s="1123"/>
      <c r="DL39" s="510" t="str">
        <f t="shared" si="42"/>
        <v>C-</v>
      </c>
      <c r="DM39" s="522">
        <f t="shared" si="43"/>
        <v>5</v>
      </c>
      <c r="DN39" s="285">
        <f t="shared" si="44"/>
        <v>5</v>
      </c>
      <c r="DO39" s="249">
        <f t="shared" si="45"/>
        <v>3.5</v>
      </c>
      <c r="DP39" s="251">
        <f t="shared" si="46"/>
        <v>1.5</v>
      </c>
      <c r="DQ39" s="510" t="str">
        <f t="shared" si="47"/>
        <v>E-</v>
      </c>
      <c r="DR39" s="641">
        <f t="shared" si="73"/>
        <v>5</v>
      </c>
      <c r="DS39" s="250">
        <f>'ACTA REPORTE 1ER TRI'!G440</f>
        <v>5</v>
      </c>
      <c r="DT39" s="250">
        <f>'ACTA REPORTE 1ER TRI'!L440</f>
        <v>5</v>
      </c>
      <c r="DU39" s="250">
        <f>'ACTA REPORTE 1ER TRI'!M440</f>
        <v>5</v>
      </c>
      <c r="DV39" s="544" t="str">
        <f>'ACTA REPORTE 1ER TRI'!N440</f>
        <v>C-</v>
      </c>
      <c r="DW39" s="250">
        <f>'ACTA REPORTE 1ER TRI'!T440</f>
        <v>5</v>
      </c>
      <c r="DX39" s="250">
        <f>'ACTA REPORTE 1ER TRI'!Y440</f>
        <v>5</v>
      </c>
      <c r="DY39" s="250">
        <f>'ACTA REPORTE 1ER TRI'!Z440</f>
        <v>5</v>
      </c>
      <c r="DZ39" s="547" t="str">
        <f>'ACTA REPORTE 1ER TRI'!AA440</f>
        <v>C-</v>
      </c>
      <c r="EA39" s="533">
        <f>'ACTA REPORTE 1ER TRI'!AB440</f>
        <v>5</v>
      </c>
      <c r="EB39" s="1123"/>
      <c r="EC39" s="510" t="str">
        <f t="shared" si="49"/>
        <v>C-</v>
      </c>
      <c r="ED39" s="522">
        <f t="shared" si="50"/>
        <v>5</v>
      </c>
      <c r="EE39" s="285">
        <f t="shared" si="51"/>
        <v>5</v>
      </c>
      <c r="EF39" s="249">
        <f t="shared" si="52"/>
        <v>3.5</v>
      </c>
      <c r="EG39" s="251">
        <f t="shared" si="53"/>
        <v>1.5</v>
      </c>
      <c r="EH39" s="510" t="str">
        <f t="shared" si="54"/>
        <v>E-</v>
      </c>
      <c r="EI39" s="641">
        <f t="shared" si="74"/>
        <v>5</v>
      </c>
      <c r="EJ39" s="250">
        <f>'ACTA REPORTE 1ER TRI'!G497</f>
        <v>5</v>
      </c>
      <c r="EK39" s="250">
        <f>'ACTA REPORTE 1ER TRI'!L497</f>
        <v>5</v>
      </c>
      <c r="EL39" s="250">
        <f>'ACTA REPORTE 1ER TRI'!M497</f>
        <v>5</v>
      </c>
      <c r="EM39" s="544" t="str">
        <f>'ACTA REPORTE 1ER TRI'!N497</f>
        <v>C-</v>
      </c>
      <c r="EN39" s="250">
        <f>'ACTA REPORTE 1ER TRI'!T497</f>
        <v>5</v>
      </c>
      <c r="EO39" s="250">
        <f>'ACTA REPORTE 1ER TRI'!Y497</f>
        <v>5</v>
      </c>
      <c r="EP39" s="250">
        <f>'ACTA REPORTE 1ER TRI'!Z497</f>
        <v>5</v>
      </c>
      <c r="EQ39" s="547" t="str">
        <f>'ACTA REPORTE 1ER TRI'!AA497</f>
        <v>C-</v>
      </c>
      <c r="ER39" s="533">
        <f>'ACTA REPORTE 1ER TRI'!AB497</f>
        <v>5</v>
      </c>
      <c r="ES39" s="1123"/>
      <c r="ET39" s="510" t="str">
        <f t="shared" si="56"/>
        <v>C-</v>
      </c>
      <c r="EU39" s="522">
        <f t="shared" si="57"/>
        <v>5</v>
      </c>
      <c r="EV39" s="285">
        <f t="shared" si="58"/>
        <v>5</v>
      </c>
      <c r="EW39" s="249">
        <f t="shared" si="59"/>
        <v>3.5</v>
      </c>
      <c r="EX39" s="251">
        <f t="shared" si="60"/>
        <v>1.5</v>
      </c>
      <c r="EY39" s="510" t="str">
        <f t="shared" si="61"/>
        <v>E-</v>
      </c>
      <c r="EZ39" s="641">
        <f t="shared" si="75"/>
        <v>5</v>
      </c>
      <c r="FA39" s="503" t="str">
        <f t="shared" si="63"/>
        <v>E-</v>
      </c>
      <c r="FB39" s="645">
        <f t="shared" si="64"/>
        <v>4.2592592592592595</v>
      </c>
      <c r="FC39" s="503" t="str">
        <f t="shared" si="65"/>
        <v>E-</v>
      </c>
      <c r="FD39" s="752">
        <f t="shared" si="0"/>
        <v>4.2222222222222223</v>
      </c>
    </row>
    <row r="40" spans="1:160" s="42" customFormat="1" ht="60" customHeight="1" x14ac:dyDescent="0.5">
      <c r="A40" s="41"/>
      <c r="B40" s="536">
        <v>30</v>
      </c>
      <c r="C40" s="72">
        <f>DATOS!F37</f>
        <v>0</v>
      </c>
      <c r="D40" s="250">
        <f>'ACTA REPORTE 1ER TRI'!G42</f>
        <v>0</v>
      </c>
      <c r="E40" s="250">
        <f>'ACTA REPORTE 1ER TRI'!L42</f>
        <v>0</v>
      </c>
      <c r="F40" s="250">
        <f>'ACTA REPORTE 1ER TRI'!M42</f>
        <v>0</v>
      </c>
      <c r="G40" s="544" t="e">
        <f>'ACTA REPORTE 1ER TRI'!N42</f>
        <v>#N/A</v>
      </c>
      <c r="H40" s="250">
        <f>'ACTA REPORTE 1ER TRI'!T42</f>
        <v>0</v>
      </c>
      <c r="I40" s="250">
        <f>'ACTA REPORTE 1ER TRI'!Y42</f>
        <v>0</v>
      </c>
      <c r="J40" s="250">
        <f>'ACTA REPORTE 1ER TRI'!Z42</f>
        <v>0</v>
      </c>
      <c r="K40" s="547" t="str">
        <f>'ACTA REPORTE 1ER TRI'!AA42</f>
        <v>D-</v>
      </c>
      <c r="L40" s="533">
        <f>'ACTA REPORTE 1ER TRI'!AB42</f>
        <v>3</v>
      </c>
      <c r="M40" s="1123"/>
      <c r="N40" s="510" t="str">
        <f t="shared" si="1"/>
        <v>E-</v>
      </c>
      <c r="O40" s="522">
        <f t="shared" si="2"/>
        <v>1</v>
      </c>
      <c r="P40" s="285">
        <f t="shared" si="3"/>
        <v>0</v>
      </c>
      <c r="Q40" s="249">
        <f t="shared" si="4"/>
        <v>0</v>
      </c>
      <c r="R40" s="251">
        <f t="shared" si="5"/>
        <v>0.89999999999999991</v>
      </c>
      <c r="S40" s="510" t="str">
        <f t="shared" si="6"/>
        <v>E-</v>
      </c>
      <c r="T40" s="641">
        <f t="shared" si="67"/>
        <v>0.89999999999999991</v>
      </c>
      <c r="U40" s="250">
        <f>'ACTA REPORTE 1ER TRI'!G99</f>
        <v>0</v>
      </c>
      <c r="V40" s="250">
        <f>'ACTA REPORTE 1ER TRI'!L99</f>
        <v>0</v>
      </c>
      <c r="W40" s="250">
        <f>'ACTA REPORTE 1ER TRI'!M99</f>
        <v>0</v>
      </c>
      <c r="X40" s="544" t="e">
        <f>'ACTA REPORTE 1ER TRI'!N99</f>
        <v>#N/A</v>
      </c>
      <c r="Y40" s="250">
        <f>'ACTA REPORTE 1ER TRI'!T99</f>
        <v>0</v>
      </c>
      <c r="Z40" s="250">
        <f>'ACTA REPORTE 1ER TRI'!Y99</f>
        <v>0</v>
      </c>
      <c r="AA40" s="250">
        <f>'ACTA REPORTE 1ER TRI'!Z99</f>
        <v>0</v>
      </c>
      <c r="AB40" s="547" t="str">
        <f>'ACTA REPORTE 1ER TRI'!AA99</f>
        <v>D-</v>
      </c>
      <c r="AC40" s="533">
        <f>'ACTA REPORTE 1ER TRI'!AB99</f>
        <v>3</v>
      </c>
      <c r="AD40" s="1123"/>
      <c r="AE40" s="510" t="str">
        <f t="shared" si="8"/>
        <v>E-</v>
      </c>
      <c r="AF40" s="522">
        <f t="shared" si="9"/>
        <v>1</v>
      </c>
      <c r="AG40" s="285">
        <f t="shared" si="10"/>
        <v>0</v>
      </c>
      <c r="AH40" s="249">
        <f t="shared" si="11"/>
        <v>0</v>
      </c>
      <c r="AI40" s="251">
        <f t="shared" si="12"/>
        <v>0.89999999999999991</v>
      </c>
      <c r="AJ40" s="510" t="str">
        <f t="shared" si="13"/>
        <v>E-</v>
      </c>
      <c r="AK40" s="641">
        <f t="shared" si="68"/>
        <v>0.89999999999999991</v>
      </c>
      <c r="AL40" s="250">
        <f>'ACTA REPORTE 1ER TRI'!G156</f>
        <v>3</v>
      </c>
      <c r="AM40" s="250">
        <f>'ACTA REPORTE 1ER TRI'!L156</f>
        <v>3</v>
      </c>
      <c r="AN40" s="250">
        <f>'ACTA REPORTE 1ER TRI'!M156</f>
        <v>3</v>
      </c>
      <c r="AO40" s="544" t="str">
        <f>'ACTA REPORTE 1ER TRI'!N156</f>
        <v>D-</v>
      </c>
      <c r="AP40" s="250">
        <f>'ACTA REPORTE 1ER TRI'!T156</f>
        <v>3</v>
      </c>
      <c r="AQ40" s="250">
        <f>'ACTA REPORTE 1ER TRI'!Y156</f>
        <v>3</v>
      </c>
      <c r="AR40" s="250">
        <f>'ACTA REPORTE 1ER TRI'!Z156</f>
        <v>3</v>
      </c>
      <c r="AS40" s="547" t="str">
        <f>'ACTA REPORTE 1ER TRI'!AA156</f>
        <v>D-</v>
      </c>
      <c r="AT40" s="533">
        <f>'ACTA REPORTE 1ER TRI'!AB156</f>
        <v>3</v>
      </c>
      <c r="AU40" s="1123"/>
      <c r="AV40" s="510" t="str">
        <f t="shared" si="15"/>
        <v>D-</v>
      </c>
      <c r="AW40" s="522">
        <f t="shared" si="66"/>
        <v>3</v>
      </c>
      <c r="AX40" s="285">
        <f t="shared" si="16"/>
        <v>3</v>
      </c>
      <c r="AY40" s="249">
        <f t="shared" si="17"/>
        <v>2.0999999999999996</v>
      </c>
      <c r="AZ40" s="251">
        <f t="shared" si="18"/>
        <v>0.89999999999999991</v>
      </c>
      <c r="BA40" s="510" t="str">
        <f t="shared" si="19"/>
        <v>E-</v>
      </c>
      <c r="BB40" s="641">
        <f t="shared" si="69"/>
        <v>2.9999999999999996</v>
      </c>
      <c r="BC40" s="250">
        <f>'ACTA REPORTE 1ER TRI'!G213</f>
        <v>3</v>
      </c>
      <c r="BD40" s="250">
        <f>'ACTA REPORTE 1ER TRI'!L213</f>
        <v>3</v>
      </c>
      <c r="BE40" s="250">
        <f>'ACTA REPORTE 1ER TRI'!M213</f>
        <v>3</v>
      </c>
      <c r="BF40" s="544" t="str">
        <f>'ACTA REPORTE 1ER TRI'!N213</f>
        <v>D-</v>
      </c>
      <c r="BG40" s="250">
        <f>'ACTA REPORTE 1ER TRI'!T213</f>
        <v>3</v>
      </c>
      <c r="BH40" s="250">
        <f>'ACTA REPORTE 1ER TRI'!Y213</f>
        <v>3</v>
      </c>
      <c r="BI40" s="250">
        <f>'ACTA REPORTE 1ER TRI'!Z213</f>
        <v>3</v>
      </c>
      <c r="BJ40" s="547" t="str">
        <f>'ACTA REPORTE 1ER TRI'!AA213</f>
        <v>D-</v>
      </c>
      <c r="BK40" s="533">
        <f>'ACTA REPORTE 1ER TRI'!AB213</f>
        <v>3</v>
      </c>
      <c r="BL40" s="1123"/>
      <c r="BM40" s="510" t="str">
        <f t="shared" si="21"/>
        <v>D-</v>
      </c>
      <c r="BN40" s="522">
        <f t="shared" si="22"/>
        <v>3</v>
      </c>
      <c r="BO40" s="285">
        <f t="shared" si="23"/>
        <v>3</v>
      </c>
      <c r="BP40" s="249">
        <f t="shared" si="24"/>
        <v>2.0999999999999996</v>
      </c>
      <c r="BQ40" s="251">
        <f t="shared" si="25"/>
        <v>0.89999999999999991</v>
      </c>
      <c r="BR40" s="510" t="str">
        <f t="shared" si="26"/>
        <v>E-</v>
      </c>
      <c r="BS40" s="641">
        <f t="shared" si="70"/>
        <v>2.9999999999999996</v>
      </c>
      <c r="BT40" s="250">
        <f>'ACTA REPORTE 1ER TRI'!G270</f>
        <v>3</v>
      </c>
      <c r="BU40" s="250">
        <f>'ACTA REPORTE 1ER TRI'!L270</f>
        <v>3</v>
      </c>
      <c r="BV40" s="250">
        <f>'ACTA REPORTE 1ER TRI'!M270</f>
        <v>3</v>
      </c>
      <c r="BW40" s="544" t="str">
        <f>'ACTA REPORTE 1ER TRI'!N270</f>
        <v>D-</v>
      </c>
      <c r="BX40" s="250">
        <f>'ACTA REPORTE 1ER TRI'!T270</f>
        <v>3</v>
      </c>
      <c r="BY40" s="251">
        <f>'ACTA REPORTE 1ER TRI'!Y270</f>
        <v>3</v>
      </c>
      <c r="BZ40" s="250">
        <f>'ACTA REPORTE 1ER TRI'!Z270</f>
        <v>3</v>
      </c>
      <c r="CA40" s="624" t="str">
        <f>'ACTA REPORTE 1ER TRI'!AA270</f>
        <v>D-</v>
      </c>
      <c r="CB40" s="533">
        <f>'ACTA REPORTE 1ER TRI'!AB270</f>
        <v>3</v>
      </c>
      <c r="CC40" s="1123"/>
      <c r="CD40" s="510" t="str">
        <f t="shared" si="28"/>
        <v>D-</v>
      </c>
      <c r="CE40" s="522">
        <f t="shared" si="29"/>
        <v>3</v>
      </c>
      <c r="CF40" s="285">
        <f t="shared" si="30"/>
        <v>3</v>
      </c>
      <c r="CG40" s="249">
        <f t="shared" si="31"/>
        <v>2.0999999999999996</v>
      </c>
      <c r="CH40" s="251">
        <f t="shared" si="32"/>
        <v>0.89999999999999991</v>
      </c>
      <c r="CI40" s="510" t="str">
        <f t="shared" si="33"/>
        <v>E-</v>
      </c>
      <c r="CJ40" s="641">
        <f t="shared" si="71"/>
        <v>2.9999999999999996</v>
      </c>
      <c r="CK40" s="250">
        <f>'ACTA REPORTE 1ER TRI'!G327</f>
        <v>3</v>
      </c>
      <c r="CL40" s="250">
        <f>'ACTA REPORTE 1ER TRI'!L327</f>
        <v>3</v>
      </c>
      <c r="CM40" s="250">
        <f>'ACTA REPORTE 1ER TRI'!M327</f>
        <v>3</v>
      </c>
      <c r="CN40" s="544" t="str">
        <f>'ACTA REPORTE 1ER TRI'!N327</f>
        <v>D-</v>
      </c>
      <c r="CO40" s="250">
        <f>'ACTA REPORTE 1ER TRI'!T327</f>
        <v>3</v>
      </c>
      <c r="CP40" s="250">
        <f>'ACTA REPORTE 1ER TRI'!Y327</f>
        <v>3</v>
      </c>
      <c r="CQ40" s="250">
        <f>'ACTA REPORTE 1ER TRI'!Z327</f>
        <v>3</v>
      </c>
      <c r="CR40" s="547" t="str">
        <f>'ACTA REPORTE 1ER TRI'!AA327</f>
        <v>D-</v>
      </c>
      <c r="CS40" s="533">
        <f>'ACTA REPORTE 1ER TRI'!AB327</f>
        <v>3</v>
      </c>
      <c r="CT40" s="1123"/>
      <c r="CU40" s="510" t="str">
        <f t="shared" si="35"/>
        <v>D-</v>
      </c>
      <c r="CV40" s="522">
        <f t="shared" si="36"/>
        <v>3</v>
      </c>
      <c r="CW40" s="285">
        <f t="shared" si="37"/>
        <v>3</v>
      </c>
      <c r="CX40" s="249">
        <f t="shared" si="38"/>
        <v>2.0999999999999996</v>
      </c>
      <c r="CY40" s="251">
        <f t="shared" si="39"/>
        <v>0.89999999999999991</v>
      </c>
      <c r="CZ40" s="510" t="str">
        <f t="shared" si="40"/>
        <v>E-</v>
      </c>
      <c r="DA40" s="641">
        <f t="shared" si="72"/>
        <v>2.9999999999999996</v>
      </c>
      <c r="DB40" s="250">
        <f>'ACTA REPORTE 1ER TRI'!G384</f>
        <v>3</v>
      </c>
      <c r="DC40" s="250">
        <f>'ACTA REPORTE 1ER TRI'!L384</f>
        <v>3</v>
      </c>
      <c r="DD40" s="250">
        <f>'ACTA REPORTE 1ER TRI'!M384</f>
        <v>3</v>
      </c>
      <c r="DE40" s="544" t="str">
        <f>'ACTA REPORTE 1ER TRI'!N384</f>
        <v>D-</v>
      </c>
      <c r="DF40" s="250">
        <f>'ACTA REPORTE 1ER TRI'!T384</f>
        <v>3</v>
      </c>
      <c r="DG40" s="250">
        <f>'ACTA REPORTE 1ER TRI'!Y384</f>
        <v>3</v>
      </c>
      <c r="DH40" s="250">
        <f>'ACTA REPORTE 1ER TRI'!Z384</f>
        <v>3</v>
      </c>
      <c r="DI40" s="547" t="str">
        <f>'ACTA REPORTE 1ER TRI'!AA384</f>
        <v>D-</v>
      </c>
      <c r="DJ40" s="533">
        <f>'ACTA REPORTE 1ER TRI'!AB384</f>
        <v>3</v>
      </c>
      <c r="DK40" s="1123"/>
      <c r="DL40" s="510" t="str">
        <f t="shared" si="42"/>
        <v>D-</v>
      </c>
      <c r="DM40" s="522">
        <f t="shared" si="43"/>
        <v>3</v>
      </c>
      <c r="DN40" s="285">
        <f t="shared" si="44"/>
        <v>3</v>
      </c>
      <c r="DO40" s="249">
        <f t="shared" si="45"/>
        <v>2.0999999999999996</v>
      </c>
      <c r="DP40" s="251">
        <f t="shared" si="46"/>
        <v>0.89999999999999991</v>
      </c>
      <c r="DQ40" s="510" t="str">
        <f t="shared" si="47"/>
        <v>E-</v>
      </c>
      <c r="DR40" s="641">
        <f t="shared" si="73"/>
        <v>2.9999999999999996</v>
      </c>
      <c r="DS40" s="250">
        <f>'ACTA REPORTE 1ER TRI'!G441</f>
        <v>3</v>
      </c>
      <c r="DT40" s="250">
        <f>'ACTA REPORTE 1ER TRI'!L441</f>
        <v>3</v>
      </c>
      <c r="DU40" s="250">
        <f>'ACTA REPORTE 1ER TRI'!M441</f>
        <v>3</v>
      </c>
      <c r="DV40" s="544" t="str">
        <f>'ACTA REPORTE 1ER TRI'!N441</f>
        <v>D-</v>
      </c>
      <c r="DW40" s="250">
        <f>'ACTA REPORTE 1ER TRI'!T441</f>
        <v>3</v>
      </c>
      <c r="DX40" s="250">
        <f>'ACTA REPORTE 1ER TRI'!Y441</f>
        <v>3</v>
      </c>
      <c r="DY40" s="250">
        <f>'ACTA REPORTE 1ER TRI'!Z441</f>
        <v>3</v>
      </c>
      <c r="DZ40" s="547" t="str">
        <f>'ACTA REPORTE 1ER TRI'!AA441</f>
        <v>D-</v>
      </c>
      <c r="EA40" s="533">
        <f>'ACTA REPORTE 1ER TRI'!AB441</f>
        <v>3</v>
      </c>
      <c r="EB40" s="1123"/>
      <c r="EC40" s="510" t="str">
        <f t="shared" si="49"/>
        <v>D-</v>
      </c>
      <c r="ED40" s="522">
        <f t="shared" si="50"/>
        <v>3</v>
      </c>
      <c r="EE40" s="285">
        <f t="shared" si="51"/>
        <v>3</v>
      </c>
      <c r="EF40" s="249">
        <f t="shared" si="52"/>
        <v>2.0999999999999996</v>
      </c>
      <c r="EG40" s="251">
        <f t="shared" si="53"/>
        <v>0.89999999999999991</v>
      </c>
      <c r="EH40" s="510" t="str">
        <f t="shared" si="54"/>
        <v>E-</v>
      </c>
      <c r="EI40" s="641">
        <f t="shared" si="74"/>
        <v>2.9999999999999996</v>
      </c>
      <c r="EJ40" s="250">
        <f>'ACTA REPORTE 1ER TRI'!G498</f>
        <v>3</v>
      </c>
      <c r="EK40" s="250">
        <f>'ACTA REPORTE 1ER TRI'!L498</f>
        <v>3</v>
      </c>
      <c r="EL40" s="250">
        <f>'ACTA REPORTE 1ER TRI'!M498</f>
        <v>3</v>
      </c>
      <c r="EM40" s="544" t="str">
        <f>'ACTA REPORTE 1ER TRI'!N498</f>
        <v>D-</v>
      </c>
      <c r="EN40" s="250">
        <f>'ACTA REPORTE 1ER TRI'!T498</f>
        <v>3</v>
      </c>
      <c r="EO40" s="250">
        <f>'ACTA REPORTE 1ER TRI'!Y498</f>
        <v>3</v>
      </c>
      <c r="EP40" s="250">
        <f>'ACTA REPORTE 1ER TRI'!Z498</f>
        <v>3</v>
      </c>
      <c r="EQ40" s="547" t="str">
        <f>'ACTA REPORTE 1ER TRI'!AA498</f>
        <v>D-</v>
      </c>
      <c r="ER40" s="533">
        <f>'ACTA REPORTE 1ER TRI'!AB498</f>
        <v>3</v>
      </c>
      <c r="ES40" s="1123"/>
      <c r="ET40" s="510" t="str">
        <f t="shared" si="56"/>
        <v>D-</v>
      </c>
      <c r="EU40" s="522">
        <f t="shared" si="57"/>
        <v>3</v>
      </c>
      <c r="EV40" s="285">
        <f t="shared" si="58"/>
        <v>3</v>
      </c>
      <c r="EW40" s="249">
        <f t="shared" si="59"/>
        <v>2.0999999999999996</v>
      </c>
      <c r="EX40" s="251">
        <f t="shared" si="60"/>
        <v>0.89999999999999991</v>
      </c>
      <c r="EY40" s="510" t="str">
        <f t="shared" si="61"/>
        <v>E-</v>
      </c>
      <c r="EZ40" s="641">
        <f t="shared" si="75"/>
        <v>2.9999999999999996</v>
      </c>
      <c r="FA40" s="503" t="str">
        <f t="shared" si="63"/>
        <v>E-</v>
      </c>
      <c r="FB40" s="645">
        <f t="shared" si="64"/>
        <v>2.5555555555555554</v>
      </c>
      <c r="FC40" s="503" t="str">
        <f t="shared" si="65"/>
        <v>E-</v>
      </c>
      <c r="FD40" s="752">
        <f t="shared" si="0"/>
        <v>2.5333333333333332</v>
      </c>
    </row>
    <row r="41" spans="1:160" s="42" customFormat="1" ht="60" customHeight="1" x14ac:dyDescent="0.5">
      <c r="A41" s="41"/>
      <c r="B41" s="536">
        <v>31</v>
      </c>
      <c r="C41" s="72">
        <f>DATOS!F38</f>
        <v>0</v>
      </c>
      <c r="D41" s="250">
        <f>'ACTA REPORTE 1ER TRI'!G43</f>
        <v>0</v>
      </c>
      <c r="E41" s="250">
        <f>'ACTA REPORTE 1ER TRI'!L43</f>
        <v>0</v>
      </c>
      <c r="F41" s="250">
        <f>'ACTA REPORTE 1ER TRI'!M43</f>
        <v>0</v>
      </c>
      <c r="G41" s="544" t="e">
        <f>'ACTA REPORTE 1ER TRI'!N43</f>
        <v>#N/A</v>
      </c>
      <c r="H41" s="250">
        <f>'ACTA REPORTE 1ER TRI'!T43</f>
        <v>0</v>
      </c>
      <c r="I41" s="250">
        <f>'ACTA REPORTE 1ER TRI'!Y43</f>
        <v>0</v>
      </c>
      <c r="J41" s="250">
        <f>'ACTA REPORTE 1ER TRI'!Z43</f>
        <v>0</v>
      </c>
      <c r="K41" s="547" t="str">
        <f>'ACTA REPORTE 1ER TRI'!AA43</f>
        <v>D-</v>
      </c>
      <c r="L41" s="533">
        <f>'ACTA REPORTE 1ER TRI'!AB43</f>
        <v>3</v>
      </c>
      <c r="M41" s="1123"/>
      <c r="N41" s="510" t="str">
        <f t="shared" si="1"/>
        <v>E-</v>
      </c>
      <c r="O41" s="522">
        <f t="shared" si="2"/>
        <v>1</v>
      </c>
      <c r="P41" s="285">
        <f t="shared" si="3"/>
        <v>0</v>
      </c>
      <c r="Q41" s="249">
        <f t="shared" si="4"/>
        <v>0</v>
      </c>
      <c r="R41" s="251">
        <f t="shared" si="5"/>
        <v>0.89999999999999991</v>
      </c>
      <c r="S41" s="510" t="str">
        <f t="shared" si="6"/>
        <v>E-</v>
      </c>
      <c r="T41" s="641">
        <f t="shared" si="67"/>
        <v>0.89999999999999991</v>
      </c>
      <c r="U41" s="250">
        <f>'ACTA REPORTE 1ER TRI'!G100</f>
        <v>0</v>
      </c>
      <c r="V41" s="250">
        <f>'ACTA REPORTE 1ER TRI'!L100</f>
        <v>0</v>
      </c>
      <c r="W41" s="250">
        <f>'ACTA REPORTE 1ER TRI'!M100</f>
        <v>0</v>
      </c>
      <c r="X41" s="544" t="e">
        <f>'ACTA REPORTE 1ER TRI'!N100</f>
        <v>#N/A</v>
      </c>
      <c r="Y41" s="250">
        <f>'ACTA REPORTE 1ER TRI'!T100</f>
        <v>0</v>
      </c>
      <c r="Z41" s="250">
        <f>'ACTA REPORTE 1ER TRI'!Y100</f>
        <v>0</v>
      </c>
      <c r="AA41" s="250">
        <f>'ACTA REPORTE 1ER TRI'!Z100</f>
        <v>0</v>
      </c>
      <c r="AB41" s="547" t="str">
        <f>'ACTA REPORTE 1ER TRI'!AA100</f>
        <v>D-</v>
      </c>
      <c r="AC41" s="533">
        <f>'ACTA REPORTE 1ER TRI'!AB100</f>
        <v>3</v>
      </c>
      <c r="AD41" s="1123"/>
      <c r="AE41" s="510" t="str">
        <f t="shared" si="8"/>
        <v>E-</v>
      </c>
      <c r="AF41" s="522">
        <f t="shared" si="9"/>
        <v>1</v>
      </c>
      <c r="AG41" s="285">
        <f t="shared" si="10"/>
        <v>0</v>
      </c>
      <c r="AH41" s="249">
        <f t="shared" si="11"/>
        <v>0</v>
      </c>
      <c r="AI41" s="251">
        <f t="shared" si="12"/>
        <v>0.89999999999999991</v>
      </c>
      <c r="AJ41" s="510" t="str">
        <f t="shared" si="13"/>
        <v>E-</v>
      </c>
      <c r="AK41" s="641">
        <f t="shared" si="68"/>
        <v>0.89999999999999991</v>
      </c>
      <c r="AL41" s="250">
        <f>'ACTA REPORTE 1ER TRI'!G157</f>
        <v>3</v>
      </c>
      <c r="AM41" s="250">
        <f>'ACTA REPORTE 1ER TRI'!L157</f>
        <v>3</v>
      </c>
      <c r="AN41" s="250">
        <f>'ACTA REPORTE 1ER TRI'!M157</f>
        <v>3</v>
      </c>
      <c r="AO41" s="544" t="str">
        <f>'ACTA REPORTE 1ER TRI'!N157</f>
        <v>D-</v>
      </c>
      <c r="AP41" s="250">
        <f>'ACTA REPORTE 1ER TRI'!T157</f>
        <v>3</v>
      </c>
      <c r="AQ41" s="250">
        <f>'ACTA REPORTE 1ER TRI'!Y157</f>
        <v>3</v>
      </c>
      <c r="AR41" s="250">
        <f>'ACTA REPORTE 1ER TRI'!Z157</f>
        <v>3</v>
      </c>
      <c r="AS41" s="547" t="str">
        <f>'ACTA REPORTE 1ER TRI'!AA157</f>
        <v>D-</v>
      </c>
      <c r="AT41" s="533">
        <f>'ACTA REPORTE 1ER TRI'!AB157</f>
        <v>3</v>
      </c>
      <c r="AU41" s="1123"/>
      <c r="AV41" s="510" t="str">
        <f t="shared" si="15"/>
        <v>D-</v>
      </c>
      <c r="AW41" s="522">
        <f t="shared" si="66"/>
        <v>3</v>
      </c>
      <c r="AX41" s="285">
        <f t="shared" si="16"/>
        <v>3</v>
      </c>
      <c r="AY41" s="249">
        <f t="shared" si="17"/>
        <v>2.0999999999999996</v>
      </c>
      <c r="AZ41" s="251">
        <f t="shared" si="18"/>
        <v>0.89999999999999991</v>
      </c>
      <c r="BA41" s="510" t="str">
        <f t="shared" si="19"/>
        <v>E-</v>
      </c>
      <c r="BB41" s="641">
        <f t="shared" si="69"/>
        <v>2.9999999999999996</v>
      </c>
      <c r="BC41" s="250">
        <f>'ACTA REPORTE 1ER TRI'!G214</f>
        <v>3</v>
      </c>
      <c r="BD41" s="250">
        <f>'ACTA REPORTE 1ER TRI'!L214</f>
        <v>3</v>
      </c>
      <c r="BE41" s="250">
        <f>'ACTA REPORTE 1ER TRI'!M214</f>
        <v>3</v>
      </c>
      <c r="BF41" s="544" t="str">
        <f>'ACTA REPORTE 1ER TRI'!N214</f>
        <v>D-</v>
      </c>
      <c r="BG41" s="250">
        <f>'ACTA REPORTE 1ER TRI'!T214</f>
        <v>3</v>
      </c>
      <c r="BH41" s="250">
        <f>'ACTA REPORTE 1ER TRI'!Y214</f>
        <v>3</v>
      </c>
      <c r="BI41" s="250">
        <f>'ACTA REPORTE 1ER TRI'!Z214</f>
        <v>3</v>
      </c>
      <c r="BJ41" s="547" t="str">
        <f>'ACTA REPORTE 1ER TRI'!AA214</f>
        <v>D-</v>
      </c>
      <c r="BK41" s="533">
        <f>'ACTA REPORTE 1ER TRI'!AB214</f>
        <v>3</v>
      </c>
      <c r="BL41" s="1123"/>
      <c r="BM41" s="510" t="str">
        <f t="shared" si="21"/>
        <v>D-</v>
      </c>
      <c r="BN41" s="522">
        <f t="shared" si="22"/>
        <v>3</v>
      </c>
      <c r="BO41" s="285">
        <f t="shared" si="23"/>
        <v>3</v>
      </c>
      <c r="BP41" s="249">
        <f t="shared" si="24"/>
        <v>2.0999999999999996</v>
      </c>
      <c r="BQ41" s="251">
        <f t="shared" si="25"/>
        <v>0.89999999999999991</v>
      </c>
      <c r="BR41" s="510" t="str">
        <f t="shared" si="26"/>
        <v>E-</v>
      </c>
      <c r="BS41" s="641">
        <f t="shared" si="70"/>
        <v>2.9999999999999996</v>
      </c>
      <c r="BT41" s="250">
        <f>'ACTA REPORTE 1ER TRI'!G271</f>
        <v>3</v>
      </c>
      <c r="BU41" s="250">
        <f>'ACTA REPORTE 1ER TRI'!L271</f>
        <v>3</v>
      </c>
      <c r="BV41" s="250">
        <f>'ACTA REPORTE 1ER TRI'!M271</f>
        <v>3</v>
      </c>
      <c r="BW41" s="544" t="str">
        <f>'ACTA REPORTE 1ER TRI'!N271</f>
        <v>D-</v>
      </c>
      <c r="BX41" s="250">
        <f>'ACTA REPORTE 1ER TRI'!T271</f>
        <v>3</v>
      </c>
      <c r="BY41" s="251">
        <f>'ACTA REPORTE 1ER TRI'!Y271</f>
        <v>3</v>
      </c>
      <c r="BZ41" s="250">
        <f>'ACTA REPORTE 1ER TRI'!Z271</f>
        <v>3</v>
      </c>
      <c r="CA41" s="624" t="str">
        <f>'ACTA REPORTE 1ER TRI'!AA271</f>
        <v>D-</v>
      </c>
      <c r="CB41" s="533">
        <f>'ACTA REPORTE 1ER TRI'!AB271</f>
        <v>3</v>
      </c>
      <c r="CC41" s="1123"/>
      <c r="CD41" s="510" t="str">
        <f t="shared" si="28"/>
        <v>D-</v>
      </c>
      <c r="CE41" s="522">
        <f t="shared" si="29"/>
        <v>3</v>
      </c>
      <c r="CF41" s="285">
        <f t="shared" si="30"/>
        <v>3</v>
      </c>
      <c r="CG41" s="249">
        <f t="shared" si="31"/>
        <v>2.0999999999999996</v>
      </c>
      <c r="CH41" s="251">
        <f t="shared" si="32"/>
        <v>0.89999999999999991</v>
      </c>
      <c r="CI41" s="510" t="str">
        <f t="shared" si="33"/>
        <v>E-</v>
      </c>
      <c r="CJ41" s="641">
        <f t="shared" si="71"/>
        <v>2.9999999999999996</v>
      </c>
      <c r="CK41" s="250">
        <f>'ACTA REPORTE 1ER TRI'!G328</f>
        <v>3</v>
      </c>
      <c r="CL41" s="250">
        <f>'ACTA REPORTE 1ER TRI'!L328</f>
        <v>3</v>
      </c>
      <c r="CM41" s="250">
        <f>'ACTA REPORTE 1ER TRI'!M328</f>
        <v>3</v>
      </c>
      <c r="CN41" s="544" t="str">
        <f>'ACTA REPORTE 1ER TRI'!N328</f>
        <v>D-</v>
      </c>
      <c r="CO41" s="250">
        <f>'ACTA REPORTE 1ER TRI'!T328</f>
        <v>3</v>
      </c>
      <c r="CP41" s="250">
        <f>'ACTA REPORTE 1ER TRI'!Y328</f>
        <v>3</v>
      </c>
      <c r="CQ41" s="250">
        <f>'ACTA REPORTE 1ER TRI'!Z328</f>
        <v>3</v>
      </c>
      <c r="CR41" s="547" t="str">
        <f>'ACTA REPORTE 1ER TRI'!AA328</f>
        <v>D-</v>
      </c>
      <c r="CS41" s="533">
        <f>'ACTA REPORTE 1ER TRI'!AB328</f>
        <v>3</v>
      </c>
      <c r="CT41" s="1123"/>
      <c r="CU41" s="510" t="str">
        <f t="shared" si="35"/>
        <v>D-</v>
      </c>
      <c r="CV41" s="522">
        <f t="shared" si="36"/>
        <v>3</v>
      </c>
      <c r="CW41" s="285">
        <f t="shared" si="37"/>
        <v>3</v>
      </c>
      <c r="CX41" s="249">
        <f t="shared" si="38"/>
        <v>2.0999999999999996</v>
      </c>
      <c r="CY41" s="251">
        <f t="shared" si="39"/>
        <v>0.89999999999999991</v>
      </c>
      <c r="CZ41" s="510" t="str">
        <f t="shared" si="40"/>
        <v>E-</v>
      </c>
      <c r="DA41" s="641">
        <f t="shared" si="72"/>
        <v>2.9999999999999996</v>
      </c>
      <c r="DB41" s="250">
        <f>'ACTA REPORTE 1ER TRI'!G385</f>
        <v>3</v>
      </c>
      <c r="DC41" s="250">
        <f>'ACTA REPORTE 1ER TRI'!L385</f>
        <v>3</v>
      </c>
      <c r="DD41" s="250">
        <f>'ACTA REPORTE 1ER TRI'!M385</f>
        <v>3</v>
      </c>
      <c r="DE41" s="544" t="str">
        <f>'ACTA REPORTE 1ER TRI'!N385</f>
        <v>D-</v>
      </c>
      <c r="DF41" s="250">
        <f>'ACTA REPORTE 1ER TRI'!T385</f>
        <v>3</v>
      </c>
      <c r="DG41" s="250">
        <f>'ACTA REPORTE 1ER TRI'!Y385</f>
        <v>3</v>
      </c>
      <c r="DH41" s="250">
        <f>'ACTA REPORTE 1ER TRI'!Z385</f>
        <v>3</v>
      </c>
      <c r="DI41" s="547" t="str">
        <f>'ACTA REPORTE 1ER TRI'!AA385</f>
        <v>D-</v>
      </c>
      <c r="DJ41" s="533">
        <f>'ACTA REPORTE 1ER TRI'!AB385</f>
        <v>3</v>
      </c>
      <c r="DK41" s="1123"/>
      <c r="DL41" s="510" t="str">
        <f t="shared" si="42"/>
        <v>D-</v>
      </c>
      <c r="DM41" s="522">
        <f t="shared" si="43"/>
        <v>3</v>
      </c>
      <c r="DN41" s="285">
        <f t="shared" si="44"/>
        <v>3</v>
      </c>
      <c r="DO41" s="249">
        <f t="shared" si="45"/>
        <v>2.0999999999999996</v>
      </c>
      <c r="DP41" s="251">
        <f t="shared" si="46"/>
        <v>0.89999999999999991</v>
      </c>
      <c r="DQ41" s="510" t="str">
        <f t="shared" si="47"/>
        <v>E-</v>
      </c>
      <c r="DR41" s="641">
        <f t="shared" si="73"/>
        <v>2.9999999999999996</v>
      </c>
      <c r="DS41" s="250">
        <f>'ACTA REPORTE 1ER TRI'!G442</f>
        <v>3</v>
      </c>
      <c r="DT41" s="250">
        <f>'ACTA REPORTE 1ER TRI'!L442</f>
        <v>3</v>
      </c>
      <c r="DU41" s="250">
        <f>'ACTA REPORTE 1ER TRI'!M442</f>
        <v>3</v>
      </c>
      <c r="DV41" s="544" t="str">
        <f>'ACTA REPORTE 1ER TRI'!N442</f>
        <v>D-</v>
      </c>
      <c r="DW41" s="250">
        <f>'ACTA REPORTE 1ER TRI'!T442</f>
        <v>3</v>
      </c>
      <c r="DX41" s="250">
        <f>'ACTA REPORTE 1ER TRI'!Y442</f>
        <v>3</v>
      </c>
      <c r="DY41" s="250">
        <f>'ACTA REPORTE 1ER TRI'!Z442</f>
        <v>3</v>
      </c>
      <c r="DZ41" s="547" t="str">
        <f>'ACTA REPORTE 1ER TRI'!AA442</f>
        <v>D-</v>
      </c>
      <c r="EA41" s="533">
        <f>'ACTA REPORTE 1ER TRI'!AB442</f>
        <v>3</v>
      </c>
      <c r="EB41" s="1123"/>
      <c r="EC41" s="510" t="str">
        <f t="shared" si="49"/>
        <v>D-</v>
      </c>
      <c r="ED41" s="522">
        <f t="shared" si="50"/>
        <v>3</v>
      </c>
      <c r="EE41" s="285">
        <f t="shared" si="51"/>
        <v>3</v>
      </c>
      <c r="EF41" s="249">
        <f t="shared" si="52"/>
        <v>2.0999999999999996</v>
      </c>
      <c r="EG41" s="251">
        <f t="shared" si="53"/>
        <v>0.89999999999999991</v>
      </c>
      <c r="EH41" s="510" t="str">
        <f t="shared" si="54"/>
        <v>E-</v>
      </c>
      <c r="EI41" s="641">
        <f t="shared" si="74"/>
        <v>2.9999999999999996</v>
      </c>
      <c r="EJ41" s="250">
        <f>'ACTA REPORTE 1ER TRI'!G499</f>
        <v>3</v>
      </c>
      <c r="EK41" s="250">
        <f>'ACTA REPORTE 1ER TRI'!L499</f>
        <v>3</v>
      </c>
      <c r="EL41" s="250">
        <f>'ACTA REPORTE 1ER TRI'!M499</f>
        <v>3</v>
      </c>
      <c r="EM41" s="544" t="str">
        <f>'ACTA REPORTE 1ER TRI'!N499</f>
        <v>D-</v>
      </c>
      <c r="EN41" s="250">
        <f>'ACTA REPORTE 1ER TRI'!T499</f>
        <v>3</v>
      </c>
      <c r="EO41" s="250">
        <f>'ACTA REPORTE 1ER TRI'!Y499</f>
        <v>3</v>
      </c>
      <c r="EP41" s="250">
        <f>'ACTA REPORTE 1ER TRI'!Z499</f>
        <v>3</v>
      </c>
      <c r="EQ41" s="547" t="str">
        <f>'ACTA REPORTE 1ER TRI'!AA499</f>
        <v>D-</v>
      </c>
      <c r="ER41" s="533">
        <f>'ACTA REPORTE 1ER TRI'!AB499</f>
        <v>3</v>
      </c>
      <c r="ES41" s="1123"/>
      <c r="ET41" s="510" t="str">
        <f t="shared" si="56"/>
        <v>D-</v>
      </c>
      <c r="EU41" s="522">
        <f t="shared" si="57"/>
        <v>3</v>
      </c>
      <c r="EV41" s="285">
        <f t="shared" si="58"/>
        <v>3</v>
      </c>
      <c r="EW41" s="249">
        <f t="shared" si="59"/>
        <v>2.0999999999999996</v>
      </c>
      <c r="EX41" s="251">
        <f t="shared" si="60"/>
        <v>0.89999999999999991</v>
      </c>
      <c r="EY41" s="510" t="str">
        <f t="shared" si="61"/>
        <v>E-</v>
      </c>
      <c r="EZ41" s="641">
        <f t="shared" si="75"/>
        <v>2.9999999999999996</v>
      </c>
      <c r="FA41" s="503" t="str">
        <f t="shared" si="63"/>
        <v>E-</v>
      </c>
      <c r="FB41" s="645">
        <f t="shared" si="64"/>
        <v>2.5555555555555554</v>
      </c>
      <c r="FC41" s="503" t="str">
        <f t="shared" si="65"/>
        <v>E-</v>
      </c>
      <c r="FD41" s="752">
        <f t="shared" si="0"/>
        <v>2.5333333333333332</v>
      </c>
    </row>
    <row r="42" spans="1:160" s="42" customFormat="1" ht="60" customHeight="1" x14ac:dyDescent="0.5">
      <c r="A42" s="41"/>
      <c r="B42" s="536">
        <v>32</v>
      </c>
      <c r="C42" s="72">
        <f>DATOS!F39</f>
        <v>0</v>
      </c>
      <c r="D42" s="250">
        <f>'ACTA REPORTE 1ER TRI'!G44</f>
        <v>0</v>
      </c>
      <c r="E42" s="250">
        <f>'ACTA REPORTE 1ER TRI'!L44</f>
        <v>0</v>
      </c>
      <c r="F42" s="250">
        <f>'ACTA REPORTE 1ER TRI'!M44</f>
        <v>0</v>
      </c>
      <c r="G42" s="544" t="e">
        <f>'ACTA REPORTE 1ER TRI'!N44</f>
        <v>#N/A</v>
      </c>
      <c r="H42" s="250">
        <f>'ACTA REPORTE 1ER TRI'!T44</f>
        <v>0</v>
      </c>
      <c r="I42" s="250">
        <f>'ACTA REPORTE 1ER TRI'!Y44</f>
        <v>0</v>
      </c>
      <c r="J42" s="250">
        <f>'ACTA REPORTE 1ER TRI'!Z44</f>
        <v>0</v>
      </c>
      <c r="K42" s="547" t="str">
        <f>'ACTA REPORTE 1ER TRI'!AA44</f>
        <v>D-</v>
      </c>
      <c r="L42" s="533">
        <f>'ACTA REPORTE 1ER TRI'!AB44</f>
        <v>3</v>
      </c>
      <c r="M42" s="1123"/>
      <c r="N42" s="510" t="str">
        <f t="shared" si="1"/>
        <v>E-</v>
      </c>
      <c r="O42" s="522">
        <f t="shared" si="2"/>
        <v>1</v>
      </c>
      <c r="P42" s="285">
        <f t="shared" si="3"/>
        <v>0</v>
      </c>
      <c r="Q42" s="249">
        <f t="shared" si="4"/>
        <v>0</v>
      </c>
      <c r="R42" s="251">
        <f t="shared" si="5"/>
        <v>0.89999999999999991</v>
      </c>
      <c r="S42" s="510" t="str">
        <f t="shared" si="6"/>
        <v>E-</v>
      </c>
      <c r="T42" s="641">
        <f t="shared" si="67"/>
        <v>0.89999999999999991</v>
      </c>
      <c r="U42" s="250">
        <f>'ACTA REPORTE 1ER TRI'!G101</f>
        <v>0</v>
      </c>
      <c r="V42" s="250">
        <f>'ACTA REPORTE 1ER TRI'!L101</f>
        <v>0</v>
      </c>
      <c r="W42" s="250">
        <f>'ACTA REPORTE 1ER TRI'!M101</f>
        <v>0</v>
      </c>
      <c r="X42" s="544" t="e">
        <f>'ACTA REPORTE 1ER TRI'!N101</f>
        <v>#N/A</v>
      </c>
      <c r="Y42" s="250">
        <f>'ACTA REPORTE 1ER TRI'!T101</f>
        <v>0</v>
      </c>
      <c r="Z42" s="250">
        <f>'ACTA REPORTE 1ER TRI'!Y101</f>
        <v>0</v>
      </c>
      <c r="AA42" s="250">
        <f>'ACTA REPORTE 1ER TRI'!Z101</f>
        <v>0</v>
      </c>
      <c r="AB42" s="547" t="str">
        <f>'ACTA REPORTE 1ER TRI'!AA101</f>
        <v>D-</v>
      </c>
      <c r="AC42" s="533">
        <f>'ACTA REPORTE 1ER TRI'!AB101</f>
        <v>3</v>
      </c>
      <c r="AD42" s="1123"/>
      <c r="AE42" s="510" t="str">
        <f t="shared" si="8"/>
        <v>E-</v>
      </c>
      <c r="AF42" s="522">
        <f t="shared" si="9"/>
        <v>1</v>
      </c>
      <c r="AG42" s="285">
        <f t="shared" si="10"/>
        <v>0</v>
      </c>
      <c r="AH42" s="249">
        <f t="shared" si="11"/>
        <v>0</v>
      </c>
      <c r="AI42" s="251">
        <f t="shared" si="12"/>
        <v>0.89999999999999991</v>
      </c>
      <c r="AJ42" s="510" t="str">
        <f t="shared" si="13"/>
        <v>E-</v>
      </c>
      <c r="AK42" s="641">
        <f t="shared" si="68"/>
        <v>0.89999999999999991</v>
      </c>
      <c r="AL42" s="250">
        <f>'ACTA REPORTE 1ER TRI'!G158</f>
        <v>3</v>
      </c>
      <c r="AM42" s="250">
        <f>'ACTA REPORTE 1ER TRI'!L158</f>
        <v>3</v>
      </c>
      <c r="AN42" s="250">
        <f>'ACTA REPORTE 1ER TRI'!M158</f>
        <v>3</v>
      </c>
      <c r="AO42" s="544" t="str">
        <f>'ACTA REPORTE 1ER TRI'!N158</f>
        <v>D-</v>
      </c>
      <c r="AP42" s="250">
        <f>'ACTA REPORTE 1ER TRI'!T158</f>
        <v>3</v>
      </c>
      <c r="AQ42" s="250">
        <f>'ACTA REPORTE 1ER TRI'!Y158</f>
        <v>3</v>
      </c>
      <c r="AR42" s="250">
        <f>'ACTA REPORTE 1ER TRI'!Z158</f>
        <v>3</v>
      </c>
      <c r="AS42" s="547" t="str">
        <f>'ACTA REPORTE 1ER TRI'!AA158</f>
        <v>D-</v>
      </c>
      <c r="AT42" s="533">
        <f>'ACTA REPORTE 1ER TRI'!AB158</f>
        <v>3</v>
      </c>
      <c r="AU42" s="1123"/>
      <c r="AV42" s="510" t="str">
        <f t="shared" si="15"/>
        <v>D-</v>
      </c>
      <c r="AW42" s="522">
        <f t="shared" si="66"/>
        <v>3</v>
      </c>
      <c r="AX42" s="285">
        <f t="shared" si="16"/>
        <v>3</v>
      </c>
      <c r="AY42" s="249">
        <f t="shared" si="17"/>
        <v>2.0999999999999996</v>
      </c>
      <c r="AZ42" s="251">
        <f t="shared" si="18"/>
        <v>0.89999999999999991</v>
      </c>
      <c r="BA42" s="510" t="str">
        <f t="shared" si="19"/>
        <v>E-</v>
      </c>
      <c r="BB42" s="641">
        <f t="shared" si="69"/>
        <v>2.9999999999999996</v>
      </c>
      <c r="BC42" s="250">
        <f>'ACTA REPORTE 1ER TRI'!G215</f>
        <v>3</v>
      </c>
      <c r="BD42" s="250">
        <f>'ACTA REPORTE 1ER TRI'!L215</f>
        <v>3</v>
      </c>
      <c r="BE42" s="250">
        <f>'ACTA REPORTE 1ER TRI'!M215</f>
        <v>3</v>
      </c>
      <c r="BF42" s="544" t="str">
        <f>'ACTA REPORTE 1ER TRI'!N215</f>
        <v>D-</v>
      </c>
      <c r="BG42" s="250">
        <f>'ACTA REPORTE 1ER TRI'!T215</f>
        <v>3</v>
      </c>
      <c r="BH42" s="250">
        <f>'ACTA REPORTE 1ER TRI'!Y215</f>
        <v>3</v>
      </c>
      <c r="BI42" s="250">
        <f>'ACTA REPORTE 1ER TRI'!Z215</f>
        <v>3</v>
      </c>
      <c r="BJ42" s="547" t="str">
        <f>'ACTA REPORTE 1ER TRI'!AA215</f>
        <v>D-</v>
      </c>
      <c r="BK42" s="533">
        <f>'ACTA REPORTE 1ER TRI'!AB215</f>
        <v>3</v>
      </c>
      <c r="BL42" s="1123"/>
      <c r="BM42" s="510" t="str">
        <f t="shared" si="21"/>
        <v>D-</v>
      </c>
      <c r="BN42" s="522">
        <f t="shared" si="22"/>
        <v>3</v>
      </c>
      <c r="BO42" s="285">
        <f t="shared" si="23"/>
        <v>3</v>
      </c>
      <c r="BP42" s="249">
        <f t="shared" si="24"/>
        <v>2.0999999999999996</v>
      </c>
      <c r="BQ42" s="251">
        <f t="shared" si="25"/>
        <v>0.89999999999999991</v>
      </c>
      <c r="BR42" s="510" t="str">
        <f t="shared" si="26"/>
        <v>E-</v>
      </c>
      <c r="BS42" s="641">
        <f t="shared" si="70"/>
        <v>2.9999999999999996</v>
      </c>
      <c r="BT42" s="250">
        <f>'ACTA REPORTE 1ER TRI'!G272</f>
        <v>3</v>
      </c>
      <c r="BU42" s="250">
        <f>'ACTA REPORTE 1ER TRI'!L272</f>
        <v>3</v>
      </c>
      <c r="BV42" s="250">
        <f>'ACTA REPORTE 1ER TRI'!M272</f>
        <v>3</v>
      </c>
      <c r="BW42" s="544" t="str">
        <f>'ACTA REPORTE 1ER TRI'!N272</f>
        <v>D-</v>
      </c>
      <c r="BX42" s="250">
        <f>'ACTA REPORTE 1ER TRI'!T272</f>
        <v>3</v>
      </c>
      <c r="BY42" s="251">
        <f>'ACTA REPORTE 1ER TRI'!Y272</f>
        <v>3</v>
      </c>
      <c r="BZ42" s="250">
        <f>'ACTA REPORTE 1ER TRI'!Z272</f>
        <v>3</v>
      </c>
      <c r="CA42" s="624" t="str">
        <f>'ACTA REPORTE 1ER TRI'!AA272</f>
        <v>D-</v>
      </c>
      <c r="CB42" s="533">
        <f>'ACTA REPORTE 1ER TRI'!AB272</f>
        <v>3</v>
      </c>
      <c r="CC42" s="1123"/>
      <c r="CD42" s="510" t="str">
        <f t="shared" si="28"/>
        <v>D-</v>
      </c>
      <c r="CE42" s="522">
        <f t="shared" si="29"/>
        <v>3</v>
      </c>
      <c r="CF42" s="285">
        <f t="shared" si="30"/>
        <v>3</v>
      </c>
      <c r="CG42" s="249">
        <f t="shared" si="31"/>
        <v>2.0999999999999996</v>
      </c>
      <c r="CH42" s="251">
        <f t="shared" si="32"/>
        <v>0.89999999999999991</v>
      </c>
      <c r="CI42" s="510" t="str">
        <f t="shared" si="33"/>
        <v>E-</v>
      </c>
      <c r="CJ42" s="641">
        <f t="shared" si="71"/>
        <v>2.9999999999999996</v>
      </c>
      <c r="CK42" s="250">
        <f>'ACTA REPORTE 1ER TRI'!G329</f>
        <v>3</v>
      </c>
      <c r="CL42" s="250">
        <f>'ACTA REPORTE 1ER TRI'!L329</f>
        <v>3</v>
      </c>
      <c r="CM42" s="250">
        <f>'ACTA REPORTE 1ER TRI'!M329</f>
        <v>3</v>
      </c>
      <c r="CN42" s="544" t="str">
        <f>'ACTA REPORTE 1ER TRI'!N329</f>
        <v>D-</v>
      </c>
      <c r="CO42" s="250">
        <f>'ACTA REPORTE 1ER TRI'!T329</f>
        <v>3</v>
      </c>
      <c r="CP42" s="250">
        <f>'ACTA REPORTE 1ER TRI'!Y329</f>
        <v>3</v>
      </c>
      <c r="CQ42" s="250">
        <f>'ACTA REPORTE 1ER TRI'!Z329</f>
        <v>3</v>
      </c>
      <c r="CR42" s="547" t="str">
        <f>'ACTA REPORTE 1ER TRI'!AA329</f>
        <v>D-</v>
      </c>
      <c r="CS42" s="533">
        <f>'ACTA REPORTE 1ER TRI'!AB329</f>
        <v>3</v>
      </c>
      <c r="CT42" s="1123"/>
      <c r="CU42" s="510" t="str">
        <f t="shared" si="35"/>
        <v>D-</v>
      </c>
      <c r="CV42" s="522">
        <f t="shared" si="36"/>
        <v>3</v>
      </c>
      <c r="CW42" s="285">
        <f t="shared" si="37"/>
        <v>3</v>
      </c>
      <c r="CX42" s="249">
        <f t="shared" si="38"/>
        <v>2.0999999999999996</v>
      </c>
      <c r="CY42" s="251">
        <f t="shared" si="39"/>
        <v>0.89999999999999991</v>
      </c>
      <c r="CZ42" s="510" t="str">
        <f t="shared" si="40"/>
        <v>E-</v>
      </c>
      <c r="DA42" s="641">
        <f t="shared" si="72"/>
        <v>2.9999999999999996</v>
      </c>
      <c r="DB42" s="250">
        <f>'ACTA REPORTE 1ER TRI'!G386</f>
        <v>3</v>
      </c>
      <c r="DC42" s="250">
        <f>'ACTA REPORTE 1ER TRI'!L386</f>
        <v>3</v>
      </c>
      <c r="DD42" s="250">
        <f>'ACTA REPORTE 1ER TRI'!M386</f>
        <v>3</v>
      </c>
      <c r="DE42" s="544" t="str">
        <f>'ACTA REPORTE 1ER TRI'!N386</f>
        <v>D-</v>
      </c>
      <c r="DF42" s="250">
        <f>'ACTA REPORTE 1ER TRI'!T386</f>
        <v>3</v>
      </c>
      <c r="DG42" s="250">
        <f>'ACTA REPORTE 1ER TRI'!Y386</f>
        <v>3</v>
      </c>
      <c r="DH42" s="250">
        <f>'ACTA REPORTE 1ER TRI'!Z386</f>
        <v>3</v>
      </c>
      <c r="DI42" s="547" t="str">
        <f>'ACTA REPORTE 1ER TRI'!AA386</f>
        <v>D-</v>
      </c>
      <c r="DJ42" s="533">
        <f>'ACTA REPORTE 1ER TRI'!AB386</f>
        <v>3</v>
      </c>
      <c r="DK42" s="1123"/>
      <c r="DL42" s="510" t="str">
        <f t="shared" si="42"/>
        <v>D-</v>
      </c>
      <c r="DM42" s="522">
        <f t="shared" si="43"/>
        <v>3</v>
      </c>
      <c r="DN42" s="285">
        <f t="shared" si="44"/>
        <v>3</v>
      </c>
      <c r="DO42" s="249">
        <f t="shared" si="45"/>
        <v>2.0999999999999996</v>
      </c>
      <c r="DP42" s="251">
        <f t="shared" si="46"/>
        <v>0.89999999999999991</v>
      </c>
      <c r="DQ42" s="510" t="str">
        <f t="shared" si="47"/>
        <v>E-</v>
      </c>
      <c r="DR42" s="641">
        <f t="shared" si="73"/>
        <v>2.9999999999999996</v>
      </c>
      <c r="DS42" s="250">
        <f>'ACTA REPORTE 1ER TRI'!G443</f>
        <v>3</v>
      </c>
      <c r="DT42" s="250">
        <f>'ACTA REPORTE 1ER TRI'!L443</f>
        <v>3</v>
      </c>
      <c r="DU42" s="250">
        <f>'ACTA REPORTE 1ER TRI'!M443</f>
        <v>3</v>
      </c>
      <c r="DV42" s="544" t="str">
        <f>'ACTA REPORTE 1ER TRI'!N443</f>
        <v>D-</v>
      </c>
      <c r="DW42" s="250">
        <f>'ACTA REPORTE 1ER TRI'!T443</f>
        <v>3</v>
      </c>
      <c r="DX42" s="250">
        <f>'ACTA REPORTE 1ER TRI'!Y443</f>
        <v>3</v>
      </c>
      <c r="DY42" s="250">
        <f>'ACTA REPORTE 1ER TRI'!Z443</f>
        <v>3</v>
      </c>
      <c r="DZ42" s="547" t="str">
        <f>'ACTA REPORTE 1ER TRI'!AA443</f>
        <v>D-</v>
      </c>
      <c r="EA42" s="533">
        <f>'ACTA REPORTE 1ER TRI'!AB443</f>
        <v>3</v>
      </c>
      <c r="EB42" s="1123"/>
      <c r="EC42" s="510" t="str">
        <f t="shared" si="49"/>
        <v>D-</v>
      </c>
      <c r="ED42" s="522">
        <f t="shared" si="50"/>
        <v>3</v>
      </c>
      <c r="EE42" s="285">
        <f t="shared" si="51"/>
        <v>3</v>
      </c>
      <c r="EF42" s="249">
        <f t="shared" si="52"/>
        <v>2.0999999999999996</v>
      </c>
      <c r="EG42" s="251">
        <f t="shared" si="53"/>
        <v>0.89999999999999991</v>
      </c>
      <c r="EH42" s="510" t="str">
        <f t="shared" si="54"/>
        <v>E-</v>
      </c>
      <c r="EI42" s="641">
        <f t="shared" si="74"/>
        <v>2.9999999999999996</v>
      </c>
      <c r="EJ42" s="250">
        <f>'ACTA REPORTE 1ER TRI'!G500</f>
        <v>3</v>
      </c>
      <c r="EK42" s="250">
        <f>'ACTA REPORTE 1ER TRI'!L500</f>
        <v>3</v>
      </c>
      <c r="EL42" s="250">
        <f>'ACTA REPORTE 1ER TRI'!M500</f>
        <v>3</v>
      </c>
      <c r="EM42" s="544" t="str">
        <f>'ACTA REPORTE 1ER TRI'!N500</f>
        <v>D-</v>
      </c>
      <c r="EN42" s="250">
        <f>'ACTA REPORTE 1ER TRI'!T500</f>
        <v>3</v>
      </c>
      <c r="EO42" s="250">
        <f>'ACTA REPORTE 1ER TRI'!Y500</f>
        <v>3</v>
      </c>
      <c r="EP42" s="250">
        <f>'ACTA REPORTE 1ER TRI'!Z500</f>
        <v>3</v>
      </c>
      <c r="EQ42" s="547" t="str">
        <f>'ACTA REPORTE 1ER TRI'!AA500</f>
        <v>D-</v>
      </c>
      <c r="ER42" s="533">
        <f>'ACTA REPORTE 1ER TRI'!AB500</f>
        <v>3</v>
      </c>
      <c r="ES42" s="1123"/>
      <c r="ET42" s="510" t="str">
        <f t="shared" si="56"/>
        <v>D-</v>
      </c>
      <c r="EU42" s="522">
        <f t="shared" si="57"/>
        <v>3</v>
      </c>
      <c r="EV42" s="285">
        <f t="shared" si="58"/>
        <v>3</v>
      </c>
      <c r="EW42" s="249">
        <f t="shared" si="59"/>
        <v>2.0999999999999996</v>
      </c>
      <c r="EX42" s="251">
        <f t="shared" si="60"/>
        <v>0.89999999999999991</v>
      </c>
      <c r="EY42" s="510" t="str">
        <f t="shared" si="61"/>
        <v>E-</v>
      </c>
      <c r="EZ42" s="641">
        <f t="shared" si="75"/>
        <v>2.9999999999999996</v>
      </c>
      <c r="FA42" s="503" t="str">
        <f t="shared" si="63"/>
        <v>E-</v>
      </c>
      <c r="FB42" s="645">
        <f t="shared" si="64"/>
        <v>2.5555555555555554</v>
      </c>
      <c r="FC42" s="503" t="str">
        <f t="shared" si="65"/>
        <v>E-</v>
      </c>
      <c r="FD42" s="752">
        <f t="shared" si="0"/>
        <v>2.5333333333333332</v>
      </c>
    </row>
    <row r="43" spans="1:160" s="42" customFormat="1" ht="60" customHeight="1" x14ac:dyDescent="0.5">
      <c r="A43" s="41"/>
      <c r="B43" s="536">
        <v>33</v>
      </c>
      <c r="C43" s="72">
        <f>DATOS!F40</f>
        <v>0</v>
      </c>
      <c r="D43" s="250">
        <f>'ACTA REPORTE 1ER TRI'!G45</f>
        <v>0</v>
      </c>
      <c r="E43" s="250">
        <f>'ACTA REPORTE 1ER TRI'!L45</f>
        <v>0</v>
      </c>
      <c r="F43" s="250">
        <f>'ACTA REPORTE 1ER TRI'!M45</f>
        <v>0</v>
      </c>
      <c r="G43" s="544" t="e">
        <f>'ACTA REPORTE 1ER TRI'!N45</f>
        <v>#N/A</v>
      </c>
      <c r="H43" s="250">
        <f>'ACTA REPORTE 1ER TRI'!T45</f>
        <v>0</v>
      </c>
      <c r="I43" s="250">
        <f>'ACTA REPORTE 1ER TRI'!Y45</f>
        <v>0</v>
      </c>
      <c r="J43" s="250">
        <f>'ACTA REPORTE 1ER TRI'!Z45</f>
        <v>0</v>
      </c>
      <c r="K43" s="547" t="str">
        <f>'ACTA REPORTE 1ER TRI'!AA45</f>
        <v>D+</v>
      </c>
      <c r="L43" s="533">
        <f>'ACTA REPORTE 1ER TRI'!AB45</f>
        <v>4</v>
      </c>
      <c r="M43" s="1123"/>
      <c r="N43" s="510" t="str">
        <f t="shared" si="1"/>
        <v>E-</v>
      </c>
      <c r="O43" s="522">
        <f t="shared" si="2"/>
        <v>1.3333333333333333</v>
      </c>
      <c r="P43" s="285">
        <f t="shared" si="3"/>
        <v>0</v>
      </c>
      <c r="Q43" s="249">
        <f t="shared" si="4"/>
        <v>0</v>
      </c>
      <c r="R43" s="251">
        <f t="shared" si="5"/>
        <v>1.2</v>
      </c>
      <c r="S43" s="510" t="str">
        <f t="shared" si="6"/>
        <v>E-</v>
      </c>
      <c r="T43" s="641">
        <f t="shared" si="67"/>
        <v>1.2</v>
      </c>
      <c r="U43" s="250">
        <f>'ACTA REPORTE 1ER TRI'!G102</f>
        <v>0</v>
      </c>
      <c r="V43" s="250">
        <f>'ACTA REPORTE 1ER TRI'!L102</f>
        <v>0</v>
      </c>
      <c r="W43" s="250">
        <f>'ACTA REPORTE 1ER TRI'!M102</f>
        <v>0</v>
      </c>
      <c r="X43" s="544" t="e">
        <f>'ACTA REPORTE 1ER TRI'!N102</f>
        <v>#N/A</v>
      </c>
      <c r="Y43" s="250">
        <f>'ACTA REPORTE 1ER TRI'!T102</f>
        <v>0</v>
      </c>
      <c r="Z43" s="250">
        <f>'ACTA REPORTE 1ER TRI'!Y102</f>
        <v>0</v>
      </c>
      <c r="AA43" s="250">
        <f>'ACTA REPORTE 1ER TRI'!Z102</f>
        <v>0</v>
      </c>
      <c r="AB43" s="547" t="str">
        <f>'ACTA REPORTE 1ER TRI'!AA102</f>
        <v>D+</v>
      </c>
      <c r="AC43" s="533">
        <f>'ACTA REPORTE 1ER TRI'!AB102</f>
        <v>4</v>
      </c>
      <c r="AD43" s="1123"/>
      <c r="AE43" s="510" t="str">
        <f t="shared" si="8"/>
        <v>E-</v>
      </c>
      <c r="AF43" s="522">
        <f t="shared" si="9"/>
        <v>1.3333333333333333</v>
      </c>
      <c r="AG43" s="285">
        <f t="shared" si="10"/>
        <v>0</v>
      </c>
      <c r="AH43" s="249">
        <f t="shared" si="11"/>
        <v>0</v>
      </c>
      <c r="AI43" s="251">
        <f t="shared" si="12"/>
        <v>1.2</v>
      </c>
      <c r="AJ43" s="510" t="str">
        <f t="shared" si="13"/>
        <v>E-</v>
      </c>
      <c r="AK43" s="641">
        <f t="shared" si="68"/>
        <v>1.2</v>
      </c>
      <c r="AL43" s="250">
        <f>'ACTA REPORTE 1ER TRI'!G159</f>
        <v>4</v>
      </c>
      <c r="AM43" s="250">
        <f>'ACTA REPORTE 1ER TRI'!L159</f>
        <v>4</v>
      </c>
      <c r="AN43" s="250">
        <f>'ACTA REPORTE 1ER TRI'!M159</f>
        <v>4</v>
      </c>
      <c r="AO43" s="544" t="str">
        <f>'ACTA REPORTE 1ER TRI'!N159</f>
        <v>D+</v>
      </c>
      <c r="AP43" s="250">
        <f>'ACTA REPORTE 1ER TRI'!T159</f>
        <v>4</v>
      </c>
      <c r="AQ43" s="250">
        <f>'ACTA REPORTE 1ER TRI'!Y159</f>
        <v>4</v>
      </c>
      <c r="AR43" s="250">
        <f>'ACTA REPORTE 1ER TRI'!Z159</f>
        <v>4</v>
      </c>
      <c r="AS43" s="547" t="str">
        <f>'ACTA REPORTE 1ER TRI'!AA159</f>
        <v>D+</v>
      </c>
      <c r="AT43" s="533">
        <f>'ACTA REPORTE 1ER TRI'!AB159</f>
        <v>4</v>
      </c>
      <c r="AU43" s="1123"/>
      <c r="AV43" s="510" t="str">
        <f t="shared" si="15"/>
        <v>D+</v>
      </c>
      <c r="AW43" s="522">
        <f t="shared" si="66"/>
        <v>4</v>
      </c>
      <c r="AX43" s="285">
        <f t="shared" si="16"/>
        <v>4</v>
      </c>
      <c r="AY43" s="249">
        <f t="shared" si="17"/>
        <v>2.8</v>
      </c>
      <c r="AZ43" s="251">
        <f t="shared" si="18"/>
        <v>1.2</v>
      </c>
      <c r="BA43" s="510" t="str">
        <f t="shared" si="19"/>
        <v>E-</v>
      </c>
      <c r="BB43" s="641">
        <f t="shared" si="69"/>
        <v>4</v>
      </c>
      <c r="BC43" s="250">
        <f>'ACTA REPORTE 1ER TRI'!G216</f>
        <v>4</v>
      </c>
      <c r="BD43" s="250">
        <f>'ACTA REPORTE 1ER TRI'!L216</f>
        <v>4</v>
      </c>
      <c r="BE43" s="250">
        <f>'ACTA REPORTE 1ER TRI'!M216</f>
        <v>4</v>
      </c>
      <c r="BF43" s="544" t="str">
        <f>'ACTA REPORTE 1ER TRI'!N216</f>
        <v>D+</v>
      </c>
      <c r="BG43" s="250">
        <f>'ACTA REPORTE 1ER TRI'!T216</f>
        <v>4</v>
      </c>
      <c r="BH43" s="250">
        <f>'ACTA REPORTE 1ER TRI'!Y216</f>
        <v>4</v>
      </c>
      <c r="BI43" s="250">
        <f>'ACTA REPORTE 1ER TRI'!Z216</f>
        <v>4</v>
      </c>
      <c r="BJ43" s="547" t="str">
        <f>'ACTA REPORTE 1ER TRI'!AA216</f>
        <v>D+</v>
      </c>
      <c r="BK43" s="533">
        <f>'ACTA REPORTE 1ER TRI'!AB216</f>
        <v>4</v>
      </c>
      <c r="BL43" s="1123"/>
      <c r="BM43" s="510" t="str">
        <f t="shared" si="21"/>
        <v>D+</v>
      </c>
      <c r="BN43" s="522">
        <f t="shared" si="22"/>
        <v>4</v>
      </c>
      <c r="BO43" s="285">
        <f t="shared" si="23"/>
        <v>4</v>
      </c>
      <c r="BP43" s="249">
        <f t="shared" si="24"/>
        <v>2.8</v>
      </c>
      <c r="BQ43" s="251">
        <f t="shared" si="25"/>
        <v>1.2</v>
      </c>
      <c r="BR43" s="510" t="str">
        <f t="shared" si="26"/>
        <v>E-</v>
      </c>
      <c r="BS43" s="641">
        <f t="shared" si="70"/>
        <v>4</v>
      </c>
      <c r="BT43" s="250">
        <f>'ACTA REPORTE 1ER TRI'!G273</f>
        <v>4</v>
      </c>
      <c r="BU43" s="250">
        <f>'ACTA REPORTE 1ER TRI'!L273</f>
        <v>4</v>
      </c>
      <c r="BV43" s="250">
        <f>'ACTA REPORTE 1ER TRI'!M273</f>
        <v>4</v>
      </c>
      <c r="BW43" s="544" t="str">
        <f>'ACTA REPORTE 1ER TRI'!N273</f>
        <v>D+</v>
      </c>
      <c r="BX43" s="250">
        <f>'ACTA REPORTE 1ER TRI'!T273</f>
        <v>4</v>
      </c>
      <c r="BY43" s="251">
        <f>'ACTA REPORTE 1ER TRI'!Y273</f>
        <v>4</v>
      </c>
      <c r="BZ43" s="250">
        <f>'ACTA REPORTE 1ER TRI'!Z273</f>
        <v>4</v>
      </c>
      <c r="CA43" s="624" t="str">
        <f>'ACTA REPORTE 1ER TRI'!AA273</f>
        <v>D+</v>
      </c>
      <c r="CB43" s="533">
        <f>'ACTA REPORTE 1ER TRI'!AB273</f>
        <v>4</v>
      </c>
      <c r="CC43" s="1123"/>
      <c r="CD43" s="510" t="str">
        <f t="shared" si="28"/>
        <v>D+</v>
      </c>
      <c r="CE43" s="522">
        <f t="shared" si="29"/>
        <v>4</v>
      </c>
      <c r="CF43" s="285">
        <f t="shared" si="30"/>
        <v>4</v>
      </c>
      <c r="CG43" s="249">
        <f t="shared" si="31"/>
        <v>2.8</v>
      </c>
      <c r="CH43" s="251">
        <f t="shared" si="32"/>
        <v>1.2</v>
      </c>
      <c r="CI43" s="510" t="str">
        <f t="shared" si="33"/>
        <v>E-</v>
      </c>
      <c r="CJ43" s="641">
        <f t="shared" si="71"/>
        <v>4</v>
      </c>
      <c r="CK43" s="250">
        <f>'ACTA REPORTE 1ER TRI'!G330</f>
        <v>4</v>
      </c>
      <c r="CL43" s="250">
        <f>'ACTA REPORTE 1ER TRI'!L330</f>
        <v>4</v>
      </c>
      <c r="CM43" s="250">
        <f>'ACTA REPORTE 1ER TRI'!M330</f>
        <v>4</v>
      </c>
      <c r="CN43" s="544" t="str">
        <f>'ACTA REPORTE 1ER TRI'!N330</f>
        <v>D+</v>
      </c>
      <c r="CO43" s="250">
        <f>'ACTA REPORTE 1ER TRI'!T330</f>
        <v>4</v>
      </c>
      <c r="CP43" s="250">
        <f>'ACTA REPORTE 1ER TRI'!Y330</f>
        <v>4</v>
      </c>
      <c r="CQ43" s="250">
        <f>'ACTA REPORTE 1ER TRI'!Z330</f>
        <v>4</v>
      </c>
      <c r="CR43" s="547" t="str">
        <f>'ACTA REPORTE 1ER TRI'!AA330</f>
        <v>D+</v>
      </c>
      <c r="CS43" s="533">
        <f>'ACTA REPORTE 1ER TRI'!AB330</f>
        <v>4</v>
      </c>
      <c r="CT43" s="1123"/>
      <c r="CU43" s="510" t="str">
        <f t="shared" si="35"/>
        <v>D+</v>
      </c>
      <c r="CV43" s="522">
        <f t="shared" si="36"/>
        <v>4</v>
      </c>
      <c r="CW43" s="285">
        <f t="shared" si="37"/>
        <v>4</v>
      </c>
      <c r="CX43" s="249">
        <f t="shared" si="38"/>
        <v>2.8</v>
      </c>
      <c r="CY43" s="251">
        <f t="shared" si="39"/>
        <v>1.2</v>
      </c>
      <c r="CZ43" s="510" t="str">
        <f t="shared" si="40"/>
        <v>E-</v>
      </c>
      <c r="DA43" s="641">
        <f t="shared" si="72"/>
        <v>4</v>
      </c>
      <c r="DB43" s="250">
        <f>'ACTA REPORTE 1ER TRI'!G387</f>
        <v>4</v>
      </c>
      <c r="DC43" s="250">
        <f>'ACTA REPORTE 1ER TRI'!L387</f>
        <v>4</v>
      </c>
      <c r="DD43" s="250">
        <f>'ACTA REPORTE 1ER TRI'!M387</f>
        <v>4</v>
      </c>
      <c r="DE43" s="544" t="str">
        <f>'ACTA REPORTE 1ER TRI'!N387</f>
        <v>D+</v>
      </c>
      <c r="DF43" s="250">
        <f>'ACTA REPORTE 1ER TRI'!T387</f>
        <v>4</v>
      </c>
      <c r="DG43" s="250">
        <f>'ACTA REPORTE 1ER TRI'!Y387</f>
        <v>4</v>
      </c>
      <c r="DH43" s="250">
        <f>'ACTA REPORTE 1ER TRI'!Z387</f>
        <v>4</v>
      </c>
      <c r="DI43" s="547" t="str">
        <f>'ACTA REPORTE 1ER TRI'!AA387</f>
        <v>D+</v>
      </c>
      <c r="DJ43" s="533">
        <f>'ACTA REPORTE 1ER TRI'!AB387</f>
        <v>4</v>
      </c>
      <c r="DK43" s="1123"/>
      <c r="DL43" s="510" t="str">
        <f t="shared" si="42"/>
        <v>D+</v>
      </c>
      <c r="DM43" s="522">
        <f t="shared" si="43"/>
        <v>4</v>
      </c>
      <c r="DN43" s="285">
        <f t="shared" si="44"/>
        <v>4</v>
      </c>
      <c r="DO43" s="249">
        <f t="shared" si="45"/>
        <v>2.8</v>
      </c>
      <c r="DP43" s="251">
        <f t="shared" si="46"/>
        <v>1.2</v>
      </c>
      <c r="DQ43" s="510" t="str">
        <f t="shared" si="47"/>
        <v>E-</v>
      </c>
      <c r="DR43" s="641">
        <f t="shared" si="73"/>
        <v>4</v>
      </c>
      <c r="DS43" s="250">
        <f>'ACTA REPORTE 1ER TRI'!G444</f>
        <v>4</v>
      </c>
      <c r="DT43" s="250">
        <f>'ACTA REPORTE 1ER TRI'!L444</f>
        <v>4</v>
      </c>
      <c r="DU43" s="250">
        <f>'ACTA REPORTE 1ER TRI'!M444</f>
        <v>4</v>
      </c>
      <c r="DV43" s="544" t="str">
        <f>'ACTA REPORTE 1ER TRI'!N444</f>
        <v>D+</v>
      </c>
      <c r="DW43" s="250">
        <f>'ACTA REPORTE 1ER TRI'!T444</f>
        <v>4</v>
      </c>
      <c r="DX43" s="250">
        <f>'ACTA REPORTE 1ER TRI'!Y444</f>
        <v>4</v>
      </c>
      <c r="DY43" s="250">
        <f>'ACTA REPORTE 1ER TRI'!Z444</f>
        <v>4</v>
      </c>
      <c r="DZ43" s="547" t="str">
        <f>'ACTA REPORTE 1ER TRI'!AA444</f>
        <v>D+</v>
      </c>
      <c r="EA43" s="533">
        <f>'ACTA REPORTE 1ER TRI'!AB444</f>
        <v>4</v>
      </c>
      <c r="EB43" s="1123"/>
      <c r="EC43" s="510" t="str">
        <f t="shared" si="49"/>
        <v>D+</v>
      </c>
      <c r="ED43" s="522">
        <f t="shared" si="50"/>
        <v>4</v>
      </c>
      <c r="EE43" s="285">
        <f t="shared" si="51"/>
        <v>4</v>
      </c>
      <c r="EF43" s="249">
        <f t="shared" si="52"/>
        <v>2.8</v>
      </c>
      <c r="EG43" s="251">
        <f t="shared" si="53"/>
        <v>1.2</v>
      </c>
      <c r="EH43" s="510" t="str">
        <f t="shared" si="54"/>
        <v>E-</v>
      </c>
      <c r="EI43" s="641">
        <f t="shared" si="74"/>
        <v>4</v>
      </c>
      <c r="EJ43" s="250">
        <f>'ACTA REPORTE 1ER TRI'!G501</f>
        <v>4</v>
      </c>
      <c r="EK43" s="250">
        <f>'ACTA REPORTE 1ER TRI'!L501</f>
        <v>4</v>
      </c>
      <c r="EL43" s="250">
        <f>'ACTA REPORTE 1ER TRI'!M501</f>
        <v>4</v>
      </c>
      <c r="EM43" s="544" t="str">
        <f>'ACTA REPORTE 1ER TRI'!N501</f>
        <v>D+</v>
      </c>
      <c r="EN43" s="250">
        <f>'ACTA REPORTE 1ER TRI'!T501</f>
        <v>4</v>
      </c>
      <c r="EO43" s="250">
        <f>'ACTA REPORTE 1ER TRI'!Y501</f>
        <v>4</v>
      </c>
      <c r="EP43" s="250">
        <f>'ACTA REPORTE 1ER TRI'!Z501</f>
        <v>4</v>
      </c>
      <c r="EQ43" s="547" t="str">
        <f>'ACTA REPORTE 1ER TRI'!AA501</f>
        <v>D+</v>
      </c>
      <c r="ER43" s="533">
        <f>'ACTA REPORTE 1ER TRI'!AB501</f>
        <v>4</v>
      </c>
      <c r="ES43" s="1123"/>
      <c r="ET43" s="510" t="str">
        <f t="shared" si="56"/>
        <v>D+</v>
      </c>
      <c r="EU43" s="522">
        <f t="shared" si="57"/>
        <v>4</v>
      </c>
      <c r="EV43" s="285">
        <f t="shared" si="58"/>
        <v>4</v>
      </c>
      <c r="EW43" s="249">
        <f t="shared" si="59"/>
        <v>2.8</v>
      </c>
      <c r="EX43" s="251">
        <f t="shared" si="60"/>
        <v>1.2</v>
      </c>
      <c r="EY43" s="510" t="str">
        <f t="shared" si="61"/>
        <v>E-</v>
      </c>
      <c r="EZ43" s="641">
        <f t="shared" si="75"/>
        <v>4</v>
      </c>
      <c r="FA43" s="503" t="str">
        <f t="shared" si="63"/>
        <v>E-</v>
      </c>
      <c r="FB43" s="645">
        <f t="shared" si="64"/>
        <v>3.407407407407407</v>
      </c>
      <c r="FC43" s="503" t="str">
        <f t="shared" si="65"/>
        <v>E-</v>
      </c>
      <c r="FD43" s="752">
        <f t="shared" si="0"/>
        <v>3.3777777777777778</v>
      </c>
    </row>
    <row r="44" spans="1:160" s="42" customFormat="1" ht="60" customHeight="1" x14ac:dyDescent="0.5">
      <c r="A44" s="41"/>
      <c r="B44" s="536">
        <v>34</v>
      </c>
      <c r="C44" s="72">
        <f>DATOS!F41</f>
        <v>0</v>
      </c>
      <c r="D44" s="250">
        <f>'ACTA REPORTE 1ER TRI'!G46</f>
        <v>0</v>
      </c>
      <c r="E44" s="250">
        <f>'ACTA REPORTE 1ER TRI'!L46</f>
        <v>0</v>
      </c>
      <c r="F44" s="250">
        <f>'ACTA REPORTE 1ER TRI'!M46</f>
        <v>0</v>
      </c>
      <c r="G44" s="544" t="e">
        <f>'ACTA REPORTE 1ER TRI'!N46</f>
        <v>#N/A</v>
      </c>
      <c r="H44" s="250">
        <f>'ACTA REPORTE 1ER TRI'!T46</f>
        <v>0</v>
      </c>
      <c r="I44" s="250">
        <f>'ACTA REPORTE 1ER TRI'!Y46</f>
        <v>0</v>
      </c>
      <c r="J44" s="250">
        <f>'ACTA REPORTE 1ER TRI'!Z46</f>
        <v>0</v>
      </c>
      <c r="K44" s="547" t="str">
        <f>'ACTA REPORTE 1ER TRI'!AA46</f>
        <v>E+</v>
      </c>
      <c r="L44" s="533">
        <f>'ACTA REPORTE 1ER TRI'!AB46</f>
        <v>2</v>
      </c>
      <c r="M44" s="1123"/>
      <c r="N44" s="510" t="e">
        <f t="shared" si="1"/>
        <v>#N/A</v>
      </c>
      <c r="O44" s="522">
        <f t="shared" si="2"/>
        <v>0.66666666666666663</v>
      </c>
      <c r="P44" s="285">
        <f t="shared" si="3"/>
        <v>0</v>
      </c>
      <c r="Q44" s="249">
        <f t="shared" si="4"/>
        <v>0</v>
      </c>
      <c r="R44" s="251">
        <f t="shared" si="5"/>
        <v>0.6</v>
      </c>
      <c r="S44" s="510" t="e">
        <f t="shared" si="6"/>
        <v>#N/A</v>
      </c>
      <c r="T44" s="641">
        <f t="shared" si="67"/>
        <v>0.6</v>
      </c>
      <c r="U44" s="250">
        <f>'ACTA REPORTE 1ER TRI'!G103</f>
        <v>0</v>
      </c>
      <c r="V44" s="250">
        <f>'ACTA REPORTE 1ER TRI'!L103</f>
        <v>0</v>
      </c>
      <c r="W44" s="250">
        <f>'ACTA REPORTE 1ER TRI'!M103</f>
        <v>0</v>
      </c>
      <c r="X44" s="544" t="e">
        <f>'ACTA REPORTE 1ER TRI'!N103</f>
        <v>#N/A</v>
      </c>
      <c r="Y44" s="250">
        <f>'ACTA REPORTE 1ER TRI'!T103</f>
        <v>0</v>
      </c>
      <c r="Z44" s="250">
        <f>'ACTA REPORTE 1ER TRI'!Y103</f>
        <v>0</v>
      </c>
      <c r="AA44" s="250">
        <f>'ACTA REPORTE 1ER TRI'!Z103</f>
        <v>0</v>
      </c>
      <c r="AB44" s="547" t="str">
        <f>'ACTA REPORTE 1ER TRI'!AA103</f>
        <v>E+</v>
      </c>
      <c r="AC44" s="533">
        <f>'ACTA REPORTE 1ER TRI'!AB103</f>
        <v>2</v>
      </c>
      <c r="AD44" s="1123"/>
      <c r="AE44" s="510" t="e">
        <f t="shared" si="8"/>
        <v>#N/A</v>
      </c>
      <c r="AF44" s="522">
        <f t="shared" si="9"/>
        <v>0.66666666666666663</v>
      </c>
      <c r="AG44" s="285">
        <f t="shared" si="10"/>
        <v>0</v>
      </c>
      <c r="AH44" s="249">
        <f t="shared" si="11"/>
        <v>0</v>
      </c>
      <c r="AI44" s="251">
        <f t="shared" si="12"/>
        <v>0.6</v>
      </c>
      <c r="AJ44" s="510" t="e">
        <f t="shared" si="13"/>
        <v>#N/A</v>
      </c>
      <c r="AK44" s="641">
        <f t="shared" si="68"/>
        <v>0.6</v>
      </c>
      <c r="AL44" s="250">
        <f>'ACTA REPORTE 1ER TRI'!G160</f>
        <v>2</v>
      </c>
      <c r="AM44" s="250">
        <f>'ACTA REPORTE 1ER TRI'!L160</f>
        <v>2</v>
      </c>
      <c r="AN44" s="250">
        <f>'ACTA REPORTE 1ER TRI'!M160</f>
        <v>2</v>
      </c>
      <c r="AO44" s="544" t="str">
        <f>'ACTA REPORTE 1ER TRI'!N160</f>
        <v>E+</v>
      </c>
      <c r="AP44" s="250">
        <f>'ACTA REPORTE 1ER TRI'!T160</f>
        <v>2</v>
      </c>
      <c r="AQ44" s="250">
        <f>'ACTA REPORTE 1ER TRI'!Y160</f>
        <v>2</v>
      </c>
      <c r="AR44" s="250">
        <f>'ACTA REPORTE 1ER TRI'!Z160</f>
        <v>2</v>
      </c>
      <c r="AS44" s="547" t="str">
        <f>'ACTA REPORTE 1ER TRI'!AA160</f>
        <v>E+</v>
      </c>
      <c r="AT44" s="533">
        <f>'ACTA REPORTE 1ER TRI'!AB160</f>
        <v>2</v>
      </c>
      <c r="AU44" s="1123"/>
      <c r="AV44" s="510" t="str">
        <f t="shared" si="15"/>
        <v>E+</v>
      </c>
      <c r="AW44" s="522">
        <f t="shared" si="66"/>
        <v>2</v>
      </c>
      <c r="AX44" s="285">
        <f t="shared" si="16"/>
        <v>2</v>
      </c>
      <c r="AY44" s="249">
        <f t="shared" si="17"/>
        <v>1.4</v>
      </c>
      <c r="AZ44" s="251">
        <f t="shared" si="18"/>
        <v>0.6</v>
      </c>
      <c r="BA44" s="510" t="e">
        <f t="shared" si="19"/>
        <v>#N/A</v>
      </c>
      <c r="BB44" s="641">
        <f t="shared" si="69"/>
        <v>2</v>
      </c>
      <c r="BC44" s="250">
        <f>'ACTA REPORTE 1ER TRI'!G217</f>
        <v>2</v>
      </c>
      <c r="BD44" s="250">
        <f>'ACTA REPORTE 1ER TRI'!L217</f>
        <v>2</v>
      </c>
      <c r="BE44" s="250">
        <f>'ACTA REPORTE 1ER TRI'!M217</f>
        <v>2</v>
      </c>
      <c r="BF44" s="544" t="str">
        <f>'ACTA REPORTE 1ER TRI'!N217</f>
        <v>E+</v>
      </c>
      <c r="BG44" s="250">
        <f>'ACTA REPORTE 1ER TRI'!T217</f>
        <v>2</v>
      </c>
      <c r="BH44" s="250">
        <f>'ACTA REPORTE 1ER TRI'!Y217</f>
        <v>2</v>
      </c>
      <c r="BI44" s="250">
        <f>'ACTA REPORTE 1ER TRI'!Z217</f>
        <v>2</v>
      </c>
      <c r="BJ44" s="547" t="str">
        <f>'ACTA REPORTE 1ER TRI'!AA217</f>
        <v>E+</v>
      </c>
      <c r="BK44" s="533">
        <f>'ACTA REPORTE 1ER TRI'!AB217</f>
        <v>2</v>
      </c>
      <c r="BL44" s="1123"/>
      <c r="BM44" s="510" t="str">
        <f t="shared" si="21"/>
        <v>E+</v>
      </c>
      <c r="BN44" s="522">
        <f t="shared" si="22"/>
        <v>2</v>
      </c>
      <c r="BO44" s="285">
        <f t="shared" si="23"/>
        <v>2</v>
      </c>
      <c r="BP44" s="249">
        <f t="shared" si="24"/>
        <v>1.4</v>
      </c>
      <c r="BQ44" s="251">
        <f t="shared" si="25"/>
        <v>0.6</v>
      </c>
      <c r="BR44" s="510" t="e">
        <f t="shared" si="26"/>
        <v>#N/A</v>
      </c>
      <c r="BS44" s="641">
        <f t="shared" si="70"/>
        <v>2</v>
      </c>
      <c r="BT44" s="250">
        <f>'ACTA REPORTE 1ER TRI'!G274</f>
        <v>2</v>
      </c>
      <c r="BU44" s="250">
        <f>'ACTA REPORTE 1ER TRI'!L274</f>
        <v>2</v>
      </c>
      <c r="BV44" s="250">
        <f>'ACTA REPORTE 1ER TRI'!M274</f>
        <v>2</v>
      </c>
      <c r="BW44" s="544" t="str">
        <f>'ACTA REPORTE 1ER TRI'!N274</f>
        <v>E+</v>
      </c>
      <c r="BX44" s="250">
        <f>'ACTA REPORTE 1ER TRI'!T274</f>
        <v>2</v>
      </c>
      <c r="BY44" s="251">
        <f>'ACTA REPORTE 1ER TRI'!Y274</f>
        <v>2</v>
      </c>
      <c r="BZ44" s="250">
        <f>'ACTA REPORTE 1ER TRI'!Z274</f>
        <v>2</v>
      </c>
      <c r="CA44" s="624" t="str">
        <f>'ACTA REPORTE 1ER TRI'!AA274</f>
        <v>E+</v>
      </c>
      <c r="CB44" s="533">
        <f>'ACTA REPORTE 1ER TRI'!AB274</f>
        <v>2</v>
      </c>
      <c r="CC44" s="1123"/>
      <c r="CD44" s="510" t="str">
        <f t="shared" si="28"/>
        <v>E+</v>
      </c>
      <c r="CE44" s="522">
        <f t="shared" si="29"/>
        <v>2</v>
      </c>
      <c r="CF44" s="285">
        <f t="shared" si="30"/>
        <v>2</v>
      </c>
      <c r="CG44" s="249">
        <f t="shared" si="31"/>
        <v>1.4</v>
      </c>
      <c r="CH44" s="251">
        <f t="shared" si="32"/>
        <v>0.6</v>
      </c>
      <c r="CI44" s="510" t="e">
        <f t="shared" si="33"/>
        <v>#N/A</v>
      </c>
      <c r="CJ44" s="641">
        <f t="shared" si="71"/>
        <v>2</v>
      </c>
      <c r="CK44" s="250">
        <f>'ACTA REPORTE 1ER TRI'!G331</f>
        <v>2</v>
      </c>
      <c r="CL44" s="250">
        <f>'ACTA REPORTE 1ER TRI'!L331</f>
        <v>2</v>
      </c>
      <c r="CM44" s="250">
        <f>'ACTA REPORTE 1ER TRI'!M331</f>
        <v>2</v>
      </c>
      <c r="CN44" s="544" t="str">
        <f>'ACTA REPORTE 1ER TRI'!N331</f>
        <v>E+</v>
      </c>
      <c r="CO44" s="250">
        <f>'ACTA REPORTE 1ER TRI'!T331</f>
        <v>2</v>
      </c>
      <c r="CP44" s="250">
        <f>'ACTA REPORTE 1ER TRI'!Y331</f>
        <v>2</v>
      </c>
      <c r="CQ44" s="250">
        <f>'ACTA REPORTE 1ER TRI'!Z331</f>
        <v>2</v>
      </c>
      <c r="CR44" s="547" t="str">
        <f>'ACTA REPORTE 1ER TRI'!AA331</f>
        <v>E+</v>
      </c>
      <c r="CS44" s="533">
        <f>'ACTA REPORTE 1ER TRI'!AB331</f>
        <v>2</v>
      </c>
      <c r="CT44" s="1123"/>
      <c r="CU44" s="510" t="str">
        <f t="shared" si="35"/>
        <v>E+</v>
      </c>
      <c r="CV44" s="522">
        <f t="shared" si="36"/>
        <v>2</v>
      </c>
      <c r="CW44" s="285">
        <f t="shared" si="37"/>
        <v>2</v>
      </c>
      <c r="CX44" s="249">
        <f t="shared" si="38"/>
        <v>1.4</v>
      </c>
      <c r="CY44" s="251">
        <f t="shared" si="39"/>
        <v>0.6</v>
      </c>
      <c r="CZ44" s="510" t="e">
        <f t="shared" si="40"/>
        <v>#N/A</v>
      </c>
      <c r="DA44" s="641">
        <f t="shared" si="72"/>
        <v>2</v>
      </c>
      <c r="DB44" s="250">
        <f>'ACTA REPORTE 1ER TRI'!G388</f>
        <v>2</v>
      </c>
      <c r="DC44" s="250">
        <f>'ACTA REPORTE 1ER TRI'!L388</f>
        <v>2</v>
      </c>
      <c r="DD44" s="250">
        <f>'ACTA REPORTE 1ER TRI'!M388</f>
        <v>2</v>
      </c>
      <c r="DE44" s="544" t="str">
        <f>'ACTA REPORTE 1ER TRI'!N388</f>
        <v>E+</v>
      </c>
      <c r="DF44" s="250">
        <f>'ACTA REPORTE 1ER TRI'!T388</f>
        <v>2</v>
      </c>
      <c r="DG44" s="250">
        <f>'ACTA REPORTE 1ER TRI'!Y388</f>
        <v>2</v>
      </c>
      <c r="DH44" s="250">
        <f>'ACTA REPORTE 1ER TRI'!Z388</f>
        <v>2</v>
      </c>
      <c r="DI44" s="547" t="str">
        <f>'ACTA REPORTE 1ER TRI'!AA388</f>
        <v>E+</v>
      </c>
      <c r="DJ44" s="533">
        <f>'ACTA REPORTE 1ER TRI'!AB388</f>
        <v>2</v>
      </c>
      <c r="DK44" s="1123"/>
      <c r="DL44" s="510" t="str">
        <f t="shared" si="42"/>
        <v>E+</v>
      </c>
      <c r="DM44" s="522">
        <f t="shared" si="43"/>
        <v>2</v>
      </c>
      <c r="DN44" s="285">
        <f t="shared" si="44"/>
        <v>2</v>
      </c>
      <c r="DO44" s="249">
        <f t="shared" si="45"/>
        <v>1.4</v>
      </c>
      <c r="DP44" s="251">
        <f t="shared" si="46"/>
        <v>0.6</v>
      </c>
      <c r="DQ44" s="510" t="e">
        <f t="shared" si="47"/>
        <v>#N/A</v>
      </c>
      <c r="DR44" s="641">
        <f t="shared" si="73"/>
        <v>2</v>
      </c>
      <c r="DS44" s="250">
        <f>'ACTA REPORTE 1ER TRI'!G445</f>
        <v>2</v>
      </c>
      <c r="DT44" s="250">
        <f>'ACTA REPORTE 1ER TRI'!L445</f>
        <v>2</v>
      </c>
      <c r="DU44" s="250">
        <f>'ACTA REPORTE 1ER TRI'!M445</f>
        <v>2</v>
      </c>
      <c r="DV44" s="544" t="str">
        <f>'ACTA REPORTE 1ER TRI'!N445</f>
        <v>E+</v>
      </c>
      <c r="DW44" s="250">
        <f>'ACTA REPORTE 1ER TRI'!T445</f>
        <v>2</v>
      </c>
      <c r="DX44" s="250">
        <f>'ACTA REPORTE 1ER TRI'!Y445</f>
        <v>2</v>
      </c>
      <c r="DY44" s="250">
        <f>'ACTA REPORTE 1ER TRI'!Z445</f>
        <v>2</v>
      </c>
      <c r="DZ44" s="547" t="str">
        <f>'ACTA REPORTE 1ER TRI'!AA445</f>
        <v>E+</v>
      </c>
      <c r="EA44" s="533">
        <f>'ACTA REPORTE 1ER TRI'!AB445</f>
        <v>2</v>
      </c>
      <c r="EB44" s="1123"/>
      <c r="EC44" s="510" t="str">
        <f t="shared" si="49"/>
        <v>E+</v>
      </c>
      <c r="ED44" s="522">
        <f t="shared" si="50"/>
        <v>2</v>
      </c>
      <c r="EE44" s="285">
        <f t="shared" si="51"/>
        <v>2</v>
      </c>
      <c r="EF44" s="249">
        <f t="shared" si="52"/>
        <v>1.4</v>
      </c>
      <c r="EG44" s="251">
        <f t="shared" si="53"/>
        <v>0.6</v>
      </c>
      <c r="EH44" s="510" t="e">
        <f t="shared" si="54"/>
        <v>#N/A</v>
      </c>
      <c r="EI44" s="641">
        <f t="shared" si="74"/>
        <v>2</v>
      </c>
      <c r="EJ44" s="250">
        <f>'ACTA REPORTE 1ER TRI'!G502</f>
        <v>2</v>
      </c>
      <c r="EK44" s="250">
        <f>'ACTA REPORTE 1ER TRI'!L502</f>
        <v>2</v>
      </c>
      <c r="EL44" s="250">
        <f>'ACTA REPORTE 1ER TRI'!M502</f>
        <v>2</v>
      </c>
      <c r="EM44" s="544" t="str">
        <f>'ACTA REPORTE 1ER TRI'!N502</f>
        <v>E+</v>
      </c>
      <c r="EN44" s="250">
        <f>'ACTA REPORTE 1ER TRI'!T502</f>
        <v>2</v>
      </c>
      <c r="EO44" s="250">
        <f>'ACTA REPORTE 1ER TRI'!Y502</f>
        <v>2</v>
      </c>
      <c r="EP44" s="250">
        <f>'ACTA REPORTE 1ER TRI'!Z502</f>
        <v>2</v>
      </c>
      <c r="EQ44" s="547" t="str">
        <f>'ACTA REPORTE 1ER TRI'!AA502</f>
        <v>E+</v>
      </c>
      <c r="ER44" s="533">
        <f>'ACTA REPORTE 1ER TRI'!AB502</f>
        <v>2</v>
      </c>
      <c r="ES44" s="1123"/>
      <c r="ET44" s="510" t="str">
        <f t="shared" si="56"/>
        <v>E+</v>
      </c>
      <c r="EU44" s="522">
        <f t="shared" si="57"/>
        <v>2</v>
      </c>
      <c r="EV44" s="285">
        <f t="shared" si="58"/>
        <v>2</v>
      </c>
      <c r="EW44" s="249">
        <f t="shared" si="59"/>
        <v>1.4</v>
      </c>
      <c r="EX44" s="251">
        <f t="shared" si="60"/>
        <v>0.6</v>
      </c>
      <c r="EY44" s="510" t="e">
        <f t="shared" si="61"/>
        <v>#N/A</v>
      </c>
      <c r="EZ44" s="641">
        <f t="shared" si="75"/>
        <v>2</v>
      </c>
      <c r="FA44" s="503" t="e">
        <f t="shared" si="63"/>
        <v>#N/A</v>
      </c>
      <c r="FB44" s="645">
        <f t="shared" si="64"/>
        <v>1.7037037037037035</v>
      </c>
      <c r="FC44" s="503" t="e">
        <f t="shared" si="65"/>
        <v>#N/A</v>
      </c>
      <c r="FD44" s="752">
        <f t="shared" si="0"/>
        <v>1.6888888888888889</v>
      </c>
    </row>
    <row r="45" spans="1:160" s="42" customFormat="1" ht="60" customHeight="1" x14ac:dyDescent="0.5">
      <c r="A45" s="41"/>
      <c r="B45" s="536">
        <v>35</v>
      </c>
      <c r="C45" s="72">
        <f>DATOS!F42</f>
        <v>0</v>
      </c>
      <c r="D45" s="250">
        <f>'ACTA REPORTE 1ER TRI'!G47</f>
        <v>0</v>
      </c>
      <c r="E45" s="250">
        <f>'ACTA REPORTE 1ER TRI'!L47</f>
        <v>0</v>
      </c>
      <c r="F45" s="250">
        <f>'ACTA REPORTE 1ER TRI'!M47</f>
        <v>0</v>
      </c>
      <c r="G45" s="544" t="e">
        <f>'ACTA REPORTE 1ER TRI'!N47</f>
        <v>#N/A</v>
      </c>
      <c r="H45" s="250">
        <f>'ACTA REPORTE 1ER TRI'!T47</f>
        <v>0</v>
      </c>
      <c r="I45" s="250">
        <f>'ACTA REPORTE 1ER TRI'!Y47</f>
        <v>0</v>
      </c>
      <c r="J45" s="250">
        <f>'ACTA REPORTE 1ER TRI'!Z47</f>
        <v>0</v>
      </c>
      <c r="K45" s="547" t="str">
        <f>'ACTA REPORTE 1ER TRI'!AA47</f>
        <v>E+</v>
      </c>
      <c r="L45" s="533">
        <f>'ACTA REPORTE 1ER TRI'!AB47</f>
        <v>2</v>
      </c>
      <c r="M45" s="1123"/>
      <c r="N45" s="510" t="e">
        <f t="shared" si="1"/>
        <v>#N/A</v>
      </c>
      <c r="O45" s="522">
        <f t="shared" si="2"/>
        <v>0.66666666666666663</v>
      </c>
      <c r="P45" s="285">
        <f t="shared" si="3"/>
        <v>0</v>
      </c>
      <c r="Q45" s="249">
        <f t="shared" si="4"/>
        <v>0</v>
      </c>
      <c r="R45" s="251">
        <f t="shared" si="5"/>
        <v>0.6</v>
      </c>
      <c r="S45" s="510" t="e">
        <f t="shared" si="6"/>
        <v>#N/A</v>
      </c>
      <c r="T45" s="641">
        <f t="shared" si="67"/>
        <v>0.6</v>
      </c>
      <c r="U45" s="250">
        <f>'ACTA REPORTE 1ER TRI'!G104</f>
        <v>0</v>
      </c>
      <c r="V45" s="250">
        <f>'ACTA REPORTE 1ER TRI'!L104</f>
        <v>0</v>
      </c>
      <c r="W45" s="250">
        <f>'ACTA REPORTE 1ER TRI'!M104</f>
        <v>0</v>
      </c>
      <c r="X45" s="544" t="e">
        <f>'ACTA REPORTE 1ER TRI'!N104</f>
        <v>#N/A</v>
      </c>
      <c r="Y45" s="250">
        <f>'ACTA REPORTE 1ER TRI'!T104</f>
        <v>0</v>
      </c>
      <c r="Z45" s="250">
        <f>'ACTA REPORTE 1ER TRI'!Y104</f>
        <v>0</v>
      </c>
      <c r="AA45" s="250">
        <f>'ACTA REPORTE 1ER TRI'!Z104</f>
        <v>0</v>
      </c>
      <c r="AB45" s="547" t="str">
        <f>'ACTA REPORTE 1ER TRI'!AA104</f>
        <v>E+</v>
      </c>
      <c r="AC45" s="533">
        <f>'ACTA REPORTE 1ER TRI'!AB104</f>
        <v>2</v>
      </c>
      <c r="AD45" s="1123"/>
      <c r="AE45" s="510" t="e">
        <f t="shared" si="8"/>
        <v>#N/A</v>
      </c>
      <c r="AF45" s="522">
        <f t="shared" si="9"/>
        <v>0.66666666666666663</v>
      </c>
      <c r="AG45" s="285">
        <f t="shared" si="10"/>
        <v>0</v>
      </c>
      <c r="AH45" s="249">
        <f t="shared" si="11"/>
        <v>0</v>
      </c>
      <c r="AI45" s="251">
        <f t="shared" si="12"/>
        <v>0.6</v>
      </c>
      <c r="AJ45" s="510" t="e">
        <f t="shared" si="13"/>
        <v>#N/A</v>
      </c>
      <c r="AK45" s="641">
        <f t="shared" si="68"/>
        <v>0.6</v>
      </c>
      <c r="AL45" s="250">
        <f>'ACTA REPORTE 1ER TRI'!G161</f>
        <v>2</v>
      </c>
      <c r="AM45" s="250">
        <f>'ACTA REPORTE 1ER TRI'!L161</f>
        <v>2</v>
      </c>
      <c r="AN45" s="250">
        <f>'ACTA REPORTE 1ER TRI'!M161</f>
        <v>2</v>
      </c>
      <c r="AO45" s="544" t="str">
        <f>'ACTA REPORTE 1ER TRI'!N161</f>
        <v>E+</v>
      </c>
      <c r="AP45" s="250">
        <f>'ACTA REPORTE 1ER TRI'!T161</f>
        <v>2</v>
      </c>
      <c r="AQ45" s="250">
        <f>'ACTA REPORTE 1ER TRI'!Y161</f>
        <v>2</v>
      </c>
      <c r="AR45" s="250">
        <f>'ACTA REPORTE 1ER TRI'!Z161</f>
        <v>2</v>
      </c>
      <c r="AS45" s="547" t="str">
        <f>'ACTA REPORTE 1ER TRI'!AA161</f>
        <v>E+</v>
      </c>
      <c r="AT45" s="533">
        <f>'ACTA REPORTE 1ER TRI'!AB161</f>
        <v>2</v>
      </c>
      <c r="AU45" s="1123"/>
      <c r="AV45" s="510" t="str">
        <f t="shared" si="15"/>
        <v>E+</v>
      </c>
      <c r="AW45" s="522">
        <f t="shared" si="66"/>
        <v>2</v>
      </c>
      <c r="AX45" s="285">
        <f t="shared" si="16"/>
        <v>2</v>
      </c>
      <c r="AY45" s="249">
        <f t="shared" si="17"/>
        <v>1.4</v>
      </c>
      <c r="AZ45" s="251">
        <f t="shared" si="18"/>
        <v>0.6</v>
      </c>
      <c r="BA45" s="510" t="e">
        <f t="shared" si="19"/>
        <v>#N/A</v>
      </c>
      <c r="BB45" s="641">
        <f t="shared" si="69"/>
        <v>2</v>
      </c>
      <c r="BC45" s="250">
        <f>'ACTA REPORTE 1ER TRI'!G218</f>
        <v>2</v>
      </c>
      <c r="BD45" s="250">
        <f>'ACTA REPORTE 1ER TRI'!L218</f>
        <v>2</v>
      </c>
      <c r="BE45" s="250">
        <f>'ACTA REPORTE 1ER TRI'!M218</f>
        <v>2</v>
      </c>
      <c r="BF45" s="544" t="str">
        <f>'ACTA REPORTE 1ER TRI'!N218</f>
        <v>E+</v>
      </c>
      <c r="BG45" s="250">
        <f>'ACTA REPORTE 1ER TRI'!T218</f>
        <v>2</v>
      </c>
      <c r="BH45" s="250">
        <f>'ACTA REPORTE 1ER TRI'!Y218</f>
        <v>2</v>
      </c>
      <c r="BI45" s="250">
        <f>'ACTA REPORTE 1ER TRI'!Z218</f>
        <v>2</v>
      </c>
      <c r="BJ45" s="547" t="str">
        <f>'ACTA REPORTE 1ER TRI'!AA218</f>
        <v>E+</v>
      </c>
      <c r="BK45" s="533">
        <f>'ACTA REPORTE 1ER TRI'!AB218</f>
        <v>2</v>
      </c>
      <c r="BL45" s="1123"/>
      <c r="BM45" s="510" t="str">
        <f t="shared" si="21"/>
        <v>E+</v>
      </c>
      <c r="BN45" s="522">
        <f t="shared" si="22"/>
        <v>2</v>
      </c>
      <c r="BO45" s="285">
        <f t="shared" si="23"/>
        <v>2</v>
      </c>
      <c r="BP45" s="249">
        <f t="shared" si="24"/>
        <v>1.4</v>
      </c>
      <c r="BQ45" s="251">
        <f t="shared" si="25"/>
        <v>0.6</v>
      </c>
      <c r="BR45" s="510" t="e">
        <f t="shared" si="26"/>
        <v>#N/A</v>
      </c>
      <c r="BS45" s="641">
        <f t="shared" si="70"/>
        <v>2</v>
      </c>
      <c r="BT45" s="250">
        <f>'ACTA REPORTE 1ER TRI'!G275</f>
        <v>2</v>
      </c>
      <c r="BU45" s="250">
        <f>'ACTA REPORTE 1ER TRI'!L275</f>
        <v>2</v>
      </c>
      <c r="BV45" s="250">
        <f>'ACTA REPORTE 1ER TRI'!M275</f>
        <v>2</v>
      </c>
      <c r="BW45" s="544" t="str">
        <f>'ACTA REPORTE 1ER TRI'!N275</f>
        <v>E+</v>
      </c>
      <c r="BX45" s="250">
        <f>'ACTA REPORTE 1ER TRI'!T275</f>
        <v>2</v>
      </c>
      <c r="BY45" s="251">
        <f>'ACTA REPORTE 1ER TRI'!Y275</f>
        <v>2</v>
      </c>
      <c r="BZ45" s="250">
        <f>'ACTA REPORTE 1ER TRI'!Z275</f>
        <v>2</v>
      </c>
      <c r="CA45" s="624" t="str">
        <f>'ACTA REPORTE 1ER TRI'!AA275</f>
        <v>E+</v>
      </c>
      <c r="CB45" s="533">
        <f>'ACTA REPORTE 1ER TRI'!AB275</f>
        <v>2</v>
      </c>
      <c r="CC45" s="1123"/>
      <c r="CD45" s="510" t="str">
        <f t="shared" si="28"/>
        <v>E+</v>
      </c>
      <c r="CE45" s="522">
        <f t="shared" si="29"/>
        <v>2</v>
      </c>
      <c r="CF45" s="285">
        <f t="shared" si="30"/>
        <v>2</v>
      </c>
      <c r="CG45" s="249">
        <f t="shared" si="31"/>
        <v>1.4</v>
      </c>
      <c r="CH45" s="251">
        <f t="shared" si="32"/>
        <v>0.6</v>
      </c>
      <c r="CI45" s="510" t="e">
        <f t="shared" si="33"/>
        <v>#N/A</v>
      </c>
      <c r="CJ45" s="641">
        <f t="shared" si="71"/>
        <v>2</v>
      </c>
      <c r="CK45" s="250">
        <f>'ACTA REPORTE 1ER TRI'!G332</f>
        <v>2</v>
      </c>
      <c r="CL45" s="250">
        <f>'ACTA REPORTE 1ER TRI'!L332</f>
        <v>2</v>
      </c>
      <c r="CM45" s="250">
        <f>'ACTA REPORTE 1ER TRI'!M332</f>
        <v>2</v>
      </c>
      <c r="CN45" s="544" t="str">
        <f>'ACTA REPORTE 1ER TRI'!N332</f>
        <v>E+</v>
      </c>
      <c r="CO45" s="250">
        <f>'ACTA REPORTE 1ER TRI'!T332</f>
        <v>2</v>
      </c>
      <c r="CP45" s="250">
        <f>'ACTA REPORTE 1ER TRI'!Y332</f>
        <v>2</v>
      </c>
      <c r="CQ45" s="250">
        <f>'ACTA REPORTE 1ER TRI'!Z332</f>
        <v>2</v>
      </c>
      <c r="CR45" s="547" t="str">
        <f>'ACTA REPORTE 1ER TRI'!AA332</f>
        <v>E+</v>
      </c>
      <c r="CS45" s="533">
        <f>'ACTA REPORTE 1ER TRI'!AB332</f>
        <v>2</v>
      </c>
      <c r="CT45" s="1123"/>
      <c r="CU45" s="510" t="str">
        <f t="shared" si="35"/>
        <v>E+</v>
      </c>
      <c r="CV45" s="522">
        <f t="shared" si="36"/>
        <v>2</v>
      </c>
      <c r="CW45" s="285">
        <f t="shared" si="37"/>
        <v>2</v>
      </c>
      <c r="CX45" s="249">
        <f t="shared" si="38"/>
        <v>1.4</v>
      </c>
      <c r="CY45" s="251">
        <f t="shared" si="39"/>
        <v>0.6</v>
      </c>
      <c r="CZ45" s="510" t="e">
        <f t="shared" si="40"/>
        <v>#N/A</v>
      </c>
      <c r="DA45" s="641">
        <f t="shared" si="72"/>
        <v>2</v>
      </c>
      <c r="DB45" s="250">
        <f>'ACTA REPORTE 1ER TRI'!G389</f>
        <v>2</v>
      </c>
      <c r="DC45" s="250">
        <f>'ACTA REPORTE 1ER TRI'!L389</f>
        <v>2</v>
      </c>
      <c r="DD45" s="250">
        <f>'ACTA REPORTE 1ER TRI'!M389</f>
        <v>2</v>
      </c>
      <c r="DE45" s="544" t="str">
        <f>'ACTA REPORTE 1ER TRI'!N389</f>
        <v>E+</v>
      </c>
      <c r="DF45" s="250">
        <f>'ACTA REPORTE 1ER TRI'!T389</f>
        <v>2</v>
      </c>
      <c r="DG45" s="250">
        <f>'ACTA REPORTE 1ER TRI'!Y389</f>
        <v>2</v>
      </c>
      <c r="DH45" s="250">
        <f>'ACTA REPORTE 1ER TRI'!Z389</f>
        <v>2</v>
      </c>
      <c r="DI45" s="547" t="str">
        <f>'ACTA REPORTE 1ER TRI'!AA389</f>
        <v>E+</v>
      </c>
      <c r="DJ45" s="533">
        <f>'ACTA REPORTE 1ER TRI'!AB389</f>
        <v>2</v>
      </c>
      <c r="DK45" s="1123"/>
      <c r="DL45" s="510" t="str">
        <f t="shared" si="42"/>
        <v>E+</v>
      </c>
      <c r="DM45" s="522">
        <f t="shared" si="43"/>
        <v>2</v>
      </c>
      <c r="DN45" s="285">
        <f t="shared" si="44"/>
        <v>2</v>
      </c>
      <c r="DO45" s="249">
        <f t="shared" si="45"/>
        <v>1.4</v>
      </c>
      <c r="DP45" s="251">
        <f t="shared" si="46"/>
        <v>0.6</v>
      </c>
      <c r="DQ45" s="510" t="e">
        <f t="shared" si="47"/>
        <v>#N/A</v>
      </c>
      <c r="DR45" s="641">
        <f t="shared" si="73"/>
        <v>2</v>
      </c>
      <c r="DS45" s="250">
        <f>'ACTA REPORTE 1ER TRI'!G446</f>
        <v>2</v>
      </c>
      <c r="DT45" s="250">
        <f>'ACTA REPORTE 1ER TRI'!L446</f>
        <v>2</v>
      </c>
      <c r="DU45" s="250">
        <f>'ACTA REPORTE 1ER TRI'!M446</f>
        <v>2</v>
      </c>
      <c r="DV45" s="544" t="str">
        <f>'ACTA REPORTE 1ER TRI'!N446</f>
        <v>E+</v>
      </c>
      <c r="DW45" s="250">
        <f>'ACTA REPORTE 1ER TRI'!T446</f>
        <v>2</v>
      </c>
      <c r="DX45" s="250">
        <f>'ACTA REPORTE 1ER TRI'!Y446</f>
        <v>2</v>
      </c>
      <c r="DY45" s="250">
        <f>'ACTA REPORTE 1ER TRI'!Z446</f>
        <v>2</v>
      </c>
      <c r="DZ45" s="547" t="str">
        <f>'ACTA REPORTE 1ER TRI'!AA446</f>
        <v>E+</v>
      </c>
      <c r="EA45" s="533">
        <f>'ACTA REPORTE 1ER TRI'!AB446</f>
        <v>2</v>
      </c>
      <c r="EB45" s="1123"/>
      <c r="EC45" s="510" t="str">
        <f t="shared" si="49"/>
        <v>E+</v>
      </c>
      <c r="ED45" s="522">
        <f t="shared" si="50"/>
        <v>2</v>
      </c>
      <c r="EE45" s="285">
        <f t="shared" si="51"/>
        <v>2</v>
      </c>
      <c r="EF45" s="249">
        <f t="shared" si="52"/>
        <v>1.4</v>
      </c>
      <c r="EG45" s="251">
        <f t="shared" si="53"/>
        <v>0.6</v>
      </c>
      <c r="EH45" s="510" t="e">
        <f t="shared" si="54"/>
        <v>#N/A</v>
      </c>
      <c r="EI45" s="641">
        <f t="shared" si="74"/>
        <v>2</v>
      </c>
      <c r="EJ45" s="250">
        <f>'ACTA REPORTE 1ER TRI'!G503</f>
        <v>2</v>
      </c>
      <c r="EK45" s="250">
        <f>'ACTA REPORTE 1ER TRI'!L503</f>
        <v>2</v>
      </c>
      <c r="EL45" s="250">
        <f>'ACTA REPORTE 1ER TRI'!M503</f>
        <v>2</v>
      </c>
      <c r="EM45" s="544" t="str">
        <f>'ACTA REPORTE 1ER TRI'!N503</f>
        <v>E+</v>
      </c>
      <c r="EN45" s="250">
        <f>'ACTA REPORTE 1ER TRI'!T503</f>
        <v>2</v>
      </c>
      <c r="EO45" s="250">
        <f>'ACTA REPORTE 1ER TRI'!Y503</f>
        <v>2</v>
      </c>
      <c r="EP45" s="250">
        <f>'ACTA REPORTE 1ER TRI'!Z503</f>
        <v>2</v>
      </c>
      <c r="EQ45" s="547" t="str">
        <f>'ACTA REPORTE 1ER TRI'!AA503</f>
        <v>E+</v>
      </c>
      <c r="ER45" s="533">
        <f>'ACTA REPORTE 1ER TRI'!AB503</f>
        <v>2</v>
      </c>
      <c r="ES45" s="1123"/>
      <c r="ET45" s="510" t="str">
        <f t="shared" si="56"/>
        <v>E+</v>
      </c>
      <c r="EU45" s="522">
        <f t="shared" si="57"/>
        <v>2</v>
      </c>
      <c r="EV45" s="285">
        <f t="shared" si="58"/>
        <v>2</v>
      </c>
      <c r="EW45" s="249">
        <f t="shared" si="59"/>
        <v>1.4</v>
      </c>
      <c r="EX45" s="251">
        <f t="shared" si="60"/>
        <v>0.6</v>
      </c>
      <c r="EY45" s="510" t="e">
        <f t="shared" si="61"/>
        <v>#N/A</v>
      </c>
      <c r="EZ45" s="641">
        <f t="shared" si="75"/>
        <v>2</v>
      </c>
      <c r="FA45" s="503" t="e">
        <f t="shared" si="63"/>
        <v>#N/A</v>
      </c>
      <c r="FB45" s="645">
        <f t="shared" si="64"/>
        <v>1.7037037037037035</v>
      </c>
      <c r="FC45" s="503" t="e">
        <f t="shared" si="65"/>
        <v>#N/A</v>
      </c>
      <c r="FD45" s="752">
        <f t="shared" si="0"/>
        <v>1.6888888888888889</v>
      </c>
    </row>
    <row r="46" spans="1:160" s="42" customFormat="1" ht="60" customHeight="1" x14ac:dyDescent="0.5">
      <c r="A46" s="41"/>
      <c r="B46" s="536">
        <v>36</v>
      </c>
      <c r="C46" s="72">
        <f>DATOS!F43</f>
        <v>0</v>
      </c>
      <c r="D46" s="250">
        <f>'ACTA REPORTE 1ER TRI'!G48</f>
        <v>0</v>
      </c>
      <c r="E46" s="250">
        <f>'ACTA REPORTE 1ER TRI'!L48</f>
        <v>0</v>
      </c>
      <c r="F46" s="250">
        <f>'ACTA REPORTE 1ER TRI'!M48</f>
        <v>0</v>
      </c>
      <c r="G46" s="544" t="e">
        <f>'ACTA REPORTE 1ER TRI'!N48</f>
        <v>#N/A</v>
      </c>
      <c r="H46" s="250">
        <f>'ACTA REPORTE 1ER TRI'!T48</f>
        <v>0</v>
      </c>
      <c r="I46" s="250">
        <f>'ACTA REPORTE 1ER TRI'!Y48</f>
        <v>0</v>
      </c>
      <c r="J46" s="250">
        <f>'ACTA REPORTE 1ER TRI'!Z48</f>
        <v>0</v>
      </c>
      <c r="K46" s="547" t="str">
        <f>'ACTA REPORTE 1ER TRI'!AA48</f>
        <v>E+</v>
      </c>
      <c r="L46" s="533">
        <f>'ACTA REPORTE 1ER TRI'!AB48</f>
        <v>2</v>
      </c>
      <c r="M46" s="1123"/>
      <c r="N46" s="510" t="e">
        <f t="shared" si="1"/>
        <v>#N/A</v>
      </c>
      <c r="O46" s="522">
        <f t="shared" si="2"/>
        <v>0.66666666666666663</v>
      </c>
      <c r="P46" s="285">
        <f t="shared" si="3"/>
        <v>0</v>
      </c>
      <c r="Q46" s="249">
        <f t="shared" si="4"/>
        <v>0</v>
      </c>
      <c r="R46" s="251">
        <f t="shared" si="5"/>
        <v>0.6</v>
      </c>
      <c r="S46" s="510" t="e">
        <f t="shared" si="6"/>
        <v>#N/A</v>
      </c>
      <c r="T46" s="641">
        <f t="shared" si="67"/>
        <v>0.6</v>
      </c>
      <c r="U46" s="250">
        <f>'ACTA REPORTE 1ER TRI'!G105</f>
        <v>0</v>
      </c>
      <c r="V46" s="250">
        <f>'ACTA REPORTE 1ER TRI'!L105</f>
        <v>0</v>
      </c>
      <c r="W46" s="250">
        <f>'ACTA REPORTE 1ER TRI'!M105</f>
        <v>0</v>
      </c>
      <c r="X46" s="544" t="e">
        <f>'ACTA REPORTE 1ER TRI'!N105</f>
        <v>#N/A</v>
      </c>
      <c r="Y46" s="250">
        <f>'ACTA REPORTE 1ER TRI'!T105</f>
        <v>0</v>
      </c>
      <c r="Z46" s="250">
        <f>'ACTA REPORTE 1ER TRI'!Y105</f>
        <v>0</v>
      </c>
      <c r="AA46" s="250">
        <f>'ACTA REPORTE 1ER TRI'!Z105</f>
        <v>0</v>
      </c>
      <c r="AB46" s="547" t="str">
        <f>'ACTA REPORTE 1ER TRI'!AA105</f>
        <v>E+</v>
      </c>
      <c r="AC46" s="533">
        <f>'ACTA REPORTE 1ER TRI'!AB105</f>
        <v>2</v>
      </c>
      <c r="AD46" s="1123"/>
      <c r="AE46" s="510" t="e">
        <f t="shared" si="8"/>
        <v>#N/A</v>
      </c>
      <c r="AF46" s="522">
        <f t="shared" si="9"/>
        <v>0.66666666666666663</v>
      </c>
      <c r="AG46" s="285">
        <f t="shared" si="10"/>
        <v>0</v>
      </c>
      <c r="AH46" s="249">
        <f t="shared" si="11"/>
        <v>0</v>
      </c>
      <c r="AI46" s="251">
        <f t="shared" si="12"/>
        <v>0.6</v>
      </c>
      <c r="AJ46" s="510" t="e">
        <f t="shared" si="13"/>
        <v>#N/A</v>
      </c>
      <c r="AK46" s="641">
        <f t="shared" si="68"/>
        <v>0.6</v>
      </c>
      <c r="AL46" s="250">
        <f>'ACTA REPORTE 1ER TRI'!G162</f>
        <v>2</v>
      </c>
      <c r="AM46" s="250">
        <f>'ACTA REPORTE 1ER TRI'!L162</f>
        <v>2</v>
      </c>
      <c r="AN46" s="250">
        <f>'ACTA REPORTE 1ER TRI'!M162</f>
        <v>2</v>
      </c>
      <c r="AO46" s="544" t="str">
        <f>'ACTA REPORTE 1ER TRI'!N162</f>
        <v>E+</v>
      </c>
      <c r="AP46" s="250">
        <f>'ACTA REPORTE 1ER TRI'!T162</f>
        <v>2</v>
      </c>
      <c r="AQ46" s="250">
        <f>'ACTA REPORTE 1ER TRI'!Y162</f>
        <v>2</v>
      </c>
      <c r="AR46" s="250">
        <f>'ACTA REPORTE 1ER TRI'!Z162</f>
        <v>2</v>
      </c>
      <c r="AS46" s="547" t="str">
        <f>'ACTA REPORTE 1ER TRI'!AA162</f>
        <v>E+</v>
      </c>
      <c r="AT46" s="533">
        <f>'ACTA REPORTE 1ER TRI'!AB162</f>
        <v>2</v>
      </c>
      <c r="AU46" s="1123"/>
      <c r="AV46" s="510" t="str">
        <f t="shared" si="15"/>
        <v>E+</v>
      </c>
      <c r="AW46" s="522">
        <f t="shared" si="66"/>
        <v>2</v>
      </c>
      <c r="AX46" s="285">
        <f t="shared" si="16"/>
        <v>2</v>
      </c>
      <c r="AY46" s="249">
        <f t="shared" si="17"/>
        <v>1.4</v>
      </c>
      <c r="AZ46" s="251">
        <f t="shared" si="18"/>
        <v>0.6</v>
      </c>
      <c r="BA46" s="510" t="e">
        <f t="shared" si="19"/>
        <v>#N/A</v>
      </c>
      <c r="BB46" s="641">
        <f t="shared" si="69"/>
        <v>2</v>
      </c>
      <c r="BC46" s="250">
        <f>'ACTA REPORTE 1ER TRI'!G219</f>
        <v>2</v>
      </c>
      <c r="BD46" s="250">
        <f>'ACTA REPORTE 1ER TRI'!L219</f>
        <v>2</v>
      </c>
      <c r="BE46" s="250">
        <f>'ACTA REPORTE 1ER TRI'!M219</f>
        <v>2</v>
      </c>
      <c r="BF46" s="544" t="str">
        <f>'ACTA REPORTE 1ER TRI'!N219</f>
        <v>E+</v>
      </c>
      <c r="BG46" s="250">
        <f>'ACTA REPORTE 1ER TRI'!T219</f>
        <v>2</v>
      </c>
      <c r="BH46" s="250">
        <f>'ACTA REPORTE 1ER TRI'!Y219</f>
        <v>2</v>
      </c>
      <c r="BI46" s="250">
        <f>'ACTA REPORTE 1ER TRI'!Z219</f>
        <v>2</v>
      </c>
      <c r="BJ46" s="547" t="str">
        <f>'ACTA REPORTE 1ER TRI'!AA219</f>
        <v>E+</v>
      </c>
      <c r="BK46" s="533">
        <f>'ACTA REPORTE 1ER TRI'!AB219</f>
        <v>2</v>
      </c>
      <c r="BL46" s="1123"/>
      <c r="BM46" s="510" t="str">
        <f t="shared" si="21"/>
        <v>E+</v>
      </c>
      <c r="BN46" s="522">
        <f t="shared" si="22"/>
        <v>2</v>
      </c>
      <c r="BO46" s="285">
        <f t="shared" si="23"/>
        <v>2</v>
      </c>
      <c r="BP46" s="249">
        <f t="shared" si="24"/>
        <v>1.4</v>
      </c>
      <c r="BQ46" s="251">
        <f t="shared" si="25"/>
        <v>0.6</v>
      </c>
      <c r="BR46" s="510" t="e">
        <f t="shared" si="26"/>
        <v>#N/A</v>
      </c>
      <c r="BS46" s="641">
        <f t="shared" si="70"/>
        <v>2</v>
      </c>
      <c r="BT46" s="250">
        <f>'ACTA REPORTE 1ER TRI'!G276</f>
        <v>2</v>
      </c>
      <c r="BU46" s="250">
        <f>'ACTA REPORTE 1ER TRI'!L276</f>
        <v>2</v>
      </c>
      <c r="BV46" s="250">
        <f>'ACTA REPORTE 1ER TRI'!M276</f>
        <v>2</v>
      </c>
      <c r="BW46" s="544" t="str">
        <f>'ACTA REPORTE 1ER TRI'!N276</f>
        <v>E+</v>
      </c>
      <c r="BX46" s="250">
        <f>'ACTA REPORTE 1ER TRI'!T276</f>
        <v>2</v>
      </c>
      <c r="BY46" s="251">
        <f>'ACTA REPORTE 1ER TRI'!Y276</f>
        <v>2</v>
      </c>
      <c r="BZ46" s="250">
        <f>'ACTA REPORTE 1ER TRI'!Z276</f>
        <v>2</v>
      </c>
      <c r="CA46" s="624" t="str">
        <f>'ACTA REPORTE 1ER TRI'!AA276</f>
        <v>E+</v>
      </c>
      <c r="CB46" s="533">
        <f>'ACTA REPORTE 1ER TRI'!AB276</f>
        <v>2</v>
      </c>
      <c r="CC46" s="1123"/>
      <c r="CD46" s="510" t="str">
        <f t="shared" si="28"/>
        <v>E+</v>
      </c>
      <c r="CE46" s="522">
        <f t="shared" si="29"/>
        <v>2</v>
      </c>
      <c r="CF46" s="285">
        <f t="shared" si="30"/>
        <v>2</v>
      </c>
      <c r="CG46" s="249">
        <f t="shared" si="31"/>
        <v>1.4</v>
      </c>
      <c r="CH46" s="251">
        <f t="shared" si="32"/>
        <v>0.6</v>
      </c>
      <c r="CI46" s="510" t="e">
        <f t="shared" si="33"/>
        <v>#N/A</v>
      </c>
      <c r="CJ46" s="641">
        <f t="shared" si="71"/>
        <v>2</v>
      </c>
      <c r="CK46" s="250">
        <f>'ACTA REPORTE 1ER TRI'!G333</f>
        <v>2</v>
      </c>
      <c r="CL46" s="250">
        <f>'ACTA REPORTE 1ER TRI'!L333</f>
        <v>2</v>
      </c>
      <c r="CM46" s="250">
        <f>'ACTA REPORTE 1ER TRI'!M333</f>
        <v>2</v>
      </c>
      <c r="CN46" s="544" t="str">
        <f>'ACTA REPORTE 1ER TRI'!N333</f>
        <v>E+</v>
      </c>
      <c r="CO46" s="250">
        <f>'ACTA REPORTE 1ER TRI'!T333</f>
        <v>2</v>
      </c>
      <c r="CP46" s="250">
        <f>'ACTA REPORTE 1ER TRI'!Y333</f>
        <v>2</v>
      </c>
      <c r="CQ46" s="250">
        <f>'ACTA REPORTE 1ER TRI'!Z333</f>
        <v>2</v>
      </c>
      <c r="CR46" s="547" t="str">
        <f>'ACTA REPORTE 1ER TRI'!AA333</f>
        <v>E+</v>
      </c>
      <c r="CS46" s="533">
        <f>'ACTA REPORTE 1ER TRI'!AB333</f>
        <v>2</v>
      </c>
      <c r="CT46" s="1123"/>
      <c r="CU46" s="510" t="str">
        <f t="shared" si="35"/>
        <v>E+</v>
      </c>
      <c r="CV46" s="522">
        <f t="shared" si="36"/>
        <v>2</v>
      </c>
      <c r="CW46" s="285">
        <f t="shared" si="37"/>
        <v>2</v>
      </c>
      <c r="CX46" s="249">
        <f t="shared" si="38"/>
        <v>1.4</v>
      </c>
      <c r="CY46" s="251">
        <f t="shared" si="39"/>
        <v>0.6</v>
      </c>
      <c r="CZ46" s="510" t="e">
        <f t="shared" si="40"/>
        <v>#N/A</v>
      </c>
      <c r="DA46" s="641">
        <f t="shared" si="72"/>
        <v>2</v>
      </c>
      <c r="DB46" s="250">
        <f>'ACTA REPORTE 1ER TRI'!G390</f>
        <v>2</v>
      </c>
      <c r="DC46" s="250">
        <f>'ACTA REPORTE 1ER TRI'!L390</f>
        <v>2</v>
      </c>
      <c r="DD46" s="250">
        <f>'ACTA REPORTE 1ER TRI'!M390</f>
        <v>2</v>
      </c>
      <c r="DE46" s="544" t="str">
        <f>'ACTA REPORTE 1ER TRI'!N390</f>
        <v>E+</v>
      </c>
      <c r="DF46" s="250">
        <f>'ACTA REPORTE 1ER TRI'!T390</f>
        <v>2</v>
      </c>
      <c r="DG46" s="250">
        <f>'ACTA REPORTE 1ER TRI'!Y390</f>
        <v>2</v>
      </c>
      <c r="DH46" s="250">
        <f>'ACTA REPORTE 1ER TRI'!Z390</f>
        <v>2</v>
      </c>
      <c r="DI46" s="547" t="str">
        <f>'ACTA REPORTE 1ER TRI'!AA390</f>
        <v>E+</v>
      </c>
      <c r="DJ46" s="533">
        <f>'ACTA REPORTE 1ER TRI'!AB390</f>
        <v>2</v>
      </c>
      <c r="DK46" s="1123"/>
      <c r="DL46" s="510" t="str">
        <f t="shared" si="42"/>
        <v>E+</v>
      </c>
      <c r="DM46" s="522">
        <f t="shared" si="43"/>
        <v>2</v>
      </c>
      <c r="DN46" s="285">
        <f t="shared" si="44"/>
        <v>2</v>
      </c>
      <c r="DO46" s="249">
        <f t="shared" si="45"/>
        <v>1.4</v>
      </c>
      <c r="DP46" s="251">
        <f t="shared" si="46"/>
        <v>0.6</v>
      </c>
      <c r="DQ46" s="510" t="e">
        <f t="shared" si="47"/>
        <v>#N/A</v>
      </c>
      <c r="DR46" s="641">
        <f t="shared" si="73"/>
        <v>2</v>
      </c>
      <c r="DS46" s="250">
        <f>'ACTA REPORTE 1ER TRI'!G447</f>
        <v>2</v>
      </c>
      <c r="DT46" s="250">
        <f>'ACTA REPORTE 1ER TRI'!L447</f>
        <v>2</v>
      </c>
      <c r="DU46" s="250">
        <f>'ACTA REPORTE 1ER TRI'!M447</f>
        <v>2</v>
      </c>
      <c r="DV46" s="544" t="str">
        <f>'ACTA REPORTE 1ER TRI'!N447</f>
        <v>E+</v>
      </c>
      <c r="DW46" s="250">
        <f>'ACTA REPORTE 1ER TRI'!T447</f>
        <v>2</v>
      </c>
      <c r="DX46" s="250">
        <f>'ACTA REPORTE 1ER TRI'!Y447</f>
        <v>2</v>
      </c>
      <c r="DY46" s="250">
        <f>'ACTA REPORTE 1ER TRI'!Z447</f>
        <v>2</v>
      </c>
      <c r="DZ46" s="547" t="str">
        <f>'ACTA REPORTE 1ER TRI'!AA447</f>
        <v>E+</v>
      </c>
      <c r="EA46" s="533">
        <f>'ACTA REPORTE 1ER TRI'!AB447</f>
        <v>2</v>
      </c>
      <c r="EB46" s="1123"/>
      <c r="EC46" s="510" t="str">
        <f t="shared" si="49"/>
        <v>E+</v>
      </c>
      <c r="ED46" s="522">
        <f t="shared" si="50"/>
        <v>2</v>
      </c>
      <c r="EE46" s="285">
        <f t="shared" si="51"/>
        <v>2</v>
      </c>
      <c r="EF46" s="249">
        <f t="shared" si="52"/>
        <v>1.4</v>
      </c>
      <c r="EG46" s="251">
        <f t="shared" si="53"/>
        <v>0.6</v>
      </c>
      <c r="EH46" s="510" t="e">
        <f t="shared" si="54"/>
        <v>#N/A</v>
      </c>
      <c r="EI46" s="641">
        <f t="shared" si="74"/>
        <v>2</v>
      </c>
      <c r="EJ46" s="250">
        <f>'ACTA REPORTE 1ER TRI'!G504</f>
        <v>2</v>
      </c>
      <c r="EK46" s="250">
        <f>'ACTA REPORTE 1ER TRI'!L504</f>
        <v>2</v>
      </c>
      <c r="EL46" s="250">
        <f>'ACTA REPORTE 1ER TRI'!M504</f>
        <v>2</v>
      </c>
      <c r="EM46" s="544" t="str">
        <f>'ACTA REPORTE 1ER TRI'!N504</f>
        <v>E+</v>
      </c>
      <c r="EN46" s="250">
        <f>'ACTA REPORTE 1ER TRI'!T504</f>
        <v>2</v>
      </c>
      <c r="EO46" s="250">
        <f>'ACTA REPORTE 1ER TRI'!Y504</f>
        <v>2</v>
      </c>
      <c r="EP46" s="250">
        <f>'ACTA REPORTE 1ER TRI'!Z504</f>
        <v>2</v>
      </c>
      <c r="EQ46" s="547" t="str">
        <f>'ACTA REPORTE 1ER TRI'!AA504</f>
        <v>E+</v>
      </c>
      <c r="ER46" s="533">
        <f>'ACTA REPORTE 1ER TRI'!AB504</f>
        <v>2</v>
      </c>
      <c r="ES46" s="1123"/>
      <c r="ET46" s="510" t="str">
        <f t="shared" si="56"/>
        <v>E+</v>
      </c>
      <c r="EU46" s="522">
        <f t="shared" si="57"/>
        <v>2</v>
      </c>
      <c r="EV46" s="285">
        <f t="shared" si="58"/>
        <v>2</v>
      </c>
      <c r="EW46" s="249">
        <f t="shared" si="59"/>
        <v>1.4</v>
      </c>
      <c r="EX46" s="251">
        <f t="shared" si="60"/>
        <v>0.6</v>
      </c>
      <c r="EY46" s="510" t="e">
        <f t="shared" si="61"/>
        <v>#N/A</v>
      </c>
      <c r="EZ46" s="641">
        <f t="shared" si="75"/>
        <v>2</v>
      </c>
      <c r="FA46" s="503" t="e">
        <f t="shared" si="63"/>
        <v>#N/A</v>
      </c>
      <c r="FB46" s="645">
        <f t="shared" si="64"/>
        <v>1.7037037037037035</v>
      </c>
      <c r="FC46" s="503" t="e">
        <f t="shared" si="65"/>
        <v>#N/A</v>
      </c>
      <c r="FD46" s="752">
        <f t="shared" si="0"/>
        <v>1.6888888888888889</v>
      </c>
    </row>
    <row r="47" spans="1:160" s="42" customFormat="1" ht="60" customHeight="1" x14ac:dyDescent="0.5">
      <c r="A47" s="41"/>
      <c r="B47" s="536">
        <v>37</v>
      </c>
      <c r="C47" s="72">
        <f>DATOS!F44</f>
        <v>0</v>
      </c>
      <c r="D47" s="250">
        <f>'ACTA REPORTE 1ER TRI'!G49</f>
        <v>0</v>
      </c>
      <c r="E47" s="250">
        <f>'ACTA REPORTE 1ER TRI'!L49</f>
        <v>0</v>
      </c>
      <c r="F47" s="250">
        <f>'ACTA REPORTE 1ER TRI'!M49</f>
        <v>0</v>
      </c>
      <c r="G47" s="544" t="e">
        <f>'ACTA REPORTE 1ER TRI'!N49</f>
        <v>#N/A</v>
      </c>
      <c r="H47" s="250">
        <f>'ACTA REPORTE 1ER TRI'!T49</f>
        <v>0</v>
      </c>
      <c r="I47" s="250">
        <f>'ACTA REPORTE 1ER TRI'!Y49</f>
        <v>0</v>
      </c>
      <c r="J47" s="250">
        <f>'ACTA REPORTE 1ER TRI'!Z49</f>
        <v>0</v>
      </c>
      <c r="K47" s="547" t="str">
        <f>'ACTA REPORTE 1ER TRI'!AA49</f>
        <v>E-</v>
      </c>
      <c r="L47" s="533">
        <f>'ACTA REPORTE 1ER TRI'!AB49</f>
        <v>1</v>
      </c>
      <c r="M47" s="1123"/>
      <c r="N47" s="510" t="e">
        <f t="shared" si="1"/>
        <v>#N/A</v>
      </c>
      <c r="O47" s="522">
        <f t="shared" si="2"/>
        <v>0.33333333333333331</v>
      </c>
      <c r="P47" s="285">
        <f t="shared" si="3"/>
        <v>0</v>
      </c>
      <c r="Q47" s="249">
        <f t="shared" si="4"/>
        <v>0</v>
      </c>
      <c r="R47" s="251">
        <f t="shared" si="5"/>
        <v>0.3</v>
      </c>
      <c r="S47" s="510" t="e">
        <f t="shared" si="6"/>
        <v>#N/A</v>
      </c>
      <c r="T47" s="641">
        <f t="shared" si="67"/>
        <v>0.3</v>
      </c>
      <c r="U47" s="250">
        <f>'ACTA REPORTE 1ER TRI'!G106</f>
        <v>0</v>
      </c>
      <c r="V47" s="250">
        <f>'ACTA REPORTE 1ER TRI'!L106</f>
        <v>0</v>
      </c>
      <c r="W47" s="250">
        <f>'ACTA REPORTE 1ER TRI'!M106</f>
        <v>0</v>
      </c>
      <c r="X47" s="544" t="e">
        <f>'ACTA REPORTE 1ER TRI'!N106</f>
        <v>#N/A</v>
      </c>
      <c r="Y47" s="250">
        <f>'ACTA REPORTE 1ER TRI'!T106</f>
        <v>0</v>
      </c>
      <c r="Z47" s="250">
        <f>'ACTA REPORTE 1ER TRI'!Y106</f>
        <v>0</v>
      </c>
      <c r="AA47" s="250">
        <f>'ACTA REPORTE 1ER TRI'!Z106</f>
        <v>0</v>
      </c>
      <c r="AB47" s="547" t="str">
        <f>'ACTA REPORTE 1ER TRI'!AA106</f>
        <v>E-</v>
      </c>
      <c r="AC47" s="533">
        <f>'ACTA REPORTE 1ER TRI'!AB106</f>
        <v>1</v>
      </c>
      <c r="AD47" s="1123"/>
      <c r="AE47" s="510" t="e">
        <f t="shared" si="8"/>
        <v>#N/A</v>
      </c>
      <c r="AF47" s="522">
        <f t="shared" si="9"/>
        <v>0.33333333333333331</v>
      </c>
      <c r="AG47" s="285">
        <f t="shared" si="10"/>
        <v>0</v>
      </c>
      <c r="AH47" s="249">
        <f t="shared" si="11"/>
        <v>0</v>
      </c>
      <c r="AI47" s="251">
        <f t="shared" si="12"/>
        <v>0.3</v>
      </c>
      <c r="AJ47" s="510" t="e">
        <f t="shared" si="13"/>
        <v>#N/A</v>
      </c>
      <c r="AK47" s="641">
        <f t="shared" si="68"/>
        <v>0.3</v>
      </c>
      <c r="AL47" s="250">
        <f>'ACTA REPORTE 1ER TRI'!G163</f>
        <v>1</v>
      </c>
      <c r="AM47" s="250">
        <f>'ACTA REPORTE 1ER TRI'!L163</f>
        <v>1</v>
      </c>
      <c r="AN47" s="250">
        <f>'ACTA REPORTE 1ER TRI'!M163</f>
        <v>1</v>
      </c>
      <c r="AO47" s="544" t="str">
        <f>'ACTA REPORTE 1ER TRI'!N163</f>
        <v>E-</v>
      </c>
      <c r="AP47" s="250">
        <f>'ACTA REPORTE 1ER TRI'!T163</f>
        <v>1</v>
      </c>
      <c r="AQ47" s="250">
        <f>'ACTA REPORTE 1ER TRI'!Y163</f>
        <v>1</v>
      </c>
      <c r="AR47" s="250">
        <f>'ACTA REPORTE 1ER TRI'!Z163</f>
        <v>1</v>
      </c>
      <c r="AS47" s="547" t="str">
        <f>'ACTA REPORTE 1ER TRI'!AA163</f>
        <v>E-</v>
      </c>
      <c r="AT47" s="533">
        <f>'ACTA REPORTE 1ER TRI'!AB163</f>
        <v>1</v>
      </c>
      <c r="AU47" s="1123"/>
      <c r="AV47" s="510" t="str">
        <f t="shared" si="15"/>
        <v>E-</v>
      </c>
      <c r="AW47" s="522">
        <f t="shared" si="66"/>
        <v>1</v>
      </c>
      <c r="AX47" s="285">
        <f t="shared" si="16"/>
        <v>1</v>
      </c>
      <c r="AY47" s="249">
        <f t="shared" si="17"/>
        <v>0.7</v>
      </c>
      <c r="AZ47" s="251">
        <f t="shared" si="18"/>
        <v>0.3</v>
      </c>
      <c r="BA47" s="510" t="e">
        <f t="shared" si="19"/>
        <v>#N/A</v>
      </c>
      <c r="BB47" s="641">
        <f t="shared" si="69"/>
        <v>1</v>
      </c>
      <c r="BC47" s="250">
        <f>'ACTA REPORTE 1ER TRI'!G220</f>
        <v>1</v>
      </c>
      <c r="BD47" s="250">
        <f>'ACTA REPORTE 1ER TRI'!L220</f>
        <v>1</v>
      </c>
      <c r="BE47" s="250">
        <f>'ACTA REPORTE 1ER TRI'!M220</f>
        <v>1</v>
      </c>
      <c r="BF47" s="544" t="str">
        <f>'ACTA REPORTE 1ER TRI'!N220</f>
        <v>E-</v>
      </c>
      <c r="BG47" s="250">
        <f>'ACTA REPORTE 1ER TRI'!T220</f>
        <v>1</v>
      </c>
      <c r="BH47" s="250">
        <f>'ACTA REPORTE 1ER TRI'!Y220</f>
        <v>1</v>
      </c>
      <c r="BI47" s="250">
        <f>'ACTA REPORTE 1ER TRI'!Z220</f>
        <v>1</v>
      </c>
      <c r="BJ47" s="547" t="str">
        <f>'ACTA REPORTE 1ER TRI'!AA220</f>
        <v>E-</v>
      </c>
      <c r="BK47" s="533">
        <f>'ACTA REPORTE 1ER TRI'!AB220</f>
        <v>1</v>
      </c>
      <c r="BL47" s="1123"/>
      <c r="BM47" s="510" t="str">
        <f t="shared" si="21"/>
        <v>E-</v>
      </c>
      <c r="BN47" s="522">
        <f t="shared" si="22"/>
        <v>1</v>
      </c>
      <c r="BO47" s="285">
        <f t="shared" si="23"/>
        <v>1</v>
      </c>
      <c r="BP47" s="249">
        <f t="shared" si="24"/>
        <v>0.7</v>
      </c>
      <c r="BQ47" s="251">
        <f t="shared" si="25"/>
        <v>0.3</v>
      </c>
      <c r="BR47" s="510" t="e">
        <f t="shared" si="26"/>
        <v>#N/A</v>
      </c>
      <c r="BS47" s="641">
        <f t="shared" si="70"/>
        <v>1</v>
      </c>
      <c r="BT47" s="250">
        <f>'ACTA REPORTE 1ER TRI'!G277</f>
        <v>1</v>
      </c>
      <c r="BU47" s="250">
        <f>'ACTA REPORTE 1ER TRI'!L277</f>
        <v>1</v>
      </c>
      <c r="BV47" s="250">
        <f>'ACTA REPORTE 1ER TRI'!M277</f>
        <v>1</v>
      </c>
      <c r="BW47" s="544" t="str">
        <f>'ACTA REPORTE 1ER TRI'!N277</f>
        <v>E-</v>
      </c>
      <c r="BX47" s="250">
        <f>'ACTA REPORTE 1ER TRI'!T277</f>
        <v>1</v>
      </c>
      <c r="BY47" s="251">
        <f>'ACTA REPORTE 1ER TRI'!Y277</f>
        <v>1</v>
      </c>
      <c r="BZ47" s="250">
        <f>'ACTA REPORTE 1ER TRI'!Z277</f>
        <v>1</v>
      </c>
      <c r="CA47" s="624" t="str">
        <f>'ACTA REPORTE 1ER TRI'!AA277</f>
        <v>E-</v>
      </c>
      <c r="CB47" s="533">
        <f>'ACTA REPORTE 1ER TRI'!AB277</f>
        <v>1</v>
      </c>
      <c r="CC47" s="1123"/>
      <c r="CD47" s="510" t="str">
        <f t="shared" si="28"/>
        <v>E-</v>
      </c>
      <c r="CE47" s="522">
        <f t="shared" si="29"/>
        <v>1</v>
      </c>
      <c r="CF47" s="285">
        <f t="shared" si="30"/>
        <v>1</v>
      </c>
      <c r="CG47" s="249">
        <f t="shared" si="31"/>
        <v>0.7</v>
      </c>
      <c r="CH47" s="251">
        <f t="shared" si="32"/>
        <v>0.3</v>
      </c>
      <c r="CI47" s="510" t="e">
        <f t="shared" si="33"/>
        <v>#N/A</v>
      </c>
      <c r="CJ47" s="641">
        <f t="shared" si="71"/>
        <v>1</v>
      </c>
      <c r="CK47" s="250">
        <f>'ACTA REPORTE 1ER TRI'!G334</f>
        <v>1</v>
      </c>
      <c r="CL47" s="250">
        <f>'ACTA REPORTE 1ER TRI'!L334</f>
        <v>1</v>
      </c>
      <c r="CM47" s="250">
        <f>'ACTA REPORTE 1ER TRI'!M334</f>
        <v>1</v>
      </c>
      <c r="CN47" s="544" t="str">
        <f>'ACTA REPORTE 1ER TRI'!N334</f>
        <v>E-</v>
      </c>
      <c r="CO47" s="250">
        <f>'ACTA REPORTE 1ER TRI'!T334</f>
        <v>1</v>
      </c>
      <c r="CP47" s="250">
        <f>'ACTA REPORTE 1ER TRI'!Y334</f>
        <v>1</v>
      </c>
      <c r="CQ47" s="250">
        <f>'ACTA REPORTE 1ER TRI'!Z334</f>
        <v>1</v>
      </c>
      <c r="CR47" s="547" t="str">
        <f>'ACTA REPORTE 1ER TRI'!AA334</f>
        <v>E-</v>
      </c>
      <c r="CS47" s="533">
        <f>'ACTA REPORTE 1ER TRI'!AB334</f>
        <v>1</v>
      </c>
      <c r="CT47" s="1123"/>
      <c r="CU47" s="510" t="str">
        <f t="shared" si="35"/>
        <v>E-</v>
      </c>
      <c r="CV47" s="522">
        <f t="shared" si="36"/>
        <v>1</v>
      </c>
      <c r="CW47" s="285">
        <f t="shared" si="37"/>
        <v>1</v>
      </c>
      <c r="CX47" s="249">
        <f t="shared" si="38"/>
        <v>0.7</v>
      </c>
      <c r="CY47" s="251">
        <f t="shared" si="39"/>
        <v>0.3</v>
      </c>
      <c r="CZ47" s="510" t="e">
        <f t="shared" si="40"/>
        <v>#N/A</v>
      </c>
      <c r="DA47" s="641">
        <f t="shared" si="72"/>
        <v>1</v>
      </c>
      <c r="DB47" s="250">
        <f>'ACTA REPORTE 1ER TRI'!G391</f>
        <v>1</v>
      </c>
      <c r="DC47" s="250">
        <f>'ACTA REPORTE 1ER TRI'!L391</f>
        <v>1</v>
      </c>
      <c r="DD47" s="250">
        <f>'ACTA REPORTE 1ER TRI'!M391</f>
        <v>1</v>
      </c>
      <c r="DE47" s="544" t="str">
        <f>'ACTA REPORTE 1ER TRI'!N391</f>
        <v>E-</v>
      </c>
      <c r="DF47" s="250">
        <f>'ACTA REPORTE 1ER TRI'!T391</f>
        <v>1</v>
      </c>
      <c r="DG47" s="250">
        <f>'ACTA REPORTE 1ER TRI'!Y391</f>
        <v>1</v>
      </c>
      <c r="DH47" s="250">
        <f>'ACTA REPORTE 1ER TRI'!Z391</f>
        <v>1</v>
      </c>
      <c r="DI47" s="547" t="str">
        <f>'ACTA REPORTE 1ER TRI'!AA391</f>
        <v>E-</v>
      </c>
      <c r="DJ47" s="533">
        <f>'ACTA REPORTE 1ER TRI'!AB391</f>
        <v>1</v>
      </c>
      <c r="DK47" s="1123"/>
      <c r="DL47" s="510" t="str">
        <f t="shared" si="42"/>
        <v>E-</v>
      </c>
      <c r="DM47" s="522">
        <f t="shared" si="43"/>
        <v>1</v>
      </c>
      <c r="DN47" s="285">
        <f t="shared" si="44"/>
        <v>1</v>
      </c>
      <c r="DO47" s="249">
        <f t="shared" si="45"/>
        <v>0.7</v>
      </c>
      <c r="DP47" s="251">
        <f t="shared" si="46"/>
        <v>0.3</v>
      </c>
      <c r="DQ47" s="510" t="e">
        <f t="shared" si="47"/>
        <v>#N/A</v>
      </c>
      <c r="DR47" s="641">
        <f t="shared" si="73"/>
        <v>1</v>
      </c>
      <c r="DS47" s="250">
        <f>'ACTA REPORTE 1ER TRI'!G448</f>
        <v>1</v>
      </c>
      <c r="DT47" s="250">
        <f>'ACTA REPORTE 1ER TRI'!L448</f>
        <v>1</v>
      </c>
      <c r="DU47" s="250">
        <f>'ACTA REPORTE 1ER TRI'!M448</f>
        <v>1</v>
      </c>
      <c r="DV47" s="544" t="str">
        <f>'ACTA REPORTE 1ER TRI'!N448</f>
        <v>E-</v>
      </c>
      <c r="DW47" s="250">
        <f>'ACTA REPORTE 1ER TRI'!T448</f>
        <v>1</v>
      </c>
      <c r="DX47" s="250">
        <f>'ACTA REPORTE 1ER TRI'!Y448</f>
        <v>1</v>
      </c>
      <c r="DY47" s="250">
        <f>'ACTA REPORTE 1ER TRI'!Z448</f>
        <v>1</v>
      </c>
      <c r="DZ47" s="547" t="str">
        <f>'ACTA REPORTE 1ER TRI'!AA448</f>
        <v>E-</v>
      </c>
      <c r="EA47" s="533">
        <f>'ACTA REPORTE 1ER TRI'!AB448</f>
        <v>1</v>
      </c>
      <c r="EB47" s="1123"/>
      <c r="EC47" s="510" t="str">
        <f t="shared" si="49"/>
        <v>E-</v>
      </c>
      <c r="ED47" s="522">
        <f t="shared" si="50"/>
        <v>1</v>
      </c>
      <c r="EE47" s="285">
        <f t="shared" si="51"/>
        <v>1</v>
      </c>
      <c r="EF47" s="249">
        <f t="shared" si="52"/>
        <v>0.7</v>
      </c>
      <c r="EG47" s="251">
        <f t="shared" si="53"/>
        <v>0.3</v>
      </c>
      <c r="EH47" s="510" t="e">
        <f t="shared" si="54"/>
        <v>#N/A</v>
      </c>
      <c r="EI47" s="641">
        <f t="shared" si="74"/>
        <v>1</v>
      </c>
      <c r="EJ47" s="250">
        <f>'ACTA REPORTE 1ER TRI'!G505</f>
        <v>1</v>
      </c>
      <c r="EK47" s="250">
        <f>'ACTA REPORTE 1ER TRI'!L505</f>
        <v>1</v>
      </c>
      <c r="EL47" s="250">
        <f>'ACTA REPORTE 1ER TRI'!M505</f>
        <v>1</v>
      </c>
      <c r="EM47" s="544" t="str">
        <f>'ACTA REPORTE 1ER TRI'!N505</f>
        <v>E-</v>
      </c>
      <c r="EN47" s="250">
        <f>'ACTA REPORTE 1ER TRI'!T505</f>
        <v>1</v>
      </c>
      <c r="EO47" s="250">
        <f>'ACTA REPORTE 1ER TRI'!Y505</f>
        <v>1</v>
      </c>
      <c r="EP47" s="250">
        <f>'ACTA REPORTE 1ER TRI'!Z505</f>
        <v>1</v>
      </c>
      <c r="EQ47" s="547" t="str">
        <f>'ACTA REPORTE 1ER TRI'!AA505</f>
        <v>E-</v>
      </c>
      <c r="ER47" s="533">
        <f>'ACTA REPORTE 1ER TRI'!AB505</f>
        <v>1</v>
      </c>
      <c r="ES47" s="1123"/>
      <c r="ET47" s="510" t="str">
        <f t="shared" si="56"/>
        <v>E-</v>
      </c>
      <c r="EU47" s="522">
        <f t="shared" si="57"/>
        <v>1</v>
      </c>
      <c r="EV47" s="285">
        <f t="shared" si="58"/>
        <v>1</v>
      </c>
      <c r="EW47" s="249">
        <f t="shared" si="59"/>
        <v>0.7</v>
      </c>
      <c r="EX47" s="251">
        <f t="shared" si="60"/>
        <v>0.3</v>
      </c>
      <c r="EY47" s="510" t="e">
        <f t="shared" si="61"/>
        <v>#N/A</v>
      </c>
      <c r="EZ47" s="641">
        <f t="shared" si="75"/>
        <v>1</v>
      </c>
      <c r="FA47" s="503" t="e">
        <f t="shared" si="63"/>
        <v>#N/A</v>
      </c>
      <c r="FB47" s="645">
        <f t="shared" si="64"/>
        <v>0.85185185185185175</v>
      </c>
      <c r="FC47" s="503" t="e">
        <f t="shared" si="65"/>
        <v>#N/A</v>
      </c>
      <c r="FD47" s="752">
        <f t="shared" si="0"/>
        <v>0.84444444444444444</v>
      </c>
    </row>
    <row r="48" spans="1:160" s="42" customFormat="1" ht="60" customHeight="1" x14ac:dyDescent="0.5">
      <c r="A48" s="41"/>
      <c r="B48" s="536">
        <v>38</v>
      </c>
      <c r="C48" s="72">
        <f>DATOS!F45</f>
        <v>0</v>
      </c>
      <c r="D48" s="250">
        <f>'ACTA REPORTE 1ER TRI'!G50</f>
        <v>0</v>
      </c>
      <c r="E48" s="250">
        <f>'ACTA REPORTE 1ER TRI'!L50</f>
        <v>0</v>
      </c>
      <c r="F48" s="250">
        <f>'ACTA REPORTE 1ER TRI'!M50</f>
        <v>0</v>
      </c>
      <c r="G48" s="544" t="e">
        <f>'ACTA REPORTE 1ER TRI'!N50</f>
        <v>#N/A</v>
      </c>
      <c r="H48" s="250">
        <f>'ACTA REPORTE 1ER TRI'!T50</f>
        <v>0</v>
      </c>
      <c r="I48" s="250">
        <f>'ACTA REPORTE 1ER TRI'!Y50</f>
        <v>0</v>
      </c>
      <c r="J48" s="250">
        <f>'ACTA REPORTE 1ER TRI'!Z50</f>
        <v>0</v>
      </c>
      <c r="K48" s="547" t="str">
        <f>'ACTA REPORTE 1ER TRI'!AA50</f>
        <v>E-</v>
      </c>
      <c r="L48" s="533">
        <f>'ACTA REPORTE 1ER TRI'!AB50</f>
        <v>1</v>
      </c>
      <c r="M48" s="1123"/>
      <c r="N48" s="510" t="e">
        <f t="shared" si="1"/>
        <v>#N/A</v>
      </c>
      <c r="O48" s="522">
        <f t="shared" si="2"/>
        <v>0.33333333333333331</v>
      </c>
      <c r="P48" s="285">
        <f t="shared" si="3"/>
        <v>0</v>
      </c>
      <c r="Q48" s="249">
        <f t="shared" si="4"/>
        <v>0</v>
      </c>
      <c r="R48" s="251">
        <f t="shared" si="5"/>
        <v>0.3</v>
      </c>
      <c r="S48" s="510" t="e">
        <f t="shared" si="6"/>
        <v>#N/A</v>
      </c>
      <c r="T48" s="641">
        <f t="shared" si="67"/>
        <v>0.3</v>
      </c>
      <c r="U48" s="250">
        <f>'ACTA REPORTE 1ER TRI'!G107</f>
        <v>0</v>
      </c>
      <c r="V48" s="250">
        <f>'ACTA REPORTE 1ER TRI'!L107</f>
        <v>0</v>
      </c>
      <c r="W48" s="250">
        <f>'ACTA REPORTE 1ER TRI'!M107</f>
        <v>0</v>
      </c>
      <c r="X48" s="544" t="e">
        <f>'ACTA REPORTE 1ER TRI'!N107</f>
        <v>#N/A</v>
      </c>
      <c r="Y48" s="250">
        <f>'ACTA REPORTE 1ER TRI'!T107</f>
        <v>0</v>
      </c>
      <c r="Z48" s="250">
        <f>'ACTA REPORTE 1ER TRI'!Y107</f>
        <v>0</v>
      </c>
      <c r="AA48" s="250">
        <f>'ACTA REPORTE 1ER TRI'!Z107</f>
        <v>0</v>
      </c>
      <c r="AB48" s="547" t="str">
        <f>'ACTA REPORTE 1ER TRI'!AA107</f>
        <v>E-</v>
      </c>
      <c r="AC48" s="533">
        <f>'ACTA REPORTE 1ER TRI'!AB107</f>
        <v>1</v>
      </c>
      <c r="AD48" s="1123"/>
      <c r="AE48" s="510" t="e">
        <f t="shared" si="8"/>
        <v>#N/A</v>
      </c>
      <c r="AF48" s="522">
        <f t="shared" si="9"/>
        <v>0.33333333333333331</v>
      </c>
      <c r="AG48" s="285">
        <f t="shared" si="10"/>
        <v>0</v>
      </c>
      <c r="AH48" s="249">
        <f t="shared" si="11"/>
        <v>0</v>
      </c>
      <c r="AI48" s="251">
        <f t="shared" si="12"/>
        <v>0.3</v>
      </c>
      <c r="AJ48" s="510" t="e">
        <f t="shared" si="13"/>
        <v>#N/A</v>
      </c>
      <c r="AK48" s="641">
        <f t="shared" si="68"/>
        <v>0.3</v>
      </c>
      <c r="AL48" s="250">
        <f>'ACTA REPORTE 1ER TRI'!G164</f>
        <v>1</v>
      </c>
      <c r="AM48" s="250">
        <f>'ACTA REPORTE 1ER TRI'!L164</f>
        <v>1</v>
      </c>
      <c r="AN48" s="250">
        <f>'ACTA REPORTE 1ER TRI'!M164</f>
        <v>1</v>
      </c>
      <c r="AO48" s="544" t="str">
        <f>'ACTA REPORTE 1ER TRI'!N164</f>
        <v>E-</v>
      </c>
      <c r="AP48" s="250">
        <f>'ACTA REPORTE 1ER TRI'!T164</f>
        <v>1</v>
      </c>
      <c r="AQ48" s="250">
        <f>'ACTA REPORTE 1ER TRI'!Y164</f>
        <v>1</v>
      </c>
      <c r="AR48" s="250">
        <f>'ACTA REPORTE 1ER TRI'!Z164</f>
        <v>1</v>
      </c>
      <c r="AS48" s="547" t="str">
        <f>'ACTA REPORTE 1ER TRI'!AA164</f>
        <v>E-</v>
      </c>
      <c r="AT48" s="533">
        <f>'ACTA REPORTE 1ER TRI'!AB164</f>
        <v>1</v>
      </c>
      <c r="AU48" s="1123"/>
      <c r="AV48" s="510" t="str">
        <f t="shared" si="15"/>
        <v>E-</v>
      </c>
      <c r="AW48" s="522">
        <f t="shared" si="66"/>
        <v>1</v>
      </c>
      <c r="AX48" s="285">
        <f t="shared" si="16"/>
        <v>1</v>
      </c>
      <c r="AY48" s="249">
        <f t="shared" si="17"/>
        <v>0.7</v>
      </c>
      <c r="AZ48" s="251">
        <f t="shared" si="18"/>
        <v>0.3</v>
      </c>
      <c r="BA48" s="510" t="e">
        <f t="shared" si="19"/>
        <v>#N/A</v>
      </c>
      <c r="BB48" s="641">
        <f t="shared" si="69"/>
        <v>1</v>
      </c>
      <c r="BC48" s="250">
        <f>'ACTA REPORTE 1ER TRI'!G221</f>
        <v>1</v>
      </c>
      <c r="BD48" s="250">
        <f>'ACTA REPORTE 1ER TRI'!L221</f>
        <v>1</v>
      </c>
      <c r="BE48" s="250">
        <f>'ACTA REPORTE 1ER TRI'!M221</f>
        <v>1</v>
      </c>
      <c r="BF48" s="544" t="str">
        <f>'ACTA REPORTE 1ER TRI'!N221</f>
        <v>E-</v>
      </c>
      <c r="BG48" s="250">
        <f>'ACTA REPORTE 1ER TRI'!T221</f>
        <v>1</v>
      </c>
      <c r="BH48" s="250">
        <f>'ACTA REPORTE 1ER TRI'!Y221</f>
        <v>1</v>
      </c>
      <c r="BI48" s="250">
        <f>'ACTA REPORTE 1ER TRI'!Z221</f>
        <v>1</v>
      </c>
      <c r="BJ48" s="547" t="str">
        <f>'ACTA REPORTE 1ER TRI'!AA221</f>
        <v>E-</v>
      </c>
      <c r="BK48" s="533">
        <f>'ACTA REPORTE 1ER TRI'!AB221</f>
        <v>1</v>
      </c>
      <c r="BL48" s="1123"/>
      <c r="BM48" s="510" t="str">
        <f t="shared" si="21"/>
        <v>E-</v>
      </c>
      <c r="BN48" s="522">
        <f t="shared" si="22"/>
        <v>1</v>
      </c>
      <c r="BO48" s="285">
        <f t="shared" si="23"/>
        <v>1</v>
      </c>
      <c r="BP48" s="249">
        <f t="shared" si="24"/>
        <v>0.7</v>
      </c>
      <c r="BQ48" s="251">
        <f t="shared" si="25"/>
        <v>0.3</v>
      </c>
      <c r="BR48" s="510" t="e">
        <f t="shared" si="26"/>
        <v>#N/A</v>
      </c>
      <c r="BS48" s="641">
        <f t="shared" si="70"/>
        <v>1</v>
      </c>
      <c r="BT48" s="250">
        <f>'ACTA REPORTE 1ER TRI'!G278</f>
        <v>1</v>
      </c>
      <c r="BU48" s="250">
        <f>'ACTA REPORTE 1ER TRI'!L278</f>
        <v>1</v>
      </c>
      <c r="BV48" s="250">
        <f>'ACTA REPORTE 1ER TRI'!M278</f>
        <v>1</v>
      </c>
      <c r="BW48" s="544" t="str">
        <f>'ACTA REPORTE 1ER TRI'!N278</f>
        <v>E-</v>
      </c>
      <c r="BX48" s="250">
        <f>'ACTA REPORTE 1ER TRI'!T278</f>
        <v>1</v>
      </c>
      <c r="BY48" s="251">
        <f>'ACTA REPORTE 1ER TRI'!Y278</f>
        <v>1</v>
      </c>
      <c r="BZ48" s="250">
        <f>'ACTA REPORTE 1ER TRI'!Z278</f>
        <v>1</v>
      </c>
      <c r="CA48" s="624" t="str">
        <f>'ACTA REPORTE 1ER TRI'!AA278</f>
        <v>E-</v>
      </c>
      <c r="CB48" s="533">
        <f>'ACTA REPORTE 1ER TRI'!AB278</f>
        <v>1</v>
      </c>
      <c r="CC48" s="1123"/>
      <c r="CD48" s="510" t="str">
        <f t="shared" si="28"/>
        <v>E-</v>
      </c>
      <c r="CE48" s="522">
        <f t="shared" si="29"/>
        <v>1</v>
      </c>
      <c r="CF48" s="285">
        <f t="shared" si="30"/>
        <v>1</v>
      </c>
      <c r="CG48" s="249">
        <f t="shared" si="31"/>
        <v>0.7</v>
      </c>
      <c r="CH48" s="251">
        <f t="shared" si="32"/>
        <v>0.3</v>
      </c>
      <c r="CI48" s="510" t="e">
        <f t="shared" si="33"/>
        <v>#N/A</v>
      </c>
      <c r="CJ48" s="641">
        <f t="shared" si="71"/>
        <v>1</v>
      </c>
      <c r="CK48" s="250">
        <f>'ACTA REPORTE 1ER TRI'!G335</f>
        <v>1</v>
      </c>
      <c r="CL48" s="250">
        <f>'ACTA REPORTE 1ER TRI'!L335</f>
        <v>1</v>
      </c>
      <c r="CM48" s="250">
        <f>'ACTA REPORTE 1ER TRI'!M335</f>
        <v>1</v>
      </c>
      <c r="CN48" s="544" t="str">
        <f>'ACTA REPORTE 1ER TRI'!N335</f>
        <v>E-</v>
      </c>
      <c r="CO48" s="250">
        <f>'ACTA REPORTE 1ER TRI'!T335</f>
        <v>1</v>
      </c>
      <c r="CP48" s="250">
        <f>'ACTA REPORTE 1ER TRI'!Y335</f>
        <v>1</v>
      </c>
      <c r="CQ48" s="250">
        <f>'ACTA REPORTE 1ER TRI'!Z335</f>
        <v>1</v>
      </c>
      <c r="CR48" s="547" t="str">
        <f>'ACTA REPORTE 1ER TRI'!AA335</f>
        <v>E-</v>
      </c>
      <c r="CS48" s="533">
        <f>'ACTA REPORTE 1ER TRI'!AB335</f>
        <v>1</v>
      </c>
      <c r="CT48" s="1123"/>
      <c r="CU48" s="510" t="str">
        <f t="shared" si="35"/>
        <v>E-</v>
      </c>
      <c r="CV48" s="522">
        <f t="shared" si="36"/>
        <v>1</v>
      </c>
      <c r="CW48" s="285">
        <f t="shared" si="37"/>
        <v>1</v>
      </c>
      <c r="CX48" s="249">
        <f t="shared" si="38"/>
        <v>0.7</v>
      </c>
      <c r="CY48" s="251">
        <f t="shared" si="39"/>
        <v>0.3</v>
      </c>
      <c r="CZ48" s="510" t="e">
        <f t="shared" si="40"/>
        <v>#N/A</v>
      </c>
      <c r="DA48" s="641">
        <f t="shared" si="72"/>
        <v>1</v>
      </c>
      <c r="DB48" s="250">
        <f>'ACTA REPORTE 1ER TRI'!G392</f>
        <v>1</v>
      </c>
      <c r="DC48" s="250">
        <f>'ACTA REPORTE 1ER TRI'!L392</f>
        <v>1</v>
      </c>
      <c r="DD48" s="250">
        <f>'ACTA REPORTE 1ER TRI'!M392</f>
        <v>1</v>
      </c>
      <c r="DE48" s="544" t="str">
        <f>'ACTA REPORTE 1ER TRI'!N392</f>
        <v>E-</v>
      </c>
      <c r="DF48" s="250">
        <f>'ACTA REPORTE 1ER TRI'!T392</f>
        <v>1</v>
      </c>
      <c r="DG48" s="250">
        <f>'ACTA REPORTE 1ER TRI'!Y392</f>
        <v>1</v>
      </c>
      <c r="DH48" s="250">
        <f>'ACTA REPORTE 1ER TRI'!Z392</f>
        <v>1</v>
      </c>
      <c r="DI48" s="547" t="str">
        <f>'ACTA REPORTE 1ER TRI'!AA392</f>
        <v>E-</v>
      </c>
      <c r="DJ48" s="533">
        <f>'ACTA REPORTE 1ER TRI'!AB392</f>
        <v>1</v>
      </c>
      <c r="DK48" s="1123"/>
      <c r="DL48" s="510" t="str">
        <f t="shared" si="42"/>
        <v>E-</v>
      </c>
      <c r="DM48" s="522">
        <f t="shared" si="43"/>
        <v>1</v>
      </c>
      <c r="DN48" s="285">
        <f t="shared" si="44"/>
        <v>1</v>
      </c>
      <c r="DO48" s="249">
        <f t="shared" si="45"/>
        <v>0.7</v>
      </c>
      <c r="DP48" s="251">
        <f t="shared" si="46"/>
        <v>0.3</v>
      </c>
      <c r="DQ48" s="510" t="e">
        <f t="shared" si="47"/>
        <v>#N/A</v>
      </c>
      <c r="DR48" s="641">
        <f t="shared" si="73"/>
        <v>1</v>
      </c>
      <c r="DS48" s="250">
        <f>'ACTA REPORTE 1ER TRI'!G449</f>
        <v>1</v>
      </c>
      <c r="DT48" s="250">
        <f>'ACTA REPORTE 1ER TRI'!L449</f>
        <v>1</v>
      </c>
      <c r="DU48" s="250">
        <f>'ACTA REPORTE 1ER TRI'!M449</f>
        <v>1</v>
      </c>
      <c r="DV48" s="544" t="str">
        <f>'ACTA REPORTE 1ER TRI'!N449</f>
        <v>E-</v>
      </c>
      <c r="DW48" s="250">
        <f>'ACTA REPORTE 1ER TRI'!T449</f>
        <v>1</v>
      </c>
      <c r="DX48" s="250">
        <f>'ACTA REPORTE 1ER TRI'!Y449</f>
        <v>1</v>
      </c>
      <c r="DY48" s="250">
        <f>'ACTA REPORTE 1ER TRI'!Z449</f>
        <v>1</v>
      </c>
      <c r="DZ48" s="547" t="str">
        <f>'ACTA REPORTE 1ER TRI'!AA449</f>
        <v>E-</v>
      </c>
      <c r="EA48" s="533">
        <f>'ACTA REPORTE 1ER TRI'!AB449</f>
        <v>1</v>
      </c>
      <c r="EB48" s="1123"/>
      <c r="EC48" s="510" t="str">
        <f t="shared" si="49"/>
        <v>E-</v>
      </c>
      <c r="ED48" s="522">
        <f t="shared" si="50"/>
        <v>1</v>
      </c>
      <c r="EE48" s="285">
        <f t="shared" si="51"/>
        <v>1</v>
      </c>
      <c r="EF48" s="249">
        <f t="shared" si="52"/>
        <v>0.7</v>
      </c>
      <c r="EG48" s="251">
        <f t="shared" si="53"/>
        <v>0.3</v>
      </c>
      <c r="EH48" s="510" t="e">
        <f t="shared" si="54"/>
        <v>#N/A</v>
      </c>
      <c r="EI48" s="641">
        <f t="shared" si="74"/>
        <v>1</v>
      </c>
      <c r="EJ48" s="250">
        <f>'ACTA REPORTE 1ER TRI'!G506</f>
        <v>1</v>
      </c>
      <c r="EK48" s="250">
        <f>'ACTA REPORTE 1ER TRI'!L506</f>
        <v>1</v>
      </c>
      <c r="EL48" s="250">
        <f>'ACTA REPORTE 1ER TRI'!M506</f>
        <v>1</v>
      </c>
      <c r="EM48" s="544" t="str">
        <f>'ACTA REPORTE 1ER TRI'!N506</f>
        <v>E-</v>
      </c>
      <c r="EN48" s="250">
        <f>'ACTA REPORTE 1ER TRI'!T506</f>
        <v>1</v>
      </c>
      <c r="EO48" s="250">
        <f>'ACTA REPORTE 1ER TRI'!Y506</f>
        <v>1</v>
      </c>
      <c r="EP48" s="250">
        <f>'ACTA REPORTE 1ER TRI'!Z506</f>
        <v>1</v>
      </c>
      <c r="EQ48" s="547" t="str">
        <f>'ACTA REPORTE 1ER TRI'!AA506</f>
        <v>E-</v>
      </c>
      <c r="ER48" s="533">
        <f>'ACTA REPORTE 1ER TRI'!AB506</f>
        <v>1</v>
      </c>
      <c r="ES48" s="1123"/>
      <c r="ET48" s="510" t="str">
        <f t="shared" si="56"/>
        <v>E-</v>
      </c>
      <c r="EU48" s="522">
        <f t="shared" si="57"/>
        <v>1</v>
      </c>
      <c r="EV48" s="285">
        <f t="shared" si="58"/>
        <v>1</v>
      </c>
      <c r="EW48" s="249">
        <f t="shared" si="59"/>
        <v>0.7</v>
      </c>
      <c r="EX48" s="251">
        <f t="shared" si="60"/>
        <v>0.3</v>
      </c>
      <c r="EY48" s="510" t="e">
        <f t="shared" si="61"/>
        <v>#N/A</v>
      </c>
      <c r="EZ48" s="641">
        <f t="shared" si="75"/>
        <v>1</v>
      </c>
      <c r="FA48" s="503" t="e">
        <f t="shared" si="63"/>
        <v>#N/A</v>
      </c>
      <c r="FB48" s="645">
        <f t="shared" si="64"/>
        <v>0.85185185185185175</v>
      </c>
      <c r="FC48" s="503" t="e">
        <f t="shared" si="65"/>
        <v>#N/A</v>
      </c>
      <c r="FD48" s="752">
        <f t="shared" si="0"/>
        <v>0.84444444444444444</v>
      </c>
    </row>
    <row r="49" spans="1:160" s="42" customFormat="1" ht="60" customHeight="1" x14ac:dyDescent="0.5">
      <c r="A49" s="41"/>
      <c r="B49" s="536">
        <v>39</v>
      </c>
      <c r="C49" s="72">
        <f>DATOS!F46</f>
        <v>0</v>
      </c>
      <c r="D49" s="250">
        <f>'ACTA REPORTE 1ER TRI'!G51</f>
        <v>0</v>
      </c>
      <c r="E49" s="250">
        <f>'ACTA REPORTE 1ER TRI'!L51</f>
        <v>0</v>
      </c>
      <c r="F49" s="250">
        <f>'ACTA REPORTE 1ER TRI'!M51</f>
        <v>0</v>
      </c>
      <c r="G49" s="544" t="e">
        <f>'ACTA REPORTE 1ER TRI'!N51</f>
        <v>#N/A</v>
      </c>
      <c r="H49" s="250">
        <f>'ACTA REPORTE 1ER TRI'!T51</f>
        <v>0</v>
      </c>
      <c r="I49" s="250">
        <f>'ACTA REPORTE 1ER TRI'!Y51</f>
        <v>0</v>
      </c>
      <c r="J49" s="250">
        <f>'ACTA REPORTE 1ER TRI'!Z51</f>
        <v>0</v>
      </c>
      <c r="K49" s="547" t="str">
        <f>'ACTA REPORTE 1ER TRI'!AA51</f>
        <v>E-</v>
      </c>
      <c r="L49" s="533">
        <f>'ACTA REPORTE 1ER TRI'!AB51</f>
        <v>1</v>
      </c>
      <c r="M49" s="1123"/>
      <c r="N49" s="510" t="e">
        <f t="shared" si="1"/>
        <v>#N/A</v>
      </c>
      <c r="O49" s="522">
        <f t="shared" si="2"/>
        <v>0.33333333333333331</v>
      </c>
      <c r="P49" s="285">
        <f t="shared" si="3"/>
        <v>0</v>
      </c>
      <c r="Q49" s="249">
        <f t="shared" si="4"/>
        <v>0</v>
      </c>
      <c r="R49" s="251">
        <f t="shared" si="5"/>
        <v>0.3</v>
      </c>
      <c r="S49" s="510" t="e">
        <f t="shared" si="6"/>
        <v>#N/A</v>
      </c>
      <c r="T49" s="641">
        <f t="shared" si="67"/>
        <v>0.3</v>
      </c>
      <c r="U49" s="250">
        <f>'ACTA REPORTE 1ER TRI'!G108</f>
        <v>0</v>
      </c>
      <c r="V49" s="250">
        <f>'ACTA REPORTE 1ER TRI'!L108</f>
        <v>0</v>
      </c>
      <c r="W49" s="250">
        <f>'ACTA REPORTE 1ER TRI'!M108</f>
        <v>0</v>
      </c>
      <c r="X49" s="544" t="e">
        <f>'ACTA REPORTE 1ER TRI'!N108</f>
        <v>#N/A</v>
      </c>
      <c r="Y49" s="250">
        <f>'ACTA REPORTE 1ER TRI'!T108</f>
        <v>0</v>
      </c>
      <c r="Z49" s="250">
        <f>'ACTA REPORTE 1ER TRI'!Y108</f>
        <v>0</v>
      </c>
      <c r="AA49" s="250">
        <f>'ACTA REPORTE 1ER TRI'!Z108</f>
        <v>0</v>
      </c>
      <c r="AB49" s="547" t="str">
        <f>'ACTA REPORTE 1ER TRI'!AA108</f>
        <v>E-</v>
      </c>
      <c r="AC49" s="533">
        <f>'ACTA REPORTE 1ER TRI'!AB108</f>
        <v>1</v>
      </c>
      <c r="AD49" s="1123"/>
      <c r="AE49" s="510" t="e">
        <f t="shared" si="8"/>
        <v>#N/A</v>
      </c>
      <c r="AF49" s="522">
        <f t="shared" si="9"/>
        <v>0.33333333333333331</v>
      </c>
      <c r="AG49" s="285">
        <f t="shared" si="10"/>
        <v>0</v>
      </c>
      <c r="AH49" s="249">
        <f t="shared" si="11"/>
        <v>0</v>
      </c>
      <c r="AI49" s="251">
        <f t="shared" si="12"/>
        <v>0.3</v>
      </c>
      <c r="AJ49" s="510" t="e">
        <f t="shared" si="13"/>
        <v>#N/A</v>
      </c>
      <c r="AK49" s="641">
        <f t="shared" si="68"/>
        <v>0.3</v>
      </c>
      <c r="AL49" s="250">
        <f>'ACTA REPORTE 1ER TRI'!G165</f>
        <v>1</v>
      </c>
      <c r="AM49" s="250">
        <f>'ACTA REPORTE 1ER TRI'!L165</f>
        <v>1</v>
      </c>
      <c r="AN49" s="250">
        <f>'ACTA REPORTE 1ER TRI'!M165</f>
        <v>1</v>
      </c>
      <c r="AO49" s="544" t="str">
        <f>'ACTA REPORTE 1ER TRI'!N165</f>
        <v>E-</v>
      </c>
      <c r="AP49" s="250">
        <f>'ACTA REPORTE 1ER TRI'!T165</f>
        <v>1</v>
      </c>
      <c r="AQ49" s="250">
        <f>'ACTA REPORTE 1ER TRI'!Y165</f>
        <v>1</v>
      </c>
      <c r="AR49" s="250">
        <f>'ACTA REPORTE 1ER TRI'!Z165</f>
        <v>1</v>
      </c>
      <c r="AS49" s="547" t="str">
        <f>'ACTA REPORTE 1ER TRI'!AA165</f>
        <v>E-</v>
      </c>
      <c r="AT49" s="533">
        <f>'ACTA REPORTE 1ER TRI'!AB165</f>
        <v>1</v>
      </c>
      <c r="AU49" s="1123"/>
      <c r="AV49" s="510" t="str">
        <f t="shared" si="15"/>
        <v>E-</v>
      </c>
      <c r="AW49" s="522">
        <f t="shared" si="66"/>
        <v>1</v>
      </c>
      <c r="AX49" s="285">
        <f t="shared" si="16"/>
        <v>1</v>
      </c>
      <c r="AY49" s="249">
        <f t="shared" si="17"/>
        <v>0.7</v>
      </c>
      <c r="AZ49" s="251">
        <f t="shared" si="18"/>
        <v>0.3</v>
      </c>
      <c r="BA49" s="510" t="e">
        <f t="shared" si="19"/>
        <v>#N/A</v>
      </c>
      <c r="BB49" s="641">
        <f t="shared" si="69"/>
        <v>1</v>
      </c>
      <c r="BC49" s="250">
        <f>'ACTA REPORTE 1ER TRI'!G222</f>
        <v>1</v>
      </c>
      <c r="BD49" s="250">
        <f>'ACTA REPORTE 1ER TRI'!L222</f>
        <v>1</v>
      </c>
      <c r="BE49" s="250">
        <f>'ACTA REPORTE 1ER TRI'!M222</f>
        <v>1</v>
      </c>
      <c r="BF49" s="544" t="str">
        <f>'ACTA REPORTE 1ER TRI'!N222</f>
        <v>E-</v>
      </c>
      <c r="BG49" s="250">
        <f>'ACTA REPORTE 1ER TRI'!T222</f>
        <v>1</v>
      </c>
      <c r="BH49" s="250">
        <f>'ACTA REPORTE 1ER TRI'!Y222</f>
        <v>1</v>
      </c>
      <c r="BI49" s="250">
        <f>'ACTA REPORTE 1ER TRI'!Z222</f>
        <v>1</v>
      </c>
      <c r="BJ49" s="547" t="str">
        <f>'ACTA REPORTE 1ER TRI'!AA222</f>
        <v>E-</v>
      </c>
      <c r="BK49" s="533">
        <f>'ACTA REPORTE 1ER TRI'!AB222</f>
        <v>1</v>
      </c>
      <c r="BL49" s="1123"/>
      <c r="BM49" s="510" t="str">
        <f t="shared" si="21"/>
        <v>E-</v>
      </c>
      <c r="BN49" s="522">
        <f t="shared" si="22"/>
        <v>1</v>
      </c>
      <c r="BO49" s="285">
        <f t="shared" si="23"/>
        <v>1</v>
      </c>
      <c r="BP49" s="249">
        <f t="shared" si="24"/>
        <v>0.7</v>
      </c>
      <c r="BQ49" s="251">
        <f t="shared" si="25"/>
        <v>0.3</v>
      </c>
      <c r="BR49" s="510" t="e">
        <f t="shared" si="26"/>
        <v>#N/A</v>
      </c>
      <c r="BS49" s="641">
        <f t="shared" si="70"/>
        <v>1</v>
      </c>
      <c r="BT49" s="250">
        <f>'ACTA REPORTE 1ER TRI'!G279</f>
        <v>1</v>
      </c>
      <c r="BU49" s="250">
        <f>'ACTA REPORTE 1ER TRI'!L279</f>
        <v>1</v>
      </c>
      <c r="BV49" s="250">
        <f>'ACTA REPORTE 1ER TRI'!M279</f>
        <v>1</v>
      </c>
      <c r="BW49" s="544" t="str">
        <f>'ACTA REPORTE 1ER TRI'!N279</f>
        <v>E-</v>
      </c>
      <c r="BX49" s="250">
        <f>'ACTA REPORTE 1ER TRI'!T279</f>
        <v>1</v>
      </c>
      <c r="BY49" s="251">
        <f>'ACTA REPORTE 1ER TRI'!Y279</f>
        <v>1</v>
      </c>
      <c r="BZ49" s="250">
        <f>'ACTA REPORTE 1ER TRI'!Z279</f>
        <v>1</v>
      </c>
      <c r="CA49" s="624" t="str">
        <f>'ACTA REPORTE 1ER TRI'!AA279</f>
        <v>E-</v>
      </c>
      <c r="CB49" s="533">
        <f>'ACTA REPORTE 1ER TRI'!AB279</f>
        <v>1</v>
      </c>
      <c r="CC49" s="1123"/>
      <c r="CD49" s="510" t="str">
        <f t="shared" si="28"/>
        <v>E-</v>
      </c>
      <c r="CE49" s="522">
        <f t="shared" si="29"/>
        <v>1</v>
      </c>
      <c r="CF49" s="285">
        <f t="shared" si="30"/>
        <v>1</v>
      </c>
      <c r="CG49" s="249">
        <f t="shared" si="31"/>
        <v>0.7</v>
      </c>
      <c r="CH49" s="251">
        <f t="shared" si="32"/>
        <v>0.3</v>
      </c>
      <c r="CI49" s="510" t="e">
        <f t="shared" si="33"/>
        <v>#N/A</v>
      </c>
      <c r="CJ49" s="641">
        <f t="shared" si="71"/>
        <v>1</v>
      </c>
      <c r="CK49" s="250">
        <f>'ACTA REPORTE 1ER TRI'!G336</f>
        <v>1</v>
      </c>
      <c r="CL49" s="250">
        <f>'ACTA REPORTE 1ER TRI'!L336</f>
        <v>1</v>
      </c>
      <c r="CM49" s="250">
        <f>'ACTA REPORTE 1ER TRI'!M336</f>
        <v>1</v>
      </c>
      <c r="CN49" s="544" t="str">
        <f>'ACTA REPORTE 1ER TRI'!N336</f>
        <v>E-</v>
      </c>
      <c r="CO49" s="250">
        <f>'ACTA REPORTE 1ER TRI'!T336</f>
        <v>1</v>
      </c>
      <c r="CP49" s="250">
        <f>'ACTA REPORTE 1ER TRI'!Y336</f>
        <v>1</v>
      </c>
      <c r="CQ49" s="250">
        <f>'ACTA REPORTE 1ER TRI'!Z336</f>
        <v>1</v>
      </c>
      <c r="CR49" s="547" t="str">
        <f>'ACTA REPORTE 1ER TRI'!AA336</f>
        <v>E-</v>
      </c>
      <c r="CS49" s="533">
        <f>'ACTA REPORTE 1ER TRI'!AB336</f>
        <v>1</v>
      </c>
      <c r="CT49" s="1123"/>
      <c r="CU49" s="510" t="str">
        <f t="shared" si="35"/>
        <v>E-</v>
      </c>
      <c r="CV49" s="522">
        <f t="shared" si="36"/>
        <v>1</v>
      </c>
      <c r="CW49" s="285">
        <f t="shared" si="37"/>
        <v>1</v>
      </c>
      <c r="CX49" s="249">
        <f t="shared" si="38"/>
        <v>0.7</v>
      </c>
      <c r="CY49" s="251">
        <f t="shared" si="39"/>
        <v>0.3</v>
      </c>
      <c r="CZ49" s="510" t="e">
        <f t="shared" si="40"/>
        <v>#N/A</v>
      </c>
      <c r="DA49" s="641">
        <f t="shared" si="72"/>
        <v>1</v>
      </c>
      <c r="DB49" s="250">
        <f>'ACTA REPORTE 1ER TRI'!G393</f>
        <v>1</v>
      </c>
      <c r="DC49" s="250">
        <f>'ACTA REPORTE 1ER TRI'!L393</f>
        <v>1</v>
      </c>
      <c r="DD49" s="250">
        <f>'ACTA REPORTE 1ER TRI'!M393</f>
        <v>1</v>
      </c>
      <c r="DE49" s="544" t="str">
        <f>'ACTA REPORTE 1ER TRI'!N393</f>
        <v>E-</v>
      </c>
      <c r="DF49" s="250">
        <f>'ACTA REPORTE 1ER TRI'!T393</f>
        <v>1</v>
      </c>
      <c r="DG49" s="250">
        <f>'ACTA REPORTE 1ER TRI'!Y393</f>
        <v>1</v>
      </c>
      <c r="DH49" s="250">
        <f>'ACTA REPORTE 1ER TRI'!Z393</f>
        <v>1</v>
      </c>
      <c r="DI49" s="547" t="str">
        <f>'ACTA REPORTE 1ER TRI'!AA393</f>
        <v>E-</v>
      </c>
      <c r="DJ49" s="533">
        <f>'ACTA REPORTE 1ER TRI'!AB393</f>
        <v>1</v>
      </c>
      <c r="DK49" s="1123"/>
      <c r="DL49" s="510" t="str">
        <f t="shared" si="42"/>
        <v>E-</v>
      </c>
      <c r="DM49" s="522">
        <f t="shared" si="43"/>
        <v>1</v>
      </c>
      <c r="DN49" s="285">
        <f t="shared" si="44"/>
        <v>1</v>
      </c>
      <c r="DO49" s="249">
        <f t="shared" si="45"/>
        <v>0.7</v>
      </c>
      <c r="DP49" s="251">
        <f t="shared" si="46"/>
        <v>0.3</v>
      </c>
      <c r="DQ49" s="510" t="e">
        <f t="shared" si="47"/>
        <v>#N/A</v>
      </c>
      <c r="DR49" s="641">
        <f t="shared" si="73"/>
        <v>1</v>
      </c>
      <c r="DS49" s="250">
        <f>'ACTA REPORTE 1ER TRI'!G450</f>
        <v>1</v>
      </c>
      <c r="DT49" s="250">
        <f>'ACTA REPORTE 1ER TRI'!L450</f>
        <v>1</v>
      </c>
      <c r="DU49" s="250">
        <f>'ACTA REPORTE 1ER TRI'!M450</f>
        <v>1</v>
      </c>
      <c r="DV49" s="544" t="str">
        <f>'ACTA REPORTE 1ER TRI'!N450</f>
        <v>E-</v>
      </c>
      <c r="DW49" s="250">
        <f>'ACTA REPORTE 1ER TRI'!T450</f>
        <v>1</v>
      </c>
      <c r="DX49" s="250">
        <f>'ACTA REPORTE 1ER TRI'!Y450</f>
        <v>1</v>
      </c>
      <c r="DY49" s="250">
        <f>'ACTA REPORTE 1ER TRI'!Z450</f>
        <v>1</v>
      </c>
      <c r="DZ49" s="547" t="str">
        <f>'ACTA REPORTE 1ER TRI'!AA450</f>
        <v>E-</v>
      </c>
      <c r="EA49" s="533">
        <f>'ACTA REPORTE 1ER TRI'!AB450</f>
        <v>1</v>
      </c>
      <c r="EB49" s="1123"/>
      <c r="EC49" s="510" t="str">
        <f t="shared" si="49"/>
        <v>E-</v>
      </c>
      <c r="ED49" s="522">
        <f t="shared" si="50"/>
        <v>1</v>
      </c>
      <c r="EE49" s="285">
        <f t="shared" si="51"/>
        <v>1</v>
      </c>
      <c r="EF49" s="249">
        <f t="shared" si="52"/>
        <v>0.7</v>
      </c>
      <c r="EG49" s="251">
        <f t="shared" si="53"/>
        <v>0.3</v>
      </c>
      <c r="EH49" s="510" t="e">
        <f t="shared" si="54"/>
        <v>#N/A</v>
      </c>
      <c r="EI49" s="641">
        <f t="shared" si="74"/>
        <v>1</v>
      </c>
      <c r="EJ49" s="250">
        <f>'ACTA REPORTE 1ER TRI'!G507</f>
        <v>1</v>
      </c>
      <c r="EK49" s="250">
        <f>'ACTA REPORTE 1ER TRI'!L507</f>
        <v>1</v>
      </c>
      <c r="EL49" s="250">
        <f>'ACTA REPORTE 1ER TRI'!M507</f>
        <v>1</v>
      </c>
      <c r="EM49" s="544" t="str">
        <f>'ACTA REPORTE 1ER TRI'!N507</f>
        <v>E-</v>
      </c>
      <c r="EN49" s="250">
        <f>'ACTA REPORTE 1ER TRI'!T507</f>
        <v>1</v>
      </c>
      <c r="EO49" s="250">
        <f>'ACTA REPORTE 1ER TRI'!Y507</f>
        <v>1</v>
      </c>
      <c r="EP49" s="250">
        <f>'ACTA REPORTE 1ER TRI'!Z507</f>
        <v>1</v>
      </c>
      <c r="EQ49" s="547" t="str">
        <f>'ACTA REPORTE 1ER TRI'!AA507</f>
        <v>E-</v>
      </c>
      <c r="ER49" s="533">
        <f>'ACTA REPORTE 1ER TRI'!AB507</f>
        <v>1</v>
      </c>
      <c r="ES49" s="1123"/>
      <c r="ET49" s="510" t="str">
        <f t="shared" si="56"/>
        <v>E-</v>
      </c>
      <c r="EU49" s="522">
        <f t="shared" si="57"/>
        <v>1</v>
      </c>
      <c r="EV49" s="285">
        <f t="shared" si="58"/>
        <v>1</v>
      </c>
      <c r="EW49" s="249">
        <f t="shared" si="59"/>
        <v>0.7</v>
      </c>
      <c r="EX49" s="251">
        <f t="shared" si="60"/>
        <v>0.3</v>
      </c>
      <c r="EY49" s="510" t="e">
        <f t="shared" si="61"/>
        <v>#N/A</v>
      </c>
      <c r="EZ49" s="641">
        <f t="shared" si="75"/>
        <v>1</v>
      </c>
      <c r="FA49" s="503" t="e">
        <f t="shared" si="63"/>
        <v>#N/A</v>
      </c>
      <c r="FB49" s="645">
        <f t="shared" si="64"/>
        <v>0.85185185185185175</v>
      </c>
      <c r="FC49" s="503" t="e">
        <f t="shared" si="65"/>
        <v>#N/A</v>
      </c>
      <c r="FD49" s="752">
        <f t="shared" si="0"/>
        <v>0.84444444444444444</v>
      </c>
    </row>
    <row r="50" spans="1:160" s="42" customFormat="1" ht="60" customHeight="1" thickBot="1" x14ac:dyDescent="0.55000000000000004">
      <c r="A50" s="41"/>
      <c r="B50" s="537">
        <v>40</v>
      </c>
      <c r="C50" s="73">
        <f>DATOS!F47</f>
        <v>0</v>
      </c>
      <c r="D50" s="252">
        <f>'ACTA REPORTE 1ER TRI'!G52</f>
        <v>0</v>
      </c>
      <c r="E50" s="252">
        <f>'ACTA REPORTE 1ER TRI'!L52</f>
        <v>0</v>
      </c>
      <c r="F50" s="252">
        <f>'ACTA REPORTE 1ER TRI'!M52</f>
        <v>0</v>
      </c>
      <c r="G50" s="545" t="e">
        <f>'ACTA REPORTE 1ER TRI'!N52</f>
        <v>#N/A</v>
      </c>
      <c r="H50" s="252">
        <f>'ACTA REPORTE 1ER TRI'!T52</f>
        <v>0</v>
      </c>
      <c r="I50" s="252">
        <f>'ACTA REPORTE 1ER TRI'!Y52</f>
        <v>0</v>
      </c>
      <c r="J50" s="252">
        <f>'ACTA REPORTE 1ER TRI'!Z52</f>
        <v>0</v>
      </c>
      <c r="K50" s="548" t="str">
        <f>'ACTA REPORTE 1ER TRI'!AA52</f>
        <v>E-</v>
      </c>
      <c r="L50" s="534">
        <f>'ACTA REPORTE 1ER TRI'!AB52</f>
        <v>1</v>
      </c>
      <c r="M50" s="1124"/>
      <c r="N50" s="511" t="e">
        <f t="shared" si="1"/>
        <v>#N/A</v>
      </c>
      <c r="O50" s="525">
        <f t="shared" si="2"/>
        <v>0.33333333333333331</v>
      </c>
      <c r="P50" s="286">
        <f t="shared" si="3"/>
        <v>0</v>
      </c>
      <c r="Q50" s="254">
        <f t="shared" si="4"/>
        <v>0</v>
      </c>
      <c r="R50" s="253">
        <f t="shared" si="5"/>
        <v>0.3</v>
      </c>
      <c r="S50" s="511" t="e">
        <f t="shared" si="6"/>
        <v>#N/A</v>
      </c>
      <c r="T50" s="642">
        <f t="shared" si="67"/>
        <v>0.3</v>
      </c>
      <c r="U50" s="252">
        <f>'ACTA REPORTE 1ER TRI'!G109</f>
        <v>0</v>
      </c>
      <c r="V50" s="252">
        <f>'ACTA REPORTE 1ER TRI'!L109</f>
        <v>0</v>
      </c>
      <c r="W50" s="252">
        <f>'ACTA REPORTE 1ER TRI'!M109</f>
        <v>0</v>
      </c>
      <c r="X50" s="545" t="e">
        <f>'ACTA REPORTE 1ER TRI'!N109</f>
        <v>#N/A</v>
      </c>
      <c r="Y50" s="252">
        <f>'ACTA REPORTE 1ER TRI'!T109</f>
        <v>0</v>
      </c>
      <c r="Z50" s="252">
        <f>'ACTA REPORTE 1ER TRI'!Y109</f>
        <v>0</v>
      </c>
      <c r="AA50" s="252">
        <f>'ACTA REPORTE 1ER TRI'!Z109</f>
        <v>0</v>
      </c>
      <c r="AB50" s="548" t="str">
        <f>'ACTA REPORTE 1ER TRI'!AA109</f>
        <v>E-</v>
      </c>
      <c r="AC50" s="534">
        <f>'ACTA REPORTE 1ER TRI'!AB109</f>
        <v>1</v>
      </c>
      <c r="AD50" s="1124"/>
      <c r="AE50" s="511" t="e">
        <f t="shared" si="8"/>
        <v>#N/A</v>
      </c>
      <c r="AF50" s="525">
        <f t="shared" si="9"/>
        <v>0.33333333333333331</v>
      </c>
      <c r="AG50" s="286">
        <f t="shared" si="10"/>
        <v>0</v>
      </c>
      <c r="AH50" s="254">
        <f t="shared" si="11"/>
        <v>0</v>
      </c>
      <c r="AI50" s="253">
        <f t="shared" si="12"/>
        <v>0.3</v>
      </c>
      <c r="AJ50" s="511" t="e">
        <f t="shared" si="13"/>
        <v>#N/A</v>
      </c>
      <c r="AK50" s="642">
        <f t="shared" si="68"/>
        <v>0.3</v>
      </c>
      <c r="AL50" s="252">
        <f>'ACTA REPORTE 1ER TRI'!G166</f>
        <v>1</v>
      </c>
      <c r="AM50" s="252">
        <f>'ACTA REPORTE 1ER TRI'!L166</f>
        <v>1</v>
      </c>
      <c r="AN50" s="252">
        <f>'ACTA REPORTE 1ER TRI'!M166</f>
        <v>1</v>
      </c>
      <c r="AO50" s="545" t="str">
        <f>'ACTA REPORTE 1ER TRI'!N166</f>
        <v>E-</v>
      </c>
      <c r="AP50" s="252">
        <f>'ACTA REPORTE 1ER TRI'!T166</f>
        <v>1</v>
      </c>
      <c r="AQ50" s="252">
        <f>'ACTA REPORTE 1ER TRI'!Y166</f>
        <v>1</v>
      </c>
      <c r="AR50" s="252">
        <f>'ACTA REPORTE 1ER TRI'!Z166</f>
        <v>1</v>
      </c>
      <c r="AS50" s="548" t="str">
        <f>'ACTA REPORTE 1ER TRI'!AA166</f>
        <v>E-</v>
      </c>
      <c r="AT50" s="534">
        <f>'ACTA REPORTE 1ER TRI'!AB166</f>
        <v>1</v>
      </c>
      <c r="AU50" s="1124"/>
      <c r="AV50" s="511" t="str">
        <f t="shared" si="15"/>
        <v>E-</v>
      </c>
      <c r="AW50" s="525">
        <f t="shared" si="66"/>
        <v>1</v>
      </c>
      <c r="AX50" s="286">
        <f t="shared" si="16"/>
        <v>1</v>
      </c>
      <c r="AY50" s="254">
        <f t="shared" si="17"/>
        <v>0.7</v>
      </c>
      <c r="AZ50" s="253">
        <f t="shared" si="18"/>
        <v>0.3</v>
      </c>
      <c r="BA50" s="511" t="e">
        <f t="shared" si="19"/>
        <v>#N/A</v>
      </c>
      <c r="BB50" s="642">
        <f t="shared" si="69"/>
        <v>1</v>
      </c>
      <c r="BC50" s="252">
        <f>'ACTA REPORTE 1ER TRI'!G223</f>
        <v>1</v>
      </c>
      <c r="BD50" s="252">
        <f>'ACTA REPORTE 1ER TRI'!L223</f>
        <v>1</v>
      </c>
      <c r="BE50" s="252">
        <f>'ACTA REPORTE 1ER TRI'!M223</f>
        <v>1</v>
      </c>
      <c r="BF50" s="545" t="str">
        <f>'ACTA REPORTE 1ER TRI'!N223</f>
        <v>E-</v>
      </c>
      <c r="BG50" s="252">
        <f>'ACTA REPORTE 1ER TRI'!T223</f>
        <v>1</v>
      </c>
      <c r="BH50" s="252">
        <f>'ACTA REPORTE 1ER TRI'!Y223</f>
        <v>1</v>
      </c>
      <c r="BI50" s="252">
        <f>'ACTA REPORTE 1ER TRI'!Z223</f>
        <v>1</v>
      </c>
      <c r="BJ50" s="548" t="str">
        <f>'ACTA REPORTE 1ER TRI'!AA223</f>
        <v>E-</v>
      </c>
      <c r="BK50" s="534">
        <f>'ACTA REPORTE 1ER TRI'!AB223</f>
        <v>1</v>
      </c>
      <c r="BL50" s="1124"/>
      <c r="BM50" s="511" t="str">
        <f t="shared" si="21"/>
        <v>E-</v>
      </c>
      <c r="BN50" s="525">
        <f t="shared" si="22"/>
        <v>1</v>
      </c>
      <c r="BO50" s="286">
        <f t="shared" si="23"/>
        <v>1</v>
      </c>
      <c r="BP50" s="254">
        <f t="shared" si="24"/>
        <v>0.7</v>
      </c>
      <c r="BQ50" s="253">
        <f t="shared" si="25"/>
        <v>0.3</v>
      </c>
      <c r="BR50" s="511" t="e">
        <f t="shared" si="26"/>
        <v>#N/A</v>
      </c>
      <c r="BS50" s="642">
        <f t="shared" si="70"/>
        <v>1</v>
      </c>
      <c r="BT50" s="252">
        <f>'ACTA REPORTE 1ER TRI'!G280</f>
        <v>1</v>
      </c>
      <c r="BU50" s="252">
        <f>'ACTA REPORTE 1ER TRI'!L280</f>
        <v>1</v>
      </c>
      <c r="BV50" s="252">
        <f>'ACTA REPORTE 1ER TRI'!M280</f>
        <v>1</v>
      </c>
      <c r="BW50" s="545" t="str">
        <f>'ACTA REPORTE 1ER TRI'!N280</f>
        <v>E-</v>
      </c>
      <c r="BX50" s="252">
        <f>'ACTA REPORTE 1ER TRI'!T280</f>
        <v>1</v>
      </c>
      <c r="BY50" s="253">
        <f>'ACTA REPORTE 1ER TRI'!Y280</f>
        <v>1</v>
      </c>
      <c r="BZ50" s="252">
        <f>'ACTA REPORTE 1ER TRI'!Z280</f>
        <v>1</v>
      </c>
      <c r="CA50" s="625" t="str">
        <f>'ACTA REPORTE 1ER TRI'!AA280</f>
        <v>E-</v>
      </c>
      <c r="CB50" s="534">
        <f>'ACTA REPORTE 1ER TRI'!AB280</f>
        <v>1</v>
      </c>
      <c r="CC50" s="1124"/>
      <c r="CD50" s="511" t="str">
        <f t="shared" si="28"/>
        <v>E-</v>
      </c>
      <c r="CE50" s="525">
        <f t="shared" si="29"/>
        <v>1</v>
      </c>
      <c r="CF50" s="286">
        <f t="shared" si="30"/>
        <v>1</v>
      </c>
      <c r="CG50" s="254">
        <f t="shared" si="31"/>
        <v>0.7</v>
      </c>
      <c r="CH50" s="253">
        <f t="shared" si="32"/>
        <v>0.3</v>
      </c>
      <c r="CI50" s="511" t="e">
        <f t="shared" si="33"/>
        <v>#N/A</v>
      </c>
      <c r="CJ50" s="642">
        <f t="shared" si="71"/>
        <v>1</v>
      </c>
      <c r="CK50" s="252">
        <f>'ACTA REPORTE 1ER TRI'!G337</f>
        <v>1</v>
      </c>
      <c r="CL50" s="252">
        <f>'ACTA REPORTE 1ER TRI'!L337</f>
        <v>1</v>
      </c>
      <c r="CM50" s="252">
        <f>'ACTA REPORTE 1ER TRI'!M337</f>
        <v>1</v>
      </c>
      <c r="CN50" s="545" t="str">
        <f>'ACTA REPORTE 1ER TRI'!N337</f>
        <v>E-</v>
      </c>
      <c r="CO50" s="252">
        <f>'ACTA REPORTE 1ER TRI'!T337</f>
        <v>1</v>
      </c>
      <c r="CP50" s="252">
        <f>'ACTA REPORTE 1ER TRI'!Y337</f>
        <v>1</v>
      </c>
      <c r="CQ50" s="252">
        <f>'ACTA REPORTE 1ER TRI'!Z337</f>
        <v>1</v>
      </c>
      <c r="CR50" s="548" t="str">
        <f>'ACTA REPORTE 1ER TRI'!AA337</f>
        <v>E-</v>
      </c>
      <c r="CS50" s="534">
        <f>'ACTA REPORTE 1ER TRI'!AB337</f>
        <v>1</v>
      </c>
      <c r="CT50" s="1124"/>
      <c r="CU50" s="511" t="str">
        <f t="shared" si="35"/>
        <v>E-</v>
      </c>
      <c r="CV50" s="525">
        <f t="shared" si="36"/>
        <v>1</v>
      </c>
      <c r="CW50" s="286">
        <f t="shared" si="37"/>
        <v>1</v>
      </c>
      <c r="CX50" s="254">
        <f t="shared" si="38"/>
        <v>0.7</v>
      </c>
      <c r="CY50" s="253">
        <f t="shared" si="39"/>
        <v>0.3</v>
      </c>
      <c r="CZ50" s="511" t="e">
        <f t="shared" si="40"/>
        <v>#N/A</v>
      </c>
      <c r="DA50" s="642">
        <f t="shared" si="72"/>
        <v>1</v>
      </c>
      <c r="DB50" s="252">
        <f>'ACTA REPORTE 1ER TRI'!G394</f>
        <v>1</v>
      </c>
      <c r="DC50" s="252">
        <f>'ACTA REPORTE 1ER TRI'!L394</f>
        <v>1</v>
      </c>
      <c r="DD50" s="252">
        <f>'ACTA REPORTE 1ER TRI'!M394</f>
        <v>1</v>
      </c>
      <c r="DE50" s="545" t="str">
        <f>'ACTA REPORTE 1ER TRI'!N394</f>
        <v>E-</v>
      </c>
      <c r="DF50" s="252">
        <f>'ACTA REPORTE 1ER TRI'!T394</f>
        <v>1</v>
      </c>
      <c r="DG50" s="252">
        <f>'ACTA REPORTE 1ER TRI'!Y394</f>
        <v>1</v>
      </c>
      <c r="DH50" s="252">
        <f>'ACTA REPORTE 1ER TRI'!Z394</f>
        <v>1</v>
      </c>
      <c r="DI50" s="548" t="str">
        <f>'ACTA REPORTE 1ER TRI'!AA394</f>
        <v>E-</v>
      </c>
      <c r="DJ50" s="534">
        <f>'ACTA REPORTE 1ER TRI'!AB394</f>
        <v>1</v>
      </c>
      <c r="DK50" s="1124"/>
      <c r="DL50" s="511" t="str">
        <f t="shared" si="42"/>
        <v>E-</v>
      </c>
      <c r="DM50" s="525">
        <f t="shared" si="43"/>
        <v>1</v>
      </c>
      <c r="DN50" s="286">
        <f t="shared" si="44"/>
        <v>1</v>
      </c>
      <c r="DO50" s="254">
        <f t="shared" si="45"/>
        <v>0.7</v>
      </c>
      <c r="DP50" s="253">
        <f t="shared" si="46"/>
        <v>0.3</v>
      </c>
      <c r="DQ50" s="511" t="e">
        <f t="shared" si="47"/>
        <v>#N/A</v>
      </c>
      <c r="DR50" s="642">
        <f t="shared" si="73"/>
        <v>1</v>
      </c>
      <c r="DS50" s="252">
        <f>'ACTA REPORTE 1ER TRI'!G451</f>
        <v>1</v>
      </c>
      <c r="DT50" s="252">
        <f>'ACTA REPORTE 1ER TRI'!L451</f>
        <v>1</v>
      </c>
      <c r="DU50" s="252">
        <f>'ACTA REPORTE 1ER TRI'!M451</f>
        <v>1</v>
      </c>
      <c r="DV50" s="545" t="str">
        <f>'ACTA REPORTE 1ER TRI'!N451</f>
        <v>E-</v>
      </c>
      <c r="DW50" s="252">
        <f>'ACTA REPORTE 1ER TRI'!T451</f>
        <v>1</v>
      </c>
      <c r="DX50" s="252">
        <f>'ACTA REPORTE 1ER TRI'!Y451</f>
        <v>1</v>
      </c>
      <c r="DY50" s="252">
        <f>'ACTA REPORTE 1ER TRI'!Z451</f>
        <v>1</v>
      </c>
      <c r="DZ50" s="548" t="str">
        <f>'ACTA REPORTE 1ER TRI'!AA451</f>
        <v>E-</v>
      </c>
      <c r="EA50" s="534">
        <f>'ACTA REPORTE 1ER TRI'!AB451</f>
        <v>1</v>
      </c>
      <c r="EB50" s="1124"/>
      <c r="EC50" s="511" t="str">
        <f t="shared" si="49"/>
        <v>E-</v>
      </c>
      <c r="ED50" s="525">
        <f t="shared" si="50"/>
        <v>1</v>
      </c>
      <c r="EE50" s="286">
        <f t="shared" si="51"/>
        <v>1</v>
      </c>
      <c r="EF50" s="254">
        <f t="shared" si="52"/>
        <v>0.7</v>
      </c>
      <c r="EG50" s="253">
        <f t="shared" si="53"/>
        <v>0.3</v>
      </c>
      <c r="EH50" s="511" t="e">
        <f t="shared" si="54"/>
        <v>#N/A</v>
      </c>
      <c r="EI50" s="642">
        <f t="shared" si="74"/>
        <v>1</v>
      </c>
      <c r="EJ50" s="252">
        <f>'ACTA REPORTE 1ER TRI'!G508</f>
        <v>1</v>
      </c>
      <c r="EK50" s="252">
        <f>'ACTA REPORTE 1ER TRI'!L508</f>
        <v>1</v>
      </c>
      <c r="EL50" s="252">
        <f>'ACTA REPORTE 1ER TRI'!M508</f>
        <v>1</v>
      </c>
      <c r="EM50" s="545" t="str">
        <f>'ACTA REPORTE 1ER TRI'!N508</f>
        <v>E-</v>
      </c>
      <c r="EN50" s="252">
        <f>'ACTA REPORTE 1ER TRI'!T508</f>
        <v>1</v>
      </c>
      <c r="EO50" s="252">
        <f>'ACTA REPORTE 1ER TRI'!Y508</f>
        <v>1</v>
      </c>
      <c r="EP50" s="252">
        <f>'ACTA REPORTE 1ER TRI'!Z508</f>
        <v>1</v>
      </c>
      <c r="EQ50" s="548" t="str">
        <f>'ACTA REPORTE 1ER TRI'!AA508</f>
        <v>E-</v>
      </c>
      <c r="ER50" s="534">
        <f>'ACTA REPORTE 1ER TRI'!AB508</f>
        <v>1</v>
      </c>
      <c r="ES50" s="1124"/>
      <c r="ET50" s="511" t="str">
        <f t="shared" si="56"/>
        <v>E-</v>
      </c>
      <c r="EU50" s="525">
        <f t="shared" si="57"/>
        <v>1</v>
      </c>
      <c r="EV50" s="286">
        <f t="shared" si="58"/>
        <v>1</v>
      </c>
      <c r="EW50" s="254">
        <f t="shared" si="59"/>
        <v>0.7</v>
      </c>
      <c r="EX50" s="253">
        <f t="shared" si="60"/>
        <v>0.3</v>
      </c>
      <c r="EY50" s="511" t="e">
        <f t="shared" si="61"/>
        <v>#N/A</v>
      </c>
      <c r="EZ50" s="642">
        <f t="shared" si="75"/>
        <v>1</v>
      </c>
      <c r="FA50" s="504" t="e">
        <f t="shared" si="63"/>
        <v>#N/A</v>
      </c>
      <c r="FB50" s="646">
        <f t="shared" si="64"/>
        <v>0.85185185185185175</v>
      </c>
      <c r="FC50" s="504" t="e">
        <f t="shared" si="65"/>
        <v>#N/A</v>
      </c>
      <c r="FD50" s="753">
        <f t="shared" si="0"/>
        <v>0.84444444444444444</v>
      </c>
    </row>
    <row r="51" spans="1:160" s="8" customFormat="1" x14ac:dyDescent="0.25">
      <c r="B51" s="64"/>
      <c r="C51" s="64"/>
      <c r="D51" s="256"/>
      <c r="E51" s="256"/>
      <c r="F51" s="256"/>
      <c r="G51" s="256"/>
      <c r="H51" s="256"/>
      <c r="I51" s="256"/>
      <c r="J51" s="256"/>
      <c r="K51" s="256"/>
      <c r="L51" s="256"/>
      <c r="M51" s="256"/>
      <c r="N51" s="256"/>
      <c r="O51" s="256"/>
      <c r="P51" s="256"/>
      <c r="Q51" s="256"/>
      <c r="R51" s="256"/>
      <c r="S51" s="256"/>
      <c r="T51" s="256"/>
      <c r="U51" s="255"/>
      <c r="V51" s="255"/>
      <c r="W51" s="255"/>
      <c r="X51" s="255"/>
      <c r="Y51" s="255"/>
      <c r="Z51" s="255"/>
      <c r="AA51" s="255"/>
      <c r="AB51" s="255"/>
      <c r="AC51" s="255"/>
      <c r="AD51" s="255"/>
      <c r="AE51" s="255"/>
      <c r="AF51" s="255"/>
      <c r="AG51" s="255"/>
      <c r="AH51" s="255"/>
      <c r="AI51" s="255"/>
      <c r="AJ51" s="255"/>
      <c r="AK51" s="255"/>
      <c r="AL51" s="255"/>
      <c r="AM51" s="255"/>
      <c r="AN51" s="255"/>
      <c r="AO51" s="255"/>
      <c r="AP51" s="255"/>
      <c r="AQ51" s="255"/>
      <c r="AR51" s="255"/>
      <c r="AS51" s="255"/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5"/>
      <c r="BJ51" s="255"/>
      <c r="BK51" s="255"/>
      <c r="BL51" s="255"/>
      <c r="BM51" s="255"/>
      <c r="BN51" s="255"/>
      <c r="BO51" s="255"/>
      <c r="BP51" s="255"/>
      <c r="BQ51" s="255"/>
      <c r="BR51" s="255"/>
      <c r="BS51" s="255"/>
      <c r="BT51" s="255"/>
      <c r="BU51" s="255"/>
      <c r="BV51" s="255"/>
      <c r="BW51" s="255"/>
      <c r="BX51" s="255"/>
      <c r="BY51" s="255"/>
      <c r="BZ51" s="255"/>
      <c r="CA51" s="255"/>
      <c r="CB51" s="255"/>
      <c r="CC51" s="255"/>
      <c r="CD51" s="255"/>
      <c r="CE51" s="255"/>
      <c r="CF51" s="255"/>
      <c r="CG51" s="255"/>
      <c r="CH51" s="255"/>
      <c r="CI51" s="255"/>
      <c r="CJ51" s="255"/>
      <c r="CK51" s="255"/>
      <c r="CL51" s="255"/>
      <c r="CM51" s="255"/>
      <c r="CN51" s="255"/>
      <c r="CO51" s="255"/>
      <c r="CP51" s="255"/>
      <c r="CQ51" s="255"/>
      <c r="CR51" s="255"/>
      <c r="CS51" s="255"/>
      <c r="CT51" s="255"/>
      <c r="CU51" s="255"/>
      <c r="CV51" s="255"/>
      <c r="CW51" s="255"/>
      <c r="CX51" s="255"/>
      <c r="CY51" s="255"/>
      <c r="CZ51" s="255"/>
      <c r="DA51" s="255"/>
      <c r="DB51" s="255"/>
      <c r="DC51" s="255"/>
      <c r="DD51" s="255"/>
      <c r="DE51" s="255"/>
      <c r="DF51" s="255"/>
      <c r="DG51" s="255"/>
      <c r="DH51" s="255"/>
      <c r="DI51" s="255"/>
      <c r="DJ51" s="255"/>
      <c r="DK51" s="255"/>
      <c r="DL51" s="255"/>
      <c r="DM51" s="255"/>
      <c r="DN51" s="255"/>
      <c r="DO51" s="255"/>
      <c r="DP51" s="255"/>
      <c r="DQ51" s="255"/>
      <c r="DR51" s="255"/>
      <c r="DS51" s="255"/>
      <c r="DT51" s="255"/>
      <c r="DU51" s="255"/>
      <c r="DV51" s="255"/>
      <c r="DW51" s="255"/>
      <c r="DX51" s="255"/>
      <c r="DY51" s="255"/>
      <c r="DZ51" s="255"/>
      <c r="EA51" s="255"/>
      <c r="EB51" s="255"/>
      <c r="EC51" s="255"/>
      <c r="ED51" s="255"/>
      <c r="EE51" s="255"/>
      <c r="EF51" s="255"/>
      <c r="EG51" s="255"/>
      <c r="EH51" s="255"/>
      <c r="EI51" s="255"/>
      <c r="EJ51" s="255"/>
      <c r="EK51" s="255"/>
      <c r="EL51" s="255"/>
      <c r="EM51" s="255"/>
      <c r="EN51" s="255"/>
      <c r="EO51" s="255"/>
      <c r="EP51" s="255"/>
      <c r="EQ51" s="255"/>
      <c r="ER51" s="255"/>
      <c r="ES51" s="255"/>
      <c r="ET51" s="255"/>
      <c r="EU51" s="255"/>
      <c r="EV51" s="255"/>
      <c r="EW51" s="255"/>
      <c r="EX51" s="235"/>
      <c r="EY51" s="235"/>
      <c r="EZ51" s="235"/>
      <c r="FA51" s="235"/>
      <c r="FB51" s="255"/>
      <c r="FC51" s="255"/>
      <c r="FD51" s="255"/>
    </row>
    <row r="52" spans="1:160" s="8" customFormat="1" ht="35.25" customHeight="1" x14ac:dyDescent="0.75">
      <c r="B52" s="112"/>
      <c r="C52" s="112"/>
      <c r="D52" s="256"/>
      <c r="E52" s="256"/>
      <c r="F52" s="256"/>
      <c r="G52" s="256"/>
      <c r="H52" s="256"/>
      <c r="I52" s="256"/>
      <c r="J52" s="256"/>
      <c r="K52" s="256"/>
      <c r="L52" s="256"/>
      <c r="M52" s="256"/>
      <c r="N52" s="256"/>
      <c r="O52" s="256"/>
      <c r="P52" s="256"/>
      <c r="Q52" s="256"/>
      <c r="R52" s="256"/>
      <c r="S52" s="256"/>
      <c r="T52" s="256"/>
      <c r="U52" s="255"/>
      <c r="V52" s="255"/>
      <c r="W52" s="255"/>
      <c r="X52" s="255"/>
      <c r="Y52" s="255"/>
      <c r="Z52" s="255"/>
      <c r="AA52" s="255"/>
      <c r="AB52" s="255"/>
      <c r="AC52" s="255"/>
      <c r="AD52" s="255"/>
      <c r="AE52" s="255"/>
      <c r="AF52" s="255"/>
      <c r="AG52" s="255"/>
      <c r="AH52" s="255"/>
      <c r="AI52" s="255"/>
      <c r="AJ52" s="255"/>
      <c r="AK52" s="255"/>
      <c r="AL52" s="255"/>
      <c r="AM52" s="255"/>
      <c r="AN52" s="255"/>
      <c r="AO52" s="255"/>
      <c r="AP52" s="255"/>
      <c r="AQ52" s="255"/>
      <c r="AR52" s="255"/>
      <c r="AS52" s="255"/>
      <c r="AT52" s="255"/>
      <c r="AU52" s="255"/>
      <c r="AV52" s="255"/>
      <c r="AW52" s="255"/>
      <c r="AX52" s="255"/>
      <c r="AY52" s="255"/>
      <c r="AZ52" s="255"/>
      <c r="BA52" s="255"/>
      <c r="BB52" s="255"/>
      <c r="BC52" s="255"/>
      <c r="BD52" s="255"/>
      <c r="BE52" s="255"/>
      <c r="BF52" s="255"/>
      <c r="BG52" s="255"/>
      <c r="BH52" s="255"/>
      <c r="BI52" s="255"/>
      <c r="BJ52" s="255"/>
      <c r="BK52" s="255"/>
      <c r="BL52" s="255"/>
      <c r="BM52" s="255"/>
      <c r="BN52" s="255"/>
      <c r="BO52" s="255"/>
      <c r="BP52" s="255"/>
      <c r="BQ52" s="255"/>
      <c r="BR52" s="255"/>
      <c r="BS52" s="255"/>
      <c r="BT52" s="255"/>
      <c r="BU52" s="255"/>
      <c r="BV52" s="255"/>
      <c r="BW52" s="255"/>
      <c r="BX52" s="255"/>
      <c r="BY52" s="255"/>
      <c r="BZ52" s="255"/>
      <c r="CA52" s="255"/>
      <c r="CB52" s="255"/>
      <c r="CC52" s="255"/>
      <c r="CD52" s="255"/>
      <c r="CE52" s="255"/>
      <c r="CF52" s="255"/>
      <c r="CG52" s="255"/>
      <c r="CH52" s="255"/>
      <c r="CI52" s="255"/>
      <c r="CJ52" s="255"/>
      <c r="CK52" s="255"/>
      <c r="CL52" s="255"/>
      <c r="CM52" s="255"/>
      <c r="CN52" s="255"/>
      <c r="CO52" s="255"/>
      <c r="CP52" s="255"/>
      <c r="CQ52" s="255"/>
      <c r="CR52" s="255"/>
      <c r="CS52" s="255"/>
      <c r="CT52" s="255"/>
      <c r="CU52" s="255"/>
      <c r="CV52" s="255"/>
      <c r="CW52" s="255"/>
      <c r="CX52" s="255"/>
      <c r="CY52" s="255"/>
      <c r="CZ52" s="255"/>
      <c r="DA52" s="255"/>
      <c r="DB52" s="255"/>
      <c r="DC52" s="255"/>
      <c r="DD52" s="255"/>
      <c r="DE52" s="255"/>
      <c r="DF52" s="255"/>
      <c r="DG52" s="255"/>
      <c r="DH52" s="255"/>
      <c r="DI52" s="255"/>
      <c r="DJ52" s="255"/>
      <c r="DK52" s="255"/>
      <c r="DL52" s="255"/>
      <c r="DM52" s="255"/>
      <c r="DN52" s="255"/>
      <c r="DO52" s="255"/>
      <c r="DP52" s="255"/>
      <c r="DQ52" s="255"/>
      <c r="DR52" s="255"/>
      <c r="DS52" s="255"/>
      <c r="DT52" s="255"/>
      <c r="DU52" s="255"/>
      <c r="DV52" s="255"/>
      <c r="DW52" s="255"/>
      <c r="DX52" s="255"/>
      <c r="DY52" s="255"/>
      <c r="DZ52" s="255"/>
      <c r="EA52" s="255"/>
      <c r="EB52" s="255"/>
      <c r="EC52" s="255"/>
      <c r="ED52" s="255"/>
      <c r="EE52" s="255"/>
      <c r="EF52" s="255"/>
      <c r="EG52" s="255"/>
      <c r="EH52" s="255"/>
      <c r="EI52" s="255"/>
      <c r="EJ52" s="255"/>
      <c r="EK52" s="255"/>
      <c r="EL52" s="255"/>
      <c r="EM52" s="255"/>
      <c r="EN52" s="255"/>
      <c r="EO52" s="266"/>
      <c r="EP52" s="266"/>
      <c r="EQ52" s="255"/>
      <c r="ER52" s="255"/>
      <c r="ES52" s="255"/>
      <c r="ET52" s="255"/>
      <c r="EU52" s="255"/>
      <c r="EV52" s="255"/>
      <c r="EW52" s="255"/>
      <c r="EX52" s="235"/>
      <c r="EY52" s="235"/>
      <c r="EZ52" s="235"/>
      <c r="FA52" s="235"/>
      <c r="FB52" s="255"/>
      <c r="FC52" s="255"/>
      <c r="FD52" s="255"/>
    </row>
    <row r="53" spans="1:160" s="8" customFormat="1" ht="37.5" customHeight="1" x14ac:dyDescent="0.4">
      <c r="B53" s="65">
        <v>1</v>
      </c>
      <c r="C53" s="63" t="s">
        <v>154</v>
      </c>
      <c r="D53" s="256"/>
      <c r="E53" s="256"/>
      <c r="F53" s="256"/>
      <c r="G53" s="256"/>
      <c r="H53" s="256"/>
      <c r="I53" s="256"/>
      <c r="J53" s="256"/>
      <c r="K53" s="256"/>
      <c r="L53" s="256"/>
      <c r="M53" s="256"/>
      <c r="N53" s="256"/>
      <c r="O53" s="256"/>
      <c r="P53" s="526"/>
      <c r="Q53" s="526"/>
      <c r="R53" s="256"/>
      <c r="S53" s="527">
        <v>1</v>
      </c>
      <c r="T53" s="528" t="s">
        <v>154</v>
      </c>
      <c r="U53" s="258"/>
      <c r="V53" s="258"/>
      <c r="W53" s="258"/>
      <c r="X53" s="255"/>
      <c r="Y53" s="255"/>
      <c r="Z53" s="255"/>
      <c r="AA53" s="255"/>
      <c r="AB53" s="255"/>
      <c r="AC53" s="255"/>
      <c r="AD53" s="255"/>
      <c r="AE53" s="255"/>
      <c r="AF53" s="255"/>
      <c r="AG53" s="255"/>
      <c r="AH53" s="255"/>
      <c r="AI53" s="255"/>
      <c r="AJ53" s="255"/>
      <c r="AK53" s="255"/>
      <c r="AL53" s="255"/>
      <c r="AM53" s="255"/>
      <c r="AN53" s="255"/>
      <c r="AO53" s="255"/>
      <c r="AP53" s="255"/>
      <c r="AQ53" s="255"/>
      <c r="AR53" s="255"/>
      <c r="AS53" s="255"/>
      <c r="AT53" s="255"/>
      <c r="AU53" s="255"/>
      <c r="AV53" s="255"/>
      <c r="AW53" s="255"/>
      <c r="AX53" s="255"/>
      <c r="AY53" s="255"/>
      <c r="AZ53" s="255"/>
      <c r="BA53" s="255"/>
      <c r="BB53" s="255"/>
      <c r="BC53" s="255"/>
      <c r="BD53" s="255"/>
      <c r="BE53" s="255"/>
      <c r="BF53" s="255"/>
      <c r="BG53" s="255"/>
      <c r="BH53" s="255"/>
      <c r="BI53" s="255"/>
      <c r="BJ53" s="255"/>
      <c r="BK53" s="255"/>
      <c r="BL53" s="255"/>
      <c r="BM53" s="255"/>
      <c r="BN53" s="255"/>
      <c r="BO53" s="255"/>
      <c r="BP53" s="255"/>
      <c r="BQ53" s="255"/>
      <c r="BR53" s="255"/>
      <c r="BS53" s="255"/>
      <c r="BT53" s="255"/>
      <c r="BU53" s="255"/>
      <c r="BV53" s="255"/>
      <c r="BW53" s="255"/>
      <c r="BX53" s="255"/>
      <c r="BY53" s="255"/>
      <c r="BZ53" s="255"/>
      <c r="CA53" s="255"/>
      <c r="CB53" s="255"/>
      <c r="CC53" s="255"/>
      <c r="CD53" s="255"/>
      <c r="CE53" s="255"/>
      <c r="CF53" s="255"/>
      <c r="CG53" s="255"/>
      <c r="CH53" s="255"/>
      <c r="CI53" s="255"/>
      <c r="CJ53" s="255"/>
      <c r="CK53" s="255"/>
      <c r="CL53" s="255"/>
      <c r="CM53" s="255"/>
      <c r="CN53" s="255"/>
      <c r="CO53" s="255"/>
      <c r="CP53" s="255"/>
      <c r="CQ53" s="255"/>
      <c r="CR53" s="255"/>
      <c r="CS53" s="255"/>
      <c r="CT53" s="255"/>
      <c r="CU53" s="255"/>
      <c r="CV53" s="255"/>
      <c r="CW53" s="255"/>
      <c r="CX53" s="255"/>
      <c r="CY53" s="255"/>
      <c r="CZ53" s="255"/>
      <c r="DA53" s="255"/>
      <c r="DB53" s="255"/>
      <c r="DC53" s="255"/>
      <c r="DD53" s="255"/>
      <c r="DE53" s="255"/>
      <c r="DF53" s="255"/>
      <c r="DG53" s="255"/>
      <c r="DH53" s="255"/>
      <c r="DI53" s="255"/>
      <c r="DJ53" s="255"/>
      <c r="DK53" s="255"/>
      <c r="DL53" s="255"/>
      <c r="DM53" s="255"/>
      <c r="DN53" s="255"/>
      <c r="DO53" s="255"/>
      <c r="DP53" s="255"/>
      <c r="DQ53" s="255"/>
      <c r="DR53" s="255"/>
      <c r="DS53" s="255"/>
      <c r="DT53" s="255"/>
      <c r="DU53" s="255"/>
      <c r="DV53" s="255"/>
      <c r="DW53" s="255"/>
      <c r="DX53" s="255"/>
      <c r="DY53" s="255"/>
      <c r="DZ53" s="255"/>
      <c r="EA53" s="255"/>
      <c r="EB53" s="255"/>
      <c r="EC53" s="255"/>
      <c r="ED53" s="255"/>
      <c r="EE53" s="255"/>
      <c r="EF53" s="255"/>
      <c r="EG53" s="255"/>
      <c r="EH53" s="255"/>
      <c r="EI53" s="255"/>
      <c r="EJ53" s="255"/>
      <c r="EK53" s="255"/>
      <c r="EL53" s="255"/>
      <c r="EM53" s="255"/>
      <c r="EN53" s="255"/>
      <c r="EO53" s="255"/>
      <c r="EP53" s="255"/>
      <c r="EQ53" s="255"/>
      <c r="ER53" s="255"/>
      <c r="ES53" s="255"/>
      <c r="ET53" s="255"/>
      <c r="EU53" s="255"/>
      <c r="EV53" s="255"/>
      <c r="EW53" s="255"/>
      <c r="EX53" s="235"/>
      <c r="EY53" s="221"/>
      <c r="EZ53" s="221"/>
      <c r="FA53" s="221"/>
      <c r="FB53" s="257"/>
      <c r="FC53" s="257"/>
      <c r="FD53" s="257"/>
    </row>
    <row r="54" spans="1:160" s="8" customFormat="1" x14ac:dyDescent="0.4">
      <c r="B54" s="65">
        <v>2</v>
      </c>
      <c r="C54" s="63" t="s">
        <v>109</v>
      </c>
      <c r="D54" s="256"/>
      <c r="E54" s="256"/>
      <c r="F54" s="256"/>
      <c r="G54" s="256"/>
      <c r="H54" s="256"/>
      <c r="I54" s="256"/>
      <c r="J54" s="256"/>
      <c r="K54" s="256"/>
      <c r="L54" s="256"/>
      <c r="M54" s="256"/>
      <c r="N54" s="256"/>
      <c r="O54" s="256"/>
      <c r="P54" s="526"/>
      <c r="Q54" s="526"/>
      <c r="R54" s="256"/>
      <c r="S54" s="527">
        <v>2</v>
      </c>
      <c r="T54" s="528" t="s">
        <v>109</v>
      </c>
      <c r="U54" s="258"/>
      <c r="V54" s="258"/>
      <c r="W54" s="258"/>
      <c r="X54" s="255"/>
      <c r="Y54" s="255"/>
      <c r="Z54" s="255"/>
      <c r="AA54" s="255"/>
      <c r="AB54" s="255"/>
      <c r="AC54" s="255"/>
      <c r="AD54" s="255"/>
      <c r="AE54" s="255"/>
      <c r="AF54" s="255"/>
      <c r="AG54" s="255"/>
      <c r="AH54" s="255"/>
      <c r="AI54" s="255"/>
      <c r="AJ54" s="255"/>
      <c r="AK54" s="255"/>
      <c r="AL54" s="255"/>
      <c r="AM54" s="255"/>
      <c r="AN54" s="255"/>
      <c r="AO54" s="255"/>
      <c r="AP54" s="255"/>
      <c r="AQ54" s="255"/>
      <c r="AR54" s="255"/>
      <c r="AS54" s="255"/>
      <c r="AT54" s="255"/>
      <c r="AU54" s="255"/>
      <c r="AV54" s="255"/>
      <c r="AW54" s="255"/>
      <c r="AX54" s="255"/>
      <c r="AY54" s="255"/>
      <c r="AZ54" s="255"/>
      <c r="BA54" s="255"/>
      <c r="BB54" s="255"/>
      <c r="BC54" s="255"/>
      <c r="BD54" s="255"/>
      <c r="BE54" s="255"/>
      <c r="BF54" s="255"/>
      <c r="BG54" s="255"/>
      <c r="BH54" s="255"/>
      <c r="BI54" s="255"/>
      <c r="BJ54" s="255"/>
      <c r="BK54" s="255"/>
      <c r="BL54" s="255"/>
      <c r="BM54" s="255"/>
      <c r="BN54" s="255"/>
      <c r="BO54" s="255"/>
      <c r="BP54" s="255"/>
      <c r="BQ54" s="255"/>
      <c r="BR54" s="255"/>
      <c r="BS54" s="255"/>
      <c r="BT54" s="255"/>
      <c r="BU54" s="255"/>
      <c r="BV54" s="255"/>
      <c r="BW54" s="255"/>
      <c r="BX54" s="255"/>
      <c r="BY54" s="255"/>
      <c r="BZ54" s="255"/>
      <c r="CA54" s="255"/>
      <c r="CB54" s="255"/>
      <c r="CC54" s="255"/>
      <c r="CD54" s="255"/>
      <c r="CE54" s="255"/>
      <c r="CF54" s="255"/>
      <c r="CG54" s="255"/>
      <c r="CH54" s="255"/>
      <c r="CI54" s="255"/>
      <c r="CJ54" s="255"/>
      <c r="CK54" s="255"/>
      <c r="CL54" s="255"/>
      <c r="CM54" s="255"/>
      <c r="CN54" s="255"/>
      <c r="CO54" s="255"/>
      <c r="CP54" s="255"/>
      <c r="CQ54" s="255"/>
      <c r="CR54" s="255"/>
      <c r="CS54" s="255"/>
      <c r="CT54" s="255"/>
      <c r="CU54" s="255"/>
      <c r="CV54" s="255"/>
      <c r="CW54" s="255"/>
      <c r="CX54" s="255"/>
      <c r="CY54" s="255"/>
      <c r="CZ54" s="255"/>
      <c r="DA54" s="255"/>
      <c r="DB54" s="255"/>
      <c r="DC54" s="255"/>
      <c r="DD54" s="255"/>
      <c r="DE54" s="255"/>
      <c r="DF54" s="255"/>
      <c r="DG54" s="255"/>
      <c r="DH54" s="255"/>
      <c r="DI54" s="255"/>
      <c r="DJ54" s="255"/>
      <c r="DK54" s="255"/>
      <c r="DL54" s="255"/>
      <c r="DM54" s="255"/>
      <c r="DN54" s="255"/>
      <c r="DO54" s="255"/>
      <c r="DP54" s="255"/>
      <c r="DQ54" s="255"/>
      <c r="DR54" s="255"/>
      <c r="DS54" s="255"/>
      <c r="DT54" s="255"/>
      <c r="DU54" s="255"/>
      <c r="DV54" s="255"/>
      <c r="DW54" s="255"/>
      <c r="DX54" s="255"/>
      <c r="DY54" s="255"/>
      <c r="DZ54" s="255"/>
      <c r="EA54" s="255"/>
      <c r="EB54" s="255"/>
      <c r="EC54" s="255"/>
      <c r="ED54" s="255"/>
      <c r="EE54" s="255"/>
      <c r="EF54" s="255"/>
      <c r="EG54" s="255"/>
      <c r="EH54" s="255"/>
      <c r="EI54" s="255"/>
      <c r="EJ54" s="255"/>
      <c r="EK54" s="255"/>
      <c r="EL54" s="255"/>
      <c r="EM54" s="255"/>
      <c r="EN54" s="255"/>
      <c r="EO54" s="255"/>
      <c r="EP54" s="255"/>
      <c r="EQ54" s="255"/>
      <c r="ER54" s="255"/>
      <c r="ES54" s="257"/>
      <c r="ET54" s="255"/>
      <c r="EU54" s="255"/>
      <c r="EV54" s="255"/>
      <c r="EW54" s="257"/>
      <c r="EX54" s="221"/>
      <c r="EY54" s="221"/>
      <c r="EZ54" s="221"/>
      <c r="FA54" s="221"/>
      <c r="FB54" s="257"/>
      <c r="FC54" s="257"/>
      <c r="FD54" s="257"/>
    </row>
    <row r="55" spans="1:160" s="8" customFormat="1" x14ac:dyDescent="0.4">
      <c r="B55" s="65">
        <v>3</v>
      </c>
      <c r="C55" s="63" t="s">
        <v>155</v>
      </c>
      <c r="D55" s="256"/>
      <c r="E55" s="256"/>
      <c r="F55" s="256"/>
      <c r="G55" s="256"/>
      <c r="H55" s="256"/>
      <c r="I55" s="256"/>
      <c r="J55" s="256"/>
      <c r="K55" s="256"/>
      <c r="L55" s="256"/>
      <c r="M55" s="256"/>
      <c r="N55" s="256"/>
      <c r="O55" s="256"/>
      <c r="P55" s="526"/>
      <c r="Q55" s="526"/>
      <c r="R55" s="256"/>
      <c r="S55" s="527">
        <v>3</v>
      </c>
      <c r="T55" s="528" t="s">
        <v>155</v>
      </c>
      <c r="U55" s="258"/>
      <c r="V55" s="258"/>
      <c r="W55" s="258"/>
      <c r="X55" s="255"/>
      <c r="Y55" s="255"/>
      <c r="Z55" s="255"/>
      <c r="AA55" s="255"/>
      <c r="AB55" s="255"/>
      <c r="AC55" s="255"/>
      <c r="AD55" s="255"/>
      <c r="AE55" s="255"/>
      <c r="AF55" s="255"/>
      <c r="AG55" s="255"/>
      <c r="AH55" s="255"/>
      <c r="AI55" s="255"/>
      <c r="AJ55" s="255"/>
      <c r="AK55" s="255"/>
      <c r="AL55" s="255"/>
      <c r="AM55" s="255"/>
      <c r="AN55" s="255"/>
      <c r="AO55" s="255"/>
      <c r="AP55" s="255"/>
      <c r="AQ55" s="255"/>
      <c r="AR55" s="255"/>
      <c r="AS55" s="255"/>
      <c r="AT55" s="255"/>
      <c r="AU55" s="255"/>
      <c r="AV55" s="255"/>
      <c r="AW55" s="255"/>
      <c r="AX55" s="255"/>
      <c r="AY55" s="255"/>
      <c r="AZ55" s="255"/>
      <c r="BA55" s="255"/>
      <c r="BB55" s="255"/>
      <c r="BC55" s="255"/>
      <c r="BD55" s="255"/>
      <c r="BE55" s="255"/>
      <c r="BF55" s="255"/>
      <c r="BG55" s="255"/>
      <c r="BH55" s="255"/>
      <c r="BI55" s="255"/>
      <c r="BJ55" s="255"/>
      <c r="BK55" s="255"/>
      <c r="BL55" s="255"/>
      <c r="BM55" s="255"/>
      <c r="BN55" s="255"/>
      <c r="BO55" s="255"/>
      <c r="BP55" s="255"/>
      <c r="BQ55" s="255"/>
      <c r="BR55" s="255"/>
      <c r="BS55" s="255"/>
      <c r="BT55" s="255"/>
      <c r="BU55" s="255"/>
      <c r="BV55" s="255"/>
      <c r="BW55" s="255"/>
      <c r="BX55" s="255"/>
      <c r="BY55" s="255"/>
      <c r="BZ55" s="255"/>
      <c r="CA55" s="255"/>
      <c r="CB55" s="255"/>
      <c r="CC55" s="255"/>
      <c r="CD55" s="255"/>
      <c r="CE55" s="255"/>
      <c r="CF55" s="255"/>
      <c r="CG55" s="255"/>
      <c r="CH55" s="255"/>
      <c r="CI55" s="255"/>
      <c r="CJ55" s="255"/>
      <c r="CK55" s="255"/>
      <c r="CL55" s="255"/>
      <c r="CM55" s="255"/>
      <c r="CN55" s="255"/>
      <c r="CO55" s="255"/>
      <c r="CP55" s="255"/>
      <c r="CQ55" s="255"/>
      <c r="CR55" s="255"/>
      <c r="CS55" s="255"/>
      <c r="CT55" s="255"/>
      <c r="CU55" s="255"/>
      <c r="CV55" s="255"/>
      <c r="CW55" s="255"/>
      <c r="CX55" s="255"/>
      <c r="CY55" s="255"/>
      <c r="CZ55" s="255"/>
      <c r="DA55" s="255"/>
      <c r="DB55" s="255"/>
      <c r="DC55" s="255"/>
      <c r="DD55" s="255"/>
      <c r="DE55" s="255"/>
      <c r="DF55" s="255"/>
      <c r="DG55" s="255"/>
      <c r="DH55" s="255"/>
      <c r="DI55" s="255"/>
      <c r="DJ55" s="255"/>
      <c r="DK55" s="255"/>
      <c r="DL55" s="255"/>
      <c r="DM55" s="255"/>
      <c r="DN55" s="255"/>
      <c r="DO55" s="255"/>
      <c r="DP55" s="255"/>
      <c r="DQ55" s="255"/>
      <c r="DR55" s="255"/>
      <c r="DS55" s="255"/>
      <c r="DT55" s="255"/>
      <c r="DU55" s="255"/>
      <c r="DV55" s="255"/>
      <c r="DW55" s="255"/>
      <c r="DX55" s="255"/>
      <c r="DY55" s="255"/>
      <c r="DZ55" s="255"/>
      <c r="EA55" s="255"/>
      <c r="EB55" s="255"/>
      <c r="EC55" s="255"/>
      <c r="ED55" s="255"/>
      <c r="EE55" s="255"/>
      <c r="EF55" s="255"/>
      <c r="EG55" s="255"/>
      <c r="EH55" s="255"/>
      <c r="EI55" s="255"/>
      <c r="EJ55" s="255"/>
      <c r="EK55" s="255"/>
      <c r="EL55" s="255"/>
      <c r="EM55" s="255"/>
      <c r="EN55" s="255"/>
      <c r="EO55" s="255"/>
      <c r="EP55" s="255"/>
      <c r="EQ55" s="255"/>
      <c r="ER55" s="255"/>
      <c r="ES55" s="257"/>
      <c r="ET55" s="255"/>
      <c r="EU55" s="255"/>
      <c r="EV55" s="255"/>
      <c r="EW55" s="257"/>
      <c r="EX55" s="221"/>
      <c r="EY55" s="221"/>
      <c r="EZ55" s="221"/>
      <c r="FA55" s="221"/>
      <c r="FB55" s="257"/>
      <c r="FC55" s="257"/>
      <c r="FD55" s="257"/>
    </row>
    <row r="56" spans="1:160" s="8" customFormat="1" x14ac:dyDescent="0.4">
      <c r="B56" s="65">
        <v>4</v>
      </c>
      <c r="C56" s="63" t="s">
        <v>106</v>
      </c>
      <c r="D56" s="256"/>
      <c r="E56" s="256"/>
      <c r="F56" s="256"/>
      <c r="G56" s="256"/>
      <c r="H56" s="256"/>
      <c r="I56" s="256"/>
      <c r="J56" s="256"/>
      <c r="K56" s="256"/>
      <c r="L56" s="256"/>
      <c r="M56" s="256"/>
      <c r="N56" s="256"/>
      <c r="O56" s="256"/>
      <c r="P56" s="526"/>
      <c r="Q56" s="526"/>
      <c r="R56" s="256"/>
      <c r="S56" s="527">
        <v>4</v>
      </c>
      <c r="T56" s="528" t="s">
        <v>106</v>
      </c>
      <c r="U56" s="258"/>
      <c r="V56" s="258"/>
      <c r="W56" s="258"/>
      <c r="X56" s="255"/>
      <c r="Y56" s="255"/>
      <c r="Z56" s="255"/>
      <c r="AA56" s="255"/>
      <c r="AB56" s="255"/>
      <c r="AC56" s="255"/>
      <c r="AD56" s="255"/>
      <c r="AE56" s="255"/>
      <c r="AF56" s="255"/>
      <c r="AG56" s="255"/>
      <c r="AH56" s="255"/>
      <c r="AI56" s="255"/>
      <c r="AJ56" s="255"/>
      <c r="AK56" s="255"/>
      <c r="AL56" s="255"/>
      <c r="AM56" s="255"/>
      <c r="AN56" s="255"/>
      <c r="AO56" s="255"/>
      <c r="AP56" s="255"/>
      <c r="AQ56" s="255"/>
      <c r="AR56" s="255"/>
      <c r="AS56" s="255"/>
      <c r="AT56" s="255"/>
      <c r="AU56" s="255"/>
      <c r="AV56" s="255"/>
      <c r="AW56" s="255"/>
      <c r="AX56" s="255"/>
      <c r="AY56" s="255"/>
      <c r="AZ56" s="255"/>
      <c r="BA56" s="255"/>
      <c r="BB56" s="255"/>
      <c r="BC56" s="255"/>
      <c r="BD56" s="255"/>
      <c r="BE56" s="255"/>
      <c r="BF56" s="255"/>
      <c r="BG56" s="255"/>
      <c r="BH56" s="255"/>
      <c r="BI56" s="255"/>
      <c r="BJ56" s="255"/>
      <c r="BK56" s="255"/>
      <c r="BL56" s="255"/>
      <c r="BM56" s="255"/>
      <c r="BN56" s="255"/>
      <c r="BO56" s="255"/>
      <c r="BP56" s="255"/>
      <c r="BQ56" s="255"/>
      <c r="BR56" s="255"/>
      <c r="BS56" s="255"/>
      <c r="BT56" s="255"/>
      <c r="BU56" s="255"/>
      <c r="BV56" s="255"/>
      <c r="BW56" s="255"/>
      <c r="BX56" s="255"/>
      <c r="BY56" s="255"/>
      <c r="BZ56" s="255"/>
      <c r="CA56" s="255"/>
      <c r="CB56" s="255"/>
      <c r="CC56" s="255"/>
      <c r="CD56" s="255"/>
      <c r="CE56" s="255"/>
      <c r="CF56" s="255"/>
      <c r="CG56" s="255"/>
      <c r="CH56" s="255"/>
      <c r="CI56" s="255"/>
      <c r="CJ56" s="255"/>
      <c r="CK56" s="255"/>
      <c r="CL56" s="255"/>
      <c r="CM56" s="255"/>
      <c r="CN56" s="255"/>
      <c r="CO56" s="255"/>
      <c r="CP56" s="255"/>
      <c r="CQ56" s="255"/>
      <c r="CR56" s="255"/>
      <c r="CS56" s="255"/>
      <c r="CT56" s="255"/>
      <c r="CU56" s="255"/>
      <c r="CV56" s="255"/>
      <c r="CW56" s="255"/>
      <c r="CX56" s="255"/>
      <c r="CY56" s="255"/>
      <c r="CZ56" s="255"/>
      <c r="DA56" s="255"/>
      <c r="DB56" s="255"/>
      <c r="DC56" s="255"/>
      <c r="DD56" s="255"/>
      <c r="DE56" s="255"/>
      <c r="DF56" s="255"/>
      <c r="DG56" s="255"/>
      <c r="DH56" s="255"/>
      <c r="DI56" s="255"/>
      <c r="DJ56" s="255"/>
      <c r="DK56" s="255"/>
      <c r="DL56" s="255"/>
      <c r="DM56" s="255"/>
      <c r="DN56" s="255"/>
      <c r="DO56" s="255"/>
      <c r="DP56" s="255"/>
      <c r="DQ56" s="255"/>
      <c r="DR56" s="255"/>
      <c r="DS56" s="255"/>
      <c r="DT56" s="255"/>
      <c r="DU56" s="255"/>
      <c r="DV56" s="255"/>
      <c r="DW56" s="255"/>
      <c r="DX56" s="255"/>
      <c r="DY56" s="255"/>
      <c r="DZ56" s="255"/>
      <c r="EA56" s="255"/>
      <c r="EB56" s="255"/>
      <c r="EC56" s="255"/>
      <c r="ED56" s="255"/>
      <c r="EE56" s="255"/>
      <c r="EF56" s="255"/>
      <c r="EG56" s="255"/>
      <c r="EH56" s="255"/>
      <c r="EI56" s="255"/>
      <c r="EJ56" s="255"/>
      <c r="EK56" s="255"/>
      <c r="EL56" s="255"/>
      <c r="EM56" s="255"/>
      <c r="EN56" s="255"/>
      <c r="EO56" s="255"/>
      <c r="EP56" s="255"/>
      <c r="EQ56" s="255"/>
      <c r="ER56" s="255"/>
      <c r="ES56" s="257"/>
      <c r="ET56" s="255"/>
      <c r="EU56" s="255"/>
      <c r="EV56" s="255"/>
      <c r="EW56" s="257"/>
      <c r="EX56" s="221"/>
      <c r="EY56" s="221"/>
      <c r="EZ56" s="221"/>
      <c r="FA56" s="221"/>
      <c r="FB56" s="257"/>
      <c r="FC56" s="257"/>
      <c r="FD56" s="257"/>
    </row>
    <row r="57" spans="1:160" s="8" customFormat="1" x14ac:dyDescent="0.4">
      <c r="B57" s="65">
        <v>5</v>
      </c>
      <c r="C57" s="63" t="s">
        <v>105</v>
      </c>
      <c r="D57" s="256"/>
      <c r="E57" s="256"/>
      <c r="F57" s="256"/>
      <c r="G57" s="256"/>
      <c r="H57" s="256"/>
      <c r="I57" s="256"/>
      <c r="J57" s="256"/>
      <c r="K57" s="256"/>
      <c r="L57" s="256"/>
      <c r="M57" s="256"/>
      <c r="N57" s="256"/>
      <c r="O57" s="256"/>
      <c r="P57" s="526"/>
      <c r="Q57" s="526"/>
      <c r="R57" s="256"/>
      <c r="S57" s="527">
        <v>5</v>
      </c>
      <c r="T57" s="528" t="s">
        <v>105</v>
      </c>
      <c r="U57" s="258"/>
      <c r="V57" s="258"/>
      <c r="W57" s="258"/>
      <c r="X57" s="255"/>
      <c r="Y57" s="255"/>
      <c r="Z57" s="255"/>
      <c r="AA57" s="255"/>
      <c r="AB57" s="255"/>
      <c r="AC57" s="255"/>
      <c r="AD57" s="255"/>
      <c r="AE57" s="255"/>
      <c r="AF57" s="255"/>
      <c r="AG57" s="255"/>
      <c r="AH57" s="255"/>
      <c r="AI57" s="255"/>
      <c r="AJ57" s="255"/>
      <c r="AK57" s="255"/>
      <c r="AL57" s="255"/>
      <c r="AM57" s="255"/>
      <c r="AN57" s="255"/>
      <c r="AO57" s="255"/>
      <c r="AP57" s="255"/>
      <c r="AQ57" s="255"/>
      <c r="AR57" s="255"/>
      <c r="AS57" s="255"/>
      <c r="AT57" s="255"/>
      <c r="AU57" s="255"/>
      <c r="AV57" s="255"/>
      <c r="AW57" s="255"/>
      <c r="AX57" s="255"/>
      <c r="AY57" s="255"/>
      <c r="AZ57" s="255"/>
      <c r="BA57" s="255"/>
      <c r="BB57" s="255"/>
      <c r="BC57" s="255"/>
      <c r="BD57" s="255"/>
      <c r="BE57" s="255"/>
      <c r="BF57" s="255"/>
      <c r="BG57" s="255"/>
      <c r="BH57" s="255"/>
      <c r="BI57" s="255"/>
      <c r="BJ57" s="255"/>
      <c r="BK57" s="255"/>
      <c r="BL57" s="255"/>
      <c r="BM57" s="255"/>
      <c r="BN57" s="255"/>
      <c r="BO57" s="255"/>
      <c r="BP57" s="255"/>
      <c r="BQ57" s="255"/>
      <c r="BR57" s="255"/>
      <c r="BS57" s="255"/>
      <c r="BT57" s="255"/>
      <c r="BU57" s="255"/>
      <c r="BV57" s="255"/>
      <c r="BW57" s="255"/>
      <c r="BX57" s="255"/>
      <c r="BY57" s="255"/>
      <c r="BZ57" s="255"/>
      <c r="CA57" s="255"/>
      <c r="CB57" s="255"/>
      <c r="CC57" s="255"/>
      <c r="CD57" s="255"/>
      <c r="CE57" s="255"/>
      <c r="CF57" s="255"/>
      <c r="CG57" s="255"/>
      <c r="CH57" s="255"/>
      <c r="CI57" s="255"/>
      <c r="CJ57" s="255"/>
      <c r="CK57" s="255"/>
      <c r="CL57" s="255"/>
      <c r="CM57" s="255"/>
      <c r="CN57" s="255"/>
      <c r="CO57" s="255"/>
      <c r="CP57" s="255"/>
      <c r="CQ57" s="255"/>
      <c r="CR57" s="255"/>
      <c r="CS57" s="255"/>
      <c r="CT57" s="255"/>
      <c r="CU57" s="255"/>
      <c r="CV57" s="255"/>
      <c r="CW57" s="255"/>
      <c r="CX57" s="255"/>
      <c r="CY57" s="255"/>
      <c r="CZ57" s="255"/>
      <c r="DA57" s="255"/>
      <c r="DB57" s="255"/>
      <c r="DC57" s="255"/>
      <c r="DD57" s="255"/>
      <c r="DE57" s="255"/>
      <c r="DF57" s="255"/>
      <c r="DG57" s="255"/>
      <c r="DH57" s="255"/>
      <c r="DI57" s="255"/>
      <c r="DJ57" s="255"/>
      <c r="DK57" s="255"/>
      <c r="DL57" s="255"/>
      <c r="DM57" s="255"/>
      <c r="DN57" s="255"/>
      <c r="DO57" s="255"/>
      <c r="DP57" s="255"/>
      <c r="DQ57" s="255"/>
      <c r="DR57" s="255"/>
      <c r="DS57" s="255"/>
      <c r="DT57" s="255"/>
      <c r="DU57" s="255"/>
      <c r="DV57" s="255"/>
      <c r="DW57" s="255"/>
      <c r="DX57" s="255"/>
      <c r="DY57" s="255"/>
      <c r="DZ57" s="255"/>
      <c r="EA57" s="255"/>
      <c r="EB57" s="255"/>
      <c r="EC57" s="255"/>
      <c r="ED57" s="255"/>
      <c r="EE57" s="255"/>
      <c r="EF57" s="255"/>
      <c r="EG57" s="255"/>
      <c r="EH57" s="255"/>
      <c r="EI57" s="255"/>
      <c r="EJ57" s="255"/>
      <c r="EK57" s="255"/>
      <c r="EL57" s="255"/>
      <c r="EM57" s="255"/>
      <c r="EN57" s="255"/>
      <c r="EO57" s="255"/>
      <c r="EP57" s="255"/>
      <c r="EQ57" s="255"/>
      <c r="ER57" s="255"/>
      <c r="ES57" s="257"/>
      <c r="ET57" s="255"/>
      <c r="EU57" s="255"/>
      <c r="EV57" s="255"/>
      <c r="EW57" s="257"/>
      <c r="EX57" s="221"/>
      <c r="EY57" s="221"/>
      <c r="EZ57" s="221"/>
      <c r="FA57" s="221"/>
      <c r="FB57" s="257"/>
      <c r="FC57" s="257"/>
      <c r="FD57" s="257"/>
    </row>
    <row r="58" spans="1:160" s="8" customFormat="1" x14ac:dyDescent="0.4">
      <c r="B58" s="65">
        <v>6</v>
      </c>
      <c r="C58" s="63" t="s">
        <v>104</v>
      </c>
      <c r="D58" s="256"/>
      <c r="E58" s="256"/>
      <c r="F58" s="256"/>
      <c r="G58" s="256"/>
      <c r="H58" s="256"/>
      <c r="I58" s="256"/>
      <c r="J58" s="256"/>
      <c r="K58" s="256"/>
      <c r="L58" s="256"/>
      <c r="M58" s="256"/>
      <c r="N58" s="256"/>
      <c r="O58" s="256"/>
      <c r="P58" s="526"/>
      <c r="Q58" s="526"/>
      <c r="R58" s="256"/>
      <c r="S58" s="527">
        <v>6</v>
      </c>
      <c r="T58" s="528" t="s">
        <v>104</v>
      </c>
      <c r="U58" s="258"/>
      <c r="V58" s="258"/>
      <c r="W58" s="258"/>
      <c r="X58" s="255"/>
      <c r="Y58" s="255"/>
      <c r="Z58" s="255"/>
      <c r="AA58" s="255"/>
      <c r="AB58" s="255"/>
      <c r="AC58" s="255"/>
      <c r="AD58" s="255"/>
      <c r="AE58" s="255"/>
      <c r="AF58" s="255"/>
      <c r="AG58" s="255"/>
      <c r="AH58" s="255"/>
      <c r="AI58" s="255"/>
      <c r="AJ58" s="255"/>
      <c r="AK58" s="255"/>
      <c r="AL58" s="255"/>
      <c r="AM58" s="255"/>
      <c r="AN58" s="255"/>
      <c r="AO58" s="255"/>
      <c r="AP58" s="255"/>
      <c r="AQ58" s="255"/>
      <c r="AR58" s="255"/>
      <c r="AS58" s="255"/>
      <c r="AT58" s="255"/>
      <c r="AU58" s="255"/>
      <c r="AV58" s="255"/>
      <c r="AW58" s="255"/>
      <c r="AX58" s="255"/>
      <c r="AY58" s="255"/>
      <c r="AZ58" s="255"/>
      <c r="BA58" s="255"/>
      <c r="BB58" s="255"/>
      <c r="BC58" s="255"/>
      <c r="BD58" s="255"/>
      <c r="BE58" s="255"/>
      <c r="BF58" s="255"/>
      <c r="BG58" s="255"/>
      <c r="BH58" s="255"/>
      <c r="BI58" s="255"/>
      <c r="BJ58" s="255"/>
      <c r="BK58" s="255"/>
      <c r="BL58" s="255"/>
      <c r="BM58" s="255"/>
      <c r="BN58" s="255"/>
      <c r="BO58" s="255"/>
      <c r="BP58" s="255"/>
      <c r="BQ58" s="255"/>
      <c r="BR58" s="255"/>
      <c r="BS58" s="255"/>
      <c r="BT58" s="255"/>
      <c r="BU58" s="255"/>
      <c r="BV58" s="255"/>
      <c r="BW58" s="255"/>
      <c r="BX58" s="255"/>
      <c r="BY58" s="255"/>
      <c r="BZ58" s="255"/>
      <c r="CA58" s="255"/>
      <c r="CB58" s="255"/>
      <c r="CC58" s="255"/>
      <c r="CD58" s="255"/>
      <c r="CE58" s="255"/>
      <c r="CF58" s="255"/>
      <c r="CG58" s="255"/>
      <c r="CH58" s="255"/>
      <c r="CI58" s="255"/>
      <c r="CJ58" s="255"/>
      <c r="CK58" s="255"/>
      <c r="CL58" s="255"/>
      <c r="CM58" s="255"/>
      <c r="CN58" s="255"/>
      <c r="CO58" s="255"/>
      <c r="CP58" s="255"/>
      <c r="CQ58" s="255"/>
      <c r="CR58" s="255"/>
      <c r="CS58" s="255"/>
      <c r="CT58" s="255"/>
      <c r="CU58" s="255"/>
      <c r="CV58" s="255"/>
      <c r="CW58" s="255"/>
      <c r="CX58" s="255"/>
      <c r="CY58" s="255"/>
      <c r="CZ58" s="255"/>
      <c r="DA58" s="255"/>
      <c r="DB58" s="255"/>
      <c r="DC58" s="255"/>
      <c r="DD58" s="255"/>
      <c r="DE58" s="255"/>
      <c r="DF58" s="255"/>
      <c r="DG58" s="255"/>
      <c r="DH58" s="255"/>
      <c r="DI58" s="255"/>
      <c r="DJ58" s="255"/>
      <c r="DK58" s="255"/>
      <c r="DL58" s="255"/>
      <c r="DM58" s="255"/>
      <c r="DN58" s="255"/>
      <c r="DO58" s="255"/>
      <c r="DP58" s="255"/>
      <c r="DQ58" s="255"/>
      <c r="DR58" s="255"/>
      <c r="DS58" s="255"/>
      <c r="DT58" s="255"/>
      <c r="DU58" s="255"/>
      <c r="DV58" s="255"/>
      <c r="DW58" s="255"/>
      <c r="DX58" s="255"/>
      <c r="DY58" s="255"/>
      <c r="DZ58" s="255"/>
      <c r="EA58" s="255"/>
      <c r="EB58" s="255"/>
      <c r="EC58" s="255"/>
      <c r="ED58" s="255"/>
      <c r="EE58" s="255"/>
      <c r="EF58" s="255"/>
      <c r="EG58" s="255"/>
      <c r="EH58" s="255"/>
      <c r="EI58" s="255"/>
      <c r="EJ58" s="255"/>
      <c r="EK58" s="255"/>
      <c r="EL58" s="255"/>
      <c r="EM58" s="255"/>
      <c r="EN58" s="255"/>
      <c r="EO58" s="255"/>
      <c r="EP58" s="255"/>
      <c r="EQ58" s="255"/>
      <c r="ER58" s="255"/>
      <c r="ES58" s="257"/>
      <c r="ET58" s="255"/>
      <c r="EU58" s="255"/>
      <c r="EV58" s="255"/>
      <c r="EW58" s="257"/>
      <c r="EX58" s="221"/>
      <c r="EY58" s="221"/>
      <c r="EZ58" s="221"/>
      <c r="FA58" s="221"/>
      <c r="FB58" s="255"/>
      <c r="FC58" s="255"/>
      <c r="FD58" s="255"/>
    </row>
    <row r="59" spans="1:160" s="8" customFormat="1" x14ac:dyDescent="0.4">
      <c r="B59" s="65">
        <v>7</v>
      </c>
      <c r="C59" s="63" t="s">
        <v>102</v>
      </c>
      <c r="D59" s="256"/>
      <c r="E59" s="256"/>
      <c r="F59" s="256"/>
      <c r="G59" s="256"/>
      <c r="H59" s="256"/>
      <c r="I59" s="256"/>
      <c r="J59" s="256"/>
      <c r="K59" s="256"/>
      <c r="L59" s="256"/>
      <c r="M59" s="256"/>
      <c r="N59" s="256"/>
      <c r="O59" s="256"/>
      <c r="P59" s="526"/>
      <c r="Q59" s="526"/>
      <c r="R59" s="256"/>
      <c r="S59" s="527">
        <v>7</v>
      </c>
      <c r="T59" s="528" t="s">
        <v>102</v>
      </c>
      <c r="U59" s="258"/>
      <c r="V59" s="258"/>
      <c r="W59" s="258"/>
      <c r="X59" s="255"/>
      <c r="Y59" s="255"/>
      <c r="Z59" s="255"/>
      <c r="AA59" s="255"/>
      <c r="AB59" s="255"/>
      <c r="AC59" s="255"/>
      <c r="AD59" s="255"/>
      <c r="AE59" s="255"/>
      <c r="AF59" s="255"/>
      <c r="AG59" s="255"/>
      <c r="AH59" s="255"/>
      <c r="AI59" s="255"/>
      <c r="AJ59" s="255"/>
      <c r="AK59" s="255"/>
      <c r="AL59" s="255"/>
      <c r="AM59" s="255"/>
      <c r="AN59" s="255"/>
      <c r="AO59" s="255"/>
      <c r="AP59" s="255"/>
      <c r="AQ59" s="255"/>
      <c r="AR59" s="255"/>
      <c r="AS59" s="255"/>
      <c r="AT59" s="255"/>
      <c r="AU59" s="255"/>
      <c r="AV59" s="255"/>
      <c r="AW59" s="255"/>
      <c r="AX59" s="255"/>
      <c r="AY59" s="255"/>
      <c r="AZ59" s="255"/>
      <c r="BA59" s="255"/>
      <c r="BB59" s="255"/>
      <c r="BC59" s="255"/>
      <c r="BD59" s="255"/>
      <c r="BE59" s="255"/>
      <c r="BF59" s="255"/>
      <c r="BG59" s="255"/>
      <c r="BH59" s="255"/>
      <c r="BI59" s="255"/>
      <c r="BJ59" s="255"/>
      <c r="BK59" s="255"/>
      <c r="BL59" s="255"/>
      <c r="BM59" s="255"/>
      <c r="BN59" s="255"/>
      <c r="BO59" s="255"/>
      <c r="BP59" s="255"/>
      <c r="BQ59" s="255"/>
      <c r="BR59" s="255"/>
      <c r="BS59" s="255"/>
      <c r="BT59" s="255"/>
      <c r="BU59" s="255"/>
      <c r="BV59" s="255"/>
      <c r="BW59" s="255"/>
      <c r="BX59" s="255"/>
      <c r="BY59" s="255"/>
      <c r="BZ59" s="255"/>
      <c r="CA59" s="255"/>
      <c r="CB59" s="255"/>
      <c r="CC59" s="255"/>
      <c r="CD59" s="255"/>
      <c r="CE59" s="255"/>
      <c r="CF59" s="255"/>
      <c r="CG59" s="255"/>
      <c r="CH59" s="255"/>
      <c r="CI59" s="255"/>
      <c r="CJ59" s="255"/>
      <c r="CK59" s="255"/>
      <c r="CL59" s="255"/>
      <c r="CM59" s="255"/>
      <c r="CN59" s="255"/>
      <c r="CO59" s="255"/>
      <c r="CP59" s="255"/>
      <c r="CQ59" s="255"/>
      <c r="CR59" s="255"/>
      <c r="CS59" s="255"/>
      <c r="CT59" s="255"/>
      <c r="CU59" s="255"/>
      <c r="CV59" s="255"/>
      <c r="CW59" s="255"/>
      <c r="CX59" s="255"/>
      <c r="CY59" s="255"/>
      <c r="CZ59" s="255"/>
      <c r="DA59" s="255"/>
      <c r="DB59" s="255"/>
      <c r="DC59" s="255"/>
      <c r="DD59" s="255"/>
      <c r="DE59" s="255"/>
      <c r="DF59" s="255"/>
      <c r="DG59" s="255"/>
      <c r="DH59" s="255"/>
      <c r="DI59" s="255"/>
      <c r="DJ59" s="255"/>
      <c r="DK59" s="255"/>
      <c r="DL59" s="255"/>
      <c r="DM59" s="255"/>
      <c r="DN59" s="255"/>
      <c r="DO59" s="255"/>
      <c r="DP59" s="255"/>
      <c r="DQ59" s="255"/>
      <c r="DR59" s="255"/>
      <c r="DS59" s="255"/>
      <c r="DT59" s="255"/>
      <c r="DU59" s="255"/>
      <c r="DV59" s="255"/>
      <c r="DW59" s="255"/>
      <c r="DX59" s="255"/>
      <c r="DY59" s="255"/>
      <c r="DZ59" s="255"/>
      <c r="EA59" s="255"/>
      <c r="EB59" s="255"/>
      <c r="EC59" s="255"/>
      <c r="ED59" s="255"/>
      <c r="EE59" s="255"/>
      <c r="EF59" s="255"/>
      <c r="EG59" s="255"/>
      <c r="EH59" s="255"/>
      <c r="EI59" s="255"/>
      <c r="EJ59" s="255"/>
      <c r="EK59" s="255"/>
      <c r="EL59" s="255"/>
      <c r="EM59" s="255"/>
      <c r="EN59" s="255"/>
      <c r="EO59" s="255"/>
      <c r="EP59" s="255"/>
      <c r="EQ59" s="255"/>
      <c r="ER59" s="255"/>
      <c r="ES59" s="255"/>
      <c r="ET59" s="255"/>
      <c r="EU59" s="255"/>
      <c r="EV59" s="255"/>
      <c r="EW59" s="255"/>
      <c r="EX59" s="235"/>
      <c r="EY59" s="235"/>
      <c r="EZ59" s="235"/>
      <c r="FA59" s="235"/>
      <c r="FB59" s="255"/>
      <c r="FC59" s="255"/>
      <c r="FD59" s="255"/>
    </row>
    <row r="60" spans="1:160" s="8" customFormat="1" x14ac:dyDescent="0.4">
      <c r="B60" s="65">
        <v>8</v>
      </c>
      <c r="C60" s="63" t="s">
        <v>101</v>
      </c>
      <c r="D60" s="256"/>
      <c r="E60" s="256"/>
      <c r="F60" s="256"/>
      <c r="G60" s="256"/>
      <c r="H60" s="256"/>
      <c r="I60" s="256"/>
      <c r="J60" s="256"/>
      <c r="K60" s="256"/>
      <c r="L60" s="256"/>
      <c r="M60" s="256"/>
      <c r="N60" s="256"/>
      <c r="O60" s="256"/>
      <c r="P60" s="526"/>
      <c r="Q60" s="526"/>
      <c r="R60" s="256"/>
      <c r="S60" s="527">
        <v>8</v>
      </c>
      <c r="T60" s="528" t="s">
        <v>101</v>
      </c>
      <c r="U60" s="258"/>
      <c r="V60" s="258"/>
      <c r="W60" s="258"/>
      <c r="X60" s="255"/>
      <c r="Y60" s="255"/>
      <c r="Z60" s="255"/>
      <c r="AA60" s="255"/>
      <c r="AB60" s="255"/>
      <c r="AC60" s="255"/>
      <c r="AD60" s="255"/>
      <c r="AE60" s="255"/>
      <c r="AF60" s="255"/>
      <c r="AG60" s="255"/>
      <c r="AH60" s="255"/>
      <c r="AI60" s="255"/>
      <c r="AJ60" s="255"/>
      <c r="AK60" s="255"/>
      <c r="AL60" s="255"/>
      <c r="AM60" s="255"/>
      <c r="AN60" s="255"/>
      <c r="AO60" s="255"/>
      <c r="AP60" s="255"/>
      <c r="AQ60" s="255"/>
      <c r="AR60" s="255"/>
      <c r="AS60" s="255"/>
      <c r="AT60" s="255"/>
      <c r="AU60" s="255"/>
      <c r="AV60" s="255"/>
      <c r="AW60" s="255"/>
      <c r="AX60" s="255"/>
      <c r="AY60" s="255"/>
      <c r="AZ60" s="255"/>
      <c r="BA60" s="255"/>
      <c r="BB60" s="255"/>
      <c r="BC60" s="255"/>
      <c r="BD60" s="255"/>
      <c r="BE60" s="255"/>
      <c r="BF60" s="255"/>
      <c r="BG60" s="255"/>
      <c r="BH60" s="255"/>
      <c r="BI60" s="255"/>
      <c r="BJ60" s="255"/>
      <c r="BK60" s="255"/>
      <c r="BL60" s="255"/>
      <c r="BM60" s="255"/>
      <c r="BN60" s="255"/>
      <c r="BO60" s="255"/>
      <c r="BP60" s="255"/>
      <c r="BQ60" s="255"/>
      <c r="BR60" s="255"/>
      <c r="BS60" s="255"/>
      <c r="BT60" s="255"/>
      <c r="BU60" s="255"/>
      <c r="BV60" s="255"/>
      <c r="BW60" s="255"/>
      <c r="BX60" s="255"/>
      <c r="BY60" s="255"/>
      <c r="BZ60" s="255"/>
      <c r="CA60" s="255"/>
      <c r="CB60" s="255"/>
      <c r="CC60" s="255"/>
      <c r="CD60" s="255"/>
      <c r="CE60" s="255"/>
      <c r="CF60" s="255"/>
      <c r="CG60" s="255"/>
      <c r="CH60" s="255"/>
      <c r="CI60" s="255"/>
      <c r="CJ60" s="255"/>
      <c r="CK60" s="255"/>
      <c r="CL60" s="255"/>
      <c r="CM60" s="255"/>
      <c r="CN60" s="255"/>
      <c r="CO60" s="255"/>
      <c r="CP60" s="255"/>
      <c r="CQ60" s="255"/>
      <c r="CR60" s="255"/>
      <c r="CS60" s="255"/>
      <c r="CT60" s="255"/>
      <c r="CU60" s="255"/>
      <c r="CV60" s="255"/>
      <c r="CW60" s="255"/>
      <c r="CX60" s="255"/>
      <c r="CY60" s="255"/>
      <c r="CZ60" s="255"/>
      <c r="DA60" s="255"/>
      <c r="DB60" s="255"/>
      <c r="DC60" s="255"/>
      <c r="DD60" s="255"/>
      <c r="DE60" s="255"/>
      <c r="DF60" s="255"/>
      <c r="DG60" s="255"/>
      <c r="DH60" s="255"/>
      <c r="DI60" s="255"/>
      <c r="DJ60" s="255"/>
      <c r="DK60" s="255"/>
      <c r="DL60" s="255"/>
      <c r="DM60" s="255"/>
      <c r="DN60" s="255"/>
      <c r="DO60" s="255"/>
      <c r="DP60" s="255"/>
      <c r="DQ60" s="255"/>
      <c r="DR60" s="255"/>
      <c r="DS60" s="255"/>
      <c r="DT60" s="255"/>
      <c r="DU60" s="255"/>
      <c r="DV60" s="255"/>
      <c r="DW60" s="255"/>
      <c r="DX60" s="255"/>
      <c r="DY60" s="255"/>
      <c r="DZ60" s="255"/>
      <c r="EA60" s="255"/>
      <c r="EB60" s="255"/>
      <c r="EC60" s="255"/>
      <c r="ED60" s="255"/>
      <c r="EE60" s="255"/>
      <c r="EF60" s="255"/>
      <c r="EG60" s="255"/>
      <c r="EH60" s="255"/>
      <c r="EI60" s="255"/>
      <c r="EJ60" s="255"/>
      <c r="EK60" s="255"/>
      <c r="EL60" s="255"/>
      <c r="EM60" s="255"/>
      <c r="EN60" s="255"/>
      <c r="EO60" s="255"/>
      <c r="EP60" s="255"/>
      <c r="EQ60" s="255"/>
      <c r="ER60" s="255"/>
      <c r="ES60" s="255"/>
      <c r="ET60" s="255"/>
      <c r="EU60" s="255"/>
      <c r="EV60" s="255"/>
      <c r="EW60" s="255"/>
      <c r="EX60" s="235"/>
      <c r="EY60" s="235"/>
      <c r="EZ60" s="235"/>
      <c r="FA60" s="235"/>
      <c r="FB60" s="255"/>
      <c r="FC60" s="255"/>
      <c r="FD60" s="255"/>
    </row>
    <row r="61" spans="1:160" s="8" customFormat="1" x14ac:dyDescent="0.4">
      <c r="B61" s="65">
        <v>9</v>
      </c>
      <c r="C61" s="63" t="s">
        <v>156</v>
      </c>
      <c r="D61" s="256"/>
      <c r="E61" s="256"/>
      <c r="F61" s="256"/>
      <c r="G61" s="256"/>
      <c r="H61" s="256"/>
      <c r="I61" s="256"/>
      <c r="J61" s="256"/>
      <c r="K61" s="256"/>
      <c r="L61" s="256"/>
      <c r="M61" s="256"/>
      <c r="N61" s="256"/>
      <c r="O61" s="256"/>
      <c r="P61" s="526"/>
      <c r="Q61" s="526"/>
      <c r="R61" s="256"/>
      <c r="S61" s="527">
        <v>9</v>
      </c>
      <c r="T61" s="528" t="s">
        <v>156</v>
      </c>
      <c r="U61" s="258"/>
      <c r="V61" s="258"/>
      <c r="W61" s="258"/>
      <c r="X61" s="255"/>
      <c r="Y61" s="255"/>
      <c r="Z61" s="255"/>
      <c r="AA61" s="255"/>
      <c r="AB61" s="255"/>
      <c r="AC61" s="255"/>
      <c r="AD61" s="255"/>
      <c r="AE61" s="255"/>
      <c r="AF61" s="255"/>
      <c r="AG61" s="255"/>
      <c r="AH61" s="255"/>
      <c r="AI61" s="255"/>
      <c r="AJ61" s="255"/>
      <c r="AK61" s="255"/>
      <c r="AL61" s="255"/>
      <c r="AM61" s="255"/>
      <c r="AN61" s="255"/>
      <c r="AO61" s="255"/>
      <c r="AP61" s="255"/>
      <c r="AQ61" s="255"/>
      <c r="AR61" s="255"/>
      <c r="AS61" s="255"/>
      <c r="AT61" s="255"/>
      <c r="AU61" s="255"/>
      <c r="AV61" s="255"/>
      <c r="AW61" s="255"/>
      <c r="AX61" s="255"/>
      <c r="AY61" s="255"/>
      <c r="AZ61" s="255"/>
      <c r="BA61" s="255"/>
      <c r="BB61" s="255"/>
      <c r="BC61" s="255"/>
      <c r="BD61" s="255"/>
      <c r="BE61" s="255"/>
      <c r="BF61" s="255"/>
      <c r="BG61" s="255"/>
      <c r="BH61" s="255"/>
      <c r="BI61" s="255"/>
      <c r="BJ61" s="255"/>
      <c r="BK61" s="255"/>
      <c r="BL61" s="255"/>
      <c r="BM61" s="255"/>
      <c r="BN61" s="255"/>
      <c r="BO61" s="255"/>
      <c r="BP61" s="255"/>
      <c r="BQ61" s="255"/>
      <c r="BR61" s="255"/>
      <c r="BS61" s="255"/>
      <c r="BT61" s="255"/>
      <c r="BU61" s="255"/>
      <c r="BV61" s="255"/>
      <c r="BW61" s="255"/>
      <c r="BX61" s="255"/>
      <c r="BY61" s="255"/>
      <c r="BZ61" s="255"/>
      <c r="CA61" s="255"/>
      <c r="CB61" s="255"/>
      <c r="CC61" s="255"/>
      <c r="CD61" s="255"/>
      <c r="CE61" s="255"/>
      <c r="CF61" s="255"/>
      <c r="CG61" s="255"/>
      <c r="CH61" s="255"/>
      <c r="CI61" s="255"/>
      <c r="CJ61" s="255"/>
      <c r="CK61" s="255"/>
      <c r="CL61" s="255"/>
      <c r="CM61" s="255"/>
      <c r="CN61" s="255"/>
      <c r="CO61" s="255"/>
      <c r="CP61" s="255"/>
      <c r="CQ61" s="255"/>
      <c r="CR61" s="255"/>
      <c r="CS61" s="255"/>
      <c r="CT61" s="255"/>
      <c r="CU61" s="255"/>
      <c r="CV61" s="255"/>
      <c r="CW61" s="255"/>
      <c r="CX61" s="255"/>
      <c r="CY61" s="255"/>
      <c r="CZ61" s="255"/>
      <c r="DA61" s="255"/>
      <c r="DB61" s="255"/>
      <c r="DC61" s="255"/>
      <c r="DD61" s="255"/>
      <c r="DE61" s="255"/>
      <c r="DF61" s="255"/>
      <c r="DG61" s="255"/>
      <c r="DH61" s="255"/>
      <c r="DI61" s="255"/>
      <c r="DJ61" s="255"/>
      <c r="DK61" s="255"/>
      <c r="DL61" s="255"/>
      <c r="DM61" s="255"/>
      <c r="DN61" s="255"/>
      <c r="DO61" s="255"/>
      <c r="DP61" s="255"/>
      <c r="DQ61" s="255"/>
      <c r="DR61" s="255"/>
      <c r="DS61" s="255"/>
      <c r="DT61" s="255"/>
      <c r="DU61" s="255"/>
      <c r="DV61" s="255"/>
      <c r="DW61" s="255"/>
      <c r="DX61" s="255"/>
      <c r="DY61" s="255"/>
      <c r="DZ61" s="255"/>
      <c r="EA61" s="255"/>
      <c r="EB61" s="255"/>
      <c r="EC61" s="255"/>
      <c r="ED61" s="255"/>
      <c r="EE61" s="255"/>
      <c r="EF61" s="255"/>
      <c r="EG61" s="255"/>
      <c r="EH61" s="255"/>
      <c r="EI61" s="255"/>
      <c r="EJ61" s="255"/>
      <c r="EK61" s="255"/>
      <c r="EL61" s="255"/>
      <c r="EM61" s="255"/>
      <c r="EN61" s="255"/>
      <c r="EO61" s="255"/>
      <c r="EP61" s="255"/>
      <c r="EQ61" s="255"/>
      <c r="ER61" s="255"/>
      <c r="ES61" s="255"/>
      <c r="ET61" s="255"/>
      <c r="EU61" s="255"/>
      <c r="EV61" s="255"/>
      <c r="EW61" s="255"/>
      <c r="EX61" s="235"/>
      <c r="EY61" s="235"/>
      <c r="EZ61" s="235"/>
      <c r="FA61" s="235"/>
      <c r="FB61" s="255"/>
      <c r="FC61" s="255"/>
      <c r="FD61" s="255"/>
    </row>
    <row r="62" spans="1:160" s="8" customFormat="1" x14ac:dyDescent="0.4">
      <c r="B62" s="65">
        <v>10</v>
      </c>
      <c r="C62" s="63" t="s">
        <v>98</v>
      </c>
      <c r="D62" s="256"/>
      <c r="E62" s="256"/>
      <c r="F62" s="256"/>
      <c r="G62" s="256"/>
      <c r="H62" s="256"/>
      <c r="I62" s="256"/>
      <c r="J62" s="256"/>
      <c r="K62" s="256"/>
      <c r="L62" s="256"/>
      <c r="M62" s="256"/>
      <c r="N62" s="256"/>
      <c r="O62" s="256"/>
      <c r="P62" s="526"/>
      <c r="Q62" s="526"/>
      <c r="R62" s="256"/>
      <c r="S62" s="527">
        <v>10</v>
      </c>
      <c r="T62" s="528" t="s">
        <v>98</v>
      </c>
      <c r="U62" s="258"/>
      <c r="V62" s="258"/>
      <c r="W62" s="258"/>
      <c r="X62" s="255"/>
      <c r="Y62" s="255"/>
      <c r="Z62" s="255"/>
      <c r="AA62" s="255"/>
      <c r="AB62" s="255"/>
      <c r="AC62" s="255"/>
      <c r="AD62" s="255"/>
      <c r="AE62" s="255"/>
      <c r="AF62" s="255"/>
      <c r="AG62" s="255"/>
      <c r="AH62" s="255"/>
      <c r="AI62" s="255"/>
      <c r="AJ62" s="255"/>
      <c r="AK62" s="255"/>
      <c r="AL62" s="255"/>
      <c r="AM62" s="255"/>
      <c r="AN62" s="255"/>
      <c r="AO62" s="255"/>
      <c r="AP62" s="255"/>
      <c r="AQ62" s="255"/>
      <c r="AR62" s="255"/>
      <c r="AS62" s="255"/>
      <c r="AT62" s="255"/>
      <c r="AU62" s="255"/>
      <c r="AV62" s="255"/>
      <c r="AW62" s="255"/>
      <c r="AX62" s="255"/>
      <c r="AY62" s="255"/>
      <c r="AZ62" s="255"/>
      <c r="BA62" s="255"/>
      <c r="BB62" s="255"/>
      <c r="BC62" s="255"/>
      <c r="BD62" s="255"/>
      <c r="BE62" s="255"/>
      <c r="BF62" s="255"/>
      <c r="BG62" s="255"/>
      <c r="BH62" s="255"/>
      <c r="BI62" s="255"/>
      <c r="BJ62" s="255"/>
      <c r="BK62" s="255"/>
      <c r="BL62" s="255"/>
      <c r="BM62" s="255"/>
      <c r="BN62" s="255"/>
      <c r="BO62" s="255"/>
      <c r="BP62" s="255"/>
      <c r="BQ62" s="255"/>
      <c r="BR62" s="255"/>
      <c r="BS62" s="255"/>
      <c r="BT62" s="255"/>
      <c r="BU62" s="255"/>
      <c r="BV62" s="255"/>
      <c r="BW62" s="255"/>
      <c r="BX62" s="255"/>
      <c r="BY62" s="255"/>
      <c r="BZ62" s="255"/>
      <c r="CA62" s="255"/>
      <c r="CB62" s="255"/>
      <c r="CC62" s="255"/>
      <c r="CD62" s="255"/>
      <c r="CE62" s="255"/>
      <c r="CF62" s="255"/>
      <c r="CG62" s="255"/>
      <c r="CH62" s="255"/>
      <c r="CI62" s="255"/>
      <c r="CJ62" s="255"/>
      <c r="CK62" s="255"/>
      <c r="CL62" s="255"/>
      <c r="CM62" s="255"/>
      <c r="CN62" s="255"/>
      <c r="CO62" s="255"/>
      <c r="CP62" s="255"/>
      <c r="CQ62" s="255"/>
      <c r="CR62" s="255"/>
      <c r="CS62" s="255"/>
      <c r="CT62" s="255"/>
      <c r="CU62" s="255"/>
      <c r="CV62" s="255"/>
      <c r="CW62" s="255"/>
      <c r="CX62" s="255"/>
      <c r="CY62" s="255"/>
      <c r="CZ62" s="255"/>
      <c r="DA62" s="255"/>
      <c r="DB62" s="255"/>
      <c r="DC62" s="255"/>
      <c r="DD62" s="255"/>
      <c r="DE62" s="255"/>
      <c r="DF62" s="255"/>
      <c r="DG62" s="255"/>
      <c r="DH62" s="255"/>
      <c r="DI62" s="255"/>
      <c r="DJ62" s="255"/>
      <c r="DK62" s="255"/>
      <c r="DL62" s="255"/>
      <c r="DM62" s="255"/>
      <c r="DN62" s="255"/>
      <c r="DO62" s="255"/>
      <c r="DP62" s="255"/>
      <c r="DQ62" s="255"/>
      <c r="DR62" s="255"/>
      <c r="DS62" s="255"/>
      <c r="DT62" s="255"/>
      <c r="DU62" s="255"/>
      <c r="DV62" s="255"/>
      <c r="DW62" s="255"/>
      <c r="DX62" s="255"/>
      <c r="DY62" s="255"/>
      <c r="DZ62" s="255"/>
      <c r="EA62" s="255"/>
      <c r="EB62" s="255"/>
      <c r="EC62" s="255"/>
      <c r="ED62" s="255"/>
      <c r="EE62" s="255"/>
      <c r="EF62" s="255"/>
      <c r="EG62" s="255"/>
      <c r="EH62" s="255"/>
      <c r="EI62" s="255"/>
      <c r="EJ62" s="255"/>
      <c r="EK62" s="255"/>
      <c r="EL62" s="255"/>
      <c r="EM62" s="255"/>
      <c r="EN62" s="255"/>
      <c r="EO62" s="255"/>
      <c r="EP62" s="255"/>
      <c r="EQ62" s="255"/>
      <c r="ER62" s="255"/>
      <c r="ES62" s="255"/>
      <c r="ET62" s="255"/>
      <c r="EU62" s="255"/>
      <c r="EV62" s="255"/>
      <c r="EW62" s="255"/>
      <c r="EX62" s="235"/>
      <c r="EY62" s="235"/>
      <c r="EZ62" s="235"/>
      <c r="FA62" s="235"/>
      <c r="FB62" s="235"/>
      <c r="FC62" s="235"/>
      <c r="FD62" s="235"/>
    </row>
    <row r="63" spans="1:160" s="8" customFormat="1" x14ac:dyDescent="0.25">
      <c r="B63" s="64"/>
      <c r="C63" s="64"/>
      <c r="D63" s="256"/>
      <c r="E63" s="256"/>
      <c r="F63" s="256"/>
      <c r="G63" s="256"/>
      <c r="H63" s="256"/>
      <c r="I63" s="256"/>
      <c r="J63" s="256"/>
      <c r="K63" s="256"/>
      <c r="L63" s="256"/>
      <c r="M63" s="256"/>
      <c r="N63" s="256"/>
      <c r="O63" s="256"/>
      <c r="P63" s="256"/>
      <c r="Q63" s="256"/>
      <c r="R63" s="256"/>
      <c r="S63" s="256"/>
      <c r="T63" s="256"/>
      <c r="U63" s="255"/>
      <c r="V63" s="255"/>
      <c r="W63" s="255"/>
      <c r="X63" s="255"/>
      <c r="Y63" s="255"/>
      <c r="Z63" s="255"/>
      <c r="AA63" s="255"/>
      <c r="AB63" s="255"/>
      <c r="AC63" s="255"/>
      <c r="AD63" s="255"/>
      <c r="AE63" s="255"/>
      <c r="AF63" s="255"/>
      <c r="AG63" s="255"/>
      <c r="AH63" s="255"/>
      <c r="AI63" s="255"/>
      <c r="AJ63" s="255"/>
      <c r="AK63" s="255"/>
      <c r="AL63" s="255"/>
      <c r="AM63" s="255"/>
      <c r="AN63" s="255"/>
      <c r="AO63" s="255"/>
      <c r="AP63" s="255"/>
      <c r="AQ63" s="255"/>
      <c r="AR63" s="255"/>
      <c r="AS63" s="255"/>
      <c r="AT63" s="255"/>
      <c r="AU63" s="255"/>
      <c r="AV63" s="255"/>
      <c r="AW63" s="255"/>
      <c r="AX63" s="255"/>
      <c r="AY63" s="255"/>
      <c r="AZ63" s="255"/>
      <c r="BA63" s="255"/>
      <c r="BB63" s="255"/>
      <c r="BC63" s="255"/>
      <c r="BD63" s="255"/>
      <c r="BE63" s="255"/>
      <c r="BF63" s="255"/>
      <c r="BG63" s="255"/>
      <c r="BH63" s="255"/>
      <c r="BI63" s="255"/>
      <c r="BJ63" s="255"/>
      <c r="BK63" s="255"/>
      <c r="BL63" s="255"/>
      <c r="BM63" s="255"/>
      <c r="BN63" s="255"/>
      <c r="BO63" s="255"/>
      <c r="BP63" s="255"/>
      <c r="BQ63" s="255"/>
      <c r="BR63" s="255"/>
      <c r="BS63" s="255"/>
      <c r="BT63" s="255"/>
      <c r="BU63" s="255"/>
      <c r="BV63" s="255"/>
      <c r="BW63" s="255"/>
      <c r="BX63" s="255"/>
      <c r="BY63" s="255"/>
      <c r="BZ63" s="255"/>
      <c r="CA63" s="255"/>
      <c r="CB63" s="255"/>
      <c r="CC63" s="255"/>
      <c r="CD63" s="255"/>
      <c r="CE63" s="255"/>
      <c r="CF63" s="255"/>
      <c r="CG63" s="255"/>
      <c r="CH63" s="255"/>
      <c r="CI63" s="255"/>
      <c r="CJ63" s="255"/>
      <c r="CK63" s="255"/>
      <c r="CL63" s="255"/>
      <c r="CM63" s="255"/>
      <c r="CN63" s="255"/>
      <c r="CO63" s="255"/>
      <c r="CP63" s="255"/>
      <c r="CQ63" s="255"/>
      <c r="CR63" s="255"/>
      <c r="CS63" s="255"/>
      <c r="CT63" s="255"/>
      <c r="CU63" s="255"/>
      <c r="CV63" s="255"/>
      <c r="CW63" s="255"/>
      <c r="CX63" s="255"/>
      <c r="CY63" s="255"/>
      <c r="CZ63" s="255"/>
      <c r="DA63" s="255"/>
      <c r="DB63" s="255"/>
      <c r="DC63" s="255"/>
      <c r="DD63" s="255"/>
      <c r="DE63" s="255"/>
      <c r="DF63" s="255"/>
      <c r="DG63" s="255"/>
      <c r="DH63" s="255"/>
      <c r="DI63" s="255"/>
      <c r="DJ63" s="255"/>
      <c r="DK63" s="255"/>
      <c r="DL63" s="255"/>
      <c r="DM63" s="255"/>
      <c r="DN63" s="255"/>
      <c r="DO63" s="255"/>
      <c r="DP63" s="255"/>
      <c r="DQ63" s="255"/>
      <c r="DR63" s="255"/>
      <c r="DS63" s="255"/>
      <c r="DT63" s="255"/>
      <c r="DU63" s="255"/>
      <c r="DV63" s="255"/>
      <c r="DW63" s="255"/>
      <c r="DX63" s="255"/>
      <c r="DY63" s="255"/>
      <c r="DZ63" s="255"/>
      <c r="EA63" s="255"/>
      <c r="EB63" s="255"/>
      <c r="EC63" s="255"/>
      <c r="ED63" s="255"/>
      <c r="EE63" s="255"/>
      <c r="EF63" s="255"/>
      <c r="EG63" s="255"/>
      <c r="EH63" s="255"/>
      <c r="EI63" s="255"/>
      <c r="EJ63" s="255"/>
      <c r="EK63" s="255"/>
      <c r="EL63" s="255"/>
      <c r="EM63" s="255"/>
      <c r="EN63" s="255"/>
      <c r="EO63" s="255"/>
      <c r="EP63" s="255"/>
      <c r="EQ63" s="255"/>
      <c r="ER63" s="255"/>
      <c r="ES63" s="255"/>
      <c r="ET63" s="255"/>
      <c r="EU63" s="255"/>
      <c r="EV63" s="255"/>
      <c r="EW63" s="255"/>
      <c r="EX63" s="235"/>
      <c r="EY63" s="235"/>
      <c r="EZ63" s="235"/>
      <c r="FA63" s="235"/>
      <c r="FB63" s="235"/>
      <c r="FC63" s="235"/>
      <c r="FD63" s="235"/>
    </row>
    <row r="64" spans="1:160" s="8" customFormat="1" x14ac:dyDescent="0.25">
      <c r="B64" s="64"/>
      <c r="C64" s="64"/>
      <c r="D64" s="256"/>
      <c r="E64" s="256"/>
      <c r="F64" s="256"/>
      <c r="G64" s="256"/>
      <c r="H64" s="256"/>
      <c r="I64" s="256"/>
      <c r="J64" s="256"/>
      <c r="K64" s="256"/>
      <c r="L64" s="256"/>
      <c r="M64" s="256"/>
      <c r="N64" s="256"/>
      <c r="O64" s="256"/>
      <c r="P64" s="256"/>
      <c r="Q64" s="256"/>
      <c r="R64" s="256"/>
      <c r="S64" s="256"/>
      <c r="T64" s="256"/>
      <c r="U64" s="255"/>
      <c r="V64" s="255"/>
      <c r="W64" s="255"/>
      <c r="X64" s="255"/>
      <c r="Y64" s="255"/>
      <c r="Z64" s="255"/>
      <c r="AA64" s="255"/>
      <c r="AB64" s="255"/>
      <c r="AC64" s="255"/>
      <c r="AD64" s="255"/>
      <c r="AE64" s="255"/>
      <c r="AF64" s="255"/>
      <c r="AG64" s="255"/>
      <c r="AH64" s="255"/>
      <c r="AI64" s="255"/>
      <c r="AJ64" s="255"/>
      <c r="AK64" s="255"/>
      <c r="AL64" s="255"/>
      <c r="AM64" s="255"/>
      <c r="AN64" s="255"/>
      <c r="AO64" s="255"/>
      <c r="AP64" s="255"/>
      <c r="AQ64" s="255"/>
      <c r="AR64" s="255"/>
      <c r="AS64" s="255"/>
      <c r="AT64" s="255"/>
      <c r="AU64" s="255"/>
      <c r="AV64" s="255"/>
      <c r="AW64" s="255"/>
      <c r="AX64" s="255"/>
      <c r="AY64" s="255"/>
      <c r="AZ64" s="255"/>
      <c r="BA64" s="255"/>
      <c r="BB64" s="255"/>
      <c r="BC64" s="255"/>
      <c r="BD64" s="255"/>
      <c r="BE64" s="255"/>
      <c r="BF64" s="255"/>
      <c r="BG64" s="255"/>
      <c r="BH64" s="255"/>
      <c r="BI64" s="255"/>
      <c r="BJ64" s="255"/>
      <c r="BK64" s="255"/>
      <c r="BL64" s="255"/>
      <c r="BM64" s="255"/>
      <c r="BN64" s="255"/>
      <c r="BO64" s="255"/>
      <c r="BP64" s="255"/>
      <c r="BQ64" s="255"/>
      <c r="BR64" s="255"/>
      <c r="BS64" s="255"/>
      <c r="BT64" s="255"/>
      <c r="BU64" s="255"/>
      <c r="BV64" s="255"/>
      <c r="BW64" s="255"/>
      <c r="BX64" s="255"/>
      <c r="BY64" s="255"/>
      <c r="BZ64" s="255"/>
      <c r="CA64" s="255"/>
      <c r="CB64" s="255"/>
      <c r="CC64" s="255"/>
      <c r="CD64" s="255"/>
      <c r="CE64" s="255"/>
      <c r="CF64" s="255"/>
      <c r="CG64" s="255"/>
      <c r="CH64" s="255"/>
      <c r="CI64" s="255"/>
      <c r="CJ64" s="255"/>
      <c r="CK64" s="255"/>
      <c r="CL64" s="255"/>
      <c r="CM64" s="255"/>
      <c r="CN64" s="255"/>
      <c r="CO64" s="255"/>
      <c r="CP64" s="255"/>
      <c r="CQ64" s="255"/>
      <c r="CR64" s="255"/>
      <c r="CS64" s="255"/>
      <c r="CT64" s="255"/>
      <c r="CU64" s="255"/>
      <c r="CV64" s="255"/>
      <c r="CW64" s="255"/>
      <c r="CX64" s="255"/>
      <c r="CY64" s="255"/>
      <c r="CZ64" s="255"/>
      <c r="DA64" s="255"/>
      <c r="DB64" s="255"/>
      <c r="DC64" s="255"/>
      <c r="DD64" s="255"/>
      <c r="DE64" s="255"/>
      <c r="DF64" s="255"/>
      <c r="DG64" s="255"/>
      <c r="DH64" s="255"/>
      <c r="DI64" s="255"/>
      <c r="DJ64" s="255"/>
      <c r="DK64" s="255"/>
      <c r="DL64" s="255"/>
      <c r="DM64" s="255"/>
      <c r="DN64" s="255"/>
      <c r="DO64" s="255"/>
      <c r="DP64" s="255"/>
      <c r="DQ64" s="255"/>
      <c r="DR64" s="255"/>
      <c r="DS64" s="255"/>
      <c r="DT64" s="255"/>
      <c r="DU64" s="255"/>
      <c r="DV64" s="255"/>
      <c r="DW64" s="255"/>
      <c r="DX64" s="255"/>
      <c r="DY64" s="255"/>
      <c r="DZ64" s="255"/>
      <c r="EA64" s="255"/>
      <c r="EB64" s="255"/>
      <c r="EC64" s="255"/>
      <c r="ED64" s="255"/>
      <c r="EE64" s="255"/>
      <c r="EF64" s="255"/>
      <c r="EG64" s="255"/>
      <c r="EH64" s="255"/>
      <c r="EI64" s="255"/>
      <c r="EJ64" s="255"/>
      <c r="EK64" s="255"/>
      <c r="EL64" s="255"/>
      <c r="EM64" s="255"/>
      <c r="EN64" s="255"/>
      <c r="EO64" s="255"/>
      <c r="EP64" s="255"/>
      <c r="EQ64" s="255"/>
      <c r="ER64" s="255"/>
      <c r="ES64" s="255"/>
      <c r="ET64" s="255"/>
      <c r="EU64" s="255"/>
      <c r="EV64" s="255"/>
      <c r="EW64" s="255"/>
      <c r="EX64" s="235"/>
      <c r="EY64" s="235"/>
      <c r="EZ64" s="235"/>
      <c r="FA64" s="235"/>
      <c r="FB64" s="235"/>
      <c r="FC64" s="235"/>
      <c r="FD64" s="235"/>
    </row>
    <row r="65" spans="2:160" s="8" customFormat="1" x14ac:dyDescent="0.25">
      <c r="B65" s="64"/>
      <c r="C65" s="64"/>
      <c r="D65" s="256"/>
      <c r="E65" s="256"/>
      <c r="F65" s="256"/>
      <c r="G65" s="256"/>
      <c r="H65" s="256"/>
      <c r="I65" s="256"/>
      <c r="J65" s="256"/>
      <c r="K65" s="256"/>
      <c r="L65" s="256"/>
      <c r="M65" s="256"/>
      <c r="N65" s="256"/>
      <c r="O65" s="256"/>
      <c r="P65" s="256"/>
      <c r="Q65" s="256"/>
      <c r="R65" s="256"/>
      <c r="S65" s="256"/>
      <c r="T65" s="256"/>
      <c r="U65" s="255"/>
      <c r="V65" s="255"/>
      <c r="W65" s="255"/>
      <c r="X65" s="255"/>
      <c r="Y65" s="255"/>
      <c r="Z65" s="255"/>
      <c r="AA65" s="255"/>
      <c r="AB65" s="255"/>
      <c r="AC65" s="255"/>
      <c r="AD65" s="255"/>
      <c r="AE65" s="255"/>
      <c r="AF65" s="255"/>
      <c r="AG65" s="255"/>
      <c r="AH65" s="255"/>
      <c r="AI65" s="255"/>
      <c r="AJ65" s="255"/>
      <c r="AK65" s="255"/>
      <c r="AL65" s="255"/>
      <c r="AM65" s="255"/>
      <c r="AN65" s="255"/>
      <c r="AO65" s="255"/>
      <c r="AP65" s="255"/>
      <c r="AQ65" s="255"/>
      <c r="AR65" s="255"/>
      <c r="AS65" s="255"/>
      <c r="AT65" s="255"/>
      <c r="AU65" s="255"/>
      <c r="AV65" s="255"/>
      <c r="AW65" s="255"/>
      <c r="AX65" s="255"/>
      <c r="AY65" s="255"/>
      <c r="AZ65" s="255"/>
      <c r="BA65" s="255"/>
      <c r="BB65" s="255"/>
      <c r="BC65" s="255"/>
      <c r="BD65" s="255"/>
      <c r="BE65" s="255"/>
      <c r="BF65" s="255"/>
      <c r="BG65" s="255"/>
      <c r="BH65" s="255"/>
      <c r="BI65" s="255"/>
      <c r="BJ65" s="255"/>
      <c r="BK65" s="255"/>
      <c r="BL65" s="255"/>
      <c r="BM65" s="255"/>
      <c r="BN65" s="255"/>
      <c r="BO65" s="255"/>
      <c r="BP65" s="255"/>
      <c r="BQ65" s="255"/>
      <c r="BR65" s="255"/>
      <c r="BS65" s="255"/>
      <c r="BT65" s="255"/>
      <c r="BU65" s="255"/>
      <c r="BV65" s="255"/>
      <c r="BW65" s="255"/>
      <c r="BX65" s="255"/>
      <c r="BY65" s="255"/>
      <c r="BZ65" s="255"/>
      <c r="CA65" s="255"/>
      <c r="CB65" s="255"/>
      <c r="CC65" s="255"/>
      <c r="CD65" s="255"/>
      <c r="CE65" s="255"/>
      <c r="CF65" s="255"/>
      <c r="CG65" s="255"/>
      <c r="CH65" s="255"/>
      <c r="CI65" s="255"/>
      <c r="CJ65" s="255"/>
      <c r="CK65" s="255"/>
      <c r="CL65" s="255"/>
      <c r="CM65" s="255"/>
      <c r="CN65" s="255"/>
      <c r="CO65" s="255"/>
      <c r="CP65" s="255"/>
      <c r="CQ65" s="255"/>
      <c r="CR65" s="255"/>
      <c r="CS65" s="255"/>
      <c r="CT65" s="255"/>
      <c r="CU65" s="255"/>
      <c r="CV65" s="255"/>
      <c r="CW65" s="255"/>
      <c r="CX65" s="255"/>
      <c r="CY65" s="255"/>
      <c r="CZ65" s="255"/>
      <c r="DA65" s="255"/>
      <c r="DB65" s="255"/>
      <c r="DC65" s="255"/>
      <c r="DD65" s="255"/>
      <c r="DE65" s="255"/>
      <c r="DF65" s="255"/>
      <c r="DG65" s="255"/>
      <c r="DH65" s="255"/>
      <c r="DI65" s="255"/>
      <c r="DJ65" s="255"/>
      <c r="DK65" s="255"/>
      <c r="DL65" s="255"/>
      <c r="DM65" s="255"/>
      <c r="DN65" s="255"/>
      <c r="DO65" s="255"/>
      <c r="DP65" s="255"/>
      <c r="DQ65" s="255"/>
      <c r="DR65" s="255"/>
      <c r="DS65" s="255"/>
      <c r="DT65" s="255"/>
      <c r="DU65" s="255"/>
      <c r="DV65" s="255"/>
      <c r="DW65" s="255"/>
      <c r="DX65" s="255"/>
      <c r="DY65" s="255"/>
      <c r="DZ65" s="255"/>
      <c r="EA65" s="255"/>
      <c r="EB65" s="255"/>
      <c r="EC65" s="255"/>
      <c r="ED65" s="255"/>
      <c r="EE65" s="255"/>
      <c r="EF65" s="255"/>
      <c r="EG65" s="255"/>
      <c r="EH65" s="255"/>
      <c r="EI65" s="255"/>
      <c r="EJ65" s="255"/>
      <c r="EK65" s="255"/>
      <c r="EL65" s="255"/>
      <c r="EM65" s="255"/>
      <c r="EN65" s="255"/>
      <c r="EO65" s="255"/>
      <c r="EP65" s="255"/>
      <c r="EQ65" s="255"/>
      <c r="ER65" s="255"/>
      <c r="ES65" s="255"/>
      <c r="ET65" s="255"/>
      <c r="EU65" s="255"/>
      <c r="EV65" s="255"/>
      <c r="EW65" s="255"/>
      <c r="EX65" s="235"/>
      <c r="EY65" s="235"/>
      <c r="EZ65" s="235"/>
      <c r="FA65" s="235"/>
      <c r="FB65" s="235"/>
      <c r="FC65" s="235"/>
      <c r="FD65" s="235"/>
    </row>
    <row r="66" spans="2:160" s="8" customFormat="1" x14ac:dyDescent="0.25">
      <c r="B66" s="108"/>
      <c r="C66" s="108"/>
      <c r="D66" s="260"/>
      <c r="E66" s="260"/>
      <c r="F66" s="260"/>
      <c r="G66" s="260"/>
      <c r="H66" s="260"/>
      <c r="I66" s="260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0"/>
      <c r="U66" s="259"/>
      <c r="V66" s="259"/>
      <c r="W66" s="259"/>
      <c r="X66" s="259"/>
      <c r="Y66" s="259"/>
      <c r="Z66" s="259"/>
      <c r="AA66" s="259"/>
      <c r="AB66" s="259"/>
      <c r="AC66" s="259"/>
      <c r="AD66" s="259"/>
      <c r="AE66" s="259"/>
      <c r="AF66" s="259"/>
      <c r="AG66" s="259"/>
      <c r="AH66" s="259"/>
      <c r="AI66" s="259"/>
      <c r="AJ66" s="259"/>
      <c r="AK66" s="259"/>
      <c r="AL66" s="259"/>
      <c r="AM66" s="259"/>
      <c r="AN66" s="259"/>
      <c r="AO66" s="259"/>
      <c r="AP66" s="259"/>
      <c r="AQ66" s="259"/>
      <c r="AR66" s="259"/>
      <c r="AS66" s="259"/>
      <c r="AT66" s="259"/>
      <c r="AU66" s="259"/>
      <c r="AV66" s="259"/>
      <c r="AW66" s="259"/>
      <c r="AX66" s="259"/>
      <c r="AY66" s="259"/>
      <c r="AZ66" s="259"/>
      <c r="BA66" s="259"/>
      <c r="BB66" s="259"/>
      <c r="BC66" s="259"/>
      <c r="BD66" s="259"/>
      <c r="BE66" s="259"/>
      <c r="BF66" s="259"/>
      <c r="BG66" s="259"/>
      <c r="BH66" s="259"/>
      <c r="BI66" s="259"/>
      <c r="BJ66" s="259"/>
      <c r="BK66" s="259"/>
      <c r="BL66" s="259"/>
      <c r="BM66" s="259"/>
      <c r="BN66" s="259"/>
      <c r="BO66" s="259"/>
      <c r="BP66" s="259"/>
      <c r="BQ66" s="259"/>
      <c r="BR66" s="259"/>
      <c r="BS66" s="259"/>
      <c r="BT66" s="259"/>
      <c r="BU66" s="259"/>
      <c r="BV66" s="259"/>
      <c r="BW66" s="259"/>
      <c r="BX66" s="259"/>
      <c r="BY66" s="259"/>
      <c r="BZ66" s="259"/>
      <c r="CA66" s="259"/>
      <c r="CB66" s="259"/>
      <c r="CC66" s="259"/>
      <c r="CD66" s="259"/>
      <c r="CE66" s="259"/>
      <c r="CF66" s="259"/>
      <c r="CG66" s="259"/>
      <c r="CH66" s="259"/>
      <c r="CI66" s="259"/>
      <c r="CJ66" s="259"/>
      <c r="CK66" s="259"/>
      <c r="CL66" s="259"/>
      <c r="CM66" s="259"/>
      <c r="CN66" s="259"/>
      <c r="CO66" s="259"/>
      <c r="CP66" s="259"/>
      <c r="CQ66" s="259"/>
      <c r="CR66" s="259"/>
      <c r="CS66" s="259"/>
      <c r="CT66" s="259"/>
      <c r="CU66" s="259"/>
      <c r="CV66" s="259"/>
      <c r="CW66" s="259"/>
      <c r="CX66" s="259"/>
      <c r="CY66" s="259"/>
      <c r="CZ66" s="259"/>
      <c r="DA66" s="259"/>
      <c r="DB66" s="259"/>
      <c r="DC66" s="259"/>
      <c r="DD66" s="259"/>
      <c r="DE66" s="259"/>
      <c r="DF66" s="259"/>
      <c r="DG66" s="259"/>
      <c r="DH66" s="259"/>
      <c r="DI66" s="259"/>
      <c r="DJ66" s="259"/>
      <c r="DK66" s="259"/>
      <c r="DL66" s="259"/>
      <c r="DM66" s="259"/>
      <c r="DN66" s="259"/>
      <c r="DO66" s="259"/>
      <c r="DP66" s="259"/>
      <c r="DQ66" s="259"/>
      <c r="DR66" s="259"/>
      <c r="DS66" s="259"/>
      <c r="DT66" s="259"/>
      <c r="DU66" s="259"/>
      <c r="DV66" s="259"/>
      <c r="DW66" s="259"/>
      <c r="DX66" s="259"/>
      <c r="DY66" s="259"/>
      <c r="DZ66" s="259"/>
      <c r="EA66" s="259"/>
      <c r="EB66" s="259"/>
      <c r="EC66" s="259"/>
      <c r="ED66" s="259"/>
      <c r="EE66" s="259"/>
      <c r="EF66" s="259"/>
      <c r="EG66" s="259"/>
      <c r="EH66" s="259"/>
      <c r="EI66" s="259"/>
      <c r="EJ66" s="259"/>
      <c r="EK66" s="259"/>
      <c r="EL66" s="259"/>
      <c r="EM66" s="259"/>
      <c r="EN66" s="259"/>
      <c r="EO66" s="259"/>
      <c r="EP66" s="259"/>
      <c r="EQ66" s="259"/>
      <c r="ER66" s="259"/>
      <c r="ES66" s="259"/>
      <c r="ET66" s="259"/>
      <c r="EU66" s="259"/>
      <c r="EV66" s="259"/>
      <c r="EW66" s="259"/>
      <c r="EX66" s="235"/>
      <c r="EY66" s="235"/>
      <c r="EZ66" s="235"/>
      <c r="FA66" s="235"/>
      <c r="FB66" s="235"/>
      <c r="FC66" s="235"/>
      <c r="FD66" s="235"/>
    </row>
    <row r="67" spans="2:160" s="1" customFormat="1" x14ac:dyDescent="0.25">
      <c r="B67" s="108"/>
      <c r="C67" s="108"/>
      <c r="D67" s="260"/>
      <c r="E67" s="260"/>
      <c r="F67" s="260"/>
      <c r="G67" s="260"/>
      <c r="H67" s="260"/>
      <c r="I67" s="260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0"/>
      <c r="U67" s="259"/>
      <c r="V67" s="259"/>
      <c r="W67" s="259"/>
      <c r="X67" s="259"/>
      <c r="Y67" s="259"/>
      <c r="Z67" s="259"/>
      <c r="AA67" s="259"/>
      <c r="AB67" s="259"/>
      <c r="AC67" s="259"/>
      <c r="AD67" s="259"/>
      <c r="AE67" s="259"/>
      <c r="AF67" s="259"/>
      <c r="AG67" s="259"/>
      <c r="AH67" s="259"/>
      <c r="AI67" s="259"/>
      <c r="AJ67" s="259"/>
      <c r="AK67" s="259"/>
      <c r="AL67" s="259"/>
      <c r="AM67" s="259"/>
      <c r="AN67" s="259"/>
      <c r="AO67" s="259"/>
      <c r="AP67" s="259"/>
      <c r="AQ67" s="259"/>
      <c r="AR67" s="259"/>
      <c r="AS67" s="259"/>
      <c r="AT67" s="259"/>
      <c r="AU67" s="259"/>
      <c r="AV67" s="259"/>
      <c r="AW67" s="259"/>
      <c r="AX67" s="259"/>
      <c r="AY67" s="259"/>
      <c r="AZ67" s="259"/>
      <c r="BA67" s="259"/>
      <c r="BB67" s="259"/>
      <c r="BC67" s="259"/>
      <c r="BD67" s="259"/>
      <c r="BE67" s="259"/>
      <c r="BF67" s="259"/>
      <c r="BG67" s="259"/>
      <c r="BH67" s="259"/>
      <c r="BI67" s="259"/>
      <c r="BJ67" s="259"/>
      <c r="BK67" s="259"/>
      <c r="BL67" s="259"/>
      <c r="BM67" s="259"/>
      <c r="BN67" s="259"/>
      <c r="BO67" s="259"/>
      <c r="BP67" s="259"/>
      <c r="BQ67" s="259"/>
      <c r="BR67" s="259"/>
      <c r="BS67" s="259"/>
      <c r="BT67" s="259"/>
      <c r="BU67" s="259"/>
      <c r="BV67" s="259"/>
      <c r="BW67" s="259"/>
      <c r="BX67" s="259"/>
      <c r="BY67" s="259"/>
      <c r="BZ67" s="259"/>
      <c r="CA67" s="259"/>
      <c r="CB67" s="259"/>
      <c r="CC67" s="259"/>
      <c r="CD67" s="259"/>
      <c r="CE67" s="259"/>
      <c r="CF67" s="259"/>
      <c r="CG67" s="259"/>
      <c r="CH67" s="259"/>
      <c r="CI67" s="259"/>
      <c r="CJ67" s="259"/>
      <c r="CK67" s="259"/>
      <c r="CL67" s="259"/>
      <c r="CM67" s="259"/>
      <c r="CN67" s="259"/>
      <c r="CO67" s="259"/>
      <c r="CP67" s="259"/>
      <c r="CQ67" s="259"/>
      <c r="CR67" s="259"/>
      <c r="CS67" s="259"/>
      <c r="CT67" s="259"/>
      <c r="CU67" s="259"/>
      <c r="CV67" s="259"/>
      <c r="CW67" s="259"/>
      <c r="CX67" s="259"/>
      <c r="CY67" s="259"/>
      <c r="CZ67" s="259"/>
      <c r="DA67" s="259"/>
      <c r="DB67" s="259"/>
      <c r="DC67" s="259"/>
      <c r="DD67" s="259"/>
      <c r="DE67" s="259"/>
      <c r="DF67" s="259"/>
      <c r="DG67" s="259"/>
      <c r="DH67" s="259"/>
      <c r="DI67" s="259"/>
      <c r="DJ67" s="259"/>
      <c r="DK67" s="259"/>
      <c r="DL67" s="259"/>
      <c r="DM67" s="259"/>
      <c r="DN67" s="259"/>
      <c r="DO67" s="259"/>
      <c r="DP67" s="259"/>
      <c r="DQ67" s="259"/>
      <c r="DR67" s="259"/>
      <c r="DS67" s="259"/>
      <c r="DT67" s="259"/>
      <c r="DU67" s="259"/>
      <c r="DV67" s="259"/>
      <c r="DW67" s="259"/>
      <c r="DX67" s="259"/>
      <c r="DY67" s="259"/>
      <c r="DZ67" s="259"/>
      <c r="EA67" s="259"/>
      <c r="EB67" s="259"/>
      <c r="EC67" s="259"/>
      <c r="ED67" s="259"/>
      <c r="EE67" s="259"/>
      <c r="EF67" s="259"/>
      <c r="EG67" s="259"/>
      <c r="EH67" s="259"/>
      <c r="EI67" s="259"/>
      <c r="EJ67" s="259"/>
      <c r="EK67" s="259"/>
      <c r="EL67" s="259"/>
      <c r="EM67" s="259"/>
      <c r="EN67" s="259"/>
      <c r="EO67" s="259"/>
      <c r="EP67" s="259"/>
      <c r="EQ67" s="259"/>
      <c r="ER67" s="259"/>
      <c r="ES67" s="259"/>
      <c r="ET67" s="259"/>
      <c r="EU67" s="259"/>
      <c r="EV67" s="259"/>
      <c r="EW67" s="259"/>
      <c r="EX67" s="235"/>
      <c r="EY67" s="235"/>
      <c r="EZ67" s="235"/>
      <c r="FA67" s="235"/>
      <c r="FB67" s="235"/>
      <c r="FC67" s="235"/>
      <c r="FD67" s="235"/>
    </row>
    <row r="68" spans="2:160" s="1" customFormat="1" x14ac:dyDescent="0.25">
      <c r="B68" s="108"/>
      <c r="C68" s="108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0"/>
      <c r="U68" s="259"/>
      <c r="V68" s="259"/>
      <c r="W68" s="259"/>
      <c r="X68" s="259"/>
      <c r="Y68" s="259"/>
      <c r="Z68" s="259"/>
      <c r="AA68" s="259"/>
      <c r="AB68" s="259"/>
      <c r="AC68" s="259"/>
      <c r="AD68" s="259"/>
      <c r="AE68" s="259"/>
      <c r="AF68" s="259"/>
      <c r="AG68" s="259"/>
      <c r="AH68" s="259"/>
      <c r="AI68" s="259"/>
      <c r="AJ68" s="259"/>
      <c r="AK68" s="259"/>
      <c r="AL68" s="259"/>
      <c r="AM68" s="259"/>
      <c r="AN68" s="259"/>
      <c r="AO68" s="259"/>
      <c r="AP68" s="259"/>
      <c r="AQ68" s="259"/>
      <c r="AR68" s="259"/>
      <c r="AS68" s="259"/>
      <c r="AT68" s="259"/>
      <c r="AU68" s="259"/>
      <c r="AV68" s="259"/>
      <c r="AW68" s="259"/>
      <c r="AX68" s="259"/>
      <c r="AY68" s="259"/>
      <c r="AZ68" s="259"/>
      <c r="BA68" s="259"/>
      <c r="BB68" s="259"/>
      <c r="BC68" s="259"/>
      <c r="BD68" s="259"/>
      <c r="BE68" s="259"/>
      <c r="BF68" s="259"/>
      <c r="BG68" s="259"/>
      <c r="BH68" s="259"/>
      <c r="BI68" s="259"/>
      <c r="BJ68" s="259"/>
      <c r="BK68" s="259"/>
      <c r="BL68" s="259"/>
      <c r="BM68" s="259"/>
      <c r="BN68" s="259"/>
      <c r="BO68" s="259"/>
      <c r="BP68" s="259"/>
      <c r="BQ68" s="259"/>
      <c r="BR68" s="259"/>
      <c r="BS68" s="259"/>
      <c r="BT68" s="259"/>
      <c r="BU68" s="259"/>
      <c r="BV68" s="259"/>
      <c r="BW68" s="259"/>
      <c r="BX68" s="259"/>
      <c r="BY68" s="259"/>
      <c r="BZ68" s="259"/>
      <c r="CA68" s="259"/>
      <c r="CB68" s="259"/>
      <c r="CC68" s="259"/>
      <c r="CD68" s="259"/>
      <c r="CE68" s="259"/>
      <c r="CF68" s="259"/>
      <c r="CG68" s="259"/>
      <c r="CH68" s="259"/>
      <c r="CI68" s="259"/>
      <c r="CJ68" s="259"/>
      <c r="CK68" s="259"/>
      <c r="CL68" s="259"/>
      <c r="CM68" s="259"/>
      <c r="CN68" s="259"/>
      <c r="CO68" s="259"/>
      <c r="CP68" s="259"/>
      <c r="CQ68" s="259"/>
      <c r="CR68" s="259"/>
      <c r="CS68" s="259"/>
      <c r="CT68" s="259"/>
      <c r="CU68" s="259"/>
      <c r="CV68" s="259"/>
      <c r="CW68" s="259"/>
      <c r="CX68" s="259"/>
      <c r="CY68" s="259"/>
      <c r="CZ68" s="259"/>
      <c r="DA68" s="259"/>
      <c r="DB68" s="259"/>
      <c r="DC68" s="259"/>
      <c r="DD68" s="259"/>
      <c r="DE68" s="259"/>
      <c r="DF68" s="259"/>
      <c r="DG68" s="259"/>
      <c r="DH68" s="259"/>
      <c r="DI68" s="259"/>
      <c r="DJ68" s="259"/>
      <c r="DK68" s="259"/>
      <c r="DL68" s="259"/>
      <c r="DM68" s="259"/>
      <c r="DN68" s="259"/>
      <c r="DO68" s="259"/>
      <c r="DP68" s="259"/>
      <c r="DQ68" s="259"/>
      <c r="DR68" s="259"/>
      <c r="DS68" s="259"/>
      <c r="DT68" s="259"/>
      <c r="DU68" s="259"/>
      <c r="DV68" s="259"/>
      <c r="DW68" s="259"/>
      <c r="DX68" s="259"/>
      <c r="DY68" s="259"/>
      <c r="DZ68" s="259"/>
      <c r="EA68" s="259"/>
      <c r="EB68" s="259"/>
      <c r="EC68" s="259"/>
      <c r="ED68" s="259"/>
      <c r="EE68" s="259"/>
      <c r="EF68" s="259"/>
      <c r="EG68" s="259"/>
      <c r="EH68" s="259"/>
      <c r="EI68" s="259"/>
      <c r="EJ68" s="259"/>
      <c r="EK68" s="259"/>
      <c r="EL68" s="259"/>
      <c r="EM68" s="259"/>
      <c r="EN68" s="259"/>
      <c r="EO68" s="259"/>
      <c r="EP68" s="259"/>
      <c r="EQ68" s="259"/>
      <c r="ER68" s="259"/>
      <c r="ES68" s="259"/>
      <c r="ET68" s="259"/>
      <c r="EU68" s="259"/>
      <c r="EV68" s="259"/>
      <c r="EW68" s="259"/>
      <c r="EX68" s="235"/>
      <c r="EY68" s="235"/>
      <c r="EZ68" s="235"/>
      <c r="FA68" s="235"/>
      <c r="FB68" s="235"/>
      <c r="FC68" s="235"/>
      <c r="FD68" s="235"/>
    </row>
    <row r="69" spans="2:160" s="1" customFormat="1" x14ac:dyDescent="0.25">
      <c r="B69" s="108"/>
      <c r="C69" s="108"/>
      <c r="D69" s="260"/>
      <c r="E69" s="260"/>
      <c r="F69" s="260"/>
      <c r="G69" s="260"/>
      <c r="H69" s="260"/>
      <c r="I69" s="260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0"/>
      <c r="U69" s="259"/>
      <c r="V69" s="259"/>
      <c r="W69" s="259"/>
      <c r="X69" s="259"/>
      <c r="Y69" s="259"/>
      <c r="Z69" s="259"/>
      <c r="AA69" s="259"/>
      <c r="AB69" s="259"/>
      <c r="AC69" s="259"/>
      <c r="AD69" s="259"/>
      <c r="AE69" s="259"/>
      <c r="AF69" s="259"/>
      <c r="AG69" s="259"/>
      <c r="AH69" s="259"/>
      <c r="AI69" s="259"/>
      <c r="AJ69" s="259"/>
      <c r="AK69" s="259"/>
      <c r="AL69" s="259"/>
      <c r="AM69" s="259"/>
      <c r="AN69" s="259"/>
      <c r="AO69" s="259"/>
      <c r="AP69" s="259"/>
      <c r="AQ69" s="259"/>
      <c r="AR69" s="259"/>
      <c r="AS69" s="259"/>
      <c r="AT69" s="259"/>
      <c r="AU69" s="259"/>
      <c r="AV69" s="259"/>
      <c r="AW69" s="259"/>
      <c r="AX69" s="259"/>
      <c r="AY69" s="259"/>
      <c r="AZ69" s="259"/>
      <c r="BA69" s="259"/>
      <c r="BB69" s="259"/>
      <c r="BC69" s="259"/>
      <c r="BD69" s="259"/>
      <c r="BE69" s="259"/>
      <c r="BF69" s="259"/>
      <c r="BG69" s="259"/>
      <c r="BH69" s="259"/>
      <c r="BI69" s="259"/>
      <c r="BJ69" s="259"/>
      <c r="BK69" s="259"/>
      <c r="BL69" s="259"/>
      <c r="BM69" s="259"/>
      <c r="BN69" s="259"/>
      <c r="BO69" s="259"/>
      <c r="BP69" s="259"/>
      <c r="BQ69" s="259"/>
      <c r="BR69" s="259"/>
      <c r="BS69" s="259"/>
      <c r="BT69" s="259"/>
      <c r="BU69" s="259"/>
      <c r="BV69" s="259"/>
      <c r="BW69" s="259"/>
      <c r="BX69" s="259"/>
      <c r="BY69" s="259"/>
      <c r="BZ69" s="259"/>
      <c r="CA69" s="259"/>
      <c r="CB69" s="259"/>
      <c r="CC69" s="259"/>
      <c r="CD69" s="259"/>
      <c r="CE69" s="259"/>
      <c r="CF69" s="259"/>
      <c r="CG69" s="259"/>
      <c r="CH69" s="259"/>
      <c r="CI69" s="259"/>
      <c r="CJ69" s="259"/>
      <c r="CK69" s="259"/>
      <c r="CL69" s="259"/>
      <c r="CM69" s="259"/>
      <c r="CN69" s="259"/>
      <c r="CO69" s="259"/>
      <c r="CP69" s="259"/>
      <c r="CQ69" s="259"/>
      <c r="CR69" s="259"/>
      <c r="CS69" s="259"/>
      <c r="CT69" s="259"/>
      <c r="CU69" s="259"/>
      <c r="CV69" s="259"/>
      <c r="CW69" s="259"/>
      <c r="CX69" s="259"/>
      <c r="CY69" s="259"/>
      <c r="CZ69" s="259"/>
      <c r="DA69" s="259"/>
      <c r="DB69" s="259"/>
      <c r="DC69" s="259"/>
      <c r="DD69" s="259"/>
      <c r="DE69" s="259"/>
      <c r="DF69" s="259"/>
      <c r="DG69" s="259"/>
      <c r="DH69" s="259"/>
      <c r="DI69" s="259"/>
      <c r="DJ69" s="259"/>
      <c r="DK69" s="259"/>
      <c r="DL69" s="259"/>
      <c r="DM69" s="259"/>
      <c r="DN69" s="259"/>
      <c r="DO69" s="259"/>
      <c r="DP69" s="259"/>
      <c r="DQ69" s="259"/>
      <c r="DR69" s="259"/>
      <c r="DS69" s="259"/>
      <c r="DT69" s="259"/>
      <c r="DU69" s="259"/>
      <c r="DV69" s="259"/>
      <c r="DW69" s="259"/>
      <c r="DX69" s="259"/>
      <c r="DY69" s="259"/>
      <c r="DZ69" s="259"/>
      <c r="EA69" s="259"/>
      <c r="EB69" s="259"/>
      <c r="EC69" s="259"/>
      <c r="ED69" s="259"/>
      <c r="EE69" s="259"/>
      <c r="EF69" s="259"/>
      <c r="EG69" s="259"/>
      <c r="EH69" s="259"/>
      <c r="EI69" s="259"/>
      <c r="EJ69" s="259"/>
      <c r="EK69" s="259"/>
      <c r="EL69" s="259"/>
      <c r="EM69" s="259"/>
      <c r="EN69" s="259"/>
      <c r="EO69" s="259"/>
      <c r="EP69" s="259"/>
      <c r="EQ69" s="259"/>
      <c r="ER69" s="259"/>
      <c r="ES69" s="259"/>
      <c r="ET69" s="259"/>
      <c r="EU69" s="259"/>
      <c r="EV69" s="259"/>
      <c r="EW69" s="259"/>
      <c r="EX69" s="235"/>
      <c r="EY69" s="235"/>
      <c r="EZ69" s="235"/>
      <c r="FA69" s="235"/>
      <c r="FB69" s="235"/>
      <c r="FC69" s="235"/>
      <c r="FD69" s="235"/>
    </row>
    <row r="70" spans="2:160" s="1" customFormat="1" x14ac:dyDescent="0.25">
      <c r="B70" s="108"/>
      <c r="C70" s="108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59"/>
      <c r="V70" s="259"/>
      <c r="W70" s="259"/>
      <c r="X70" s="259"/>
      <c r="Y70" s="259"/>
      <c r="Z70" s="259"/>
      <c r="AA70" s="259"/>
      <c r="AB70" s="259"/>
      <c r="AC70" s="259"/>
      <c r="AD70" s="259"/>
      <c r="AE70" s="259"/>
      <c r="AF70" s="259"/>
      <c r="AG70" s="259"/>
      <c r="AH70" s="259"/>
      <c r="AI70" s="259"/>
      <c r="AJ70" s="259"/>
      <c r="AK70" s="259"/>
      <c r="AL70" s="259"/>
      <c r="AM70" s="259"/>
      <c r="AN70" s="259"/>
      <c r="AO70" s="259"/>
      <c r="AP70" s="259"/>
      <c r="AQ70" s="259"/>
      <c r="AR70" s="259"/>
      <c r="AS70" s="259"/>
      <c r="AT70" s="259"/>
      <c r="AU70" s="259"/>
      <c r="AV70" s="259"/>
      <c r="AW70" s="259"/>
      <c r="AX70" s="259"/>
      <c r="AY70" s="259"/>
      <c r="AZ70" s="259"/>
      <c r="BA70" s="259"/>
      <c r="BB70" s="259"/>
      <c r="BC70" s="259"/>
      <c r="BD70" s="259"/>
      <c r="BE70" s="259"/>
      <c r="BF70" s="259"/>
      <c r="BG70" s="259"/>
      <c r="BH70" s="259"/>
      <c r="BI70" s="259"/>
      <c r="BJ70" s="259"/>
      <c r="BK70" s="259"/>
      <c r="BL70" s="259"/>
      <c r="BM70" s="259"/>
      <c r="BN70" s="259"/>
      <c r="BO70" s="259"/>
      <c r="BP70" s="259"/>
      <c r="BQ70" s="259"/>
      <c r="BR70" s="259"/>
      <c r="BS70" s="259"/>
      <c r="BT70" s="259"/>
      <c r="BU70" s="259"/>
      <c r="BV70" s="259"/>
      <c r="BW70" s="259"/>
      <c r="BX70" s="259"/>
      <c r="BY70" s="259"/>
      <c r="BZ70" s="259"/>
      <c r="CA70" s="259"/>
      <c r="CB70" s="259"/>
      <c r="CC70" s="259"/>
      <c r="CD70" s="259"/>
      <c r="CE70" s="259"/>
      <c r="CF70" s="259"/>
      <c r="CG70" s="259"/>
      <c r="CH70" s="259"/>
      <c r="CI70" s="259"/>
      <c r="CJ70" s="259"/>
      <c r="CK70" s="259"/>
      <c r="CL70" s="259"/>
      <c r="CM70" s="259"/>
      <c r="CN70" s="259"/>
      <c r="CO70" s="259"/>
      <c r="CP70" s="259"/>
      <c r="CQ70" s="259"/>
      <c r="CR70" s="259"/>
      <c r="CS70" s="259"/>
      <c r="CT70" s="259"/>
      <c r="CU70" s="259"/>
      <c r="CV70" s="259"/>
      <c r="CW70" s="259"/>
      <c r="CX70" s="259"/>
      <c r="CY70" s="259"/>
      <c r="CZ70" s="259"/>
      <c r="DA70" s="259"/>
      <c r="DB70" s="259"/>
      <c r="DC70" s="259"/>
      <c r="DD70" s="259"/>
      <c r="DE70" s="259"/>
      <c r="DF70" s="259"/>
      <c r="DG70" s="259"/>
      <c r="DH70" s="259"/>
      <c r="DI70" s="259"/>
      <c r="DJ70" s="259"/>
      <c r="DK70" s="259"/>
      <c r="DL70" s="259"/>
      <c r="DM70" s="259"/>
      <c r="DN70" s="259"/>
      <c r="DO70" s="259"/>
      <c r="DP70" s="259"/>
      <c r="DQ70" s="259"/>
      <c r="DR70" s="259"/>
      <c r="DS70" s="259"/>
      <c r="DT70" s="259"/>
      <c r="DU70" s="259"/>
      <c r="DV70" s="259"/>
      <c r="DW70" s="259"/>
      <c r="DX70" s="259"/>
      <c r="DY70" s="259"/>
      <c r="DZ70" s="259"/>
      <c r="EA70" s="259"/>
      <c r="EB70" s="259"/>
      <c r="EC70" s="259"/>
      <c r="ED70" s="259"/>
      <c r="EE70" s="259"/>
      <c r="EF70" s="259"/>
      <c r="EG70" s="259"/>
      <c r="EH70" s="259"/>
      <c r="EI70" s="259"/>
      <c r="EJ70" s="259"/>
      <c r="EK70" s="259"/>
      <c r="EL70" s="259"/>
      <c r="EM70" s="259"/>
      <c r="EN70" s="259"/>
      <c r="EO70" s="259"/>
      <c r="EP70" s="259"/>
      <c r="EQ70" s="259"/>
      <c r="ER70" s="259"/>
      <c r="ES70" s="259"/>
      <c r="ET70" s="259"/>
      <c r="EU70" s="259"/>
      <c r="EV70" s="259"/>
      <c r="EW70" s="259"/>
      <c r="EX70" s="235"/>
      <c r="EY70" s="235"/>
      <c r="EZ70" s="235"/>
      <c r="FA70" s="235"/>
      <c r="FB70" s="235"/>
      <c r="FC70" s="235"/>
      <c r="FD70" s="235"/>
    </row>
    <row r="71" spans="2:160" s="1" customFormat="1" x14ac:dyDescent="0.25">
      <c r="B71" s="108"/>
      <c r="C71" s="108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0"/>
      <c r="U71" s="259"/>
      <c r="V71" s="259"/>
      <c r="W71" s="259"/>
      <c r="X71" s="259"/>
      <c r="Y71" s="259"/>
      <c r="Z71" s="259"/>
      <c r="AA71" s="259"/>
      <c r="AB71" s="259"/>
      <c r="AC71" s="259"/>
      <c r="AD71" s="259"/>
      <c r="AE71" s="259"/>
      <c r="AF71" s="259"/>
      <c r="AG71" s="259"/>
      <c r="AH71" s="259"/>
      <c r="AI71" s="259"/>
      <c r="AJ71" s="259"/>
      <c r="AK71" s="259"/>
      <c r="AL71" s="259"/>
      <c r="AM71" s="259"/>
      <c r="AN71" s="259"/>
      <c r="AO71" s="259"/>
      <c r="AP71" s="259"/>
      <c r="AQ71" s="259"/>
      <c r="AR71" s="259"/>
      <c r="AS71" s="259"/>
      <c r="AT71" s="259"/>
      <c r="AU71" s="259"/>
      <c r="AV71" s="259"/>
      <c r="AW71" s="259"/>
      <c r="AX71" s="259"/>
      <c r="AY71" s="259"/>
      <c r="AZ71" s="259"/>
      <c r="BA71" s="259"/>
      <c r="BB71" s="259"/>
      <c r="BC71" s="259"/>
      <c r="BD71" s="259"/>
      <c r="BE71" s="259"/>
      <c r="BF71" s="259"/>
      <c r="BG71" s="259"/>
      <c r="BH71" s="259"/>
      <c r="BI71" s="259"/>
      <c r="BJ71" s="259"/>
      <c r="BK71" s="259"/>
      <c r="BL71" s="259"/>
      <c r="BM71" s="259"/>
      <c r="BN71" s="259"/>
      <c r="BO71" s="259"/>
      <c r="BP71" s="259"/>
      <c r="BQ71" s="259"/>
      <c r="BR71" s="259"/>
      <c r="BS71" s="259"/>
      <c r="BT71" s="259"/>
      <c r="BU71" s="259"/>
      <c r="BV71" s="259"/>
      <c r="BW71" s="259"/>
      <c r="BX71" s="259"/>
      <c r="BY71" s="259"/>
      <c r="BZ71" s="259"/>
      <c r="CA71" s="259"/>
      <c r="CB71" s="259"/>
      <c r="CC71" s="259"/>
      <c r="CD71" s="259"/>
      <c r="CE71" s="259"/>
      <c r="CF71" s="259"/>
      <c r="CG71" s="259"/>
      <c r="CH71" s="259"/>
      <c r="CI71" s="259"/>
      <c r="CJ71" s="259"/>
      <c r="CK71" s="259"/>
      <c r="CL71" s="259"/>
      <c r="CM71" s="259"/>
      <c r="CN71" s="259"/>
      <c r="CO71" s="259"/>
      <c r="CP71" s="259"/>
      <c r="CQ71" s="259"/>
      <c r="CR71" s="259"/>
      <c r="CS71" s="259"/>
      <c r="CT71" s="259"/>
      <c r="CU71" s="259"/>
      <c r="CV71" s="259"/>
      <c r="CW71" s="259"/>
      <c r="CX71" s="259"/>
      <c r="CY71" s="259"/>
      <c r="CZ71" s="259"/>
      <c r="DA71" s="259"/>
      <c r="DB71" s="259"/>
      <c r="DC71" s="259"/>
      <c r="DD71" s="259"/>
      <c r="DE71" s="259"/>
      <c r="DF71" s="259"/>
      <c r="DG71" s="259"/>
      <c r="DH71" s="259"/>
      <c r="DI71" s="259"/>
      <c r="DJ71" s="259"/>
      <c r="DK71" s="259"/>
      <c r="DL71" s="259"/>
      <c r="DM71" s="259"/>
      <c r="DN71" s="259"/>
      <c r="DO71" s="259"/>
      <c r="DP71" s="259"/>
      <c r="DQ71" s="259"/>
      <c r="DR71" s="259"/>
      <c r="DS71" s="259"/>
      <c r="DT71" s="259"/>
      <c r="DU71" s="259"/>
      <c r="DV71" s="259"/>
      <c r="DW71" s="259"/>
      <c r="DX71" s="259"/>
      <c r="DY71" s="259"/>
      <c r="DZ71" s="259"/>
      <c r="EA71" s="259"/>
      <c r="EB71" s="259"/>
      <c r="EC71" s="259"/>
      <c r="ED71" s="259"/>
      <c r="EE71" s="259"/>
      <c r="EF71" s="259"/>
      <c r="EG71" s="259"/>
      <c r="EH71" s="259"/>
      <c r="EI71" s="259"/>
      <c r="EJ71" s="259"/>
      <c r="EK71" s="259"/>
      <c r="EL71" s="259"/>
      <c r="EM71" s="259"/>
      <c r="EN71" s="259"/>
      <c r="EO71" s="259"/>
      <c r="EP71" s="259"/>
      <c r="EQ71" s="259"/>
      <c r="ER71" s="259"/>
      <c r="ES71" s="259"/>
      <c r="ET71" s="259"/>
      <c r="EU71" s="259"/>
      <c r="EV71" s="259"/>
      <c r="EW71" s="259"/>
      <c r="EX71" s="235"/>
      <c r="EY71" s="235"/>
      <c r="EZ71" s="235"/>
      <c r="FA71" s="235"/>
      <c r="FB71" s="235"/>
      <c r="FC71" s="235"/>
      <c r="FD71" s="235"/>
    </row>
    <row r="72" spans="2:160" s="1" customFormat="1" x14ac:dyDescent="0.25">
      <c r="B72" s="108"/>
      <c r="C72" s="108"/>
      <c r="D72" s="260"/>
      <c r="E72" s="260"/>
      <c r="F72" s="260"/>
      <c r="G72" s="260"/>
      <c r="H72" s="260"/>
      <c r="I72" s="260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0"/>
      <c r="U72" s="259"/>
      <c r="V72" s="259"/>
      <c r="W72" s="259"/>
      <c r="X72" s="259"/>
      <c r="Y72" s="259"/>
      <c r="Z72" s="259"/>
      <c r="AA72" s="259"/>
      <c r="AB72" s="259"/>
      <c r="AC72" s="259"/>
      <c r="AD72" s="259"/>
      <c r="AE72" s="259"/>
      <c r="AF72" s="259"/>
      <c r="AG72" s="259"/>
      <c r="AH72" s="259"/>
      <c r="AI72" s="259"/>
      <c r="AJ72" s="259"/>
      <c r="AK72" s="259"/>
      <c r="AL72" s="259"/>
      <c r="AM72" s="259"/>
      <c r="AN72" s="259"/>
      <c r="AO72" s="259"/>
      <c r="AP72" s="259"/>
      <c r="AQ72" s="259"/>
      <c r="AR72" s="259"/>
      <c r="AS72" s="259"/>
      <c r="AT72" s="259"/>
      <c r="AU72" s="259"/>
      <c r="AV72" s="259"/>
      <c r="AW72" s="259"/>
      <c r="AX72" s="259"/>
      <c r="AY72" s="259"/>
      <c r="AZ72" s="259"/>
      <c r="BA72" s="259"/>
      <c r="BB72" s="259"/>
      <c r="BC72" s="259"/>
      <c r="BD72" s="259"/>
      <c r="BE72" s="259"/>
      <c r="BF72" s="259"/>
      <c r="BG72" s="259"/>
      <c r="BH72" s="259"/>
      <c r="BI72" s="259"/>
      <c r="BJ72" s="259"/>
      <c r="BK72" s="259"/>
      <c r="BL72" s="259"/>
      <c r="BM72" s="259"/>
      <c r="BN72" s="259"/>
      <c r="BO72" s="259"/>
      <c r="BP72" s="259"/>
      <c r="BQ72" s="259"/>
      <c r="BR72" s="259"/>
      <c r="BS72" s="259"/>
      <c r="BT72" s="259"/>
      <c r="BU72" s="259"/>
      <c r="BV72" s="259"/>
      <c r="BW72" s="259"/>
      <c r="BX72" s="259"/>
      <c r="BY72" s="259"/>
      <c r="BZ72" s="259"/>
      <c r="CA72" s="259"/>
      <c r="CB72" s="259"/>
      <c r="CC72" s="259"/>
      <c r="CD72" s="259"/>
      <c r="CE72" s="259"/>
      <c r="CF72" s="259"/>
      <c r="CG72" s="259"/>
      <c r="CH72" s="259"/>
      <c r="CI72" s="259"/>
      <c r="CJ72" s="259"/>
      <c r="CK72" s="259"/>
      <c r="CL72" s="259"/>
      <c r="CM72" s="259"/>
      <c r="CN72" s="259"/>
      <c r="CO72" s="259"/>
      <c r="CP72" s="259"/>
      <c r="CQ72" s="259"/>
      <c r="CR72" s="259"/>
      <c r="CS72" s="259"/>
      <c r="CT72" s="259"/>
      <c r="CU72" s="259"/>
      <c r="CV72" s="259"/>
      <c r="CW72" s="259"/>
      <c r="CX72" s="259"/>
      <c r="CY72" s="259"/>
      <c r="CZ72" s="259"/>
      <c r="DA72" s="259"/>
      <c r="DB72" s="259"/>
      <c r="DC72" s="259"/>
      <c r="DD72" s="259"/>
      <c r="DE72" s="259"/>
      <c r="DF72" s="259"/>
      <c r="DG72" s="259"/>
      <c r="DH72" s="259"/>
      <c r="DI72" s="259"/>
      <c r="DJ72" s="259"/>
      <c r="DK72" s="259"/>
      <c r="DL72" s="259"/>
      <c r="DM72" s="259"/>
      <c r="DN72" s="259"/>
      <c r="DO72" s="259"/>
      <c r="DP72" s="259"/>
      <c r="DQ72" s="259"/>
      <c r="DR72" s="259"/>
      <c r="DS72" s="259"/>
      <c r="DT72" s="259"/>
      <c r="DU72" s="259"/>
      <c r="DV72" s="259"/>
      <c r="DW72" s="259"/>
      <c r="DX72" s="259"/>
      <c r="DY72" s="259"/>
      <c r="DZ72" s="259"/>
      <c r="EA72" s="259"/>
      <c r="EB72" s="259"/>
      <c r="EC72" s="259"/>
      <c r="ED72" s="259"/>
      <c r="EE72" s="259"/>
      <c r="EF72" s="259"/>
      <c r="EG72" s="259"/>
      <c r="EH72" s="259"/>
      <c r="EI72" s="259"/>
      <c r="EJ72" s="259"/>
      <c r="EK72" s="259"/>
      <c r="EL72" s="259"/>
      <c r="EM72" s="259"/>
      <c r="EN72" s="259"/>
      <c r="EO72" s="259"/>
      <c r="EP72" s="259"/>
      <c r="EQ72" s="259"/>
      <c r="ER72" s="259"/>
      <c r="ES72" s="259"/>
      <c r="ET72" s="259"/>
      <c r="EU72" s="259"/>
      <c r="EV72" s="259"/>
      <c r="EW72" s="259"/>
      <c r="EX72" s="259"/>
      <c r="EY72" s="259"/>
      <c r="EZ72" s="259"/>
      <c r="FA72" s="259"/>
      <c r="FB72" s="259"/>
      <c r="FC72" s="235"/>
      <c r="FD72" s="235"/>
    </row>
    <row r="73" spans="2:160" s="1" customFormat="1" x14ac:dyDescent="0.25">
      <c r="B73" s="108"/>
      <c r="C73" s="108"/>
      <c r="D73" s="260"/>
      <c r="E73" s="260"/>
      <c r="F73" s="260"/>
      <c r="G73" s="260"/>
      <c r="H73" s="260"/>
      <c r="I73" s="260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0"/>
      <c r="U73" s="259"/>
      <c r="V73" s="259"/>
      <c r="W73" s="259"/>
      <c r="X73" s="259"/>
      <c r="Y73" s="259"/>
      <c r="Z73" s="259"/>
      <c r="AA73" s="259"/>
      <c r="AB73" s="259"/>
      <c r="AC73" s="259"/>
      <c r="AD73" s="259"/>
      <c r="AE73" s="259"/>
      <c r="AF73" s="259"/>
      <c r="AG73" s="259"/>
      <c r="AH73" s="259"/>
      <c r="AI73" s="259"/>
      <c r="AJ73" s="259"/>
      <c r="AK73" s="259"/>
      <c r="AL73" s="259"/>
      <c r="AM73" s="259"/>
      <c r="AN73" s="259"/>
      <c r="AO73" s="259"/>
      <c r="AP73" s="259"/>
      <c r="AQ73" s="259"/>
      <c r="AR73" s="259"/>
      <c r="AS73" s="259"/>
      <c r="AT73" s="259"/>
      <c r="AU73" s="259"/>
      <c r="AV73" s="259"/>
      <c r="AW73" s="259"/>
      <c r="AX73" s="259"/>
      <c r="AY73" s="259"/>
      <c r="AZ73" s="259"/>
      <c r="BA73" s="259"/>
      <c r="BB73" s="259"/>
      <c r="BC73" s="259"/>
      <c r="BD73" s="259"/>
      <c r="BE73" s="259"/>
      <c r="BF73" s="259"/>
      <c r="BG73" s="259"/>
      <c r="BH73" s="259"/>
      <c r="BI73" s="259"/>
      <c r="BJ73" s="259"/>
      <c r="BK73" s="259"/>
      <c r="BL73" s="259"/>
      <c r="BM73" s="259"/>
      <c r="BN73" s="259"/>
      <c r="BO73" s="259"/>
      <c r="BP73" s="259"/>
      <c r="BQ73" s="259"/>
      <c r="BR73" s="259"/>
      <c r="BS73" s="259"/>
      <c r="BT73" s="259"/>
      <c r="BU73" s="259"/>
      <c r="BV73" s="259"/>
      <c r="BW73" s="259"/>
      <c r="BX73" s="259"/>
      <c r="BY73" s="259"/>
      <c r="BZ73" s="259"/>
      <c r="CA73" s="259"/>
      <c r="CB73" s="259"/>
      <c r="CC73" s="259"/>
      <c r="CD73" s="259"/>
      <c r="CE73" s="259"/>
      <c r="CF73" s="259"/>
      <c r="CG73" s="259"/>
      <c r="CH73" s="259"/>
      <c r="CI73" s="259"/>
      <c r="CJ73" s="259"/>
      <c r="CK73" s="259"/>
      <c r="CL73" s="259"/>
      <c r="CM73" s="259"/>
      <c r="CN73" s="259"/>
      <c r="CO73" s="259"/>
      <c r="CP73" s="259"/>
      <c r="CQ73" s="259"/>
      <c r="CR73" s="259"/>
      <c r="CS73" s="259"/>
      <c r="CT73" s="259"/>
      <c r="CU73" s="259"/>
      <c r="CV73" s="259"/>
      <c r="CW73" s="259"/>
      <c r="CX73" s="259"/>
      <c r="CY73" s="259"/>
      <c r="CZ73" s="259"/>
      <c r="DA73" s="259"/>
      <c r="DB73" s="259"/>
      <c r="DC73" s="259"/>
      <c r="DD73" s="259"/>
      <c r="DE73" s="259"/>
      <c r="DF73" s="259"/>
      <c r="DG73" s="259"/>
      <c r="DH73" s="259"/>
      <c r="DI73" s="259"/>
      <c r="DJ73" s="259"/>
      <c r="DK73" s="259"/>
      <c r="DL73" s="259"/>
      <c r="DM73" s="259"/>
      <c r="DN73" s="259"/>
      <c r="DO73" s="259"/>
      <c r="DP73" s="259"/>
      <c r="DQ73" s="259"/>
      <c r="DR73" s="259"/>
      <c r="DS73" s="259"/>
      <c r="DT73" s="259"/>
      <c r="DU73" s="259"/>
      <c r="DV73" s="259"/>
      <c r="DW73" s="259"/>
      <c r="DX73" s="259"/>
      <c r="DY73" s="259"/>
      <c r="DZ73" s="259"/>
      <c r="EA73" s="259"/>
      <c r="EB73" s="259"/>
      <c r="EC73" s="259"/>
      <c r="ED73" s="259"/>
      <c r="EE73" s="259"/>
      <c r="EF73" s="259"/>
      <c r="EG73" s="259"/>
      <c r="EH73" s="259"/>
      <c r="EI73" s="259"/>
      <c r="EJ73" s="259"/>
      <c r="EK73" s="259"/>
      <c r="EL73" s="259"/>
      <c r="EM73" s="259"/>
      <c r="EN73" s="259"/>
      <c r="EO73" s="259"/>
      <c r="EP73" s="259"/>
      <c r="EQ73" s="259"/>
      <c r="ER73" s="259"/>
      <c r="ES73" s="259"/>
      <c r="ET73" s="259"/>
      <c r="EU73" s="259"/>
      <c r="EV73" s="259"/>
      <c r="EW73" s="259"/>
      <c r="EX73" s="259"/>
      <c r="EY73" s="259"/>
      <c r="EZ73" s="259"/>
      <c r="FA73" s="259"/>
      <c r="FB73" s="259"/>
      <c r="FC73" s="235"/>
      <c r="FD73" s="235"/>
    </row>
    <row r="74" spans="2:160" s="1" customFormat="1" x14ac:dyDescent="0.25">
      <c r="B74" s="108"/>
      <c r="C74" s="108"/>
      <c r="D74" s="260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0"/>
      <c r="U74" s="259"/>
      <c r="V74" s="259"/>
      <c r="W74" s="259"/>
      <c r="X74" s="259"/>
      <c r="Y74" s="259"/>
      <c r="Z74" s="259"/>
      <c r="AA74" s="259"/>
      <c r="AB74" s="259"/>
      <c r="AC74" s="259"/>
      <c r="AD74" s="259"/>
      <c r="AE74" s="259"/>
      <c r="AF74" s="259"/>
      <c r="AG74" s="259"/>
      <c r="AH74" s="259"/>
      <c r="AI74" s="259"/>
      <c r="AJ74" s="259"/>
      <c r="AK74" s="259"/>
      <c r="AL74" s="259"/>
      <c r="AM74" s="259"/>
      <c r="AN74" s="259"/>
      <c r="AO74" s="259"/>
      <c r="AP74" s="259"/>
      <c r="AQ74" s="259"/>
      <c r="AR74" s="259"/>
      <c r="AS74" s="259"/>
      <c r="AT74" s="259"/>
      <c r="AU74" s="259"/>
      <c r="AV74" s="259"/>
      <c r="AW74" s="259"/>
      <c r="AX74" s="259"/>
      <c r="AY74" s="259"/>
      <c r="AZ74" s="259"/>
      <c r="BA74" s="259"/>
      <c r="BB74" s="259"/>
      <c r="BC74" s="259"/>
      <c r="BD74" s="259"/>
      <c r="BE74" s="259"/>
      <c r="BF74" s="259"/>
      <c r="BG74" s="259"/>
      <c r="BH74" s="259"/>
      <c r="BI74" s="259"/>
      <c r="BJ74" s="259"/>
      <c r="BK74" s="259"/>
      <c r="BL74" s="259"/>
      <c r="BM74" s="259"/>
      <c r="BN74" s="259"/>
      <c r="BO74" s="259"/>
      <c r="BP74" s="259"/>
      <c r="BQ74" s="259"/>
      <c r="BR74" s="259"/>
      <c r="BS74" s="259"/>
      <c r="BT74" s="259"/>
      <c r="BU74" s="259"/>
      <c r="BV74" s="259"/>
      <c r="BW74" s="259"/>
      <c r="BX74" s="259"/>
      <c r="BY74" s="259"/>
      <c r="BZ74" s="259"/>
      <c r="CA74" s="259"/>
      <c r="CB74" s="259"/>
      <c r="CC74" s="259"/>
      <c r="CD74" s="259"/>
      <c r="CE74" s="259"/>
      <c r="CF74" s="259"/>
      <c r="CG74" s="259"/>
      <c r="CH74" s="259"/>
      <c r="CI74" s="259"/>
      <c r="CJ74" s="259"/>
      <c r="CK74" s="259"/>
      <c r="CL74" s="259"/>
      <c r="CM74" s="259"/>
      <c r="CN74" s="259"/>
      <c r="CO74" s="259"/>
      <c r="CP74" s="259"/>
      <c r="CQ74" s="259"/>
      <c r="CR74" s="259"/>
      <c r="CS74" s="259"/>
      <c r="CT74" s="259"/>
      <c r="CU74" s="259"/>
      <c r="CV74" s="259"/>
      <c r="CW74" s="259"/>
      <c r="CX74" s="259"/>
      <c r="CY74" s="259"/>
      <c r="CZ74" s="259"/>
      <c r="DA74" s="259"/>
      <c r="DB74" s="259"/>
      <c r="DC74" s="259"/>
      <c r="DD74" s="259"/>
      <c r="DE74" s="259"/>
      <c r="DF74" s="259"/>
      <c r="DG74" s="259"/>
      <c r="DH74" s="259"/>
      <c r="DI74" s="259"/>
      <c r="DJ74" s="259"/>
      <c r="DK74" s="259"/>
      <c r="DL74" s="259"/>
      <c r="DM74" s="259"/>
      <c r="DN74" s="259"/>
      <c r="DO74" s="259"/>
      <c r="DP74" s="259"/>
      <c r="DQ74" s="259"/>
      <c r="DR74" s="259"/>
      <c r="DS74" s="259"/>
      <c r="DT74" s="259"/>
      <c r="DU74" s="259"/>
      <c r="DV74" s="259"/>
      <c r="DW74" s="259"/>
      <c r="DX74" s="259"/>
      <c r="DY74" s="259"/>
      <c r="DZ74" s="259"/>
      <c r="EA74" s="259"/>
      <c r="EB74" s="259"/>
      <c r="EC74" s="259"/>
      <c r="ED74" s="259"/>
      <c r="EE74" s="259"/>
      <c r="EF74" s="259"/>
      <c r="EG74" s="259"/>
      <c r="EH74" s="259"/>
      <c r="EI74" s="259"/>
      <c r="EJ74" s="259"/>
      <c r="EK74" s="259"/>
      <c r="EL74" s="259"/>
      <c r="EM74" s="259"/>
      <c r="EN74" s="259"/>
      <c r="EO74" s="259"/>
      <c r="EP74" s="259"/>
      <c r="EQ74" s="259"/>
      <c r="ER74" s="259"/>
      <c r="ES74" s="259"/>
      <c r="ET74" s="259"/>
      <c r="EU74" s="259"/>
      <c r="EV74" s="259"/>
      <c r="EW74" s="259"/>
      <c r="EX74" s="259"/>
      <c r="EY74" s="259"/>
      <c r="EZ74" s="259"/>
      <c r="FA74" s="259"/>
      <c r="FB74" s="259"/>
      <c r="FC74" s="235"/>
      <c r="FD74" s="235"/>
    </row>
    <row r="75" spans="2:160" s="1" customFormat="1" x14ac:dyDescent="0.25">
      <c r="B75" s="108"/>
      <c r="C75" s="108"/>
      <c r="D75" s="260"/>
      <c r="E75" s="260"/>
      <c r="F75" s="260"/>
      <c r="G75" s="260"/>
      <c r="H75" s="260"/>
      <c r="I75" s="260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0"/>
      <c r="U75" s="259"/>
      <c r="V75" s="259"/>
      <c r="W75" s="259"/>
      <c r="X75" s="259"/>
      <c r="Y75" s="259"/>
      <c r="Z75" s="259"/>
      <c r="AA75" s="259"/>
      <c r="AB75" s="259"/>
      <c r="AC75" s="259"/>
      <c r="AD75" s="259"/>
      <c r="AE75" s="259"/>
      <c r="AF75" s="259"/>
      <c r="AG75" s="259"/>
      <c r="AH75" s="259"/>
      <c r="AI75" s="259"/>
      <c r="AJ75" s="259"/>
      <c r="AK75" s="259"/>
      <c r="AL75" s="259"/>
      <c r="AM75" s="259"/>
      <c r="AN75" s="259"/>
      <c r="AO75" s="259"/>
      <c r="AP75" s="259"/>
      <c r="AQ75" s="259"/>
      <c r="AR75" s="259"/>
      <c r="AS75" s="259"/>
      <c r="AT75" s="259"/>
      <c r="AU75" s="259"/>
      <c r="AV75" s="259"/>
      <c r="AW75" s="259"/>
      <c r="AX75" s="259"/>
      <c r="AY75" s="259"/>
      <c r="AZ75" s="259"/>
      <c r="BA75" s="259"/>
      <c r="BB75" s="259"/>
      <c r="BC75" s="259"/>
      <c r="BD75" s="259"/>
      <c r="BE75" s="259"/>
      <c r="BF75" s="259"/>
      <c r="BG75" s="259"/>
      <c r="BH75" s="259"/>
      <c r="BI75" s="259"/>
      <c r="BJ75" s="259"/>
      <c r="BK75" s="259"/>
      <c r="BL75" s="259"/>
      <c r="BM75" s="259"/>
      <c r="BN75" s="259"/>
      <c r="BO75" s="259"/>
      <c r="BP75" s="259"/>
      <c r="BQ75" s="259"/>
      <c r="BR75" s="259"/>
      <c r="BS75" s="259"/>
      <c r="BT75" s="259"/>
      <c r="BU75" s="259"/>
      <c r="BV75" s="259"/>
      <c r="BW75" s="259"/>
      <c r="BX75" s="259"/>
      <c r="BY75" s="259"/>
      <c r="BZ75" s="259"/>
      <c r="CA75" s="259"/>
      <c r="CB75" s="259"/>
      <c r="CC75" s="259"/>
      <c r="CD75" s="259"/>
      <c r="CE75" s="259"/>
      <c r="CF75" s="259"/>
      <c r="CG75" s="259"/>
      <c r="CH75" s="259"/>
      <c r="CI75" s="259"/>
      <c r="CJ75" s="259"/>
      <c r="CK75" s="259"/>
      <c r="CL75" s="259"/>
      <c r="CM75" s="259"/>
      <c r="CN75" s="259"/>
      <c r="CO75" s="259"/>
      <c r="CP75" s="259"/>
      <c r="CQ75" s="259"/>
      <c r="CR75" s="259"/>
      <c r="CS75" s="259"/>
      <c r="CT75" s="259"/>
      <c r="CU75" s="259"/>
      <c r="CV75" s="259"/>
      <c r="CW75" s="259"/>
      <c r="CX75" s="259"/>
      <c r="CY75" s="259"/>
      <c r="CZ75" s="259"/>
      <c r="DA75" s="259"/>
      <c r="DB75" s="259"/>
      <c r="DC75" s="259"/>
      <c r="DD75" s="259"/>
      <c r="DE75" s="259"/>
      <c r="DF75" s="259"/>
      <c r="DG75" s="259"/>
      <c r="DH75" s="259"/>
      <c r="DI75" s="259"/>
      <c r="DJ75" s="259"/>
      <c r="DK75" s="259"/>
      <c r="DL75" s="259"/>
      <c r="DM75" s="259"/>
      <c r="DN75" s="259"/>
      <c r="DO75" s="259"/>
      <c r="DP75" s="259"/>
      <c r="DQ75" s="259"/>
      <c r="DR75" s="259"/>
      <c r="DS75" s="259"/>
      <c r="DT75" s="259"/>
      <c r="DU75" s="259"/>
      <c r="DV75" s="259"/>
      <c r="DW75" s="259"/>
      <c r="DX75" s="259"/>
      <c r="DY75" s="259"/>
      <c r="DZ75" s="259"/>
      <c r="EA75" s="259"/>
      <c r="EB75" s="259"/>
      <c r="EC75" s="259"/>
      <c r="ED75" s="259"/>
      <c r="EE75" s="259"/>
      <c r="EF75" s="259"/>
      <c r="EG75" s="259"/>
      <c r="EH75" s="259"/>
      <c r="EI75" s="259"/>
      <c r="EJ75" s="259"/>
      <c r="EK75" s="259"/>
      <c r="EL75" s="259"/>
      <c r="EM75" s="259"/>
      <c r="EN75" s="259"/>
      <c r="EO75" s="259"/>
      <c r="EP75" s="259"/>
      <c r="EQ75" s="259"/>
      <c r="ER75" s="259"/>
      <c r="ES75" s="259"/>
      <c r="ET75" s="259"/>
      <c r="EU75" s="259"/>
      <c r="EV75" s="259"/>
      <c r="EW75" s="259"/>
      <c r="EX75" s="259"/>
      <c r="EY75" s="259"/>
      <c r="EZ75" s="259"/>
      <c r="FA75" s="259"/>
      <c r="FB75" s="259"/>
      <c r="FC75" s="235"/>
      <c r="FD75" s="235"/>
    </row>
    <row r="76" spans="2:160" s="1" customFormat="1" x14ac:dyDescent="0.25">
      <c r="B76" s="108"/>
      <c r="C76" s="108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0"/>
      <c r="U76" s="259"/>
      <c r="V76" s="259"/>
      <c r="W76" s="259"/>
      <c r="X76" s="259"/>
      <c r="Y76" s="259"/>
      <c r="Z76" s="259"/>
      <c r="AA76" s="259"/>
      <c r="AB76" s="259"/>
      <c r="AC76" s="259"/>
      <c r="AD76" s="259"/>
      <c r="AE76" s="259"/>
      <c r="AF76" s="259"/>
      <c r="AG76" s="259"/>
      <c r="AH76" s="259"/>
      <c r="AI76" s="259"/>
      <c r="AJ76" s="259"/>
      <c r="AK76" s="259"/>
      <c r="AL76" s="259"/>
      <c r="AM76" s="259"/>
      <c r="AN76" s="259"/>
      <c r="AO76" s="259"/>
      <c r="AP76" s="259"/>
      <c r="AQ76" s="259"/>
      <c r="AR76" s="259"/>
      <c r="AS76" s="259"/>
      <c r="AT76" s="259"/>
      <c r="AU76" s="259"/>
      <c r="AV76" s="259"/>
      <c r="AW76" s="259"/>
      <c r="AX76" s="259"/>
      <c r="AY76" s="259"/>
      <c r="AZ76" s="259"/>
      <c r="BA76" s="259"/>
      <c r="BB76" s="259"/>
      <c r="BC76" s="259"/>
      <c r="BD76" s="259"/>
      <c r="BE76" s="259"/>
      <c r="BF76" s="259"/>
      <c r="BG76" s="259"/>
      <c r="BH76" s="259"/>
      <c r="BI76" s="259"/>
      <c r="BJ76" s="259"/>
      <c r="BK76" s="259"/>
      <c r="BL76" s="259"/>
      <c r="BM76" s="259"/>
      <c r="BN76" s="259"/>
      <c r="BO76" s="259"/>
      <c r="BP76" s="259"/>
      <c r="BQ76" s="259"/>
      <c r="BR76" s="259"/>
      <c r="BS76" s="259"/>
      <c r="BT76" s="259"/>
      <c r="BU76" s="259"/>
      <c r="BV76" s="259"/>
      <c r="BW76" s="259"/>
      <c r="BX76" s="259"/>
      <c r="BY76" s="259"/>
      <c r="BZ76" s="259"/>
      <c r="CA76" s="259"/>
      <c r="CB76" s="259"/>
      <c r="CC76" s="259"/>
      <c r="CD76" s="259"/>
      <c r="CE76" s="259"/>
      <c r="CF76" s="259"/>
      <c r="CG76" s="259"/>
      <c r="CH76" s="259"/>
      <c r="CI76" s="259"/>
      <c r="CJ76" s="259"/>
      <c r="CK76" s="259"/>
      <c r="CL76" s="259"/>
      <c r="CM76" s="259"/>
      <c r="CN76" s="259"/>
      <c r="CO76" s="259"/>
      <c r="CP76" s="259"/>
      <c r="CQ76" s="259"/>
      <c r="CR76" s="259"/>
      <c r="CS76" s="259"/>
      <c r="CT76" s="259"/>
      <c r="CU76" s="259"/>
      <c r="CV76" s="259"/>
      <c r="CW76" s="259"/>
      <c r="CX76" s="259"/>
      <c r="CY76" s="259"/>
      <c r="CZ76" s="259"/>
      <c r="DA76" s="259"/>
      <c r="DB76" s="259"/>
      <c r="DC76" s="259"/>
      <c r="DD76" s="259"/>
      <c r="DE76" s="259"/>
      <c r="DF76" s="259"/>
      <c r="DG76" s="259"/>
      <c r="DH76" s="259"/>
      <c r="DI76" s="259"/>
      <c r="DJ76" s="259"/>
      <c r="DK76" s="259"/>
      <c r="DL76" s="259"/>
      <c r="DM76" s="259"/>
      <c r="DN76" s="259"/>
      <c r="DO76" s="259"/>
      <c r="DP76" s="259"/>
      <c r="DQ76" s="259"/>
      <c r="DR76" s="259"/>
      <c r="DS76" s="259"/>
      <c r="DT76" s="259"/>
      <c r="DU76" s="259"/>
      <c r="DV76" s="259"/>
      <c r="DW76" s="259"/>
      <c r="DX76" s="259"/>
      <c r="DY76" s="259"/>
      <c r="DZ76" s="259"/>
      <c r="EA76" s="259"/>
      <c r="EB76" s="259"/>
      <c r="EC76" s="259"/>
      <c r="ED76" s="259"/>
      <c r="EE76" s="259"/>
      <c r="EF76" s="259"/>
      <c r="EG76" s="259"/>
      <c r="EH76" s="259"/>
      <c r="EI76" s="259"/>
      <c r="EJ76" s="259"/>
      <c r="EK76" s="259"/>
      <c r="EL76" s="259"/>
      <c r="EM76" s="259"/>
      <c r="EN76" s="259"/>
      <c r="EO76" s="259"/>
      <c r="EP76" s="259"/>
      <c r="EQ76" s="259"/>
      <c r="ER76" s="259"/>
      <c r="ES76" s="259"/>
      <c r="ET76" s="259"/>
      <c r="EU76" s="259"/>
      <c r="EV76" s="259"/>
      <c r="EW76" s="259"/>
      <c r="EX76" s="259"/>
      <c r="EY76" s="259"/>
      <c r="EZ76" s="259"/>
      <c r="FA76" s="259"/>
      <c r="FB76" s="259"/>
      <c r="FC76" s="235"/>
      <c r="FD76" s="235"/>
    </row>
    <row r="77" spans="2:160" s="1" customFormat="1" x14ac:dyDescent="0.25">
      <c r="B77" s="108"/>
      <c r="C77" s="108"/>
      <c r="D77" s="260"/>
      <c r="E77" s="260"/>
      <c r="F77" s="260"/>
      <c r="G77" s="260"/>
      <c r="H77" s="260"/>
      <c r="I77" s="260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60"/>
      <c r="U77" s="259"/>
      <c r="V77" s="259"/>
      <c r="W77" s="259"/>
      <c r="X77" s="259"/>
      <c r="Y77" s="259"/>
      <c r="Z77" s="259"/>
      <c r="AA77" s="259"/>
      <c r="AB77" s="259"/>
      <c r="AC77" s="259"/>
      <c r="AD77" s="259"/>
      <c r="AE77" s="259"/>
      <c r="AF77" s="259"/>
      <c r="AG77" s="259"/>
      <c r="AH77" s="259"/>
      <c r="AI77" s="259"/>
      <c r="AJ77" s="259"/>
      <c r="AK77" s="259"/>
      <c r="AL77" s="259"/>
      <c r="AM77" s="259"/>
      <c r="AN77" s="259"/>
      <c r="AO77" s="259"/>
      <c r="AP77" s="259"/>
      <c r="AQ77" s="259"/>
      <c r="AR77" s="259"/>
      <c r="AS77" s="259"/>
      <c r="AT77" s="259"/>
      <c r="AU77" s="259"/>
      <c r="AV77" s="259"/>
      <c r="AW77" s="259"/>
      <c r="AX77" s="259"/>
      <c r="AY77" s="259"/>
      <c r="AZ77" s="259"/>
      <c r="BA77" s="259"/>
      <c r="BB77" s="259"/>
      <c r="BC77" s="259"/>
      <c r="BD77" s="259"/>
      <c r="BE77" s="259"/>
      <c r="BF77" s="259"/>
      <c r="BG77" s="259"/>
      <c r="BH77" s="259"/>
      <c r="BI77" s="259"/>
      <c r="BJ77" s="259"/>
      <c r="BK77" s="259"/>
      <c r="BL77" s="259"/>
      <c r="BM77" s="259"/>
      <c r="BN77" s="259"/>
      <c r="BO77" s="259"/>
      <c r="BP77" s="259"/>
      <c r="BQ77" s="259"/>
      <c r="BR77" s="259"/>
      <c r="BS77" s="259"/>
      <c r="BT77" s="259"/>
      <c r="BU77" s="259"/>
      <c r="BV77" s="259"/>
      <c r="BW77" s="259"/>
      <c r="BX77" s="259"/>
      <c r="BY77" s="259"/>
      <c r="BZ77" s="259"/>
      <c r="CA77" s="259"/>
      <c r="CB77" s="259"/>
      <c r="CC77" s="259"/>
      <c r="CD77" s="259"/>
      <c r="CE77" s="259"/>
      <c r="CF77" s="259"/>
      <c r="CG77" s="259"/>
      <c r="CH77" s="259"/>
      <c r="CI77" s="259"/>
      <c r="CJ77" s="259"/>
      <c r="CK77" s="259"/>
      <c r="CL77" s="259"/>
      <c r="CM77" s="259"/>
      <c r="CN77" s="259"/>
      <c r="CO77" s="259"/>
      <c r="CP77" s="259"/>
      <c r="CQ77" s="259"/>
      <c r="CR77" s="259"/>
      <c r="CS77" s="259"/>
      <c r="CT77" s="259"/>
      <c r="CU77" s="259"/>
      <c r="CV77" s="259"/>
      <c r="CW77" s="259"/>
      <c r="CX77" s="259"/>
      <c r="CY77" s="259"/>
      <c r="CZ77" s="259"/>
      <c r="DA77" s="259"/>
      <c r="DB77" s="259"/>
      <c r="DC77" s="259"/>
      <c r="DD77" s="259"/>
      <c r="DE77" s="259"/>
      <c r="DF77" s="259"/>
      <c r="DG77" s="259"/>
      <c r="DH77" s="259"/>
      <c r="DI77" s="259"/>
      <c r="DJ77" s="259"/>
      <c r="DK77" s="259"/>
      <c r="DL77" s="259"/>
      <c r="DM77" s="259"/>
      <c r="DN77" s="259"/>
      <c r="DO77" s="259"/>
      <c r="DP77" s="259"/>
      <c r="DQ77" s="259"/>
      <c r="DR77" s="259"/>
      <c r="DS77" s="259"/>
      <c r="DT77" s="259"/>
      <c r="DU77" s="259"/>
      <c r="DV77" s="259"/>
      <c r="DW77" s="259"/>
      <c r="DX77" s="259"/>
      <c r="DY77" s="259"/>
      <c r="DZ77" s="259"/>
      <c r="EA77" s="259"/>
      <c r="EB77" s="259"/>
      <c r="EC77" s="259"/>
      <c r="ED77" s="259"/>
      <c r="EE77" s="259"/>
      <c r="EF77" s="259"/>
      <c r="EG77" s="259"/>
      <c r="EH77" s="259"/>
      <c r="EI77" s="259"/>
      <c r="EJ77" s="259"/>
      <c r="EK77" s="259"/>
      <c r="EL77" s="259"/>
      <c r="EM77" s="259"/>
      <c r="EN77" s="259"/>
      <c r="EO77" s="259"/>
      <c r="EP77" s="259"/>
      <c r="EQ77" s="259"/>
      <c r="ER77" s="259"/>
      <c r="ES77" s="259"/>
      <c r="ET77" s="259"/>
      <c r="EU77" s="259"/>
      <c r="EV77" s="259"/>
      <c r="EW77" s="259"/>
      <c r="EX77" s="259"/>
      <c r="EY77" s="259"/>
      <c r="EZ77" s="259"/>
      <c r="FA77" s="259"/>
      <c r="FB77" s="259"/>
      <c r="FC77" s="235"/>
      <c r="FD77" s="235"/>
    </row>
    <row r="78" spans="2:160" s="1" customFormat="1" x14ac:dyDescent="0.25">
      <c r="B78" s="108"/>
      <c r="C78" s="108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60"/>
      <c r="U78" s="259"/>
      <c r="V78" s="259"/>
      <c r="W78" s="259"/>
      <c r="X78" s="259"/>
      <c r="Y78" s="259"/>
      <c r="Z78" s="259"/>
      <c r="AA78" s="259"/>
      <c r="AB78" s="259"/>
      <c r="AC78" s="259"/>
      <c r="AD78" s="259"/>
      <c r="AE78" s="259"/>
      <c r="AF78" s="259"/>
      <c r="AG78" s="259"/>
      <c r="AH78" s="259"/>
      <c r="AI78" s="259"/>
      <c r="AJ78" s="259"/>
      <c r="AK78" s="259"/>
      <c r="AL78" s="259"/>
      <c r="AM78" s="259"/>
      <c r="AN78" s="259"/>
      <c r="AO78" s="259"/>
      <c r="AP78" s="259"/>
      <c r="AQ78" s="259"/>
      <c r="AR78" s="259"/>
      <c r="AS78" s="259"/>
      <c r="AT78" s="259"/>
      <c r="AU78" s="259"/>
      <c r="AV78" s="259"/>
      <c r="AW78" s="259"/>
      <c r="AX78" s="259"/>
      <c r="AY78" s="259"/>
      <c r="AZ78" s="259"/>
      <c r="BA78" s="259"/>
      <c r="BB78" s="259"/>
      <c r="BC78" s="259"/>
      <c r="BD78" s="259"/>
      <c r="BE78" s="259"/>
      <c r="BF78" s="259"/>
      <c r="BG78" s="259"/>
      <c r="BH78" s="259"/>
      <c r="BI78" s="259"/>
      <c r="BJ78" s="259"/>
      <c r="BK78" s="259"/>
      <c r="BL78" s="259"/>
      <c r="BM78" s="259"/>
      <c r="BN78" s="259"/>
      <c r="BO78" s="259"/>
      <c r="BP78" s="259"/>
      <c r="BQ78" s="259"/>
      <c r="BR78" s="259"/>
      <c r="BS78" s="259"/>
      <c r="BT78" s="259"/>
      <c r="BU78" s="259"/>
      <c r="BV78" s="259"/>
      <c r="BW78" s="259"/>
      <c r="BX78" s="259"/>
      <c r="BY78" s="259"/>
      <c r="BZ78" s="259"/>
      <c r="CA78" s="259"/>
      <c r="CB78" s="259"/>
      <c r="CC78" s="259"/>
      <c r="CD78" s="259"/>
      <c r="CE78" s="259"/>
      <c r="CF78" s="259"/>
      <c r="CG78" s="259"/>
      <c r="CH78" s="259"/>
      <c r="CI78" s="259"/>
      <c r="CJ78" s="259"/>
      <c r="CK78" s="259"/>
      <c r="CL78" s="259"/>
      <c r="CM78" s="259"/>
      <c r="CN78" s="259"/>
      <c r="CO78" s="259"/>
      <c r="CP78" s="259"/>
      <c r="CQ78" s="259"/>
      <c r="CR78" s="259"/>
      <c r="CS78" s="259"/>
      <c r="CT78" s="259"/>
      <c r="CU78" s="259"/>
      <c r="CV78" s="259"/>
      <c r="CW78" s="259"/>
      <c r="CX78" s="259"/>
      <c r="CY78" s="259"/>
      <c r="CZ78" s="259"/>
      <c r="DA78" s="259"/>
      <c r="DB78" s="259"/>
      <c r="DC78" s="259"/>
      <c r="DD78" s="259"/>
      <c r="DE78" s="259"/>
      <c r="DF78" s="259"/>
      <c r="DG78" s="259"/>
      <c r="DH78" s="259"/>
      <c r="DI78" s="259"/>
      <c r="DJ78" s="259"/>
      <c r="DK78" s="259"/>
      <c r="DL78" s="259"/>
      <c r="DM78" s="259"/>
      <c r="DN78" s="259"/>
      <c r="DO78" s="259"/>
      <c r="DP78" s="259"/>
      <c r="DQ78" s="259"/>
      <c r="DR78" s="259"/>
      <c r="DS78" s="259"/>
      <c r="DT78" s="259"/>
      <c r="DU78" s="259"/>
      <c r="DV78" s="259"/>
      <c r="DW78" s="259"/>
      <c r="DX78" s="259"/>
      <c r="DY78" s="259"/>
      <c r="DZ78" s="259"/>
      <c r="EA78" s="259"/>
      <c r="EB78" s="259"/>
      <c r="EC78" s="259"/>
      <c r="ED78" s="259"/>
      <c r="EE78" s="259"/>
      <c r="EF78" s="259"/>
      <c r="EG78" s="259"/>
      <c r="EH78" s="259"/>
      <c r="EI78" s="259"/>
      <c r="EJ78" s="259"/>
      <c r="EK78" s="259"/>
      <c r="EL78" s="259"/>
      <c r="EM78" s="259"/>
      <c r="EN78" s="259"/>
      <c r="EO78" s="259"/>
      <c r="EP78" s="259"/>
      <c r="EQ78" s="259"/>
      <c r="ER78" s="259"/>
      <c r="ES78" s="259"/>
      <c r="ET78" s="259"/>
      <c r="EU78" s="259"/>
      <c r="EV78" s="259"/>
      <c r="EW78" s="259"/>
      <c r="EX78" s="259"/>
      <c r="EY78" s="259"/>
      <c r="EZ78" s="259"/>
      <c r="FA78" s="259"/>
      <c r="FB78" s="259"/>
      <c r="FC78" s="235"/>
      <c r="FD78" s="235"/>
    </row>
    <row r="79" spans="2:160" s="1" customFormat="1" x14ac:dyDescent="0.25">
      <c r="B79" s="108"/>
      <c r="C79" s="108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60"/>
      <c r="U79" s="259"/>
      <c r="V79" s="259"/>
      <c r="W79" s="259"/>
      <c r="X79" s="259"/>
      <c r="Y79" s="259"/>
      <c r="Z79" s="259"/>
      <c r="AA79" s="259"/>
      <c r="AB79" s="259"/>
      <c r="AC79" s="259"/>
      <c r="AD79" s="259"/>
      <c r="AE79" s="259"/>
      <c r="AF79" s="259"/>
      <c r="AG79" s="259"/>
      <c r="AH79" s="259"/>
      <c r="AI79" s="259"/>
      <c r="AJ79" s="259"/>
      <c r="AK79" s="259"/>
      <c r="AL79" s="259"/>
      <c r="AM79" s="259"/>
      <c r="AN79" s="259"/>
      <c r="AO79" s="259"/>
      <c r="AP79" s="259"/>
      <c r="AQ79" s="259"/>
      <c r="AR79" s="259"/>
      <c r="AS79" s="259"/>
      <c r="AT79" s="259"/>
      <c r="AU79" s="259"/>
      <c r="AV79" s="259"/>
      <c r="AW79" s="259"/>
      <c r="AX79" s="259"/>
      <c r="AY79" s="259"/>
      <c r="AZ79" s="259"/>
      <c r="BA79" s="259"/>
      <c r="BB79" s="259"/>
      <c r="BC79" s="259"/>
      <c r="BD79" s="259"/>
      <c r="BE79" s="259"/>
      <c r="BF79" s="259"/>
      <c r="BG79" s="259"/>
      <c r="BH79" s="259"/>
      <c r="BI79" s="259"/>
      <c r="BJ79" s="259"/>
      <c r="BK79" s="259"/>
      <c r="BL79" s="259"/>
      <c r="BM79" s="259"/>
      <c r="BN79" s="259"/>
      <c r="BO79" s="259"/>
      <c r="BP79" s="259"/>
      <c r="BQ79" s="259"/>
      <c r="BR79" s="259"/>
      <c r="BS79" s="259"/>
      <c r="BT79" s="259"/>
      <c r="BU79" s="259"/>
      <c r="BV79" s="259"/>
      <c r="BW79" s="259"/>
      <c r="BX79" s="259"/>
      <c r="BY79" s="259"/>
      <c r="BZ79" s="259"/>
      <c r="CA79" s="259"/>
      <c r="CB79" s="259"/>
      <c r="CC79" s="259"/>
      <c r="CD79" s="259"/>
      <c r="CE79" s="259"/>
      <c r="CF79" s="259"/>
      <c r="CG79" s="259"/>
      <c r="CH79" s="259"/>
      <c r="CI79" s="259"/>
      <c r="CJ79" s="259"/>
      <c r="CK79" s="259"/>
      <c r="CL79" s="259"/>
      <c r="CM79" s="259"/>
      <c r="CN79" s="259"/>
      <c r="CO79" s="259"/>
      <c r="CP79" s="259"/>
      <c r="CQ79" s="259"/>
      <c r="CR79" s="259"/>
      <c r="CS79" s="259"/>
      <c r="CT79" s="259"/>
      <c r="CU79" s="259"/>
      <c r="CV79" s="259"/>
      <c r="CW79" s="259"/>
      <c r="CX79" s="259"/>
      <c r="CY79" s="259"/>
      <c r="CZ79" s="259"/>
      <c r="DA79" s="259"/>
      <c r="DB79" s="259"/>
      <c r="DC79" s="259"/>
      <c r="DD79" s="259"/>
      <c r="DE79" s="259"/>
      <c r="DF79" s="259"/>
      <c r="DG79" s="259"/>
      <c r="DH79" s="259"/>
      <c r="DI79" s="259"/>
      <c r="DJ79" s="259"/>
      <c r="DK79" s="259"/>
      <c r="DL79" s="259"/>
      <c r="DM79" s="259"/>
      <c r="DN79" s="259"/>
      <c r="DO79" s="259"/>
      <c r="DP79" s="259"/>
      <c r="DQ79" s="259"/>
      <c r="DR79" s="259"/>
      <c r="DS79" s="259"/>
      <c r="DT79" s="259"/>
      <c r="DU79" s="259"/>
      <c r="DV79" s="259"/>
      <c r="DW79" s="259"/>
      <c r="DX79" s="259"/>
      <c r="DY79" s="259"/>
      <c r="DZ79" s="259"/>
      <c r="EA79" s="259"/>
      <c r="EB79" s="259"/>
      <c r="EC79" s="259"/>
      <c r="ED79" s="259"/>
      <c r="EE79" s="259"/>
      <c r="EF79" s="259"/>
      <c r="EG79" s="259"/>
      <c r="EH79" s="259"/>
      <c r="EI79" s="259"/>
      <c r="EJ79" s="259"/>
      <c r="EK79" s="259"/>
      <c r="EL79" s="259"/>
      <c r="EM79" s="259"/>
      <c r="EN79" s="259"/>
      <c r="EO79" s="259"/>
      <c r="EP79" s="259"/>
      <c r="EQ79" s="259"/>
      <c r="ER79" s="259"/>
      <c r="ES79" s="259"/>
      <c r="ET79" s="259"/>
      <c r="EU79" s="259"/>
      <c r="EV79" s="259"/>
      <c r="EW79" s="259"/>
      <c r="EX79" s="259"/>
      <c r="EY79" s="259"/>
      <c r="EZ79" s="259"/>
      <c r="FA79" s="259"/>
      <c r="FB79" s="259"/>
      <c r="FC79" s="235"/>
      <c r="FD79" s="235"/>
    </row>
    <row r="80" spans="2:160" s="1" customFormat="1" x14ac:dyDescent="0.25">
      <c r="B80" s="108"/>
      <c r="C80" s="108"/>
      <c r="D80" s="260"/>
      <c r="E80" s="260"/>
      <c r="F80" s="260"/>
      <c r="G80" s="260"/>
      <c r="H80" s="260"/>
      <c r="I80" s="260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60"/>
      <c r="U80" s="259"/>
      <c r="V80" s="259"/>
      <c r="W80" s="259"/>
      <c r="X80" s="259"/>
      <c r="Y80" s="259"/>
      <c r="Z80" s="259"/>
      <c r="AA80" s="259"/>
      <c r="AB80" s="259"/>
      <c r="AC80" s="259"/>
      <c r="AD80" s="259"/>
      <c r="AE80" s="259"/>
      <c r="AF80" s="259"/>
      <c r="AG80" s="259"/>
      <c r="AH80" s="259"/>
      <c r="AI80" s="259"/>
      <c r="AJ80" s="259"/>
      <c r="AK80" s="259"/>
      <c r="AL80" s="259"/>
      <c r="AM80" s="259"/>
      <c r="AN80" s="259"/>
      <c r="AO80" s="259"/>
      <c r="AP80" s="259"/>
      <c r="AQ80" s="259"/>
      <c r="AR80" s="259"/>
      <c r="AS80" s="259"/>
      <c r="AT80" s="259"/>
      <c r="AU80" s="259"/>
      <c r="AV80" s="259"/>
      <c r="AW80" s="259"/>
      <c r="AX80" s="259"/>
      <c r="AY80" s="259"/>
      <c r="AZ80" s="259"/>
      <c r="BA80" s="259"/>
      <c r="BB80" s="259"/>
      <c r="BC80" s="259"/>
      <c r="BD80" s="259"/>
      <c r="BE80" s="259"/>
      <c r="BF80" s="259"/>
      <c r="BG80" s="259"/>
      <c r="BH80" s="259"/>
      <c r="BI80" s="259"/>
      <c r="BJ80" s="259"/>
      <c r="BK80" s="259"/>
      <c r="BL80" s="259"/>
      <c r="BM80" s="259"/>
      <c r="BN80" s="259"/>
      <c r="BO80" s="259"/>
      <c r="BP80" s="259"/>
      <c r="BQ80" s="259"/>
      <c r="BR80" s="259"/>
      <c r="BS80" s="259"/>
      <c r="BT80" s="259"/>
      <c r="BU80" s="259"/>
      <c r="BV80" s="259"/>
      <c r="BW80" s="259"/>
      <c r="BX80" s="259"/>
      <c r="BY80" s="259"/>
      <c r="BZ80" s="259"/>
      <c r="CA80" s="259"/>
      <c r="CB80" s="259"/>
      <c r="CC80" s="259"/>
      <c r="CD80" s="259"/>
      <c r="CE80" s="259"/>
      <c r="CF80" s="259"/>
      <c r="CG80" s="259"/>
      <c r="CH80" s="259"/>
      <c r="CI80" s="259"/>
      <c r="CJ80" s="259"/>
      <c r="CK80" s="259"/>
      <c r="CL80" s="259"/>
      <c r="CM80" s="259"/>
      <c r="CN80" s="259"/>
      <c r="CO80" s="259"/>
      <c r="CP80" s="259"/>
      <c r="CQ80" s="259"/>
      <c r="CR80" s="259"/>
      <c r="CS80" s="259"/>
      <c r="CT80" s="259"/>
      <c r="CU80" s="259"/>
      <c r="CV80" s="259"/>
      <c r="CW80" s="259"/>
      <c r="CX80" s="259"/>
      <c r="CY80" s="259"/>
      <c r="CZ80" s="259"/>
      <c r="DA80" s="259"/>
      <c r="DB80" s="259"/>
      <c r="DC80" s="259"/>
      <c r="DD80" s="259"/>
      <c r="DE80" s="259"/>
      <c r="DF80" s="259"/>
      <c r="DG80" s="259"/>
      <c r="DH80" s="259"/>
      <c r="DI80" s="259"/>
      <c r="DJ80" s="259"/>
      <c r="DK80" s="259"/>
      <c r="DL80" s="259"/>
      <c r="DM80" s="259"/>
      <c r="DN80" s="259"/>
      <c r="DO80" s="259"/>
      <c r="DP80" s="259"/>
      <c r="DQ80" s="259"/>
      <c r="DR80" s="259"/>
      <c r="DS80" s="259"/>
      <c r="DT80" s="259"/>
      <c r="DU80" s="259"/>
      <c r="DV80" s="259"/>
      <c r="DW80" s="259"/>
      <c r="DX80" s="259"/>
      <c r="DY80" s="259"/>
      <c r="DZ80" s="259"/>
      <c r="EA80" s="259"/>
      <c r="EB80" s="259"/>
      <c r="EC80" s="259"/>
      <c r="ED80" s="259"/>
      <c r="EE80" s="259"/>
      <c r="EF80" s="259"/>
      <c r="EG80" s="259"/>
      <c r="EH80" s="259"/>
      <c r="EI80" s="259"/>
      <c r="EJ80" s="259"/>
      <c r="EK80" s="259"/>
      <c r="EL80" s="259"/>
      <c r="EM80" s="259"/>
      <c r="EN80" s="259"/>
      <c r="EO80" s="259"/>
      <c r="EP80" s="259"/>
      <c r="EQ80" s="259"/>
      <c r="ER80" s="259"/>
      <c r="ES80" s="259"/>
      <c r="ET80" s="259"/>
      <c r="EU80" s="259"/>
      <c r="EV80" s="259"/>
      <c r="EW80" s="259"/>
      <c r="EX80" s="259"/>
      <c r="EY80" s="259"/>
      <c r="EZ80" s="259"/>
      <c r="FA80" s="259"/>
      <c r="FB80" s="259"/>
      <c r="FC80" s="235"/>
      <c r="FD80" s="235"/>
    </row>
    <row r="81" spans="2:160" s="1" customFormat="1" x14ac:dyDescent="0.25">
      <c r="B81" s="33"/>
      <c r="C81" s="33"/>
      <c r="D81" s="261"/>
      <c r="E81" s="261"/>
      <c r="F81" s="261"/>
      <c r="G81" s="261"/>
      <c r="H81" s="261"/>
      <c r="I81" s="261"/>
      <c r="J81" s="261"/>
      <c r="K81" s="261"/>
      <c r="L81" s="261"/>
      <c r="M81" s="261"/>
      <c r="N81" s="261"/>
      <c r="O81" s="261"/>
      <c r="P81" s="261"/>
      <c r="Q81" s="261"/>
      <c r="R81" s="261"/>
      <c r="S81" s="261"/>
      <c r="T81" s="261"/>
      <c r="U81" s="235"/>
      <c r="V81" s="235"/>
      <c r="W81" s="235"/>
      <c r="X81" s="235"/>
      <c r="Y81" s="235"/>
      <c r="Z81" s="235"/>
      <c r="AA81" s="235"/>
      <c r="AB81" s="235"/>
      <c r="AC81" s="235"/>
      <c r="AD81" s="235"/>
      <c r="AE81" s="235"/>
      <c r="AF81" s="235"/>
      <c r="AG81" s="235"/>
      <c r="AH81" s="235"/>
      <c r="AI81" s="235"/>
      <c r="AJ81" s="235"/>
      <c r="AK81" s="235"/>
      <c r="AL81" s="235"/>
      <c r="AM81" s="235"/>
      <c r="AN81" s="235"/>
      <c r="AO81" s="235"/>
      <c r="AP81" s="235"/>
      <c r="AQ81" s="235"/>
      <c r="AR81" s="235"/>
      <c r="AS81" s="235"/>
      <c r="AT81" s="235"/>
      <c r="AU81" s="235"/>
      <c r="AV81" s="235"/>
      <c r="AW81" s="235"/>
      <c r="AX81" s="235"/>
      <c r="AY81" s="235"/>
      <c r="AZ81" s="235"/>
      <c r="BA81" s="235"/>
      <c r="BB81" s="235"/>
      <c r="BC81" s="235"/>
      <c r="BD81" s="235"/>
      <c r="BE81" s="235"/>
      <c r="BF81" s="235"/>
      <c r="BG81" s="235"/>
      <c r="BH81" s="235"/>
      <c r="BI81" s="235"/>
      <c r="BJ81" s="235"/>
      <c r="BK81" s="235"/>
      <c r="BL81" s="235"/>
      <c r="BM81" s="235"/>
      <c r="BN81" s="235"/>
      <c r="BO81" s="235"/>
      <c r="BP81" s="235"/>
      <c r="BQ81" s="235"/>
      <c r="BR81" s="235"/>
      <c r="BS81" s="235"/>
      <c r="BT81" s="235"/>
      <c r="BU81" s="235"/>
      <c r="BV81" s="235"/>
      <c r="BW81" s="235"/>
      <c r="BX81" s="235"/>
      <c r="BY81" s="235"/>
      <c r="BZ81" s="235"/>
      <c r="CA81" s="235"/>
      <c r="CB81" s="235"/>
      <c r="CC81" s="235"/>
      <c r="CD81" s="235"/>
      <c r="CE81" s="235"/>
      <c r="CF81" s="235"/>
      <c r="CG81" s="235"/>
      <c r="CH81" s="235"/>
      <c r="CI81" s="235"/>
      <c r="CJ81" s="235"/>
      <c r="CK81" s="235"/>
      <c r="CL81" s="235"/>
      <c r="CM81" s="235"/>
      <c r="CN81" s="235"/>
      <c r="CO81" s="235"/>
      <c r="CP81" s="235"/>
      <c r="CQ81" s="235"/>
      <c r="CR81" s="235"/>
      <c r="CS81" s="235"/>
      <c r="CT81" s="235"/>
      <c r="CU81" s="235"/>
      <c r="CV81" s="235"/>
      <c r="CW81" s="235"/>
      <c r="CX81" s="235"/>
      <c r="CY81" s="235"/>
      <c r="CZ81" s="235"/>
      <c r="DA81" s="235"/>
      <c r="DB81" s="235"/>
      <c r="DC81" s="235"/>
      <c r="DD81" s="235"/>
      <c r="DE81" s="235"/>
      <c r="DF81" s="235"/>
      <c r="DG81" s="235"/>
      <c r="DH81" s="235"/>
      <c r="DI81" s="235"/>
      <c r="DJ81" s="235"/>
      <c r="DK81" s="235"/>
      <c r="DL81" s="235"/>
      <c r="DM81" s="235"/>
      <c r="DN81" s="235"/>
      <c r="DO81" s="235"/>
      <c r="DP81" s="235"/>
      <c r="DQ81" s="235"/>
      <c r="DR81" s="235"/>
      <c r="DS81" s="235"/>
      <c r="DT81" s="235"/>
      <c r="DU81" s="235"/>
      <c r="DV81" s="235"/>
      <c r="DW81" s="235"/>
      <c r="DX81" s="235"/>
      <c r="DY81" s="235"/>
      <c r="DZ81" s="235"/>
      <c r="EA81" s="235"/>
      <c r="EB81" s="235"/>
      <c r="EC81" s="235"/>
      <c r="ED81" s="235"/>
      <c r="EE81" s="235"/>
      <c r="EF81" s="235"/>
      <c r="EG81" s="235"/>
      <c r="EH81" s="235"/>
      <c r="EI81" s="235"/>
      <c r="EJ81" s="235"/>
      <c r="EK81" s="235"/>
      <c r="EL81" s="235"/>
      <c r="EM81" s="235"/>
      <c r="EN81" s="235"/>
      <c r="EO81" s="235"/>
      <c r="EP81" s="235"/>
      <c r="EQ81" s="235"/>
      <c r="ER81" s="235"/>
      <c r="ES81" s="235"/>
      <c r="ET81" s="235"/>
      <c r="EU81" s="235"/>
      <c r="EV81" s="235"/>
      <c r="EW81" s="235"/>
      <c r="EX81" s="235"/>
      <c r="EY81" s="235"/>
      <c r="EZ81" s="235"/>
      <c r="FA81" s="235"/>
      <c r="FB81" s="235"/>
      <c r="FC81" s="235"/>
      <c r="FD81" s="235"/>
    </row>
    <row r="82" spans="2:160" s="1" customFormat="1" x14ac:dyDescent="0.25">
      <c r="B82" s="33"/>
      <c r="C82" s="33"/>
      <c r="D82" s="261"/>
      <c r="E82" s="261"/>
      <c r="F82" s="261"/>
      <c r="G82" s="261"/>
      <c r="H82" s="261"/>
      <c r="I82" s="261"/>
      <c r="J82" s="261"/>
      <c r="K82" s="261"/>
      <c r="L82" s="261"/>
      <c r="M82" s="261"/>
      <c r="N82" s="261"/>
      <c r="O82" s="261"/>
      <c r="P82" s="261"/>
      <c r="Q82" s="261"/>
      <c r="R82" s="261"/>
      <c r="S82" s="261"/>
      <c r="T82" s="261"/>
      <c r="U82" s="235"/>
      <c r="V82" s="235"/>
      <c r="W82" s="235"/>
      <c r="X82" s="235"/>
      <c r="Y82" s="235"/>
      <c r="Z82" s="235"/>
      <c r="AA82" s="235"/>
      <c r="AB82" s="235"/>
      <c r="AC82" s="235"/>
      <c r="AD82" s="235"/>
      <c r="AE82" s="235"/>
      <c r="AF82" s="235"/>
      <c r="AG82" s="235"/>
      <c r="AH82" s="235"/>
      <c r="AI82" s="235"/>
      <c r="AJ82" s="235"/>
      <c r="AK82" s="235"/>
      <c r="AL82" s="235"/>
      <c r="AM82" s="235"/>
      <c r="AN82" s="235"/>
      <c r="AO82" s="235"/>
      <c r="AP82" s="235"/>
      <c r="AQ82" s="235"/>
      <c r="AR82" s="235"/>
      <c r="AS82" s="235"/>
      <c r="AT82" s="235"/>
      <c r="AU82" s="235"/>
      <c r="AV82" s="235"/>
      <c r="AW82" s="235"/>
      <c r="AX82" s="235"/>
      <c r="AY82" s="235"/>
      <c r="AZ82" s="235"/>
      <c r="BA82" s="235"/>
      <c r="BB82" s="235"/>
      <c r="BC82" s="235"/>
      <c r="BD82" s="235"/>
      <c r="BE82" s="235"/>
      <c r="BF82" s="235"/>
      <c r="BG82" s="235"/>
      <c r="BH82" s="235"/>
      <c r="BI82" s="235"/>
      <c r="BJ82" s="235"/>
      <c r="BK82" s="235"/>
      <c r="BL82" s="235"/>
      <c r="BM82" s="235"/>
      <c r="BN82" s="235"/>
      <c r="BO82" s="235"/>
      <c r="BP82" s="235"/>
      <c r="BQ82" s="235"/>
      <c r="BR82" s="235"/>
      <c r="BS82" s="235"/>
      <c r="BT82" s="235"/>
      <c r="BU82" s="235"/>
      <c r="BV82" s="235"/>
      <c r="BW82" s="235"/>
      <c r="BX82" s="235"/>
      <c r="BY82" s="235"/>
      <c r="BZ82" s="235"/>
      <c r="CA82" s="235"/>
      <c r="CB82" s="235"/>
      <c r="CC82" s="235"/>
      <c r="CD82" s="235"/>
      <c r="CE82" s="235"/>
      <c r="CF82" s="235"/>
      <c r="CG82" s="235"/>
      <c r="CH82" s="235"/>
      <c r="CI82" s="235"/>
      <c r="CJ82" s="235"/>
      <c r="CK82" s="235"/>
      <c r="CL82" s="235"/>
      <c r="CM82" s="235"/>
      <c r="CN82" s="235"/>
      <c r="CO82" s="235"/>
      <c r="CP82" s="235"/>
      <c r="CQ82" s="235"/>
      <c r="CR82" s="235"/>
      <c r="CS82" s="235"/>
      <c r="CT82" s="235"/>
      <c r="CU82" s="235"/>
      <c r="CV82" s="235"/>
      <c r="CW82" s="235"/>
      <c r="CX82" s="235"/>
      <c r="CY82" s="235"/>
      <c r="CZ82" s="235"/>
      <c r="DA82" s="235"/>
      <c r="DB82" s="235"/>
      <c r="DC82" s="235"/>
      <c r="DD82" s="235"/>
      <c r="DE82" s="235"/>
      <c r="DF82" s="235"/>
      <c r="DG82" s="235"/>
      <c r="DH82" s="235"/>
      <c r="DI82" s="235"/>
      <c r="DJ82" s="235"/>
      <c r="DK82" s="235"/>
      <c r="DL82" s="235"/>
      <c r="DM82" s="235"/>
      <c r="DN82" s="235"/>
      <c r="DO82" s="235"/>
      <c r="DP82" s="235"/>
      <c r="DQ82" s="235"/>
      <c r="DR82" s="235"/>
      <c r="DS82" s="235"/>
      <c r="DT82" s="235"/>
      <c r="DU82" s="235"/>
      <c r="DV82" s="235"/>
      <c r="DW82" s="235"/>
      <c r="DX82" s="235"/>
      <c r="DY82" s="235"/>
      <c r="DZ82" s="235"/>
      <c r="EA82" s="235"/>
      <c r="EB82" s="235"/>
      <c r="EC82" s="235"/>
      <c r="ED82" s="235"/>
      <c r="EE82" s="235"/>
      <c r="EF82" s="235"/>
      <c r="EG82" s="235"/>
      <c r="EH82" s="235"/>
      <c r="EI82" s="235"/>
      <c r="EJ82" s="235"/>
      <c r="EK82" s="235"/>
      <c r="EL82" s="235"/>
      <c r="EM82" s="235"/>
      <c r="EN82" s="235"/>
      <c r="EO82" s="235"/>
      <c r="EP82" s="235"/>
      <c r="EQ82" s="235"/>
      <c r="ER82" s="235"/>
      <c r="ES82" s="235"/>
      <c r="ET82" s="235"/>
      <c r="EU82" s="235"/>
      <c r="EV82" s="235"/>
      <c r="EW82" s="235"/>
      <c r="EX82" s="235"/>
      <c r="EY82" s="235"/>
      <c r="EZ82" s="235"/>
      <c r="FA82" s="235"/>
      <c r="FB82" s="235"/>
      <c r="FC82" s="235"/>
      <c r="FD82" s="235"/>
    </row>
    <row r="83" spans="2:160" s="1" customFormat="1" x14ac:dyDescent="0.25">
      <c r="B83" s="33"/>
      <c r="C83" s="33"/>
      <c r="D83" s="261"/>
      <c r="E83" s="261"/>
      <c r="F83" s="261"/>
      <c r="G83" s="261"/>
      <c r="H83" s="261"/>
      <c r="I83" s="261"/>
      <c r="J83" s="261"/>
      <c r="K83" s="261"/>
      <c r="L83" s="261"/>
      <c r="M83" s="261"/>
      <c r="N83" s="261"/>
      <c r="O83" s="261"/>
      <c r="P83" s="261"/>
      <c r="Q83" s="261"/>
      <c r="R83" s="261"/>
      <c r="S83" s="261"/>
      <c r="T83" s="261"/>
      <c r="U83" s="235"/>
      <c r="V83" s="235"/>
      <c r="W83" s="235"/>
      <c r="X83" s="235"/>
      <c r="Y83" s="235"/>
      <c r="Z83" s="235"/>
      <c r="AA83" s="235"/>
      <c r="AB83" s="235"/>
      <c r="AC83" s="235"/>
      <c r="AD83" s="235"/>
      <c r="AE83" s="235"/>
      <c r="AF83" s="235"/>
      <c r="AG83" s="235"/>
      <c r="AH83" s="235"/>
      <c r="AI83" s="235"/>
      <c r="AJ83" s="235"/>
      <c r="AK83" s="235"/>
      <c r="AL83" s="235"/>
      <c r="AM83" s="235"/>
      <c r="AN83" s="235"/>
      <c r="AO83" s="235"/>
      <c r="AP83" s="235"/>
      <c r="AQ83" s="235"/>
      <c r="AR83" s="235"/>
      <c r="AS83" s="235"/>
      <c r="AT83" s="235"/>
      <c r="AU83" s="235"/>
      <c r="AV83" s="235"/>
      <c r="AW83" s="235"/>
      <c r="AX83" s="235"/>
      <c r="AY83" s="235"/>
      <c r="AZ83" s="235"/>
      <c r="BA83" s="235"/>
      <c r="BB83" s="235"/>
      <c r="BC83" s="235"/>
      <c r="BD83" s="235"/>
      <c r="BE83" s="235"/>
      <c r="BF83" s="235"/>
      <c r="BG83" s="235"/>
      <c r="BH83" s="235"/>
      <c r="BI83" s="235"/>
      <c r="BJ83" s="235"/>
      <c r="BK83" s="235"/>
      <c r="BL83" s="235"/>
      <c r="BM83" s="235"/>
      <c r="BN83" s="235"/>
      <c r="BO83" s="235"/>
      <c r="BP83" s="235"/>
      <c r="BQ83" s="235"/>
      <c r="BR83" s="235"/>
      <c r="BS83" s="235"/>
      <c r="BT83" s="235"/>
      <c r="BU83" s="235"/>
      <c r="BV83" s="235"/>
      <c r="BW83" s="235"/>
      <c r="BX83" s="235"/>
      <c r="BY83" s="235"/>
      <c r="BZ83" s="235"/>
      <c r="CA83" s="235"/>
      <c r="CB83" s="235"/>
      <c r="CC83" s="235"/>
      <c r="CD83" s="235"/>
      <c r="CE83" s="235"/>
      <c r="CF83" s="235"/>
      <c r="CG83" s="235"/>
      <c r="CH83" s="235"/>
      <c r="CI83" s="235"/>
      <c r="CJ83" s="235"/>
      <c r="CK83" s="235"/>
      <c r="CL83" s="235"/>
      <c r="CM83" s="235"/>
      <c r="CN83" s="235"/>
      <c r="CO83" s="235"/>
      <c r="CP83" s="235"/>
      <c r="CQ83" s="235"/>
      <c r="CR83" s="235"/>
      <c r="CS83" s="235"/>
      <c r="CT83" s="235"/>
      <c r="CU83" s="235"/>
      <c r="CV83" s="235"/>
      <c r="CW83" s="235"/>
      <c r="CX83" s="235"/>
      <c r="CY83" s="235"/>
      <c r="CZ83" s="235"/>
      <c r="DA83" s="235"/>
      <c r="DB83" s="235"/>
      <c r="DC83" s="235"/>
      <c r="DD83" s="235"/>
      <c r="DE83" s="235"/>
      <c r="DF83" s="235"/>
      <c r="DG83" s="235"/>
      <c r="DH83" s="235"/>
      <c r="DI83" s="235"/>
      <c r="DJ83" s="235"/>
      <c r="DK83" s="235"/>
      <c r="DL83" s="235"/>
      <c r="DM83" s="235"/>
      <c r="DN83" s="235"/>
      <c r="DO83" s="235"/>
      <c r="DP83" s="235"/>
      <c r="DQ83" s="235"/>
      <c r="DR83" s="235"/>
      <c r="DS83" s="235"/>
      <c r="DT83" s="235"/>
      <c r="DU83" s="235"/>
      <c r="DV83" s="235"/>
      <c r="DW83" s="235"/>
      <c r="DX83" s="235"/>
      <c r="DY83" s="235"/>
      <c r="DZ83" s="235"/>
      <c r="EA83" s="235"/>
      <c r="EB83" s="235"/>
      <c r="EC83" s="235"/>
      <c r="ED83" s="235"/>
      <c r="EE83" s="235"/>
      <c r="EF83" s="235"/>
      <c r="EG83" s="235"/>
      <c r="EH83" s="235"/>
      <c r="EI83" s="235"/>
      <c r="EJ83" s="235"/>
      <c r="EK83" s="235"/>
      <c r="EL83" s="235"/>
      <c r="EM83" s="235"/>
      <c r="EN83" s="235"/>
      <c r="EO83" s="235"/>
      <c r="EP83" s="235"/>
      <c r="EQ83" s="235"/>
      <c r="ER83" s="235"/>
      <c r="ES83" s="235"/>
      <c r="ET83" s="235"/>
      <c r="EU83" s="235"/>
      <c r="EV83" s="235"/>
      <c r="EW83" s="235"/>
      <c r="EX83" s="235"/>
      <c r="EY83" s="235"/>
      <c r="EZ83" s="235"/>
      <c r="FA83" s="235"/>
      <c r="FB83" s="235"/>
      <c r="FC83" s="235"/>
      <c r="FD83" s="235"/>
    </row>
    <row r="84" spans="2:160" s="1" customFormat="1" x14ac:dyDescent="0.25">
      <c r="B84" s="33"/>
      <c r="C84" s="33"/>
      <c r="D84" s="261"/>
      <c r="E84" s="261"/>
      <c r="F84" s="261"/>
      <c r="G84" s="261"/>
      <c r="H84" s="261"/>
      <c r="I84" s="261"/>
      <c r="J84" s="261"/>
      <c r="K84" s="261"/>
      <c r="L84" s="261"/>
      <c r="M84" s="261"/>
      <c r="N84" s="261"/>
      <c r="O84" s="261"/>
      <c r="P84" s="261"/>
      <c r="Q84" s="261"/>
      <c r="R84" s="261"/>
      <c r="S84" s="261"/>
      <c r="T84" s="261"/>
      <c r="U84" s="235"/>
      <c r="V84" s="235"/>
      <c r="W84" s="235"/>
      <c r="X84" s="235"/>
      <c r="Y84" s="235"/>
      <c r="Z84" s="235"/>
      <c r="AA84" s="235"/>
      <c r="AB84" s="235"/>
      <c r="AC84" s="235"/>
      <c r="AD84" s="235"/>
      <c r="AE84" s="235"/>
      <c r="AF84" s="235"/>
      <c r="AG84" s="235"/>
      <c r="AH84" s="235"/>
      <c r="AI84" s="235"/>
      <c r="AJ84" s="235"/>
      <c r="AK84" s="235"/>
      <c r="AL84" s="235"/>
      <c r="AM84" s="235"/>
      <c r="AN84" s="235"/>
      <c r="AO84" s="235"/>
      <c r="AP84" s="235"/>
      <c r="AQ84" s="235"/>
      <c r="AR84" s="235"/>
      <c r="AS84" s="235"/>
      <c r="AT84" s="235"/>
      <c r="AU84" s="235"/>
      <c r="AV84" s="235"/>
      <c r="AW84" s="235"/>
      <c r="AX84" s="235"/>
      <c r="AY84" s="235"/>
      <c r="AZ84" s="235"/>
      <c r="BA84" s="235"/>
      <c r="BB84" s="235"/>
      <c r="BC84" s="235"/>
      <c r="BD84" s="235"/>
      <c r="BE84" s="235"/>
      <c r="BF84" s="235"/>
      <c r="BG84" s="235"/>
      <c r="BH84" s="235"/>
      <c r="BI84" s="235"/>
      <c r="BJ84" s="235"/>
      <c r="BK84" s="235"/>
      <c r="BL84" s="235"/>
      <c r="BM84" s="235"/>
      <c r="BN84" s="235"/>
      <c r="BO84" s="235"/>
      <c r="BP84" s="235"/>
      <c r="BQ84" s="235"/>
      <c r="BR84" s="235"/>
      <c r="BS84" s="235"/>
      <c r="BT84" s="235"/>
      <c r="BU84" s="235"/>
      <c r="BV84" s="235"/>
      <c r="BW84" s="235"/>
      <c r="BX84" s="235"/>
      <c r="BY84" s="235"/>
      <c r="BZ84" s="235"/>
      <c r="CA84" s="235"/>
      <c r="CB84" s="235"/>
      <c r="CC84" s="235"/>
      <c r="CD84" s="235"/>
      <c r="CE84" s="235"/>
      <c r="CF84" s="235"/>
      <c r="CG84" s="235"/>
      <c r="CH84" s="235"/>
      <c r="CI84" s="235"/>
      <c r="CJ84" s="235"/>
      <c r="CK84" s="235"/>
      <c r="CL84" s="235"/>
      <c r="CM84" s="235"/>
      <c r="CN84" s="235"/>
      <c r="CO84" s="235"/>
      <c r="CP84" s="235"/>
      <c r="CQ84" s="235"/>
      <c r="CR84" s="235"/>
      <c r="CS84" s="235"/>
      <c r="CT84" s="235"/>
      <c r="CU84" s="235"/>
      <c r="CV84" s="235"/>
      <c r="CW84" s="235"/>
      <c r="CX84" s="235"/>
      <c r="CY84" s="235"/>
      <c r="CZ84" s="235"/>
      <c r="DA84" s="235"/>
      <c r="DB84" s="235"/>
      <c r="DC84" s="235"/>
      <c r="DD84" s="235"/>
      <c r="DE84" s="235"/>
      <c r="DF84" s="235"/>
      <c r="DG84" s="235"/>
      <c r="DH84" s="235"/>
      <c r="DI84" s="235"/>
      <c r="DJ84" s="235"/>
      <c r="DK84" s="235"/>
      <c r="DL84" s="235"/>
      <c r="DM84" s="235"/>
      <c r="DN84" s="235"/>
      <c r="DO84" s="235"/>
      <c r="DP84" s="235"/>
      <c r="DQ84" s="235"/>
      <c r="DR84" s="235"/>
      <c r="DS84" s="235"/>
      <c r="DT84" s="235"/>
      <c r="DU84" s="235"/>
      <c r="DV84" s="235"/>
      <c r="DW84" s="235"/>
      <c r="DX84" s="235"/>
      <c r="DY84" s="235"/>
      <c r="DZ84" s="235"/>
      <c r="EA84" s="235"/>
      <c r="EB84" s="235"/>
      <c r="EC84" s="235"/>
      <c r="ED84" s="235"/>
      <c r="EE84" s="235"/>
      <c r="EF84" s="235"/>
      <c r="EG84" s="235"/>
      <c r="EH84" s="235"/>
      <c r="EI84" s="235"/>
      <c r="EJ84" s="235"/>
      <c r="EK84" s="235"/>
      <c r="EL84" s="235"/>
      <c r="EM84" s="235"/>
      <c r="EN84" s="235"/>
      <c r="EO84" s="235"/>
      <c r="EP84" s="235"/>
      <c r="EQ84" s="235"/>
      <c r="ER84" s="235"/>
      <c r="ES84" s="235"/>
      <c r="ET84" s="235"/>
      <c r="EU84" s="235"/>
      <c r="EV84" s="235"/>
      <c r="EW84" s="235"/>
      <c r="EX84" s="235"/>
      <c r="EY84" s="235"/>
      <c r="EZ84" s="235"/>
      <c r="FA84" s="235"/>
      <c r="FB84" s="235"/>
      <c r="FC84" s="235"/>
      <c r="FD84" s="235"/>
    </row>
    <row r="85" spans="2:160" s="1" customFormat="1" x14ac:dyDescent="0.25">
      <c r="B85" s="33"/>
      <c r="C85" s="33"/>
      <c r="D85" s="261"/>
      <c r="E85" s="261"/>
      <c r="F85" s="261"/>
      <c r="G85" s="261"/>
      <c r="H85" s="261"/>
      <c r="I85" s="261"/>
      <c r="J85" s="261"/>
      <c r="K85" s="261"/>
      <c r="L85" s="261"/>
      <c r="M85" s="261"/>
      <c r="N85" s="261"/>
      <c r="O85" s="261"/>
      <c r="P85" s="261"/>
      <c r="Q85" s="261"/>
      <c r="R85" s="261"/>
      <c r="S85" s="261"/>
      <c r="T85" s="261"/>
      <c r="U85" s="235"/>
      <c r="V85" s="235"/>
      <c r="W85" s="235"/>
      <c r="X85" s="235"/>
      <c r="Y85" s="235"/>
      <c r="Z85" s="235"/>
      <c r="AA85" s="235"/>
      <c r="AB85" s="235"/>
      <c r="AC85" s="235"/>
      <c r="AD85" s="235"/>
      <c r="AE85" s="235"/>
      <c r="AF85" s="235"/>
      <c r="AG85" s="235"/>
      <c r="AH85" s="235"/>
      <c r="AI85" s="235"/>
      <c r="AJ85" s="235"/>
      <c r="AK85" s="235"/>
      <c r="AL85" s="235"/>
      <c r="AM85" s="235"/>
      <c r="AN85" s="235"/>
      <c r="AO85" s="235"/>
      <c r="AP85" s="235"/>
      <c r="AQ85" s="235"/>
      <c r="AR85" s="235"/>
      <c r="AS85" s="235"/>
      <c r="AT85" s="235"/>
      <c r="AU85" s="235"/>
      <c r="AV85" s="235"/>
      <c r="AW85" s="235"/>
      <c r="AX85" s="235"/>
      <c r="AY85" s="235"/>
      <c r="AZ85" s="235"/>
      <c r="BA85" s="235"/>
      <c r="BB85" s="235"/>
      <c r="BC85" s="235"/>
      <c r="BD85" s="235"/>
      <c r="BE85" s="235"/>
      <c r="BF85" s="235"/>
      <c r="BG85" s="235"/>
      <c r="BH85" s="235"/>
      <c r="BI85" s="235"/>
      <c r="BJ85" s="235"/>
      <c r="BK85" s="235"/>
      <c r="BL85" s="235"/>
      <c r="BM85" s="235"/>
      <c r="BN85" s="235"/>
      <c r="BO85" s="235"/>
      <c r="BP85" s="235"/>
      <c r="BQ85" s="235"/>
      <c r="BR85" s="235"/>
      <c r="BS85" s="235"/>
      <c r="BT85" s="235"/>
      <c r="BU85" s="235"/>
      <c r="BV85" s="235"/>
      <c r="BW85" s="235"/>
      <c r="BX85" s="235"/>
      <c r="BY85" s="235"/>
      <c r="BZ85" s="235"/>
      <c r="CA85" s="235"/>
      <c r="CB85" s="235"/>
      <c r="CC85" s="235"/>
      <c r="CD85" s="235"/>
      <c r="CE85" s="235"/>
      <c r="CF85" s="235"/>
      <c r="CG85" s="235"/>
      <c r="CH85" s="235"/>
      <c r="CI85" s="235"/>
      <c r="CJ85" s="235"/>
      <c r="CK85" s="235"/>
      <c r="CL85" s="235"/>
      <c r="CM85" s="235"/>
      <c r="CN85" s="235"/>
      <c r="CO85" s="235"/>
      <c r="CP85" s="235"/>
      <c r="CQ85" s="235"/>
      <c r="CR85" s="235"/>
      <c r="CS85" s="235"/>
      <c r="CT85" s="235"/>
      <c r="CU85" s="235"/>
      <c r="CV85" s="235"/>
      <c r="CW85" s="235"/>
      <c r="CX85" s="235"/>
      <c r="CY85" s="235"/>
      <c r="CZ85" s="235"/>
      <c r="DA85" s="235"/>
      <c r="DB85" s="235"/>
      <c r="DC85" s="235"/>
      <c r="DD85" s="235"/>
      <c r="DE85" s="235"/>
      <c r="DF85" s="235"/>
      <c r="DG85" s="235"/>
      <c r="DH85" s="235"/>
      <c r="DI85" s="235"/>
      <c r="DJ85" s="235"/>
      <c r="DK85" s="235"/>
      <c r="DL85" s="235"/>
      <c r="DM85" s="235"/>
      <c r="DN85" s="235"/>
      <c r="DO85" s="235"/>
      <c r="DP85" s="235"/>
      <c r="DQ85" s="235"/>
      <c r="DR85" s="235"/>
      <c r="DS85" s="235"/>
      <c r="DT85" s="235"/>
      <c r="DU85" s="235"/>
      <c r="DV85" s="235"/>
      <c r="DW85" s="235"/>
      <c r="DX85" s="235"/>
      <c r="DY85" s="235"/>
      <c r="DZ85" s="235"/>
      <c r="EA85" s="235"/>
      <c r="EB85" s="235"/>
      <c r="EC85" s="235"/>
      <c r="ED85" s="235"/>
      <c r="EE85" s="235"/>
      <c r="EF85" s="235"/>
      <c r="EG85" s="235"/>
      <c r="EH85" s="235"/>
      <c r="EI85" s="235"/>
      <c r="EJ85" s="235"/>
      <c r="EK85" s="235"/>
      <c r="EL85" s="235"/>
      <c r="EM85" s="235"/>
      <c r="EN85" s="235"/>
      <c r="EO85" s="235"/>
      <c r="EP85" s="235"/>
      <c r="EQ85" s="235"/>
      <c r="ER85" s="235"/>
      <c r="ES85" s="235"/>
      <c r="ET85" s="235"/>
      <c r="EU85" s="235"/>
      <c r="EV85" s="235"/>
      <c r="EW85" s="235"/>
      <c r="EX85" s="235"/>
      <c r="EY85" s="235"/>
      <c r="EZ85" s="235"/>
      <c r="FA85" s="235"/>
      <c r="FB85" s="235"/>
      <c r="FC85" s="235"/>
      <c r="FD85" s="235"/>
    </row>
    <row r="86" spans="2:160" s="1" customFormat="1" x14ac:dyDescent="0.25">
      <c r="B86" s="33"/>
      <c r="C86" s="33"/>
      <c r="D86" s="261"/>
      <c r="E86" s="261"/>
      <c r="F86" s="261"/>
      <c r="G86" s="261"/>
      <c r="H86" s="261"/>
      <c r="I86" s="261"/>
      <c r="J86" s="261"/>
      <c r="K86" s="261"/>
      <c r="L86" s="261"/>
      <c r="M86" s="261"/>
      <c r="N86" s="261"/>
      <c r="O86" s="261"/>
      <c r="P86" s="261"/>
      <c r="Q86" s="261"/>
      <c r="R86" s="261"/>
      <c r="S86" s="261"/>
      <c r="T86" s="261"/>
      <c r="U86" s="235"/>
      <c r="V86" s="235"/>
      <c r="W86" s="235"/>
      <c r="X86" s="235"/>
      <c r="Y86" s="235"/>
      <c r="Z86" s="235"/>
      <c r="AA86" s="235"/>
      <c r="AB86" s="235"/>
      <c r="AC86" s="235"/>
      <c r="AD86" s="235"/>
      <c r="AE86" s="235"/>
      <c r="AF86" s="235"/>
      <c r="AG86" s="235"/>
      <c r="AH86" s="235"/>
      <c r="AI86" s="235"/>
      <c r="AJ86" s="235"/>
      <c r="AK86" s="235"/>
      <c r="AL86" s="235"/>
      <c r="AM86" s="235"/>
      <c r="AN86" s="235"/>
      <c r="AO86" s="235"/>
      <c r="AP86" s="235"/>
      <c r="AQ86" s="235"/>
      <c r="AR86" s="235"/>
      <c r="AS86" s="235"/>
      <c r="AT86" s="235"/>
      <c r="AU86" s="235"/>
      <c r="AV86" s="235"/>
      <c r="AW86" s="235"/>
      <c r="AX86" s="235"/>
      <c r="AY86" s="235"/>
      <c r="AZ86" s="235"/>
      <c r="BA86" s="235"/>
      <c r="BB86" s="235"/>
      <c r="BC86" s="235"/>
      <c r="BD86" s="235"/>
      <c r="BE86" s="235"/>
      <c r="BF86" s="235"/>
      <c r="BG86" s="235"/>
      <c r="BH86" s="235"/>
      <c r="BI86" s="235"/>
      <c r="BJ86" s="235"/>
      <c r="BK86" s="235"/>
      <c r="BL86" s="235"/>
      <c r="BM86" s="235"/>
      <c r="BN86" s="235"/>
      <c r="BO86" s="235"/>
      <c r="BP86" s="235"/>
      <c r="BQ86" s="235"/>
      <c r="BR86" s="235"/>
      <c r="BS86" s="235"/>
      <c r="BT86" s="235"/>
      <c r="BU86" s="235"/>
      <c r="BV86" s="235"/>
      <c r="BW86" s="235"/>
      <c r="BX86" s="235"/>
      <c r="BY86" s="235"/>
      <c r="BZ86" s="235"/>
      <c r="CA86" s="235"/>
      <c r="CB86" s="235"/>
      <c r="CC86" s="235"/>
      <c r="CD86" s="235"/>
      <c r="CE86" s="235"/>
      <c r="CF86" s="235"/>
      <c r="CG86" s="235"/>
      <c r="CH86" s="235"/>
      <c r="CI86" s="235"/>
      <c r="CJ86" s="235"/>
      <c r="CK86" s="235"/>
      <c r="CL86" s="235"/>
      <c r="CM86" s="235"/>
      <c r="CN86" s="235"/>
      <c r="CO86" s="235"/>
      <c r="CP86" s="235"/>
      <c r="CQ86" s="235"/>
      <c r="CR86" s="235"/>
      <c r="CS86" s="235"/>
      <c r="CT86" s="235"/>
      <c r="CU86" s="235"/>
      <c r="CV86" s="235"/>
      <c r="CW86" s="235"/>
      <c r="CX86" s="235"/>
      <c r="CY86" s="235"/>
      <c r="CZ86" s="235"/>
      <c r="DA86" s="235"/>
      <c r="DB86" s="235"/>
      <c r="DC86" s="235"/>
      <c r="DD86" s="235"/>
      <c r="DE86" s="235"/>
      <c r="DF86" s="235"/>
      <c r="DG86" s="235"/>
      <c r="DH86" s="235"/>
      <c r="DI86" s="235"/>
      <c r="DJ86" s="235"/>
      <c r="DK86" s="235"/>
      <c r="DL86" s="235"/>
      <c r="DM86" s="235"/>
      <c r="DN86" s="235"/>
      <c r="DO86" s="235"/>
      <c r="DP86" s="235"/>
      <c r="DQ86" s="235"/>
      <c r="DR86" s="235"/>
      <c r="DS86" s="235"/>
      <c r="DT86" s="235"/>
      <c r="DU86" s="235"/>
      <c r="DV86" s="235"/>
      <c r="DW86" s="235"/>
      <c r="DX86" s="235"/>
      <c r="DY86" s="235"/>
      <c r="DZ86" s="235"/>
      <c r="EA86" s="235"/>
      <c r="EB86" s="235"/>
      <c r="EC86" s="235"/>
      <c r="ED86" s="235"/>
      <c r="EE86" s="235"/>
      <c r="EF86" s="235"/>
      <c r="EG86" s="235"/>
      <c r="EH86" s="235"/>
      <c r="EI86" s="235"/>
      <c r="EJ86" s="235"/>
      <c r="EK86" s="235"/>
      <c r="EL86" s="235"/>
      <c r="EM86" s="235"/>
      <c r="EN86" s="235"/>
      <c r="EO86" s="235"/>
      <c r="EP86" s="235"/>
      <c r="EQ86" s="235"/>
      <c r="ER86" s="235"/>
      <c r="ES86" s="235"/>
      <c r="ET86" s="235"/>
      <c r="EU86" s="235"/>
      <c r="EV86" s="235"/>
      <c r="EW86" s="235"/>
      <c r="EX86" s="235"/>
      <c r="EY86" s="235"/>
      <c r="EZ86" s="235"/>
      <c r="FA86" s="235"/>
      <c r="FB86" s="235"/>
      <c r="FC86" s="235"/>
      <c r="FD86" s="235"/>
    </row>
    <row r="87" spans="2:160" s="1" customFormat="1" x14ac:dyDescent="0.25">
      <c r="B87" s="33"/>
      <c r="C87" s="33"/>
      <c r="D87" s="261"/>
      <c r="E87" s="261"/>
      <c r="F87" s="261"/>
      <c r="G87" s="261"/>
      <c r="H87" s="261"/>
      <c r="I87" s="261"/>
      <c r="J87" s="261"/>
      <c r="K87" s="261"/>
      <c r="L87" s="261"/>
      <c r="M87" s="261"/>
      <c r="N87" s="261"/>
      <c r="O87" s="261"/>
      <c r="P87" s="261"/>
      <c r="Q87" s="261"/>
      <c r="R87" s="261"/>
      <c r="S87" s="261"/>
      <c r="T87" s="261"/>
      <c r="U87" s="235"/>
      <c r="V87" s="235"/>
      <c r="W87" s="235"/>
      <c r="X87" s="235"/>
      <c r="Y87" s="235"/>
      <c r="Z87" s="235"/>
      <c r="AA87" s="235"/>
      <c r="AB87" s="235"/>
      <c r="AC87" s="235"/>
      <c r="AD87" s="235"/>
      <c r="AE87" s="235"/>
      <c r="AF87" s="235"/>
      <c r="AG87" s="235"/>
      <c r="AH87" s="235"/>
      <c r="AI87" s="235"/>
      <c r="AJ87" s="235"/>
      <c r="AK87" s="235"/>
      <c r="AL87" s="235"/>
      <c r="AM87" s="235"/>
      <c r="AN87" s="235"/>
      <c r="AO87" s="235"/>
      <c r="AP87" s="235"/>
      <c r="AQ87" s="235"/>
      <c r="AR87" s="235"/>
      <c r="AS87" s="235"/>
      <c r="AT87" s="235"/>
      <c r="AU87" s="235"/>
      <c r="AV87" s="235"/>
      <c r="AW87" s="235"/>
      <c r="AX87" s="235"/>
      <c r="AY87" s="235"/>
      <c r="AZ87" s="235"/>
      <c r="BA87" s="235"/>
      <c r="BB87" s="235"/>
      <c r="BC87" s="235"/>
      <c r="BD87" s="235"/>
      <c r="BE87" s="235"/>
      <c r="BF87" s="235"/>
      <c r="BG87" s="235"/>
      <c r="BH87" s="235"/>
      <c r="BI87" s="235"/>
      <c r="BJ87" s="235"/>
      <c r="BK87" s="235"/>
      <c r="BL87" s="235"/>
      <c r="BM87" s="235"/>
      <c r="BN87" s="235"/>
      <c r="BO87" s="235"/>
      <c r="BP87" s="235"/>
      <c r="BQ87" s="235"/>
      <c r="BR87" s="235"/>
      <c r="BS87" s="235"/>
      <c r="BT87" s="235"/>
      <c r="BU87" s="235"/>
      <c r="BV87" s="235"/>
      <c r="BW87" s="235"/>
      <c r="BX87" s="235"/>
      <c r="BY87" s="235"/>
      <c r="BZ87" s="235"/>
      <c r="CA87" s="235"/>
      <c r="CB87" s="235"/>
      <c r="CC87" s="235"/>
      <c r="CD87" s="235"/>
      <c r="CE87" s="235"/>
      <c r="CF87" s="235"/>
      <c r="CG87" s="235"/>
      <c r="CH87" s="235"/>
      <c r="CI87" s="235"/>
      <c r="CJ87" s="235"/>
      <c r="CK87" s="235"/>
      <c r="CL87" s="235"/>
      <c r="CM87" s="235"/>
      <c r="CN87" s="235"/>
      <c r="CO87" s="235"/>
      <c r="CP87" s="235"/>
      <c r="CQ87" s="235"/>
      <c r="CR87" s="235"/>
      <c r="CS87" s="235"/>
      <c r="CT87" s="235"/>
      <c r="CU87" s="235"/>
      <c r="CV87" s="235"/>
      <c r="CW87" s="235"/>
      <c r="CX87" s="235"/>
      <c r="CY87" s="235"/>
      <c r="CZ87" s="235"/>
      <c r="DA87" s="235"/>
      <c r="DB87" s="235"/>
      <c r="DC87" s="235"/>
      <c r="DD87" s="235"/>
      <c r="DE87" s="235"/>
      <c r="DF87" s="235"/>
      <c r="DG87" s="235"/>
      <c r="DH87" s="235"/>
      <c r="DI87" s="235"/>
      <c r="DJ87" s="235"/>
      <c r="DK87" s="235"/>
      <c r="DL87" s="235"/>
      <c r="DM87" s="235"/>
      <c r="DN87" s="235"/>
      <c r="DO87" s="235"/>
      <c r="DP87" s="235"/>
      <c r="DQ87" s="235"/>
      <c r="DR87" s="235"/>
      <c r="DS87" s="235"/>
      <c r="DT87" s="235"/>
      <c r="DU87" s="235"/>
      <c r="DV87" s="235"/>
      <c r="DW87" s="235"/>
      <c r="DX87" s="235"/>
      <c r="DY87" s="235"/>
      <c r="DZ87" s="235"/>
      <c r="EA87" s="235"/>
      <c r="EB87" s="235"/>
      <c r="EC87" s="235"/>
      <c r="ED87" s="235"/>
      <c r="EE87" s="235"/>
      <c r="EF87" s="235"/>
      <c r="EG87" s="235"/>
      <c r="EH87" s="235"/>
      <c r="EI87" s="235"/>
      <c r="EJ87" s="235"/>
      <c r="EK87" s="235"/>
      <c r="EL87" s="235"/>
      <c r="EM87" s="235"/>
      <c r="EN87" s="235"/>
      <c r="EO87" s="235"/>
      <c r="EP87" s="235"/>
      <c r="EQ87" s="235"/>
      <c r="ER87" s="235"/>
      <c r="ES87" s="235"/>
      <c r="ET87" s="235"/>
      <c r="EU87" s="235"/>
      <c r="EV87" s="235"/>
      <c r="EW87" s="235"/>
      <c r="EX87" s="235"/>
      <c r="EY87" s="235"/>
      <c r="EZ87" s="235"/>
      <c r="FA87" s="235"/>
      <c r="FB87" s="235"/>
      <c r="FC87" s="235"/>
      <c r="FD87" s="235"/>
    </row>
    <row r="88" spans="2:160" s="1" customFormat="1" x14ac:dyDescent="0.25">
      <c r="B88" s="33"/>
      <c r="C88" s="33"/>
      <c r="D88" s="261"/>
      <c r="E88" s="261"/>
      <c r="F88" s="261"/>
      <c r="G88" s="261"/>
      <c r="H88" s="261"/>
      <c r="I88" s="261"/>
      <c r="J88" s="261"/>
      <c r="K88" s="261"/>
      <c r="L88" s="261"/>
      <c r="M88" s="261"/>
      <c r="N88" s="261"/>
      <c r="O88" s="261"/>
      <c r="P88" s="261"/>
      <c r="Q88" s="261"/>
      <c r="R88" s="261"/>
      <c r="S88" s="261"/>
      <c r="T88" s="261"/>
      <c r="U88" s="235"/>
      <c r="V88" s="235"/>
      <c r="W88" s="235"/>
      <c r="X88" s="235"/>
      <c r="Y88" s="235"/>
      <c r="Z88" s="235"/>
      <c r="AA88" s="235"/>
      <c r="AB88" s="235"/>
      <c r="AC88" s="235"/>
      <c r="AD88" s="235"/>
      <c r="AE88" s="235"/>
      <c r="AF88" s="235"/>
      <c r="AG88" s="235"/>
      <c r="AH88" s="235"/>
      <c r="AI88" s="235"/>
      <c r="AJ88" s="235"/>
      <c r="AK88" s="235"/>
      <c r="AL88" s="235"/>
      <c r="AM88" s="235"/>
      <c r="AN88" s="235"/>
      <c r="AO88" s="235"/>
      <c r="AP88" s="235"/>
      <c r="AQ88" s="235"/>
      <c r="AR88" s="235"/>
      <c r="AS88" s="235"/>
      <c r="AT88" s="235"/>
      <c r="AU88" s="235"/>
      <c r="AV88" s="235"/>
      <c r="AW88" s="235"/>
      <c r="AX88" s="235"/>
      <c r="AY88" s="235"/>
      <c r="AZ88" s="235"/>
      <c r="BA88" s="235"/>
      <c r="BB88" s="235"/>
      <c r="BC88" s="235"/>
      <c r="BD88" s="235"/>
      <c r="BE88" s="235"/>
      <c r="BF88" s="235"/>
      <c r="BG88" s="235"/>
      <c r="BH88" s="235"/>
      <c r="BI88" s="235"/>
      <c r="BJ88" s="235"/>
      <c r="BK88" s="235"/>
      <c r="BL88" s="235"/>
      <c r="BM88" s="235"/>
      <c r="BN88" s="235"/>
      <c r="BO88" s="235"/>
      <c r="BP88" s="235"/>
      <c r="BQ88" s="235"/>
      <c r="BR88" s="235"/>
      <c r="BS88" s="235"/>
      <c r="BT88" s="235"/>
      <c r="BU88" s="235"/>
      <c r="BV88" s="235"/>
      <c r="BW88" s="235"/>
      <c r="BX88" s="235"/>
      <c r="BY88" s="235"/>
      <c r="BZ88" s="235"/>
      <c r="CA88" s="235"/>
      <c r="CB88" s="235"/>
      <c r="CC88" s="235"/>
      <c r="CD88" s="235"/>
      <c r="CE88" s="235"/>
      <c r="CF88" s="235"/>
      <c r="CG88" s="235"/>
      <c r="CH88" s="235"/>
      <c r="CI88" s="235"/>
      <c r="CJ88" s="235"/>
      <c r="CK88" s="235"/>
      <c r="CL88" s="235"/>
      <c r="CM88" s="235"/>
      <c r="CN88" s="235"/>
      <c r="CO88" s="235"/>
      <c r="CP88" s="235"/>
      <c r="CQ88" s="235"/>
      <c r="CR88" s="235"/>
      <c r="CS88" s="235"/>
      <c r="CT88" s="235"/>
      <c r="CU88" s="235"/>
      <c r="CV88" s="235"/>
      <c r="CW88" s="235"/>
      <c r="CX88" s="235"/>
      <c r="CY88" s="235"/>
      <c r="CZ88" s="235"/>
      <c r="DA88" s="235"/>
      <c r="DB88" s="235"/>
      <c r="DC88" s="235"/>
      <c r="DD88" s="235"/>
      <c r="DE88" s="235"/>
      <c r="DF88" s="235"/>
      <c r="DG88" s="235"/>
      <c r="DH88" s="235"/>
      <c r="DI88" s="235"/>
      <c r="DJ88" s="235"/>
      <c r="DK88" s="235"/>
      <c r="DL88" s="235"/>
      <c r="DM88" s="235"/>
      <c r="DN88" s="235"/>
      <c r="DO88" s="235"/>
      <c r="DP88" s="235"/>
      <c r="DQ88" s="235"/>
      <c r="DR88" s="235"/>
      <c r="DS88" s="235"/>
      <c r="DT88" s="235"/>
      <c r="DU88" s="235"/>
      <c r="DV88" s="235"/>
      <c r="DW88" s="235"/>
      <c r="DX88" s="235"/>
      <c r="DY88" s="235"/>
      <c r="DZ88" s="235"/>
      <c r="EA88" s="235"/>
      <c r="EB88" s="235"/>
      <c r="EC88" s="235"/>
      <c r="ED88" s="235"/>
      <c r="EE88" s="235"/>
      <c r="EF88" s="235"/>
      <c r="EG88" s="235"/>
      <c r="EH88" s="235"/>
      <c r="EI88" s="235"/>
      <c r="EJ88" s="235"/>
      <c r="EK88" s="235"/>
      <c r="EL88" s="235"/>
      <c r="EM88" s="235"/>
      <c r="EN88" s="235"/>
      <c r="EO88" s="235"/>
      <c r="EP88" s="235"/>
      <c r="EQ88" s="235"/>
      <c r="ER88" s="235"/>
      <c r="ES88" s="235"/>
      <c r="ET88" s="235"/>
      <c r="EU88" s="235"/>
      <c r="EV88" s="235"/>
      <c r="EW88" s="235"/>
      <c r="EX88" s="235"/>
      <c r="EY88" s="235"/>
      <c r="EZ88" s="235"/>
      <c r="FA88" s="235"/>
      <c r="FB88" s="235"/>
      <c r="FC88" s="235"/>
      <c r="FD88" s="235"/>
    </row>
    <row r="89" spans="2:160" s="1" customFormat="1" x14ac:dyDescent="0.25">
      <c r="B89" s="33"/>
      <c r="C89" s="33"/>
      <c r="D89" s="261"/>
      <c r="E89" s="261"/>
      <c r="F89" s="261"/>
      <c r="G89" s="261"/>
      <c r="H89" s="261"/>
      <c r="I89" s="261"/>
      <c r="J89" s="261"/>
      <c r="K89" s="261"/>
      <c r="L89" s="261"/>
      <c r="M89" s="261"/>
      <c r="N89" s="261"/>
      <c r="O89" s="261"/>
      <c r="P89" s="261"/>
      <c r="Q89" s="261"/>
      <c r="R89" s="261"/>
      <c r="S89" s="261"/>
      <c r="T89" s="261"/>
      <c r="U89" s="235"/>
      <c r="V89" s="235"/>
      <c r="W89" s="235"/>
      <c r="X89" s="235"/>
      <c r="Y89" s="235"/>
      <c r="Z89" s="235"/>
      <c r="AA89" s="235"/>
      <c r="AB89" s="235"/>
      <c r="AC89" s="235"/>
      <c r="AD89" s="235"/>
      <c r="AE89" s="235"/>
      <c r="AF89" s="235"/>
      <c r="AG89" s="235"/>
      <c r="AH89" s="235"/>
      <c r="AI89" s="235"/>
      <c r="AJ89" s="235"/>
      <c r="AK89" s="235"/>
      <c r="AL89" s="235"/>
      <c r="AM89" s="235"/>
      <c r="AN89" s="235"/>
      <c r="AO89" s="235"/>
      <c r="AP89" s="235"/>
      <c r="AQ89" s="235"/>
      <c r="AR89" s="235"/>
      <c r="AS89" s="235"/>
      <c r="AT89" s="235"/>
      <c r="AU89" s="235"/>
      <c r="AV89" s="235"/>
      <c r="AW89" s="235"/>
      <c r="AX89" s="235"/>
      <c r="AY89" s="235"/>
      <c r="AZ89" s="235"/>
      <c r="BA89" s="235"/>
      <c r="BB89" s="235"/>
      <c r="BC89" s="235"/>
      <c r="BD89" s="235"/>
      <c r="BE89" s="235"/>
      <c r="BF89" s="235"/>
      <c r="BG89" s="235"/>
      <c r="BH89" s="235"/>
      <c r="BI89" s="235"/>
      <c r="BJ89" s="235"/>
      <c r="BK89" s="235"/>
      <c r="BL89" s="235"/>
      <c r="BM89" s="235"/>
      <c r="BN89" s="235"/>
      <c r="BO89" s="235"/>
      <c r="BP89" s="235"/>
      <c r="BQ89" s="235"/>
      <c r="BR89" s="235"/>
      <c r="BS89" s="235"/>
      <c r="BT89" s="235"/>
      <c r="BU89" s="235"/>
      <c r="BV89" s="235"/>
      <c r="BW89" s="235"/>
      <c r="BX89" s="235"/>
      <c r="BY89" s="235"/>
      <c r="BZ89" s="235"/>
      <c r="CA89" s="235"/>
      <c r="CB89" s="235"/>
      <c r="CC89" s="235"/>
      <c r="CD89" s="235"/>
      <c r="CE89" s="235"/>
      <c r="CF89" s="235"/>
      <c r="CG89" s="235"/>
      <c r="CH89" s="235"/>
      <c r="CI89" s="235"/>
      <c r="CJ89" s="235"/>
      <c r="CK89" s="235"/>
      <c r="CL89" s="235"/>
      <c r="CM89" s="235"/>
      <c r="CN89" s="235"/>
      <c r="CO89" s="235"/>
      <c r="CP89" s="235"/>
      <c r="CQ89" s="235"/>
      <c r="CR89" s="235"/>
      <c r="CS89" s="235"/>
      <c r="CT89" s="235"/>
      <c r="CU89" s="235"/>
      <c r="CV89" s="235"/>
      <c r="CW89" s="235"/>
      <c r="CX89" s="235"/>
      <c r="CY89" s="235"/>
      <c r="CZ89" s="235"/>
      <c r="DA89" s="235"/>
      <c r="DB89" s="235"/>
      <c r="DC89" s="235"/>
      <c r="DD89" s="235"/>
      <c r="DE89" s="235"/>
      <c r="DF89" s="235"/>
      <c r="DG89" s="235"/>
      <c r="DH89" s="235"/>
      <c r="DI89" s="235"/>
      <c r="DJ89" s="235"/>
      <c r="DK89" s="235"/>
      <c r="DL89" s="235"/>
      <c r="DM89" s="235"/>
      <c r="DN89" s="235"/>
      <c r="DO89" s="235"/>
      <c r="DP89" s="235"/>
      <c r="DQ89" s="235"/>
      <c r="DR89" s="235"/>
      <c r="DS89" s="235"/>
      <c r="DT89" s="235"/>
      <c r="DU89" s="235"/>
      <c r="DV89" s="235"/>
      <c r="DW89" s="235"/>
      <c r="DX89" s="235"/>
      <c r="DY89" s="235"/>
      <c r="DZ89" s="235"/>
      <c r="EA89" s="235"/>
      <c r="EB89" s="235"/>
      <c r="EC89" s="235"/>
      <c r="ED89" s="235"/>
      <c r="EE89" s="235"/>
      <c r="EF89" s="235"/>
      <c r="EG89" s="235"/>
      <c r="EH89" s="235"/>
      <c r="EI89" s="235"/>
      <c r="EJ89" s="235"/>
      <c r="EK89" s="235"/>
      <c r="EL89" s="235"/>
      <c r="EM89" s="235"/>
      <c r="EN89" s="235"/>
      <c r="EO89" s="235"/>
      <c r="EP89" s="235"/>
      <c r="EQ89" s="235"/>
      <c r="ER89" s="235"/>
      <c r="ES89" s="235"/>
      <c r="ET89" s="235"/>
      <c r="EU89" s="235"/>
      <c r="EV89" s="235"/>
      <c r="EW89" s="235"/>
      <c r="EX89" s="235"/>
      <c r="EY89" s="235"/>
      <c r="EZ89" s="235"/>
      <c r="FA89" s="235"/>
      <c r="FB89" s="235"/>
      <c r="FC89" s="235"/>
      <c r="FD89" s="235"/>
    </row>
    <row r="90" spans="2:160" s="1" customFormat="1" x14ac:dyDescent="0.25">
      <c r="B90" s="33"/>
      <c r="C90" s="33"/>
      <c r="D90" s="261"/>
      <c r="E90" s="261"/>
      <c r="F90" s="261"/>
      <c r="G90" s="261"/>
      <c r="H90" s="261"/>
      <c r="I90" s="261"/>
      <c r="J90" s="261"/>
      <c r="K90" s="261"/>
      <c r="L90" s="261"/>
      <c r="M90" s="261"/>
      <c r="N90" s="261"/>
      <c r="O90" s="261"/>
      <c r="P90" s="261"/>
      <c r="Q90" s="261"/>
      <c r="R90" s="261"/>
      <c r="S90" s="261"/>
      <c r="T90" s="261"/>
      <c r="U90" s="235"/>
      <c r="V90" s="235"/>
      <c r="W90" s="235"/>
      <c r="X90" s="235"/>
      <c r="Y90" s="235"/>
      <c r="Z90" s="235"/>
      <c r="AA90" s="235"/>
      <c r="AB90" s="235"/>
      <c r="AC90" s="235"/>
      <c r="AD90" s="235"/>
      <c r="AE90" s="235"/>
      <c r="AF90" s="235"/>
      <c r="AG90" s="235"/>
      <c r="AH90" s="235"/>
      <c r="AI90" s="235"/>
      <c r="AJ90" s="235"/>
      <c r="AK90" s="235"/>
      <c r="AL90" s="235"/>
      <c r="AM90" s="235"/>
      <c r="AN90" s="235"/>
      <c r="AO90" s="235"/>
      <c r="AP90" s="235"/>
      <c r="AQ90" s="235"/>
      <c r="AR90" s="235"/>
      <c r="AS90" s="235"/>
      <c r="AT90" s="235"/>
      <c r="AU90" s="235"/>
      <c r="AV90" s="235"/>
      <c r="AW90" s="235"/>
      <c r="AX90" s="235"/>
      <c r="AY90" s="235"/>
      <c r="AZ90" s="235"/>
      <c r="BA90" s="235"/>
      <c r="BB90" s="235"/>
      <c r="BC90" s="235"/>
      <c r="BD90" s="235"/>
      <c r="BE90" s="235"/>
      <c r="BF90" s="235"/>
      <c r="BG90" s="235"/>
      <c r="BH90" s="235"/>
      <c r="BI90" s="235"/>
      <c r="BJ90" s="235"/>
      <c r="BK90" s="235"/>
      <c r="BL90" s="235"/>
      <c r="BM90" s="235"/>
      <c r="BN90" s="235"/>
      <c r="BO90" s="235"/>
      <c r="BP90" s="235"/>
      <c r="BQ90" s="235"/>
      <c r="BR90" s="235"/>
      <c r="BS90" s="235"/>
      <c r="BT90" s="235"/>
      <c r="BU90" s="235"/>
      <c r="BV90" s="235"/>
      <c r="BW90" s="235"/>
      <c r="BX90" s="235"/>
      <c r="BY90" s="235"/>
      <c r="BZ90" s="235"/>
      <c r="CA90" s="235"/>
      <c r="CB90" s="235"/>
      <c r="CC90" s="235"/>
      <c r="CD90" s="235"/>
      <c r="CE90" s="235"/>
      <c r="CF90" s="235"/>
      <c r="CG90" s="235"/>
      <c r="CH90" s="235"/>
      <c r="CI90" s="235"/>
      <c r="CJ90" s="235"/>
      <c r="CK90" s="235"/>
      <c r="CL90" s="235"/>
      <c r="CM90" s="235"/>
      <c r="CN90" s="235"/>
      <c r="CO90" s="235"/>
      <c r="CP90" s="235"/>
      <c r="CQ90" s="235"/>
      <c r="CR90" s="235"/>
      <c r="CS90" s="235"/>
      <c r="CT90" s="235"/>
      <c r="CU90" s="235"/>
      <c r="CV90" s="235"/>
      <c r="CW90" s="235"/>
      <c r="CX90" s="235"/>
      <c r="CY90" s="235"/>
      <c r="CZ90" s="235"/>
      <c r="DA90" s="235"/>
      <c r="DB90" s="235"/>
      <c r="DC90" s="235"/>
      <c r="DD90" s="235"/>
      <c r="DE90" s="235"/>
      <c r="DF90" s="235"/>
      <c r="DG90" s="235"/>
      <c r="DH90" s="235"/>
      <c r="DI90" s="235"/>
      <c r="DJ90" s="235"/>
      <c r="DK90" s="235"/>
      <c r="DL90" s="235"/>
      <c r="DM90" s="235"/>
      <c r="DN90" s="235"/>
      <c r="DO90" s="235"/>
      <c r="DP90" s="235"/>
      <c r="DQ90" s="235"/>
      <c r="DR90" s="235"/>
      <c r="DS90" s="235"/>
      <c r="DT90" s="235"/>
      <c r="DU90" s="235"/>
      <c r="DV90" s="235"/>
      <c r="DW90" s="235"/>
      <c r="DX90" s="235"/>
      <c r="DY90" s="235"/>
      <c r="DZ90" s="235"/>
      <c r="EA90" s="235"/>
      <c r="EB90" s="235"/>
      <c r="EC90" s="235"/>
      <c r="ED90" s="235"/>
      <c r="EE90" s="235"/>
      <c r="EF90" s="235"/>
      <c r="EG90" s="235"/>
      <c r="EH90" s="235"/>
      <c r="EI90" s="235"/>
      <c r="EJ90" s="235"/>
      <c r="EK90" s="235"/>
      <c r="EL90" s="235"/>
      <c r="EM90" s="235"/>
      <c r="EN90" s="235"/>
      <c r="EO90" s="235"/>
      <c r="EP90" s="235"/>
      <c r="EQ90" s="235"/>
      <c r="ER90" s="235"/>
      <c r="ES90" s="235"/>
      <c r="ET90" s="235"/>
      <c r="EU90" s="235"/>
      <c r="EV90" s="235"/>
      <c r="EW90" s="235"/>
      <c r="EX90" s="235"/>
      <c r="EY90" s="235"/>
      <c r="EZ90" s="235"/>
      <c r="FA90" s="235"/>
      <c r="FB90" s="235"/>
      <c r="FC90" s="235"/>
      <c r="FD90" s="235"/>
    </row>
    <row r="91" spans="2:160" s="1" customFormat="1" x14ac:dyDescent="0.25">
      <c r="B91" s="33"/>
      <c r="C91" s="33"/>
      <c r="D91" s="261"/>
      <c r="E91" s="261"/>
      <c r="F91" s="261"/>
      <c r="G91" s="261"/>
      <c r="H91" s="261"/>
      <c r="I91" s="261"/>
      <c r="J91" s="261"/>
      <c r="K91" s="261"/>
      <c r="L91" s="261"/>
      <c r="M91" s="261"/>
      <c r="N91" s="261"/>
      <c r="O91" s="261"/>
      <c r="P91" s="261"/>
      <c r="Q91" s="261"/>
      <c r="R91" s="261"/>
      <c r="S91" s="261"/>
      <c r="T91" s="261"/>
      <c r="U91" s="235"/>
      <c r="V91" s="235"/>
      <c r="W91" s="235"/>
      <c r="X91" s="235"/>
      <c r="Y91" s="235"/>
      <c r="Z91" s="235"/>
      <c r="AA91" s="235"/>
      <c r="AB91" s="235"/>
      <c r="AC91" s="235"/>
      <c r="AD91" s="235"/>
      <c r="AE91" s="235"/>
      <c r="AF91" s="235"/>
      <c r="AG91" s="235"/>
      <c r="AH91" s="235"/>
      <c r="AI91" s="235"/>
      <c r="AJ91" s="235"/>
      <c r="AK91" s="235"/>
      <c r="AL91" s="235"/>
      <c r="AM91" s="235"/>
      <c r="AN91" s="235"/>
      <c r="AO91" s="235"/>
      <c r="AP91" s="235"/>
      <c r="AQ91" s="235"/>
      <c r="AR91" s="235"/>
      <c r="AS91" s="235"/>
      <c r="AT91" s="235"/>
      <c r="AU91" s="235"/>
      <c r="AV91" s="235"/>
      <c r="AW91" s="235"/>
      <c r="AX91" s="235"/>
      <c r="AY91" s="235"/>
      <c r="AZ91" s="235"/>
      <c r="BA91" s="235"/>
      <c r="BB91" s="235"/>
      <c r="BC91" s="235"/>
      <c r="BD91" s="235"/>
      <c r="BE91" s="235"/>
      <c r="BF91" s="235"/>
      <c r="BG91" s="235"/>
      <c r="BH91" s="235"/>
      <c r="BI91" s="235"/>
      <c r="BJ91" s="235"/>
      <c r="BK91" s="235"/>
      <c r="BL91" s="235"/>
      <c r="BM91" s="235"/>
      <c r="BN91" s="235"/>
      <c r="BO91" s="235"/>
      <c r="BP91" s="235"/>
      <c r="BQ91" s="235"/>
      <c r="BR91" s="235"/>
      <c r="BS91" s="235"/>
      <c r="BT91" s="235"/>
      <c r="BU91" s="235"/>
      <c r="BV91" s="235"/>
      <c r="BW91" s="235"/>
      <c r="BX91" s="235"/>
      <c r="BY91" s="235"/>
      <c r="BZ91" s="235"/>
      <c r="CA91" s="235"/>
      <c r="CB91" s="235"/>
      <c r="CC91" s="235"/>
      <c r="CD91" s="235"/>
      <c r="CE91" s="235"/>
      <c r="CF91" s="235"/>
      <c r="CG91" s="235"/>
      <c r="CH91" s="235"/>
      <c r="CI91" s="235"/>
      <c r="CJ91" s="235"/>
      <c r="CK91" s="235"/>
      <c r="CL91" s="235"/>
      <c r="CM91" s="235"/>
      <c r="CN91" s="235"/>
      <c r="CO91" s="235"/>
      <c r="CP91" s="235"/>
      <c r="CQ91" s="235"/>
      <c r="CR91" s="235"/>
      <c r="CS91" s="235"/>
      <c r="CT91" s="235"/>
      <c r="CU91" s="235"/>
      <c r="CV91" s="235"/>
      <c r="CW91" s="235"/>
      <c r="CX91" s="235"/>
      <c r="CY91" s="235"/>
      <c r="CZ91" s="235"/>
      <c r="DA91" s="235"/>
      <c r="DB91" s="235"/>
      <c r="DC91" s="235"/>
      <c r="DD91" s="235"/>
      <c r="DE91" s="235"/>
      <c r="DF91" s="235"/>
      <c r="DG91" s="235"/>
      <c r="DH91" s="235"/>
      <c r="DI91" s="235"/>
      <c r="DJ91" s="235"/>
      <c r="DK91" s="235"/>
      <c r="DL91" s="235"/>
      <c r="DM91" s="235"/>
      <c r="DN91" s="235"/>
      <c r="DO91" s="235"/>
      <c r="DP91" s="235"/>
      <c r="DQ91" s="235"/>
      <c r="DR91" s="235"/>
      <c r="DS91" s="235"/>
      <c r="DT91" s="235"/>
      <c r="DU91" s="235"/>
      <c r="DV91" s="235"/>
      <c r="DW91" s="235"/>
      <c r="DX91" s="235"/>
      <c r="DY91" s="235"/>
      <c r="DZ91" s="235"/>
      <c r="EA91" s="235"/>
      <c r="EB91" s="235"/>
      <c r="EC91" s="235"/>
      <c r="ED91" s="235"/>
      <c r="EE91" s="235"/>
      <c r="EF91" s="235"/>
      <c r="EG91" s="235"/>
      <c r="EH91" s="235"/>
      <c r="EI91" s="235"/>
      <c r="EJ91" s="235"/>
      <c r="EK91" s="235"/>
      <c r="EL91" s="235"/>
      <c r="EM91" s="235"/>
      <c r="EN91" s="235"/>
      <c r="EO91" s="235"/>
      <c r="EP91" s="235"/>
      <c r="EQ91" s="235"/>
      <c r="ER91" s="235"/>
      <c r="ES91" s="235"/>
      <c r="ET91" s="235"/>
      <c r="EU91" s="235"/>
      <c r="EV91" s="235"/>
      <c r="EW91" s="235"/>
      <c r="EX91" s="235"/>
      <c r="EY91" s="235"/>
      <c r="EZ91" s="235"/>
      <c r="FA91" s="235"/>
      <c r="FB91" s="235"/>
      <c r="FC91" s="235"/>
      <c r="FD91" s="235"/>
    </row>
    <row r="92" spans="2:160" s="1" customFormat="1" x14ac:dyDescent="0.25">
      <c r="B92" s="33"/>
      <c r="C92" s="33"/>
      <c r="D92" s="261"/>
      <c r="E92" s="261"/>
      <c r="F92" s="261"/>
      <c r="G92" s="261"/>
      <c r="H92" s="261"/>
      <c r="I92" s="261"/>
      <c r="J92" s="261"/>
      <c r="K92" s="261"/>
      <c r="L92" s="261"/>
      <c r="M92" s="261"/>
      <c r="N92" s="261"/>
      <c r="O92" s="261"/>
      <c r="P92" s="261"/>
      <c r="Q92" s="261"/>
      <c r="R92" s="261"/>
      <c r="S92" s="261"/>
      <c r="T92" s="261"/>
      <c r="U92" s="235"/>
      <c r="V92" s="235"/>
      <c r="W92" s="235"/>
      <c r="X92" s="235"/>
      <c r="Y92" s="235"/>
      <c r="Z92" s="235"/>
      <c r="AA92" s="235"/>
      <c r="AB92" s="235"/>
      <c r="AC92" s="235"/>
      <c r="AD92" s="235"/>
      <c r="AE92" s="235"/>
      <c r="AF92" s="235"/>
      <c r="AG92" s="235"/>
      <c r="AH92" s="235"/>
      <c r="AI92" s="235"/>
      <c r="AJ92" s="235"/>
      <c r="AK92" s="235"/>
      <c r="AL92" s="235"/>
      <c r="AM92" s="235"/>
      <c r="AN92" s="235"/>
      <c r="AO92" s="235"/>
      <c r="AP92" s="235"/>
      <c r="AQ92" s="235"/>
      <c r="AR92" s="235"/>
      <c r="AS92" s="235"/>
      <c r="AT92" s="235"/>
      <c r="AU92" s="235"/>
      <c r="AV92" s="235"/>
      <c r="AW92" s="235"/>
      <c r="AX92" s="235"/>
      <c r="AY92" s="235"/>
      <c r="AZ92" s="235"/>
      <c r="BA92" s="235"/>
      <c r="BB92" s="235"/>
      <c r="BC92" s="235"/>
      <c r="BD92" s="235"/>
      <c r="BE92" s="235"/>
      <c r="BF92" s="235"/>
      <c r="BG92" s="235"/>
      <c r="BH92" s="235"/>
      <c r="BI92" s="235"/>
      <c r="BJ92" s="235"/>
      <c r="BK92" s="235"/>
      <c r="BL92" s="235"/>
      <c r="BM92" s="235"/>
      <c r="BN92" s="235"/>
      <c r="BO92" s="235"/>
      <c r="BP92" s="235"/>
      <c r="BQ92" s="235"/>
      <c r="BR92" s="235"/>
      <c r="BS92" s="235"/>
      <c r="BT92" s="235"/>
      <c r="BU92" s="235"/>
      <c r="BV92" s="235"/>
      <c r="BW92" s="235"/>
      <c r="BX92" s="235"/>
      <c r="BY92" s="235"/>
      <c r="BZ92" s="235"/>
      <c r="CA92" s="235"/>
      <c r="CB92" s="235"/>
      <c r="CC92" s="235"/>
      <c r="CD92" s="235"/>
      <c r="CE92" s="235"/>
      <c r="CF92" s="235"/>
      <c r="CG92" s="235"/>
      <c r="CH92" s="235"/>
      <c r="CI92" s="235"/>
      <c r="CJ92" s="235"/>
      <c r="CK92" s="235"/>
      <c r="CL92" s="235"/>
      <c r="CM92" s="235"/>
      <c r="CN92" s="235"/>
      <c r="CO92" s="235"/>
      <c r="CP92" s="235"/>
      <c r="CQ92" s="235"/>
      <c r="CR92" s="235"/>
      <c r="CS92" s="235"/>
      <c r="CT92" s="235"/>
      <c r="CU92" s="235"/>
      <c r="CV92" s="235"/>
      <c r="CW92" s="235"/>
      <c r="CX92" s="235"/>
      <c r="CY92" s="235"/>
      <c r="CZ92" s="235"/>
      <c r="DA92" s="235"/>
      <c r="DB92" s="235"/>
      <c r="DC92" s="235"/>
      <c r="DD92" s="235"/>
      <c r="DE92" s="235"/>
      <c r="DF92" s="235"/>
      <c r="DG92" s="235"/>
      <c r="DH92" s="235"/>
      <c r="DI92" s="235"/>
      <c r="DJ92" s="235"/>
      <c r="DK92" s="235"/>
      <c r="DL92" s="235"/>
      <c r="DM92" s="235"/>
      <c r="DN92" s="235"/>
      <c r="DO92" s="235"/>
      <c r="DP92" s="235"/>
      <c r="DQ92" s="235"/>
      <c r="DR92" s="235"/>
      <c r="DS92" s="235"/>
      <c r="DT92" s="235"/>
      <c r="DU92" s="235"/>
      <c r="DV92" s="235"/>
      <c r="DW92" s="235"/>
      <c r="DX92" s="235"/>
      <c r="DY92" s="235"/>
      <c r="DZ92" s="235"/>
      <c r="EA92" s="235"/>
      <c r="EB92" s="235"/>
      <c r="EC92" s="235"/>
      <c r="ED92" s="235"/>
      <c r="EE92" s="235"/>
      <c r="EF92" s="235"/>
      <c r="EG92" s="235"/>
      <c r="EH92" s="235"/>
      <c r="EI92" s="235"/>
      <c r="EJ92" s="235"/>
      <c r="EK92" s="235"/>
      <c r="EL92" s="235"/>
      <c r="EM92" s="235"/>
      <c r="EN92" s="235"/>
      <c r="EO92" s="235"/>
      <c r="EP92" s="235"/>
      <c r="EQ92" s="235"/>
      <c r="ER92" s="235"/>
      <c r="ES92" s="235"/>
      <c r="ET92" s="235"/>
      <c r="EU92" s="235"/>
      <c r="EV92" s="235"/>
      <c r="EW92" s="235"/>
      <c r="EX92" s="235"/>
      <c r="EY92" s="235"/>
      <c r="EZ92" s="235"/>
      <c r="FA92" s="235"/>
      <c r="FB92" s="235"/>
      <c r="FC92" s="235"/>
      <c r="FD92" s="235"/>
    </row>
    <row r="93" spans="2:160" s="1" customFormat="1" x14ac:dyDescent="0.25">
      <c r="B93" s="33"/>
      <c r="C93" s="33"/>
      <c r="D93" s="261"/>
      <c r="E93" s="261"/>
      <c r="F93" s="261"/>
      <c r="G93" s="261"/>
      <c r="H93" s="261"/>
      <c r="I93" s="261"/>
      <c r="J93" s="261"/>
      <c r="K93" s="261"/>
      <c r="L93" s="261"/>
      <c r="M93" s="261"/>
      <c r="N93" s="261"/>
      <c r="O93" s="261"/>
      <c r="P93" s="261"/>
      <c r="Q93" s="261"/>
      <c r="R93" s="261"/>
      <c r="S93" s="261"/>
      <c r="T93" s="261"/>
      <c r="U93" s="235"/>
      <c r="V93" s="235"/>
      <c r="W93" s="235"/>
      <c r="X93" s="235"/>
      <c r="Y93" s="235"/>
      <c r="Z93" s="235"/>
      <c r="AA93" s="235"/>
      <c r="AB93" s="235"/>
      <c r="AC93" s="235"/>
      <c r="AD93" s="235"/>
      <c r="AE93" s="235"/>
      <c r="AF93" s="235"/>
      <c r="AG93" s="235"/>
      <c r="AH93" s="235"/>
      <c r="AI93" s="235"/>
      <c r="AJ93" s="235"/>
      <c r="AK93" s="235"/>
      <c r="AL93" s="235"/>
      <c r="AM93" s="235"/>
      <c r="AN93" s="235"/>
      <c r="AO93" s="235"/>
      <c r="AP93" s="235"/>
      <c r="AQ93" s="235"/>
      <c r="AR93" s="235"/>
      <c r="AS93" s="235"/>
      <c r="AT93" s="235"/>
      <c r="AU93" s="235"/>
      <c r="AV93" s="235"/>
      <c r="AW93" s="235"/>
      <c r="AX93" s="235"/>
      <c r="AY93" s="235"/>
      <c r="AZ93" s="235"/>
      <c r="BA93" s="235"/>
      <c r="BB93" s="235"/>
      <c r="BC93" s="235"/>
      <c r="BD93" s="235"/>
      <c r="BE93" s="235"/>
      <c r="BF93" s="235"/>
      <c r="BG93" s="235"/>
      <c r="BH93" s="235"/>
      <c r="BI93" s="235"/>
      <c r="BJ93" s="235"/>
      <c r="BK93" s="235"/>
      <c r="BL93" s="235"/>
      <c r="BM93" s="235"/>
      <c r="BN93" s="235"/>
      <c r="BO93" s="235"/>
      <c r="BP93" s="235"/>
      <c r="BQ93" s="235"/>
      <c r="BR93" s="235"/>
      <c r="BS93" s="235"/>
      <c r="BT93" s="235"/>
      <c r="BU93" s="235"/>
      <c r="BV93" s="235"/>
      <c r="BW93" s="235"/>
      <c r="BX93" s="235"/>
      <c r="BY93" s="235"/>
      <c r="BZ93" s="235"/>
      <c r="CA93" s="235"/>
      <c r="CB93" s="235"/>
      <c r="CC93" s="235"/>
      <c r="CD93" s="235"/>
      <c r="CE93" s="235"/>
      <c r="CF93" s="235"/>
      <c r="CG93" s="235"/>
      <c r="CH93" s="235"/>
      <c r="CI93" s="235"/>
      <c r="CJ93" s="235"/>
      <c r="CK93" s="235"/>
      <c r="CL93" s="235"/>
      <c r="CM93" s="235"/>
      <c r="CN93" s="235"/>
      <c r="CO93" s="235"/>
      <c r="CP93" s="235"/>
      <c r="CQ93" s="235"/>
      <c r="CR93" s="235"/>
      <c r="CS93" s="235"/>
      <c r="CT93" s="235"/>
      <c r="CU93" s="235"/>
      <c r="CV93" s="235"/>
      <c r="CW93" s="235"/>
      <c r="CX93" s="235"/>
      <c r="CY93" s="235"/>
      <c r="CZ93" s="235"/>
      <c r="DA93" s="235"/>
      <c r="DB93" s="235"/>
      <c r="DC93" s="235"/>
      <c r="DD93" s="235"/>
      <c r="DE93" s="235"/>
      <c r="DF93" s="235"/>
      <c r="DG93" s="235"/>
      <c r="DH93" s="235"/>
      <c r="DI93" s="235"/>
      <c r="DJ93" s="235"/>
      <c r="DK93" s="235"/>
      <c r="DL93" s="235"/>
      <c r="DM93" s="235"/>
      <c r="DN93" s="235"/>
      <c r="DO93" s="235"/>
      <c r="DP93" s="235"/>
      <c r="DQ93" s="235"/>
      <c r="DR93" s="235"/>
      <c r="DS93" s="235"/>
      <c r="DT93" s="235"/>
      <c r="DU93" s="235"/>
      <c r="DV93" s="235"/>
      <c r="DW93" s="235"/>
      <c r="DX93" s="235"/>
      <c r="DY93" s="235"/>
      <c r="DZ93" s="235"/>
      <c r="EA93" s="235"/>
      <c r="EB93" s="235"/>
      <c r="EC93" s="235"/>
      <c r="ED93" s="235"/>
      <c r="EE93" s="235"/>
      <c r="EF93" s="235"/>
      <c r="EG93" s="235"/>
      <c r="EH93" s="235"/>
      <c r="EI93" s="235"/>
      <c r="EJ93" s="235"/>
      <c r="EK93" s="235"/>
      <c r="EL93" s="235"/>
      <c r="EM93" s="235"/>
      <c r="EN93" s="235"/>
      <c r="EO93" s="235"/>
      <c r="EP93" s="235"/>
      <c r="EQ93" s="235"/>
      <c r="ER93" s="235"/>
      <c r="ES93" s="235"/>
      <c r="ET93" s="235"/>
      <c r="EU93" s="235"/>
      <c r="EV93" s="235"/>
      <c r="EW93" s="235"/>
      <c r="EX93" s="235"/>
      <c r="EY93" s="235"/>
      <c r="EZ93" s="235"/>
      <c r="FA93" s="235"/>
      <c r="FB93" s="235"/>
      <c r="FC93" s="235"/>
      <c r="FD93" s="235"/>
    </row>
    <row r="94" spans="2:160" s="1" customFormat="1" x14ac:dyDescent="0.25">
      <c r="B94" s="33"/>
      <c r="C94" s="33"/>
      <c r="D94" s="261"/>
      <c r="E94" s="261"/>
      <c r="F94" s="261"/>
      <c r="G94" s="261"/>
      <c r="H94" s="261"/>
      <c r="I94" s="261"/>
      <c r="J94" s="261"/>
      <c r="K94" s="261"/>
      <c r="L94" s="261"/>
      <c r="M94" s="261"/>
      <c r="N94" s="261"/>
      <c r="O94" s="261"/>
      <c r="P94" s="261"/>
      <c r="Q94" s="261"/>
      <c r="R94" s="261"/>
      <c r="S94" s="261"/>
      <c r="T94" s="261"/>
      <c r="U94" s="235"/>
      <c r="V94" s="235"/>
      <c r="W94" s="235"/>
      <c r="X94" s="235"/>
      <c r="Y94" s="235"/>
      <c r="Z94" s="235"/>
      <c r="AA94" s="235"/>
      <c r="AB94" s="235"/>
      <c r="AC94" s="235"/>
      <c r="AD94" s="235"/>
      <c r="AE94" s="235"/>
      <c r="AF94" s="235"/>
      <c r="AG94" s="235"/>
      <c r="AH94" s="235"/>
      <c r="AI94" s="235"/>
      <c r="AJ94" s="235"/>
      <c r="AK94" s="235"/>
      <c r="AL94" s="235"/>
      <c r="AM94" s="235"/>
      <c r="AN94" s="235"/>
      <c r="AO94" s="235"/>
      <c r="AP94" s="235"/>
      <c r="AQ94" s="235"/>
      <c r="AR94" s="235"/>
      <c r="AS94" s="235"/>
      <c r="AT94" s="235"/>
      <c r="AU94" s="235"/>
      <c r="AV94" s="235"/>
      <c r="AW94" s="235"/>
      <c r="AX94" s="235"/>
      <c r="AY94" s="235"/>
      <c r="AZ94" s="235"/>
      <c r="BA94" s="235"/>
      <c r="BB94" s="235"/>
      <c r="BC94" s="235"/>
      <c r="BD94" s="235"/>
      <c r="BE94" s="235"/>
      <c r="BF94" s="235"/>
      <c r="BG94" s="235"/>
      <c r="BH94" s="235"/>
      <c r="BI94" s="235"/>
      <c r="BJ94" s="235"/>
      <c r="BK94" s="235"/>
      <c r="BL94" s="235"/>
      <c r="BM94" s="235"/>
      <c r="BN94" s="235"/>
      <c r="BO94" s="235"/>
      <c r="BP94" s="235"/>
      <c r="BQ94" s="235"/>
      <c r="BR94" s="235"/>
      <c r="BS94" s="235"/>
      <c r="BT94" s="235"/>
      <c r="BU94" s="235"/>
      <c r="BV94" s="235"/>
      <c r="BW94" s="235"/>
      <c r="BX94" s="235"/>
      <c r="BY94" s="235"/>
      <c r="BZ94" s="235"/>
      <c r="CA94" s="235"/>
      <c r="CB94" s="235"/>
      <c r="CC94" s="235"/>
      <c r="CD94" s="235"/>
      <c r="CE94" s="235"/>
      <c r="CF94" s="235"/>
      <c r="CG94" s="235"/>
      <c r="CH94" s="235"/>
      <c r="CI94" s="235"/>
      <c r="CJ94" s="235"/>
      <c r="CK94" s="235"/>
      <c r="CL94" s="235"/>
      <c r="CM94" s="235"/>
      <c r="CN94" s="235"/>
      <c r="CO94" s="235"/>
      <c r="CP94" s="235"/>
      <c r="CQ94" s="235"/>
      <c r="CR94" s="235"/>
      <c r="CS94" s="235"/>
      <c r="CT94" s="235"/>
      <c r="CU94" s="235"/>
      <c r="CV94" s="235"/>
      <c r="CW94" s="235"/>
      <c r="CX94" s="235"/>
      <c r="CY94" s="235"/>
      <c r="CZ94" s="235"/>
      <c r="DA94" s="235"/>
      <c r="DB94" s="235"/>
      <c r="DC94" s="235"/>
      <c r="DD94" s="235"/>
      <c r="DE94" s="235"/>
      <c r="DF94" s="235"/>
      <c r="DG94" s="235"/>
      <c r="DH94" s="235"/>
      <c r="DI94" s="235"/>
      <c r="DJ94" s="235"/>
      <c r="DK94" s="235"/>
      <c r="DL94" s="235"/>
      <c r="DM94" s="235"/>
      <c r="DN94" s="235"/>
      <c r="DO94" s="235"/>
      <c r="DP94" s="235"/>
      <c r="DQ94" s="235"/>
      <c r="DR94" s="235"/>
      <c r="DS94" s="235"/>
      <c r="DT94" s="235"/>
      <c r="DU94" s="235"/>
      <c r="DV94" s="235"/>
      <c r="DW94" s="235"/>
      <c r="DX94" s="235"/>
      <c r="DY94" s="235"/>
      <c r="DZ94" s="235"/>
      <c r="EA94" s="235"/>
      <c r="EB94" s="235"/>
      <c r="EC94" s="235"/>
      <c r="ED94" s="235"/>
      <c r="EE94" s="235"/>
      <c r="EF94" s="235"/>
      <c r="EG94" s="235"/>
      <c r="EH94" s="235"/>
      <c r="EI94" s="235"/>
      <c r="EJ94" s="235"/>
      <c r="EK94" s="235"/>
      <c r="EL94" s="235"/>
      <c r="EM94" s="235"/>
      <c r="EN94" s="235"/>
      <c r="EO94" s="235"/>
      <c r="EP94" s="235"/>
      <c r="EQ94" s="235"/>
      <c r="ER94" s="235"/>
      <c r="ES94" s="235"/>
      <c r="ET94" s="235"/>
      <c r="EU94" s="235"/>
      <c r="EV94" s="235"/>
      <c r="EW94" s="235"/>
      <c r="EX94" s="235"/>
      <c r="EY94" s="235"/>
      <c r="EZ94" s="235"/>
      <c r="FA94" s="235"/>
      <c r="FB94" s="235"/>
      <c r="FC94" s="235"/>
      <c r="FD94" s="235"/>
    </row>
    <row r="95" spans="2:160" s="1" customFormat="1" x14ac:dyDescent="0.25">
      <c r="B95" s="33"/>
      <c r="C95" s="33"/>
      <c r="D95" s="261"/>
      <c r="E95" s="261"/>
      <c r="F95" s="261"/>
      <c r="G95" s="261"/>
      <c r="H95" s="261"/>
      <c r="I95" s="261"/>
      <c r="J95" s="261"/>
      <c r="K95" s="261"/>
      <c r="L95" s="261"/>
      <c r="M95" s="261"/>
      <c r="N95" s="261"/>
      <c r="O95" s="261"/>
      <c r="P95" s="261"/>
      <c r="Q95" s="261"/>
      <c r="R95" s="261"/>
      <c r="S95" s="261"/>
      <c r="T95" s="261"/>
      <c r="U95" s="235"/>
      <c r="V95" s="235"/>
      <c r="W95" s="235"/>
      <c r="X95" s="235"/>
      <c r="Y95" s="235"/>
      <c r="Z95" s="235"/>
      <c r="AA95" s="235"/>
      <c r="AB95" s="235"/>
      <c r="AC95" s="235"/>
      <c r="AD95" s="235"/>
      <c r="AE95" s="235"/>
      <c r="AF95" s="235"/>
      <c r="AG95" s="235"/>
      <c r="AH95" s="235"/>
      <c r="AI95" s="235"/>
      <c r="AJ95" s="235"/>
      <c r="AK95" s="235"/>
      <c r="AL95" s="235"/>
      <c r="AM95" s="235"/>
      <c r="AN95" s="235"/>
      <c r="AO95" s="235"/>
      <c r="AP95" s="235"/>
      <c r="AQ95" s="235"/>
      <c r="AR95" s="235"/>
      <c r="AS95" s="235"/>
      <c r="AT95" s="235"/>
      <c r="AU95" s="235"/>
      <c r="AV95" s="235"/>
      <c r="AW95" s="235"/>
      <c r="AX95" s="235"/>
      <c r="AY95" s="235"/>
      <c r="AZ95" s="235"/>
      <c r="BA95" s="235"/>
      <c r="BB95" s="235"/>
      <c r="BC95" s="235"/>
      <c r="BD95" s="235"/>
      <c r="BE95" s="235"/>
      <c r="BF95" s="235"/>
      <c r="BG95" s="235"/>
      <c r="BH95" s="235"/>
      <c r="BI95" s="235"/>
      <c r="BJ95" s="235"/>
      <c r="BK95" s="235"/>
      <c r="BL95" s="235"/>
      <c r="BM95" s="235"/>
      <c r="BN95" s="235"/>
      <c r="BO95" s="235"/>
      <c r="BP95" s="235"/>
      <c r="BQ95" s="235"/>
      <c r="BR95" s="235"/>
      <c r="BS95" s="235"/>
      <c r="BT95" s="235"/>
      <c r="BU95" s="235"/>
      <c r="BV95" s="235"/>
      <c r="BW95" s="235"/>
      <c r="BX95" s="235"/>
      <c r="BY95" s="235"/>
      <c r="BZ95" s="235"/>
      <c r="CA95" s="235"/>
      <c r="CB95" s="235"/>
      <c r="CC95" s="235"/>
      <c r="CD95" s="235"/>
      <c r="CE95" s="235"/>
      <c r="CF95" s="235"/>
      <c r="CG95" s="235"/>
      <c r="CH95" s="235"/>
      <c r="CI95" s="235"/>
      <c r="CJ95" s="235"/>
      <c r="CK95" s="235"/>
      <c r="CL95" s="235"/>
      <c r="CM95" s="235"/>
      <c r="CN95" s="235"/>
      <c r="CO95" s="235"/>
      <c r="CP95" s="235"/>
      <c r="CQ95" s="235"/>
      <c r="CR95" s="235"/>
      <c r="CS95" s="235"/>
      <c r="CT95" s="235"/>
      <c r="CU95" s="235"/>
      <c r="CV95" s="235"/>
      <c r="CW95" s="235"/>
      <c r="CX95" s="235"/>
      <c r="CY95" s="235"/>
      <c r="CZ95" s="235"/>
      <c r="DA95" s="235"/>
      <c r="DB95" s="235"/>
      <c r="DC95" s="235"/>
      <c r="DD95" s="235"/>
      <c r="DE95" s="235"/>
      <c r="DF95" s="235"/>
      <c r="DG95" s="235"/>
      <c r="DH95" s="235"/>
      <c r="DI95" s="235"/>
      <c r="DJ95" s="235"/>
      <c r="DK95" s="235"/>
      <c r="DL95" s="235"/>
      <c r="DM95" s="235"/>
      <c r="DN95" s="235"/>
      <c r="DO95" s="235"/>
      <c r="DP95" s="235"/>
      <c r="DQ95" s="235"/>
      <c r="DR95" s="235"/>
      <c r="DS95" s="235"/>
      <c r="DT95" s="235"/>
      <c r="DU95" s="235"/>
      <c r="DV95" s="235"/>
      <c r="DW95" s="235"/>
      <c r="DX95" s="235"/>
      <c r="DY95" s="235"/>
      <c r="DZ95" s="235"/>
      <c r="EA95" s="235"/>
      <c r="EB95" s="235"/>
      <c r="EC95" s="235"/>
      <c r="ED95" s="235"/>
      <c r="EE95" s="235"/>
      <c r="EF95" s="235"/>
      <c r="EG95" s="235"/>
      <c r="EH95" s="235"/>
      <c r="EI95" s="235"/>
      <c r="EJ95" s="235"/>
      <c r="EK95" s="235"/>
      <c r="EL95" s="235"/>
      <c r="EM95" s="235"/>
      <c r="EN95" s="235"/>
      <c r="EO95" s="235"/>
      <c r="EP95" s="235"/>
      <c r="EQ95" s="235"/>
      <c r="ER95" s="235"/>
      <c r="ES95" s="235"/>
      <c r="ET95" s="235"/>
      <c r="EU95" s="235"/>
      <c r="EV95" s="235"/>
      <c r="EW95" s="235"/>
      <c r="EX95" s="235"/>
      <c r="EY95" s="235"/>
      <c r="EZ95" s="235"/>
      <c r="FA95" s="235"/>
      <c r="FB95" s="235"/>
      <c r="FC95" s="235"/>
      <c r="FD95" s="235"/>
    </row>
    <row r="96" spans="2:160" s="1" customFormat="1" x14ac:dyDescent="0.25">
      <c r="B96" s="33"/>
      <c r="C96" s="33"/>
      <c r="D96" s="261"/>
      <c r="E96" s="261"/>
      <c r="F96" s="261"/>
      <c r="G96" s="261"/>
      <c r="H96" s="261"/>
      <c r="I96" s="261"/>
      <c r="J96" s="261"/>
      <c r="K96" s="261"/>
      <c r="L96" s="261"/>
      <c r="M96" s="261"/>
      <c r="N96" s="261"/>
      <c r="O96" s="261"/>
      <c r="P96" s="261"/>
      <c r="Q96" s="261"/>
      <c r="R96" s="261"/>
      <c r="S96" s="261"/>
      <c r="T96" s="261"/>
      <c r="U96" s="235"/>
      <c r="V96" s="235"/>
      <c r="W96" s="235"/>
      <c r="X96" s="235"/>
      <c r="Y96" s="235"/>
      <c r="Z96" s="235"/>
      <c r="AA96" s="235"/>
      <c r="AB96" s="235"/>
      <c r="AC96" s="235"/>
      <c r="AD96" s="235"/>
      <c r="AE96" s="235"/>
      <c r="AF96" s="235"/>
      <c r="AG96" s="235"/>
      <c r="AH96" s="235"/>
      <c r="AI96" s="235"/>
      <c r="AJ96" s="235"/>
      <c r="AK96" s="235"/>
      <c r="AL96" s="235"/>
      <c r="AM96" s="235"/>
      <c r="AN96" s="235"/>
      <c r="AO96" s="235"/>
      <c r="AP96" s="235"/>
      <c r="AQ96" s="235"/>
      <c r="AR96" s="235"/>
      <c r="AS96" s="235"/>
      <c r="AT96" s="235"/>
      <c r="AU96" s="235"/>
      <c r="AV96" s="235"/>
      <c r="AW96" s="235"/>
      <c r="AX96" s="235"/>
      <c r="AY96" s="235"/>
      <c r="AZ96" s="235"/>
      <c r="BA96" s="235"/>
      <c r="BB96" s="235"/>
      <c r="BC96" s="235"/>
      <c r="BD96" s="235"/>
      <c r="BE96" s="235"/>
      <c r="BF96" s="235"/>
      <c r="BG96" s="235"/>
      <c r="BH96" s="235"/>
      <c r="BI96" s="235"/>
      <c r="BJ96" s="235"/>
      <c r="BK96" s="235"/>
      <c r="BL96" s="235"/>
      <c r="BM96" s="235"/>
      <c r="BN96" s="235"/>
      <c r="BO96" s="235"/>
      <c r="BP96" s="235"/>
      <c r="BQ96" s="235"/>
      <c r="BR96" s="235"/>
      <c r="BS96" s="235"/>
      <c r="BT96" s="235"/>
      <c r="BU96" s="235"/>
      <c r="BV96" s="235"/>
      <c r="BW96" s="235"/>
      <c r="BX96" s="235"/>
      <c r="BY96" s="235"/>
      <c r="BZ96" s="235"/>
      <c r="CA96" s="235"/>
      <c r="CB96" s="235"/>
      <c r="CC96" s="235"/>
      <c r="CD96" s="235"/>
      <c r="CE96" s="235"/>
      <c r="CF96" s="235"/>
      <c r="CG96" s="235"/>
      <c r="CH96" s="235"/>
      <c r="CI96" s="235"/>
      <c r="CJ96" s="235"/>
      <c r="CK96" s="235"/>
      <c r="CL96" s="235"/>
      <c r="CM96" s="235"/>
      <c r="CN96" s="235"/>
      <c r="CO96" s="235"/>
      <c r="CP96" s="235"/>
      <c r="CQ96" s="235"/>
      <c r="CR96" s="235"/>
      <c r="CS96" s="235"/>
      <c r="CT96" s="235"/>
      <c r="CU96" s="235"/>
      <c r="CV96" s="235"/>
      <c r="CW96" s="235"/>
      <c r="CX96" s="235"/>
      <c r="CY96" s="235"/>
      <c r="CZ96" s="235"/>
      <c r="DA96" s="235"/>
      <c r="DB96" s="235"/>
      <c r="DC96" s="235"/>
      <c r="DD96" s="235"/>
      <c r="DE96" s="235"/>
      <c r="DF96" s="235"/>
      <c r="DG96" s="235"/>
      <c r="DH96" s="235"/>
      <c r="DI96" s="235"/>
      <c r="DJ96" s="235"/>
      <c r="DK96" s="235"/>
      <c r="DL96" s="235"/>
      <c r="DM96" s="235"/>
      <c r="DN96" s="235"/>
      <c r="DO96" s="235"/>
      <c r="DP96" s="235"/>
      <c r="DQ96" s="235"/>
      <c r="DR96" s="235"/>
      <c r="DS96" s="235"/>
      <c r="DT96" s="235"/>
      <c r="DU96" s="235"/>
      <c r="DV96" s="235"/>
      <c r="DW96" s="235"/>
      <c r="DX96" s="235"/>
      <c r="DY96" s="235"/>
      <c r="DZ96" s="235"/>
      <c r="EA96" s="235"/>
      <c r="EB96" s="235"/>
      <c r="EC96" s="235"/>
      <c r="ED96" s="235"/>
      <c r="EE96" s="235"/>
      <c r="EF96" s="235"/>
      <c r="EG96" s="235"/>
      <c r="EH96" s="235"/>
      <c r="EI96" s="235"/>
      <c r="EJ96" s="235"/>
      <c r="EK96" s="235"/>
      <c r="EL96" s="235"/>
      <c r="EM96" s="235"/>
      <c r="EN96" s="235"/>
      <c r="EO96" s="235"/>
      <c r="EP96" s="235"/>
      <c r="EQ96" s="235"/>
      <c r="ER96" s="235"/>
      <c r="ES96" s="235"/>
      <c r="ET96" s="235"/>
      <c r="EU96" s="235"/>
      <c r="EV96" s="235"/>
      <c r="EW96" s="235"/>
      <c r="EX96" s="235"/>
      <c r="EY96" s="235"/>
      <c r="EZ96" s="235"/>
      <c r="FA96" s="235"/>
      <c r="FB96" s="235"/>
      <c r="FC96" s="235"/>
      <c r="FD96" s="235"/>
    </row>
    <row r="97" spans="2:160" s="1" customFormat="1" x14ac:dyDescent="0.25">
      <c r="B97" s="33"/>
      <c r="C97" s="33"/>
      <c r="D97" s="261"/>
      <c r="E97" s="261"/>
      <c r="F97" s="261"/>
      <c r="G97" s="261"/>
      <c r="H97" s="261"/>
      <c r="I97" s="261"/>
      <c r="J97" s="261"/>
      <c r="K97" s="261"/>
      <c r="L97" s="261"/>
      <c r="M97" s="261"/>
      <c r="N97" s="261"/>
      <c r="O97" s="261"/>
      <c r="P97" s="261"/>
      <c r="Q97" s="261"/>
      <c r="R97" s="261"/>
      <c r="S97" s="261"/>
      <c r="T97" s="261"/>
      <c r="U97" s="235"/>
      <c r="V97" s="235"/>
      <c r="W97" s="235"/>
      <c r="X97" s="235"/>
      <c r="Y97" s="235"/>
      <c r="Z97" s="235"/>
      <c r="AA97" s="235"/>
      <c r="AB97" s="235"/>
      <c r="AC97" s="235"/>
      <c r="AD97" s="235"/>
      <c r="AE97" s="235"/>
      <c r="AF97" s="235"/>
      <c r="AG97" s="235"/>
      <c r="AH97" s="235"/>
      <c r="AI97" s="235"/>
      <c r="AJ97" s="235"/>
      <c r="AK97" s="235"/>
      <c r="AL97" s="235"/>
      <c r="AM97" s="235"/>
      <c r="AN97" s="235"/>
      <c r="AO97" s="235"/>
      <c r="AP97" s="235"/>
      <c r="AQ97" s="235"/>
      <c r="AR97" s="235"/>
      <c r="AS97" s="235"/>
      <c r="AT97" s="235"/>
      <c r="AU97" s="235"/>
      <c r="AV97" s="235"/>
      <c r="AW97" s="235"/>
      <c r="AX97" s="235"/>
      <c r="AY97" s="235"/>
      <c r="AZ97" s="235"/>
      <c r="BA97" s="235"/>
      <c r="BB97" s="235"/>
      <c r="BC97" s="235"/>
      <c r="BD97" s="235"/>
      <c r="BE97" s="235"/>
      <c r="BF97" s="235"/>
      <c r="BG97" s="235"/>
      <c r="BH97" s="235"/>
      <c r="BI97" s="235"/>
      <c r="BJ97" s="235"/>
      <c r="BK97" s="235"/>
      <c r="BL97" s="235"/>
      <c r="BM97" s="235"/>
      <c r="BN97" s="235"/>
      <c r="BO97" s="235"/>
      <c r="BP97" s="235"/>
      <c r="BQ97" s="235"/>
      <c r="BR97" s="235"/>
      <c r="BS97" s="235"/>
      <c r="BT97" s="235"/>
      <c r="BU97" s="235"/>
      <c r="BV97" s="235"/>
      <c r="BW97" s="235"/>
      <c r="BX97" s="235"/>
      <c r="BY97" s="235"/>
      <c r="BZ97" s="235"/>
      <c r="CA97" s="235"/>
      <c r="CB97" s="235"/>
      <c r="CC97" s="235"/>
      <c r="CD97" s="235"/>
      <c r="CE97" s="235"/>
      <c r="CF97" s="235"/>
      <c r="CG97" s="235"/>
      <c r="CH97" s="235"/>
      <c r="CI97" s="235"/>
      <c r="CJ97" s="235"/>
      <c r="CK97" s="235"/>
      <c r="CL97" s="235"/>
      <c r="CM97" s="235"/>
      <c r="CN97" s="235"/>
      <c r="CO97" s="235"/>
      <c r="CP97" s="235"/>
      <c r="CQ97" s="235"/>
      <c r="CR97" s="235"/>
      <c r="CS97" s="235"/>
      <c r="CT97" s="235"/>
      <c r="CU97" s="235"/>
      <c r="CV97" s="235"/>
      <c r="CW97" s="235"/>
      <c r="CX97" s="235"/>
      <c r="CY97" s="235"/>
      <c r="CZ97" s="235"/>
      <c r="DA97" s="235"/>
      <c r="DB97" s="235"/>
      <c r="DC97" s="235"/>
      <c r="DD97" s="235"/>
      <c r="DE97" s="235"/>
      <c r="DF97" s="235"/>
      <c r="DG97" s="235"/>
      <c r="DH97" s="235"/>
      <c r="DI97" s="235"/>
      <c r="DJ97" s="235"/>
      <c r="DK97" s="235"/>
      <c r="DL97" s="235"/>
      <c r="DM97" s="235"/>
      <c r="DN97" s="235"/>
      <c r="DO97" s="235"/>
      <c r="DP97" s="235"/>
      <c r="DQ97" s="235"/>
      <c r="DR97" s="235"/>
      <c r="DS97" s="235"/>
      <c r="DT97" s="235"/>
      <c r="DU97" s="235"/>
      <c r="DV97" s="235"/>
      <c r="DW97" s="235"/>
      <c r="DX97" s="235"/>
      <c r="DY97" s="235"/>
      <c r="DZ97" s="235"/>
      <c r="EA97" s="235"/>
      <c r="EB97" s="235"/>
      <c r="EC97" s="235"/>
      <c r="ED97" s="235"/>
      <c r="EE97" s="235"/>
      <c r="EF97" s="235"/>
      <c r="EG97" s="235"/>
      <c r="EH97" s="235"/>
      <c r="EI97" s="235"/>
      <c r="EJ97" s="235"/>
      <c r="EK97" s="235"/>
      <c r="EL97" s="235"/>
      <c r="EM97" s="235"/>
      <c r="EN97" s="235"/>
      <c r="EO97" s="235"/>
      <c r="EP97" s="235"/>
      <c r="EQ97" s="235"/>
      <c r="ER97" s="235"/>
      <c r="ES97" s="235"/>
      <c r="ET97" s="235"/>
      <c r="EU97" s="235"/>
      <c r="EV97" s="235"/>
      <c r="EW97" s="235"/>
      <c r="EX97" s="235"/>
      <c r="EY97" s="235"/>
      <c r="EZ97" s="235"/>
      <c r="FA97" s="235"/>
      <c r="FB97" s="235"/>
      <c r="FC97" s="235"/>
      <c r="FD97" s="235"/>
    </row>
    <row r="98" spans="2:160" s="1" customFormat="1" x14ac:dyDescent="0.25">
      <c r="B98" s="33"/>
      <c r="C98" s="33"/>
      <c r="D98" s="261"/>
      <c r="E98" s="261"/>
      <c r="F98" s="261"/>
      <c r="G98" s="261"/>
      <c r="H98" s="261"/>
      <c r="I98" s="261"/>
      <c r="J98" s="261"/>
      <c r="K98" s="261"/>
      <c r="L98" s="261"/>
      <c r="M98" s="261"/>
      <c r="N98" s="261"/>
      <c r="O98" s="261"/>
      <c r="P98" s="261"/>
      <c r="Q98" s="261"/>
      <c r="R98" s="261"/>
      <c r="S98" s="261"/>
      <c r="T98" s="261"/>
      <c r="U98" s="235"/>
      <c r="V98" s="235"/>
      <c r="W98" s="235"/>
      <c r="X98" s="235"/>
      <c r="Y98" s="235"/>
      <c r="Z98" s="235"/>
      <c r="AA98" s="235"/>
      <c r="AB98" s="235"/>
      <c r="AC98" s="235"/>
      <c r="AD98" s="235"/>
      <c r="AE98" s="235"/>
      <c r="AF98" s="235"/>
      <c r="AG98" s="235"/>
      <c r="AH98" s="235"/>
      <c r="AI98" s="235"/>
      <c r="AJ98" s="235"/>
      <c r="AK98" s="235"/>
      <c r="AL98" s="235"/>
      <c r="AM98" s="235"/>
      <c r="AN98" s="235"/>
      <c r="AO98" s="235"/>
      <c r="AP98" s="235"/>
      <c r="AQ98" s="235"/>
      <c r="AR98" s="235"/>
      <c r="AS98" s="235"/>
      <c r="AT98" s="235"/>
      <c r="AU98" s="235"/>
      <c r="AV98" s="235"/>
      <c r="AW98" s="235"/>
      <c r="AX98" s="235"/>
      <c r="AY98" s="235"/>
      <c r="AZ98" s="235"/>
      <c r="BA98" s="235"/>
      <c r="BB98" s="235"/>
      <c r="BC98" s="235"/>
      <c r="BD98" s="235"/>
      <c r="BE98" s="235"/>
      <c r="BF98" s="235"/>
      <c r="BG98" s="235"/>
      <c r="BH98" s="235"/>
      <c r="BI98" s="235"/>
      <c r="BJ98" s="235"/>
      <c r="BK98" s="235"/>
      <c r="BL98" s="235"/>
      <c r="BM98" s="235"/>
      <c r="BN98" s="235"/>
      <c r="BO98" s="235"/>
      <c r="BP98" s="235"/>
      <c r="BQ98" s="235"/>
      <c r="BR98" s="235"/>
      <c r="BS98" s="235"/>
      <c r="BT98" s="235"/>
      <c r="BU98" s="235"/>
      <c r="BV98" s="235"/>
      <c r="BW98" s="235"/>
      <c r="BX98" s="235"/>
      <c r="BY98" s="235"/>
      <c r="BZ98" s="235"/>
      <c r="CA98" s="235"/>
      <c r="CB98" s="235"/>
      <c r="CC98" s="235"/>
      <c r="CD98" s="235"/>
      <c r="CE98" s="235"/>
      <c r="CF98" s="235"/>
      <c r="CG98" s="235"/>
      <c r="CH98" s="235"/>
      <c r="CI98" s="235"/>
      <c r="CJ98" s="235"/>
      <c r="CK98" s="235"/>
      <c r="CL98" s="235"/>
      <c r="CM98" s="235"/>
      <c r="CN98" s="235"/>
      <c r="CO98" s="235"/>
      <c r="CP98" s="235"/>
      <c r="CQ98" s="235"/>
      <c r="CR98" s="235"/>
      <c r="CS98" s="235"/>
      <c r="CT98" s="235"/>
      <c r="CU98" s="235"/>
      <c r="CV98" s="235"/>
      <c r="CW98" s="235"/>
      <c r="CX98" s="235"/>
      <c r="CY98" s="235"/>
      <c r="CZ98" s="235"/>
      <c r="DA98" s="235"/>
      <c r="DB98" s="235"/>
      <c r="DC98" s="235"/>
      <c r="DD98" s="235"/>
      <c r="DE98" s="235"/>
      <c r="DF98" s="235"/>
      <c r="DG98" s="235"/>
      <c r="DH98" s="235"/>
      <c r="DI98" s="235"/>
      <c r="DJ98" s="235"/>
      <c r="DK98" s="235"/>
      <c r="DL98" s="235"/>
      <c r="DM98" s="235"/>
      <c r="DN98" s="235"/>
      <c r="DO98" s="235"/>
      <c r="DP98" s="235"/>
      <c r="DQ98" s="235"/>
      <c r="DR98" s="235"/>
      <c r="DS98" s="235"/>
      <c r="DT98" s="235"/>
      <c r="DU98" s="235"/>
      <c r="DV98" s="235"/>
      <c r="DW98" s="235"/>
      <c r="DX98" s="235"/>
      <c r="DY98" s="235"/>
      <c r="DZ98" s="235"/>
      <c r="EA98" s="235"/>
      <c r="EB98" s="235"/>
      <c r="EC98" s="235"/>
      <c r="ED98" s="235"/>
      <c r="EE98" s="235"/>
      <c r="EF98" s="235"/>
      <c r="EG98" s="235"/>
      <c r="EH98" s="235"/>
      <c r="EI98" s="235"/>
      <c r="EJ98" s="235"/>
      <c r="EK98" s="235"/>
      <c r="EL98" s="235"/>
      <c r="EM98" s="235"/>
      <c r="EN98" s="235"/>
      <c r="EO98" s="235"/>
      <c r="EP98" s="235"/>
      <c r="EQ98" s="235"/>
      <c r="ER98" s="235"/>
      <c r="ES98" s="235"/>
      <c r="ET98" s="235"/>
      <c r="EU98" s="235"/>
      <c r="EV98" s="235"/>
      <c r="EW98" s="235"/>
      <c r="EX98" s="235"/>
      <c r="EY98" s="235"/>
      <c r="EZ98" s="235"/>
      <c r="FA98" s="235"/>
      <c r="FB98" s="235"/>
      <c r="FC98" s="235"/>
      <c r="FD98" s="235"/>
    </row>
    <row r="99" spans="2:160" s="1" customFormat="1" x14ac:dyDescent="0.25">
      <c r="B99" s="33"/>
      <c r="C99" s="33"/>
      <c r="D99" s="261"/>
      <c r="E99" s="261"/>
      <c r="F99" s="261"/>
      <c r="G99" s="261"/>
      <c r="H99" s="261"/>
      <c r="I99" s="261"/>
      <c r="J99" s="261"/>
      <c r="K99" s="261"/>
      <c r="L99" s="261"/>
      <c r="M99" s="261"/>
      <c r="N99" s="261"/>
      <c r="O99" s="261"/>
      <c r="P99" s="261"/>
      <c r="Q99" s="261"/>
      <c r="R99" s="261"/>
      <c r="S99" s="261"/>
      <c r="T99" s="261"/>
      <c r="U99" s="235"/>
      <c r="V99" s="235"/>
      <c r="W99" s="235"/>
      <c r="X99" s="235"/>
      <c r="Y99" s="235"/>
      <c r="Z99" s="235"/>
      <c r="AA99" s="235"/>
      <c r="AB99" s="235"/>
      <c r="AC99" s="235"/>
      <c r="AD99" s="235"/>
      <c r="AE99" s="235"/>
      <c r="AF99" s="235"/>
      <c r="AG99" s="235"/>
      <c r="AH99" s="235"/>
      <c r="AI99" s="235"/>
      <c r="AJ99" s="235"/>
      <c r="AK99" s="235"/>
      <c r="AL99" s="235"/>
      <c r="AM99" s="235"/>
      <c r="AN99" s="235"/>
      <c r="AO99" s="235"/>
      <c r="AP99" s="235"/>
      <c r="AQ99" s="235"/>
      <c r="AR99" s="235"/>
      <c r="AS99" s="235"/>
      <c r="AT99" s="235"/>
      <c r="AU99" s="235"/>
      <c r="AV99" s="235"/>
      <c r="AW99" s="235"/>
      <c r="AX99" s="235"/>
      <c r="AY99" s="235"/>
      <c r="AZ99" s="235"/>
      <c r="BA99" s="235"/>
      <c r="BB99" s="235"/>
      <c r="BC99" s="235"/>
      <c r="BD99" s="235"/>
      <c r="BE99" s="235"/>
      <c r="BF99" s="235"/>
      <c r="BG99" s="235"/>
      <c r="BH99" s="235"/>
      <c r="BI99" s="235"/>
      <c r="BJ99" s="235"/>
      <c r="BK99" s="235"/>
      <c r="BL99" s="235"/>
      <c r="BM99" s="235"/>
      <c r="BN99" s="235"/>
      <c r="BO99" s="235"/>
      <c r="BP99" s="235"/>
      <c r="BQ99" s="235"/>
      <c r="BR99" s="235"/>
      <c r="BS99" s="235"/>
      <c r="BT99" s="235"/>
      <c r="BU99" s="235"/>
      <c r="BV99" s="235"/>
      <c r="BW99" s="235"/>
      <c r="BX99" s="235"/>
      <c r="BY99" s="235"/>
      <c r="BZ99" s="235"/>
      <c r="CA99" s="235"/>
      <c r="CB99" s="235"/>
      <c r="CC99" s="235"/>
      <c r="CD99" s="235"/>
      <c r="CE99" s="235"/>
      <c r="CF99" s="235"/>
      <c r="CG99" s="235"/>
      <c r="CH99" s="235"/>
      <c r="CI99" s="235"/>
      <c r="CJ99" s="235"/>
      <c r="CK99" s="235"/>
      <c r="CL99" s="235"/>
      <c r="CM99" s="235"/>
      <c r="CN99" s="235"/>
      <c r="CO99" s="235"/>
      <c r="CP99" s="235"/>
      <c r="CQ99" s="235"/>
      <c r="CR99" s="235"/>
      <c r="CS99" s="235"/>
      <c r="CT99" s="235"/>
      <c r="CU99" s="235"/>
      <c r="CV99" s="235"/>
      <c r="CW99" s="235"/>
      <c r="CX99" s="235"/>
      <c r="CY99" s="235"/>
      <c r="CZ99" s="235"/>
      <c r="DA99" s="235"/>
      <c r="DB99" s="235"/>
      <c r="DC99" s="235"/>
      <c r="DD99" s="235"/>
      <c r="DE99" s="235"/>
      <c r="DF99" s="235"/>
      <c r="DG99" s="235"/>
      <c r="DH99" s="235"/>
      <c r="DI99" s="235"/>
      <c r="DJ99" s="235"/>
      <c r="DK99" s="235"/>
      <c r="DL99" s="235"/>
      <c r="DM99" s="235"/>
      <c r="DN99" s="235"/>
      <c r="DO99" s="235"/>
      <c r="DP99" s="235"/>
      <c r="DQ99" s="235"/>
      <c r="DR99" s="235"/>
      <c r="DS99" s="235"/>
      <c r="DT99" s="235"/>
      <c r="DU99" s="235"/>
      <c r="DV99" s="235"/>
      <c r="DW99" s="235"/>
      <c r="DX99" s="235"/>
      <c r="DY99" s="235"/>
      <c r="DZ99" s="235"/>
      <c r="EA99" s="235"/>
      <c r="EB99" s="235"/>
      <c r="EC99" s="235"/>
      <c r="ED99" s="235"/>
      <c r="EE99" s="235"/>
      <c r="EF99" s="235"/>
      <c r="EG99" s="235"/>
      <c r="EH99" s="235"/>
      <c r="EI99" s="235"/>
      <c r="EJ99" s="235"/>
      <c r="EK99" s="235"/>
      <c r="EL99" s="235"/>
      <c r="EM99" s="235"/>
      <c r="EN99" s="235"/>
      <c r="EO99" s="235"/>
      <c r="EP99" s="235"/>
      <c r="EQ99" s="235"/>
      <c r="ER99" s="235"/>
      <c r="ES99" s="235"/>
      <c r="ET99" s="235"/>
      <c r="EU99" s="235"/>
      <c r="EV99" s="235"/>
      <c r="EW99" s="235"/>
      <c r="EX99" s="235"/>
      <c r="EY99" s="235"/>
      <c r="EZ99" s="235"/>
      <c r="FA99" s="235"/>
      <c r="FB99" s="235"/>
      <c r="FC99" s="235"/>
      <c r="FD99" s="235"/>
    </row>
    <row r="100" spans="2:160" s="1" customFormat="1" x14ac:dyDescent="0.25">
      <c r="B100" s="33"/>
      <c r="C100" s="33"/>
      <c r="D100" s="261"/>
      <c r="E100" s="261"/>
      <c r="F100" s="261"/>
      <c r="G100" s="261"/>
      <c r="H100" s="261"/>
      <c r="I100" s="261"/>
      <c r="J100" s="261"/>
      <c r="K100" s="261"/>
      <c r="L100" s="261"/>
      <c r="M100" s="261"/>
      <c r="N100" s="261"/>
      <c r="O100" s="261"/>
      <c r="P100" s="261"/>
      <c r="Q100" s="261"/>
      <c r="R100" s="261"/>
      <c r="S100" s="261"/>
      <c r="T100" s="261"/>
      <c r="U100" s="235"/>
      <c r="V100" s="235"/>
      <c r="W100" s="235"/>
      <c r="X100" s="235"/>
      <c r="Y100" s="235"/>
      <c r="Z100" s="235"/>
      <c r="AA100" s="235"/>
      <c r="AB100" s="235"/>
      <c r="AC100" s="235"/>
      <c r="AD100" s="235"/>
      <c r="AE100" s="235"/>
      <c r="AF100" s="235"/>
      <c r="AG100" s="235"/>
      <c r="AH100" s="235"/>
      <c r="AI100" s="235"/>
      <c r="AJ100" s="235"/>
      <c r="AK100" s="235"/>
      <c r="AL100" s="235"/>
      <c r="AM100" s="235"/>
      <c r="AN100" s="235"/>
      <c r="AO100" s="235"/>
      <c r="AP100" s="235"/>
      <c r="AQ100" s="235"/>
      <c r="AR100" s="235"/>
      <c r="AS100" s="235"/>
      <c r="AT100" s="235"/>
      <c r="AU100" s="235"/>
      <c r="AV100" s="235"/>
      <c r="AW100" s="235"/>
      <c r="AX100" s="235"/>
      <c r="AY100" s="235"/>
      <c r="AZ100" s="235"/>
      <c r="BA100" s="235"/>
      <c r="BB100" s="235"/>
      <c r="BC100" s="235"/>
      <c r="BD100" s="235"/>
      <c r="BE100" s="235"/>
      <c r="BF100" s="235"/>
      <c r="BG100" s="235"/>
      <c r="BH100" s="235"/>
      <c r="BI100" s="235"/>
      <c r="BJ100" s="235"/>
      <c r="BK100" s="235"/>
      <c r="BL100" s="235"/>
      <c r="BM100" s="235"/>
      <c r="BN100" s="235"/>
      <c r="BO100" s="235"/>
      <c r="BP100" s="235"/>
      <c r="BQ100" s="235"/>
      <c r="BR100" s="235"/>
      <c r="BS100" s="235"/>
      <c r="BT100" s="235"/>
      <c r="BU100" s="235"/>
      <c r="BV100" s="235"/>
      <c r="BW100" s="235"/>
      <c r="BX100" s="235"/>
      <c r="BY100" s="235"/>
      <c r="BZ100" s="235"/>
      <c r="CA100" s="235"/>
      <c r="CB100" s="235"/>
      <c r="CC100" s="235"/>
      <c r="CD100" s="235"/>
      <c r="CE100" s="235"/>
      <c r="CF100" s="235"/>
      <c r="CG100" s="235"/>
      <c r="CH100" s="235"/>
      <c r="CI100" s="235"/>
      <c r="CJ100" s="235"/>
      <c r="CK100" s="235"/>
      <c r="CL100" s="235"/>
      <c r="CM100" s="235"/>
      <c r="CN100" s="235"/>
      <c r="CO100" s="235"/>
      <c r="CP100" s="235"/>
      <c r="CQ100" s="235"/>
      <c r="CR100" s="235"/>
      <c r="CS100" s="235"/>
      <c r="CT100" s="235"/>
      <c r="CU100" s="235"/>
      <c r="CV100" s="235"/>
      <c r="CW100" s="235"/>
      <c r="CX100" s="235"/>
      <c r="CY100" s="235"/>
      <c r="CZ100" s="235"/>
      <c r="DA100" s="235"/>
      <c r="DB100" s="235"/>
      <c r="DC100" s="235"/>
      <c r="DD100" s="235"/>
      <c r="DE100" s="235"/>
      <c r="DF100" s="235"/>
      <c r="DG100" s="235"/>
      <c r="DH100" s="235"/>
      <c r="DI100" s="235"/>
      <c r="DJ100" s="235"/>
      <c r="DK100" s="235"/>
      <c r="DL100" s="235"/>
      <c r="DM100" s="235"/>
      <c r="DN100" s="235"/>
      <c r="DO100" s="235"/>
      <c r="DP100" s="235"/>
      <c r="DQ100" s="235"/>
      <c r="DR100" s="235"/>
      <c r="DS100" s="235"/>
      <c r="DT100" s="235"/>
      <c r="DU100" s="235"/>
      <c r="DV100" s="235"/>
      <c r="DW100" s="235"/>
      <c r="DX100" s="235"/>
      <c r="DY100" s="235"/>
      <c r="DZ100" s="235"/>
      <c r="EA100" s="235"/>
      <c r="EB100" s="235"/>
      <c r="EC100" s="235"/>
      <c r="ED100" s="235"/>
      <c r="EE100" s="235"/>
      <c r="EF100" s="235"/>
      <c r="EG100" s="235"/>
      <c r="EH100" s="235"/>
      <c r="EI100" s="235"/>
      <c r="EJ100" s="235"/>
      <c r="EK100" s="235"/>
      <c r="EL100" s="235"/>
      <c r="EM100" s="235"/>
      <c r="EN100" s="235"/>
      <c r="EO100" s="235"/>
      <c r="EP100" s="235"/>
      <c r="EQ100" s="235"/>
      <c r="ER100" s="235"/>
      <c r="ES100" s="235"/>
      <c r="ET100" s="235"/>
      <c r="EU100" s="235"/>
      <c r="EV100" s="235"/>
      <c r="EW100" s="235"/>
      <c r="EX100" s="235"/>
      <c r="EY100" s="235"/>
      <c r="EZ100" s="235"/>
      <c r="FA100" s="235"/>
      <c r="FB100" s="235"/>
      <c r="FC100" s="235"/>
      <c r="FD100" s="235"/>
    </row>
    <row r="101" spans="2:160" s="1" customFormat="1" x14ac:dyDescent="0.25">
      <c r="B101" s="33"/>
      <c r="C101" s="33"/>
      <c r="D101" s="261"/>
      <c r="E101" s="261"/>
      <c r="F101" s="261"/>
      <c r="G101" s="261"/>
      <c r="H101" s="261"/>
      <c r="I101" s="261"/>
      <c r="J101" s="261"/>
      <c r="K101" s="261"/>
      <c r="L101" s="261"/>
      <c r="M101" s="261"/>
      <c r="N101" s="261"/>
      <c r="O101" s="261"/>
      <c r="P101" s="261"/>
      <c r="Q101" s="261"/>
      <c r="R101" s="261"/>
      <c r="S101" s="261"/>
      <c r="T101" s="261"/>
      <c r="U101" s="235"/>
      <c r="V101" s="235"/>
      <c r="W101" s="235"/>
      <c r="X101" s="235"/>
      <c r="Y101" s="235"/>
      <c r="Z101" s="235"/>
      <c r="AA101" s="235"/>
      <c r="AB101" s="235"/>
      <c r="AC101" s="235"/>
      <c r="AD101" s="235"/>
      <c r="AE101" s="235"/>
      <c r="AF101" s="235"/>
      <c r="AG101" s="235"/>
      <c r="AH101" s="235"/>
      <c r="AI101" s="235"/>
      <c r="AJ101" s="235"/>
      <c r="AK101" s="235"/>
      <c r="AL101" s="235"/>
      <c r="AM101" s="235"/>
      <c r="AN101" s="235"/>
      <c r="AO101" s="235"/>
      <c r="AP101" s="235"/>
      <c r="AQ101" s="235"/>
      <c r="AR101" s="235"/>
      <c r="AS101" s="235"/>
      <c r="AT101" s="235"/>
      <c r="AU101" s="235"/>
      <c r="AV101" s="235"/>
      <c r="AW101" s="235"/>
      <c r="AX101" s="235"/>
      <c r="AY101" s="235"/>
      <c r="AZ101" s="235"/>
      <c r="BA101" s="235"/>
      <c r="BB101" s="235"/>
      <c r="BC101" s="235"/>
      <c r="BD101" s="235"/>
      <c r="BE101" s="235"/>
      <c r="BF101" s="235"/>
      <c r="BG101" s="235"/>
      <c r="BH101" s="235"/>
      <c r="BI101" s="235"/>
      <c r="BJ101" s="235"/>
      <c r="BK101" s="235"/>
      <c r="BL101" s="235"/>
      <c r="BM101" s="235"/>
      <c r="BN101" s="235"/>
      <c r="BO101" s="235"/>
      <c r="BP101" s="235"/>
      <c r="BQ101" s="235"/>
      <c r="BR101" s="235"/>
      <c r="BS101" s="235"/>
      <c r="BT101" s="235"/>
      <c r="BU101" s="235"/>
      <c r="BV101" s="235"/>
      <c r="BW101" s="235"/>
      <c r="BX101" s="235"/>
      <c r="BY101" s="235"/>
      <c r="BZ101" s="235"/>
      <c r="CA101" s="235"/>
      <c r="CB101" s="235"/>
      <c r="CC101" s="235"/>
      <c r="CD101" s="235"/>
      <c r="CE101" s="235"/>
      <c r="CF101" s="235"/>
      <c r="CG101" s="235"/>
      <c r="CH101" s="235"/>
      <c r="CI101" s="235"/>
      <c r="CJ101" s="235"/>
      <c r="CK101" s="235"/>
      <c r="CL101" s="235"/>
      <c r="CM101" s="235"/>
      <c r="CN101" s="235"/>
      <c r="CO101" s="235"/>
      <c r="CP101" s="235"/>
      <c r="CQ101" s="235"/>
      <c r="CR101" s="235"/>
      <c r="CS101" s="235"/>
      <c r="CT101" s="235"/>
      <c r="CU101" s="235"/>
      <c r="CV101" s="235"/>
      <c r="CW101" s="235"/>
      <c r="CX101" s="235"/>
      <c r="CY101" s="235"/>
      <c r="CZ101" s="235"/>
      <c r="DA101" s="235"/>
      <c r="DB101" s="235"/>
      <c r="DC101" s="235"/>
      <c r="DD101" s="235"/>
      <c r="DE101" s="235"/>
      <c r="DF101" s="235"/>
      <c r="DG101" s="235"/>
      <c r="DH101" s="235"/>
      <c r="DI101" s="235"/>
      <c r="DJ101" s="235"/>
      <c r="DK101" s="235"/>
      <c r="DL101" s="235"/>
      <c r="DM101" s="235"/>
      <c r="DN101" s="235"/>
      <c r="DO101" s="235"/>
      <c r="DP101" s="235"/>
      <c r="DQ101" s="235"/>
      <c r="DR101" s="235"/>
      <c r="DS101" s="235"/>
      <c r="DT101" s="235"/>
      <c r="DU101" s="235"/>
      <c r="DV101" s="235"/>
      <c r="DW101" s="235"/>
      <c r="DX101" s="235"/>
      <c r="DY101" s="235"/>
      <c r="DZ101" s="235"/>
      <c r="EA101" s="235"/>
      <c r="EB101" s="235"/>
      <c r="EC101" s="235"/>
      <c r="ED101" s="235"/>
      <c r="EE101" s="235"/>
      <c r="EF101" s="235"/>
      <c r="EG101" s="235"/>
      <c r="EH101" s="235"/>
      <c r="EI101" s="235"/>
      <c r="EJ101" s="235"/>
      <c r="EK101" s="235"/>
      <c r="EL101" s="235"/>
      <c r="EM101" s="235"/>
      <c r="EN101" s="235"/>
      <c r="EO101" s="235"/>
      <c r="EP101" s="235"/>
      <c r="EQ101" s="235"/>
      <c r="ER101" s="235"/>
      <c r="ES101" s="235"/>
      <c r="ET101" s="235"/>
      <c r="EU101" s="235"/>
      <c r="EV101" s="235"/>
      <c r="EW101" s="235"/>
      <c r="EX101" s="235"/>
      <c r="EY101" s="235"/>
      <c r="EZ101" s="235"/>
      <c r="FA101" s="235"/>
      <c r="FB101" s="235"/>
      <c r="FC101" s="235"/>
      <c r="FD101" s="235"/>
    </row>
    <row r="102" spans="2:160" s="1" customFormat="1" x14ac:dyDescent="0.25">
      <c r="B102" s="33"/>
      <c r="C102" s="33"/>
      <c r="D102" s="261"/>
      <c r="E102" s="261"/>
      <c r="F102" s="261"/>
      <c r="G102" s="261"/>
      <c r="H102" s="261"/>
      <c r="I102" s="261"/>
      <c r="J102" s="261"/>
      <c r="K102" s="261"/>
      <c r="L102" s="261"/>
      <c r="M102" s="261"/>
      <c r="N102" s="261"/>
      <c r="O102" s="261"/>
      <c r="P102" s="261"/>
      <c r="Q102" s="261"/>
      <c r="R102" s="261"/>
      <c r="S102" s="261"/>
      <c r="T102" s="261"/>
      <c r="U102" s="235"/>
      <c r="V102" s="235"/>
      <c r="W102" s="235"/>
      <c r="X102" s="235"/>
      <c r="Y102" s="235"/>
      <c r="Z102" s="235"/>
      <c r="AA102" s="235"/>
      <c r="AB102" s="235"/>
      <c r="AC102" s="235"/>
      <c r="AD102" s="235"/>
      <c r="AE102" s="235"/>
      <c r="AF102" s="235"/>
      <c r="AG102" s="235"/>
      <c r="AH102" s="235"/>
      <c r="AI102" s="235"/>
      <c r="AJ102" s="235"/>
      <c r="AK102" s="235"/>
      <c r="AL102" s="235"/>
      <c r="AM102" s="235"/>
      <c r="AN102" s="235"/>
      <c r="AO102" s="235"/>
      <c r="AP102" s="235"/>
      <c r="AQ102" s="235"/>
      <c r="AR102" s="235"/>
      <c r="AS102" s="235"/>
      <c r="AT102" s="235"/>
      <c r="AU102" s="235"/>
      <c r="AV102" s="235"/>
      <c r="AW102" s="235"/>
      <c r="AX102" s="235"/>
      <c r="AY102" s="235"/>
      <c r="AZ102" s="235"/>
      <c r="BA102" s="235"/>
      <c r="BB102" s="235"/>
      <c r="BC102" s="235"/>
      <c r="BD102" s="235"/>
      <c r="BE102" s="235"/>
      <c r="BF102" s="235"/>
      <c r="BG102" s="235"/>
      <c r="BH102" s="235"/>
      <c r="BI102" s="235"/>
      <c r="BJ102" s="235"/>
      <c r="BK102" s="235"/>
      <c r="BL102" s="235"/>
      <c r="BM102" s="235"/>
      <c r="BN102" s="235"/>
      <c r="BO102" s="235"/>
      <c r="BP102" s="235"/>
      <c r="BQ102" s="235"/>
      <c r="BR102" s="235"/>
      <c r="BS102" s="235"/>
      <c r="BT102" s="235"/>
      <c r="BU102" s="235"/>
      <c r="BV102" s="235"/>
      <c r="BW102" s="235"/>
      <c r="BX102" s="235"/>
      <c r="BY102" s="235"/>
      <c r="BZ102" s="235"/>
      <c r="CA102" s="235"/>
      <c r="CB102" s="235"/>
      <c r="CC102" s="235"/>
      <c r="CD102" s="235"/>
      <c r="CE102" s="235"/>
      <c r="CF102" s="235"/>
      <c r="CG102" s="235"/>
      <c r="CH102" s="235"/>
      <c r="CI102" s="235"/>
      <c r="CJ102" s="235"/>
      <c r="CK102" s="235"/>
      <c r="CL102" s="235"/>
      <c r="CM102" s="235"/>
      <c r="CN102" s="235"/>
      <c r="CO102" s="235"/>
      <c r="CP102" s="235"/>
      <c r="CQ102" s="235"/>
      <c r="CR102" s="235"/>
      <c r="CS102" s="235"/>
      <c r="CT102" s="235"/>
      <c r="CU102" s="235"/>
      <c r="CV102" s="235"/>
      <c r="CW102" s="235"/>
      <c r="CX102" s="235"/>
      <c r="CY102" s="235"/>
      <c r="CZ102" s="235"/>
      <c r="DA102" s="235"/>
      <c r="DB102" s="235"/>
      <c r="DC102" s="235"/>
      <c r="DD102" s="235"/>
      <c r="DE102" s="235"/>
      <c r="DF102" s="235"/>
      <c r="DG102" s="235"/>
      <c r="DH102" s="235"/>
      <c r="DI102" s="235"/>
      <c r="DJ102" s="235"/>
      <c r="DK102" s="235"/>
      <c r="DL102" s="235"/>
      <c r="DM102" s="235"/>
      <c r="DN102" s="235"/>
      <c r="DO102" s="235"/>
      <c r="DP102" s="235"/>
      <c r="DQ102" s="235"/>
      <c r="DR102" s="235"/>
      <c r="DS102" s="235"/>
      <c r="DT102" s="235"/>
      <c r="DU102" s="235"/>
      <c r="DV102" s="235"/>
      <c r="DW102" s="235"/>
      <c r="DX102" s="235"/>
      <c r="DY102" s="235"/>
      <c r="DZ102" s="235"/>
      <c r="EA102" s="235"/>
      <c r="EB102" s="235"/>
      <c r="EC102" s="235"/>
      <c r="ED102" s="235"/>
      <c r="EE102" s="235"/>
      <c r="EF102" s="235"/>
      <c r="EG102" s="235"/>
      <c r="EH102" s="235"/>
      <c r="EI102" s="235"/>
      <c r="EJ102" s="235"/>
      <c r="EK102" s="235"/>
      <c r="EL102" s="235"/>
      <c r="EM102" s="235"/>
      <c r="EN102" s="235"/>
      <c r="EO102" s="235"/>
      <c r="EP102" s="235"/>
      <c r="EQ102" s="235"/>
      <c r="ER102" s="235"/>
      <c r="ES102" s="235"/>
      <c r="ET102" s="235"/>
      <c r="EU102" s="235"/>
      <c r="EV102" s="235"/>
      <c r="EW102" s="235"/>
      <c r="EX102" s="235"/>
      <c r="EY102" s="235"/>
      <c r="EZ102" s="235"/>
      <c r="FA102" s="235"/>
      <c r="FB102" s="235"/>
      <c r="FC102" s="235"/>
      <c r="FD102" s="235"/>
    </row>
    <row r="103" spans="2:160" s="1" customFormat="1" x14ac:dyDescent="0.25">
      <c r="B103" s="33"/>
      <c r="C103" s="33"/>
      <c r="D103" s="261"/>
      <c r="E103" s="261"/>
      <c r="F103" s="261"/>
      <c r="G103" s="261"/>
      <c r="H103" s="261"/>
      <c r="I103" s="261"/>
      <c r="J103" s="261"/>
      <c r="K103" s="261"/>
      <c r="L103" s="261"/>
      <c r="M103" s="261"/>
      <c r="N103" s="261"/>
      <c r="O103" s="261"/>
      <c r="P103" s="261"/>
      <c r="Q103" s="261"/>
      <c r="R103" s="261"/>
      <c r="S103" s="261"/>
      <c r="T103" s="261"/>
      <c r="U103" s="235"/>
      <c r="V103" s="235"/>
      <c r="W103" s="235"/>
      <c r="X103" s="235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235"/>
      <c r="AI103" s="235"/>
      <c r="AJ103" s="235"/>
      <c r="AK103" s="235"/>
      <c r="AL103" s="235"/>
      <c r="AM103" s="235"/>
      <c r="AN103" s="235"/>
      <c r="AO103" s="235"/>
      <c r="AP103" s="235"/>
      <c r="AQ103" s="235"/>
      <c r="AR103" s="235"/>
      <c r="AS103" s="235"/>
      <c r="AT103" s="235"/>
      <c r="AU103" s="235"/>
      <c r="AV103" s="235"/>
      <c r="AW103" s="235"/>
      <c r="AX103" s="235"/>
      <c r="AY103" s="235"/>
      <c r="AZ103" s="235"/>
      <c r="BA103" s="235"/>
      <c r="BB103" s="235"/>
      <c r="BC103" s="235"/>
      <c r="BD103" s="235"/>
      <c r="BE103" s="235"/>
      <c r="BF103" s="235"/>
      <c r="BG103" s="235"/>
      <c r="BH103" s="235"/>
      <c r="BI103" s="235"/>
      <c r="BJ103" s="235"/>
      <c r="BK103" s="235"/>
      <c r="BL103" s="235"/>
      <c r="BM103" s="235"/>
      <c r="BN103" s="235"/>
      <c r="BO103" s="235"/>
      <c r="BP103" s="235"/>
      <c r="BQ103" s="235"/>
      <c r="BR103" s="235"/>
      <c r="BS103" s="235"/>
      <c r="BT103" s="235"/>
      <c r="BU103" s="235"/>
      <c r="BV103" s="235"/>
      <c r="BW103" s="235"/>
      <c r="BX103" s="235"/>
      <c r="BY103" s="235"/>
      <c r="BZ103" s="235"/>
      <c r="CA103" s="235"/>
      <c r="CB103" s="235"/>
      <c r="CC103" s="235"/>
      <c r="CD103" s="235"/>
      <c r="CE103" s="235"/>
      <c r="CF103" s="235"/>
      <c r="CG103" s="235"/>
      <c r="CH103" s="235"/>
      <c r="CI103" s="235"/>
      <c r="CJ103" s="235"/>
      <c r="CK103" s="235"/>
      <c r="CL103" s="235"/>
      <c r="CM103" s="235"/>
      <c r="CN103" s="235"/>
      <c r="CO103" s="235"/>
      <c r="CP103" s="235"/>
      <c r="CQ103" s="235"/>
      <c r="CR103" s="235"/>
      <c r="CS103" s="235"/>
      <c r="CT103" s="235"/>
      <c r="CU103" s="235"/>
      <c r="CV103" s="235"/>
      <c r="CW103" s="235"/>
      <c r="CX103" s="235"/>
      <c r="CY103" s="235"/>
      <c r="CZ103" s="235"/>
      <c r="DA103" s="235"/>
      <c r="DB103" s="235"/>
      <c r="DC103" s="235"/>
      <c r="DD103" s="235"/>
      <c r="DE103" s="235"/>
      <c r="DF103" s="235"/>
      <c r="DG103" s="235"/>
      <c r="DH103" s="235"/>
      <c r="DI103" s="235"/>
      <c r="DJ103" s="235"/>
      <c r="DK103" s="235"/>
      <c r="DL103" s="235"/>
      <c r="DM103" s="235"/>
      <c r="DN103" s="235"/>
      <c r="DO103" s="235"/>
      <c r="DP103" s="235"/>
      <c r="DQ103" s="235"/>
      <c r="DR103" s="235"/>
      <c r="DS103" s="235"/>
      <c r="DT103" s="235"/>
      <c r="DU103" s="235"/>
      <c r="DV103" s="235"/>
      <c r="DW103" s="235"/>
      <c r="DX103" s="235"/>
      <c r="DY103" s="235"/>
      <c r="DZ103" s="235"/>
      <c r="EA103" s="235"/>
      <c r="EB103" s="235"/>
      <c r="EC103" s="235"/>
      <c r="ED103" s="235"/>
      <c r="EE103" s="235"/>
      <c r="EF103" s="235"/>
      <c r="EG103" s="235"/>
      <c r="EH103" s="235"/>
      <c r="EI103" s="235"/>
      <c r="EJ103" s="235"/>
      <c r="EK103" s="235"/>
      <c r="EL103" s="235"/>
      <c r="EM103" s="235"/>
      <c r="EN103" s="235"/>
      <c r="EO103" s="235"/>
      <c r="EP103" s="235"/>
      <c r="EQ103" s="235"/>
      <c r="ER103" s="235"/>
      <c r="ES103" s="235"/>
      <c r="ET103" s="235"/>
      <c r="EU103" s="235"/>
      <c r="EV103" s="235"/>
      <c r="EW103" s="235"/>
      <c r="EX103" s="235"/>
      <c r="EY103" s="235"/>
      <c r="EZ103" s="235"/>
      <c r="FA103" s="235"/>
      <c r="FB103" s="235"/>
      <c r="FC103" s="235"/>
      <c r="FD103" s="235"/>
    </row>
    <row r="104" spans="2:160" s="1" customFormat="1" x14ac:dyDescent="0.25">
      <c r="B104" s="33"/>
      <c r="C104" s="33"/>
      <c r="D104" s="261"/>
      <c r="E104" s="261"/>
      <c r="F104" s="261"/>
      <c r="G104" s="261"/>
      <c r="H104" s="261"/>
      <c r="I104" s="261"/>
      <c r="J104" s="261"/>
      <c r="K104" s="261"/>
      <c r="L104" s="261"/>
      <c r="M104" s="261"/>
      <c r="N104" s="261"/>
      <c r="O104" s="261"/>
      <c r="P104" s="261"/>
      <c r="Q104" s="261"/>
      <c r="R104" s="261"/>
      <c r="S104" s="261"/>
      <c r="T104" s="261"/>
      <c r="U104" s="235"/>
      <c r="V104" s="235"/>
      <c r="W104" s="235"/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235"/>
      <c r="AI104" s="235"/>
      <c r="AJ104" s="235"/>
      <c r="AK104" s="235"/>
      <c r="AL104" s="235"/>
      <c r="AM104" s="235"/>
      <c r="AN104" s="235"/>
      <c r="AO104" s="235"/>
      <c r="AP104" s="235"/>
      <c r="AQ104" s="235"/>
      <c r="AR104" s="235"/>
      <c r="AS104" s="235"/>
      <c r="AT104" s="235"/>
      <c r="AU104" s="235"/>
      <c r="AV104" s="235"/>
      <c r="AW104" s="235"/>
      <c r="AX104" s="235"/>
      <c r="AY104" s="235"/>
      <c r="AZ104" s="235"/>
      <c r="BA104" s="235"/>
      <c r="BB104" s="235"/>
      <c r="BC104" s="235"/>
      <c r="BD104" s="235"/>
      <c r="BE104" s="235"/>
      <c r="BF104" s="235"/>
      <c r="BG104" s="235"/>
      <c r="BH104" s="235"/>
      <c r="BI104" s="235"/>
      <c r="BJ104" s="235"/>
      <c r="BK104" s="235"/>
      <c r="BL104" s="235"/>
      <c r="BM104" s="235"/>
      <c r="BN104" s="235"/>
      <c r="BO104" s="235"/>
      <c r="BP104" s="235"/>
      <c r="BQ104" s="235"/>
      <c r="BR104" s="235"/>
      <c r="BS104" s="235"/>
      <c r="BT104" s="235"/>
      <c r="BU104" s="235"/>
      <c r="BV104" s="235"/>
      <c r="BW104" s="235"/>
      <c r="BX104" s="235"/>
      <c r="BY104" s="235"/>
      <c r="BZ104" s="235"/>
      <c r="CA104" s="235"/>
      <c r="CB104" s="235"/>
      <c r="CC104" s="235"/>
      <c r="CD104" s="235"/>
      <c r="CE104" s="235"/>
      <c r="CF104" s="235"/>
      <c r="CG104" s="235"/>
      <c r="CH104" s="235"/>
      <c r="CI104" s="235"/>
      <c r="CJ104" s="235"/>
      <c r="CK104" s="235"/>
      <c r="CL104" s="235"/>
      <c r="CM104" s="235"/>
      <c r="CN104" s="235"/>
      <c r="CO104" s="235"/>
      <c r="CP104" s="235"/>
      <c r="CQ104" s="235"/>
      <c r="CR104" s="235"/>
      <c r="CS104" s="235"/>
      <c r="CT104" s="235"/>
      <c r="CU104" s="235"/>
      <c r="CV104" s="235"/>
      <c r="CW104" s="235"/>
      <c r="CX104" s="235"/>
      <c r="CY104" s="235"/>
      <c r="CZ104" s="235"/>
      <c r="DA104" s="235"/>
      <c r="DB104" s="235"/>
      <c r="DC104" s="235"/>
      <c r="DD104" s="235"/>
      <c r="DE104" s="235"/>
      <c r="DF104" s="235"/>
      <c r="DG104" s="235"/>
      <c r="DH104" s="235"/>
      <c r="DI104" s="235"/>
      <c r="DJ104" s="235"/>
      <c r="DK104" s="235"/>
      <c r="DL104" s="235"/>
      <c r="DM104" s="235"/>
      <c r="DN104" s="235"/>
      <c r="DO104" s="235"/>
      <c r="DP104" s="235"/>
      <c r="DQ104" s="235"/>
      <c r="DR104" s="235"/>
      <c r="DS104" s="235"/>
      <c r="DT104" s="235"/>
      <c r="DU104" s="235"/>
      <c r="DV104" s="235"/>
      <c r="DW104" s="235"/>
      <c r="DX104" s="235"/>
      <c r="DY104" s="235"/>
      <c r="DZ104" s="235"/>
      <c r="EA104" s="235"/>
      <c r="EB104" s="235"/>
      <c r="EC104" s="235"/>
      <c r="ED104" s="235"/>
      <c r="EE104" s="235"/>
      <c r="EF104" s="235"/>
      <c r="EG104" s="235"/>
      <c r="EH104" s="235"/>
      <c r="EI104" s="235"/>
      <c r="EJ104" s="235"/>
      <c r="EK104" s="235"/>
      <c r="EL104" s="235"/>
      <c r="EM104" s="235"/>
      <c r="EN104" s="235"/>
      <c r="EO104" s="235"/>
      <c r="EP104" s="235"/>
      <c r="EQ104" s="235"/>
      <c r="ER104" s="235"/>
      <c r="ES104" s="235"/>
      <c r="ET104" s="235"/>
      <c r="EU104" s="235"/>
      <c r="EV104" s="235"/>
      <c r="EW104" s="235"/>
      <c r="EX104" s="235"/>
      <c r="EY104" s="235"/>
      <c r="EZ104" s="235"/>
      <c r="FA104" s="235"/>
      <c r="FB104" s="235"/>
      <c r="FC104" s="235"/>
      <c r="FD104" s="235"/>
    </row>
    <row r="105" spans="2:160" s="1" customFormat="1" x14ac:dyDescent="0.25">
      <c r="B105" s="33"/>
      <c r="C105" s="33"/>
      <c r="D105" s="261"/>
      <c r="E105" s="261"/>
      <c r="F105" s="261"/>
      <c r="G105" s="261"/>
      <c r="H105" s="261"/>
      <c r="I105" s="261"/>
      <c r="J105" s="261"/>
      <c r="K105" s="261"/>
      <c r="L105" s="261"/>
      <c r="M105" s="261"/>
      <c r="N105" s="261"/>
      <c r="O105" s="261"/>
      <c r="P105" s="261"/>
      <c r="Q105" s="261"/>
      <c r="R105" s="261"/>
      <c r="S105" s="261"/>
      <c r="T105" s="261"/>
      <c r="U105" s="235"/>
      <c r="V105" s="235"/>
      <c r="W105" s="235"/>
      <c r="X105" s="235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235"/>
      <c r="AI105" s="235"/>
      <c r="AJ105" s="235"/>
      <c r="AK105" s="235"/>
      <c r="AL105" s="235"/>
      <c r="AM105" s="235"/>
      <c r="AN105" s="235"/>
      <c r="AO105" s="235"/>
      <c r="AP105" s="235"/>
      <c r="AQ105" s="235"/>
      <c r="AR105" s="235"/>
      <c r="AS105" s="235"/>
      <c r="AT105" s="235"/>
      <c r="AU105" s="235"/>
      <c r="AV105" s="235"/>
      <c r="AW105" s="235"/>
      <c r="AX105" s="235"/>
      <c r="AY105" s="235"/>
      <c r="AZ105" s="235"/>
      <c r="BA105" s="235"/>
      <c r="BB105" s="235"/>
      <c r="BC105" s="235"/>
      <c r="BD105" s="235"/>
      <c r="BE105" s="235"/>
      <c r="BF105" s="235"/>
      <c r="BG105" s="235"/>
      <c r="BH105" s="235"/>
      <c r="BI105" s="235"/>
      <c r="BJ105" s="235"/>
      <c r="BK105" s="235"/>
      <c r="BL105" s="235"/>
      <c r="BM105" s="235"/>
      <c r="BN105" s="235"/>
      <c r="BO105" s="235"/>
      <c r="BP105" s="235"/>
      <c r="BQ105" s="235"/>
      <c r="BR105" s="235"/>
      <c r="BS105" s="235"/>
      <c r="BT105" s="235"/>
      <c r="BU105" s="235"/>
      <c r="BV105" s="235"/>
      <c r="BW105" s="235"/>
      <c r="BX105" s="235"/>
      <c r="BY105" s="235"/>
      <c r="BZ105" s="235"/>
      <c r="CA105" s="235"/>
      <c r="CB105" s="235"/>
      <c r="CC105" s="235"/>
      <c r="CD105" s="235"/>
      <c r="CE105" s="235"/>
      <c r="CF105" s="235"/>
      <c r="CG105" s="235"/>
      <c r="CH105" s="235"/>
      <c r="CI105" s="235"/>
      <c r="CJ105" s="235"/>
      <c r="CK105" s="235"/>
      <c r="CL105" s="235"/>
      <c r="CM105" s="235"/>
      <c r="CN105" s="235"/>
      <c r="CO105" s="235"/>
      <c r="CP105" s="235"/>
      <c r="CQ105" s="235"/>
      <c r="CR105" s="235"/>
      <c r="CS105" s="235"/>
      <c r="CT105" s="235"/>
      <c r="CU105" s="235"/>
      <c r="CV105" s="235"/>
      <c r="CW105" s="235"/>
      <c r="CX105" s="235"/>
      <c r="CY105" s="235"/>
      <c r="CZ105" s="235"/>
      <c r="DA105" s="235"/>
      <c r="DB105" s="235"/>
      <c r="DC105" s="235"/>
      <c r="DD105" s="235"/>
      <c r="DE105" s="235"/>
      <c r="DF105" s="235"/>
      <c r="DG105" s="235"/>
      <c r="DH105" s="235"/>
      <c r="DI105" s="235"/>
      <c r="DJ105" s="235"/>
      <c r="DK105" s="235"/>
      <c r="DL105" s="235"/>
      <c r="DM105" s="235"/>
      <c r="DN105" s="235"/>
      <c r="DO105" s="235"/>
      <c r="DP105" s="235"/>
      <c r="DQ105" s="235"/>
      <c r="DR105" s="235"/>
      <c r="DS105" s="235"/>
      <c r="DT105" s="235"/>
      <c r="DU105" s="235"/>
      <c r="DV105" s="235"/>
      <c r="DW105" s="235"/>
      <c r="DX105" s="235"/>
      <c r="DY105" s="235"/>
      <c r="DZ105" s="235"/>
      <c r="EA105" s="235"/>
      <c r="EB105" s="235"/>
      <c r="EC105" s="235"/>
      <c r="ED105" s="235"/>
      <c r="EE105" s="235"/>
      <c r="EF105" s="235"/>
      <c r="EG105" s="235"/>
      <c r="EH105" s="235"/>
      <c r="EI105" s="235"/>
      <c r="EJ105" s="235"/>
      <c r="EK105" s="235"/>
      <c r="EL105" s="235"/>
      <c r="EM105" s="235"/>
      <c r="EN105" s="235"/>
      <c r="EO105" s="235"/>
      <c r="EP105" s="235"/>
      <c r="EQ105" s="235"/>
      <c r="ER105" s="235"/>
      <c r="ES105" s="235"/>
      <c r="ET105" s="235"/>
      <c r="EU105" s="235"/>
      <c r="EV105" s="235"/>
      <c r="EW105" s="235"/>
      <c r="EX105" s="235"/>
      <c r="EY105" s="235"/>
      <c r="EZ105" s="235"/>
      <c r="FA105" s="235"/>
      <c r="FB105" s="235"/>
      <c r="FC105" s="235"/>
      <c r="FD105" s="235"/>
    </row>
    <row r="106" spans="2:160" s="1" customFormat="1" x14ac:dyDescent="0.25">
      <c r="B106" s="33"/>
      <c r="C106" s="33"/>
      <c r="D106" s="261"/>
      <c r="E106" s="261"/>
      <c r="F106" s="261"/>
      <c r="G106" s="261"/>
      <c r="H106" s="261"/>
      <c r="I106" s="261"/>
      <c r="J106" s="261"/>
      <c r="K106" s="261"/>
      <c r="L106" s="261"/>
      <c r="M106" s="261"/>
      <c r="N106" s="261"/>
      <c r="O106" s="261"/>
      <c r="P106" s="261"/>
      <c r="Q106" s="261"/>
      <c r="R106" s="261"/>
      <c r="S106" s="261"/>
      <c r="T106" s="261"/>
      <c r="U106" s="235"/>
      <c r="V106" s="235"/>
      <c r="W106" s="235"/>
      <c r="X106" s="235"/>
      <c r="Y106" s="235"/>
      <c r="Z106" s="235"/>
      <c r="AA106" s="235"/>
      <c r="AB106" s="235"/>
      <c r="AC106" s="235"/>
      <c r="AD106" s="235"/>
      <c r="AE106" s="235"/>
      <c r="AF106" s="235"/>
      <c r="AG106" s="235"/>
      <c r="AH106" s="235"/>
      <c r="AI106" s="235"/>
      <c r="AJ106" s="235"/>
      <c r="AK106" s="235"/>
      <c r="AL106" s="235"/>
      <c r="AM106" s="235"/>
      <c r="AN106" s="235"/>
      <c r="AO106" s="235"/>
      <c r="AP106" s="235"/>
      <c r="AQ106" s="235"/>
      <c r="AR106" s="235"/>
      <c r="AS106" s="235"/>
      <c r="AT106" s="235"/>
      <c r="AU106" s="235"/>
      <c r="AV106" s="235"/>
      <c r="AW106" s="235"/>
      <c r="AX106" s="235"/>
      <c r="AY106" s="235"/>
      <c r="AZ106" s="235"/>
      <c r="BA106" s="235"/>
      <c r="BB106" s="235"/>
      <c r="BC106" s="235"/>
      <c r="BD106" s="235"/>
      <c r="BE106" s="235"/>
      <c r="BF106" s="235"/>
      <c r="BG106" s="235"/>
      <c r="BH106" s="235"/>
      <c r="BI106" s="235"/>
      <c r="BJ106" s="235"/>
      <c r="BK106" s="235"/>
      <c r="BL106" s="235"/>
      <c r="BM106" s="235"/>
      <c r="BN106" s="235"/>
      <c r="BO106" s="235"/>
      <c r="BP106" s="235"/>
      <c r="BQ106" s="235"/>
      <c r="BR106" s="235"/>
      <c r="BS106" s="235"/>
      <c r="BT106" s="235"/>
      <c r="BU106" s="235"/>
      <c r="BV106" s="235"/>
      <c r="BW106" s="235"/>
      <c r="BX106" s="235"/>
      <c r="BY106" s="235"/>
      <c r="BZ106" s="235"/>
      <c r="CA106" s="235"/>
      <c r="CB106" s="235"/>
      <c r="CC106" s="235"/>
      <c r="CD106" s="235"/>
      <c r="CE106" s="235"/>
      <c r="CF106" s="235"/>
      <c r="CG106" s="235"/>
      <c r="CH106" s="235"/>
      <c r="CI106" s="235"/>
      <c r="CJ106" s="235"/>
      <c r="CK106" s="235"/>
      <c r="CL106" s="235"/>
      <c r="CM106" s="235"/>
      <c r="CN106" s="235"/>
      <c r="CO106" s="235"/>
      <c r="CP106" s="235"/>
      <c r="CQ106" s="235"/>
      <c r="CR106" s="235"/>
      <c r="CS106" s="235"/>
      <c r="CT106" s="235"/>
      <c r="CU106" s="235"/>
      <c r="CV106" s="235"/>
      <c r="CW106" s="235"/>
      <c r="CX106" s="235"/>
      <c r="CY106" s="235"/>
      <c r="CZ106" s="235"/>
      <c r="DA106" s="235"/>
      <c r="DB106" s="235"/>
      <c r="DC106" s="235"/>
      <c r="DD106" s="235"/>
      <c r="DE106" s="235"/>
      <c r="DF106" s="235"/>
      <c r="DG106" s="235"/>
      <c r="DH106" s="235"/>
      <c r="DI106" s="235"/>
      <c r="DJ106" s="235"/>
      <c r="DK106" s="235"/>
      <c r="DL106" s="235"/>
      <c r="DM106" s="235"/>
      <c r="DN106" s="235"/>
      <c r="DO106" s="235"/>
      <c r="DP106" s="235"/>
      <c r="DQ106" s="235"/>
      <c r="DR106" s="235"/>
      <c r="DS106" s="235"/>
      <c r="DT106" s="235"/>
      <c r="DU106" s="235"/>
      <c r="DV106" s="235"/>
      <c r="DW106" s="235"/>
      <c r="DX106" s="235"/>
      <c r="DY106" s="235"/>
      <c r="DZ106" s="235"/>
      <c r="EA106" s="235"/>
      <c r="EB106" s="235"/>
      <c r="EC106" s="235"/>
      <c r="ED106" s="235"/>
      <c r="EE106" s="235"/>
      <c r="EF106" s="235"/>
      <c r="EG106" s="235"/>
      <c r="EH106" s="235"/>
      <c r="EI106" s="235"/>
      <c r="EJ106" s="235"/>
      <c r="EK106" s="235"/>
      <c r="EL106" s="235"/>
      <c r="EM106" s="235"/>
      <c r="EN106" s="235"/>
      <c r="EO106" s="235"/>
      <c r="EP106" s="235"/>
      <c r="EQ106" s="235"/>
      <c r="ER106" s="235"/>
      <c r="ES106" s="235"/>
      <c r="ET106" s="235"/>
      <c r="EU106" s="235"/>
      <c r="EV106" s="235"/>
      <c r="EW106" s="235"/>
      <c r="EX106" s="235"/>
      <c r="EY106" s="235"/>
      <c r="EZ106" s="235"/>
      <c r="FA106" s="235"/>
      <c r="FB106" s="235"/>
      <c r="FC106" s="235"/>
      <c r="FD106" s="235"/>
    </row>
    <row r="107" spans="2:160" s="1" customFormat="1" x14ac:dyDescent="0.25">
      <c r="B107" s="33"/>
      <c r="C107" s="33"/>
      <c r="D107" s="261"/>
      <c r="E107" s="261"/>
      <c r="F107" s="261"/>
      <c r="G107" s="261"/>
      <c r="H107" s="261"/>
      <c r="I107" s="261"/>
      <c r="J107" s="261"/>
      <c r="K107" s="261"/>
      <c r="L107" s="261"/>
      <c r="M107" s="261"/>
      <c r="N107" s="261"/>
      <c r="O107" s="261"/>
      <c r="P107" s="261"/>
      <c r="Q107" s="261"/>
      <c r="R107" s="261"/>
      <c r="S107" s="261"/>
      <c r="T107" s="261"/>
      <c r="U107" s="235"/>
      <c r="V107" s="235"/>
      <c r="W107" s="235"/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235"/>
      <c r="AI107" s="235"/>
      <c r="AJ107" s="235"/>
      <c r="AK107" s="235"/>
      <c r="AL107" s="235"/>
      <c r="AM107" s="235"/>
      <c r="AN107" s="235"/>
      <c r="AO107" s="235"/>
      <c r="AP107" s="235"/>
      <c r="AQ107" s="235"/>
      <c r="AR107" s="235"/>
      <c r="AS107" s="235"/>
      <c r="AT107" s="235"/>
      <c r="AU107" s="235"/>
      <c r="AV107" s="235"/>
      <c r="AW107" s="235"/>
      <c r="AX107" s="235"/>
      <c r="AY107" s="235"/>
      <c r="AZ107" s="235"/>
      <c r="BA107" s="235"/>
      <c r="BB107" s="235"/>
      <c r="BC107" s="235"/>
      <c r="BD107" s="235"/>
      <c r="BE107" s="235"/>
      <c r="BF107" s="235"/>
      <c r="BG107" s="235"/>
      <c r="BH107" s="235"/>
      <c r="BI107" s="235"/>
      <c r="BJ107" s="235"/>
      <c r="BK107" s="235"/>
      <c r="BL107" s="235"/>
      <c r="BM107" s="235"/>
      <c r="BN107" s="235"/>
      <c r="BO107" s="235"/>
      <c r="BP107" s="235"/>
      <c r="BQ107" s="235"/>
      <c r="BR107" s="235"/>
      <c r="BS107" s="235"/>
      <c r="BT107" s="235"/>
      <c r="BU107" s="235"/>
      <c r="BV107" s="235"/>
      <c r="BW107" s="235"/>
      <c r="BX107" s="235"/>
      <c r="BY107" s="235"/>
      <c r="BZ107" s="235"/>
      <c r="CA107" s="235"/>
      <c r="CB107" s="235"/>
      <c r="CC107" s="235"/>
      <c r="CD107" s="235"/>
      <c r="CE107" s="235"/>
      <c r="CF107" s="235"/>
      <c r="CG107" s="235"/>
      <c r="CH107" s="235"/>
      <c r="CI107" s="235"/>
      <c r="CJ107" s="235"/>
      <c r="CK107" s="235"/>
      <c r="CL107" s="235"/>
      <c r="CM107" s="235"/>
      <c r="CN107" s="235"/>
      <c r="CO107" s="235"/>
      <c r="CP107" s="235"/>
      <c r="CQ107" s="235"/>
      <c r="CR107" s="235"/>
      <c r="CS107" s="235"/>
      <c r="CT107" s="235"/>
      <c r="CU107" s="235"/>
      <c r="CV107" s="235"/>
      <c r="CW107" s="235"/>
      <c r="CX107" s="235"/>
      <c r="CY107" s="235"/>
      <c r="CZ107" s="235"/>
      <c r="DA107" s="235"/>
      <c r="DB107" s="235"/>
      <c r="DC107" s="235"/>
      <c r="DD107" s="235"/>
      <c r="DE107" s="235"/>
      <c r="DF107" s="235"/>
      <c r="DG107" s="235"/>
      <c r="DH107" s="235"/>
      <c r="DI107" s="235"/>
      <c r="DJ107" s="235"/>
      <c r="DK107" s="235"/>
      <c r="DL107" s="235"/>
      <c r="DM107" s="235"/>
      <c r="DN107" s="235"/>
      <c r="DO107" s="235"/>
      <c r="DP107" s="235"/>
      <c r="DQ107" s="235"/>
      <c r="DR107" s="235"/>
      <c r="DS107" s="235"/>
      <c r="DT107" s="235"/>
      <c r="DU107" s="235"/>
      <c r="DV107" s="235"/>
      <c r="DW107" s="235"/>
      <c r="DX107" s="235"/>
      <c r="DY107" s="235"/>
      <c r="DZ107" s="235"/>
      <c r="EA107" s="235"/>
      <c r="EB107" s="235"/>
      <c r="EC107" s="235"/>
      <c r="ED107" s="235"/>
      <c r="EE107" s="235"/>
      <c r="EF107" s="235"/>
      <c r="EG107" s="235"/>
      <c r="EH107" s="235"/>
      <c r="EI107" s="235"/>
      <c r="EJ107" s="235"/>
      <c r="EK107" s="235"/>
      <c r="EL107" s="235"/>
      <c r="EM107" s="235"/>
      <c r="EN107" s="235"/>
      <c r="EO107" s="235"/>
      <c r="EP107" s="235"/>
      <c r="EQ107" s="235"/>
      <c r="ER107" s="235"/>
      <c r="ES107" s="235"/>
      <c r="ET107" s="235"/>
      <c r="EU107" s="235"/>
      <c r="EV107" s="235"/>
      <c r="EW107" s="235"/>
      <c r="EX107" s="235"/>
      <c r="EY107" s="235"/>
      <c r="EZ107" s="235"/>
      <c r="FA107" s="235"/>
      <c r="FB107" s="235"/>
      <c r="FC107" s="235"/>
      <c r="FD107" s="235"/>
    </row>
    <row r="108" spans="2:160" s="1" customFormat="1" x14ac:dyDescent="0.25">
      <c r="B108" s="33"/>
      <c r="C108" s="33"/>
      <c r="D108" s="261"/>
      <c r="E108" s="261"/>
      <c r="F108" s="261"/>
      <c r="G108" s="261"/>
      <c r="H108" s="261"/>
      <c r="I108" s="261"/>
      <c r="J108" s="261"/>
      <c r="K108" s="261"/>
      <c r="L108" s="261"/>
      <c r="M108" s="261"/>
      <c r="N108" s="261"/>
      <c r="O108" s="261"/>
      <c r="P108" s="261"/>
      <c r="Q108" s="261"/>
      <c r="R108" s="261"/>
      <c r="S108" s="261"/>
      <c r="T108" s="261"/>
      <c r="U108" s="235"/>
      <c r="V108" s="235"/>
      <c r="W108" s="235"/>
      <c r="X108" s="235"/>
      <c r="Y108" s="235"/>
      <c r="Z108" s="235"/>
      <c r="AA108" s="235"/>
      <c r="AB108" s="235"/>
      <c r="AC108" s="235"/>
      <c r="AD108" s="235"/>
      <c r="AE108" s="235"/>
      <c r="AF108" s="235"/>
      <c r="AG108" s="235"/>
      <c r="AH108" s="235"/>
      <c r="AI108" s="235"/>
      <c r="AJ108" s="235"/>
      <c r="AK108" s="235"/>
      <c r="AL108" s="235"/>
      <c r="AM108" s="235"/>
      <c r="AN108" s="235"/>
      <c r="AO108" s="235"/>
      <c r="AP108" s="235"/>
      <c r="AQ108" s="235"/>
      <c r="AR108" s="235"/>
      <c r="AS108" s="235"/>
      <c r="AT108" s="235"/>
      <c r="AU108" s="235"/>
      <c r="AV108" s="235"/>
      <c r="AW108" s="235"/>
      <c r="AX108" s="235"/>
      <c r="AY108" s="235"/>
      <c r="AZ108" s="235"/>
      <c r="BA108" s="235"/>
      <c r="BB108" s="235"/>
      <c r="BC108" s="235"/>
      <c r="BD108" s="235"/>
      <c r="BE108" s="235"/>
      <c r="BF108" s="235"/>
      <c r="BG108" s="235"/>
      <c r="BH108" s="235"/>
      <c r="BI108" s="235"/>
      <c r="BJ108" s="235"/>
      <c r="BK108" s="235"/>
      <c r="BL108" s="235"/>
      <c r="BM108" s="235"/>
      <c r="BN108" s="235"/>
      <c r="BO108" s="235"/>
      <c r="BP108" s="235"/>
      <c r="BQ108" s="235"/>
      <c r="BR108" s="235"/>
      <c r="BS108" s="235"/>
      <c r="BT108" s="235"/>
      <c r="BU108" s="235"/>
      <c r="BV108" s="235"/>
      <c r="BW108" s="235"/>
      <c r="BX108" s="235"/>
      <c r="BY108" s="235"/>
      <c r="BZ108" s="235"/>
      <c r="CA108" s="235"/>
      <c r="CB108" s="235"/>
      <c r="CC108" s="235"/>
      <c r="CD108" s="235"/>
      <c r="CE108" s="235"/>
      <c r="CF108" s="235"/>
      <c r="CG108" s="235"/>
      <c r="CH108" s="235"/>
      <c r="CI108" s="235"/>
      <c r="CJ108" s="235"/>
      <c r="CK108" s="235"/>
      <c r="CL108" s="235"/>
      <c r="CM108" s="235"/>
      <c r="CN108" s="235"/>
      <c r="CO108" s="235"/>
      <c r="CP108" s="235"/>
      <c r="CQ108" s="235"/>
      <c r="CR108" s="235"/>
      <c r="CS108" s="235"/>
      <c r="CT108" s="235"/>
      <c r="CU108" s="235"/>
      <c r="CV108" s="235"/>
      <c r="CW108" s="235"/>
      <c r="CX108" s="235"/>
      <c r="CY108" s="235"/>
      <c r="CZ108" s="235"/>
      <c r="DA108" s="235"/>
      <c r="DB108" s="235"/>
      <c r="DC108" s="235"/>
      <c r="DD108" s="235"/>
      <c r="DE108" s="235"/>
      <c r="DF108" s="235"/>
      <c r="DG108" s="235"/>
      <c r="DH108" s="235"/>
      <c r="DI108" s="235"/>
      <c r="DJ108" s="235"/>
      <c r="DK108" s="235"/>
      <c r="DL108" s="235"/>
      <c r="DM108" s="235"/>
      <c r="DN108" s="235"/>
      <c r="DO108" s="235"/>
      <c r="DP108" s="235"/>
      <c r="DQ108" s="235"/>
      <c r="DR108" s="235"/>
      <c r="DS108" s="235"/>
      <c r="DT108" s="235"/>
      <c r="DU108" s="235"/>
      <c r="DV108" s="235"/>
      <c r="DW108" s="235"/>
      <c r="DX108" s="235"/>
      <c r="DY108" s="235"/>
      <c r="DZ108" s="235"/>
      <c r="EA108" s="235"/>
      <c r="EB108" s="235"/>
      <c r="EC108" s="235"/>
      <c r="ED108" s="235"/>
      <c r="EE108" s="235"/>
      <c r="EF108" s="235"/>
      <c r="EG108" s="235"/>
      <c r="EH108" s="235"/>
      <c r="EI108" s="235"/>
      <c r="EJ108" s="235"/>
      <c r="EK108" s="235"/>
      <c r="EL108" s="235"/>
      <c r="EM108" s="235"/>
      <c r="EN108" s="235"/>
      <c r="EO108" s="235"/>
      <c r="EP108" s="235"/>
      <c r="EQ108" s="235"/>
      <c r="ER108" s="235"/>
      <c r="ES108" s="235"/>
      <c r="ET108" s="235"/>
      <c r="EU108" s="235"/>
      <c r="EV108" s="235"/>
      <c r="EW108" s="235"/>
      <c r="EX108" s="235"/>
      <c r="EY108" s="235"/>
      <c r="EZ108" s="235"/>
      <c r="FA108" s="235"/>
      <c r="FB108" s="235"/>
      <c r="FC108" s="235"/>
      <c r="FD108" s="235"/>
    </row>
    <row r="109" spans="2:160" s="1" customFormat="1" x14ac:dyDescent="0.25">
      <c r="B109" s="33"/>
      <c r="C109" s="33"/>
      <c r="D109" s="261"/>
      <c r="E109" s="261"/>
      <c r="F109" s="261"/>
      <c r="G109" s="261"/>
      <c r="H109" s="261"/>
      <c r="I109" s="261"/>
      <c r="J109" s="261"/>
      <c r="K109" s="261"/>
      <c r="L109" s="261"/>
      <c r="M109" s="261"/>
      <c r="N109" s="261"/>
      <c r="O109" s="261"/>
      <c r="P109" s="261"/>
      <c r="Q109" s="261"/>
      <c r="R109" s="261"/>
      <c r="S109" s="261"/>
      <c r="T109" s="261"/>
      <c r="U109" s="235"/>
      <c r="V109" s="235"/>
      <c r="W109" s="235"/>
      <c r="X109" s="235"/>
      <c r="Y109" s="235"/>
      <c r="Z109" s="235"/>
      <c r="AA109" s="235"/>
      <c r="AB109" s="235"/>
      <c r="AC109" s="235"/>
      <c r="AD109" s="235"/>
      <c r="AE109" s="235"/>
      <c r="AF109" s="235"/>
      <c r="AG109" s="235"/>
      <c r="AH109" s="235"/>
      <c r="AI109" s="235"/>
      <c r="AJ109" s="235"/>
      <c r="AK109" s="235"/>
      <c r="AL109" s="235"/>
      <c r="AM109" s="235"/>
      <c r="AN109" s="235"/>
      <c r="AO109" s="235"/>
      <c r="AP109" s="235"/>
      <c r="AQ109" s="235"/>
      <c r="AR109" s="235"/>
      <c r="AS109" s="235"/>
      <c r="AT109" s="235"/>
      <c r="AU109" s="235"/>
      <c r="AV109" s="235"/>
      <c r="AW109" s="235"/>
      <c r="AX109" s="235"/>
      <c r="AY109" s="235"/>
      <c r="AZ109" s="235"/>
      <c r="BA109" s="235"/>
      <c r="BB109" s="235"/>
      <c r="BC109" s="235"/>
      <c r="BD109" s="235"/>
      <c r="BE109" s="235"/>
      <c r="BF109" s="235"/>
      <c r="BG109" s="235"/>
      <c r="BH109" s="235"/>
      <c r="BI109" s="235"/>
      <c r="BJ109" s="235"/>
      <c r="BK109" s="235"/>
      <c r="BL109" s="235"/>
      <c r="BM109" s="235"/>
      <c r="BN109" s="235"/>
      <c r="BO109" s="235"/>
      <c r="BP109" s="235"/>
      <c r="BQ109" s="235"/>
      <c r="BR109" s="235"/>
      <c r="BS109" s="235"/>
      <c r="BT109" s="235"/>
      <c r="BU109" s="235"/>
      <c r="BV109" s="235"/>
      <c r="BW109" s="235"/>
      <c r="BX109" s="235"/>
      <c r="BY109" s="235"/>
      <c r="BZ109" s="235"/>
      <c r="CA109" s="235"/>
      <c r="CB109" s="235"/>
      <c r="CC109" s="235"/>
      <c r="CD109" s="235"/>
      <c r="CE109" s="235"/>
      <c r="CF109" s="235"/>
      <c r="CG109" s="235"/>
      <c r="CH109" s="235"/>
      <c r="CI109" s="235"/>
      <c r="CJ109" s="235"/>
      <c r="CK109" s="235"/>
      <c r="CL109" s="235"/>
      <c r="CM109" s="235"/>
      <c r="CN109" s="235"/>
      <c r="CO109" s="235"/>
      <c r="CP109" s="235"/>
      <c r="CQ109" s="235"/>
      <c r="CR109" s="235"/>
      <c r="CS109" s="235"/>
      <c r="CT109" s="235"/>
      <c r="CU109" s="235"/>
      <c r="CV109" s="235"/>
      <c r="CW109" s="235"/>
      <c r="CX109" s="235"/>
      <c r="CY109" s="235"/>
      <c r="CZ109" s="235"/>
      <c r="DA109" s="235"/>
      <c r="DB109" s="235"/>
      <c r="DC109" s="235"/>
      <c r="DD109" s="235"/>
      <c r="DE109" s="235"/>
      <c r="DF109" s="235"/>
      <c r="DG109" s="235"/>
      <c r="DH109" s="235"/>
      <c r="DI109" s="235"/>
      <c r="DJ109" s="235"/>
      <c r="DK109" s="235"/>
      <c r="DL109" s="235"/>
      <c r="DM109" s="235"/>
      <c r="DN109" s="235"/>
      <c r="DO109" s="235"/>
      <c r="DP109" s="235"/>
      <c r="DQ109" s="235"/>
      <c r="DR109" s="235"/>
      <c r="DS109" s="235"/>
      <c r="DT109" s="235"/>
      <c r="DU109" s="235"/>
      <c r="DV109" s="235"/>
      <c r="DW109" s="235"/>
      <c r="DX109" s="235"/>
      <c r="DY109" s="235"/>
      <c r="DZ109" s="235"/>
      <c r="EA109" s="235"/>
      <c r="EB109" s="235"/>
      <c r="EC109" s="235"/>
      <c r="ED109" s="235"/>
      <c r="EE109" s="235"/>
      <c r="EF109" s="235"/>
      <c r="EG109" s="235"/>
      <c r="EH109" s="235"/>
      <c r="EI109" s="235"/>
      <c r="EJ109" s="235"/>
      <c r="EK109" s="235"/>
      <c r="EL109" s="235"/>
      <c r="EM109" s="235"/>
      <c r="EN109" s="235"/>
      <c r="EO109" s="235"/>
      <c r="EP109" s="235"/>
      <c r="EQ109" s="235"/>
      <c r="ER109" s="235"/>
      <c r="ES109" s="235"/>
      <c r="ET109" s="235"/>
      <c r="EU109" s="235"/>
      <c r="EV109" s="235"/>
      <c r="EW109" s="235"/>
      <c r="EX109" s="235"/>
      <c r="EY109" s="235"/>
      <c r="EZ109" s="235"/>
      <c r="FA109" s="235"/>
      <c r="FB109" s="235"/>
      <c r="FC109" s="235"/>
      <c r="FD109" s="235"/>
    </row>
    <row r="110" spans="2:160" s="1" customFormat="1" x14ac:dyDescent="0.25">
      <c r="B110" s="33"/>
      <c r="C110" s="33"/>
      <c r="D110" s="261"/>
      <c r="E110" s="261"/>
      <c r="F110" s="261"/>
      <c r="G110" s="261"/>
      <c r="H110" s="261"/>
      <c r="I110" s="261"/>
      <c r="J110" s="261"/>
      <c r="K110" s="261"/>
      <c r="L110" s="261"/>
      <c r="M110" s="261"/>
      <c r="N110" s="261"/>
      <c r="O110" s="261"/>
      <c r="P110" s="261"/>
      <c r="Q110" s="261"/>
      <c r="R110" s="261"/>
      <c r="S110" s="261"/>
      <c r="T110" s="261"/>
      <c r="U110" s="235"/>
      <c r="V110" s="235"/>
      <c r="W110" s="235"/>
      <c r="X110" s="235"/>
      <c r="Y110" s="235"/>
      <c r="Z110" s="235"/>
      <c r="AA110" s="235"/>
      <c r="AB110" s="235"/>
      <c r="AC110" s="235"/>
      <c r="AD110" s="235"/>
      <c r="AE110" s="235"/>
      <c r="AF110" s="235"/>
      <c r="AG110" s="235"/>
      <c r="AH110" s="235"/>
      <c r="AI110" s="235"/>
      <c r="AJ110" s="235"/>
      <c r="AK110" s="235"/>
      <c r="AL110" s="235"/>
      <c r="AM110" s="235"/>
      <c r="AN110" s="235"/>
      <c r="AO110" s="235"/>
      <c r="AP110" s="235"/>
      <c r="AQ110" s="235"/>
      <c r="AR110" s="235"/>
      <c r="AS110" s="235"/>
      <c r="AT110" s="235"/>
      <c r="AU110" s="235"/>
      <c r="AV110" s="235"/>
      <c r="AW110" s="235"/>
      <c r="AX110" s="235"/>
      <c r="AY110" s="235"/>
      <c r="AZ110" s="235"/>
      <c r="BA110" s="235"/>
      <c r="BB110" s="235"/>
      <c r="BC110" s="235"/>
      <c r="BD110" s="235"/>
      <c r="BE110" s="235"/>
      <c r="BF110" s="235"/>
      <c r="BG110" s="235"/>
      <c r="BH110" s="235"/>
      <c r="BI110" s="235"/>
      <c r="BJ110" s="235"/>
      <c r="BK110" s="235"/>
      <c r="BL110" s="235"/>
      <c r="BM110" s="235"/>
      <c r="BN110" s="235"/>
      <c r="BO110" s="235"/>
      <c r="BP110" s="235"/>
      <c r="BQ110" s="235"/>
      <c r="BR110" s="235"/>
      <c r="BS110" s="235"/>
      <c r="BT110" s="235"/>
      <c r="BU110" s="235"/>
      <c r="BV110" s="235"/>
      <c r="BW110" s="235"/>
      <c r="BX110" s="235"/>
      <c r="BY110" s="235"/>
      <c r="BZ110" s="235"/>
      <c r="CA110" s="235"/>
      <c r="CB110" s="235"/>
      <c r="CC110" s="235"/>
      <c r="CD110" s="235"/>
      <c r="CE110" s="235"/>
      <c r="CF110" s="235"/>
      <c r="CG110" s="235"/>
      <c r="CH110" s="235"/>
      <c r="CI110" s="235"/>
      <c r="CJ110" s="235"/>
      <c r="CK110" s="235"/>
      <c r="CL110" s="235"/>
      <c r="CM110" s="235"/>
      <c r="CN110" s="235"/>
      <c r="CO110" s="235"/>
      <c r="CP110" s="235"/>
      <c r="CQ110" s="235"/>
      <c r="CR110" s="235"/>
      <c r="CS110" s="235"/>
      <c r="CT110" s="235"/>
      <c r="CU110" s="235"/>
      <c r="CV110" s="235"/>
      <c r="CW110" s="235"/>
      <c r="CX110" s="235"/>
      <c r="CY110" s="235"/>
      <c r="CZ110" s="235"/>
      <c r="DA110" s="235"/>
      <c r="DB110" s="235"/>
      <c r="DC110" s="235"/>
      <c r="DD110" s="235"/>
      <c r="DE110" s="235"/>
      <c r="DF110" s="235"/>
      <c r="DG110" s="235"/>
      <c r="DH110" s="235"/>
      <c r="DI110" s="235"/>
      <c r="DJ110" s="235"/>
      <c r="DK110" s="235"/>
      <c r="DL110" s="235"/>
      <c r="DM110" s="235"/>
      <c r="DN110" s="235"/>
      <c r="DO110" s="235"/>
      <c r="DP110" s="235"/>
      <c r="DQ110" s="235"/>
      <c r="DR110" s="235"/>
      <c r="DS110" s="235"/>
      <c r="DT110" s="235"/>
      <c r="DU110" s="235"/>
      <c r="DV110" s="235"/>
      <c r="DW110" s="235"/>
      <c r="DX110" s="235"/>
      <c r="DY110" s="235"/>
      <c r="DZ110" s="235"/>
      <c r="EA110" s="235"/>
      <c r="EB110" s="235"/>
      <c r="EC110" s="235"/>
      <c r="ED110" s="235"/>
      <c r="EE110" s="235"/>
      <c r="EF110" s="235"/>
      <c r="EG110" s="235"/>
      <c r="EH110" s="235"/>
      <c r="EI110" s="235"/>
      <c r="EJ110" s="235"/>
      <c r="EK110" s="235"/>
      <c r="EL110" s="235"/>
      <c r="EM110" s="235"/>
      <c r="EN110" s="235"/>
      <c r="EO110" s="235"/>
      <c r="EP110" s="235"/>
      <c r="EQ110" s="235"/>
      <c r="ER110" s="235"/>
      <c r="ES110" s="235"/>
      <c r="ET110" s="235"/>
      <c r="EU110" s="235"/>
      <c r="EV110" s="235"/>
      <c r="EW110" s="235"/>
      <c r="EX110" s="235"/>
      <c r="EY110" s="235"/>
      <c r="EZ110" s="235"/>
      <c r="FA110" s="235"/>
      <c r="FB110" s="235"/>
      <c r="FC110" s="235"/>
      <c r="FD110" s="235"/>
    </row>
    <row r="111" spans="2:160" s="1" customFormat="1" x14ac:dyDescent="0.25">
      <c r="B111" s="33"/>
      <c r="C111" s="33"/>
      <c r="D111" s="261"/>
      <c r="E111" s="261"/>
      <c r="F111" s="261"/>
      <c r="G111" s="261"/>
      <c r="H111" s="261"/>
      <c r="I111" s="261"/>
      <c r="J111" s="261"/>
      <c r="K111" s="261"/>
      <c r="L111" s="261"/>
      <c r="M111" s="261"/>
      <c r="N111" s="261"/>
      <c r="O111" s="261"/>
      <c r="P111" s="261"/>
      <c r="Q111" s="261"/>
      <c r="R111" s="261"/>
      <c r="S111" s="261"/>
      <c r="T111" s="261"/>
      <c r="U111" s="235"/>
      <c r="V111" s="235"/>
      <c r="W111" s="235"/>
      <c r="X111" s="235"/>
      <c r="Y111" s="235"/>
      <c r="Z111" s="235"/>
      <c r="AA111" s="235"/>
      <c r="AB111" s="235"/>
      <c r="AC111" s="235"/>
      <c r="AD111" s="235"/>
      <c r="AE111" s="235"/>
      <c r="AF111" s="235"/>
      <c r="AG111" s="235"/>
      <c r="AH111" s="235"/>
      <c r="AI111" s="235"/>
      <c r="AJ111" s="235"/>
      <c r="AK111" s="235"/>
      <c r="AL111" s="235"/>
      <c r="AM111" s="235"/>
      <c r="AN111" s="235"/>
      <c r="AO111" s="235"/>
      <c r="AP111" s="235"/>
      <c r="AQ111" s="235"/>
      <c r="AR111" s="235"/>
      <c r="AS111" s="235"/>
      <c r="AT111" s="235"/>
      <c r="AU111" s="235"/>
      <c r="AV111" s="235"/>
      <c r="AW111" s="235"/>
      <c r="AX111" s="235"/>
      <c r="AY111" s="235"/>
      <c r="AZ111" s="235"/>
      <c r="BA111" s="235"/>
      <c r="BB111" s="235"/>
      <c r="BC111" s="235"/>
      <c r="BD111" s="235"/>
      <c r="BE111" s="235"/>
      <c r="BF111" s="235"/>
      <c r="BG111" s="235"/>
      <c r="BH111" s="235"/>
      <c r="BI111" s="235"/>
      <c r="BJ111" s="235"/>
      <c r="BK111" s="235"/>
      <c r="BL111" s="235"/>
      <c r="BM111" s="235"/>
      <c r="BN111" s="235"/>
      <c r="BO111" s="235"/>
      <c r="BP111" s="235"/>
      <c r="BQ111" s="235"/>
      <c r="BR111" s="235"/>
      <c r="BS111" s="235"/>
      <c r="BT111" s="235"/>
      <c r="BU111" s="235"/>
      <c r="BV111" s="235"/>
      <c r="BW111" s="235"/>
      <c r="BX111" s="235"/>
      <c r="BY111" s="235"/>
      <c r="BZ111" s="235"/>
      <c r="CA111" s="235"/>
      <c r="CB111" s="235"/>
      <c r="CC111" s="235"/>
      <c r="CD111" s="235"/>
      <c r="CE111" s="235"/>
      <c r="CF111" s="235"/>
      <c r="CG111" s="235"/>
      <c r="CH111" s="235"/>
      <c r="CI111" s="235"/>
      <c r="CJ111" s="235"/>
      <c r="CK111" s="235"/>
      <c r="CL111" s="235"/>
      <c r="CM111" s="235"/>
      <c r="CN111" s="235"/>
      <c r="CO111" s="235"/>
      <c r="CP111" s="235"/>
      <c r="CQ111" s="235"/>
      <c r="CR111" s="235"/>
      <c r="CS111" s="235"/>
      <c r="CT111" s="235"/>
      <c r="CU111" s="235"/>
      <c r="CV111" s="235"/>
      <c r="CW111" s="235"/>
      <c r="CX111" s="235"/>
      <c r="CY111" s="235"/>
      <c r="CZ111" s="235"/>
      <c r="DA111" s="235"/>
      <c r="DB111" s="235"/>
      <c r="DC111" s="235"/>
      <c r="DD111" s="235"/>
      <c r="DE111" s="235"/>
      <c r="DF111" s="235"/>
      <c r="DG111" s="235"/>
      <c r="DH111" s="235"/>
      <c r="DI111" s="235"/>
      <c r="DJ111" s="235"/>
      <c r="DK111" s="235"/>
      <c r="DL111" s="235"/>
      <c r="DM111" s="235"/>
      <c r="DN111" s="235"/>
      <c r="DO111" s="235"/>
      <c r="DP111" s="235"/>
      <c r="DQ111" s="235"/>
      <c r="DR111" s="235"/>
      <c r="DS111" s="235"/>
      <c r="DT111" s="235"/>
      <c r="DU111" s="235"/>
      <c r="DV111" s="235"/>
      <c r="DW111" s="235"/>
      <c r="DX111" s="235"/>
      <c r="DY111" s="235"/>
      <c r="DZ111" s="235"/>
      <c r="EA111" s="235"/>
      <c r="EB111" s="235"/>
      <c r="EC111" s="235"/>
      <c r="ED111" s="235"/>
      <c r="EE111" s="235"/>
      <c r="EF111" s="235"/>
      <c r="EG111" s="235"/>
      <c r="EH111" s="235"/>
      <c r="EI111" s="235"/>
      <c r="EJ111" s="235"/>
      <c r="EK111" s="235"/>
      <c r="EL111" s="235"/>
      <c r="EM111" s="235"/>
      <c r="EN111" s="235"/>
      <c r="EO111" s="235"/>
      <c r="EP111" s="235"/>
      <c r="EQ111" s="235"/>
      <c r="ER111" s="235"/>
      <c r="ES111" s="235"/>
      <c r="ET111" s="235"/>
      <c r="EU111" s="235"/>
      <c r="EV111" s="235"/>
      <c r="EW111" s="235"/>
      <c r="EX111" s="235"/>
      <c r="EY111" s="235"/>
      <c r="EZ111" s="235"/>
      <c r="FA111" s="235"/>
      <c r="FB111" s="235"/>
      <c r="FC111" s="235"/>
      <c r="FD111" s="235"/>
    </row>
    <row r="112" spans="2:160" s="1" customFormat="1" x14ac:dyDescent="0.25">
      <c r="B112" s="33"/>
      <c r="C112" s="33"/>
      <c r="D112" s="261"/>
      <c r="E112" s="261"/>
      <c r="F112" s="261"/>
      <c r="G112" s="261"/>
      <c r="H112" s="261"/>
      <c r="I112" s="261"/>
      <c r="J112" s="261"/>
      <c r="K112" s="261"/>
      <c r="L112" s="261"/>
      <c r="M112" s="261"/>
      <c r="N112" s="261"/>
      <c r="O112" s="261"/>
      <c r="P112" s="261"/>
      <c r="Q112" s="261"/>
      <c r="R112" s="261"/>
      <c r="S112" s="261"/>
      <c r="T112" s="261"/>
      <c r="U112" s="235"/>
      <c r="V112" s="235"/>
      <c r="W112" s="235"/>
      <c r="X112" s="235"/>
      <c r="Y112" s="235"/>
      <c r="Z112" s="235"/>
      <c r="AA112" s="235"/>
      <c r="AB112" s="235"/>
      <c r="AC112" s="235"/>
      <c r="AD112" s="235"/>
      <c r="AE112" s="235"/>
      <c r="AF112" s="235"/>
      <c r="AG112" s="235"/>
      <c r="AH112" s="235"/>
      <c r="AI112" s="235"/>
      <c r="AJ112" s="235"/>
      <c r="AK112" s="235"/>
      <c r="AL112" s="235"/>
      <c r="AM112" s="235"/>
      <c r="AN112" s="235"/>
      <c r="AO112" s="235"/>
      <c r="AP112" s="235"/>
      <c r="AQ112" s="235"/>
      <c r="AR112" s="235"/>
      <c r="AS112" s="235"/>
      <c r="AT112" s="235"/>
      <c r="AU112" s="235"/>
      <c r="AV112" s="235"/>
      <c r="AW112" s="235"/>
      <c r="AX112" s="235"/>
      <c r="AY112" s="235"/>
      <c r="AZ112" s="235"/>
      <c r="BA112" s="235"/>
      <c r="BB112" s="235"/>
      <c r="BC112" s="235"/>
      <c r="BD112" s="235"/>
      <c r="BE112" s="235"/>
      <c r="BF112" s="235"/>
      <c r="BG112" s="235"/>
      <c r="BH112" s="235"/>
      <c r="BI112" s="235"/>
      <c r="BJ112" s="235"/>
      <c r="BK112" s="235"/>
      <c r="BL112" s="235"/>
      <c r="BM112" s="235"/>
      <c r="BN112" s="235"/>
      <c r="BO112" s="235"/>
      <c r="BP112" s="235"/>
      <c r="BQ112" s="235"/>
      <c r="BR112" s="235"/>
      <c r="BS112" s="235"/>
      <c r="BT112" s="235"/>
      <c r="BU112" s="235"/>
      <c r="BV112" s="235"/>
      <c r="BW112" s="235"/>
      <c r="BX112" s="235"/>
      <c r="BY112" s="235"/>
      <c r="BZ112" s="235"/>
      <c r="CA112" s="235"/>
      <c r="CB112" s="235"/>
      <c r="CC112" s="235"/>
      <c r="CD112" s="235"/>
      <c r="CE112" s="235"/>
      <c r="CF112" s="235"/>
      <c r="CG112" s="235"/>
      <c r="CH112" s="235"/>
      <c r="CI112" s="235"/>
      <c r="CJ112" s="235"/>
      <c r="CK112" s="235"/>
      <c r="CL112" s="235"/>
      <c r="CM112" s="235"/>
      <c r="CN112" s="235"/>
      <c r="CO112" s="235"/>
      <c r="CP112" s="235"/>
      <c r="CQ112" s="235"/>
      <c r="CR112" s="235"/>
      <c r="CS112" s="235"/>
      <c r="CT112" s="235"/>
      <c r="CU112" s="235"/>
      <c r="CV112" s="235"/>
      <c r="CW112" s="235"/>
      <c r="CX112" s="235"/>
      <c r="CY112" s="235"/>
      <c r="CZ112" s="235"/>
      <c r="DA112" s="235"/>
      <c r="DB112" s="235"/>
      <c r="DC112" s="235"/>
      <c r="DD112" s="235"/>
      <c r="DE112" s="235"/>
      <c r="DF112" s="235"/>
      <c r="DG112" s="235"/>
      <c r="DH112" s="235"/>
      <c r="DI112" s="235"/>
      <c r="DJ112" s="235"/>
      <c r="DK112" s="235"/>
      <c r="DL112" s="235"/>
      <c r="DM112" s="235"/>
      <c r="DN112" s="235"/>
      <c r="DO112" s="235"/>
      <c r="DP112" s="235"/>
      <c r="DQ112" s="235"/>
      <c r="DR112" s="235"/>
      <c r="DS112" s="235"/>
      <c r="DT112" s="235"/>
      <c r="DU112" s="235"/>
      <c r="DV112" s="235"/>
      <c r="DW112" s="235"/>
      <c r="DX112" s="235"/>
      <c r="DY112" s="235"/>
      <c r="DZ112" s="235"/>
      <c r="EA112" s="235"/>
      <c r="EB112" s="235"/>
      <c r="EC112" s="235"/>
      <c r="ED112" s="235"/>
      <c r="EE112" s="235"/>
      <c r="EF112" s="235"/>
      <c r="EG112" s="235"/>
      <c r="EH112" s="235"/>
      <c r="EI112" s="235"/>
      <c r="EJ112" s="235"/>
      <c r="EK112" s="235"/>
      <c r="EL112" s="235"/>
      <c r="EM112" s="235"/>
      <c r="EN112" s="235"/>
      <c r="EO112" s="235"/>
      <c r="EP112" s="235"/>
      <c r="EQ112" s="235"/>
      <c r="ER112" s="235"/>
      <c r="ES112" s="235"/>
      <c r="ET112" s="235"/>
      <c r="EU112" s="235"/>
      <c r="EV112" s="235"/>
      <c r="EW112" s="235"/>
      <c r="EX112" s="235"/>
      <c r="EY112" s="235"/>
      <c r="EZ112" s="235"/>
      <c r="FA112" s="235"/>
      <c r="FB112" s="235"/>
      <c r="FC112" s="235"/>
      <c r="FD112" s="235"/>
    </row>
    <row r="113" spans="2:160" s="1" customFormat="1" x14ac:dyDescent="0.25">
      <c r="B113" s="33"/>
      <c r="C113" s="33"/>
      <c r="D113" s="261"/>
      <c r="E113" s="261"/>
      <c r="F113" s="261"/>
      <c r="G113" s="261"/>
      <c r="H113" s="261"/>
      <c r="I113" s="261"/>
      <c r="J113" s="261"/>
      <c r="K113" s="261"/>
      <c r="L113" s="261"/>
      <c r="M113" s="261"/>
      <c r="N113" s="261"/>
      <c r="O113" s="261"/>
      <c r="P113" s="261"/>
      <c r="Q113" s="261"/>
      <c r="R113" s="261"/>
      <c r="S113" s="261"/>
      <c r="T113" s="261"/>
      <c r="U113" s="235"/>
      <c r="V113" s="235"/>
      <c r="W113" s="235"/>
      <c r="X113" s="235"/>
      <c r="Y113" s="235"/>
      <c r="Z113" s="235"/>
      <c r="AA113" s="235"/>
      <c r="AB113" s="235"/>
      <c r="AC113" s="235"/>
      <c r="AD113" s="235"/>
      <c r="AE113" s="235"/>
      <c r="AF113" s="235"/>
      <c r="AG113" s="235"/>
      <c r="AH113" s="235"/>
      <c r="AI113" s="235"/>
      <c r="AJ113" s="235"/>
      <c r="AK113" s="235"/>
      <c r="AL113" s="235"/>
      <c r="AM113" s="235"/>
      <c r="AN113" s="235"/>
      <c r="AO113" s="235"/>
      <c r="AP113" s="235"/>
      <c r="AQ113" s="235"/>
      <c r="AR113" s="235"/>
      <c r="AS113" s="235"/>
      <c r="AT113" s="235"/>
      <c r="AU113" s="235"/>
      <c r="AV113" s="235"/>
      <c r="AW113" s="235"/>
      <c r="AX113" s="235"/>
      <c r="AY113" s="235"/>
      <c r="AZ113" s="235"/>
      <c r="BA113" s="235"/>
      <c r="BB113" s="235"/>
      <c r="BC113" s="235"/>
      <c r="BD113" s="235"/>
      <c r="BE113" s="235"/>
      <c r="BF113" s="235"/>
      <c r="BG113" s="235"/>
      <c r="BH113" s="235"/>
      <c r="BI113" s="235"/>
      <c r="BJ113" s="235"/>
      <c r="BK113" s="235"/>
      <c r="BL113" s="235"/>
      <c r="BM113" s="235"/>
      <c r="BN113" s="235"/>
      <c r="BO113" s="235"/>
      <c r="BP113" s="235"/>
      <c r="BQ113" s="235"/>
      <c r="BR113" s="235"/>
      <c r="BS113" s="235"/>
      <c r="BT113" s="235"/>
      <c r="BU113" s="235"/>
      <c r="BV113" s="235"/>
      <c r="BW113" s="235"/>
      <c r="BX113" s="235"/>
      <c r="BY113" s="235"/>
      <c r="BZ113" s="235"/>
      <c r="CA113" s="235"/>
      <c r="CB113" s="235"/>
      <c r="CC113" s="235"/>
      <c r="CD113" s="235"/>
      <c r="CE113" s="235"/>
      <c r="CF113" s="235"/>
      <c r="CG113" s="235"/>
      <c r="CH113" s="235"/>
      <c r="CI113" s="235"/>
      <c r="CJ113" s="235"/>
      <c r="CK113" s="235"/>
      <c r="CL113" s="235"/>
      <c r="CM113" s="235"/>
      <c r="CN113" s="235"/>
      <c r="CO113" s="235"/>
      <c r="CP113" s="235"/>
      <c r="CQ113" s="235"/>
      <c r="CR113" s="235"/>
      <c r="CS113" s="235"/>
      <c r="CT113" s="235"/>
      <c r="CU113" s="235"/>
      <c r="CV113" s="235"/>
      <c r="CW113" s="235"/>
      <c r="CX113" s="235"/>
      <c r="CY113" s="235"/>
      <c r="CZ113" s="235"/>
      <c r="DA113" s="235"/>
      <c r="DB113" s="235"/>
      <c r="DC113" s="235"/>
      <c r="DD113" s="235"/>
      <c r="DE113" s="235"/>
      <c r="DF113" s="235"/>
      <c r="DG113" s="235"/>
      <c r="DH113" s="235"/>
      <c r="DI113" s="235"/>
      <c r="DJ113" s="235"/>
      <c r="DK113" s="235"/>
      <c r="DL113" s="235"/>
      <c r="DM113" s="235"/>
      <c r="DN113" s="235"/>
      <c r="DO113" s="235"/>
      <c r="DP113" s="235"/>
      <c r="DQ113" s="235"/>
      <c r="DR113" s="235"/>
      <c r="DS113" s="235"/>
      <c r="DT113" s="235"/>
      <c r="DU113" s="235"/>
      <c r="DV113" s="235"/>
      <c r="DW113" s="235"/>
      <c r="DX113" s="235"/>
      <c r="DY113" s="235"/>
      <c r="DZ113" s="235"/>
      <c r="EA113" s="235"/>
      <c r="EB113" s="235"/>
      <c r="EC113" s="235"/>
      <c r="ED113" s="235"/>
      <c r="EE113" s="235"/>
      <c r="EF113" s="235"/>
      <c r="EG113" s="235"/>
      <c r="EH113" s="235"/>
      <c r="EI113" s="235"/>
      <c r="EJ113" s="235"/>
      <c r="EK113" s="235"/>
      <c r="EL113" s="235"/>
      <c r="EM113" s="235"/>
      <c r="EN113" s="235"/>
      <c r="EO113" s="235"/>
      <c r="EP113" s="235"/>
      <c r="EQ113" s="235"/>
      <c r="ER113" s="235"/>
      <c r="ES113" s="235"/>
      <c r="ET113" s="235"/>
      <c r="EU113" s="235"/>
      <c r="EV113" s="235"/>
      <c r="EW113" s="235"/>
      <c r="EX113" s="235"/>
      <c r="EY113" s="235"/>
      <c r="EZ113" s="235"/>
      <c r="FA113" s="235"/>
      <c r="FB113" s="235"/>
      <c r="FC113" s="235"/>
      <c r="FD113" s="235"/>
    </row>
    <row r="114" spans="2:160" s="1" customFormat="1" x14ac:dyDescent="0.25">
      <c r="B114" s="33"/>
      <c r="C114" s="33"/>
      <c r="D114" s="261"/>
      <c r="E114" s="261"/>
      <c r="F114" s="261"/>
      <c r="G114" s="261"/>
      <c r="H114" s="261"/>
      <c r="I114" s="261"/>
      <c r="J114" s="261"/>
      <c r="K114" s="261"/>
      <c r="L114" s="261"/>
      <c r="M114" s="261"/>
      <c r="N114" s="261"/>
      <c r="O114" s="261"/>
      <c r="P114" s="261"/>
      <c r="Q114" s="261"/>
      <c r="R114" s="261"/>
      <c r="S114" s="261"/>
      <c r="T114" s="261"/>
      <c r="U114" s="235"/>
      <c r="V114" s="235"/>
      <c r="W114" s="235"/>
      <c r="X114" s="235"/>
      <c r="Y114" s="235"/>
      <c r="Z114" s="235"/>
      <c r="AA114" s="235"/>
      <c r="AB114" s="235"/>
      <c r="AC114" s="235"/>
      <c r="AD114" s="235"/>
      <c r="AE114" s="235"/>
      <c r="AF114" s="235"/>
      <c r="AG114" s="235"/>
      <c r="AH114" s="235"/>
      <c r="AI114" s="235"/>
      <c r="AJ114" s="235"/>
      <c r="AK114" s="235"/>
      <c r="AL114" s="235"/>
      <c r="AM114" s="235"/>
      <c r="AN114" s="235"/>
      <c r="AO114" s="235"/>
      <c r="AP114" s="235"/>
      <c r="AQ114" s="235"/>
      <c r="AR114" s="235"/>
      <c r="AS114" s="235"/>
      <c r="AT114" s="235"/>
      <c r="AU114" s="235"/>
      <c r="AV114" s="235"/>
      <c r="AW114" s="235"/>
      <c r="AX114" s="235"/>
      <c r="AY114" s="235"/>
      <c r="AZ114" s="235"/>
      <c r="BA114" s="235"/>
      <c r="BB114" s="235"/>
      <c r="BC114" s="235"/>
      <c r="BD114" s="235"/>
      <c r="BE114" s="235"/>
      <c r="BF114" s="235"/>
      <c r="BG114" s="235"/>
      <c r="BH114" s="235"/>
      <c r="BI114" s="235"/>
      <c r="BJ114" s="235"/>
      <c r="BK114" s="235"/>
      <c r="BL114" s="235"/>
      <c r="BM114" s="235"/>
      <c r="BN114" s="235"/>
      <c r="BO114" s="235"/>
      <c r="BP114" s="235"/>
      <c r="BQ114" s="235"/>
      <c r="BR114" s="235"/>
      <c r="BS114" s="235"/>
      <c r="BT114" s="235"/>
      <c r="BU114" s="235"/>
      <c r="BV114" s="235"/>
      <c r="BW114" s="235"/>
      <c r="BX114" s="235"/>
      <c r="BY114" s="235"/>
      <c r="BZ114" s="235"/>
      <c r="CA114" s="235"/>
      <c r="CB114" s="235"/>
      <c r="CC114" s="235"/>
      <c r="CD114" s="235"/>
      <c r="CE114" s="235"/>
      <c r="CF114" s="235"/>
      <c r="CG114" s="235"/>
      <c r="CH114" s="235"/>
      <c r="CI114" s="235"/>
      <c r="CJ114" s="235"/>
      <c r="CK114" s="235"/>
      <c r="CL114" s="235"/>
      <c r="CM114" s="235"/>
      <c r="CN114" s="235"/>
      <c r="CO114" s="235"/>
      <c r="CP114" s="235"/>
      <c r="CQ114" s="235"/>
      <c r="CR114" s="235"/>
      <c r="CS114" s="235"/>
      <c r="CT114" s="235"/>
      <c r="CU114" s="235"/>
      <c r="CV114" s="235"/>
      <c r="CW114" s="235"/>
      <c r="CX114" s="235"/>
      <c r="CY114" s="235"/>
      <c r="CZ114" s="235"/>
      <c r="DA114" s="235"/>
      <c r="DB114" s="235"/>
      <c r="DC114" s="235"/>
      <c r="DD114" s="235"/>
      <c r="DE114" s="235"/>
      <c r="DF114" s="235"/>
      <c r="DG114" s="235"/>
      <c r="DH114" s="235"/>
      <c r="DI114" s="235"/>
      <c r="DJ114" s="235"/>
      <c r="DK114" s="235"/>
      <c r="DL114" s="235"/>
      <c r="DM114" s="235"/>
      <c r="DN114" s="235"/>
      <c r="DO114" s="235"/>
      <c r="DP114" s="235"/>
      <c r="DQ114" s="235"/>
      <c r="DR114" s="235"/>
      <c r="DS114" s="235"/>
      <c r="DT114" s="235"/>
      <c r="DU114" s="235"/>
      <c r="DV114" s="235"/>
      <c r="DW114" s="235"/>
      <c r="DX114" s="235"/>
      <c r="DY114" s="235"/>
      <c r="DZ114" s="235"/>
      <c r="EA114" s="235"/>
      <c r="EB114" s="235"/>
      <c r="EC114" s="235"/>
      <c r="ED114" s="235"/>
      <c r="EE114" s="235"/>
      <c r="EF114" s="235"/>
      <c r="EG114" s="235"/>
      <c r="EH114" s="235"/>
      <c r="EI114" s="235"/>
      <c r="EJ114" s="235"/>
      <c r="EK114" s="235"/>
      <c r="EL114" s="235"/>
      <c r="EM114" s="235"/>
      <c r="EN114" s="235"/>
      <c r="EO114" s="235"/>
      <c r="EP114" s="235"/>
      <c r="EQ114" s="235"/>
      <c r="ER114" s="235"/>
      <c r="ES114" s="235"/>
      <c r="ET114" s="235"/>
      <c r="EU114" s="235"/>
      <c r="EV114" s="235"/>
      <c r="EW114" s="235"/>
      <c r="EX114" s="235"/>
      <c r="EY114" s="235"/>
      <c r="EZ114" s="235"/>
      <c r="FA114" s="235"/>
      <c r="FB114" s="235"/>
      <c r="FC114" s="235"/>
      <c r="FD114" s="235"/>
    </row>
    <row r="115" spans="2:160" s="1" customFormat="1" x14ac:dyDescent="0.25">
      <c r="B115" s="33"/>
      <c r="C115" s="33"/>
      <c r="D115" s="261"/>
      <c r="E115" s="261"/>
      <c r="F115" s="261"/>
      <c r="G115" s="261"/>
      <c r="H115" s="261"/>
      <c r="I115" s="261"/>
      <c r="J115" s="261"/>
      <c r="K115" s="261"/>
      <c r="L115" s="261"/>
      <c r="M115" s="261"/>
      <c r="N115" s="261"/>
      <c r="O115" s="261"/>
      <c r="P115" s="261"/>
      <c r="Q115" s="261"/>
      <c r="R115" s="261"/>
      <c r="S115" s="261"/>
      <c r="T115" s="261"/>
      <c r="U115" s="235"/>
      <c r="V115" s="235"/>
      <c r="W115" s="235"/>
      <c r="X115" s="235"/>
      <c r="Y115" s="235"/>
      <c r="Z115" s="235"/>
      <c r="AA115" s="235"/>
      <c r="AB115" s="235"/>
      <c r="AC115" s="235"/>
      <c r="AD115" s="235"/>
      <c r="AE115" s="235"/>
      <c r="AF115" s="235"/>
      <c r="AG115" s="235"/>
      <c r="AH115" s="235"/>
      <c r="AI115" s="235"/>
      <c r="AJ115" s="235"/>
      <c r="AK115" s="235"/>
      <c r="AL115" s="235"/>
      <c r="AM115" s="235"/>
      <c r="AN115" s="235"/>
      <c r="AO115" s="235"/>
      <c r="AP115" s="235"/>
      <c r="AQ115" s="235"/>
      <c r="AR115" s="235"/>
      <c r="AS115" s="235"/>
      <c r="AT115" s="235"/>
      <c r="AU115" s="235"/>
      <c r="AV115" s="235"/>
      <c r="AW115" s="235"/>
      <c r="AX115" s="235"/>
      <c r="AY115" s="235"/>
      <c r="AZ115" s="235"/>
      <c r="BA115" s="235"/>
      <c r="BB115" s="235"/>
      <c r="BC115" s="235"/>
      <c r="BD115" s="235"/>
      <c r="BE115" s="235"/>
      <c r="BF115" s="235"/>
      <c r="BG115" s="235"/>
      <c r="BH115" s="235"/>
      <c r="BI115" s="235"/>
      <c r="BJ115" s="235"/>
      <c r="BK115" s="235"/>
      <c r="BL115" s="235"/>
      <c r="BM115" s="235"/>
      <c r="BN115" s="235"/>
      <c r="BO115" s="235"/>
      <c r="BP115" s="235"/>
      <c r="BQ115" s="235"/>
      <c r="BR115" s="235"/>
      <c r="BS115" s="235"/>
      <c r="BT115" s="235"/>
      <c r="BU115" s="235"/>
      <c r="BV115" s="235"/>
      <c r="BW115" s="235"/>
      <c r="BX115" s="235"/>
      <c r="BY115" s="235"/>
      <c r="BZ115" s="235"/>
      <c r="CA115" s="235"/>
      <c r="CB115" s="235"/>
      <c r="CC115" s="235"/>
      <c r="CD115" s="235"/>
      <c r="CE115" s="235"/>
      <c r="CF115" s="235"/>
      <c r="CG115" s="235"/>
      <c r="CH115" s="235"/>
      <c r="CI115" s="235"/>
      <c r="CJ115" s="235"/>
      <c r="CK115" s="235"/>
      <c r="CL115" s="235"/>
      <c r="CM115" s="235"/>
      <c r="CN115" s="235"/>
      <c r="CO115" s="235"/>
      <c r="CP115" s="235"/>
      <c r="CQ115" s="235"/>
      <c r="CR115" s="235"/>
      <c r="CS115" s="235"/>
      <c r="CT115" s="235"/>
      <c r="CU115" s="235"/>
      <c r="CV115" s="235"/>
      <c r="CW115" s="235"/>
      <c r="CX115" s="235"/>
      <c r="CY115" s="235"/>
      <c r="CZ115" s="235"/>
      <c r="DA115" s="235"/>
      <c r="DB115" s="235"/>
      <c r="DC115" s="235"/>
      <c r="DD115" s="235"/>
      <c r="DE115" s="235"/>
      <c r="DF115" s="235"/>
      <c r="DG115" s="235"/>
      <c r="DH115" s="235"/>
      <c r="DI115" s="235"/>
      <c r="DJ115" s="235"/>
      <c r="DK115" s="235"/>
      <c r="DL115" s="235"/>
      <c r="DM115" s="235"/>
      <c r="DN115" s="235"/>
      <c r="DO115" s="235"/>
      <c r="DP115" s="235"/>
      <c r="DQ115" s="235"/>
      <c r="DR115" s="235"/>
      <c r="DS115" s="235"/>
      <c r="DT115" s="235"/>
      <c r="DU115" s="235"/>
      <c r="DV115" s="235"/>
      <c r="DW115" s="235"/>
      <c r="DX115" s="235"/>
      <c r="DY115" s="235"/>
      <c r="DZ115" s="235"/>
      <c r="EA115" s="235"/>
      <c r="EB115" s="235"/>
      <c r="EC115" s="235"/>
      <c r="ED115" s="235"/>
      <c r="EE115" s="235"/>
      <c r="EF115" s="235"/>
      <c r="EG115" s="235"/>
      <c r="EH115" s="235"/>
      <c r="EI115" s="235"/>
      <c r="EJ115" s="235"/>
      <c r="EK115" s="235"/>
      <c r="EL115" s="235"/>
      <c r="EM115" s="235"/>
      <c r="EN115" s="235"/>
      <c r="EO115" s="235"/>
      <c r="EP115" s="235"/>
      <c r="EQ115" s="235"/>
      <c r="ER115" s="235"/>
      <c r="ES115" s="235"/>
      <c r="ET115" s="235"/>
      <c r="EU115" s="235"/>
      <c r="EV115" s="235"/>
      <c r="EW115" s="235"/>
      <c r="EX115" s="235"/>
      <c r="EY115" s="235"/>
      <c r="EZ115" s="235"/>
      <c r="FA115" s="235"/>
      <c r="FB115" s="235"/>
      <c r="FC115" s="235"/>
      <c r="FD115" s="235"/>
    </row>
    <row r="116" spans="2:160" s="1" customFormat="1" x14ac:dyDescent="0.25">
      <c r="B116" s="33"/>
      <c r="C116" s="33"/>
      <c r="D116" s="261"/>
      <c r="E116" s="261"/>
      <c r="F116" s="261"/>
      <c r="G116" s="261"/>
      <c r="H116" s="261"/>
      <c r="I116" s="261"/>
      <c r="J116" s="261"/>
      <c r="K116" s="261"/>
      <c r="L116" s="261"/>
      <c r="M116" s="261"/>
      <c r="N116" s="261"/>
      <c r="O116" s="261"/>
      <c r="P116" s="261"/>
      <c r="Q116" s="261"/>
      <c r="R116" s="261"/>
      <c r="S116" s="261"/>
      <c r="T116" s="261"/>
      <c r="U116" s="235"/>
      <c r="V116" s="235"/>
      <c r="W116" s="235"/>
      <c r="X116" s="235"/>
      <c r="Y116" s="235"/>
      <c r="Z116" s="235"/>
      <c r="AA116" s="235"/>
      <c r="AB116" s="235"/>
      <c r="AC116" s="235"/>
      <c r="AD116" s="235"/>
      <c r="AE116" s="235"/>
      <c r="AF116" s="235"/>
      <c r="AG116" s="235"/>
      <c r="AH116" s="235"/>
      <c r="AI116" s="235"/>
      <c r="AJ116" s="235"/>
      <c r="AK116" s="235"/>
      <c r="AL116" s="235"/>
      <c r="AM116" s="235"/>
      <c r="AN116" s="235"/>
      <c r="AO116" s="235"/>
      <c r="AP116" s="235"/>
      <c r="AQ116" s="235"/>
      <c r="AR116" s="235"/>
      <c r="AS116" s="235"/>
      <c r="AT116" s="235"/>
      <c r="AU116" s="235"/>
      <c r="AV116" s="235"/>
      <c r="AW116" s="235"/>
      <c r="AX116" s="235"/>
      <c r="AY116" s="235"/>
      <c r="AZ116" s="235"/>
      <c r="BA116" s="235"/>
      <c r="BB116" s="235"/>
      <c r="BC116" s="235"/>
      <c r="BD116" s="235"/>
      <c r="BE116" s="235"/>
      <c r="BF116" s="235"/>
      <c r="BG116" s="235"/>
      <c r="BH116" s="235"/>
      <c r="BI116" s="235"/>
      <c r="BJ116" s="235"/>
      <c r="BK116" s="235"/>
      <c r="BL116" s="235"/>
      <c r="BM116" s="235"/>
      <c r="BN116" s="235"/>
      <c r="BO116" s="235"/>
      <c r="BP116" s="235"/>
      <c r="BQ116" s="235"/>
      <c r="BR116" s="235"/>
      <c r="BS116" s="235"/>
      <c r="BT116" s="235"/>
      <c r="BU116" s="235"/>
      <c r="BV116" s="235"/>
      <c r="BW116" s="235"/>
      <c r="BX116" s="235"/>
      <c r="BY116" s="235"/>
      <c r="BZ116" s="235"/>
      <c r="CA116" s="235"/>
      <c r="CB116" s="235"/>
      <c r="CC116" s="235"/>
      <c r="CD116" s="235"/>
      <c r="CE116" s="235"/>
      <c r="CF116" s="235"/>
      <c r="CG116" s="235"/>
      <c r="CH116" s="235"/>
      <c r="CI116" s="235"/>
      <c r="CJ116" s="235"/>
      <c r="CK116" s="235"/>
      <c r="CL116" s="235"/>
      <c r="CM116" s="235"/>
      <c r="CN116" s="235"/>
      <c r="CO116" s="235"/>
      <c r="CP116" s="235"/>
      <c r="CQ116" s="235"/>
      <c r="CR116" s="235"/>
      <c r="CS116" s="235"/>
      <c r="CT116" s="235"/>
      <c r="CU116" s="235"/>
      <c r="CV116" s="235"/>
      <c r="CW116" s="235"/>
      <c r="CX116" s="235"/>
      <c r="CY116" s="235"/>
      <c r="CZ116" s="235"/>
      <c r="DA116" s="235"/>
      <c r="DB116" s="235"/>
      <c r="DC116" s="235"/>
      <c r="DD116" s="235"/>
      <c r="DE116" s="235"/>
      <c r="DF116" s="235"/>
      <c r="DG116" s="235"/>
      <c r="DH116" s="235"/>
      <c r="DI116" s="235"/>
      <c r="DJ116" s="235"/>
      <c r="DK116" s="235"/>
      <c r="DL116" s="235"/>
      <c r="DM116" s="235"/>
      <c r="DN116" s="235"/>
      <c r="DO116" s="235"/>
      <c r="DP116" s="235"/>
      <c r="DQ116" s="235"/>
      <c r="DR116" s="235"/>
      <c r="DS116" s="235"/>
      <c r="DT116" s="235"/>
      <c r="DU116" s="235"/>
      <c r="DV116" s="235"/>
      <c r="DW116" s="235"/>
      <c r="DX116" s="235"/>
      <c r="DY116" s="235"/>
      <c r="DZ116" s="235"/>
      <c r="EA116" s="235"/>
      <c r="EB116" s="235"/>
      <c r="EC116" s="235"/>
      <c r="ED116" s="235"/>
      <c r="EE116" s="235"/>
      <c r="EF116" s="235"/>
      <c r="EG116" s="235"/>
      <c r="EH116" s="235"/>
      <c r="EI116" s="235"/>
      <c r="EJ116" s="235"/>
      <c r="EK116" s="235"/>
      <c r="EL116" s="235"/>
      <c r="EM116" s="235"/>
      <c r="EN116" s="235"/>
      <c r="EO116" s="235"/>
      <c r="EP116" s="235"/>
      <c r="EQ116" s="235"/>
      <c r="ER116" s="235"/>
      <c r="ES116" s="235"/>
      <c r="ET116" s="235"/>
      <c r="EU116" s="235"/>
      <c r="EV116" s="235"/>
      <c r="EW116" s="235"/>
      <c r="EX116" s="235"/>
      <c r="EY116" s="235"/>
      <c r="EZ116" s="235"/>
      <c r="FA116" s="235"/>
      <c r="FB116" s="235"/>
      <c r="FC116" s="235"/>
      <c r="FD116" s="235"/>
    </row>
    <row r="117" spans="2:160" s="1" customFormat="1" x14ac:dyDescent="0.25">
      <c r="B117" s="33"/>
      <c r="C117" s="33"/>
      <c r="D117" s="261"/>
      <c r="E117" s="261"/>
      <c r="F117" s="261"/>
      <c r="G117" s="261"/>
      <c r="H117" s="261"/>
      <c r="I117" s="261"/>
      <c r="J117" s="261"/>
      <c r="K117" s="261"/>
      <c r="L117" s="261"/>
      <c r="M117" s="261"/>
      <c r="N117" s="261"/>
      <c r="O117" s="261"/>
      <c r="P117" s="261"/>
      <c r="Q117" s="261"/>
      <c r="R117" s="261"/>
      <c r="S117" s="261"/>
      <c r="T117" s="261"/>
      <c r="U117" s="235"/>
      <c r="V117" s="235"/>
      <c r="W117" s="235"/>
      <c r="X117" s="235"/>
      <c r="Y117" s="235"/>
      <c r="Z117" s="235"/>
      <c r="AA117" s="235"/>
      <c r="AB117" s="235"/>
      <c r="AC117" s="235"/>
      <c r="AD117" s="235"/>
      <c r="AE117" s="235"/>
      <c r="AF117" s="235"/>
      <c r="AG117" s="235"/>
      <c r="AH117" s="235"/>
      <c r="AI117" s="235"/>
      <c r="AJ117" s="235"/>
      <c r="AK117" s="235"/>
      <c r="AL117" s="235"/>
      <c r="AM117" s="235"/>
      <c r="AN117" s="235"/>
      <c r="AO117" s="235"/>
      <c r="AP117" s="235"/>
      <c r="AQ117" s="235"/>
      <c r="AR117" s="235"/>
      <c r="AS117" s="235"/>
      <c r="AT117" s="235"/>
      <c r="AU117" s="235"/>
      <c r="AV117" s="235"/>
      <c r="AW117" s="235"/>
      <c r="AX117" s="235"/>
      <c r="AY117" s="235"/>
      <c r="AZ117" s="235"/>
      <c r="BA117" s="235"/>
      <c r="BB117" s="235"/>
      <c r="BC117" s="235"/>
      <c r="BD117" s="235"/>
      <c r="BE117" s="235"/>
      <c r="BF117" s="235"/>
      <c r="BG117" s="235"/>
      <c r="BH117" s="235"/>
      <c r="BI117" s="235"/>
      <c r="BJ117" s="235"/>
      <c r="BK117" s="235"/>
      <c r="BL117" s="235"/>
      <c r="BM117" s="235"/>
      <c r="BN117" s="235"/>
      <c r="BO117" s="235"/>
      <c r="BP117" s="235"/>
      <c r="BQ117" s="235"/>
      <c r="BR117" s="235"/>
      <c r="BS117" s="235"/>
      <c r="BT117" s="235"/>
      <c r="BU117" s="235"/>
      <c r="BV117" s="235"/>
      <c r="BW117" s="235"/>
      <c r="BX117" s="235"/>
      <c r="BY117" s="235"/>
      <c r="BZ117" s="235"/>
      <c r="CA117" s="235"/>
      <c r="CB117" s="235"/>
      <c r="CC117" s="235"/>
      <c r="CD117" s="235"/>
      <c r="CE117" s="235"/>
      <c r="CF117" s="235"/>
      <c r="CG117" s="235"/>
      <c r="CH117" s="235"/>
      <c r="CI117" s="235"/>
      <c r="CJ117" s="235"/>
      <c r="CK117" s="235"/>
      <c r="CL117" s="235"/>
      <c r="CM117" s="235"/>
      <c r="CN117" s="235"/>
      <c r="CO117" s="235"/>
      <c r="CP117" s="235"/>
      <c r="CQ117" s="235"/>
      <c r="CR117" s="235"/>
      <c r="CS117" s="235"/>
      <c r="CT117" s="235"/>
      <c r="CU117" s="235"/>
      <c r="CV117" s="235"/>
      <c r="CW117" s="235"/>
      <c r="CX117" s="235"/>
      <c r="CY117" s="235"/>
      <c r="CZ117" s="235"/>
      <c r="DA117" s="235"/>
      <c r="DB117" s="235"/>
      <c r="DC117" s="235"/>
      <c r="DD117" s="235"/>
      <c r="DE117" s="235"/>
      <c r="DF117" s="235"/>
      <c r="DG117" s="235"/>
      <c r="DH117" s="235"/>
      <c r="DI117" s="235"/>
      <c r="DJ117" s="235"/>
      <c r="DK117" s="235"/>
      <c r="DL117" s="235"/>
      <c r="DM117" s="235"/>
      <c r="DN117" s="235"/>
      <c r="DO117" s="235"/>
      <c r="DP117" s="235"/>
      <c r="DQ117" s="235"/>
      <c r="DR117" s="235"/>
      <c r="DS117" s="235"/>
      <c r="DT117" s="235"/>
      <c r="DU117" s="235"/>
      <c r="DV117" s="235"/>
      <c r="DW117" s="235"/>
      <c r="DX117" s="235"/>
      <c r="DY117" s="235"/>
      <c r="DZ117" s="235"/>
      <c r="EA117" s="235"/>
      <c r="EB117" s="235"/>
      <c r="EC117" s="235"/>
      <c r="ED117" s="235"/>
      <c r="EE117" s="235"/>
      <c r="EF117" s="235"/>
      <c r="EG117" s="235"/>
      <c r="EH117" s="235"/>
      <c r="EI117" s="235"/>
      <c r="EJ117" s="235"/>
      <c r="EK117" s="235"/>
      <c r="EL117" s="235"/>
      <c r="EM117" s="235"/>
      <c r="EN117" s="235"/>
      <c r="EO117" s="235"/>
      <c r="EP117" s="235"/>
      <c r="EQ117" s="235"/>
      <c r="ER117" s="235"/>
      <c r="ES117" s="235"/>
      <c r="ET117" s="235"/>
      <c r="EU117" s="235"/>
      <c r="EV117" s="235"/>
      <c r="EW117" s="235"/>
      <c r="EX117" s="235"/>
      <c r="EY117" s="235"/>
      <c r="EZ117" s="235"/>
      <c r="FA117" s="235"/>
      <c r="FB117" s="235"/>
      <c r="FC117" s="235"/>
      <c r="FD117" s="235"/>
    </row>
    <row r="118" spans="2:160" s="1" customFormat="1" x14ac:dyDescent="0.25">
      <c r="B118" s="33"/>
      <c r="C118" s="33"/>
      <c r="D118" s="261"/>
      <c r="E118" s="261"/>
      <c r="F118" s="261"/>
      <c r="G118" s="261"/>
      <c r="H118" s="261"/>
      <c r="I118" s="261"/>
      <c r="J118" s="261"/>
      <c r="K118" s="261"/>
      <c r="L118" s="261"/>
      <c r="M118" s="261"/>
      <c r="N118" s="261"/>
      <c r="O118" s="261"/>
      <c r="P118" s="261"/>
      <c r="Q118" s="261"/>
      <c r="R118" s="261"/>
      <c r="S118" s="261"/>
      <c r="T118" s="261"/>
      <c r="U118" s="235"/>
      <c r="V118" s="235"/>
      <c r="W118" s="235"/>
      <c r="X118" s="235"/>
      <c r="Y118" s="235"/>
      <c r="Z118" s="235"/>
      <c r="AA118" s="235"/>
      <c r="AB118" s="235"/>
      <c r="AC118" s="235"/>
      <c r="AD118" s="235"/>
      <c r="AE118" s="235"/>
      <c r="AF118" s="235"/>
      <c r="AG118" s="235"/>
      <c r="AH118" s="235"/>
      <c r="AI118" s="235"/>
      <c r="AJ118" s="235"/>
      <c r="AK118" s="235"/>
      <c r="AL118" s="235"/>
      <c r="AM118" s="235"/>
      <c r="AN118" s="235"/>
      <c r="AO118" s="235"/>
      <c r="AP118" s="235"/>
      <c r="AQ118" s="235"/>
      <c r="AR118" s="235"/>
      <c r="AS118" s="235"/>
      <c r="AT118" s="235"/>
      <c r="AU118" s="235"/>
      <c r="AV118" s="235"/>
      <c r="AW118" s="235"/>
      <c r="AX118" s="235"/>
      <c r="AY118" s="235"/>
      <c r="AZ118" s="235"/>
      <c r="BA118" s="235"/>
      <c r="BB118" s="235"/>
      <c r="BC118" s="235"/>
      <c r="BD118" s="235"/>
      <c r="BE118" s="235"/>
      <c r="BF118" s="235"/>
      <c r="BG118" s="235"/>
      <c r="BH118" s="235"/>
      <c r="BI118" s="235"/>
      <c r="BJ118" s="235"/>
      <c r="BK118" s="235"/>
      <c r="BL118" s="235"/>
      <c r="BM118" s="235"/>
      <c r="BN118" s="235"/>
      <c r="BO118" s="235"/>
      <c r="BP118" s="235"/>
      <c r="BQ118" s="235"/>
      <c r="BR118" s="235"/>
      <c r="BS118" s="235"/>
      <c r="BT118" s="235"/>
      <c r="BU118" s="235"/>
      <c r="BV118" s="235"/>
      <c r="BW118" s="235"/>
      <c r="BX118" s="235"/>
      <c r="BY118" s="235"/>
      <c r="BZ118" s="235"/>
      <c r="CA118" s="235"/>
      <c r="CB118" s="235"/>
      <c r="CC118" s="235"/>
      <c r="CD118" s="235"/>
      <c r="CE118" s="235"/>
      <c r="CF118" s="235"/>
      <c r="CG118" s="235"/>
      <c r="CH118" s="235"/>
      <c r="CI118" s="235"/>
      <c r="CJ118" s="235"/>
      <c r="CK118" s="235"/>
      <c r="CL118" s="235"/>
      <c r="CM118" s="235"/>
      <c r="CN118" s="235"/>
      <c r="CO118" s="235"/>
      <c r="CP118" s="235"/>
      <c r="CQ118" s="235"/>
      <c r="CR118" s="235"/>
      <c r="CS118" s="235"/>
      <c r="CT118" s="235"/>
      <c r="CU118" s="235"/>
      <c r="CV118" s="235"/>
      <c r="CW118" s="235"/>
      <c r="CX118" s="235"/>
      <c r="CY118" s="235"/>
      <c r="CZ118" s="235"/>
      <c r="DA118" s="235"/>
      <c r="DB118" s="235"/>
      <c r="DC118" s="235"/>
      <c r="DD118" s="235"/>
      <c r="DE118" s="235"/>
      <c r="DF118" s="235"/>
      <c r="DG118" s="235"/>
      <c r="DH118" s="235"/>
      <c r="DI118" s="235"/>
      <c r="DJ118" s="235"/>
      <c r="DK118" s="235"/>
      <c r="DL118" s="235"/>
      <c r="DM118" s="235"/>
      <c r="DN118" s="235"/>
      <c r="DO118" s="235"/>
      <c r="DP118" s="235"/>
      <c r="DQ118" s="235"/>
      <c r="DR118" s="235"/>
      <c r="DS118" s="235"/>
      <c r="DT118" s="235"/>
      <c r="DU118" s="235"/>
      <c r="DV118" s="235"/>
      <c r="DW118" s="235"/>
      <c r="DX118" s="235"/>
      <c r="DY118" s="235"/>
      <c r="DZ118" s="235"/>
      <c r="EA118" s="235"/>
      <c r="EB118" s="235"/>
      <c r="EC118" s="235"/>
      <c r="ED118" s="235"/>
      <c r="EE118" s="235"/>
      <c r="EF118" s="235"/>
      <c r="EG118" s="235"/>
      <c r="EH118" s="235"/>
      <c r="EI118" s="235"/>
      <c r="EJ118" s="235"/>
      <c r="EK118" s="235"/>
      <c r="EL118" s="235"/>
      <c r="EM118" s="235"/>
      <c r="EN118" s="235"/>
      <c r="EO118" s="235"/>
      <c r="EP118" s="235"/>
      <c r="EQ118" s="235"/>
      <c r="ER118" s="235"/>
      <c r="ES118" s="235"/>
      <c r="ET118" s="235"/>
      <c r="EU118" s="235"/>
      <c r="EV118" s="235"/>
      <c r="EW118" s="235"/>
      <c r="EX118" s="235"/>
      <c r="EY118" s="235"/>
      <c r="EZ118" s="235"/>
      <c r="FA118" s="235"/>
      <c r="FB118" s="235"/>
      <c r="FC118" s="235"/>
      <c r="FD118" s="235"/>
    </row>
    <row r="119" spans="2:160" s="1" customFormat="1" x14ac:dyDescent="0.25">
      <c r="B119" s="33"/>
      <c r="C119" s="33"/>
      <c r="D119" s="261"/>
      <c r="E119" s="261"/>
      <c r="F119" s="261"/>
      <c r="G119" s="261"/>
      <c r="H119" s="261"/>
      <c r="I119" s="261"/>
      <c r="J119" s="261"/>
      <c r="K119" s="261"/>
      <c r="L119" s="261"/>
      <c r="M119" s="261"/>
      <c r="N119" s="261"/>
      <c r="O119" s="261"/>
      <c r="P119" s="261"/>
      <c r="Q119" s="261"/>
      <c r="R119" s="261"/>
      <c r="S119" s="261"/>
      <c r="T119" s="261"/>
      <c r="U119" s="235"/>
      <c r="V119" s="235"/>
      <c r="W119" s="235"/>
      <c r="X119" s="235"/>
      <c r="Y119" s="235"/>
      <c r="Z119" s="235"/>
      <c r="AA119" s="235"/>
      <c r="AB119" s="235"/>
      <c r="AC119" s="235"/>
      <c r="AD119" s="235"/>
      <c r="AE119" s="235"/>
      <c r="AF119" s="235"/>
      <c r="AG119" s="235"/>
      <c r="AH119" s="235"/>
      <c r="AI119" s="235"/>
      <c r="AJ119" s="235"/>
      <c r="AK119" s="235"/>
      <c r="AL119" s="235"/>
      <c r="AM119" s="235"/>
      <c r="AN119" s="235"/>
      <c r="AO119" s="235"/>
      <c r="AP119" s="235"/>
      <c r="AQ119" s="235"/>
      <c r="AR119" s="235"/>
      <c r="AS119" s="235"/>
      <c r="AT119" s="235"/>
      <c r="AU119" s="235"/>
      <c r="AV119" s="235"/>
      <c r="AW119" s="235"/>
      <c r="AX119" s="235"/>
      <c r="AY119" s="235"/>
      <c r="AZ119" s="235"/>
      <c r="BA119" s="235"/>
      <c r="BB119" s="235"/>
      <c r="BC119" s="235"/>
      <c r="BD119" s="235"/>
      <c r="BE119" s="235"/>
      <c r="BF119" s="235"/>
      <c r="BG119" s="235"/>
      <c r="BH119" s="235"/>
      <c r="BI119" s="235"/>
      <c r="BJ119" s="235"/>
      <c r="BK119" s="235"/>
      <c r="BL119" s="235"/>
      <c r="BM119" s="235"/>
      <c r="BN119" s="235"/>
      <c r="BO119" s="235"/>
      <c r="BP119" s="235"/>
      <c r="BQ119" s="235"/>
      <c r="BR119" s="235"/>
      <c r="BS119" s="235"/>
      <c r="BT119" s="235"/>
      <c r="BU119" s="235"/>
      <c r="BV119" s="235"/>
      <c r="BW119" s="235"/>
      <c r="BX119" s="235"/>
      <c r="BY119" s="235"/>
      <c r="BZ119" s="235"/>
      <c r="CA119" s="235"/>
      <c r="CB119" s="235"/>
      <c r="CC119" s="235"/>
      <c r="CD119" s="235"/>
      <c r="CE119" s="235"/>
      <c r="CF119" s="235"/>
      <c r="CG119" s="235"/>
      <c r="CH119" s="235"/>
      <c r="CI119" s="235"/>
      <c r="CJ119" s="235"/>
      <c r="CK119" s="235"/>
      <c r="CL119" s="235"/>
      <c r="CM119" s="235"/>
      <c r="CN119" s="235"/>
      <c r="CO119" s="235"/>
      <c r="CP119" s="235"/>
      <c r="CQ119" s="235"/>
      <c r="CR119" s="235"/>
      <c r="CS119" s="235"/>
      <c r="CT119" s="235"/>
      <c r="CU119" s="235"/>
      <c r="CV119" s="235"/>
      <c r="CW119" s="235"/>
      <c r="CX119" s="235"/>
      <c r="CY119" s="235"/>
      <c r="CZ119" s="235"/>
      <c r="DA119" s="235"/>
      <c r="DB119" s="235"/>
      <c r="DC119" s="235"/>
      <c r="DD119" s="235"/>
      <c r="DE119" s="235"/>
      <c r="DF119" s="235"/>
      <c r="DG119" s="235"/>
      <c r="DH119" s="235"/>
      <c r="DI119" s="235"/>
      <c r="DJ119" s="235"/>
      <c r="DK119" s="235"/>
      <c r="DL119" s="235"/>
      <c r="DM119" s="235"/>
      <c r="DN119" s="235"/>
      <c r="DO119" s="235"/>
      <c r="DP119" s="235"/>
      <c r="DQ119" s="235"/>
      <c r="DR119" s="235"/>
      <c r="DS119" s="235"/>
      <c r="DT119" s="235"/>
      <c r="DU119" s="235"/>
      <c r="DV119" s="235"/>
      <c r="DW119" s="235"/>
      <c r="DX119" s="235"/>
      <c r="DY119" s="235"/>
      <c r="DZ119" s="235"/>
      <c r="EA119" s="235"/>
      <c r="EB119" s="235"/>
      <c r="EC119" s="235"/>
      <c r="ED119" s="235"/>
      <c r="EE119" s="235"/>
      <c r="EF119" s="235"/>
      <c r="EG119" s="235"/>
      <c r="EH119" s="235"/>
      <c r="EI119" s="235"/>
      <c r="EJ119" s="235"/>
      <c r="EK119" s="235"/>
      <c r="EL119" s="235"/>
      <c r="EM119" s="235"/>
      <c r="EN119" s="235"/>
      <c r="EO119" s="235"/>
      <c r="EP119" s="235"/>
      <c r="EQ119" s="235"/>
      <c r="ER119" s="235"/>
      <c r="ES119" s="235"/>
      <c r="ET119" s="235"/>
      <c r="EU119" s="235"/>
      <c r="EV119" s="235"/>
      <c r="EW119" s="235"/>
      <c r="EX119" s="235"/>
      <c r="EY119" s="235"/>
      <c r="EZ119" s="235"/>
      <c r="FA119" s="235"/>
      <c r="FB119" s="235"/>
      <c r="FC119" s="235"/>
      <c r="FD119" s="235"/>
    </row>
    <row r="120" spans="2:160" s="1" customFormat="1" x14ac:dyDescent="0.25">
      <c r="B120" s="33"/>
      <c r="C120" s="33"/>
      <c r="D120" s="261"/>
      <c r="E120" s="261"/>
      <c r="F120" s="261"/>
      <c r="G120" s="261"/>
      <c r="H120" s="261"/>
      <c r="I120" s="261"/>
      <c r="J120" s="261"/>
      <c r="K120" s="261"/>
      <c r="L120" s="261"/>
      <c r="M120" s="261"/>
      <c r="N120" s="261"/>
      <c r="O120" s="261"/>
      <c r="P120" s="261"/>
      <c r="Q120" s="261"/>
      <c r="R120" s="261"/>
      <c r="S120" s="261"/>
      <c r="T120" s="261"/>
      <c r="U120" s="235"/>
      <c r="V120" s="235"/>
      <c r="W120" s="235"/>
      <c r="X120" s="235"/>
      <c r="Y120" s="235"/>
      <c r="Z120" s="235"/>
      <c r="AA120" s="235"/>
      <c r="AB120" s="235"/>
      <c r="AC120" s="235"/>
      <c r="AD120" s="235"/>
      <c r="AE120" s="235"/>
      <c r="AF120" s="235"/>
      <c r="AG120" s="235"/>
      <c r="AH120" s="235"/>
      <c r="AI120" s="235"/>
      <c r="AJ120" s="235"/>
      <c r="AK120" s="235"/>
      <c r="AL120" s="235"/>
      <c r="AM120" s="235"/>
      <c r="AN120" s="235"/>
      <c r="AO120" s="235"/>
      <c r="AP120" s="235"/>
      <c r="AQ120" s="235"/>
      <c r="AR120" s="235"/>
      <c r="AS120" s="235"/>
      <c r="AT120" s="235"/>
      <c r="AU120" s="235"/>
      <c r="AV120" s="235"/>
      <c r="AW120" s="235"/>
      <c r="AX120" s="235"/>
      <c r="AY120" s="235"/>
      <c r="AZ120" s="235"/>
      <c r="BA120" s="235"/>
      <c r="BB120" s="235"/>
      <c r="BC120" s="235"/>
      <c r="BD120" s="235"/>
      <c r="BE120" s="235"/>
      <c r="BF120" s="235"/>
      <c r="BG120" s="235"/>
      <c r="BH120" s="235"/>
      <c r="BI120" s="235"/>
      <c r="BJ120" s="235"/>
      <c r="BK120" s="235"/>
      <c r="BL120" s="235"/>
      <c r="BM120" s="235"/>
      <c r="BN120" s="235"/>
      <c r="BO120" s="235"/>
      <c r="BP120" s="235"/>
      <c r="BQ120" s="235"/>
      <c r="BR120" s="235"/>
      <c r="BS120" s="235"/>
      <c r="BT120" s="235"/>
      <c r="BU120" s="235"/>
      <c r="BV120" s="235"/>
      <c r="BW120" s="235"/>
      <c r="BX120" s="235"/>
      <c r="BY120" s="235"/>
      <c r="BZ120" s="235"/>
      <c r="CA120" s="235"/>
      <c r="CB120" s="235"/>
      <c r="CC120" s="235"/>
      <c r="CD120" s="235"/>
      <c r="CE120" s="235"/>
      <c r="CF120" s="235"/>
      <c r="CG120" s="235"/>
      <c r="CH120" s="235"/>
      <c r="CI120" s="235"/>
      <c r="CJ120" s="235"/>
      <c r="CK120" s="235"/>
      <c r="CL120" s="235"/>
      <c r="CM120" s="235"/>
      <c r="CN120" s="235"/>
      <c r="CO120" s="235"/>
      <c r="CP120" s="235"/>
      <c r="CQ120" s="235"/>
      <c r="CR120" s="235"/>
      <c r="CS120" s="235"/>
      <c r="CT120" s="235"/>
      <c r="CU120" s="235"/>
      <c r="CV120" s="235"/>
      <c r="CW120" s="235"/>
      <c r="CX120" s="235"/>
      <c r="CY120" s="235"/>
      <c r="CZ120" s="235"/>
      <c r="DA120" s="235"/>
      <c r="DB120" s="235"/>
      <c r="DC120" s="235"/>
      <c r="DD120" s="235"/>
      <c r="DE120" s="235"/>
      <c r="DF120" s="235"/>
      <c r="DG120" s="235"/>
      <c r="DH120" s="235"/>
      <c r="DI120" s="235"/>
      <c r="DJ120" s="235"/>
      <c r="DK120" s="235"/>
      <c r="DL120" s="235"/>
      <c r="DM120" s="235"/>
      <c r="DN120" s="235"/>
      <c r="DO120" s="235"/>
      <c r="DP120" s="235"/>
      <c r="DQ120" s="235"/>
      <c r="DR120" s="235"/>
      <c r="DS120" s="235"/>
      <c r="DT120" s="235"/>
      <c r="DU120" s="235"/>
      <c r="DV120" s="235"/>
      <c r="DW120" s="235"/>
      <c r="DX120" s="235"/>
      <c r="DY120" s="235"/>
      <c r="DZ120" s="235"/>
      <c r="EA120" s="235"/>
      <c r="EB120" s="235"/>
      <c r="EC120" s="235"/>
      <c r="ED120" s="235"/>
      <c r="EE120" s="235"/>
      <c r="EF120" s="235"/>
      <c r="EG120" s="235"/>
      <c r="EH120" s="235"/>
      <c r="EI120" s="235"/>
      <c r="EJ120" s="235"/>
      <c r="EK120" s="235"/>
      <c r="EL120" s="235"/>
      <c r="EM120" s="235"/>
      <c r="EN120" s="235"/>
      <c r="EO120" s="235"/>
      <c r="EP120" s="235"/>
      <c r="EQ120" s="235"/>
      <c r="ER120" s="235"/>
      <c r="ES120" s="235"/>
      <c r="ET120" s="235"/>
      <c r="EU120" s="235"/>
      <c r="EV120" s="235"/>
      <c r="EW120" s="235"/>
      <c r="EX120" s="235"/>
      <c r="EY120" s="235"/>
      <c r="EZ120" s="235"/>
      <c r="FA120" s="235"/>
      <c r="FB120" s="235"/>
      <c r="FC120" s="235"/>
      <c r="FD120" s="235"/>
    </row>
    <row r="121" spans="2:160" s="1" customFormat="1" x14ac:dyDescent="0.25">
      <c r="B121" s="33"/>
      <c r="C121" s="33"/>
      <c r="D121" s="261"/>
      <c r="E121" s="261"/>
      <c r="F121" s="261"/>
      <c r="G121" s="261"/>
      <c r="H121" s="261"/>
      <c r="I121" s="261"/>
      <c r="J121" s="261"/>
      <c r="K121" s="261"/>
      <c r="L121" s="261"/>
      <c r="M121" s="261"/>
      <c r="N121" s="261"/>
      <c r="O121" s="261"/>
      <c r="P121" s="261"/>
      <c r="Q121" s="261"/>
      <c r="R121" s="261"/>
      <c r="S121" s="261"/>
      <c r="T121" s="261"/>
      <c r="U121" s="235"/>
      <c r="V121" s="235"/>
      <c r="W121" s="235"/>
      <c r="X121" s="235"/>
      <c r="Y121" s="235"/>
      <c r="Z121" s="235"/>
      <c r="AA121" s="235"/>
      <c r="AB121" s="235"/>
      <c r="AC121" s="235"/>
      <c r="AD121" s="235"/>
      <c r="AE121" s="235"/>
      <c r="AF121" s="235"/>
      <c r="AG121" s="235"/>
      <c r="AH121" s="235"/>
      <c r="AI121" s="235"/>
      <c r="AJ121" s="235"/>
      <c r="AK121" s="235"/>
      <c r="AL121" s="235"/>
      <c r="AM121" s="235"/>
      <c r="AN121" s="235"/>
      <c r="AO121" s="235"/>
      <c r="AP121" s="235"/>
      <c r="AQ121" s="235"/>
      <c r="AR121" s="235"/>
      <c r="AS121" s="235"/>
      <c r="AT121" s="235"/>
      <c r="AU121" s="235"/>
      <c r="AV121" s="235"/>
      <c r="AW121" s="235"/>
      <c r="AX121" s="235"/>
      <c r="AY121" s="235"/>
      <c r="AZ121" s="235"/>
      <c r="BA121" s="235"/>
      <c r="BB121" s="235"/>
      <c r="BC121" s="235"/>
      <c r="BD121" s="235"/>
      <c r="BE121" s="235"/>
      <c r="BF121" s="235"/>
      <c r="BG121" s="235"/>
      <c r="BH121" s="235"/>
      <c r="BI121" s="235"/>
      <c r="BJ121" s="235"/>
      <c r="BK121" s="235"/>
      <c r="BL121" s="235"/>
      <c r="BM121" s="235"/>
      <c r="BN121" s="235"/>
      <c r="BO121" s="235"/>
      <c r="BP121" s="235"/>
      <c r="BQ121" s="235"/>
      <c r="BR121" s="235"/>
      <c r="BS121" s="235"/>
      <c r="BT121" s="235"/>
      <c r="BU121" s="235"/>
      <c r="BV121" s="235"/>
      <c r="BW121" s="235"/>
      <c r="BX121" s="235"/>
      <c r="BY121" s="235"/>
      <c r="BZ121" s="235"/>
      <c r="CA121" s="235"/>
      <c r="CB121" s="235"/>
      <c r="CC121" s="235"/>
      <c r="CD121" s="235"/>
      <c r="CE121" s="235"/>
      <c r="CF121" s="235"/>
      <c r="CG121" s="235"/>
      <c r="CH121" s="235"/>
      <c r="CI121" s="235"/>
      <c r="CJ121" s="235"/>
      <c r="CK121" s="235"/>
      <c r="CL121" s="235"/>
      <c r="CM121" s="235"/>
      <c r="CN121" s="235"/>
      <c r="CO121" s="235"/>
      <c r="CP121" s="235"/>
      <c r="CQ121" s="235"/>
      <c r="CR121" s="235"/>
      <c r="CS121" s="235"/>
      <c r="CT121" s="235"/>
      <c r="CU121" s="235"/>
      <c r="CV121" s="235"/>
      <c r="CW121" s="235"/>
      <c r="CX121" s="235"/>
      <c r="CY121" s="235"/>
      <c r="CZ121" s="235"/>
      <c r="DA121" s="235"/>
      <c r="DB121" s="235"/>
      <c r="DC121" s="235"/>
      <c r="DD121" s="235"/>
      <c r="DE121" s="235"/>
      <c r="DF121" s="235"/>
      <c r="DG121" s="235"/>
      <c r="DH121" s="235"/>
      <c r="DI121" s="235"/>
      <c r="DJ121" s="235"/>
      <c r="DK121" s="235"/>
      <c r="DL121" s="235"/>
      <c r="DM121" s="235"/>
      <c r="DN121" s="235"/>
      <c r="DO121" s="235"/>
      <c r="DP121" s="235"/>
      <c r="DQ121" s="235"/>
      <c r="DR121" s="235"/>
      <c r="DS121" s="235"/>
      <c r="DT121" s="235"/>
      <c r="DU121" s="235"/>
      <c r="DV121" s="235"/>
      <c r="DW121" s="235"/>
      <c r="DX121" s="235"/>
      <c r="DY121" s="235"/>
      <c r="DZ121" s="235"/>
      <c r="EA121" s="235"/>
      <c r="EB121" s="235"/>
      <c r="EC121" s="235"/>
      <c r="ED121" s="235"/>
      <c r="EE121" s="235"/>
      <c r="EF121" s="235"/>
      <c r="EG121" s="235"/>
      <c r="EH121" s="235"/>
      <c r="EI121" s="235"/>
      <c r="EJ121" s="235"/>
      <c r="EK121" s="235"/>
      <c r="EL121" s="235"/>
      <c r="EM121" s="235"/>
      <c r="EN121" s="235"/>
      <c r="EO121" s="235"/>
      <c r="EP121" s="235"/>
      <c r="EQ121" s="235"/>
      <c r="ER121" s="235"/>
      <c r="ES121" s="235"/>
      <c r="ET121" s="235"/>
      <c r="EU121" s="235"/>
      <c r="EV121" s="235"/>
      <c r="EW121" s="235"/>
      <c r="EX121" s="235"/>
      <c r="EY121" s="235"/>
      <c r="EZ121" s="235"/>
      <c r="FA121" s="235"/>
      <c r="FB121" s="235"/>
      <c r="FC121" s="235"/>
      <c r="FD121" s="235"/>
    </row>
    <row r="122" spans="2:160" s="1" customFormat="1" x14ac:dyDescent="0.25">
      <c r="B122" s="33"/>
      <c r="C122" s="33"/>
      <c r="D122" s="261"/>
      <c r="E122" s="261"/>
      <c r="F122" s="261"/>
      <c r="G122" s="261"/>
      <c r="H122" s="261"/>
      <c r="I122" s="261"/>
      <c r="J122" s="261"/>
      <c r="K122" s="261"/>
      <c r="L122" s="261"/>
      <c r="M122" s="261"/>
      <c r="N122" s="261"/>
      <c r="O122" s="261"/>
      <c r="P122" s="261"/>
      <c r="Q122" s="261"/>
      <c r="R122" s="261"/>
      <c r="S122" s="261"/>
      <c r="T122" s="261"/>
      <c r="U122" s="235"/>
      <c r="V122" s="235"/>
      <c r="W122" s="235"/>
      <c r="X122" s="235"/>
      <c r="Y122" s="235"/>
      <c r="Z122" s="235"/>
      <c r="AA122" s="235"/>
      <c r="AB122" s="235"/>
      <c r="AC122" s="235"/>
      <c r="AD122" s="235"/>
      <c r="AE122" s="235"/>
      <c r="AF122" s="235"/>
      <c r="AG122" s="235"/>
      <c r="AH122" s="235"/>
      <c r="AI122" s="235"/>
      <c r="AJ122" s="235"/>
      <c r="AK122" s="235"/>
      <c r="AL122" s="235"/>
      <c r="AM122" s="235"/>
      <c r="AN122" s="235"/>
      <c r="AO122" s="235"/>
      <c r="AP122" s="235"/>
      <c r="AQ122" s="235"/>
      <c r="AR122" s="235"/>
      <c r="AS122" s="235"/>
      <c r="AT122" s="235"/>
      <c r="AU122" s="235"/>
      <c r="AV122" s="235"/>
      <c r="AW122" s="235"/>
      <c r="AX122" s="235"/>
      <c r="AY122" s="235"/>
      <c r="AZ122" s="235"/>
      <c r="BA122" s="235"/>
      <c r="BB122" s="235"/>
      <c r="BC122" s="235"/>
      <c r="BD122" s="235"/>
      <c r="BE122" s="235"/>
      <c r="BF122" s="235"/>
      <c r="BG122" s="235"/>
      <c r="BH122" s="235"/>
      <c r="BI122" s="235"/>
      <c r="BJ122" s="235"/>
      <c r="BK122" s="235"/>
      <c r="BL122" s="235"/>
      <c r="BM122" s="235"/>
      <c r="BN122" s="235"/>
      <c r="BO122" s="235"/>
      <c r="BP122" s="235"/>
      <c r="BQ122" s="235"/>
      <c r="BR122" s="235"/>
      <c r="BS122" s="235"/>
      <c r="BT122" s="235"/>
      <c r="BU122" s="235"/>
      <c r="BV122" s="235"/>
      <c r="BW122" s="235"/>
      <c r="BX122" s="235"/>
      <c r="BY122" s="235"/>
      <c r="BZ122" s="235"/>
      <c r="CA122" s="235"/>
      <c r="CB122" s="235"/>
      <c r="CC122" s="235"/>
      <c r="CD122" s="235"/>
      <c r="CE122" s="235"/>
      <c r="CF122" s="235"/>
      <c r="CG122" s="235"/>
      <c r="CH122" s="235"/>
      <c r="CI122" s="235"/>
      <c r="CJ122" s="235"/>
      <c r="CK122" s="235"/>
      <c r="CL122" s="235"/>
      <c r="CM122" s="235"/>
      <c r="CN122" s="235"/>
      <c r="CO122" s="235"/>
      <c r="CP122" s="235"/>
      <c r="CQ122" s="235"/>
      <c r="CR122" s="235"/>
      <c r="CS122" s="235"/>
      <c r="CT122" s="235"/>
      <c r="CU122" s="235"/>
      <c r="CV122" s="235"/>
      <c r="CW122" s="235"/>
      <c r="CX122" s="235"/>
      <c r="CY122" s="235"/>
      <c r="CZ122" s="235"/>
      <c r="DA122" s="235"/>
      <c r="DB122" s="235"/>
      <c r="DC122" s="235"/>
      <c r="DD122" s="235"/>
      <c r="DE122" s="235"/>
      <c r="DF122" s="235"/>
      <c r="DG122" s="235"/>
      <c r="DH122" s="235"/>
      <c r="DI122" s="235"/>
      <c r="DJ122" s="235"/>
      <c r="DK122" s="235"/>
      <c r="DL122" s="235"/>
      <c r="DM122" s="235"/>
      <c r="DN122" s="235"/>
      <c r="DO122" s="235"/>
      <c r="DP122" s="235"/>
      <c r="DQ122" s="235"/>
      <c r="DR122" s="235"/>
      <c r="DS122" s="235"/>
      <c r="DT122" s="235"/>
      <c r="DU122" s="235"/>
      <c r="DV122" s="235"/>
      <c r="DW122" s="235"/>
      <c r="DX122" s="235"/>
      <c r="DY122" s="235"/>
      <c r="DZ122" s="235"/>
      <c r="EA122" s="235"/>
      <c r="EB122" s="235"/>
      <c r="EC122" s="235"/>
      <c r="ED122" s="235"/>
      <c r="EE122" s="235"/>
      <c r="EF122" s="235"/>
      <c r="EG122" s="235"/>
      <c r="EH122" s="235"/>
      <c r="EI122" s="235"/>
      <c r="EJ122" s="235"/>
      <c r="EK122" s="235"/>
      <c r="EL122" s="235"/>
      <c r="EM122" s="235"/>
      <c r="EN122" s="235"/>
      <c r="EO122" s="235"/>
      <c r="EP122" s="235"/>
      <c r="EQ122" s="235"/>
      <c r="ER122" s="235"/>
      <c r="ES122" s="235"/>
      <c r="ET122" s="235"/>
      <c r="EU122" s="235"/>
      <c r="EV122" s="235"/>
      <c r="EW122" s="235"/>
      <c r="EX122" s="235"/>
      <c r="EY122" s="235"/>
      <c r="EZ122" s="235"/>
      <c r="FA122" s="235"/>
      <c r="FB122" s="235"/>
      <c r="FC122" s="235"/>
      <c r="FD122" s="235"/>
    </row>
    <row r="123" spans="2:160" s="1" customFormat="1" x14ac:dyDescent="0.25">
      <c r="B123" s="33"/>
      <c r="C123" s="33"/>
      <c r="D123" s="261"/>
      <c r="E123" s="261"/>
      <c r="F123" s="261"/>
      <c r="G123" s="261"/>
      <c r="H123" s="261"/>
      <c r="I123" s="261"/>
      <c r="J123" s="261"/>
      <c r="K123" s="261"/>
      <c r="L123" s="261"/>
      <c r="M123" s="261"/>
      <c r="N123" s="261"/>
      <c r="O123" s="261"/>
      <c r="P123" s="261"/>
      <c r="Q123" s="261"/>
      <c r="R123" s="261"/>
      <c r="S123" s="261"/>
      <c r="T123" s="261"/>
      <c r="U123" s="235"/>
      <c r="V123" s="235"/>
      <c r="W123" s="235"/>
      <c r="X123" s="235"/>
      <c r="Y123" s="235"/>
      <c r="Z123" s="235"/>
      <c r="AA123" s="235"/>
      <c r="AB123" s="235"/>
      <c r="AC123" s="235"/>
      <c r="AD123" s="235"/>
      <c r="AE123" s="235"/>
      <c r="AF123" s="235"/>
      <c r="AG123" s="235"/>
      <c r="AH123" s="235"/>
      <c r="AI123" s="235"/>
      <c r="AJ123" s="235"/>
      <c r="AK123" s="235"/>
      <c r="AL123" s="235"/>
      <c r="AM123" s="235"/>
      <c r="AN123" s="235"/>
      <c r="AO123" s="235"/>
      <c r="AP123" s="235"/>
      <c r="AQ123" s="235"/>
      <c r="AR123" s="235"/>
      <c r="AS123" s="235"/>
      <c r="AT123" s="235"/>
      <c r="AU123" s="235"/>
      <c r="AV123" s="235"/>
      <c r="AW123" s="235"/>
      <c r="AX123" s="235"/>
      <c r="AY123" s="235"/>
      <c r="AZ123" s="235"/>
      <c r="BA123" s="235"/>
      <c r="BB123" s="235"/>
      <c r="BC123" s="235"/>
      <c r="BD123" s="235"/>
      <c r="BE123" s="235"/>
      <c r="BF123" s="235"/>
      <c r="BG123" s="235"/>
      <c r="BH123" s="235"/>
      <c r="BI123" s="235"/>
      <c r="BJ123" s="235"/>
      <c r="BK123" s="235"/>
      <c r="BL123" s="235"/>
      <c r="BM123" s="235"/>
      <c r="BN123" s="235"/>
      <c r="BO123" s="235"/>
      <c r="BP123" s="235"/>
      <c r="BQ123" s="235"/>
      <c r="BR123" s="235"/>
      <c r="BS123" s="235"/>
      <c r="BT123" s="235"/>
      <c r="BU123" s="235"/>
      <c r="BV123" s="235"/>
      <c r="BW123" s="235"/>
      <c r="BX123" s="235"/>
      <c r="BY123" s="235"/>
      <c r="BZ123" s="235"/>
      <c r="CA123" s="235"/>
      <c r="CB123" s="235"/>
      <c r="CC123" s="235"/>
      <c r="CD123" s="235"/>
      <c r="CE123" s="235"/>
      <c r="CF123" s="235"/>
      <c r="CG123" s="235"/>
      <c r="CH123" s="235"/>
      <c r="CI123" s="235"/>
      <c r="CJ123" s="235"/>
      <c r="CK123" s="235"/>
      <c r="CL123" s="235"/>
      <c r="CM123" s="235"/>
      <c r="CN123" s="235"/>
      <c r="CO123" s="235"/>
      <c r="CP123" s="235"/>
      <c r="CQ123" s="235"/>
      <c r="CR123" s="235"/>
      <c r="CS123" s="235"/>
      <c r="CT123" s="235"/>
      <c r="CU123" s="235"/>
      <c r="CV123" s="235"/>
      <c r="CW123" s="235"/>
      <c r="CX123" s="235"/>
      <c r="CY123" s="235"/>
      <c r="CZ123" s="235"/>
      <c r="DA123" s="235"/>
      <c r="DB123" s="235"/>
      <c r="DC123" s="235"/>
      <c r="DD123" s="235"/>
      <c r="DE123" s="235"/>
      <c r="DF123" s="235"/>
      <c r="DG123" s="235"/>
      <c r="DH123" s="235"/>
      <c r="DI123" s="235"/>
      <c r="DJ123" s="235"/>
      <c r="DK123" s="235"/>
      <c r="DL123" s="235"/>
      <c r="DM123" s="235"/>
      <c r="DN123" s="235"/>
      <c r="DO123" s="235"/>
      <c r="DP123" s="235"/>
      <c r="DQ123" s="235"/>
      <c r="DR123" s="235"/>
      <c r="DS123" s="235"/>
      <c r="DT123" s="235"/>
      <c r="DU123" s="235"/>
      <c r="DV123" s="235"/>
      <c r="DW123" s="235"/>
      <c r="DX123" s="235"/>
      <c r="DY123" s="235"/>
      <c r="DZ123" s="235"/>
      <c r="EA123" s="235"/>
      <c r="EB123" s="235"/>
      <c r="EC123" s="235"/>
      <c r="ED123" s="235"/>
      <c r="EE123" s="235"/>
      <c r="EF123" s="235"/>
      <c r="EG123" s="235"/>
      <c r="EH123" s="235"/>
      <c r="EI123" s="235"/>
      <c r="EJ123" s="235"/>
      <c r="EK123" s="235"/>
      <c r="EL123" s="235"/>
      <c r="EM123" s="235"/>
      <c r="EN123" s="235"/>
      <c r="EO123" s="235"/>
      <c r="EP123" s="235"/>
      <c r="EQ123" s="235"/>
      <c r="ER123" s="235"/>
      <c r="ES123" s="235"/>
      <c r="ET123" s="235"/>
      <c r="EU123" s="235"/>
      <c r="EV123" s="235"/>
      <c r="EW123" s="235"/>
      <c r="EX123" s="235"/>
      <c r="EY123" s="235"/>
      <c r="EZ123" s="235"/>
      <c r="FA123" s="235"/>
      <c r="FB123" s="235"/>
      <c r="FC123" s="235"/>
      <c r="FD123" s="235"/>
    </row>
    <row r="124" spans="2:160" s="1" customFormat="1" x14ac:dyDescent="0.25">
      <c r="B124" s="33"/>
      <c r="C124" s="33"/>
      <c r="D124" s="261"/>
      <c r="E124" s="261"/>
      <c r="F124" s="261"/>
      <c r="G124" s="261"/>
      <c r="H124" s="261"/>
      <c r="I124" s="261"/>
      <c r="J124" s="261"/>
      <c r="K124" s="261"/>
      <c r="L124" s="261"/>
      <c r="M124" s="261"/>
      <c r="N124" s="261"/>
      <c r="O124" s="261"/>
      <c r="P124" s="261"/>
      <c r="Q124" s="261"/>
      <c r="R124" s="261"/>
      <c r="S124" s="261"/>
      <c r="T124" s="261"/>
      <c r="U124" s="235"/>
      <c r="V124" s="235"/>
      <c r="W124" s="235"/>
      <c r="X124" s="235"/>
      <c r="Y124" s="235"/>
      <c r="Z124" s="235"/>
      <c r="AA124" s="235"/>
      <c r="AB124" s="235"/>
      <c r="AC124" s="235"/>
      <c r="AD124" s="235"/>
      <c r="AE124" s="235"/>
      <c r="AF124" s="235"/>
      <c r="AG124" s="235"/>
      <c r="AH124" s="235"/>
      <c r="AI124" s="235"/>
      <c r="AJ124" s="235"/>
      <c r="AK124" s="235"/>
      <c r="AL124" s="235"/>
      <c r="AM124" s="235"/>
      <c r="AN124" s="235"/>
      <c r="AO124" s="235"/>
      <c r="AP124" s="235"/>
      <c r="AQ124" s="235"/>
      <c r="AR124" s="235"/>
      <c r="AS124" s="235"/>
      <c r="AT124" s="235"/>
      <c r="AU124" s="235"/>
      <c r="AV124" s="235"/>
      <c r="AW124" s="235"/>
      <c r="AX124" s="235"/>
      <c r="AY124" s="235"/>
      <c r="AZ124" s="235"/>
      <c r="BA124" s="235"/>
      <c r="BB124" s="235"/>
      <c r="BC124" s="235"/>
      <c r="BD124" s="235"/>
      <c r="BE124" s="235"/>
      <c r="BF124" s="235"/>
      <c r="BG124" s="235"/>
      <c r="BH124" s="235"/>
      <c r="BI124" s="235"/>
      <c r="BJ124" s="235"/>
      <c r="BK124" s="235"/>
      <c r="BL124" s="235"/>
      <c r="BM124" s="235"/>
      <c r="BN124" s="235"/>
      <c r="BO124" s="235"/>
      <c r="BP124" s="235"/>
      <c r="BQ124" s="235"/>
      <c r="BR124" s="235"/>
      <c r="BS124" s="235"/>
      <c r="BT124" s="235"/>
      <c r="BU124" s="235"/>
      <c r="BV124" s="235"/>
      <c r="BW124" s="235"/>
      <c r="BX124" s="235"/>
      <c r="BY124" s="235"/>
      <c r="BZ124" s="235"/>
      <c r="CA124" s="235"/>
      <c r="CB124" s="235"/>
      <c r="CC124" s="235"/>
      <c r="CD124" s="235"/>
      <c r="CE124" s="235"/>
      <c r="CF124" s="235"/>
      <c r="CG124" s="235"/>
      <c r="CH124" s="235"/>
      <c r="CI124" s="235"/>
      <c r="CJ124" s="235"/>
      <c r="CK124" s="235"/>
      <c r="CL124" s="235"/>
      <c r="CM124" s="235"/>
      <c r="CN124" s="235"/>
      <c r="CO124" s="235"/>
      <c r="CP124" s="235"/>
      <c r="CQ124" s="235"/>
      <c r="CR124" s="235"/>
      <c r="CS124" s="235"/>
      <c r="CT124" s="235"/>
      <c r="CU124" s="235"/>
      <c r="CV124" s="235"/>
      <c r="CW124" s="235"/>
      <c r="CX124" s="235"/>
      <c r="CY124" s="235"/>
      <c r="CZ124" s="235"/>
      <c r="DA124" s="235"/>
      <c r="DB124" s="235"/>
      <c r="DC124" s="235"/>
      <c r="DD124" s="235"/>
      <c r="DE124" s="235"/>
      <c r="DF124" s="235"/>
      <c r="DG124" s="235"/>
      <c r="DH124" s="235"/>
      <c r="DI124" s="235"/>
      <c r="DJ124" s="235"/>
      <c r="DK124" s="235"/>
      <c r="DL124" s="235"/>
      <c r="DM124" s="235"/>
      <c r="DN124" s="235"/>
      <c r="DO124" s="235"/>
      <c r="DP124" s="235"/>
      <c r="DQ124" s="235"/>
      <c r="DR124" s="235"/>
      <c r="DS124" s="235"/>
      <c r="DT124" s="235"/>
      <c r="DU124" s="235"/>
      <c r="DV124" s="235"/>
      <c r="DW124" s="235"/>
      <c r="DX124" s="235"/>
      <c r="DY124" s="235"/>
      <c r="DZ124" s="235"/>
      <c r="EA124" s="235"/>
      <c r="EB124" s="235"/>
      <c r="EC124" s="235"/>
      <c r="ED124" s="235"/>
      <c r="EE124" s="235"/>
      <c r="EF124" s="235"/>
      <c r="EG124" s="235"/>
      <c r="EH124" s="235"/>
      <c r="EI124" s="235"/>
      <c r="EJ124" s="235"/>
      <c r="EK124" s="235"/>
      <c r="EL124" s="235"/>
      <c r="EM124" s="235"/>
      <c r="EN124" s="235"/>
      <c r="EO124" s="235"/>
      <c r="EP124" s="235"/>
      <c r="EQ124" s="235"/>
      <c r="ER124" s="235"/>
      <c r="ES124" s="235"/>
      <c r="ET124" s="235"/>
      <c r="EU124" s="235"/>
      <c r="EV124" s="235"/>
      <c r="EW124" s="235"/>
      <c r="EX124" s="235"/>
      <c r="EY124" s="235"/>
      <c r="EZ124" s="235"/>
      <c r="FA124" s="235"/>
      <c r="FB124" s="235"/>
      <c r="FC124" s="235"/>
      <c r="FD124" s="235"/>
    </row>
    <row r="125" spans="2:160" s="1" customFormat="1" x14ac:dyDescent="0.25">
      <c r="B125" s="33"/>
      <c r="C125" s="33"/>
      <c r="D125" s="261"/>
      <c r="E125" s="261"/>
      <c r="F125" s="261"/>
      <c r="G125" s="261"/>
      <c r="H125" s="261"/>
      <c r="I125" s="261"/>
      <c r="J125" s="261"/>
      <c r="K125" s="261"/>
      <c r="L125" s="261"/>
      <c r="M125" s="261"/>
      <c r="N125" s="261"/>
      <c r="O125" s="261"/>
      <c r="P125" s="261"/>
      <c r="Q125" s="261"/>
      <c r="R125" s="261"/>
      <c r="S125" s="261"/>
      <c r="T125" s="261"/>
      <c r="U125" s="235"/>
      <c r="V125" s="235"/>
      <c r="W125" s="235"/>
      <c r="X125" s="235"/>
      <c r="Y125" s="235"/>
      <c r="Z125" s="235"/>
      <c r="AA125" s="235"/>
      <c r="AB125" s="235"/>
      <c r="AC125" s="235"/>
      <c r="AD125" s="235"/>
      <c r="AE125" s="235"/>
      <c r="AF125" s="235"/>
      <c r="AG125" s="235"/>
      <c r="AH125" s="235"/>
      <c r="AI125" s="235"/>
      <c r="AJ125" s="235"/>
      <c r="AK125" s="235"/>
      <c r="AL125" s="235"/>
      <c r="AM125" s="235"/>
      <c r="AN125" s="235"/>
      <c r="AO125" s="235"/>
      <c r="AP125" s="235"/>
      <c r="AQ125" s="235"/>
      <c r="AR125" s="235"/>
      <c r="AS125" s="235"/>
      <c r="AT125" s="235"/>
      <c r="AU125" s="235"/>
      <c r="AV125" s="235"/>
      <c r="AW125" s="235"/>
      <c r="AX125" s="235"/>
      <c r="AY125" s="235"/>
      <c r="AZ125" s="235"/>
      <c r="BA125" s="235"/>
      <c r="BB125" s="235"/>
      <c r="BC125" s="235"/>
      <c r="BD125" s="235"/>
      <c r="BE125" s="235"/>
      <c r="BF125" s="235"/>
      <c r="BG125" s="235"/>
      <c r="BH125" s="235"/>
      <c r="BI125" s="235"/>
      <c r="BJ125" s="235"/>
      <c r="BK125" s="235"/>
      <c r="BL125" s="235"/>
      <c r="BM125" s="235"/>
      <c r="BN125" s="235"/>
      <c r="BO125" s="235"/>
      <c r="BP125" s="235"/>
      <c r="BQ125" s="235"/>
      <c r="BR125" s="235"/>
      <c r="BS125" s="235"/>
      <c r="BT125" s="235"/>
      <c r="BU125" s="235"/>
      <c r="BV125" s="235"/>
      <c r="BW125" s="235"/>
      <c r="BX125" s="235"/>
      <c r="BY125" s="235"/>
      <c r="BZ125" s="235"/>
      <c r="CA125" s="235"/>
      <c r="CB125" s="235"/>
      <c r="CC125" s="235"/>
      <c r="CD125" s="235"/>
      <c r="CE125" s="235"/>
      <c r="CF125" s="235"/>
      <c r="CG125" s="235"/>
      <c r="CH125" s="235"/>
      <c r="CI125" s="235"/>
      <c r="CJ125" s="235"/>
      <c r="CK125" s="235"/>
      <c r="CL125" s="235"/>
      <c r="CM125" s="235"/>
      <c r="CN125" s="235"/>
      <c r="CO125" s="235"/>
      <c r="CP125" s="235"/>
      <c r="CQ125" s="235"/>
      <c r="CR125" s="235"/>
      <c r="CS125" s="235"/>
      <c r="CT125" s="235"/>
      <c r="CU125" s="235"/>
      <c r="CV125" s="235"/>
      <c r="CW125" s="235"/>
      <c r="CX125" s="235"/>
      <c r="CY125" s="235"/>
      <c r="CZ125" s="235"/>
      <c r="DA125" s="235"/>
      <c r="DB125" s="235"/>
      <c r="DC125" s="235"/>
      <c r="DD125" s="235"/>
      <c r="DE125" s="235"/>
      <c r="DF125" s="235"/>
      <c r="DG125" s="235"/>
      <c r="DH125" s="235"/>
      <c r="DI125" s="235"/>
      <c r="DJ125" s="235"/>
      <c r="DK125" s="235"/>
      <c r="DL125" s="235"/>
      <c r="DM125" s="235"/>
      <c r="DN125" s="235"/>
      <c r="DO125" s="235"/>
      <c r="DP125" s="235"/>
      <c r="DQ125" s="235"/>
      <c r="DR125" s="235"/>
      <c r="DS125" s="235"/>
      <c r="DT125" s="235"/>
      <c r="DU125" s="235"/>
      <c r="DV125" s="235"/>
      <c r="DW125" s="235"/>
      <c r="DX125" s="235"/>
      <c r="DY125" s="235"/>
      <c r="DZ125" s="235"/>
      <c r="EA125" s="235"/>
      <c r="EB125" s="235"/>
      <c r="EC125" s="235"/>
      <c r="ED125" s="235"/>
      <c r="EE125" s="235"/>
      <c r="EF125" s="235"/>
      <c r="EG125" s="235"/>
      <c r="EH125" s="235"/>
      <c r="EI125" s="235"/>
      <c r="EJ125" s="235"/>
      <c r="EK125" s="235"/>
      <c r="EL125" s="235"/>
      <c r="EM125" s="235"/>
      <c r="EN125" s="235"/>
      <c r="EO125" s="235"/>
      <c r="EP125" s="235"/>
      <c r="EQ125" s="235"/>
      <c r="ER125" s="235"/>
      <c r="ES125" s="235"/>
      <c r="ET125" s="235"/>
      <c r="EU125" s="235"/>
      <c r="EV125" s="235"/>
      <c r="EW125" s="235"/>
      <c r="EX125" s="235"/>
      <c r="EY125" s="235"/>
      <c r="EZ125" s="235"/>
      <c r="FA125" s="235"/>
      <c r="FB125" s="235"/>
      <c r="FC125" s="235"/>
      <c r="FD125" s="235"/>
    </row>
    <row r="126" spans="2:160" s="1" customFormat="1" x14ac:dyDescent="0.25">
      <c r="B126" s="33"/>
      <c r="C126" s="33"/>
      <c r="D126" s="261"/>
      <c r="E126" s="261"/>
      <c r="F126" s="261"/>
      <c r="G126" s="261"/>
      <c r="H126" s="261"/>
      <c r="I126" s="261"/>
      <c r="J126" s="261"/>
      <c r="K126" s="261"/>
      <c r="L126" s="261"/>
      <c r="M126" s="261"/>
      <c r="N126" s="261"/>
      <c r="O126" s="261"/>
      <c r="P126" s="261"/>
      <c r="Q126" s="261"/>
      <c r="R126" s="261"/>
      <c r="S126" s="261"/>
      <c r="T126" s="261"/>
      <c r="U126" s="235"/>
      <c r="V126" s="235"/>
      <c r="W126" s="235"/>
      <c r="X126" s="235"/>
      <c r="Y126" s="235"/>
      <c r="Z126" s="235"/>
      <c r="AA126" s="235"/>
      <c r="AB126" s="235"/>
      <c r="AC126" s="235"/>
      <c r="AD126" s="235"/>
      <c r="AE126" s="235"/>
      <c r="AF126" s="235"/>
      <c r="AG126" s="235"/>
      <c r="AH126" s="235"/>
      <c r="AI126" s="235"/>
      <c r="AJ126" s="235"/>
      <c r="AK126" s="235"/>
      <c r="AL126" s="235"/>
      <c r="AM126" s="235"/>
      <c r="AN126" s="235"/>
      <c r="AO126" s="235"/>
      <c r="AP126" s="235"/>
      <c r="AQ126" s="235"/>
      <c r="AR126" s="235"/>
      <c r="AS126" s="235"/>
      <c r="AT126" s="235"/>
      <c r="AU126" s="235"/>
      <c r="AV126" s="235"/>
      <c r="AW126" s="235"/>
      <c r="AX126" s="235"/>
      <c r="AY126" s="235"/>
      <c r="AZ126" s="235"/>
      <c r="BA126" s="235"/>
      <c r="BB126" s="235"/>
      <c r="BC126" s="235"/>
      <c r="BD126" s="235"/>
      <c r="BE126" s="235"/>
      <c r="BF126" s="235"/>
      <c r="BG126" s="235"/>
      <c r="BH126" s="235"/>
      <c r="BI126" s="235"/>
      <c r="BJ126" s="235"/>
      <c r="BK126" s="235"/>
      <c r="BL126" s="235"/>
      <c r="BM126" s="235"/>
      <c r="BN126" s="235"/>
      <c r="BO126" s="235"/>
      <c r="BP126" s="235"/>
      <c r="BQ126" s="235"/>
      <c r="BR126" s="235"/>
      <c r="BS126" s="235"/>
      <c r="BT126" s="235"/>
      <c r="BU126" s="235"/>
      <c r="BV126" s="235"/>
      <c r="BW126" s="235"/>
      <c r="BX126" s="235"/>
      <c r="BY126" s="235"/>
      <c r="BZ126" s="235"/>
      <c r="CA126" s="235"/>
      <c r="CB126" s="235"/>
      <c r="CC126" s="235"/>
      <c r="CD126" s="235"/>
      <c r="CE126" s="235"/>
      <c r="CF126" s="235"/>
      <c r="CG126" s="235"/>
      <c r="CH126" s="235"/>
      <c r="CI126" s="235"/>
      <c r="CJ126" s="235"/>
      <c r="CK126" s="235"/>
      <c r="CL126" s="235"/>
      <c r="CM126" s="235"/>
      <c r="CN126" s="235"/>
      <c r="CO126" s="235"/>
      <c r="CP126" s="235"/>
      <c r="CQ126" s="235"/>
      <c r="CR126" s="235"/>
      <c r="CS126" s="235"/>
      <c r="CT126" s="235"/>
      <c r="CU126" s="235"/>
      <c r="CV126" s="235"/>
      <c r="CW126" s="235"/>
      <c r="CX126" s="235"/>
      <c r="CY126" s="235"/>
      <c r="CZ126" s="235"/>
      <c r="DA126" s="235"/>
      <c r="DB126" s="235"/>
      <c r="DC126" s="235"/>
      <c r="DD126" s="235"/>
      <c r="DE126" s="235"/>
      <c r="DF126" s="235"/>
      <c r="DG126" s="235"/>
      <c r="DH126" s="235"/>
      <c r="DI126" s="235"/>
      <c r="DJ126" s="235"/>
      <c r="DK126" s="235"/>
      <c r="DL126" s="235"/>
      <c r="DM126" s="235"/>
      <c r="DN126" s="235"/>
      <c r="DO126" s="235"/>
      <c r="DP126" s="235"/>
      <c r="DQ126" s="235"/>
      <c r="DR126" s="235"/>
      <c r="DS126" s="235"/>
      <c r="DT126" s="235"/>
      <c r="DU126" s="235"/>
      <c r="DV126" s="235"/>
      <c r="DW126" s="235"/>
      <c r="DX126" s="235"/>
      <c r="DY126" s="235"/>
      <c r="DZ126" s="235"/>
      <c r="EA126" s="235"/>
      <c r="EB126" s="235"/>
      <c r="EC126" s="235"/>
      <c r="ED126" s="235"/>
      <c r="EE126" s="235"/>
      <c r="EF126" s="235"/>
      <c r="EG126" s="235"/>
      <c r="EH126" s="235"/>
      <c r="EI126" s="235"/>
      <c r="EJ126" s="235"/>
      <c r="EK126" s="235"/>
      <c r="EL126" s="235"/>
      <c r="EM126" s="235"/>
      <c r="EN126" s="235"/>
      <c r="EO126" s="235"/>
      <c r="EP126" s="235"/>
      <c r="EQ126" s="235"/>
      <c r="ER126" s="235"/>
      <c r="ES126" s="235"/>
      <c r="ET126" s="235"/>
      <c r="EU126" s="235"/>
      <c r="EV126" s="235"/>
      <c r="EW126" s="235"/>
      <c r="EX126" s="235"/>
      <c r="EY126" s="235"/>
      <c r="EZ126" s="235"/>
      <c r="FA126" s="235"/>
      <c r="FB126" s="235"/>
      <c r="FC126" s="235"/>
      <c r="FD126" s="235"/>
    </row>
    <row r="127" spans="2:160" s="1" customFormat="1" x14ac:dyDescent="0.25">
      <c r="B127" s="33"/>
      <c r="C127" s="33"/>
      <c r="D127" s="261"/>
      <c r="E127" s="261"/>
      <c r="F127" s="261"/>
      <c r="G127" s="261"/>
      <c r="H127" s="261"/>
      <c r="I127" s="261"/>
      <c r="J127" s="261"/>
      <c r="K127" s="261"/>
      <c r="L127" s="261"/>
      <c r="M127" s="261"/>
      <c r="N127" s="261"/>
      <c r="O127" s="261"/>
      <c r="P127" s="261"/>
      <c r="Q127" s="261"/>
      <c r="R127" s="261"/>
      <c r="S127" s="261"/>
      <c r="T127" s="261"/>
      <c r="U127" s="235"/>
      <c r="V127" s="235"/>
      <c r="W127" s="235"/>
      <c r="X127" s="235"/>
      <c r="Y127" s="235"/>
      <c r="Z127" s="235"/>
      <c r="AA127" s="235"/>
      <c r="AB127" s="235"/>
      <c r="AC127" s="235"/>
      <c r="AD127" s="235"/>
      <c r="AE127" s="235"/>
      <c r="AF127" s="235"/>
      <c r="AG127" s="235"/>
      <c r="AH127" s="235"/>
      <c r="AI127" s="235"/>
      <c r="AJ127" s="235"/>
      <c r="AK127" s="235"/>
      <c r="AL127" s="235"/>
      <c r="AM127" s="235"/>
      <c r="AN127" s="235"/>
      <c r="AO127" s="235"/>
      <c r="AP127" s="235"/>
      <c r="AQ127" s="235"/>
      <c r="AR127" s="235"/>
      <c r="AS127" s="235"/>
      <c r="AT127" s="235"/>
      <c r="AU127" s="235"/>
      <c r="AV127" s="235"/>
      <c r="AW127" s="235"/>
      <c r="AX127" s="235"/>
      <c r="AY127" s="235"/>
      <c r="AZ127" s="235"/>
      <c r="BA127" s="235"/>
      <c r="BB127" s="235"/>
      <c r="BC127" s="235"/>
      <c r="BD127" s="235"/>
      <c r="BE127" s="235"/>
      <c r="BF127" s="235"/>
      <c r="BG127" s="235"/>
      <c r="BH127" s="235"/>
      <c r="BI127" s="235"/>
      <c r="BJ127" s="235"/>
      <c r="BK127" s="235"/>
      <c r="BL127" s="235"/>
      <c r="BM127" s="235"/>
      <c r="BN127" s="235"/>
      <c r="BO127" s="235"/>
      <c r="BP127" s="235"/>
      <c r="BQ127" s="235"/>
      <c r="BR127" s="235"/>
      <c r="BS127" s="235"/>
      <c r="BT127" s="235"/>
      <c r="BU127" s="235"/>
      <c r="BV127" s="235"/>
      <c r="BW127" s="235"/>
      <c r="BX127" s="235"/>
      <c r="BY127" s="235"/>
      <c r="BZ127" s="235"/>
      <c r="CA127" s="235"/>
      <c r="CB127" s="235"/>
      <c r="CC127" s="235"/>
      <c r="CD127" s="235"/>
      <c r="CE127" s="235"/>
      <c r="CF127" s="235"/>
      <c r="CG127" s="235"/>
      <c r="CH127" s="235"/>
      <c r="CI127" s="235"/>
      <c r="CJ127" s="235"/>
      <c r="CK127" s="235"/>
      <c r="CL127" s="235"/>
      <c r="CM127" s="235"/>
      <c r="CN127" s="235"/>
      <c r="CO127" s="235"/>
      <c r="CP127" s="235"/>
      <c r="CQ127" s="235"/>
      <c r="CR127" s="235"/>
      <c r="CS127" s="235"/>
      <c r="CT127" s="235"/>
      <c r="CU127" s="235"/>
      <c r="CV127" s="235"/>
      <c r="CW127" s="235"/>
      <c r="CX127" s="235"/>
      <c r="CY127" s="235"/>
      <c r="CZ127" s="235"/>
      <c r="DA127" s="235"/>
      <c r="DB127" s="235"/>
      <c r="DC127" s="235"/>
      <c r="DD127" s="235"/>
      <c r="DE127" s="235"/>
      <c r="DF127" s="235"/>
      <c r="DG127" s="235"/>
      <c r="DH127" s="235"/>
      <c r="DI127" s="235"/>
      <c r="DJ127" s="235"/>
      <c r="DK127" s="235"/>
      <c r="DL127" s="235"/>
      <c r="DM127" s="235"/>
      <c r="DN127" s="235"/>
      <c r="DO127" s="235"/>
      <c r="DP127" s="235"/>
      <c r="DQ127" s="235"/>
      <c r="DR127" s="235"/>
      <c r="DS127" s="235"/>
      <c r="DT127" s="235"/>
      <c r="DU127" s="235"/>
      <c r="DV127" s="235"/>
      <c r="DW127" s="235"/>
      <c r="DX127" s="235"/>
      <c r="DY127" s="235"/>
      <c r="DZ127" s="235"/>
      <c r="EA127" s="235"/>
      <c r="EB127" s="235"/>
      <c r="EC127" s="235"/>
      <c r="ED127" s="235"/>
      <c r="EE127" s="235"/>
      <c r="EF127" s="235"/>
      <c r="EG127" s="235"/>
      <c r="EH127" s="235"/>
      <c r="EI127" s="235"/>
      <c r="EJ127" s="235"/>
      <c r="EK127" s="235"/>
      <c r="EL127" s="235"/>
      <c r="EM127" s="235"/>
      <c r="EN127" s="235"/>
      <c r="EO127" s="235"/>
      <c r="EP127" s="235"/>
      <c r="EQ127" s="235"/>
      <c r="ER127" s="235"/>
      <c r="ES127" s="235"/>
      <c r="ET127" s="235"/>
      <c r="EU127" s="235"/>
      <c r="EV127" s="235"/>
      <c r="EW127" s="235"/>
      <c r="EX127" s="235"/>
      <c r="EY127" s="235"/>
      <c r="EZ127" s="235"/>
      <c r="FA127" s="235"/>
      <c r="FB127" s="235"/>
      <c r="FC127" s="235"/>
      <c r="FD127" s="235"/>
    </row>
    <row r="128" spans="2:160" s="1" customFormat="1" x14ac:dyDescent="0.25">
      <c r="B128" s="33"/>
      <c r="C128" s="33"/>
      <c r="D128" s="261"/>
      <c r="E128" s="261"/>
      <c r="F128" s="261"/>
      <c r="G128" s="261"/>
      <c r="H128" s="261"/>
      <c r="I128" s="261"/>
      <c r="J128" s="261"/>
      <c r="K128" s="261"/>
      <c r="L128" s="261"/>
      <c r="M128" s="261"/>
      <c r="N128" s="261"/>
      <c r="O128" s="261"/>
      <c r="P128" s="261"/>
      <c r="Q128" s="261"/>
      <c r="R128" s="261"/>
      <c r="S128" s="261"/>
      <c r="T128" s="261"/>
      <c r="U128" s="235"/>
      <c r="V128" s="235"/>
      <c r="W128" s="235"/>
      <c r="X128" s="235"/>
      <c r="Y128" s="235"/>
      <c r="Z128" s="235"/>
      <c r="AA128" s="235"/>
      <c r="AB128" s="235"/>
      <c r="AC128" s="235"/>
      <c r="AD128" s="235"/>
      <c r="AE128" s="235"/>
      <c r="AF128" s="235"/>
      <c r="AG128" s="235"/>
      <c r="AH128" s="235"/>
      <c r="AI128" s="235"/>
      <c r="AJ128" s="235"/>
      <c r="AK128" s="235"/>
      <c r="AL128" s="235"/>
      <c r="AM128" s="235"/>
      <c r="AN128" s="235"/>
      <c r="AO128" s="235"/>
      <c r="AP128" s="235"/>
      <c r="AQ128" s="235"/>
      <c r="AR128" s="235"/>
      <c r="AS128" s="235"/>
      <c r="AT128" s="235"/>
      <c r="AU128" s="235"/>
      <c r="AV128" s="235"/>
      <c r="AW128" s="235"/>
      <c r="AX128" s="235"/>
      <c r="AY128" s="235"/>
      <c r="AZ128" s="235"/>
      <c r="BA128" s="235"/>
      <c r="BB128" s="235"/>
      <c r="BC128" s="235"/>
      <c r="BD128" s="235"/>
      <c r="BE128" s="235"/>
      <c r="BF128" s="235"/>
      <c r="BG128" s="235"/>
      <c r="BH128" s="235"/>
      <c r="BI128" s="235"/>
      <c r="BJ128" s="235"/>
      <c r="BK128" s="235"/>
      <c r="BL128" s="235"/>
      <c r="BM128" s="235"/>
      <c r="BN128" s="235"/>
      <c r="BO128" s="235"/>
      <c r="BP128" s="235"/>
      <c r="BQ128" s="235"/>
      <c r="BR128" s="235"/>
      <c r="BS128" s="235"/>
      <c r="BT128" s="235"/>
      <c r="BU128" s="235"/>
      <c r="BV128" s="235"/>
      <c r="BW128" s="235"/>
      <c r="BX128" s="235"/>
      <c r="BY128" s="235"/>
      <c r="BZ128" s="235"/>
      <c r="CA128" s="235"/>
      <c r="CB128" s="235"/>
      <c r="CC128" s="235"/>
      <c r="CD128" s="235"/>
      <c r="CE128" s="235"/>
      <c r="CF128" s="235"/>
      <c r="CG128" s="235"/>
      <c r="CH128" s="235"/>
      <c r="CI128" s="235"/>
      <c r="CJ128" s="235"/>
      <c r="CK128" s="235"/>
      <c r="CL128" s="235"/>
      <c r="CM128" s="235"/>
      <c r="CN128" s="235"/>
      <c r="CO128" s="235"/>
      <c r="CP128" s="235"/>
      <c r="CQ128" s="235"/>
      <c r="CR128" s="235"/>
      <c r="CS128" s="235"/>
      <c r="CT128" s="235"/>
      <c r="CU128" s="235"/>
      <c r="CV128" s="235"/>
      <c r="CW128" s="235"/>
      <c r="CX128" s="235"/>
      <c r="CY128" s="235"/>
      <c r="CZ128" s="235"/>
      <c r="DA128" s="235"/>
      <c r="DB128" s="235"/>
      <c r="DC128" s="235"/>
      <c r="DD128" s="235"/>
      <c r="DE128" s="235"/>
      <c r="DF128" s="235"/>
      <c r="DG128" s="235"/>
      <c r="DH128" s="235"/>
      <c r="DI128" s="235"/>
      <c r="DJ128" s="235"/>
      <c r="DK128" s="235"/>
      <c r="DL128" s="235"/>
      <c r="DM128" s="235"/>
      <c r="DN128" s="235"/>
      <c r="DO128" s="235"/>
      <c r="DP128" s="235"/>
      <c r="DQ128" s="235"/>
      <c r="DR128" s="235"/>
      <c r="DS128" s="235"/>
      <c r="DT128" s="235"/>
      <c r="DU128" s="235"/>
      <c r="DV128" s="235"/>
      <c r="DW128" s="235"/>
      <c r="DX128" s="235"/>
      <c r="DY128" s="235"/>
      <c r="DZ128" s="235"/>
      <c r="EA128" s="235"/>
      <c r="EB128" s="235"/>
      <c r="EC128" s="235"/>
      <c r="ED128" s="235"/>
      <c r="EE128" s="235"/>
      <c r="EF128" s="235"/>
      <c r="EG128" s="235"/>
      <c r="EH128" s="235"/>
      <c r="EI128" s="235"/>
      <c r="EJ128" s="235"/>
      <c r="EK128" s="235"/>
      <c r="EL128" s="235"/>
      <c r="EM128" s="235"/>
      <c r="EN128" s="235"/>
      <c r="EO128" s="235"/>
      <c r="EP128" s="235"/>
      <c r="EQ128" s="235"/>
      <c r="ER128" s="235"/>
      <c r="ES128" s="235"/>
      <c r="ET128" s="235"/>
      <c r="EU128" s="235"/>
      <c r="EV128" s="235"/>
      <c r="EW128" s="235"/>
      <c r="EX128" s="235"/>
      <c r="EY128" s="235"/>
      <c r="EZ128" s="235"/>
      <c r="FA128" s="235"/>
      <c r="FB128" s="235"/>
      <c r="FC128" s="235"/>
      <c r="FD128" s="235"/>
    </row>
    <row r="129" spans="2:160" s="1" customFormat="1" x14ac:dyDescent="0.25">
      <c r="B129" s="33"/>
      <c r="C129" s="33"/>
      <c r="D129" s="261"/>
      <c r="E129" s="261"/>
      <c r="F129" s="261"/>
      <c r="G129" s="261"/>
      <c r="H129" s="261"/>
      <c r="I129" s="261"/>
      <c r="J129" s="261"/>
      <c r="K129" s="261"/>
      <c r="L129" s="261"/>
      <c r="M129" s="261"/>
      <c r="N129" s="261"/>
      <c r="O129" s="261"/>
      <c r="P129" s="261"/>
      <c r="Q129" s="261"/>
      <c r="R129" s="261"/>
      <c r="S129" s="261"/>
      <c r="T129" s="261"/>
      <c r="U129" s="235"/>
      <c r="V129" s="235"/>
      <c r="W129" s="235"/>
      <c r="X129" s="235"/>
      <c r="Y129" s="235"/>
      <c r="Z129" s="235"/>
      <c r="AA129" s="235"/>
      <c r="AB129" s="235"/>
      <c r="AC129" s="235"/>
      <c r="AD129" s="235"/>
      <c r="AE129" s="235"/>
      <c r="AF129" s="235"/>
      <c r="AG129" s="235"/>
      <c r="AH129" s="235"/>
      <c r="AI129" s="235"/>
      <c r="AJ129" s="235"/>
      <c r="AK129" s="235"/>
      <c r="AL129" s="235"/>
      <c r="AM129" s="235"/>
      <c r="AN129" s="235"/>
      <c r="AO129" s="235"/>
      <c r="AP129" s="235"/>
      <c r="AQ129" s="235"/>
      <c r="AR129" s="235"/>
      <c r="AS129" s="235"/>
      <c r="AT129" s="235"/>
      <c r="AU129" s="235"/>
      <c r="AV129" s="235"/>
      <c r="AW129" s="235"/>
      <c r="AX129" s="235"/>
      <c r="AY129" s="235"/>
      <c r="AZ129" s="235"/>
      <c r="BA129" s="235"/>
      <c r="BB129" s="235"/>
      <c r="BC129" s="235"/>
      <c r="BD129" s="235"/>
      <c r="BE129" s="235"/>
      <c r="BF129" s="235"/>
      <c r="BG129" s="235"/>
      <c r="BH129" s="235"/>
      <c r="BI129" s="235"/>
      <c r="BJ129" s="235"/>
      <c r="BK129" s="235"/>
      <c r="BL129" s="235"/>
      <c r="BM129" s="235"/>
      <c r="BN129" s="235"/>
      <c r="BO129" s="235"/>
      <c r="BP129" s="235"/>
      <c r="BQ129" s="235"/>
      <c r="BR129" s="235"/>
      <c r="BS129" s="235"/>
      <c r="BT129" s="235"/>
      <c r="BU129" s="235"/>
      <c r="BV129" s="235"/>
      <c r="BW129" s="235"/>
      <c r="BX129" s="235"/>
      <c r="BY129" s="235"/>
      <c r="BZ129" s="235"/>
      <c r="CA129" s="235"/>
      <c r="CB129" s="235"/>
      <c r="CC129" s="235"/>
      <c r="CD129" s="235"/>
      <c r="CE129" s="235"/>
      <c r="CF129" s="235"/>
      <c r="CG129" s="235"/>
      <c r="CH129" s="235"/>
      <c r="CI129" s="235"/>
      <c r="CJ129" s="235"/>
      <c r="CK129" s="235"/>
      <c r="CL129" s="235"/>
      <c r="CM129" s="235"/>
      <c r="CN129" s="235"/>
      <c r="CO129" s="235"/>
      <c r="CP129" s="235"/>
      <c r="CQ129" s="235"/>
      <c r="CR129" s="235"/>
      <c r="CS129" s="235"/>
      <c r="CT129" s="235"/>
      <c r="CU129" s="235"/>
      <c r="CV129" s="235"/>
      <c r="CW129" s="235"/>
      <c r="CX129" s="235"/>
      <c r="CY129" s="235"/>
      <c r="CZ129" s="235"/>
      <c r="DA129" s="235"/>
      <c r="DB129" s="235"/>
      <c r="DC129" s="235"/>
      <c r="DD129" s="235"/>
      <c r="DE129" s="235"/>
      <c r="DF129" s="235"/>
      <c r="DG129" s="235"/>
      <c r="DH129" s="235"/>
      <c r="DI129" s="235"/>
      <c r="DJ129" s="235"/>
      <c r="DK129" s="235"/>
      <c r="DL129" s="235"/>
      <c r="DM129" s="235"/>
      <c r="DN129" s="235"/>
      <c r="DO129" s="235"/>
      <c r="DP129" s="235"/>
      <c r="DQ129" s="235"/>
      <c r="DR129" s="235"/>
      <c r="DS129" s="235"/>
      <c r="DT129" s="235"/>
      <c r="DU129" s="235"/>
      <c r="DV129" s="235"/>
      <c r="DW129" s="235"/>
      <c r="DX129" s="235"/>
      <c r="DY129" s="235"/>
      <c r="DZ129" s="235"/>
      <c r="EA129" s="235"/>
      <c r="EB129" s="235"/>
      <c r="EC129" s="235"/>
      <c r="ED129" s="235"/>
      <c r="EE129" s="235"/>
      <c r="EF129" s="235"/>
      <c r="EG129" s="235"/>
      <c r="EH129" s="235"/>
      <c r="EI129" s="235"/>
      <c r="EJ129" s="235"/>
      <c r="EK129" s="235"/>
      <c r="EL129" s="235"/>
      <c r="EM129" s="235"/>
      <c r="EN129" s="235"/>
      <c r="EO129" s="235"/>
      <c r="EP129" s="235"/>
      <c r="EQ129" s="235"/>
      <c r="ER129" s="235"/>
      <c r="ES129" s="235"/>
      <c r="ET129" s="235"/>
      <c r="EU129" s="235"/>
      <c r="EV129" s="235"/>
      <c r="EW129" s="235"/>
      <c r="EX129" s="235"/>
      <c r="EY129" s="235"/>
      <c r="EZ129" s="235"/>
      <c r="FA129" s="235"/>
      <c r="FB129" s="235"/>
      <c r="FC129" s="235"/>
      <c r="FD129" s="235"/>
    </row>
    <row r="130" spans="2:160" s="1" customFormat="1" x14ac:dyDescent="0.25">
      <c r="B130" s="33"/>
      <c r="C130" s="33"/>
      <c r="D130" s="261"/>
      <c r="E130" s="261"/>
      <c r="F130" s="261"/>
      <c r="G130" s="261"/>
      <c r="H130" s="261"/>
      <c r="I130" s="261"/>
      <c r="J130" s="261"/>
      <c r="K130" s="261"/>
      <c r="L130" s="261"/>
      <c r="M130" s="261"/>
      <c r="N130" s="261"/>
      <c r="O130" s="261"/>
      <c r="P130" s="261"/>
      <c r="Q130" s="261"/>
      <c r="R130" s="261"/>
      <c r="S130" s="261"/>
      <c r="T130" s="261"/>
      <c r="U130" s="235"/>
      <c r="V130" s="235"/>
      <c r="W130" s="235"/>
      <c r="X130" s="235"/>
      <c r="Y130" s="235"/>
      <c r="Z130" s="235"/>
      <c r="AA130" s="235"/>
      <c r="AB130" s="235"/>
      <c r="AC130" s="235"/>
      <c r="AD130" s="235"/>
      <c r="AE130" s="235"/>
      <c r="AF130" s="235"/>
      <c r="AG130" s="235"/>
      <c r="AH130" s="235"/>
      <c r="AI130" s="235"/>
      <c r="AJ130" s="235"/>
      <c r="AK130" s="235"/>
      <c r="AL130" s="235"/>
      <c r="AM130" s="235"/>
      <c r="AN130" s="235"/>
      <c r="AO130" s="235"/>
      <c r="AP130" s="235"/>
      <c r="AQ130" s="235"/>
      <c r="AR130" s="235"/>
      <c r="AS130" s="235"/>
      <c r="AT130" s="235"/>
      <c r="AU130" s="235"/>
      <c r="AV130" s="235"/>
      <c r="AW130" s="235"/>
      <c r="AX130" s="235"/>
      <c r="AY130" s="235"/>
      <c r="AZ130" s="235"/>
      <c r="BA130" s="235"/>
      <c r="BB130" s="235"/>
      <c r="BC130" s="235"/>
      <c r="BD130" s="235"/>
      <c r="BE130" s="235"/>
      <c r="BF130" s="235"/>
      <c r="BG130" s="235"/>
      <c r="BH130" s="235"/>
      <c r="BI130" s="235"/>
      <c r="BJ130" s="235"/>
      <c r="BK130" s="235"/>
      <c r="BL130" s="235"/>
      <c r="BM130" s="235"/>
      <c r="BN130" s="235"/>
      <c r="BO130" s="235"/>
      <c r="BP130" s="235"/>
      <c r="BQ130" s="235"/>
      <c r="BR130" s="235"/>
      <c r="BS130" s="235"/>
      <c r="BT130" s="235"/>
      <c r="BU130" s="235"/>
      <c r="BV130" s="235"/>
      <c r="BW130" s="235"/>
      <c r="BX130" s="235"/>
      <c r="BY130" s="235"/>
      <c r="BZ130" s="235"/>
      <c r="CA130" s="235"/>
      <c r="CB130" s="235"/>
      <c r="CC130" s="235"/>
      <c r="CD130" s="235"/>
      <c r="CE130" s="235"/>
      <c r="CF130" s="235"/>
      <c r="CG130" s="235"/>
      <c r="CH130" s="235"/>
      <c r="CI130" s="235"/>
      <c r="CJ130" s="235"/>
      <c r="CK130" s="235"/>
      <c r="CL130" s="235"/>
      <c r="CM130" s="235"/>
      <c r="CN130" s="235"/>
      <c r="CO130" s="235"/>
      <c r="CP130" s="235"/>
      <c r="CQ130" s="235"/>
      <c r="CR130" s="235"/>
      <c r="CS130" s="235"/>
      <c r="CT130" s="235"/>
      <c r="CU130" s="235"/>
      <c r="CV130" s="235"/>
      <c r="CW130" s="235"/>
      <c r="CX130" s="235"/>
      <c r="CY130" s="235"/>
      <c r="CZ130" s="235"/>
      <c r="DA130" s="235"/>
      <c r="DB130" s="235"/>
      <c r="DC130" s="235"/>
      <c r="DD130" s="235"/>
      <c r="DE130" s="235"/>
      <c r="DF130" s="235"/>
      <c r="DG130" s="235"/>
      <c r="DH130" s="235"/>
      <c r="DI130" s="235"/>
      <c r="DJ130" s="235"/>
      <c r="DK130" s="235"/>
      <c r="DL130" s="235"/>
      <c r="DM130" s="235"/>
      <c r="DN130" s="235"/>
      <c r="DO130" s="235"/>
      <c r="DP130" s="235"/>
      <c r="DQ130" s="235"/>
      <c r="DR130" s="235"/>
      <c r="DS130" s="235"/>
      <c r="DT130" s="235"/>
      <c r="DU130" s="235"/>
      <c r="DV130" s="235"/>
      <c r="DW130" s="235"/>
      <c r="DX130" s="235"/>
      <c r="DY130" s="235"/>
      <c r="DZ130" s="235"/>
      <c r="EA130" s="235"/>
      <c r="EB130" s="235"/>
      <c r="EC130" s="235"/>
      <c r="ED130" s="235"/>
      <c r="EE130" s="235"/>
      <c r="EF130" s="235"/>
      <c r="EG130" s="235"/>
      <c r="EH130" s="235"/>
      <c r="EI130" s="235"/>
      <c r="EJ130" s="235"/>
      <c r="EK130" s="235"/>
      <c r="EL130" s="235"/>
      <c r="EM130" s="235"/>
      <c r="EN130" s="235"/>
      <c r="EO130" s="235"/>
      <c r="EP130" s="235"/>
      <c r="EQ130" s="235"/>
      <c r="ER130" s="235"/>
      <c r="ES130" s="235"/>
      <c r="ET130" s="235"/>
      <c r="EU130" s="235"/>
      <c r="EV130" s="235"/>
      <c r="EW130" s="235"/>
      <c r="EX130" s="235"/>
      <c r="EY130" s="235"/>
      <c r="EZ130" s="235"/>
      <c r="FA130" s="235"/>
      <c r="FB130" s="235"/>
      <c r="FC130" s="235"/>
      <c r="FD130" s="235"/>
    </row>
    <row r="131" spans="2:160" s="1" customFormat="1" x14ac:dyDescent="0.25">
      <c r="B131" s="33"/>
      <c r="C131" s="33"/>
      <c r="D131" s="261"/>
      <c r="E131" s="261"/>
      <c r="F131" s="261"/>
      <c r="G131" s="261"/>
      <c r="H131" s="261"/>
      <c r="I131" s="261"/>
      <c r="J131" s="261"/>
      <c r="K131" s="261"/>
      <c r="L131" s="261"/>
      <c r="M131" s="261"/>
      <c r="N131" s="261"/>
      <c r="O131" s="261"/>
      <c r="P131" s="261"/>
      <c r="Q131" s="261"/>
      <c r="R131" s="261"/>
      <c r="S131" s="261"/>
      <c r="T131" s="261"/>
      <c r="U131" s="235"/>
      <c r="V131" s="235"/>
      <c r="W131" s="235"/>
      <c r="X131" s="235"/>
      <c r="Y131" s="235"/>
      <c r="Z131" s="235"/>
      <c r="AA131" s="235"/>
      <c r="AB131" s="235"/>
      <c r="AC131" s="235"/>
      <c r="AD131" s="235"/>
      <c r="AE131" s="235"/>
      <c r="AF131" s="235"/>
      <c r="AG131" s="235"/>
      <c r="AH131" s="235"/>
      <c r="AI131" s="235"/>
      <c r="AJ131" s="235"/>
      <c r="AK131" s="235"/>
      <c r="AL131" s="235"/>
      <c r="AM131" s="235"/>
      <c r="AN131" s="235"/>
      <c r="AO131" s="235"/>
      <c r="AP131" s="235"/>
      <c r="AQ131" s="235"/>
      <c r="AR131" s="235"/>
      <c r="AS131" s="235"/>
      <c r="AT131" s="235"/>
      <c r="AU131" s="235"/>
      <c r="AV131" s="235"/>
      <c r="AW131" s="235"/>
      <c r="AX131" s="235"/>
      <c r="AY131" s="235"/>
      <c r="AZ131" s="235"/>
      <c r="BA131" s="235"/>
      <c r="BB131" s="235"/>
      <c r="BC131" s="235"/>
      <c r="BD131" s="235"/>
      <c r="BE131" s="235"/>
      <c r="BF131" s="235"/>
      <c r="BG131" s="235"/>
      <c r="BH131" s="235"/>
      <c r="BI131" s="235"/>
      <c r="BJ131" s="235"/>
      <c r="BK131" s="235"/>
      <c r="BL131" s="235"/>
      <c r="BM131" s="235"/>
      <c r="BN131" s="235"/>
      <c r="BO131" s="235"/>
      <c r="BP131" s="235"/>
      <c r="BQ131" s="235"/>
      <c r="BR131" s="235"/>
      <c r="BS131" s="235"/>
      <c r="BT131" s="235"/>
      <c r="BU131" s="235"/>
      <c r="BV131" s="235"/>
      <c r="BW131" s="235"/>
      <c r="BX131" s="235"/>
      <c r="BY131" s="235"/>
      <c r="BZ131" s="235"/>
      <c r="CA131" s="235"/>
      <c r="CB131" s="235"/>
      <c r="CC131" s="235"/>
      <c r="CD131" s="235"/>
      <c r="CE131" s="235"/>
      <c r="CF131" s="235"/>
      <c r="CG131" s="235"/>
      <c r="CH131" s="235"/>
      <c r="CI131" s="235"/>
      <c r="CJ131" s="235"/>
      <c r="CK131" s="235"/>
      <c r="CL131" s="235"/>
      <c r="CM131" s="235"/>
      <c r="CN131" s="235"/>
      <c r="CO131" s="235"/>
      <c r="CP131" s="235"/>
      <c r="CQ131" s="235"/>
      <c r="CR131" s="235"/>
      <c r="CS131" s="235"/>
      <c r="CT131" s="235"/>
      <c r="CU131" s="235"/>
      <c r="CV131" s="235"/>
      <c r="CW131" s="235"/>
      <c r="CX131" s="235"/>
      <c r="CY131" s="235"/>
      <c r="CZ131" s="235"/>
      <c r="DA131" s="235"/>
      <c r="DB131" s="235"/>
      <c r="DC131" s="235"/>
      <c r="DD131" s="235"/>
      <c r="DE131" s="235"/>
      <c r="DF131" s="235"/>
      <c r="DG131" s="235"/>
      <c r="DH131" s="235"/>
      <c r="DI131" s="235"/>
      <c r="DJ131" s="235"/>
      <c r="DK131" s="235"/>
      <c r="DL131" s="235"/>
      <c r="DM131" s="235"/>
      <c r="DN131" s="235"/>
      <c r="DO131" s="235"/>
      <c r="DP131" s="235"/>
      <c r="DQ131" s="235"/>
      <c r="DR131" s="235"/>
      <c r="DS131" s="235"/>
      <c r="DT131" s="235"/>
      <c r="DU131" s="235"/>
      <c r="DV131" s="235"/>
      <c r="DW131" s="235"/>
      <c r="DX131" s="235"/>
      <c r="DY131" s="235"/>
      <c r="DZ131" s="235"/>
      <c r="EA131" s="235"/>
      <c r="EB131" s="235"/>
      <c r="EC131" s="235"/>
      <c r="ED131" s="235"/>
      <c r="EE131" s="235"/>
      <c r="EF131" s="235"/>
      <c r="EG131" s="235"/>
      <c r="EH131" s="235"/>
      <c r="EI131" s="235"/>
      <c r="EJ131" s="235"/>
      <c r="EK131" s="235"/>
      <c r="EL131" s="235"/>
      <c r="EM131" s="235"/>
      <c r="EN131" s="235"/>
      <c r="EO131" s="235"/>
      <c r="EP131" s="235"/>
      <c r="EQ131" s="235"/>
      <c r="ER131" s="235"/>
      <c r="ES131" s="235"/>
      <c r="ET131" s="235"/>
      <c r="EU131" s="235"/>
      <c r="EV131" s="235"/>
      <c r="EW131" s="235"/>
      <c r="EX131" s="235"/>
      <c r="EY131" s="235"/>
      <c r="EZ131" s="235"/>
      <c r="FA131" s="235"/>
      <c r="FB131" s="235"/>
      <c r="FC131" s="235"/>
      <c r="FD131" s="235"/>
    </row>
    <row r="132" spans="2:160" s="1" customFormat="1" x14ac:dyDescent="0.25">
      <c r="B132" s="33"/>
      <c r="C132" s="33"/>
      <c r="D132" s="261"/>
      <c r="E132" s="261"/>
      <c r="F132" s="261"/>
      <c r="G132" s="261"/>
      <c r="H132" s="261"/>
      <c r="I132" s="261"/>
      <c r="J132" s="261"/>
      <c r="K132" s="261"/>
      <c r="L132" s="261"/>
      <c r="M132" s="261"/>
      <c r="N132" s="261"/>
      <c r="O132" s="261"/>
      <c r="P132" s="261"/>
      <c r="Q132" s="261"/>
      <c r="R132" s="261"/>
      <c r="S132" s="261"/>
      <c r="T132" s="261"/>
      <c r="U132" s="235"/>
      <c r="V132" s="235"/>
      <c r="W132" s="235"/>
      <c r="X132" s="235"/>
      <c r="Y132" s="235"/>
      <c r="Z132" s="235"/>
      <c r="AA132" s="235"/>
      <c r="AB132" s="235"/>
      <c r="AC132" s="235"/>
      <c r="AD132" s="235"/>
      <c r="AE132" s="235"/>
      <c r="AF132" s="235"/>
      <c r="AG132" s="235"/>
      <c r="AH132" s="235"/>
      <c r="AI132" s="235"/>
      <c r="AJ132" s="235"/>
      <c r="AK132" s="235"/>
      <c r="AL132" s="235"/>
      <c r="AM132" s="235"/>
      <c r="AN132" s="235"/>
      <c r="AO132" s="235"/>
      <c r="AP132" s="235"/>
      <c r="AQ132" s="235"/>
      <c r="AR132" s="235"/>
      <c r="AS132" s="235"/>
      <c r="AT132" s="235"/>
      <c r="AU132" s="235"/>
      <c r="AV132" s="235"/>
      <c r="AW132" s="235"/>
      <c r="AX132" s="235"/>
      <c r="AY132" s="235"/>
      <c r="AZ132" s="235"/>
      <c r="BA132" s="235"/>
      <c r="BB132" s="235"/>
      <c r="BC132" s="235"/>
      <c r="BD132" s="235"/>
      <c r="BE132" s="235"/>
      <c r="BF132" s="235"/>
      <c r="BG132" s="235"/>
      <c r="BH132" s="235"/>
      <c r="BI132" s="235"/>
      <c r="BJ132" s="235"/>
      <c r="BK132" s="235"/>
      <c r="BL132" s="235"/>
      <c r="BM132" s="235"/>
      <c r="BN132" s="235"/>
      <c r="BO132" s="235"/>
      <c r="BP132" s="235"/>
      <c r="BQ132" s="235"/>
      <c r="BR132" s="235"/>
      <c r="BS132" s="235"/>
      <c r="BT132" s="235"/>
      <c r="BU132" s="235"/>
      <c r="BV132" s="235"/>
      <c r="BW132" s="235"/>
      <c r="BX132" s="235"/>
      <c r="BY132" s="235"/>
      <c r="BZ132" s="235"/>
      <c r="CA132" s="235"/>
      <c r="CB132" s="235"/>
      <c r="CC132" s="235"/>
      <c r="CD132" s="235"/>
      <c r="CE132" s="235"/>
      <c r="CF132" s="235"/>
      <c r="CG132" s="235"/>
      <c r="CH132" s="235"/>
      <c r="CI132" s="235"/>
      <c r="CJ132" s="235"/>
      <c r="CK132" s="235"/>
      <c r="CL132" s="235"/>
      <c r="CM132" s="235"/>
      <c r="CN132" s="235"/>
      <c r="CO132" s="235"/>
      <c r="CP132" s="235"/>
      <c r="CQ132" s="235"/>
      <c r="CR132" s="235"/>
      <c r="CS132" s="235"/>
      <c r="CT132" s="235"/>
      <c r="CU132" s="235"/>
      <c r="CV132" s="235"/>
      <c r="CW132" s="235"/>
      <c r="CX132" s="235"/>
      <c r="CY132" s="235"/>
      <c r="CZ132" s="235"/>
      <c r="DA132" s="235"/>
      <c r="DB132" s="235"/>
      <c r="DC132" s="235"/>
      <c r="DD132" s="235"/>
      <c r="DE132" s="235"/>
      <c r="DF132" s="235"/>
      <c r="DG132" s="235"/>
      <c r="DH132" s="235"/>
      <c r="DI132" s="235"/>
      <c r="DJ132" s="235"/>
      <c r="DK132" s="235"/>
      <c r="DL132" s="235"/>
      <c r="DM132" s="235"/>
      <c r="DN132" s="235"/>
      <c r="DO132" s="235"/>
      <c r="DP132" s="235"/>
      <c r="DQ132" s="235"/>
      <c r="DR132" s="235"/>
      <c r="DS132" s="235"/>
      <c r="DT132" s="235"/>
      <c r="DU132" s="235"/>
      <c r="DV132" s="235"/>
      <c r="DW132" s="235"/>
      <c r="DX132" s="235"/>
      <c r="DY132" s="235"/>
      <c r="DZ132" s="235"/>
      <c r="EA132" s="235"/>
      <c r="EB132" s="235"/>
      <c r="EC132" s="235"/>
      <c r="ED132" s="235"/>
      <c r="EE132" s="235"/>
      <c r="EF132" s="235"/>
      <c r="EG132" s="235"/>
      <c r="EH132" s="235"/>
      <c r="EI132" s="235"/>
      <c r="EJ132" s="235"/>
      <c r="EK132" s="235"/>
      <c r="EL132" s="235"/>
      <c r="EM132" s="235"/>
      <c r="EN132" s="235"/>
      <c r="EO132" s="235"/>
      <c r="EP132" s="235"/>
      <c r="EQ132" s="235"/>
      <c r="ER132" s="235"/>
      <c r="ES132" s="235"/>
      <c r="ET132" s="235"/>
      <c r="EU132" s="235"/>
      <c r="EV132" s="235"/>
      <c r="EW132" s="235"/>
      <c r="EX132" s="235"/>
      <c r="EY132" s="235"/>
      <c r="EZ132" s="235"/>
      <c r="FA132" s="235"/>
      <c r="FB132" s="235"/>
      <c r="FC132" s="235"/>
      <c r="FD132" s="235"/>
    </row>
    <row r="133" spans="2:160" s="1" customFormat="1" x14ac:dyDescent="0.25">
      <c r="B133" s="33"/>
      <c r="C133" s="33"/>
      <c r="D133" s="261"/>
      <c r="E133" s="261"/>
      <c r="F133" s="261"/>
      <c r="G133" s="261"/>
      <c r="H133" s="261"/>
      <c r="I133" s="261"/>
      <c r="J133" s="261"/>
      <c r="K133" s="261"/>
      <c r="L133" s="261"/>
      <c r="M133" s="261"/>
      <c r="N133" s="261"/>
      <c r="O133" s="261"/>
      <c r="P133" s="261"/>
      <c r="Q133" s="261"/>
      <c r="R133" s="261"/>
      <c r="S133" s="261"/>
      <c r="T133" s="261"/>
      <c r="U133" s="235"/>
      <c r="V133" s="235"/>
      <c r="W133" s="235"/>
      <c r="X133" s="235"/>
      <c r="Y133" s="235"/>
      <c r="Z133" s="235"/>
      <c r="AA133" s="235"/>
      <c r="AB133" s="235"/>
      <c r="AC133" s="235"/>
      <c r="AD133" s="235"/>
      <c r="AE133" s="235"/>
      <c r="AF133" s="235"/>
      <c r="AG133" s="235"/>
      <c r="AH133" s="235"/>
      <c r="AI133" s="235"/>
      <c r="AJ133" s="235"/>
      <c r="AK133" s="235"/>
      <c r="AL133" s="235"/>
      <c r="AM133" s="235"/>
      <c r="AN133" s="235"/>
      <c r="AO133" s="235"/>
      <c r="AP133" s="235"/>
      <c r="AQ133" s="235"/>
      <c r="AR133" s="235"/>
      <c r="AS133" s="235"/>
      <c r="AT133" s="235"/>
      <c r="AU133" s="235"/>
      <c r="AV133" s="235"/>
      <c r="AW133" s="235"/>
      <c r="AX133" s="235"/>
      <c r="AY133" s="235"/>
      <c r="AZ133" s="235"/>
      <c r="BA133" s="235"/>
      <c r="BB133" s="235"/>
      <c r="BC133" s="235"/>
      <c r="BD133" s="235"/>
      <c r="BE133" s="235"/>
      <c r="BF133" s="235"/>
      <c r="BG133" s="235"/>
      <c r="BH133" s="235"/>
      <c r="BI133" s="235"/>
      <c r="BJ133" s="235"/>
      <c r="BK133" s="235"/>
      <c r="BL133" s="235"/>
      <c r="BM133" s="235"/>
      <c r="BN133" s="235"/>
      <c r="BO133" s="235"/>
      <c r="BP133" s="235"/>
      <c r="BQ133" s="235"/>
      <c r="BR133" s="235"/>
      <c r="BS133" s="235"/>
      <c r="BT133" s="235"/>
      <c r="BU133" s="235"/>
      <c r="BV133" s="235"/>
      <c r="BW133" s="235"/>
      <c r="BX133" s="235"/>
      <c r="BY133" s="235"/>
      <c r="BZ133" s="235"/>
      <c r="CA133" s="235"/>
      <c r="CB133" s="235"/>
      <c r="CC133" s="235"/>
      <c r="CD133" s="235"/>
      <c r="CE133" s="235"/>
      <c r="CF133" s="235"/>
      <c r="CG133" s="235"/>
      <c r="CH133" s="235"/>
      <c r="CI133" s="235"/>
      <c r="CJ133" s="235"/>
      <c r="CK133" s="235"/>
      <c r="CL133" s="235"/>
      <c r="CM133" s="235"/>
      <c r="CN133" s="235"/>
      <c r="CO133" s="235"/>
      <c r="CP133" s="235"/>
      <c r="CQ133" s="235"/>
      <c r="CR133" s="235"/>
      <c r="CS133" s="235"/>
      <c r="CT133" s="235"/>
      <c r="CU133" s="235"/>
      <c r="CV133" s="235"/>
      <c r="CW133" s="235"/>
      <c r="CX133" s="235"/>
      <c r="CY133" s="235"/>
      <c r="CZ133" s="235"/>
      <c r="DA133" s="235"/>
      <c r="DB133" s="235"/>
      <c r="DC133" s="235"/>
      <c r="DD133" s="235"/>
      <c r="DE133" s="235"/>
      <c r="DF133" s="235"/>
      <c r="DG133" s="235"/>
      <c r="DH133" s="235"/>
      <c r="DI133" s="235"/>
      <c r="DJ133" s="235"/>
      <c r="DK133" s="235"/>
      <c r="DL133" s="235"/>
      <c r="DM133" s="235"/>
      <c r="DN133" s="235"/>
      <c r="DO133" s="235"/>
      <c r="DP133" s="235"/>
      <c r="DQ133" s="235"/>
      <c r="DR133" s="235"/>
      <c r="DS133" s="235"/>
      <c r="DT133" s="235"/>
      <c r="DU133" s="235"/>
      <c r="DV133" s="235"/>
      <c r="DW133" s="235"/>
      <c r="DX133" s="235"/>
      <c r="DY133" s="235"/>
      <c r="DZ133" s="235"/>
      <c r="EA133" s="235"/>
      <c r="EB133" s="235"/>
      <c r="EC133" s="235"/>
      <c r="ED133" s="235"/>
      <c r="EE133" s="235"/>
      <c r="EF133" s="235"/>
      <c r="EG133" s="235"/>
      <c r="EH133" s="235"/>
      <c r="EI133" s="235"/>
      <c r="EJ133" s="235"/>
      <c r="EK133" s="235"/>
      <c r="EL133" s="235"/>
      <c r="EM133" s="235"/>
      <c r="EN133" s="235"/>
      <c r="EO133" s="235"/>
      <c r="EP133" s="235"/>
      <c r="EQ133" s="235"/>
      <c r="ER133" s="235"/>
      <c r="ES133" s="235"/>
      <c r="ET133" s="235"/>
      <c r="EU133" s="235"/>
      <c r="EV133" s="235"/>
      <c r="EW133" s="235"/>
      <c r="EX133" s="235"/>
      <c r="EY133" s="235"/>
      <c r="EZ133" s="235"/>
      <c r="FA133" s="235"/>
      <c r="FB133" s="235"/>
      <c r="FC133" s="235"/>
      <c r="FD133" s="235"/>
    </row>
    <row r="134" spans="2:160" s="1" customFormat="1" x14ac:dyDescent="0.25">
      <c r="B134" s="33"/>
      <c r="C134" s="33"/>
      <c r="D134" s="261"/>
      <c r="E134" s="261"/>
      <c r="F134" s="261"/>
      <c r="G134" s="261"/>
      <c r="H134" s="261"/>
      <c r="I134" s="261"/>
      <c r="J134" s="261"/>
      <c r="K134" s="261"/>
      <c r="L134" s="261"/>
      <c r="M134" s="261"/>
      <c r="N134" s="261"/>
      <c r="O134" s="261"/>
      <c r="P134" s="261"/>
      <c r="Q134" s="261"/>
      <c r="R134" s="261"/>
      <c r="S134" s="261"/>
      <c r="T134" s="261"/>
      <c r="U134" s="235"/>
      <c r="V134" s="235"/>
      <c r="W134" s="235"/>
      <c r="X134" s="235"/>
      <c r="Y134" s="235"/>
      <c r="Z134" s="235"/>
      <c r="AA134" s="235"/>
      <c r="AB134" s="235"/>
      <c r="AC134" s="235"/>
      <c r="AD134" s="235"/>
      <c r="AE134" s="235"/>
      <c r="AF134" s="235"/>
      <c r="AG134" s="235"/>
      <c r="AH134" s="235"/>
      <c r="AI134" s="235"/>
      <c r="AJ134" s="235"/>
      <c r="AK134" s="235"/>
      <c r="AL134" s="235"/>
      <c r="AM134" s="235"/>
      <c r="AN134" s="235"/>
      <c r="AO134" s="235"/>
      <c r="AP134" s="235"/>
      <c r="AQ134" s="235"/>
      <c r="AR134" s="235"/>
      <c r="AS134" s="235"/>
      <c r="AT134" s="235"/>
      <c r="AU134" s="235"/>
      <c r="AV134" s="235"/>
      <c r="AW134" s="235"/>
      <c r="AX134" s="235"/>
      <c r="AY134" s="235"/>
      <c r="AZ134" s="235"/>
      <c r="BA134" s="235"/>
      <c r="BB134" s="235"/>
      <c r="BC134" s="235"/>
      <c r="BD134" s="235"/>
      <c r="BE134" s="235"/>
      <c r="BF134" s="235"/>
      <c r="BG134" s="235"/>
      <c r="BH134" s="235"/>
      <c r="BI134" s="235"/>
      <c r="BJ134" s="235"/>
      <c r="BK134" s="235"/>
      <c r="BL134" s="235"/>
      <c r="BM134" s="235"/>
      <c r="BN134" s="235"/>
      <c r="BO134" s="235"/>
      <c r="BP134" s="235"/>
      <c r="BQ134" s="235"/>
      <c r="BR134" s="235"/>
      <c r="BS134" s="235"/>
      <c r="BT134" s="235"/>
      <c r="BU134" s="235"/>
      <c r="BV134" s="235"/>
      <c r="BW134" s="235"/>
      <c r="BX134" s="235"/>
      <c r="BY134" s="235"/>
      <c r="BZ134" s="235"/>
      <c r="CA134" s="235"/>
      <c r="CB134" s="235"/>
      <c r="CC134" s="235"/>
      <c r="CD134" s="235"/>
      <c r="CE134" s="235"/>
      <c r="CF134" s="235"/>
      <c r="CG134" s="235"/>
      <c r="CH134" s="235"/>
      <c r="CI134" s="235"/>
      <c r="CJ134" s="235"/>
      <c r="CK134" s="235"/>
      <c r="CL134" s="235"/>
      <c r="CM134" s="235"/>
      <c r="CN134" s="235"/>
      <c r="CO134" s="235"/>
      <c r="CP134" s="235"/>
      <c r="CQ134" s="235"/>
      <c r="CR134" s="235"/>
      <c r="CS134" s="235"/>
      <c r="CT134" s="235"/>
      <c r="CU134" s="235"/>
      <c r="CV134" s="235"/>
      <c r="CW134" s="235"/>
      <c r="CX134" s="235"/>
      <c r="CY134" s="235"/>
      <c r="CZ134" s="235"/>
      <c r="DA134" s="235"/>
      <c r="DB134" s="235"/>
      <c r="DC134" s="235"/>
      <c r="DD134" s="235"/>
      <c r="DE134" s="235"/>
      <c r="DF134" s="235"/>
      <c r="DG134" s="235"/>
      <c r="DH134" s="235"/>
      <c r="DI134" s="235"/>
      <c r="DJ134" s="235"/>
      <c r="DK134" s="235"/>
      <c r="DL134" s="235"/>
      <c r="DM134" s="235"/>
      <c r="DN134" s="235"/>
      <c r="DO134" s="235"/>
      <c r="DP134" s="235"/>
      <c r="DQ134" s="235"/>
      <c r="DR134" s="235"/>
      <c r="DS134" s="235"/>
      <c r="DT134" s="235"/>
      <c r="DU134" s="235"/>
      <c r="DV134" s="235"/>
      <c r="DW134" s="235"/>
      <c r="DX134" s="235"/>
      <c r="DY134" s="235"/>
      <c r="DZ134" s="235"/>
      <c r="EA134" s="235"/>
      <c r="EB134" s="235"/>
      <c r="EC134" s="235"/>
      <c r="ED134" s="235"/>
      <c r="EE134" s="235"/>
      <c r="EF134" s="235"/>
      <c r="EG134" s="235"/>
      <c r="EH134" s="235"/>
      <c r="EI134" s="235"/>
      <c r="EJ134" s="235"/>
      <c r="EK134" s="235"/>
      <c r="EL134" s="235"/>
      <c r="EM134" s="235"/>
      <c r="EN134" s="235"/>
      <c r="EO134" s="235"/>
      <c r="EP134" s="235"/>
      <c r="EQ134" s="235"/>
      <c r="ER134" s="235"/>
      <c r="ES134" s="235"/>
      <c r="ET134" s="235"/>
      <c r="EU134" s="235"/>
      <c r="EV134" s="235"/>
      <c r="EW134" s="235"/>
      <c r="EX134" s="235"/>
      <c r="EY134" s="235"/>
      <c r="EZ134" s="235"/>
      <c r="FA134" s="235"/>
      <c r="FB134" s="235"/>
      <c r="FC134" s="235"/>
      <c r="FD134" s="235"/>
    </row>
    <row r="135" spans="2:160" s="1" customFormat="1" x14ac:dyDescent="0.25">
      <c r="B135" s="33"/>
      <c r="C135" s="33"/>
      <c r="D135" s="261"/>
      <c r="E135" s="261"/>
      <c r="F135" s="261"/>
      <c r="G135" s="261"/>
      <c r="H135" s="261"/>
      <c r="I135" s="261"/>
      <c r="J135" s="261"/>
      <c r="K135" s="261"/>
      <c r="L135" s="261"/>
      <c r="M135" s="261"/>
      <c r="N135" s="261"/>
      <c r="O135" s="261"/>
      <c r="P135" s="261"/>
      <c r="Q135" s="261"/>
      <c r="R135" s="261"/>
      <c r="S135" s="261"/>
      <c r="T135" s="261"/>
      <c r="U135" s="235"/>
      <c r="V135" s="235"/>
      <c r="W135" s="235"/>
      <c r="X135" s="235"/>
      <c r="Y135" s="235"/>
      <c r="Z135" s="235"/>
      <c r="AA135" s="235"/>
      <c r="AB135" s="235"/>
      <c r="AC135" s="235"/>
      <c r="AD135" s="235"/>
      <c r="AE135" s="235"/>
      <c r="AF135" s="235"/>
      <c r="AG135" s="235"/>
      <c r="AH135" s="235"/>
      <c r="AI135" s="235"/>
      <c r="AJ135" s="235"/>
      <c r="AK135" s="235"/>
      <c r="AL135" s="235"/>
      <c r="AM135" s="235"/>
      <c r="AN135" s="235"/>
      <c r="AO135" s="235"/>
      <c r="AP135" s="235"/>
      <c r="AQ135" s="235"/>
      <c r="AR135" s="235"/>
      <c r="AS135" s="235"/>
      <c r="AT135" s="235"/>
      <c r="AU135" s="235"/>
      <c r="AV135" s="235"/>
      <c r="AW135" s="235"/>
      <c r="AX135" s="235"/>
      <c r="AY135" s="235"/>
      <c r="AZ135" s="235"/>
      <c r="BA135" s="235"/>
      <c r="BB135" s="235"/>
      <c r="BC135" s="235"/>
      <c r="BD135" s="235"/>
      <c r="BE135" s="235"/>
      <c r="BF135" s="235"/>
      <c r="BG135" s="235"/>
      <c r="BH135" s="235"/>
      <c r="BI135" s="235"/>
      <c r="BJ135" s="235"/>
      <c r="BK135" s="235"/>
      <c r="BL135" s="235"/>
      <c r="BM135" s="235"/>
      <c r="BN135" s="235"/>
      <c r="BO135" s="235"/>
      <c r="BP135" s="235"/>
      <c r="BQ135" s="235"/>
      <c r="BR135" s="235"/>
      <c r="BS135" s="235"/>
      <c r="BT135" s="235"/>
      <c r="BU135" s="235"/>
      <c r="BV135" s="235"/>
      <c r="BW135" s="235"/>
      <c r="BX135" s="235"/>
      <c r="BY135" s="235"/>
      <c r="BZ135" s="235"/>
      <c r="CA135" s="235"/>
      <c r="CB135" s="235"/>
      <c r="CC135" s="235"/>
      <c r="CD135" s="235"/>
      <c r="CE135" s="235"/>
      <c r="CF135" s="235"/>
      <c r="CG135" s="235"/>
      <c r="CH135" s="235"/>
      <c r="CI135" s="235"/>
      <c r="CJ135" s="235"/>
      <c r="CK135" s="235"/>
      <c r="CL135" s="235"/>
      <c r="CM135" s="235"/>
      <c r="CN135" s="235"/>
      <c r="CO135" s="235"/>
      <c r="CP135" s="235"/>
      <c r="CQ135" s="235"/>
      <c r="CR135" s="235"/>
      <c r="CS135" s="235"/>
      <c r="CT135" s="235"/>
      <c r="CU135" s="235"/>
      <c r="CV135" s="235"/>
      <c r="CW135" s="235"/>
      <c r="CX135" s="235"/>
      <c r="CY135" s="235"/>
      <c r="CZ135" s="235"/>
      <c r="DA135" s="235"/>
      <c r="DB135" s="235"/>
      <c r="DC135" s="235"/>
      <c r="DD135" s="235"/>
      <c r="DE135" s="235"/>
      <c r="DF135" s="235"/>
      <c r="DG135" s="235"/>
      <c r="DH135" s="235"/>
      <c r="DI135" s="235"/>
      <c r="DJ135" s="235"/>
      <c r="DK135" s="235"/>
      <c r="DL135" s="235"/>
      <c r="DM135" s="235"/>
      <c r="DN135" s="235"/>
      <c r="DO135" s="235"/>
      <c r="DP135" s="235"/>
      <c r="DQ135" s="235"/>
      <c r="DR135" s="235"/>
      <c r="DS135" s="235"/>
      <c r="DT135" s="235"/>
      <c r="DU135" s="235"/>
      <c r="DV135" s="235"/>
      <c r="DW135" s="235"/>
      <c r="DX135" s="235"/>
      <c r="DY135" s="235"/>
      <c r="DZ135" s="235"/>
      <c r="EA135" s="235"/>
      <c r="EB135" s="235"/>
      <c r="EC135" s="235"/>
      <c r="ED135" s="235"/>
      <c r="EE135" s="235"/>
      <c r="EF135" s="235"/>
      <c r="EG135" s="235"/>
      <c r="EH135" s="235"/>
      <c r="EI135" s="235"/>
      <c r="EJ135" s="235"/>
      <c r="EK135" s="235"/>
      <c r="EL135" s="235"/>
      <c r="EM135" s="235"/>
      <c r="EN135" s="235"/>
      <c r="EO135" s="235"/>
      <c r="EP135" s="235"/>
      <c r="EQ135" s="235"/>
      <c r="ER135" s="235"/>
      <c r="ES135" s="235"/>
      <c r="ET135" s="235"/>
      <c r="EU135" s="235"/>
      <c r="EV135" s="235"/>
      <c r="EW135" s="235"/>
      <c r="EX135" s="235"/>
      <c r="EY135" s="235"/>
      <c r="EZ135" s="235"/>
      <c r="FA135" s="235"/>
      <c r="FB135" s="235"/>
      <c r="FC135" s="235"/>
      <c r="FD135" s="235"/>
    </row>
    <row r="136" spans="2:160" s="1" customFormat="1" x14ac:dyDescent="0.25">
      <c r="B136" s="33"/>
      <c r="C136" s="33"/>
      <c r="D136" s="261"/>
      <c r="E136" s="261"/>
      <c r="F136" s="261"/>
      <c r="G136" s="261"/>
      <c r="H136" s="261"/>
      <c r="I136" s="261"/>
      <c r="J136" s="261"/>
      <c r="K136" s="261"/>
      <c r="L136" s="261"/>
      <c r="M136" s="261"/>
      <c r="N136" s="261"/>
      <c r="O136" s="261"/>
      <c r="P136" s="261"/>
      <c r="Q136" s="261"/>
      <c r="R136" s="261"/>
      <c r="S136" s="261"/>
      <c r="T136" s="261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235"/>
      <c r="AI136" s="235"/>
      <c r="AJ136" s="235"/>
      <c r="AK136" s="235"/>
      <c r="AL136" s="235"/>
      <c r="AM136" s="235"/>
      <c r="AN136" s="235"/>
      <c r="AO136" s="235"/>
      <c r="AP136" s="235"/>
      <c r="AQ136" s="235"/>
      <c r="AR136" s="235"/>
      <c r="AS136" s="235"/>
      <c r="AT136" s="235"/>
      <c r="AU136" s="235"/>
      <c r="AV136" s="235"/>
      <c r="AW136" s="235"/>
      <c r="AX136" s="235"/>
      <c r="AY136" s="235"/>
      <c r="AZ136" s="235"/>
      <c r="BA136" s="235"/>
      <c r="BB136" s="235"/>
      <c r="BC136" s="235"/>
      <c r="BD136" s="235"/>
      <c r="BE136" s="235"/>
      <c r="BF136" s="235"/>
      <c r="BG136" s="235"/>
      <c r="BH136" s="235"/>
      <c r="BI136" s="235"/>
      <c r="BJ136" s="235"/>
      <c r="BK136" s="235"/>
      <c r="BL136" s="235"/>
      <c r="BM136" s="235"/>
      <c r="BN136" s="235"/>
      <c r="BO136" s="235"/>
      <c r="BP136" s="235"/>
      <c r="BQ136" s="235"/>
      <c r="BR136" s="235"/>
      <c r="BS136" s="235"/>
      <c r="BT136" s="235"/>
      <c r="BU136" s="235"/>
      <c r="BV136" s="235"/>
      <c r="BW136" s="235"/>
      <c r="BX136" s="235"/>
      <c r="BY136" s="235"/>
      <c r="BZ136" s="235"/>
      <c r="CA136" s="235"/>
      <c r="CB136" s="235"/>
      <c r="CC136" s="235"/>
      <c r="CD136" s="235"/>
      <c r="CE136" s="235"/>
      <c r="CF136" s="235"/>
      <c r="CG136" s="235"/>
      <c r="CH136" s="235"/>
      <c r="CI136" s="235"/>
      <c r="CJ136" s="235"/>
      <c r="CK136" s="235"/>
      <c r="CL136" s="235"/>
      <c r="CM136" s="235"/>
      <c r="CN136" s="235"/>
      <c r="CO136" s="235"/>
      <c r="CP136" s="235"/>
      <c r="CQ136" s="235"/>
      <c r="CR136" s="235"/>
      <c r="CS136" s="235"/>
      <c r="CT136" s="235"/>
      <c r="CU136" s="235"/>
      <c r="CV136" s="235"/>
      <c r="CW136" s="235"/>
      <c r="CX136" s="235"/>
      <c r="CY136" s="235"/>
      <c r="CZ136" s="235"/>
      <c r="DA136" s="235"/>
      <c r="DB136" s="235"/>
      <c r="DC136" s="235"/>
      <c r="DD136" s="235"/>
      <c r="DE136" s="235"/>
      <c r="DF136" s="235"/>
      <c r="DG136" s="235"/>
      <c r="DH136" s="235"/>
      <c r="DI136" s="235"/>
      <c r="DJ136" s="235"/>
      <c r="DK136" s="235"/>
      <c r="DL136" s="235"/>
      <c r="DM136" s="235"/>
      <c r="DN136" s="235"/>
      <c r="DO136" s="235"/>
      <c r="DP136" s="235"/>
      <c r="DQ136" s="235"/>
      <c r="DR136" s="235"/>
      <c r="DS136" s="235"/>
      <c r="DT136" s="235"/>
      <c r="DU136" s="235"/>
      <c r="DV136" s="235"/>
      <c r="DW136" s="235"/>
      <c r="DX136" s="235"/>
      <c r="DY136" s="235"/>
      <c r="DZ136" s="235"/>
      <c r="EA136" s="235"/>
      <c r="EB136" s="235"/>
      <c r="EC136" s="235"/>
      <c r="ED136" s="235"/>
      <c r="EE136" s="235"/>
      <c r="EF136" s="235"/>
      <c r="EG136" s="235"/>
      <c r="EH136" s="235"/>
      <c r="EI136" s="235"/>
      <c r="EJ136" s="235"/>
      <c r="EK136" s="235"/>
      <c r="EL136" s="235"/>
      <c r="EM136" s="235"/>
      <c r="EN136" s="235"/>
      <c r="EO136" s="235"/>
      <c r="EP136" s="235"/>
      <c r="EQ136" s="235"/>
      <c r="ER136" s="235"/>
      <c r="ES136" s="235"/>
      <c r="ET136" s="235"/>
      <c r="EU136" s="235"/>
      <c r="EV136" s="235"/>
      <c r="EW136" s="235"/>
      <c r="EX136" s="235"/>
      <c r="EY136" s="235"/>
      <c r="EZ136" s="235"/>
      <c r="FA136" s="235"/>
      <c r="FB136" s="235"/>
      <c r="FC136" s="235"/>
      <c r="FD136" s="235"/>
    </row>
    <row r="137" spans="2:160" s="1" customFormat="1" x14ac:dyDescent="0.25">
      <c r="B137" s="33"/>
      <c r="C137" s="33"/>
      <c r="D137" s="261"/>
      <c r="E137" s="261"/>
      <c r="F137" s="261"/>
      <c r="G137" s="261"/>
      <c r="H137" s="261"/>
      <c r="I137" s="261"/>
      <c r="J137" s="261"/>
      <c r="K137" s="261"/>
      <c r="L137" s="261"/>
      <c r="M137" s="261"/>
      <c r="N137" s="261"/>
      <c r="O137" s="261"/>
      <c r="P137" s="261"/>
      <c r="Q137" s="261"/>
      <c r="R137" s="261"/>
      <c r="S137" s="261"/>
      <c r="T137" s="261"/>
      <c r="U137" s="235"/>
      <c r="V137" s="235"/>
      <c r="W137" s="235"/>
      <c r="X137" s="235"/>
      <c r="Y137" s="235"/>
      <c r="Z137" s="235"/>
      <c r="AA137" s="235"/>
      <c r="AB137" s="235"/>
      <c r="AC137" s="235"/>
      <c r="AD137" s="235"/>
      <c r="AE137" s="235"/>
      <c r="AF137" s="235"/>
      <c r="AG137" s="235"/>
      <c r="AH137" s="235"/>
      <c r="AI137" s="235"/>
      <c r="AJ137" s="235"/>
      <c r="AK137" s="235"/>
      <c r="AL137" s="235"/>
      <c r="AM137" s="235"/>
      <c r="AN137" s="235"/>
      <c r="AO137" s="235"/>
      <c r="AP137" s="235"/>
      <c r="AQ137" s="235"/>
      <c r="AR137" s="235"/>
      <c r="AS137" s="235"/>
      <c r="AT137" s="235"/>
      <c r="AU137" s="235"/>
      <c r="AV137" s="235"/>
      <c r="AW137" s="235"/>
      <c r="AX137" s="235"/>
      <c r="AY137" s="235"/>
      <c r="AZ137" s="235"/>
      <c r="BA137" s="235"/>
      <c r="BB137" s="235"/>
      <c r="BC137" s="235"/>
      <c r="BD137" s="235"/>
      <c r="BE137" s="235"/>
      <c r="BF137" s="235"/>
      <c r="BG137" s="235"/>
      <c r="BH137" s="235"/>
      <c r="BI137" s="235"/>
      <c r="BJ137" s="235"/>
      <c r="BK137" s="235"/>
      <c r="BL137" s="235"/>
      <c r="BM137" s="235"/>
      <c r="BN137" s="235"/>
      <c r="BO137" s="235"/>
      <c r="BP137" s="235"/>
      <c r="BQ137" s="235"/>
      <c r="BR137" s="235"/>
      <c r="BS137" s="235"/>
      <c r="BT137" s="235"/>
      <c r="BU137" s="235"/>
      <c r="BV137" s="235"/>
      <c r="BW137" s="235"/>
      <c r="BX137" s="235"/>
      <c r="BY137" s="235"/>
      <c r="BZ137" s="235"/>
      <c r="CA137" s="235"/>
      <c r="CB137" s="235"/>
      <c r="CC137" s="235"/>
      <c r="CD137" s="235"/>
      <c r="CE137" s="235"/>
      <c r="CF137" s="235"/>
      <c r="CG137" s="235"/>
      <c r="CH137" s="235"/>
      <c r="CI137" s="235"/>
      <c r="CJ137" s="235"/>
      <c r="CK137" s="235"/>
      <c r="CL137" s="235"/>
      <c r="CM137" s="235"/>
      <c r="CN137" s="235"/>
      <c r="CO137" s="235"/>
      <c r="CP137" s="235"/>
      <c r="CQ137" s="235"/>
      <c r="CR137" s="235"/>
      <c r="CS137" s="235"/>
      <c r="CT137" s="235"/>
      <c r="CU137" s="235"/>
      <c r="CV137" s="235"/>
      <c r="CW137" s="235"/>
      <c r="CX137" s="235"/>
      <c r="CY137" s="235"/>
      <c r="CZ137" s="235"/>
      <c r="DA137" s="235"/>
      <c r="DB137" s="235"/>
      <c r="DC137" s="235"/>
      <c r="DD137" s="235"/>
      <c r="DE137" s="235"/>
      <c r="DF137" s="235"/>
      <c r="DG137" s="235"/>
      <c r="DH137" s="235"/>
      <c r="DI137" s="235"/>
      <c r="DJ137" s="235"/>
      <c r="DK137" s="235"/>
      <c r="DL137" s="235"/>
      <c r="DM137" s="235"/>
      <c r="DN137" s="235"/>
      <c r="DO137" s="235"/>
      <c r="DP137" s="235"/>
      <c r="DQ137" s="235"/>
      <c r="DR137" s="235"/>
      <c r="DS137" s="235"/>
      <c r="DT137" s="235"/>
      <c r="DU137" s="235"/>
      <c r="DV137" s="235"/>
      <c r="DW137" s="235"/>
      <c r="DX137" s="235"/>
      <c r="DY137" s="235"/>
      <c r="DZ137" s="235"/>
      <c r="EA137" s="235"/>
      <c r="EB137" s="235"/>
      <c r="EC137" s="235"/>
      <c r="ED137" s="235"/>
      <c r="EE137" s="235"/>
      <c r="EF137" s="235"/>
      <c r="EG137" s="235"/>
      <c r="EH137" s="235"/>
      <c r="EI137" s="235"/>
      <c r="EJ137" s="235"/>
      <c r="EK137" s="235"/>
      <c r="EL137" s="235"/>
      <c r="EM137" s="235"/>
      <c r="EN137" s="235"/>
      <c r="EO137" s="235"/>
      <c r="EP137" s="235"/>
      <c r="EQ137" s="235"/>
      <c r="ER137" s="235"/>
      <c r="ES137" s="235"/>
      <c r="ET137" s="235"/>
      <c r="EU137" s="235"/>
      <c r="EV137" s="235"/>
      <c r="EW137" s="235"/>
      <c r="EX137" s="235"/>
      <c r="EY137" s="235"/>
      <c r="EZ137" s="235"/>
      <c r="FA137" s="235"/>
      <c r="FB137" s="235"/>
      <c r="FC137" s="235"/>
      <c r="FD137" s="235"/>
    </row>
    <row r="138" spans="2:160" s="1" customFormat="1" x14ac:dyDescent="0.25">
      <c r="B138" s="33"/>
      <c r="C138" s="33"/>
      <c r="D138" s="261"/>
      <c r="E138" s="261"/>
      <c r="F138" s="261"/>
      <c r="G138" s="261"/>
      <c r="H138" s="261"/>
      <c r="I138" s="261"/>
      <c r="J138" s="261"/>
      <c r="K138" s="261"/>
      <c r="L138" s="261"/>
      <c r="M138" s="261"/>
      <c r="N138" s="261"/>
      <c r="O138" s="261"/>
      <c r="P138" s="261"/>
      <c r="Q138" s="261"/>
      <c r="R138" s="261"/>
      <c r="S138" s="261"/>
      <c r="T138" s="261"/>
      <c r="U138" s="235"/>
      <c r="V138" s="235"/>
      <c r="W138" s="235"/>
      <c r="X138" s="235"/>
      <c r="Y138" s="235"/>
      <c r="Z138" s="235"/>
      <c r="AA138" s="235"/>
      <c r="AB138" s="235"/>
      <c r="AC138" s="235"/>
      <c r="AD138" s="235"/>
      <c r="AE138" s="235"/>
      <c r="AF138" s="235"/>
      <c r="AG138" s="235"/>
      <c r="AH138" s="235"/>
      <c r="AI138" s="235"/>
      <c r="AJ138" s="235"/>
      <c r="AK138" s="235"/>
      <c r="AL138" s="235"/>
      <c r="AM138" s="235"/>
      <c r="AN138" s="235"/>
      <c r="AO138" s="235"/>
      <c r="AP138" s="235"/>
      <c r="AQ138" s="235"/>
      <c r="AR138" s="235"/>
      <c r="AS138" s="235"/>
      <c r="AT138" s="235"/>
      <c r="AU138" s="235"/>
      <c r="AV138" s="235"/>
      <c r="AW138" s="235"/>
      <c r="AX138" s="235"/>
      <c r="AY138" s="235"/>
      <c r="AZ138" s="235"/>
      <c r="BA138" s="235"/>
      <c r="BB138" s="235"/>
      <c r="BC138" s="235"/>
      <c r="BD138" s="235"/>
      <c r="BE138" s="235"/>
      <c r="BF138" s="235"/>
      <c r="BG138" s="235"/>
      <c r="BH138" s="235"/>
      <c r="BI138" s="235"/>
      <c r="BJ138" s="235"/>
      <c r="BK138" s="235"/>
      <c r="BL138" s="235"/>
      <c r="BM138" s="235"/>
      <c r="BN138" s="235"/>
      <c r="BO138" s="235"/>
      <c r="BP138" s="235"/>
      <c r="BQ138" s="235"/>
      <c r="BR138" s="235"/>
      <c r="BS138" s="235"/>
      <c r="BT138" s="235"/>
      <c r="BU138" s="235"/>
      <c r="BV138" s="235"/>
      <c r="BW138" s="235"/>
      <c r="BX138" s="235"/>
      <c r="BY138" s="235"/>
      <c r="BZ138" s="235"/>
      <c r="CA138" s="235"/>
      <c r="CB138" s="235"/>
      <c r="CC138" s="235"/>
      <c r="CD138" s="235"/>
      <c r="CE138" s="235"/>
      <c r="CF138" s="235"/>
      <c r="CG138" s="235"/>
      <c r="CH138" s="235"/>
      <c r="CI138" s="235"/>
      <c r="CJ138" s="235"/>
      <c r="CK138" s="235"/>
      <c r="CL138" s="235"/>
      <c r="CM138" s="235"/>
      <c r="CN138" s="235"/>
      <c r="CO138" s="235"/>
      <c r="CP138" s="235"/>
      <c r="CQ138" s="235"/>
      <c r="CR138" s="235"/>
      <c r="CS138" s="235"/>
      <c r="CT138" s="235"/>
      <c r="CU138" s="235"/>
      <c r="CV138" s="235"/>
      <c r="CW138" s="235"/>
      <c r="CX138" s="235"/>
      <c r="CY138" s="235"/>
      <c r="CZ138" s="235"/>
      <c r="DA138" s="235"/>
      <c r="DB138" s="235"/>
      <c r="DC138" s="235"/>
      <c r="DD138" s="235"/>
      <c r="DE138" s="235"/>
      <c r="DF138" s="235"/>
      <c r="DG138" s="235"/>
      <c r="DH138" s="235"/>
      <c r="DI138" s="235"/>
      <c r="DJ138" s="235"/>
      <c r="DK138" s="235"/>
      <c r="DL138" s="235"/>
      <c r="DM138" s="235"/>
      <c r="DN138" s="235"/>
      <c r="DO138" s="235"/>
      <c r="DP138" s="235"/>
      <c r="DQ138" s="235"/>
      <c r="DR138" s="235"/>
      <c r="DS138" s="235"/>
      <c r="DT138" s="235"/>
      <c r="DU138" s="235"/>
      <c r="DV138" s="235"/>
      <c r="DW138" s="235"/>
      <c r="DX138" s="235"/>
      <c r="DY138" s="235"/>
      <c r="DZ138" s="235"/>
      <c r="EA138" s="235"/>
      <c r="EB138" s="235"/>
      <c r="EC138" s="235"/>
      <c r="ED138" s="235"/>
      <c r="EE138" s="235"/>
      <c r="EF138" s="235"/>
      <c r="EG138" s="235"/>
      <c r="EH138" s="235"/>
      <c r="EI138" s="235"/>
      <c r="EJ138" s="235"/>
      <c r="EK138" s="235"/>
      <c r="EL138" s="235"/>
      <c r="EM138" s="235"/>
      <c r="EN138" s="235"/>
      <c r="EO138" s="235"/>
      <c r="EP138" s="235"/>
      <c r="EQ138" s="235"/>
      <c r="ER138" s="235"/>
      <c r="ES138" s="235"/>
      <c r="ET138" s="235"/>
      <c r="EU138" s="235"/>
      <c r="EV138" s="235"/>
      <c r="EW138" s="235"/>
      <c r="EX138" s="235"/>
      <c r="EY138" s="235"/>
      <c r="EZ138" s="235"/>
      <c r="FA138" s="235"/>
      <c r="FB138" s="235"/>
      <c r="FC138" s="235"/>
      <c r="FD138" s="235"/>
    </row>
    <row r="139" spans="2:160" s="1" customFormat="1" x14ac:dyDescent="0.25">
      <c r="B139" s="33"/>
      <c r="C139" s="33"/>
      <c r="D139" s="261"/>
      <c r="E139" s="261"/>
      <c r="F139" s="261"/>
      <c r="G139" s="261"/>
      <c r="H139" s="261"/>
      <c r="I139" s="261"/>
      <c r="J139" s="261"/>
      <c r="K139" s="261"/>
      <c r="L139" s="261"/>
      <c r="M139" s="261"/>
      <c r="N139" s="261"/>
      <c r="O139" s="261"/>
      <c r="P139" s="261"/>
      <c r="Q139" s="261"/>
      <c r="R139" s="261"/>
      <c r="S139" s="261"/>
      <c r="T139" s="261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235"/>
      <c r="AI139" s="235"/>
      <c r="AJ139" s="235"/>
      <c r="AK139" s="235"/>
      <c r="AL139" s="235"/>
      <c r="AM139" s="235"/>
      <c r="AN139" s="235"/>
      <c r="AO139" s="235"/>
      <c r="AP139" s="235"/>
      <c r="AQ139" s="235"/>
      <c r="AR139" s="235"/>
      <c r="AS139" s="235"/>
      <c r="AT139" s="235"/>
      <c r="AU139" s="235"/>
      <c r="AV139" s="235"/>
      <c r="AW139" s="235"/>
      <c r="AX139" s="235"/>
      <c r="AY139" s="235"/>
      <c r="AZ139" s="235"/>
      <c r="BA139" s="235"/>
      <c r="BB139" s="235"/>
      <c r="BC139" s="235"/>
      <c r="BD139" s="235"/>
      <c r="BE139" s="235"/>
      <c r="BF139" s="235"/>
      <c r="BG139" s="235"/>
      <c r="BH139" s="235"/>
      <c r="BI139" s="235"/>
      <c r="BJ139" s="235"/>
      <c r="BK139" s="235"/>
      <c r="BL139" s="235"/>
      <c r="BM139" s="235"/>
      <c r="BN139" s="235"/>
      <c r="BO139" s="235"/>
      <c r="BP139" s="235"/>
      <c r="BQ139" s="235"/>
      <c r="BR139" s="235"/>
      <c r="BS139" s="235"/>
      <c r="BT139" s="235"/>
      <c r="BU139" s="235"/>
      <c r="BV139" s="235"/>
      <c r="BW139" s="235"/>
      <c r="BX139" s="235"/>
      <c r="BY139" s="235"/>
      <c r="BZ139" s="235"/>
      <c r="CA139" s="235"/>
      <c r="CB139" s="235"/>
      <c r="CC139" s="235"/>
      <c r="CD139" s="235"/>
      <c r="CE139" s="235"/>
      <c r="CF139" s="235"/>
      <c r="CG139" s="235"/>
      <c r="CH139" s="235"/>
      <c r="CI139" s="235"/>
      <c r="CJ139" s="235"/>
      <c r="CK139" s="235"/>
      <c r="CL139" s="235"/>
      <c r="CM139" s="235"/>
      <c r="CN139" s="235"/>
      <c r="CO139" s="235"/>
      <c r="CP139" s="235"/>
      <c r="CQ139" s="235"/>
      <c r="CR139" s="235"/>
      <c r="CS139" s="235"/>
      <c r="CT139" s="235"/>
      <c r="CU139" s="235"/>
      <c r="CV139" s="235"/>
      <c r="CW139" s="235"/>
      <c r="CX139" s="235"/>
      <c r="CY139" s="235"/>
      <c r="CZ139" s="235"/>
      <c r="DA139" s="235"/>
      <c r="DB139" s="235"/>
      <c r="DC139" s="235"/>
      <c r="DD139" s="235"/>
      <c r="DE139" s="235"/>
      <c r="DF139" s="235"/>
      <c r="DG139" s="235"/>
      <c r="DH139" s="235"/>
      <c r="DI139" s="235"/>
      <c r="DJ139" s="235"/>
      <c r="DK139" s="235"/>
      <c r="DL139" s="235"/>
      <c r="DM139" s="235"/>
      <c r="DN139" s="235"/>
      <c r="DO139" s="235"/>
      <c r="DP139" s="235"/>
      <c r="DQ139" s="235"/>
      <c r="DR139" s="235"/>
      <c r="DS139" s="235"/>
      <c r="DT139" s="235"/>
      <c r="DU139" s="235"/>
      <c r="DV139" s="235"/>
      <c r="DW139" s="235"/>
      <c r="DX139" s="235"/>
      <c r="DY139" s="235"/>
      <c r="DZ139" s="235"/>
      <c r="EA139" s="235"/>
      <c r="EB139" s="235"/>
      <c r="EC139" s="235"/>
      <c r="ED139" s="235"/>
      <c r="EE139" s="235"/>
      <c r="EF139" s="235"/>
      <c r="EG139" s="235"/>
      <c r="EH139" s="235"/>
      <c r="EI139" s="235"/>
      <c r="EJ139" s="235"/>
      <c r="EK139" s="235"/>
      <c r="EL139" s="235"/>
      <c r="EM139" s="235"/>
      <c r="EN139" s="235"/>
      <c r="EO139" s="235"/>
      <c r="EP139" s="235"/>
      <c r="EQ139" s="235"/>
      <c r="ER139" s="235"/>
      <c r="ES139" s="235"/>
      <c r="ET139" s="235"/>
      <c r="EU139" s="235"/>
      <c r="EV139" s="235"/>
      <c r="EW139" s="235"/>
      <c r="EX139" s="235"/>
      <c r="EY139" s="235"/>
      <c r="EZ139" s="235"/>
      <c r="FA139" s="235"/>
      <c r="FB139" s="235"/>
      <c r="FC139" s="235"/>
      <c r="FD139" s="235"/>
    </row>
    <row r="140" spans="2:160" s="1" customFormat="1" x14ac:dyDescent="0.25">
      <c r="B140" s="33"/>
      <c r="C140" s="33"/>
      <c r="D140" s="261"/>
      <c r="E140" s="261"/>
      <c r="F140" s="261"/>
      <c r="G140" s="261"/>
      <c r="H140" s="261"/>
      <c r="I140" s="261"/>
      <c r="J140" s="261"/>
      <c r="K140" s="261"/>
      <c r="L140" s="261"/>
      <c r="M140" s="261"/>
      <c r="N140" s="261"/>
      <c r="O140" s="261"/>
      <c r="P140" s="261"/>
      <c r="Q140" s="261"/>
      <c r="R140" s="261"/>
      <c r="S140" s="261"/>
      <c r="T140" s="261"/>
      <c r="U140" s="235"/>
      <c r="V140" s="235"/>
      <c r="W140" s="235"/>
      <c r="X140" s="235"/>
      <c r="Y140" s="235"/>
      <c r="Z140" s="235"/>
      <c r="AA140" s="235"/>
      <c r="AB140" s="235"/>
      <c r="AC140" s="235"/>
      <c r="AD140" s="235"/>
      <c r="AE140" s="235"/>
      <c r="AF140" s="235"/>
      <c r="AG140" s="235"/>
      <c r="AH140" s="235"/>
      <c r="AI140" s="235"/>
      <c r="AJ140" s="235"/>
      <c r="AK140" s="235"/>
      <c r="AL140" s="235"/>
      <c r="AM140" s="235"/>
      <c r="AN140" s="235"/>
      <c r="AO140" s="235"/>
      <c r="AP140" s="235"/>
      <c r="AQ140" s="235"/>
      <c r="AR140" s="235"/>
      <c r="AS140" s="235"/>
      <c r="AT140" s="235"/>
      <c r="AU140" s="235"/>
      <c r="AV140" s="235"/>
      <c r="AW140" s="235"/>
      <c r="AX140" s="235"/>
      <c r="AY140" s="235"/>
      <c r="AZ140" s="235"/>
      <c r="BA140" s="235"/>
      <c r="BB140" s="235"/>
      <c r="BC140" s="235"/>
      <c r="BD140" s="235"/>
      <c r="BE140" s="235"/>
      <c r="BF140" s="235"/>
      <c r="BG140" s="235"/>
      <c r="BH140" s="235"/>
      <c r="BI140" s="235"/>
      <c r="BJ140" s="235"/>
      <c r="BK140" s="235"/>
      <c r="BL140" s="235"/>
      <c r="BM140" s="235"/>
      <c r="BN140" s="235"/>
      <c r="BO140" s="235"/>
      <c r="BP140" s="235"/>
      <c r="BQ140" s="235"/>
      <c r="BR140" s="235"/>
      <c r="BS140" s="235"/>
      <c r="BT140" s="235"/>
      <c r="BU140" s="235"/>
      <c r="BV140" s="235"/>
      <c r="BW140" s="235"/>
      <c r="BX140" s="235"/>
      <c r="BY140" s="235"/>
      <c r="BZ140" s="235"/>
      <c r="CA140" s="235"/>
      <c r="CB140" s="235"/>
      <c r="CC140" s="235"/>
      <c r="CD140" s="235"/>
      <c r="CE140" s="235"/>
      <c r="CF140" s="235"/>
      <c r="CG140" s="235"/>
      <c r="CH140" s="235"/>
      <c r="CI140" s="235"/>
      <c r="CJ140" s="235"/>
      <c r="CK140" s="235"/>
      <c r="CL140" s="235"/>
      <c r="CM140" s="235"/>
      <c r="CN140" s="235"/>
      <c r="CO140" s="235"/>
      <c r="CP140" s="235"/>
      <c r="CQ140" s="235"/>
      <c r="CR140" s="235"/>
      <c r="CS140" s="235"/>
      <c r="CT140" s="235"/>
      <c r="CU140" s="235"/>
      <c r="CV140" s="235"/>
      <c r="CW140" s="235"/>
      <c r="CX140" s="235"/>
      <c r="CY140" s="235"/>
      <c r="CZ140" s="235"/>
      <c r="DA140" s="235"/>
      <c r="DB140" s="235"/>
      <c r="DC140" s="235"/>
      <c r="DD140" s="235"/>
      <c r="DE140" s="235"/>
      <c r="DF140" s="235"/>
      <c r="DG140" s="235"/>
      <c r="DH140" s="235"/>
      <c r="DI140" s="235"/>
      <c r="DJ140" s="235"/>
      <c r="DK140" s="235"/>
      <c r="DL140" s="235"/>
      <c r="DM140" s="235"/>
      <c r="DN140" s="235"/>
      <c r="DO140" s="235"/>
      <c r="DP140" s="235"/>
      <c r="DQ140" s="235"/>
      <c r="DR140" s="235"/>
      <c r="DS140" s="235"/>
      <c r="DT140" s="235"/>
      <c r="DU140" s="235"/>
      <c r="DV140" s="235"/>
      <c r="DW140" s="235"/>
      <c r="DX140" s="235"/>
      <c r="DY140" s="235"/>
      <c r="DZ140" s="235"/>
      <c r="EA140" s="235"/>
      <c r="EB140" s="235"/>
      <c r="EC140" s="235"/>
      <c r="ED140" s="235"/>
      <c r="EE140" s="235"/>
      <c r="EF140" s="235"/>
      <c r="EG140" s="235"/>
      <c r="EH140" s="235"/>
      <c r="EI140" s="235"/>
      <c r="EJ140" s="235"/>
      <c r="EK140" s="235"/>
      <c r="EL140" s="235"/>
      <c r="EM140" s="235"/>
      <c r="EN140" s="235"/>
      <c r="EO140" s="235"/>
      <c r="EP140" s="235"/>
      <c r="EQ140" s="235"/>
      <c r="ER140" s="235"/>
      <c r="ES140" s="235"/>
      <c r="ET140" s="235"/>
      <c r="EU140" s="235"/>
      <c r="EV140" s="235"/>
      <c r="EW140" s="235"/>
      <c r="EX140" s="235"/>
      <c r="EY140" s="235"/>
      <c r="EZ140" s="235"/>
      <c r="FA140" s="235"/>
      <c r="FB140" s="235"/>
      <c r="FC140" s="235"/>
      <c r="FD140" s="235"/>
    </row>
    <row r="141" spans="2:160" s="1" customFormat="1" x14ac:dyDescent="0.25">
      <c r="B141" s="33"/>
      <c r="C141" s="33"/>
      <c r="D141" s="261"/>
      <c r="E141" s="261"/>
      <c r="F141" s="261"/>
      <c r="G141" s="261"/>
      <c r="H141" s="261"/>
      <c r="I141" s="261"/>
      <c r="J141" s="261"/>
      <c r="K141" s="261"/>
      <c r="L141" s="261"/>
      <c r="M141" s="261"/>
      <c r="N141" s="261"/>
      <c r="O141" s="261"/>
      <c r="P141" s="261"/>
      <c r="Q141" s="261"/>
      <c r="R141" s="261"/>
      <c r="S141" s="261"/>
      <c r="T141" s="261"/>
      <c r="U141" s="235"/>
      <c r="V141" s="235"/>
      <c r="W141" s="235"/>
      <c r="X141" s="235"/>
      <c r="Y141" s="235"/>
      <c r="Z141" s="235"/>
      <c r="AA141" s="235"/>
      <c r="AB141" s="235"/>
      <c r="AC141" s="235"/>
      <c r="AD141" s="235"/>
      <c r="AE141" s="235"/>
      <c r="AF141" s="235"/>
      <c r="AG141" s="235"/>
      <c r="AH141" s="235"/>
      <c r="AI141" s="235"/>
      <c r="AJ141" s="235"/>
      <c r="AK141" s="235"/>
      <c r="AL141" s="235"/>
      <c r="AM141" s="235"/>
      <c r="AN141" s="235"/>
      <c r="AO141" s="235"/>
      <c r="AP141" s="235"/>
      <c r="AQ141" s="235"/>
      <c r="AR141" s="235"/>
      <c r="AS141" s="235"/>
      <c r="AT141" s="235"/>
      <c r="AU141" s="235"/>
      <c r="AV141" s="235"/>
      <c r="AW141" s="235"/>
      <c r="AX141" s="235"/>
      <c r="AY141" s="235"/>
      <c r="AZ141" s="235"/>
      <c r="BA141" s="235"/>
      <c r="BB141" s="235"/>
      <c r="BC141" s="235"/>
      <c r="BD141" s="235"/>
      <c r="BE141" s="235"/>
      <c r="BF141" s="235"/>
      <c r="BG141" s="235"/>
      <c r="BH141" s="235"/>
      <c r="BI141" s="235"/>
      <c r="BJ141" s="235"/>
      <c r="BK141" s="235"/>
      <c r="BL141" s="235"/>
      <c r="BM141" s="235"/>
      <c r="BN141" s="235"/>
      <c r="BO141" s="235"/>
      <c r="BP141" s="235"/>
      <c r="BQ141" s="235"/>
      <c r="BR141" s="235"/>
      <c r="BS141" s="235"/>
      <c r="BT141" s="235"/>
      <c r="BU141" s="235"/>
      <c r="BV141" s="235"/>
      <c r="BW141" s="235"/>
      <c r="BX141" s="235"/>
      <c r="BY141" s="235"/>
      <c r="BZ141" s="235"/>
      <c r="CA141" s="235"/>
      <c r="CB141" s="235"/>
      <c r="CC141" s="235"/>
      <c r="CD141" s="235"/>
      <c r="CE141" s="235"/>
      <c r="CF141" s="235"/>
      <c r="CG141" s="235"/>
      <c r="CH141" s="235"/>
      <c r="CI141" s="235"/>
      <c r="CJ141" s="235"/>
      <c r="CK141" s="235"/>
      <c r="CL141" s="235"/>
      <c r="CM141" s="235"/>
      <c r="CN141" s="235"/>
      <c r="CO141" s="235"/>
      <c r="CP141" s="235"/>
      <c r="CQ141" s="235"/>
      <c r="CR141" s="235"/>
      <c r="CS141" s="235"/>
      <c r="CT141" s="235"/>
      <c r="CU141" s="235"/>
      <c r="CV141" s="235"/>
      <c r="CW141" s="235"/>
      <c r="CX141" s="235"/>
      <c r="CY141" s="235"/>
      <c r="CZ141" s="235"/>
      <c r="DA141" s="235"/>
      <c r="DB141" s="235"/>
      <c r="DC141" s="235"/>
      <c r="DD141" s="235"/>
      <c r="DE141" s="235"/>
      <c r="DF141" s="235"/>
      <c r="DG141" s="235"/>
      <c r="DH141" s="235"/>
      <c r="DI141" s="235"/>
      <c r="DJ141" s="235"/>
      <c r="DK141" s="235"/>
      <c r="DL141" s="235"/>
      <c r="DM141" s="235"/>
      <c r="DN141" s="235"/>
      <c r="DO141" s="235"/>
      <c r="DP141" s="235"/>
      <c r="DQ141" s="235"/>
      <c r="DR141" s="235"/>
      <c r="DS141" s="235"/>
      <c r="DT141" s="235"/>
      <c r="DU141" s="235"/>
      <c r="DV141" s="235"/>
      <c r="DW141" s="235"/>
      <c r="DX141" s="235"/>
      <c r="DY141" s="235"/>
      <c r="DZ141" s="235"/>
      <c r="EA141" s="235"/>
      <c r="EB141" s="235"/>
      <c r="EC141" s="235"/>
      <c r="ED141" s="235"/>
      <c r="EE141" s="235"/>
      <c r="EF141" s="235"/>
      <c r="EG141" s="235"/>
      <c r="EH141" s="235"/>
      <c r="EI141" s="235"/>
      <c r="EJ141" s="235"/>
      <c r="EK141" s="235"/>
      <c r="EL141" s="235"/>
      <c r="EM141" s="235"/>
      <c r="EN141" s="235"/>
      <c r="EO141" s="235"/>
      <c r="EP141" s="235"/>
      <c r="EQ141" s="235"/>
      <c r="ER141" s="235"/>
      <c r="ES141" s="235"/>
      <c r="ET141" s="235"/>
      <c r="EU141" s="235"/>
      <c r="EV141" s="235"/>
      <c r="EW141" s="235"/>
      <c r="EX141" s="235"/>
      <c r="EY141" s="235"/>
      <c r="EZ141" s="235"/>
      <c r="FA141" s="235"/>
      <c r="FB141" s="235"/>
      <c r="FC141" s="235"/>
      <c r="FD141" s="235"/>
    </row>
    <row r="142" spans="2:160" s="1" customFormat="1" x14ac:dyDescent="0.25">
      <c r="B142" s="33"/>
      <c r="C142" s="33"/>
      <c r="D142" s="261"/>
      <c r="E142" s="261"/>
      <c r="F142" s="261"/>
      <c r="G142" s="261"/>
      <c r="H142" s="261"/>
      <c r="I142" s="261"/>
      <c r="J142" s="261"/>
      <c r="K142" s="261"/>
      <c r="L142" s="261"/>
      <c r="M142" s="261"/>
      <c r="N142" s="261"/>
      <c r="O142" s="261"/>
      <c r="P142" s="261"/>
      <c r="Q142" s="261"/>
      <c r="R142" s="261"/>
      <c r="S142" s="261"/>
      <c r="T142" s="261"/>
      <c r="U142" s="235"/>
      <c r="V142" s="235"/>
      <c r="W142" s="235"/>
      <c r="X142" s="235"/>
      <c r="Y142" s="235"/>
      <c r="Z142" s="235"/>
      <c r="AA142" s="235"/>
      <c r="AB142" s="235"/>
      <c r="AC142" s="235"/>
      <c r="AD142" s="235"/>
      <c r="AE142" s="235"/>
      <c r="AF142" s="235"/>
      <c r="AG142" s="235"/>
      <c r="AH142" s="235"/>
      <c r="AI142" s="235"/>
      <c r="AJ142" s="235"/>
      <c r="AK142" s="235"/>
      <c r="AL142" s="235"/>
      <c r="AM142" s="235"/>
      <c r="AN142" s="235"/>
      <c r="AO142" s="235"/>
      <c r="AP142" s="235"/>
      <c r="AQ142" s="235"/>
      <c r="AR142" s="235"/>
      <c r="AS142" s="235"/>
      <c r="AT142" s="235"/>
      <c r="AU142" s="235"/>
      <c r="AV142" s="235"/>
      <c r="AW142" s="235"/>
      <c r="AX142" s="235"/>
      <c r="AY142" s="235"/>
      <c r="AZ142" s="235"/>
      <c r="BA142" s="235"/>
      <c r="BB142" s="235"/>
      <c r="BC142" s="235"/>
      <c r="BD142" s="235"/>
      <c r="BE142" s="235"/>
      <c r="BF142" s="235"/>
      <c r="BG142" s="235"/>
      <c r="BH142" s="235"/>
      <c r="BI142" s="235"/>
      <c r="BJ142" s="235"/>
      <c r="BK142" s="235"/>
      <c r="BL142" s="235"/>
      <c r="BM142" s="235"/>
      <c r="BN142" s="235"/>
      <c r="BO142" s="235"/>
      <c r="BP142" s="235"/>
      <c r="BQ142" s="235"/>
      <c r="BR142" s="235"/>
      <c r="BS142" s="235"/>
      <c r="BT142" s="235"/>
      <c r="BU142" s="235"/>
      <c r="BV142" s="235"/>
      <c r="BW142" s="235"/>
      <c r="BX142" s="235"/>
      <c r="BY142" s="235"/>
      <c r="BZ142" s="235"/>
      <c r="CA142" s="235"/>
      <c r="CB142" s="235"/>
      <c r="CC142" s="235"/>
      <c r="CD142" s="235"/>
      <c r="CE142" s="235"/>
      <c r="CF142" s="235"/>
      <c r="CG142" s="235"/>
      <c r="CH142" s="235"/>
      <c r="CI142" s="235"/>
      <c r="CJ142" s="235"/>
      <c r="CK142" s="235"/>
      <c r="CL142" s="235"/>
      <c r="CM142" s="235"/>
      <c r="CN142" s="235"/>
      <c r="CO142" s="235"/>
      <c r="CP142" s="235"/>
      <c r="CQ142" s="235"/>
      <c r="CR142" s="235"/>
      <c r="CS142" s="235"/>
      <c r="CT142" s="235"/>
      <c r="CU142" s="235"/>
      <c r="CV142" s="235"/>
      <c r="CW142" s="235"/>
      <c r="CX142" s="235"/>
      <c r="CY142" s="235"/>
      <c r="CZ142" s="235"/>
      <c r="DA142" s="235"/>
      <c r="DB142" s="235"/>
      <c r="DC142" s="235"/>
      <c r="DD142" s="235"/>
      <c r="DE142" s="235"/>
      <c r="DF142" s="235"/>
      <c r="DG142" s="235"/>
      <c r="DH142" s="235"/>
      <c r="DI142" s="235"/>
      <c r="DJ142" s="235"/>
      <c r="DK142" s="235"/>
      <c r="DL142" s="235"/>
      <c r="DM142" s="235"/>
      <c r="DN142" s="235"/>
      <c r="DO142" s="235"/>
      <c r="DP142" s="235"/>
      <c r="DQ142" s="235"/>
      <c r="DR142" s="235"/>
      <c r="DS142" s="235"/>
      <c r="DT142" s="235"/>
      <c r="DU142" s="235"/>
      <c r="DV142" s="235"/>
      <c r="DW142" s="235"/>
      <c r="DX142" s="235"/>
      <c r="DY142" s="235"/>
      <c r="DZ142" s="235"/>
      <c r="EA142" s="235"/>
      <c r="EB142" s="235"/>
      <c r="EC142" s="235"/>
      <c r="ED142" s="235"/>
      <c r="EE142" s="235"/>
      <c r="EF142" s="235"/>
      <c r="EG142" s="235"/>
      <c r="EH142" s="235"/>
      <c r="EI142" s="235"/>
      <c r="EJ142" s="235"/>
      <c r="EK142" s="235"/>
      <c r="EL142" s="235"/>
      <c r="EM142" s="235"/>
      <c r="EN142" s="235"/>
      <c r="EO142" s="235"/>
      <c r="EP142" s="235"/>
      <c r="EQ142" s="235"/>
      <c r="ER142" s="235"/>
      <c r="ES142" s="235"/>
      <c r="ET142" s="235"/>
      <c r="EU142" s="235"/>
      <c r="EV142" s="235"/>
      <c r="EW142" s="235"/>
      <c r="EX142" s="235"/>
      <c r="EY142" s="235"/>
      <c r="EZ142" s="235"/>
      <c r="FA142" s="235"/>
      <c r="FB142" s="235"/>
      <c r="FC142" s="235"/>
      <c r="FD142" s="235"/>
    </row>
    <row r="143" spans="2:160" s="1" customFormat="1" x14ac:dyDescent="0.25">
      <c r="B143" s="33"/>
      <c r="C143" s="33"/>
      <c r="D143" s="261"/>
      <c r="E143" s="261"/>
      <c r="F143" s="261"/>
      <c r="G143" s="261"/>
      <c r="H143" s="261"/>
      <c r="I143" s="261"/>
      <c r="J143" s="261"/>
      <c r="K143" s="261"/>
      <c r="L143" s="261"/>
      <c r="M143" s="261"/>
      <c r="N143" s="261"/>
      <c r="O143" s="261"/>
      <c r="P143" s="261"/>
      <c r="Q143" s="261"/>
      <c r="R143" s="261"/>
      <c r="S143" s="261"/>
      <c r="T143" s="261"/>
      <c r="U143" s="235"/>
      <c r="V143" s="235"/>
      <c r="W143" s="235"/>
      <c r="X143" s="235"/>
      <c r="Y143" s="235"/>
      <c r="Z143" s="235"/>
      <c r="AA143" s="235"/>
      <c r="AB143" s="235"/>
      <c r="AC143" s="235"/>
      <c r="AD143" s="235"/>
      <c r="AE143" s="235"/>
      <c r="AF143" s="235"/>
      <c r="AG143" s="235"/>
      <c r="AH143" s="235"/>
      <c r="AI143" s="235"/>
      <c r="AJ143" s="235"/>
      <c r="AK143" s="235"/>
      <c r="AL143" s="235"/>
      <c r="AM143" s="235"/>
      <c r="AN143" s="235"/>
      <c r="AO143" s="235"/>
      <c r="AP143" s="235"/>
      <c r="AQ143" s="235"/>
      <c r="AR143" s="235"/>
      <c r="AS143" s="235"/>
      <c r="AT143" s="235"/>
      <c r="AU143" s="235"/>
      <c r="AV143" s="235"/>
      <c r="AW143" s="235"/>
      <c r="AX143" s="235"/>
      <c r="AY143" s="235"/>
      <c r="AZ143" s="235"/>
      <c r="BA143" s="235"/>
      <c r="BB143" s="235"/>
      <c r="BC143" s="235"/>
      <c r="BD143" s="235"/>
      <c r="BE143" s="235"/>
      <c r="BF143" s="235"/>
      <c r="BG143" s="235"/>
      <c r="BH143" s="235"/>
      <c r="BI143" s="235"/>
      <c r="BJ143" s="235"/>
      <c r="BK143" s="235"/>
      <c r="BL143" s="235"/>
      <c r="BM143" s="235"/>
      <c r="BN143" s="235"/>
      <c r="BO143" s="235"/>
      <c r="BP143" s="235"/>
      <c r="BQ143" s="235"/>
      <c r="BR143" s="235"/>
      <c r="BS143" s="235"/>
      <c r="BT143" s="235"/>
      <c r="BU143" s="235"/>
      <c r="BV143" s="235"/>
      <c r="BW143" s="235"/>
      <c r="BX143" s="235"/>
      <c r="BY143" s="235"/>
      <c r="BZ143" s="235"/>
      <c r="CA143" s="235"/>
      <c r="CB143" s="235"/>
      <c r="CC143" s="235"/>
      <c r="CD143" s="235"/>
      <c r="CE143" s="235"/>
      <c r="CF143" s="235"/>
      <c r="CG143" s="235"/>
      <c r="CH143" s="235"/>
      <c r="CI143" s="235"/>
      <c r="CJ143" s="235"/>
      <c r="CK143" s="235"/>
      <c r="CL143" s="235"/>
      <c r="CM143" s="235"/>
      <c r="CN143" s="235"/>
      <c r="CO143" s="235"/>
      <c r="CP143" s="235"/>
      <c r="CQ143" s="235"/>
      <c r="CR143" s="235"/>
      <c r="CS143" s="235"/>
      <c r="CT143" s="235"/>
      <c r="CU143" s="235"/>
      <c r="CV143" s="235"/>
      <c r="CW143" s="235"/>
      <c r="CX143" s="235"/>
      <c r="CY143" s="235"/>
      <c r="CZ143" s="235"/>
      <c r="DA143" s="235"/>
      <c r="DB143" s="235"/>
      <c r="DC143" s="235"/>
      <c r="DD143" s="235"/>
      <c r="DE143" s="235"/>
      <c r="DF143" s="235"/>
      <c r="DG143" s="235"/>
      <c r="DH143" s="235"/>
      <c r="DI143" s="235"/>
      <c r="DJ143" s="235"/>
      <c r="DK143" s="235"/>
      <c r="DL143" s="235"/>
      <c r="DM143" s="235"/>
      <c r="DN143" s="235"/>
      <c r="DO143" s="235"/>
      <c r="DP143" s="235"/>
      <c r="DQ143" s="235"/>
      <c r="DR143" s="235"/>
      <c r="DS143" s="235"/>
      <c r="DT143" s="235"/>
      <c r="DU143" s="235"/>
      <c r="DV143" s="235"/>
      <c r="DW143" s="235"/>
      <c r="DX143" s="235"/>
      <c r="DY143" s="235"/>
      <c r="DZ143" s="235"/>
      <c r="EA143" s="235"/>
      <c r="EB143" s="235"/>
      <c r="EC143" s="235"/>
      <c r="ED143" s="235"/>
      <c r="EE143" s="235"/>
      <c r="EF143" s="235"/>
      <c r="EG143" s="235"/>
      <c r="EH143" s="235"/>
      <c r="EI143" s="235"/>
      <c r="EJ143" s="235"/>
      <c r="EK143" s="235"/>
      <c r="EL143" s="235"/>
      <c r="EM143" s="235"/>
      <c r="EN143" s="235"/>
      <c r="EO143" s="235"/>
      <c r="EP143" s="235"/>
      <c r="EQ143" s="235"/>
      <c r="ER143" s="235"/>
      <c r="ES143" s="235"/>
      <c r="ET143" s="235"/>
      <c r="EU143" s="235"/>
      <c r="EV143" s="235"/>
      <c r="EW143" s="235"/>
      <c r="EX143" s="235"/>
      <c r="EY143" s="235"/>
      <c r="EZ143" s="235"/>
      <c r="FA143" s="235"/>
      <c r="FB143" s="235"/>
      <c r="FC143" s="235"/>
      <c r="FD143" s="235"/>
    </row>
    <row r="144" spans="2:160" s="1" customFormat="1" x14ac:dyDescent="0.25">
      <c r="B144" s="33"/>
      <c r="C144" s="33"/>
      <c r="D144" s="261"/>
      <c r="E144" s="261"/>
      <c r="F144" s="261"/>
      <c r="G144" s="261"/>
      <c r="H144" s="261"/>
      <c r="I144" s="261"/>
      <c r="J144" s="261"/>
      <c r="K144" s="261"/>
      <c r="L144" s="261"/>
      <c r="M144" s="261"/>
      <c r="N144" s="261"/>
      <c r="O144" s="261"/>
      <c r="P144" s="261"/>
      <c r="Q144" s="261"/>
      <c r="R144" s="261"/>
      <c r="S144" s="261"/>
      <c r="T144" s="261"/>
      <c r="U144" s="235"/>
      <c r="V144" s="235"/>
      <c r="W144" s="235"/>
      <c r="X144" s="235"/>
      <c r="Y144" s="235"/>
      <c r="Z144" s="235"/>
      <c r="AA144" s="235"/>
      <c r="AB144" s="235"/>
      <c r="AC144" s="235"/>
      <c r="AD144" s="235"/>
      <c r="AE144" s="235"/>
      <c r="AF144" s="235"/>
      <c r="AG144" s="235"/>
      <c r="AH144" s="235"/>
      <c r="AI144" s="235"/>
      <c r="AJ144" s="235"/>
      <c r="AK144" s="235"/>
      <c r="AL144" s="235"/>
      <c r="AM144" s="235"/>
      <c r="AN144" s="235"/>
      <c r="AO144" s="235"/>
      <c r="AP144" s="235"/>
      <c r="AQ144" s="235"/>
      <c r="AR144" s="235"/>
      <c r="AS144" s="235"/>
      <c r="AT144" s="235"/>
      <c r="AU144" s="235"/>
      <c r="AV144" s="235"/>
      <c r="AW144" s="235"/>
      <c r="AX144" s="235"/>
      <c r="AY144" s="235"/>
      <c r="AZ144" s="235"/>
      <c r="BA144" s="235"/>
      <c r="BB144" s="235"/>
      <c r="BC144" s="235"/>
      <c r="BD144" s="235"/>
      <c r="BE144" s="235"/>
      <c r="BF144" s="235"/>
      <c r="BG144" s="235"/>
      <c r="BH144" s="235"/>
      <c r="BI144" s="235"/>
      <c r="BJ144" s="235"/>
      <c r="BK144" s="235"/>
      <c r="BL144" s="235"/>
      <c r="BM144" s="235"/>
      <c r="BN144" s="235"/>
      <c r="BO144" s="235"/>
      <c r="BP144" s="235"/>
      <c r="BQ144" s="235"/>
      <c r="BR144" s="235"/>
      <c r="BS144" s="235"/>
      <c r="BT144" s="235"/>
      <c r="BU144" s="235"/>
      <c r="BV144" s="235"/>
      <c r="BW144" s="235"/>
      <c r="BX144" s="235"/>
      <c r="BY144" s="235"/>
      <c r="BZ144" s="235"/>
      <c r="CA144" s="235"/>
      <c r="CB144" s="235"/>
      <c r="CC144" s="235"/>
      <c r="CD144" s="235"/>
      <c r="CE144" s="235"/>
      <c r="CF144" s="235"/>
      <c r="CG144" s="235"/>
      <c r="CH144" s="235"/>
      <c r="CI144" s="235"/>
      <c r="CJ144" s="235"/>
      <c r="CK144" s="235"/>
      <c r="CL144" s="235"/>
      <c r="CM144" s="235"/>
      <c r="CN144" s="235"/>
      <c r="CO144" s="235"/>
      <c r="CP144" s="235"/>
      <c r="CQ144" s="235"/>
      <c r="CR144" s="235"/>
      <c r="CS144" s="235"/>
      <c r="CT144" s="235"/>
      <c r="CU144" s="235"/>
      <c r="CV144" s="235"/>
      <c r="CW144" s="235"/>
      <c r="CX144" s="235"/>
      <c r="CY144" s="235"/>
      <c r="CZ144" s="235"/>
      <c r="DA144" s="235"/>
      <c r="DB144" s="235"/>
      <c r="DC144" s="235"/>
      <c r="DD144" s="235"/>
      <c r="DE144" s="235"/>
      <c r="DF144" s="235"/>
      <c r="DG144" s="235"/>
      <c r="DH144" s="235"/>
      <c r="DI144" s="235"/>
      <c r="DJ144" s="235"/>
      <c r="DK144" s="235"/>
      <c r="DL144" s="235"/>
      <c r="DM144" s="235"/>
      <c r="DN144" s="235"/>
      <c r="DO144" s="235"/>
      <c r="DP144" s="235"/>
      <c r="DQ144" s="235"/>
      <c r="DR144" s="235"/>
      <c r="DS144" s="235"/>
      <c r="DT144" s="235"/>
      <c r="DU144" s="235"/>
      <c r="DV144" s="235"/>
      <c r="DW144" s="235"/>
      <c r="DX144" s="235"/>
      <c r="DY144" s="235"/>
      <c r="DZ144" s="235"/>
      <c r="EA144" s="235"/>
      <c r="EB144" s="235"/>
      <c r="EC144" s="235"/>
      <c r="ED144" s="235"/>
      <c r="EE144" s="235"/>
      <c r="EF144" s="235"/>
      <c r="EG144" s="235"/>
      <c r="EH144" s="235"/>
      <c r="EI144" s="235"/>
      <c r="EJ144" s="235"/>
      <c r="EK144" s="235"/>
      <c r="EL144" s="235"/>
      <c r="EM144" s="235"/>
      <c r="EN144" s="235"/>
      <c r="EO144" s="235"/>
      <c r="EP144" s="235"/>
      <c r="EQ144" s="235"/>
      <c r="ER144" s="235"/>
      <c r="ES144" s="235"/>
      <c r="ET144" s="235"/>
      <c r="EU144" s="235"/>
      <c r="EV144" s="235"/>
      <c r="EW144" s="235"/>
      <c r="EX144" s="235"/>
      <c r="EY144" s="235"/>
      <c r="EZ144" s="235"/>
      <c r="FA144" s="235"/>
      <c r="FB144" s="235"/>
      <c r="FC144" s="235"/>
      <c r="FD144" s="235"/>
    </row>
    <row r="145" spans="2:160" s="1" customFormat="1" x14ac:dyDescent="0.25">
      <c r="B145" s="33"/>
      <c r="C145" s="33"/>
      <c r="D145" s="261"/>
      <c r="E145" s="261"/>
      <c r="F145" s="261"/>
      <c r="G145" s="261"/>
      <c r="H145" s="261"/>
      <c r="I145" s="261"/>
      <c r="J145" s="261"/>
      <c r="K145" s="261"/>
      <c r="L145" s="261"/>
      <c r="M145" s="261"/>
      <c r="N145" s="261"/>
      <c r="O145" s="261"/>
      <c r="P145" s="261"/>
      <c r="Q145" s="261"/>
      <c r="R145" s="261"/>
      <c r="S145" s="261"/>
      <c r="T145" s="261"/>
      <c r="U145" s="235"/>
      <c r="V145" s="235"/>
      <c r="W145" s="235"/>
      <c r="X145" s="235"/>
      <c r="Y145" s="235"/>
      <c r="Z145" s="235"/>
      <c r="AA145" s="235"/>
      <c r="AB145" s="235"/>
      <c r="AC145" s="235"/>
      <c r="AD145" s="235"/>
      <c r="AE145" s="235"/>
      <c r="AF145" s="235"/>
      <c r="AG145" s="235"/>
      <c r="AH145" s="235"/>
      <c r="AI145" s="235"/>
      <c r="AJ145" s="235"/>
      <c r="AK145" s="235"/>
      <c r="AL145" s="235"/>
      <c r="AM145" s="235"/>
      <c r="AN145" s="235"/>
      <c r="AO145" s="235"/>
      <c r="AP145" s="235"/>
      <c r="AQ145" s="235"/>
      <c r="AR145" s="235"/>
      <c r="AS145" s="235"/>
      <c r="AT145" s="235"/>
      <c r="AU145" s="235"/>
      <c r="AV145" s="235"/>
      <c r="AW145" s="235"/>
      <c r="AX145" s="235"/>
      <c r="AY145" s="235"/>
      <c r="AZ145" s="235"/>
      <c r="BA145" s="235"/>
      <c r="BB145" s="235"/>
      <c r="BC145" s="235"/>
      <c r="BD145" s="235"/>
      <c r="BE145" s="235"/>
      <c r="BF145" s="235"/>
      <c r="BG145" s="235"/>
      <c r="BH145" s="235"/>
      <c r="BI145" s="235"/>
      <c r="BJ145" s="235"/>
      <c r="BK145" s="235"/>
      <c r="BL145" s="235"/>
      <c r="BM145" s="235"/>
      <c r="BN145" s="235"/>
      <c r="BO145" s="235"/>
      <c r="BP145" s="235"/>
      <c r="BQ145" s="235"/>
      <c r="BR145" s="235"/>
      <c r="BS145" s="235"/>
      <c r="BT145" s="235"/>
      <c r="BU145" s="235"/>
      <c r="BV145" s="235"/>
      <c r="BW145" s="235"/>
      <c r="BX145" s="235"/>
      <c r="BY145" s="235"/>
      <c r="BZ145" s="235"/>
      <c r="CA145" s="235"/>
      <c r="CB145" s="235"/>
      <c r="CC145" s="235"/>
      <c r="CD145" s="235"/>
      <c r="CE145" s="235"/>
      <c r="CF145" s="235"/>
      <c r="CG145" s="235"/>
      <c r="CH145" s="235"/>
      <c r="CI145" s="235"/>
      <c r="CJ145" s="235"/>
      <c r="CK145" s="235"/>
      <c r="CL145" s="235"/>
      <c r="CM145" s="235"/>
      <c r="CN145" s="235"/>
      <c r="CO145" s="235"/>
      <c r="CP145" s="235"/>
      <c r="CQ145" s="235"/>
      <c r="CR145" s="235"/>
      <c r="CS145" s="235"/>
      <c r="CT145" s="235"/>
      <c r="CU145" s="235"/>
      <c r="CV145" s="235"/>
      <c r="CW145" s="235"/>
      <c r="CX145" s="235"/>
      <c r="CY145" s="235"/>
      <c r="CZ145" s="235"/>
      <c r="DA145" s="235"/>
      <c r="DB145" s="235"/>
      <c r="DC145" s="235"/>
      <c r="DD145" s="235"/>
      <c r="DE145" s="235"/>
      <c r="DF145" s="235"/>
      <c r="DG145" s="235"/>
      <c r="DH145" s="235"/>
      <c r="DI145" s="235"/>
      <c r="DJ145" s="235"/>
      <c r="DK145" s="235"/>
      <c r="DL145" s="235"/>
      <c r="DM145" s="235"/>
      <c r="DN145" s="235"/>
      <c r="DO145" s="235"/>
      <c r="DP145" s="235"/>
      <c r="DQ145" s="235"/>
      <c r="DR145" s="235"/>
      <c r="DS145" s="235"/>
      <c r="DT145" s="235"/>
      <c r="DU145" s="235"/>
      <c r="DV145" s="235"/>
      <c r="DW145" s="235"/>
      <c r="DX145" s="235"/>
      <c r="DY145" s="235"/>
      <c r="DZ145" s="235"/>
      <c r="EA145" s="235"/>
      <c r="EB145" s="235"/>
      <c r="EC145" s="235"/>
      <c r="ED145" s="235"/>
      <c r="EE145" s="235"/>
      <c r="EF145" s="235"/>
      <c r="EG145" s="235"/>
      <c r="EH145" s="235"/>
      <c r="EI145" s="235"/>
      <c r="EJ145" s="235"/>
      <c r="EK145" s="235"/>
      <c r="EL145" s="235"/>
      <c r="EM145" s="235"/>
      <c r="EN145" s="235"/>
      <c r="EO145" s="235"/>
      <c r="EP145" s="235"/>
      <c r="EQ145" s="235"/>
      <c r="ER145" s="235"/>
      <c r="ES145" s="235"/>
      <c r="ET145" s="235"/>
      <c r="EU145" s="235"/>
      <c r="EV145" s="235"/>
      <c r="EW145" s="235"/>
      <c r="EX145" s="235"/>
      <c r="EY145" s="235"/>
      <c r="EZ145" s="235"/>
      <c r="FA145" s="235"/>
      <c r="FB145" s="235"/>
      <c r="FC145" s="235"/>
      <c r="FD145" s="235"/>
    </row>
    <row r="146" spans="2:160" s="1" customFormat="1" x14ac:dyDescent="0.25">
      <c r="B146" s="33"/>
      <c r="C146" s="33"/>
      <c r="D146" s="261"/>
      <c r="E146" s="261"/>
      <c r="F146" s="261"/>
      <c r="G146" s="261"/>
      <c r="H146" s="261"/>
      <c r="I146" s="261"/>
      <c r="J146" s="261"/>
      <c r="K146" s="261"/>
      <c r="L146" s="261"/>
      <c r="M146" s="261"/>
      <c r="N146" s="261"/>
      <c r="O146" s="261"/>
      <c r="P146" s="261"/>
      <c r="Q146" s="261"/>
      <c r="R146" s="261"/>
      <c r="S146" s="261"/>
      <c r="T146" s="261"/>
      <c r="U146" s="235"/>
      <c r="V146" s="235"/>
      <c r="W146" s="235"/>
      <c r="X146" s="235"/>
      <c r="Y146" s="235"/>
      <c r="Z146" s="235"/>
      <c r="AA146" s="235"/>
      <c r="AB146" s="235"/>
      <c r="AC146" s="235"/>
      <c r="AD146" s="235"/>
      <c r="AE146" s="235"/>
      <c r="AF146" s="235"/>
      <c r="AG146" s="235"/>
      <c r="AH146" s="235"/>
      <c r="AI146" s="235"/>
      <c r="AJ146" s="235"/>
      <c r="AK146" s="235"/>
      <c r="AL146" s="235"/>
      <c r="AM146" s="235"/>
      <c r="AN146" s="235"/>
      <c r="AO146" s="235"/>
      <c r="AP146" s="235"/>
      <c r="AQ146" s="235"/>
      <c r="AR146" s="235"/>
      <c r="AS146" s="235"/>
      <c r="AT146" s="235"/>
      <c r="AU146" s="235"/>
      <c r="AV146" s="235"/>
      <c r="AW146" s="235"/>
      <c r="AX146" s="235"/>
      <c r="AY146" s="235"/>
      <c r="AZ146" s="235"/>
      <c r="BA146" s="235"/>
      <c r="BB146" s="235"/>
      <c r="BC146" s="235"/>
      <c r="BD146" s="235"/>
      <c r="BE146" s="235"/>
      <c r="BF146" s="235"/>
      <c r="BG146" s="235"/>
      <c r="BH146" s="235"/>
      <c r="BI146" s="235"/>
      <c r="BJ146" s="235"/>
      <c r="BK146" s="235"/>
      <c r="BL146" s="235"/>
      <c r="BM146" s="235"/>
      <c r="BN146" s="235"/>
      <c r="BO146" s="235"/>
      <c r="BP146" s="235"/>
      <c r="BQ146" s="235"/>
      <c r="BR146" s="235"/>
      <c r="BS146" s="235"/>
      <c r="BT146" s="235"/>
      <c r="BU146" s="235"/>
      <c r="BV146" s="235"/>
      <c r="BW146" s="235"/>
      <c r="BX146" s="235"/>
      <c r="BY146" s="235"/>
      <c r="BZ146" s="235"/>
      <c r="CA146" s="235"/>
      <c r="CB146" s="235"/>
      <c r="CC146" s="235"/>
      <c r="CD146" s="235"/>
      <c r="CE146" s="235"/>
      <c r="CF146" s="235"/>
      <c r="CG146" s="235"/>
      <c r="CH146" s="235"/>
      <c r="CI146" s="235"/>
      <c r="CJ146" s="235"/>
      <c r="CK146" s="235"/>
      <c r="CL146" s="235"/>
      <c r="CM146" s="235"/>
      <c r="CN146" s="235"/>
      <c r="CO146" s="235"/>
      <c r="CP146" s="235"/>
      <c r="CQ146" s="235"/>
      <c r="CR146" s="235"/>
      <c r="CS146" s="235"/>
      <c r="CT146" s="235"/>
      <c r="CU146" s="235"/>
      <c r="CV146" s="235"/>
      <c r="CW146" s="235"/>
      <c r="CX146" s="235"/>
      <c r="CY146" s="235"/>
      <c r="CZ146" s="235"/>
      <c r="DA146" s="235"/>
      <c r="DB146" s="235"/>
      <c r="DC146" s="235"/>
      <c r="DD146" s="235"/>
      <c r="DE146" s="235"/>
      <c r="DF146" s="235"/>
      <c r="DG146" s="235"/>
      <c r="DH146" s="235"/>
      <c r="DI146" s="235"/>
      <c r="DJ146" s="235"/>
      <c r="DK146" s="235"/>
      <c r="DL146" s="235"/>
      <c r="DM146" s="235"/>
      <c r="DN146" s="235"/>
      <c r="DO146" s="235"/>
      <c r="DP146" s="235"/>
      <c r="DQ146" s="235"/>
      <c r="DR146" s="235"/>
      <c r="DS146" s="235"/>
      <c r="DT146" s="235"/>
      <c r="DU146" s="235"/>
      <c r="DV146" s="235"/>
      <c r="DW146" s="235"/>
      <c r="DX146" s="235"/>
      <c r="DY146" s="235"/>
      <c r="DZ146" s="235"/>
      <c r="EA146" s="235"/>
      <c r="EB146" s="235"/>
      <c r="EC146" s="235"/>
      <c r="ED146" s="235"/>
      <c r="EE146" s="235"/>
      <c r="EF146" s="235"/>
      <c r="EG146" s="235"/>
      <c r="EH146" s="235"/>
      <c r="EI146" s="235"/>
      <c r="EJ146" s="235"/>
      <c r="EK146" s="235"/>
      <c r="EL146" s="235"/>
      <c r="EM146" s="235"/>
      <c r="EN146" s="235"/>
      <c r="EO146" s="235"/>
      <c r="EP146" s="235"/>
      <c r="EQ146" s="235"/>
      <c r="ER146" s="235"/>
      <c r="ES146" s="235"/>
      <c r="ET146" s="235"/>
      <c r="EU146" s="235"/>
      <c r="EV146" s="235"/>
      <c r="EW146" s="235"/>
      <c r="EX146" s="235"/>
      <c r="EY146" s="235"/>
      <c r="EZ146" s="235"/>
      <c r="FA146" s="235"/>
      <c r="FB146" s="235"/>
      <c r="FC146" s="235"/>
      <c r="FD146" s="235"/>
    </row>
    <row r="147" spans="2:160" s="1" customFormat="1" x14ac:dyDescent="0.25">
      <c r="B147" s="33"/>
      <c r="C147" s="33"/>
      <c r="D147" s="261"/>
      <c r="E147" s="261"/>
      <c r="F147" s="261"/>
      <c r="G147" s="261"/>
      <c r="H147" s="261"/>
      <c r="I147" s="261"/>
      <c r="J147" s="261"/>
      <c r="K147" s="261"/>
      <c r="L147" s="261"/>
      <c r="M147" s="261"/>
      <c r="N147" s="261"/>
      <c r="O147" s="261"/>
      <c r="P147" s="261"/>
      <c r="Q147" s="261"/>
      <c r="R147" s="261"/>
      <c r="S147" s="261"/>
      <c r="T147" s="261"/>
      <c r="U147" s="235"/>
      <c r="V147" s="235"/>
      <c r="W147" s="235"/>
      <c r="X147" s="235"/>
      <c r="Y147" s="235"/>
      <c r="Z147" s="235"/>
      <c r="AA147" s="235"/>
      <c r="AB147" s="235"/>
      <c r="AC147" s="235"/>
      <c r="AD147" s="235"/>
      <c r="AE147" s="235"/>
      <c r="AF147" s="235"/>
      <c r="AG147" s="235"/>
      <c r="AH147" s="235"/>
      <c r="AI147" s="235"/>
      <c r="AJ147" s="235"/>
      <c r="AK147" s="235"/>
      <c r="AL147" s="235"/>
      <c r="AM147" s="235"/>
      <c r="AN147" s="235"/>
      <c r="AO147" s="235"/>
      <c r="AP147" s="235"/>
      <c r="AQ147" s="235"/>
      <c r="AR147" s="235"/>
      <c r="AS147" s="235"/>
      <c r="AT147" s="235"/>
      <c r="AU147" s="235"/>
      <c r="AV147" s="235"/>
      <c r="AW147" s="235"/>
      <c r="AX147" s="235"/>
      <c r="AY147" s="235"/>
      <c r="AZ147" s="235"/>
      <c r="BA147" s="235"/>
      <c r="BB147" s="235"/>
      <c r="BC147" s="235"/>
      <c r="BD147" s="235"/>
      <c r="BE147" s="235"/>
      <c r="BF147" s="235"/>
      <c r="BG147" s="235"/>
      <c r="BH147" s="235"/>
      <c r="BI147" s="235"/>
      <c r="BJ147" s="235"/>
      <c r="BK147" s="235"/>
      <c r="BL147" s="235"/>
      <c r="BM147" s="235"/>
      <c r="BN147" s="235"/>
      <c r="BO147" s="235"/>
      <c r="BP147" s="235"/>
      <c r="BQ147" s="235"/>
      <c r="BR147" s="235"/>
      <c r="BS147" s="235"/>
      <c r="BT147" s="235"/>
      <c r="BU147" s="235"/>
      <c r="BV147" s="235"/>
      <c r="BW147" s="235"/>
      <c r="BX147" s="235"/>
      <c r="BY147" s="235"/>
      <c r="BZ147" s="235"/>
      <c r="CA147" s="235"/>
      <c r="CB147" s="235"/>
      <c r="CC147" s="235"/>
      <c r="CD147" s="235"/>
      <c r="CE147" s="235"/>
      <c r="CF147" s="235"/>
      <c r="CG147" s="235"/>
      <c r="CH147" s="235"/>
      <c r="CI147" s="235"/>
      <c r="CJ147" s="235"/>
      <c r="CK147" s="235"/>
      <c r="CL147" s="235"/>
      <c r="CM147" s="235"/>
      <c r="CN147" s="235"/>
      <c r="CO147" s="235"/>
      <c r="CP147" s="235"/>
      <c r="CQ147" s="235"/>
      <c r="CR147" s="235"/>
      <c r="CS147" s="235"/>
      <c r="CT147" s="235"/>
      <c r="CU147" s="235"/>
      <c r="CV147" s="235"/>
      <c r="CW147" s="235"/>
      <c r="CX147" s="235"/>
      <c r="CY147" s="235"/>
      <c r="CZ147" s="235"/>
      <c r="DA147" s="235"/>
      <c r="DB147" s="235"/>
      <c r="DC147" s="235"/>
      <c r="DD147" s="235"/>
      <c r="DE147" s="235"/>
      <c r="DF147" s="235"/>
      <c r="DG147" s="235"/>
      <c r="DH147" s="235"/>
      <c r="DI147" s="235"/>
      <c r="DJ147" s="235"/>
      <c r="DK147" s="235"/>
      <c r="DL147" s="235"/>
      <c r="DM147" s="235"/>
      <c r="DN147" s="235"/>
      <c r="DO147" s="235"/>
      <c r="DP147" s="235"/>
      <c r="DQ147" s="235"/>
      <c r="DR147" s="235"/>
      <c r="DS147" s="235"/>
      <c r="DT147" s="235"/>
      <c r="DU147" s="235"/>
      <c r="DV147" s="235"/>
      <c r="DW147" s="235"/>
      <c r="DX147" s="235"/>
      <c r="DY147" s="235"/>
      <c r="DZ147" s="235"/>
      <c r="EA147" s="235"/>
      <c r="EB147" s="235"/>
      <c r="EC147" s="235"/>
      <c r="ED147" s="235"/>
      <c r="EE147" s="235"/>
      <c r="EF147" s="235"/>
      <c r="EG147" s="235"/>
      <c r="EH147" s="235"/>
      <c r="EI147" s="235"/>
      <c r="EJ147" s="235"/>
      <c r="EK147" s="235"/>
      <c r="EL147" s="235"/>
      <c r="EM147" s="235"/>
      <c r="EN147" s="235"/>
      <c r="EO147" s="235"/>
      <c r="EP147" s="235"/>
      <c r="EQ147" s="235"/>
      <c r="ER147" s="235"/>
      <c r="ES147" s="235"/>
      <c r="ET147" s="235"/>
      <c r="EU147" s="235"/>
      <c r="EV147" s="235"/>
      <c r="EW147" s="235"/>
      <c r="EX147" s="235"/>
      <c r="EY147" s="235"/>
      <c r="EZ147" s="235"/>
      <c r="FA147" s="235"/>
      <c r="FB147" s="235"/>
      <c r="FC147" s="235"/>
      <c r="FD147" s="235"/>
    </row>
    <row r="148" spans="2:160" s="1" customFormat="1" x14ac:dyDescent="0.25">
      <c r="B148" s="33"/>
      <c r="C148" s="33"/>
      <c r="D148" s="261"/>
      <c r="E148" s="261"/>
      <c r="F148" s="261"/>
      <c r="G148" s="261"/>
      <c r="H148" s="261"/>
      <c r="I148" s="261"/>
      <c r="J148" s="261"/>
      <c r="K148" s="261"/>
      <c r="L148" s="261"/>
      <c r="M148" s="261"/>
      <c r="N148" s="261"/>
      <c r="O148" s="261"/>
      <c r="P148" s="261"/>
      <c r="Q148" s="261"/>
      <c r="R148" s="261"/>
      <c r="S148" s="261"/>
      <c r="T148" s="261"/>
      <c r="U148" s="235"/>
      <c r="V148" s="235"/>
      <c r="W148" s="235"/>
      <c r="X148" s="235"/>
      <c r="Y148" s="235"/>
      <c r="Z148" s="235"/>
      <c r="AA148" s="235"/>
      <c r="AB148" s="235"/>
      <c r="AC148" s="235"/>
      <c r="AD148" s="235"/>
      <c r="AE148" s="235"/>
      <c r="AF148" s="235"/>
      <c r="AG148" s="235"/>
      <c r="AH148" s="235"/>
      <c r="AI148" s="235"/>
      <c r="AJ148" s="235"/>
      <c r="AK148" s="235"/>
      <c r="AL148" s="235"/>
      <c r="AM148" s="235"/>
      <c r="AN148" s="235"/>
      <c r="AO148" s="235"/>
      <c r="AP148" s="235"/>
      <c r="AQ148" s="235"/>
      <c r="AR148" s="235"/>
      <c r="AS148" s="235"/>
      <c r="AT148" s="235"/>
      <c r="AU148" s="235"/>
      <c r="AV148" s="235"/>
      <c r="AW148" s="235"/>
      <c r="AX148" s="235"/>
      <c r="AY148" s="235"/>
      <c r="AZ148" s="235"/>
      <c r="BA148" s="235"/>
      <c r="BB148" s="235"/>
      <c r="BC148" s="235"/>
      <c r="BD148" s="235"/>
      <c r="BE148" s="235"/>
      <c r="BF148" s="235"/>
      <c r="BG148" s="235"/>
      <c r="BH148" s="235"/>
      <c r="BI148" s="235"/>
      <c r="BJ148" s="235"/>
      <c r="BK148" s="235"/>
      <c r="BL148" s="235"/>
      <c r="BM148" s="235"/>
      <c r="BN148" s="235"/>
      <c r="BO148" s="235"/>
      <c r="BP148" s="235"/>
      <c r="BQ148" s="235"/>
      <c r="BR148" s="235"/>
      <c r="BS148" s="235"/>
      <c r="BT148" s="235"/>
      <c r="BU148" s="235"/>
      <c r="BV148" s="235"/>
      <c r="BW148" s="235"/>
      <c r="BX148" s="235"/>
      <c r="BY148" s="235"/>
      <c r="BZ148" s="235"/>
      <c r="CA148" s="235"/>
      <c r="CB148" s="235"/>
      <c r="CC148" s="235"/>
      <c r="CD148" s="235"/>
      <c r="CE148" s="235"/>
      <c r="CF148" s="235"/>
      <c r="CG148" s="235"/>
      <c r="CH148" s="235"/>
      <c r="CI148" s="235"/>
      <c r="CJ148" s="235"/>
      <c r="CK148" s="235"/>
      <c r="CL148" s="235"/>
      <c r="CM148" s="235"/>
      <c r="CN148" s="235"/>
      <c r="CO148" s="235"/>
      <c r="CP148" s="235"/>
      <c r="CQ148" s="235"/>
      <c r="CR148" s="235"/>
      <c r="CS148" s="235"/>
      <c r="CT148" s="235"/>
      <c r="CU148" s="235"/>
      <c r="CV148" s="235"/>
      <c r="CW148" s="235"/>
      <c r="CX148" s="235"/>
      <c r="CY148" s="235"/>
      <c r="CZ148" s="235"/>
      <c r="DA148" s="235"/>
      <c r="DB148" s="235"/>
      <c r="DC148" s="235"/>
      <c r="DD148" s="235"/>
      <c r="DE148" s="235"/>
      <c r="DF148" s="235"/>
      <c r="DG148" s="235"/>
      <c r="DH148" s="235"/>
      <c r="DI148" s="235"/>
      <c r="DJ148" s="235"/>
      <c r="DK148" s="235"/>
      <c r="DL148" s="235"/>
      <c r="DM148" s="235"/>
      <c r="DN148" s="235"/>
      <c r="DO148" s="235"/>
      <c r="DP148" s="235"/>
      <c r="DQ148" s="235"/>
      <c r="DR148" s="235"/>
      <c r="DS148" s="235"/>
      <c r="DT148" s="235"/>
      <c r="DU148" s="235"/>
      <c r="DV148" s="235"/>
      <c r="DW148" s="235"/>
      <c r="DX148" s="235"/>
      <c r="DY148" s="235"/>
      <c r="DZ148" s="235"/>
      <c r="EA148" s="235"/>
      <c r="EB148" s="235"/>
      <c r="EC148" s="235"/>
      <c r="ED148" s="235"/>
      <c r="EE148" s="235"/>
      <c r="EF148" s="235"/>
      <c r="EG148" s="235"/>
      <c r="EH148" s="235"/>
      <c r="EI148" s="235"/>
      <c r="EJ148" s="235"/>
      <c r="EK148" s="235"/>
      <c r="EL148" s="235"/>
      <c r="EM148" s="235"/>
      <c r="EN148" s="235"/>
      <c r="EO148" s="235"/>
      <c r="EP148" s="235"/>
      <c r="EQ148" s="235"/>
      <c r="ER148" s="235"/>
      <c r="ES148" s="235"/>
      <c r="ET148" s="235"/>
      <c r="EU148" s="235"/>
      <c r="EV148" s="235"/>
      <c r="EW148" s="235"/>
      <c r="EX148" s="235"/>
      <c r="EY148" s="235"/>
      <c r="EZ148" s="235"/>
      <c r="FA148" s="235"/>
      <c r="FB148" s="235"/>
      <c r="FC148" s="235"/>
      <c r="FD148" s="235"/>
    </row>
    <row r="149" spans="2:160" s="1" customFormat="1" x14ac:dyDescent="0.25">
      <c r="B149" s="33"/>
      <c r="C149" s="33"/>
      <c r="D149" s="261"/>
      <c r="E149" s="261"/>
      <c r="F149" s="261"/>
      <c r="G149" s="261"/>
      <c r="H149" s="261"/>
      <c r="I149" s="261"/>
      <c r="J149" s="261"/>
      <c r="K149" s="261"/>
      <c r="L149" s="261"/>
      <c r="M149" s="261"/>
      <c r="N149" s="261"/>
      <c r="O149" s="261"/>
      <c r="P149" s="261"/>
      <c r="Q149" s="261"/>
      <c r="R149" s="261"/>
      <c r="S149" s="261"/>
      <c r="T149" s="261"/>
      <c r="U149" s="235"/>
      <c r="V149" s="235"/>
      <c r="W149" s="235"/>
      <c r="X149" s="235"/>
      <c r="Y149" s="235"/>
      <c r="Z149" s="235"/>
      <c r="AA149" s="235"/>
      <c r="AB149" s="235"/>
      <c r="AC149" s="235"/>
      <c r="AD149" s="235"/>
      <c r="AE149" s="235"/>
      <c r="AF149" s="235"/>
      <c r="AG149" s="235"/>
      <c r="AH149" s="235"/>
      <c r="AI149" s="235"/>
      <c r="AJ149" s="235"/>
      <c r="AK149" s="235"/>
      <c r="AL149" s="235"/>
      <c r="AM149" s="235"/>
      <c r="AN149" s="235"/>
      <c r="AO149" s="235"/>
      <c r="AP149" s="235"/>
      <c r="AQ149" s="235"/>
      <c r="AR149" s="235"/>
      <c r="AS149" s="235"/>
      <c r="AT149" s="235"/>
      <c r="AU149" s="235"/>
      <c r="AV149" s="235"/>
      <c r="AW149" s="235"/>
      <c r="AX149" s="235"/>
      <c r="AY149" s="235"/>
      <c r="AZ149" s="235"/>
      <c r="BA149" s="235"/>
      <c r="BB149" s="235"/>
      <c r="BC149" s="235"/>
      <c r="BD149" s="235"/>
      <c r="BE149" s="235"/>
      <c r="BF149" s="235"/>
      <c r="BG149" s="235"/>
      <c r="BH149" s="235"/>
      <c r="BI149" s="235"/>
      <c r="BJ149" s="235"/>
      <c r="BK149" s="235"/>
      <c r="BL149" s="235"/>
      <c r="BM149" s="235"/>
      <c r="BN149" s="235"/>
      <c r="BO149" s="235"/>
      <c r="BP149" s="235"/>
      <c r="BQ149" s="235"/>
      <c r="BR149" s="235"/>
      <c r="BS149" s="235"/>
      <c r="BT149" s="235"/>
      <c r="BU149" s="235"/>
      <c r="BV149" s="235"/>
      <c r="BW149" s="235"/>
      <c r="BX149" s="235"/>
      <c r="BY149" s="235"/>
      <c r="BZ149" s="235"/>
      <c r="CA149" s="235"/>
      <c r="CB149" s="235"/>
      <c r="CC149" s="235"/>
      <c r="CD149" s="235"/>
      <c r="CE149" s="235"/>
      <c r="CF149" s="235"/>
      <c r="CG149" s="235"/>
      <c r="CH149" s="235"/>
      <c r="CI149" s="235"/>
      <c r="CJ149" s="235"/>
      <c r="CK149" s="235"/>
      <c r="CL149" s="235"/>
      <c r="CM149" s="235"/>
      <c r="CN149" s="235"/>
      <c r="CO149" s="235"/>
      <c r="CP149" s="235"/>
      <c r="CQ149" s="235"/>
      <c r="CR149" s="235"/>
      <c r="CS149" s="235"/>
      <c r="CT149" s="235"/>
      <c r="CU149" s="235"/>
      <c r="CV149" s="235"/>
      <c r="CW149" s="235"/>
      <c r="CX149" s="235"/>
      <c r="CY149" s="235"/>
      <c r="CZ149" s="235"/>
      <c r="DA149" s="235"/>
      <c r="DB149" s="235"/>
      <c r="DC149" s="235"/>
      <c r="DD149" s="235"/>
      <c r="DE149" s="235"/>
      <c r="DF149" s="235"/>
      <c r="DG149" s="235"/>
      <c r="DH149" s="235"/>
      <c r="DI149" s="235"/>
      <c r="DJ149" s="235"/>
      <c r="DK149" s="235"/>
      <c r="DL149" s="235"/>
      <c r="DM149" s="235"/>
      <c r="DN149" s="235"/>
      <c r="DO149" s="235"/>
      <c r="DP149" s="235"/>
      <c r="DQ149" s="235"/>
      <c r="DR149" s="235"/>
      <c r="DS149" s="235"/>
      <c r="DT149" s="235"/>
      <c r="DU149" s="235"/>
      <c r="DV149" s="235"/>
      <c r="DW149" s="235"/>
      <c r="DX149" s="235"/>
      <c r="DY149" s="235"/>
      <c r="DZ149" s="235"/>
      <c r="EA149" s="235"/>
      <c r="EB149" s="235"/>
      <c r="EC149" s="235"/>
      <c r="ED149" s="235"/>
      <c r="EE149" s="235"/>
      <c r="EF149" s="235"/>
      <c r="EG149" s="235"/>
      <c r="EH149" s="235"/>
      <c r="EI149" s="235"/>
      <c r="EJ149" s="235"/>
      <c r="EK149" s="235"/>
      <c r="EL149" s="235"/>
      <c r="EM149" s="235"/>
      <c r="EN149" s="235"/>
      <c r="EO149" s="235"/>
      <c r="EP149" s="235"/>
      <c r="EQ149" s="235"/>
      <c r="ER149" s="235"/>
      <c r="ES149" s="235"/>
      <c r="ET149" s="235"/>
      <c r="EU149" s="235"/>
      <c r="EV149" s="235"/>
      <c r="EW149" s="235"/>
      <c r="EX149" s="235"/>
      <c r="EY149" s="235"/>
      <c r="EZ149" s="235"/>
      <c r="FA149" s="235"/>
      <c r="FB149" s="235"/>
      <c r="FC149" s="235"/>
      <c r="FD149" s="235"/>
    </row>
    <row r="150" spans="2:160" s="1" customFormat="1" x14ac:dyDescent="0.25">
      <c r="B150" s="33"/>
      <c r="C150" s="33"/>
      <c r="D150" s="261"/>
      <c r="E150" s="261"/>
      <c r="F150" s="261"/>
      <c r="G150" s="261"/>
      <c r="H150" s="261"/>
      <c r="I150" s="261"/>
      <c r="J150" s="261"/>
      <c r="K150" s="261"/>
      <c r="L150" s="261"/>
      <c r="M150" s="261"/>
      <c r="N150" s="261"/>
      <c r="O150" s="261"/>
      <c r="P150" s="261"/>
      <c r="Q150" s="261"/>
      <c r="R150" s="261"/>
      <c r="S150" s="261"/>
      <c r="T150" s="261"/>
      <c r="U150" s="235"/>
      <c r="V150" s="235"/>
      <c r="W150" s="235"/>
      <c r="X150" s="235"/>
      <c r="Y150" s="235"/>
      <c r="Z150" s="235"/>
      <c r="AA150" s="235"/>
      <c r="AB150" s="235"/>
      <c r="AC150" s="235"/>
      <c r="AD150" s="235"/>
      <c r="AE150" s="235"/>
      <c r="AF150" s="235"/>
      <c r="AG150" s="235"/>
      <c r="AH150" s="235"/>
      <c r="AI150" s="235"/>
      <c r="AJ150" s="235"/>
      <c r="AK150" s="235"/>
      <c r="AL150" s="235"/>
      <c r="AM150" s="235"/>
      <c r="AN150" s="235"/>
      <c r="AO150" s="235"/>
      <c r="AP150" s="235"/>
      <c r="AQ150" s="235"/>
      <c r="AR150" s="235"/>
      <c r="AS150" s="235"/>
      <c r="AT150" s="235"/>
      <c r="AU150" s="235"/>
      <c r="AV150" s="235"/>
      <c r="AW150" s="235"/>
      <c r="AX150" s="235"/>
      <c r="AY150" s="235"/>
      <c r="AZ150" s="235"/>
      <c r="BA150" s="235"/>
      <c r="BB150" s="235"/>
      <c r="BC150" s="235"/>
      <c r="BD150" s="235"/>
      <c r="BE150" s="235"/>
      <c r="BF150" s="235"/>
      <c r="BG150" s="235"/>
      <c r="BH150" s="235"/>
      <c r="BI150" s="235"/>
      <c r="BJ150" s="235"/>
      <c r="BK150" s="235"/>
      <c r="BL150" s="235"/>
      <c r="BM150" s="235"/>
      <c r="BN150" s="235"/>
      <c r="BO150" s="235"/>
      <c r="BP150" s="235"/>
      <c r="BQ150" s="235"/>
      <c r="BR150" s="235"/>
      <c r="BS150" s="235"/>
      <c r="BT150" s="235"/>
      <c r="BU150" s="235"/>
      <c r="BV150" s="235"/>
      <c r="BW150" s="235"/>
      <c r="BX150" s="235"/>
      <c r="BY150" s="235"/>
      <c r="BZ150" s="235"/>
      <c r="CA150" s="235"/>
      <c r="CB150" s="235"/>
      <c r="CC150" s="235"/>
      <c r="CD150" s="235"/>
      <c r="CE150" s="235"/>
      <c r="CF150" s="235"/>
      <c r="CG150" s="235"/>
      <c r="CH150" s="235"/>
      <c r="CI150" s="235"/>
      <c r="CJ150" s="235"/>
      <c r="CK150" s="235"/>
      <c r="CL150" s="235"/>
      <c r="CM150" s="235"/>
      <c r="CN150" s="235"/>
      <c r="CO150" s="235"/>
      <c r="CP150" s="235"/>
      <c r="CQ150" s="235"/>
      <c r="CR150" s="235"/>
      <c r="CS150" s="235"/>
      <c r="CT150" s="235"/>
      <c r="CU150" s="235"/>
      <c r="CV150" s="235"/>
      <c r="CW150" s="235"/>
      <c r="CX150" s="235"/>
      <c r="CY150" s="235"/>
      <c r="CZ150" s="235"/>
      <c r="DA150" s="235"/>
      <c r="DB150" s="235"/>
      <c r="DC150" s="235"/>
      <c r="DD150" s="235"/>
      <c r="DE150" s="235"/>
      <c r="DF150" s="235"/>
      <c r="DG150" s="235"/>
      <c r="DH150" s="235"/>
      <c r="DI150" s="235"/>
      <c r="DJ150" s="235"/>
      <c r="DK150" s="235"/>
      <c r="DL150" s="235"/>
      <c r="DM150" s="235"/>
      <c r="DN150" s="235"/>
      <c r="DO150" s="235"/>
      <c r="DP150" s="235"/>
      <c r="DQ150" s="235"/>
      <c r="DR150" s="235"/>
      <c r="DS150" s="235"/>
      <c r="DT150" s="235"/>
      <c r="DU150" s="235"/>
      <c r="DV150" s="235"/>
      <c r="DW150" s="235"/>
      <c r="DX150" s="235"/>
      <c r="DY150" s="235"/>
      <c r="DZ150" s="235"/>
      <c r="EA150" s="235"/>
      <c r="EB150" s="235"/>
      <c r="EC150" s="235"/>
      <c r="ED150" s="235"/>
      <c r="EE150" s="235"/>
      <c r="EF150" s="235"/>
      <c r="EG150" s="235"/>
      <c r="EH150" s="235"/>
      <c r="EI150" s="235"/>
      <c r="EJ150" s="235"/>
      <c r="EK150" s="235"/>
      <c r="EL150" s="235"/>
      <c r="EM150" s="235"/>
      <c r="EN150" s="235"/>
      <c r="EO150" s="235"/>
      <c r="EP150" s="235"/>
      <c r="EQ150" s="235"/>
      <c r="ER150" s="235"/>
      <c r="ES150" s="235"/>
      <c r="ET150" s="235"/>
      <c r="EU150" s="235"/>
      <c r="EV150" s="235"/>
      <c r="EW150" s="235"/>
      <c r="EX150" s="235"/>
      <c r="EY150" s="235"/>
      <c r="EZ150" s="235"/>
      <c r="FA150" s="235"/>
      <c r="FB150" s="235"/>
      <c r="FC150" s="235"/>
      <c r="FD150" s="235"/>
    </row>
    <row r="151" spans="2:160" s="1" customFormat="1" x14ac:dyDescent="0.25">
      <c r="B151" s="33"/>
      <c r="C151" s="33"/>
      <c r="D151" s="261"/>
      <c r="E151" s="261"/>
      <c r="F151" s="261"/>
      <c r="G151" s="261"/>
      <c r="H151" s="261"/>
      <c r="I151" s="261"/>
      <c r="J151" s="261"/>
      <c r="K151" s="261"/>
      <c r="L151" s="261"/>
      <c r="M151" s="261"/>
      <c r="N151" s="261"/>
      <c r="O151" s="261"/>
      <c r="P151" s="261"/>
      <c r="Q151" s="261"/>
      <c r="R151" s="261"/>
      <c r="S151" s="261"/>
      <c r="T151" s="261"/>
      <c r="U151" s="235"/>
      <c r="V151" s="235"/>
      <c r="W151" s="235"/>
      <c r="X151" s="235"/>
      <c r="Y151" s="235"/>
      <c r="Z151" s="235"/>
      <c r="AA151" s="235"/>
      <c r="AB151" s="235"/>
      <c r="AC151" s="235"/>
      <c r="AD151" s="235"/>
      <c r="AE151" s="235"/>
      <c r="AF151" s="235"/>
      <c r="AG151" s="235"/>
      <c r="AH151" s="235"/>
      <c r="AI151" s="235"/>
      <c r="AJ151" s="235"/>
      <c r="AK151" s="235"/>
      <c r="AL151" s="235"/>
      <c r="AM151" s="235"/>
      <c r="AN151" s="235"/>
      <c r="AO151" s="235"/>
      <c r="AP151" s="235"/>
      <c r="AQ151" s="235"/>
      <c r="AR151" s="235"/>
      <c r="AS151" s="235"/>
      <c r="AT151" s="235"/>
      <c r="AU151" s="235"/>
      <c r="AV151" s="235"/>
      <c r="AW151" s="235"/>
      <c r="AX151" s="235"/>
      <c r="AY151" s="235"/>
      <c r="AZ151" s="235"/>
      <c r="BA151" s="235"/>
      <c r="BB151" s="235"/>
      <c r="BC151" s="235"/>
      <c r="BD151" s="235"/>
      <c r="BE151" s="235"/>
      <c r="BF151" s="235"/>
      <c r="BG151" s="235"/>
      <c r="BH151" s="235"/>
      <c r="BI151" s="235"/>
      <c r="BJ151" s="235"/>
      <c r="BK151" s="235"/>
      <c r="BL151" s="235"/>
      <c r="BM151" s="235"/>
      <c r="BN151" s="235"/>
      <c r="BO151" s="235"/>
      <c r="BP151" s="235"/>
      <c r="BQ151" s="235"/>
      <c r="BR151" s="235"/>
      <c r="BS151" s="235"/>
      <c r="BT151" s="235"/>
      <c r="BU151" s="235"/>
      <c r="BV151" s="235"/>
      <c r="BW151" s="235"/>
      <c r="BX151" s="235"/>
      <c r="BY151" s="235"/>
      <c r="BZ151" s="235"/>
      <c r="CA151" s="235"/>
      <c r="CB151" s="235"/>
      <c r="CC151" s="235"/>
      <c r="CD151" s="235"/>
      <c r="CE151" s="235"/>
      <c r="CF151" s="235"/>
      <c r="CG151" s="235"/>
      <c r="CH151" s="235"/>
      <c r="CI151" s="235"/>
      <c r="CJ151" s="235"/>
      <c r="CK151" s="235"/>
      <c r="CL151" s="235"/>
      <c r="CM151" s="235"/>
      <c r="CN151" s="235"/>
      <c r="CO151" s="235"/>
      <c r="CP151" s="235"/>
      <c r="CQ151" s="235"/>
      <c r="CR151" s="235"/>
      <c r="CS151" s="235"/>
      <c r="CT151" s="235"/>
      <c r="CU151" s="235"/>
      <c r="CV151" s="235"/>
      <c r="CW151" s="235"/>
      <c r="CX151" s="235"/>
      <c r="CY151" s="235"/>
      <c r="CZ151" s="235"/>
      <c r="DA151" s="235"/>
      <c r="DB151" s="235"/>
      <c r="DC151" s="235"/>
      <c r="DD151" s="235"/>
      <c r="DE151" s="235"/>
      <c r="DF151" s="235"/>
      <c r="DG151" s="235"/>
      <c r="DH151" s="235"/>
      <c r="DI151" s="235"/>
      <c r="DJ151" s="235"/>
      <c r="DK151" s="235"/>
      <c r="DL151" s="235"/>
      <c r="DM151" s="235"/>
      <c r="DN151" s="235"/>
      <c r="DO151" s="235"/>
      <c r="DP151" s="235"/>
      <c r="DQ151" s="235"/>
      <c r="DR151" s="235"/>
      <c r="DS151" s="235"/>
      <c r="DT151" s="235"/>
      <c r="DU151" s="235"/>
      <c r="DV151" s="235"/>
      <c r="DW151" s="235"/>
      <c r="DX151" s="235"/>
      <c r="DY151" s="235"/>
      <c r="DZ151" s="235"/>
      <c r="EA151" s="235"/>
      <c r="EB151" s="235"/>
      <c r="EC151" s="235"/>
      <c r="ED151" s="235"/>
      <c r="EE151" s="235"/>
      <c r="EF151" s="235"/>
      <c r="EG151" s="235"/>
      <c r="EH151" s="235"/>
      <c r="EI151" s="235"/>
      <c r="EJ151" s="235"/>
      <c r="EK151" s="235"/>
      <c r="EL151" s="235"/>
      <c r="EM151" s="235"/>
      <c r="EN151" s="235"/>
      <c r="EO151" s="235"/>
      <c r="EP151" s="235"/>
      <c r="EQ151" s="235"/>
      <c r="ER151" s="235"/>
      <c r="ES151" s="235"/>
      <c r="ET151" s="235"/>
      <c r="EU151" s="235"/>
      <c r="EV151" s="235"/>
      <c r="EW151" s="235"/>
      <c r="EX151" s="235"/>
      <c r="EY151" s="235"/>
      <c r="EZ151" s="235"/>
      <c r="FA151" s="235"/>
      <c r="FB151" s="235"/>
      <c r="FC151" s="235"/>
      <c r="FD151" s="235"/>
    </row>
    <row r="152" spans="2:160" s="1" customFormat="1" x14ac:dyDescent="0.25">
      <c r="B152" s="33"/>
      <c r="C152" s="33"/>
      <c r="D152" s="261"/>
      <c r="E152" s="261"/>
      <c r="F152" s="261"/>
      <c r="G152" s="261"/>
      <c r="H152" s="261"/>
      <c r="I152" s="261"/>
      <c r="J152" s="261"/>
      <c r="K152" s="261"/>
      <c r="L152" s="261"/>
      <c r="M152" s="261"/>
      <c r="N152" s="261"/>
      <c r="O152" s="261"/>
      <c r="P152" s="261"/>
      <c r="Q152" s="261"/>
      <c r="R152" s="261"/>
      <c r="S152" s="261"/>
      <c r="T152" s="261"/>
      <c r="U152" s="235"/>
      <c r="V152" s="235"/>
      <c r="W152" s="235"/>
      <c r="X152" s="235"/>
      <c r="Y152" s="235"/>
      <c r="Z152" s="235"/>
      <c r="AA152" s="235"/>
      <c r="AB152" s="235"/>
      <c r="AC152" s="235"/>
      <c r="AD152" s="235"/>
      <c r="AE152" s="235"/>
      <c r="AF152" s="235"/>
      <c r="AG152" s="235"/>
      <c r="AH152" s="235"/>
      <c r="AI152" s="235"/>
      <c r="AJ152" s="235"/>
      <c r="AK152" s="235"/>
      <c r="AL152" s="235"/>
      <c r="AM152" s="235"/>
      <c r="AN152" s="235"/>
      <c r="AO152" s="235"/>
      <c r="AP152" s="235"/>
      <c r="AQ152" s="235"/>
      <c r="AR152" s="235"/>
      <c r="AS152" s="235"/>
      <c r="AT152" s="235"/>
      <c r="AU152" s="235"/>
      <c r="AV152" s="235"/>
      <c r="AW152" s="235"/>
      <c r="AX152" s="235"/>
      <c r="AY152" s="235"/>
      <c r="AZ152" s="235"/>
      <c r="BA152" s="235"/>
      <c r="BB152" s="235"/>
      <c r="BC152" s="235"/>
      <c r="BD152" s="235"/>
      <c r="BE152" s="235"/>
      <c r="BF152" s="235"/>
      <c r="BG152" s="235"/>
      <c r="BH152" s="235"/>
      <c r="BI152" s="235"/>
      <c r="BJ152" s="235"/>
      <c r="BK152" s="235"/>
      <c r="BL152" s="235"/>
      <c r="BM152" s="235"/>
      <c r="BN152" s="235"/>
      <c r="BO152" s="235"/>
      <c r="BP152" s="235"/>
      <c r="BQ152" s="235"/>
      <c r="BR152" s="235"/>
      <c r="BS152" s="235"/>
      <c r="BT152" s="235"/>
      <c r="BU152" s="235"/>
      <c r="BV152" s="235"/>
      <c r="BW152" s="235"/>
      <c r="BX152" s="235"/>
      <c r="BY152" s="235"/>
      <c r="BZ152" s="235"/>
      <c r="CA152" s="235"/>
      <c r="CB152" s="235"/>
      <c r="CC152" s="235"/>
      <c r="CD152" s="235"/>
      <c r="CE152" s="235"/>
      <c r="CF152" s="235"/>
      <c r="CG152" s="235"/>
      <c r="CH152" s="235"/>
      <c r="CI152" s="235"/>
      <c r="CJ152" s="235"/>
      <c r="CK152" s="235"/>
      <c r="CL152" s="235"/>
      <c r="CM152" s="235"/>
      <c r="CN152" s="235"/>
      <c r="CO152" s="235"/>
      <c r="CP152" s="235"/>
      <c r="CQ152" s="235"/>
      <c r="CR152" s="235"/>
      <c r="CS152" s="235"/>
      <c r="CT152" s="235"/>
      <c r="CU152" s="235"/>
      <c r="CV152" s="235"/>
      <c r="CW152" s="235"/>
      <c r="CX152" s="235"/>
      <c r="CY152" s="235"/>
      <c r="CZ152" s="235"/>
      <c r="DA152" s="235"/>
      <c r="DB152" s="235"/>
      <c r="DC152" s="235"/>
      <c r="DD152" s="235"/>
      <c r="DE152" s="235"/>
      <c r="DF152" s="235"/>
      <c r="DG152" s="235"/>
      <c r="DH152" s="235"/>
      <c r="DI152" s="235"/>
      <c r="DJ152" s="235"/>
      <c r="DK152" s="235"/>
      <c r="DL152" s="235"/>
      <c r="DM152" s="235"/>
      <c r="DN152" s="235"/>
      <c r="DO152" s="235"/>
      <c r="DP152" s="235"/>
      <c r="DQ152" s="235"/>
      <c r="DR152" s="235"/>
      <c r="DS152" s="235"/>
      <c r="DT152" s="235"/>
      <c r="DU152" s="235"/>
      <c r="DV152" s="235"/>
      <c r="DW152" s="235"/>
      <c r="DX152" s="235"/>
      <c r="DY152" s="235"/>
      <c r="DZ152" s="235"/>
      <c r="EA152" s="235"/>
      <c r="EB152" s="235"/>
      <c r="EC152" s="235"/>
      <c r="ED152" s="235"/>
      <c r="EE152" s="235"/>
      <c r="EF152" s="235"/>
      <c r="EG152" s="235"/>
      <c r="EH152" s="235"/>
      <c r="EI152" s="235"/>
      <c r="EJ152" s="235"/>
      <c r="EK152" s="235"/>
      <c r="EL152" s="235"/>
      <c r="EM152" s="235"/>
      <c r="EN152" s="235"/>
      <c r="EO152" s="235"/>
      <c r="EP152" s="235"/>
      <c r="EQ152" s="235"/>
      <c r="ER152" s="235"/>
      <c r="ES152" s="235"/>
      <c r="ET152" s="235"/>
      <c r="EU152" s="235"/>
      <c r="EV152" s="235"/>
      <c r="EW152" s="235"/>
      <c r="EX152" s="235"/>
      <c r="EY152" s="235"/>
      <c r="EZ152" s="235"/>
      <c r="FA152" s="235"/>
      <c r="FB152" s="235"/>
      <c r="FC152" s="235"/>
      <c r="FD152" s="235"/>
    </row>
    <row r="153" spans="2:160" s="1" customFormat="1" x14ac:dyDescent="0.25">
      <c r="B153" s="33"/>
      <c r="C153" s="33"/>
      <c r="D153" s="261"/>
      <c r="E153" s="261"/>
      <c r="F153" s="261"/>
      <c r="G153" s="261"/>
      <c r="H153" s="261"/>
      <c r="I153" s="261"/>
      <c r="J153" s="261"/>
      <c r="K153" s="261"/>
      <c r="L153" s="261"/>
      <c r="M153" s="261"/>
      <c r="N153" s="261"/>
      <c r="O153" s="261"/>
      <c r="P153" s="261"/>
      <c r="Q153" s="261"/>
      <c r="R153" s="261"/>
      <c r="S153" s="261"/>
      <c r="T153" s="261"/>
      <c r="U153" s="235"/>
      <c r="V153" s="235"/>
      <c r="W153" s="235"/>
      <c r="X153" s="235"/>
      <c r="Y153" s="235"/>
      <c r="Z153" s="235"/>
      <c r="AA153" s="235"/>
      <c r="AB153" s="235"/>
      <c r="AC153" s="235"/>
      <c r="AD153" s="235"/>
      <c r="AE153" s="235"/>
      <c r="AF153" s="235"/>
      <c r="AG153" s="235"/>
      <c r="AH153" s="235"/>
      <c r="AI153" s="235"/>
      <c r="AJ153" s="235"/>
      <c r="AK153" s="235"/>
      <c r="AL153" s="235"/>
      <c r="AM153" s="235"/>
      <c r="AN153" s="235"/>
      <c r="AO153" s="235"/>
      <c r="AP153" s="235"/>
      <c r="AQ153" s="235"/>
      <c r="AR153" s="235"/>
      <c r="AS153" s="235"/>
      <c r="AT153" s="235"/>
      <c r="AU153" s="235"/>
      <c r="AV153" s="235"/>
      <c r="AW153" s="235"/>
      <c r="AX153" s="235"/>
      <c r="AY153" s="235"/>
      <c r="AZ153" s="235"/>
      <c r="BA153" s="235"/>
      <c r="BB153" s="235"/>
      <c r="BC153" s="235"/>
      <c r="BD153" s="235"/>
      <c r="BE153" s="235"/>
      <c r="BF153" s="235"/>
      <c r="BG153" s="235"/>
      <c r="BH153" s="235"/>
      <c r="BI153" s="235"/>
      <c r="BJ153" s="235"/>
      <c r="BK153" s="235"/>
      <c r="BL153" s="235"/>
      <c r="BM153" s="235"/>
      <c r="BN153" s="235"/>
      <c r="BO153" s="235"/>
      <c r="BP153" s="235"/>
      <c r="BQ153" s="235"/>
      <c r="BR153" s="235"/>
      <c r="BS153" s="235"/>
      <c r="BT153" s="235"/>
      <c r="BU153" s="235"/>
      <c r="BV153" s="235"/>
      <c r="BW153" s="235"/>
      <c r="BX153" s="235"/>
      <c r="BY153" s="235"/>
      <c r="BZ153" s="235"/>
      <c r="CA153" s="235"/>
      <c r="CB153" s="235"/>
      <c r="CC153" s="235"/>
      <c r="CD153" s="235"/>
      <c r="CE153" s="235"/>
      <c r="CF153" s="235"/>
      <c r="CG153" s="235"/>
      <c r="CH153" s="235"/>
      <c r="CI153" s="235"/>
      <c r="CJ153" s="235"/>
      <c r="CK153" s="235"/>
      <c r="CL153" s="235"/>
      <c r="CM153" s="235"/>
      <c r="CN153" s="235"/>
      <c r="CO153" s="235"/>
      <c r="CP153" s="235"/>
      <c r="CQ153" s="235"/>
      <c r="CR153" s="235"/>
      <c r="CS153" s="235"/>
      <c r="CT153" s="235"/>
      <c r="CU153" s="235"/>
      <c r="CV153" s="235"/>
      <c r="CW153" s="235"/>
      <c r="CX153" s="235"/>
      <c r="CY153" s="235"/>
      <c r="CZ153" s="235"/>
      <c r="DA153" s="235"/>
      <c r="DB153" s="235"/>
      <c r="DC153" s="235"/>
      <c r="DD153" s="235"/>
      <c r="DE153" s="235"/>
      <c r="DF153" s="235"/>
      <c r="DG153" s="235"/>
      <c r="DH153" s="235"/>
      <c r="DI153" s="235"/>
      <c r="DJ153" s="235"/>
      <c r="DK153" s="235"/>
      <c r="DL153" s="235"/>
      <c r="DM153" s="235"/>
      <c r="DN153" s="235"/>
      <c r="DO153" s="235"/>
      <c r="DP153" s="235"/>
      <c r="DQ153" s="235"/>
      <c r="DR153" s="235"/>
      <c r="DS153" s="235"/>
      <c r="DT153" s="235"/>
      <c r="DU153" s="235"/>
      <c r="DV153" s="235"/>
      <c r="DW153" s="235"/>
      <c r="DX153" s="235"/>
      <c r="DY153" s="235"/>
      <c r="DZ153" s="235"/>
      <c r="EA153" s="235"/>
      <c r="EB153" s="235"/>
      <c r="EC153" s="235"/>
      <c r="ED153" s="235"/>
      <c r="EE153" s="235"/>
      <c r="EF153" s="235"/>
      <c r="EG153" s="235"/>
      <c r="EH153" s="235"/>
      <c r="EI153" s="235"/>
      <c r="EJ153" s="235"/>
      <c r="EK153" s="235"/>
      <c r="EL153" s="235"/>
      <c r="EM153" s="235"/>
      <c r="EN153" s="235"/>
      <c r="EO153" s="235"/>
      <c r="EP153" s="235"/>
      <c r="EQ153" s="235"/>
      <c r="ER153" s="235"/>
      <c r="ES153" s="235"/>
      <c r="ET153" s="235"/>
      <c r="EU153" s="235"/>
      <c r="EV153" s="235"/>
      <c r="EW153" s="235"/>
      <c r="EX153" s="235"/>
      <c r="EY153" s="235"/>
      <c r="EZ153" s="235"/>
      <c r="FA153" s="235"/>
      <c r="FB153" s="235"/>
      <c r="FC153" s="235"/>
      <c r="FD153" s="235"/>
    </row>
    <row r="154" spans="2:160" s="1" customFormat="1" x14ac:dyDescent="0.25">
      <c r="B154" s="33"/>
      <c r="C154" s="33"/>
      <c r="D154" s="261"/>
      <c r="E154" s="261"/>
      <c r="F154" s="261"/>
      <c r="G154" s="261"/>
      <c r="H154" s="261"/>
      <c r="I154" s="261"/>
      <c r="J154" s="261"/>
      <c r="K154" s="261"/>
      <c r="L154" s="261"/>
      <c r="M154" s="261"/>
      <c r="N154" s="261"/>
      <c r="O154" s="261"/>
      <c r="P154" s="261"/>
      <c r="Q154" s="261"/>
      <c r="R154" s="261"/>
      <c r="S154" s="261"/>
      <c r="T154" s="261"/>
      <c r="U154" s="235"/>
      <c r="V154" s="235"/>
      <c r="W154" s="235"/>
      <c r="X154" s="235"/>
      <c r="Y154" s="235"/>
      <c r="Z154" s="235"/>
      <c r="AA154" s="235"/>
      <c r="AB154" s="235"/>
      <c r="AC154" s="235"/>
      <c r="AD154" s="235"/>
      <c r="AE154" s="235"/>
      <c r="AF154" s="235"/>
      <c r="AG154" s="235"/>
      <c r="AH154" s="235"/>
      <c r="AI154" s="235"/>
      <c r="AJ154" s="235"/>
      <c r="AK154" s="235"/>
      <c r="AL154" s="235"/>
      <c r="AM154" s="235"/>
      <c r="AN154" s="235"/>
      <c r="AO154" s="235"/>
      <c r="AP154" s="235"/>
      <c r="AQ154" s="235"/>
      <c r="AR154" s="235"/>
      <c r="AS154" s="235"/>
      <c r="AT154" s="235"/>
      <c r="AU154" s="235"/>
      <c r="AV154" s="235"/>
      <c r="AW154" s="235"/>
      <c r="AX154" s="235"/>
      <c r="AY154" s="235"/>
      <c r="AZ154" s="235"/>
      <c r="BA154" s="235"/>
      <c r="BB154" s="235"/>
      <c r="BC154" s="235"/>
      <c r="BD154" s="235"/>
      <c r="BE154" s="235"/>
      <c r="BF154" s="235"/>
      <c r="BG154" s="235"/>
      <c r="BH154" s="235"/>
      <c r="BI154" s="235"/>
      <c r="BJ154" s="235"/>
      <c r="BK154" s="235"/>
      <c r="BL154" s="235"/>
      <c r="BM154" s="235"/>
      <c r="BN154" s="235"/>
      <c r="BO154" s="235"/>
      <c r="BP154" s="235"/>
      <c r="BQ154" s="235"/>
      <c r="BR154" s="235"/>
      <c r="BS154" s="235"/>
      <c r="BT154" s="235"/>
      <c r="BU154" s="235"/>
      <c r="BV154" s="235"/>
      <c r="BW154" s="235"/>
      <c r="BX154" s="235"/>
      <c r="BY154" s="235"/>
      <c r="BZ154" s="235"/>
      <c r="CA154" s="235"/>
      <c r="CB154" s="235"/>
      <c r="CC154" s="235"/>
      <c r="CD154" s="235"/>
      <c r="CE154" s="235"/>
      <c r="CF154" s="235"/>
      <c r="CG154" s="235"/>
      <c r="CH154" s="235"/>
      <c r="CI154" s="235"/>
      <c r="CJ154" s="235"/>
      <c r="CK154" s="235"/>
      <c r="CL154" s="235"/>
      <c r="CM154" s="235"/>
      <c r="CN154" s="235"/>
      <c r="CO154" s="235"/>
      <c r="CP154" s="235"/>
      <c r="CQ154" s="235"/>
      <c r="CR154" s="235"/>
      <c r="CS154" s="235"/>
      <c r="CT154" s="235"/>
      <c r="CU154" s="235"/>
      <c r="CV154" s="235"/>
      <c r="CW154" s="235"/>
      <c r="CX154" s="235"/>
      <c r="CY154" s="235"/>
      <c r="CZ154" s="235"/>
      <c r="DA154" s="235"/>
      <c r="DB154" s="235"/>
      <c r="DC154" s="235"/>
      <c r="DD154" s="235"/>
      <c r="DE154" s="235"/>
      <c r="DF154" s="235"/>
      <c r="DG154" s="235"/>
      <c r="DH154" s="235"/>
      <c r="DI154" s="235"/>
      <c r="DJ154" s="235"/>
      <c r="DK154" s="235"/>
      <c r="DL154" s="235"/>
      <c r="DM154" s="235"/>
      <c r="DN154" s="235"/>
      <c r="DO154" s="235"/>
      <c r="DP154" s="235"/>
      <c r="DQ154" s="235"/>
      <c r="DR154" s="235"/>
      <c r="DS154" s="235"/>
      <c r="DT154" s="235"/>
      <c r="DU154" s="235"/>
      <c r="DV154" s="235"/>
      <c r="DW154" s="235"/>
      <c r="DX154" s="235"/>
      <c r="DY154" s="235"/>
      <c r="DZ154" s="235"/>
      <c r="EA154" s="235"/>
      <c r="EB154" s="235"/>
      <c r="EC154" s="235"/>
      <c r="ED154" s="235"/>
      <c r="EE154" s="235"/>
      <c r="EF154" s="235"/>
      <c r="EG154" s="235"/>
      <c r="EH154" s="235"/>
      <c r="EI154" s="235"/>
      <c r="EJ154" s="235"/>
      <c r="EK154" s="235"/>
      <c r="EL154" s="235"/>
      <c r="EM154" s="235"/>
      <c r="EN154" s="235"/>
      <c r="EO154" s="235"/>
      <c r="EP154" s="235"/>
      <c r="EQ154" s="235"/>
      <c r="ER154" s="235"/>
      <c r="ES154" s="235"/>
      <c r="ET154" s="235"/>
      <c r="EU154" s="235"/>
      <c r="EV154" s="235"/>
      <c r="EW154" s="235"/>
      <c r="EX154" s="235"/>
      <c r="EY154" s="235"/>
      <c r="EZ154" s="235"/>
      <c r="FA154" s="235"/>
      <c r="FB154" s="235"/>
      <c r="FC154" s="235"/>
      <c r="FD154" s="235"/>
    </row>
    <row r="155" spans="2:160" s="1" customFormat="1" x14ac:dyDescent="0.25">
      <c r="B155" s="33"/>
      <c r="C155" s="33"/>
      <c r="D155" s="261"/>
      <c r="E155" s="261"/>
      <c r="F155" s="261"/>
      <c r="G155" s="261"/>
      <c r="H155" s="261"/>
      <c r="I155" s="261"/>
      <c r="J155" s="261"/>
      <c r="K155" s="261"/>
      <c r="L155" s="261"/>
      <c r="M155" s="261"/>
      <c r="N155" s="261"/>
      <c r="O155" s="261"/>
      <c r="P155" s="261"/>
      <c r="Q155" s="261"/>
      <c r="R155" s="261"/>
      <c r="S155" s="261"/>
      <c r="T155" s="261"/>
      <c r="U155" s="235"/>
      <c r="V155" s="235"/>
      <c r="W155" s="235"/>
      <c r="X155" s="235"/>
      <c r="Y155" s="235"/>
      <c r="Z155" s="235"/>
      <c r="AA155" s="235"/>
      <c r="AB155" s="235"/>
      <c r="AC155" s="235"/>
      <c r="AD155" s="235"/>
      <c r="AE155" s="235"/>
      <c r="AF155" s="235"/>
      <c r="AG155" s="235"/>
      <c r="AH155" s="235"/>
      <c r="AI155" s="235"/>
      <c r="AJ155" s="235"/>
      <c r="AK155" s="235"/>
      <c r="AL155" s="235"/>
      <c r="AM155" s="235"/>
      <c r="AN155" s="235"/>
      <c r="AO155" s="235"/>
      <c r="AP155" s="235"/>
      <c r="AQ155" s="235"/>
      <c r="AR155" s="235"/>
      <c r="AS155" s="235"/>
      <c r="AT155" s="235"/>
      <c r="AU155" s="235"/>
      <c r="AV155" s="235"/>
      <c r="AW155" s="235"/>
      <c r="AX155" s="235"/>
      <c r="AY155" s="235"/>
      <c r="AZ155" s="235"/>
      <c r="BA155" s="235"/>
      <c r="BB155" s="235"/>
      <c r="BC155" s="235"/>
      <c r="BD155" s="235"/>
      <c r="BE155" s="235"/>
      <c r="BF155" s="235"/>
      <c r="BG155" s="235"/>
      <c r="BH155" s="235"/>
      <c r="BI155" s="235"/>
      <c r="BJ155" s="235"/>
      <c r="BK155" s="235"/>
      <c r="BL155" s="235"/>
      <c r="BM155" s="235"/>
      <c r="BN155" s="235"/>
      <c r="BO155" s="235"/>
      <c r="BP155" s="235"/>
      <c r="BQ155" s="235"/>
      <c r="BR155" s="235"/>
      <c r="BS155" s="235"/>
      <c r="BT155" s="235"/>
      <c r="BU155" s="235"/>
      <c r="BV155" s="235"/>
      <c r="BW155" s="235"/>
      <c r="BX155" s="235"/>
      <c r="BY155" s="235"/>
      <c r="BZ155" s="235"/>
      <c r="CA155" s="235"/>
      <c r="CB155" s="235"/>
      <c r="CC155" s="235"/>
      <c r="CD155" s="235"/>
      <c r="CE155" s="235"/>
      <c r="CF155" s="235"/>
      <c r="CG155" s="235"/>
      <c r="CH155" s="235"/>
      <c r="CI155" s="235"/>
      <c r="CJ155" s="235"/>
      <c r="CK155" s="235"/>
      <c r="CL155" s="235"/>
      <c r="CM155" s="235"/>
      <c r="CN155" s="235"/>
      <c r="CO155" s="235"/>
      <c r="CP155" s="235"/>
      <c r="CQ155" s="235"/>
      <c r="CR155" s="235"/>
      <c r="CS155" s="235"/>
      <c r="CT155" s="235"/>
      <c r="CU155" s="235"/>
      <c r="CV155" s="235"/>
      <c r="CW155" s="235"/>
      <c r="CX155" s="235"/>
      <c r="CY155" s="235"/>
      <c r="CZ155" s="235"/>
      <c r="DA155" s="235"/>
      <c r="DB155" s="235"/>
      <c r="DC155" s="235"/>
      <c r="DD155" s="235"/>
      <c r="DE155" s="235"/>
      <c r="DF155" s="235"/>
      <c r="DG155" s="235"/>
      <c r="DH155" s="235"/>
      <c r="DI155" s="235"/>
      <c r="DJ155" s="235"/>
      <c r="DK155" s="235"/>
      <c r="DL155" s="235"/>
      <c r="DM155" s="235"/>
      <c r="DN155" s="235"/>
      <c r="DO155" s="235"/>
      <c r="DP155" s="235"/>
      <c r="DQ155" s="235"/>
      <c r="DR155" s="235"/>
      <c r="DS155" s="235"/>
      <c r="DT155" s="235"/>
      <c r="DU155" s="235"/>
      <c r="DV155" s="235"/>
      <c r="DW155" s="235"/>
      <c r="DX155" s="235"/>
      <c r="DY155" s="235"/>
      <c r="DZ155" s="235"/>
      <c r="EA155" s="235"/>
      <c r="EB155" s="235"/>
      <c r="EC155" s="235"/>
      <c r="ED155" s="235"/>
      <c r="EE155" s="235"/>
      <c r="EF155" s="235"/>
      <c r="EG155" s="235"/>
      <c r="EH155" s="235"/>
      <c r="EI155" s="235"/>
      <c r="EJ155" s="235"/>
      <c r="EK155" s="235"/>
      <c r="EL155" s="235"/>
      <c r="EM155" s="235"/>
      <c r="EN155" s="235"/>
      <c r="EO155" s="235"/>
      <c r="EP155" s="235"/>
      <c r="EQ155" s="235"/>
      <c r="ER155" s="235"/>
      <c r="ES155" s="235"/>
      <c r="ET155" s="235"/>
      <c r="EU155" s="235"/>
      <c r="EV155" s="235"/>
      <c r="EW155" s="235"/>
      <c r="EX155" s="235"/>
      <c r="EY155" s="235"/>
      <c r="EZ155" s="235"/>
      <c r="FA155" s="235"/>
      <c r="FB155" s="235"/>
      <c r="FC155" s="235"/>
      <c r="FD155" s="235"/>
    </row>
    <row r="156" spans="2:160" s="1" customFormat="1" x14ac:dyDescent="0.25">
      <c r="B156" s="33"/>
      <c r="C156" s="33"/>
      <c r="D156" s="261"/>
      <c r="E156" s="261"/>
      <c r="F156" s="261"/>
      <c r="G156" s="261"/>
      <c r="H156" s="261"/>
      <c r="I156" s="261"/>
      <c r="J156" s="261"/>
      <c r="K156" s="261"/>
      <c r="L156" s="261"/>
      <c r="M156" s="261"/>
      <c r="N156" s="261"/>
      <c r="O156" s="261"/>
      <c r="P156" s="261"/>
      <c r="Q156" s="261"/>
      <c r="R156" s="261"/>
      <c r="S156" s="261"/>
      <c r="T156" s="261"/>
      <c r="U156" s="235"/>
      <c r="V156" s="235"/>
      <c r="W156" s="235"/>
      <c r="X156" s="235"/>
      <c r="Y156" s="235"/>
      <c r="Z156" s="235"/>
      <c r="AA156" s="235"/>
      <c r="AB156" s="235"/>
      <c r="AC156" s="235"/>
      <c r="AD156" s="235"/>
      <c r="AE156" s="235"/>
      <c r="AF156" s="235"/>
      <c r="AG156" s="235"/>
      <c r="AH156" s="235"/>
      <c r="AI156" s="235"/>
      <c r="AJ156" s="235"/>
      <c r="AK156" s="235"/>
      <c r="AL156" s="235"/>
      <c r="AM156" s="235"/>
      <c r="AN156" s="235"/>
      <c r="AO156" s="235"/>
      <c r="AP156" s="235"/>
      <c r="AQ156" s="235"/>
      <c r="AR156" s="235"/>
      <c r="AS156" s="235"/>
      <c r="AT156" s="235"/>
      <c r="AU156" s="235"/>
      <c r="AV156" s="235"/>
      <c r="AW156" s="235"/>
      <c r="AX156" s="235"/>
      <c r="AY156" s="235"/>
      <c r="AZ156" s="235"/>
      <c r="BA156" s="235"/>
      <c r="BB156" s="235"/>
      <c r="BC156" s="235"/>
      <c r="BD156" s="235"/>
      <c r="BE156" s="235"/>
      <c r="BF156" s="235"/>
      <c r="BG156" s="235"/>
      <c r="BH156" s="235"/>
      <c r="BI156" s="235"/>
      <c r="BJ156" s="235"/>
      <c r="BK156" s="235"/>
      <c r="BL156" s="235"/>
      <c r="BM156" s="235"/>
      <c r="BN156" s="235"/>
      <c r="BO156" s="235"/>
      <c r="BP156" s="235"/>
      <c r="BQ156" s="235"/>
      <c r="BR156" s="235"/>
      <c r="BS156" s="235"/>
      <c r="BT156" s="235"/>
      <c r="BU156" s="235"/>
      <c r="BV156" s="235"/>
      <c r="BW156" s="235"/>
      <c r="BX156" s="235"/>
      <c r="BY156" s="235"/>
      <c r="BZ156" s="235"/>
      <c r="CA156" s="235"/>
      <c r="CB156" s="235"/>
      <c r="CC156" s="235"/>
      <c r="CD156" s="235"/>
      <c r="CE156" s="235"/>
      <c r="CF156" s="235"/>
      <c r="CG156" s="235"/>
      <c r="CH156" s="235"/>
      <c r="CI156" s="235"/>
      <c r="CJ156" s="235"/>
      <c r="CK156" s="235"/>
      <c r="CL156" s="235"/>
      <c r="CM156" s="235"/>
      <c r="CN156" s="235"/>
      <c r="CO156" s="235"/>
      <c r="CP156" s="235"/>
      <c r="CQ156" s="235"/>
      <c r="CR156" s="235"/>
      <c r="CS156" s="235"/>
      <c r="CT156" s="235"/>
      <c r="CU156" s="235"/>
      <c r="CV156" s="235"/>
      <c r="CW156" s="235"/>
      <c r="CX156" s="235"/>
      <c r="CY156" s="235"/>
      <c r="CZ156" s="235"/>
      <c r="DA156" s="235"/>
      <c r="DB156" s="235"/>
      <c r="DC156" s="235"/>
      <c r="DD156" s="235"/>
      <c r="DE156" s="235"/>
      <c r="DF156" s="235"/>
      <c r="DG156" s="235"/>
      <c r="DH156" s="235"/>
      <c r="DI156" s="235"/>
      <c r="DJ156" s="235"/>
      <c r="DK156" s="235"/>
      <c r="DL156" s="235"/>
      <c r="DM156" s="235"/>
      <c r="DN156" s="235"/>
      <c r="DO156" s="235"/>
      <c r="DP156" s="235"/>
      <c r="DQ156" s="235"/>
      <c r="DR156" s="235"/>
      <c r="DS156" s="235"/>
      <c r="DT156" s="235"/>
      <c r="DU156" s="235"/>
      <c r="DV156" s="235"/>
      <c r="DW156" s="235"/>
      <c r="DX156" s="235"/>
      <c r="DY156" s="235"/>
      <c r="DZ156" s="235"/>
      <c r="EA156" s="235"/>
      <c r="EB156" s="235"/>
      <c r="EC156" s="235"/>
      <c r="ED156" s="235"/>
      <c r="EE156" s="235"/>
      <c r="EF156" s="235"/>
      <c r="EG156" s="235"/>
      <c r="EH156" s="235"/>
      <c r="EI156" s="235"/>
      <c r="EJ156" s="235"/>
      <c r="EK156" s="235"/>
      <c r="EL156" s="235"/>
      <c r="EM156" s="235"/>
      <c r="EN156" s="235"/>
      <c r="EO156" s="235"/>
      <c r="EP156" s="235"/>
      <c r="EQ156" s="235"/>
      <c r="ER156" s="235"/>
      <c r="ES156" s="235"/>
      <c r="ET156" s="235"/>
      <c r="EU156" s="235"/>
      <c r="EV156" s="235"/>
      <c r="EW156" s="235"/>
      <c r="EX156" s="235"/>
      <c r="EY156" s="235"/>
      <c r="EZ156" s="235"/>
      <c r="FA156" s="235"/>
      <c r="FB156" s="235"/>
      <c r="FC156" s="235"/>
      <c r="FD156" s="235"/>
    </row>
    <row r="157" spans="2:160" s="1" customFormat="1" x14ac:dyDescent="0.25">
      <c r="B157" s="33"/>
      <c r="C157" s="33"/>
      <c r="D157" s="261"/>
      <c r="E157" s="261"/>
      <c r="F157" s="261"/>
      <c r="G157" s="261"/>
      <c r="H157" s="261"/>
      <c r="I157" s="261"/>
      <c r="J157" s="261"/>
      <c r="K157" s="261"/>
      <c r="L157" s="261"/>
      <c r="M157" s="261"/>
      <c r="N157" s="261"/>
      <c r="O157" s="261"/>
      <c r="P157" s="261"/>
      <c r="Q157" s="261"/>
      <c r="R157" s="261"/>
      <c r="S157" s="261"/>
      <c r="T157" s="261"/>
      <c r="U157" s="235"/>
      <c r="V157" s="235"/>
      <c r="W157" s="235"/>
      <c r="X157" s="235"/>
      <c r="Y157" s="235"/>
      <c r="Z157" s="235"/>
      <c r="AA157" s="235"/>
      <c r="AB157" s="235"/>
      <c r="AC157" s="235"/>
      <c r="AD157" s="235"/>
      <c r="AE157" s="235"/>
      <c r="AF157" s="235"/>
      <c r="AG157" s="235"/>
      <c r="AH157" s="235"/>
      <c r="AI157" s="235"/>
      <c r="AJ157" s="235"/>
      <c r="AK157" s="235"/>
      <c r="AL157" s="235"/>
      <c r="AM157" s="235"/>
      <c r="AN157" s="235"/>
      <c r="AO157" s="235"/>
      <c r="AP157" s="235"/>
      <c r="AQ157" s="235"/>
      <c r="AR157" s="235"/>
      <c r="AS157" s="235"/>
      <c r="AT157" s="235"/>
      <c r="AU157" s="235"/>
      <c r="AV157" s="235"/>
      <c r="AW157" s="235"/>
      <c r="AX157" s="235"/>
      <c r="AY157" s="235"/>
      <c r="AZ157" s="235"/>
      <c r="BA157" s="235"/>
      <c r="BB157" s="235"/>
      <c r="BC157" s="235"/>
      <c r="BD157" s="235"/>
      <c r="BE157" s="235"/>
      <c r="BF157" s="235"/>
      <c r="BG157" s="235"/>
      <c r="BH157" s="235"/>
      <c r="BI157" s="235"/>
      <c r="BJ157" s="235"/>
      <c r="BK157" s="235"/>
      <c r="BL157" s="235"/>
      <c r="BM157" s="235"/>
      <c r="BN157" s="235"/>
      <c r="BO157" s="235"/>
      <c r="BP157" s="235"/>
      <c r="BQ157" s="235"/>
      <c r="BR157" s="235"/>
      <c r="BS157" s="235"/>
      <c r="BT157" s="235"/>
      <c r="BU157" s="235"/>
      <c r="BV157" s="235"/>
      <c r="BW157" s="235"/>
      <c r="BX157" s="235"/>
      <c r="BY157" s="235"/>
      <c r="BZ157" s="235"/>
      <c r="CA157" s="235"/>
      <c r="CB157" s="235"/>
      <c r="CC157" s="235"/>
      <c r="CD157" s="235"/>
      <c r="CE157" s="235"/>
      <c r="CF157" s="235"/>
      <c r="CG157" s="235"/>
      <c r="CH157" s="235"/>
      <c r="CI157" s="235"/>
      <c r="CJ157" s="235"/>
      <c r="CK157" s="235"/>
      <c r="CL157" s="235"/>
      <c r="CM157" s="235"/>
      <c r="CN157" s="235"/>
      <c r="CO157" s="235"/>
      <c r="CP157" s="235"/>
      <c r="CQ157" s="235"/>
      <c r="CR157" s="235"/>
      <c r="CS157" s="235"/>
      <c r="CT157" s="235"/>
      <c r="CU157" s="235"/>
      <c r="CV157" s="235"/>
      <c r="CW157" s="235"/>
      <c r="CX157" s="235"/>
      <c r="CY157" s="235"/>
      <c r="CZ157" s="235"/>
      <c r="DA157" s="235"/>
      <c r="DB157" s="235"/>
      <c r="DC157" s="235"/>
      <c r="DD157" s="235"/>
      <c r="DE157" s="235"/>
      <c r="DF157" s="235"/>
      <c r="DG157" s="235"/>
      <c r="DH157" s="235"/>
      <c r="DI157" s="235"/>
      <c r="DJ157" s="235"/>
      <c r="DK157" s="235"/>
      <c r="DL157" s="235"/>
      <c r="DM157" s="235"/>
      <c r="DN157" s="235"/>
      <c r="DO157" s="235"/>
      <c r="DP157" s="235"/>
      <c r="DQ157" s="235"/>
      <c r="DR157" s="235"/>
      <c r="DS157" s="235"/>
      <c r="DT157" s="235"/>
      <c r="DU157" s="235"/>
      <c r="DV157" s="235"/>
      <c r="DW157" s="235"/>
      <c r="DX157" s="235"/>
      <c r="DY157" s="235"/>
      <c r="DZ157" s="235"/>
      <c r="EA157" s="235"/>
      <c r="EB157" s="235"/>
      <c r="EC157" s="235"/>
      <c r="ED157" s="235"/>
      <c r="EE157" s="235"/>
      <c r="EF157" s="235"/>
      <c r="EG157" s="235"/>
      <c r="EH157" s="235"/>
      <c r="EI157" s="235"/>
      <c r="EJ157" s="235"/>
      <c r="EK157" s="235"/>
      <c r="EL157" s="235"/>
      <c r="EM157" s="235"/>
      <c r="EN157" s="235"/>
      <c r="EO157" s="235"/>
      <c r="EP157" s="235"/>
      <c r="EQ157" s="235"/>
      <c r="ER157" s="235"/>
      <c r="ES157" s="235"/>
      <c r="ET157" s="235"/>
      <c r="EU157" s="235"/>
      <c r="EV157" s="235"/>
      <c r="EW157" s="235"/>
      <c r="EX157" s="235"/>
      <c r="EY157" s="235"/>
      <c r="EZ157" s="235"/>
      <c r="FA157" s="235"/>
      <c r="FB157" s="235"/>
      <c r="FC157" s="235"/>
      <c r="FD157" s="235"/>
    </row>
    <row r="158" spans="2:160" s="1" customFormat="1" x14ac:dyDescent="0.25">
      <c r="B158" s="33"/>
      <c r="C158" s="33"/>
      <c r="D158" s="261"/>
      <c r="E158" s="261"/>
      <c r="F158" s="261"/>
      <c r="G158" s="261"/>
      <c r="H158" s="261"/>
      <c r="I158" s="261"/>
      <c r="J158" s="261"/>
      <c r="K158" s="261"/>
      <c r="L158" s="261"/>
      <c r="M158" s="261"/>
      <c r="N158" s="261"/>
      <c r="O158" s="261"/>
      <c r="P158" s="261"/>
      <c r="Q158" s="261"/>
      <c r="R158" s="261"/>
      <c r="S158" s="261"/>
      <c r="T158" s="261"/>
      <c r="U158" s="235"/>
      <c r="V158" s="235"/>
      <c r="W158" s="235"/>
      <c r="X158" s="235"/>
      <c r="Y158" s="235"/>
      <c r="Z158" s="235"/>
      <c r="AA158" s="235"/>
      <c r="AB158" s="235"/>
      <c r="AC158" s="235"/>
      <c r="AD158" s="235"/>
      <c r="AE158" s="235"/>
      <c r="AF158" s="235"/>
      <c r="AG158" s="235"/>
      <c r="AH158" s="235"/>
      <c r="AI158" s="235"/>
      <c r="AJ158" s="235"/>
      <c r="AK158" s="235"/>
      <c r="AL158" s="235"/>
      <c r="AM158" s="235"/>
      <c r="AN158" s="235"/>
      <c r="AO158" s="235"/>
      <c r="AP158" s="235"/>
      <c r="AQ158" s="235"/>
      <c r="AR158" s="235"/>
      <c r="AS158" s="235"/>
      <c r="AT158" s="235"/>
      <c r="AU158" s="235"/>
      <c r="AV158" s="235"/>
      <c r="AW158" s="235"/>
      <c r="AX158" s="235"/>
      <c r="AY158" s="235"/>
      <c r="AZ158" s="235"/>
      <c r="BA158" s="235"/>
      <c r="BB158" s="235"/>
      <c r="BC158" s="235"/>
      <c r="BD158" s="235"/>
      <c r="BE158" s="235"/>
      <c r="BF158" s="235"/>
      <c r="BG158" s="235"/>
      <c r="BH158" s="235"/>
      <c r="BI158" s="235"/>
      <c r="BJ158" s="235"/>
      <c r="BK158" s="235"/>
      <c r="BL158" s="235"/>
      <c r="BM158" s="235"/>
      <c r="BN158" s="235"/>
      <c r="BO158" s="235"/>
      <c r="BP158" s="235"/>
      <c r="BQ158" s="235"/>
      <c r="BR158" s="235"/>
      <c r="BS158" s="235"/>
      <c r="BT158" s="235"/>
      <c r="BU158" s="235"/>
      <c r="BV158" s="235"/>
      <c r="BW158" s="235"/>
      <c r="BX158" s="235"/>
      <c r="BY158" s="235"/>
      <c r="BZ158" s="235"/>
      <c r="CA158" s="235"/>
      <c r="CB158" s="235"/>
      <c r="CC158" s="235"/>
      <c r="CD158" s="235"/>
      <c r="CE158" s="235"/>
      <c r="CF158" s="235"/>
      <c r="CG158" s="235"/>
      <c r="CH158" s="235"/>
      <c r="CI158" s="235"/>
      <c r="CJ158" s="235"/>
      <c r="CK158" s="235"/>
      <c r="CL158" s="235"/>
      <c r="CM158" s="235"/>
      <c r="CN158" s="235"/>
      <c r="CO158" s="235"/>
      <c r="CP158" s="235"/>
      <c r="CQ158" s="235"/>
      <c r="CR158" s="235"/>
      <c r="CS158" s="235"/>
      <c r="CT158" s="235"/>
      <c r="CU158" s="235"/>
      <c r="CV158" s="235"/>
      <c r="CW158" s="235"/>
      <c r="CX158" s="235"/>
      <c r="CY158" s="235"/>
      <c r="CZ158" s="235"/>
      <c r="DA158" s="235"/>
      <c r="DB158" s="235"/>
      <c r="DC158" s="235"/>
      <c r="DD158" s="235"/>
      <c r="DE158" s="235"/>
      <c r="DF158" s="235"/>
      <c r="DG158" s="235"/>
      <c r="DH158" s="235"/>
      <c r="DI158" s="235"/>
      <c r="DJ158" s="235"/>
      <c r="DK158" s="235"/>
      <c r="DL158" s="235"/>
      <c r="DM158" s="235"/>
      <c r="DN158" s="235"/>
      <c r="DO158" s="235"/>
      <c r="DP158" s="235"/>
      <c r="DQ158" s="235"/>
      <c r="DR158" s="235"/>
      <c r="DS158" s="235"/>
      <c r="DT158" s="235"/>
      <c r="DU158" s="235"/>
      <c r="DV158" s="235"/>
      <c r="DW158" s="235"/>
      <c r="DX158" s="235"/>
      <c r="DY158" s="235"/>
      <c r="DZ158" s="235"/>
      <c r="EA158" s="235"/>
      <c r="EB158" s="235"/>
      <c r="EC158" s="235"/>
      <c r="ED158" s="235"/>
      <c r="EE158" s="235"/>
      <c r="EF158" s="235"/>
      <c r="EG158" s="235"/>
      <c r="EH158" s="235"/>
      <c r="EI158" s="235"/>
      <c r="EJ158" s="235"/>
      <c r="EK158" s="235"/>
      <c r="EL158" s="235"/>
      <c r="EM158" s="235"/>
      <c r="EN158" s="235"/>
      <c r="EO158" s="235"/>
      <c r="EP158" s="235"/>
      <c r="EQ158" s="235"/>
      <c r="ER158" s="235"/>
      <c r="ES158" s="235"/>
      <c r="ET158" s="235"/>
      <c r="EU158" s="235"/>
      <c r="EV158" s="235"/>
      <c r="EW158" s="235"/>
      <c r="EX158" s="235"/>
      <c r="EY158" s="235"/>
      <c r="EZ158" s="235"/>
      <c r="FA158" s="235"/>
      <c r="FB158" s="235"/>
      <c r="FC158" s="235"/>
      <c r="FD158" s="235"/>
    </row>
    <row r="159" spans="2:160" s="1" customFormat="1" x14ac:dyDescent="0.25">
      <c r="B159" s="33"/>
      <c r="C159" s="33"/>
      <c r="D159" s="261"/>
      <c r="E159" s="261"/>
      <c r="F159" s="261"/>
      <c r="G159" s="261"/>
      <c r="H159" s="261"/>
      <c r="I159" s="261"/>
      <c r="J159" s="261"/>
      <c r="K159" s="261"/>
      <c r="L159" s="261"/>
      <c r="M159" s="261"/>
      <c r="N159" s="261"/>
      <c r="O159" s="261"/>
      <c r="P159" s="261"/>
      <c r="Q159" s="261"/>
      <c r="R159" s="261"/>
      <c r="S159" s="261"/>
      <c r="T159" s="261"/>
      <c r="U159" s="235"/>
      <c r="V159" s="235"/>
      <c r="W159" s="235"/>
      <c r="X159" s="235"/>
      <c r="Y159" s="235"/>
      <c r="Z159" s="235"/>
      <c r="AA159" s="235"/>
      <c r="AB159" s="235"/>
      <c r="AC159" s="235"/>
      <c r="AD159" s="235"/>
      <c r="AE159" s="235"/>
      <c r="AF159" s="235"/>
      <c r="AG159" s="235"/>
      <c r="AH159" s="235"/>
      <c r="AI159" s="235"/>
      <c r="AJ159" s="235"/>
      <c r="AK159" s="235"/>
      <c r="AL159" s="235"/>
      <c r="AM159" s="235"/>
      <c r="AN159" s="235"/>
      <c r="AO159" s="235"/>
      <c r="AP159" s="235"/>
      <c r="AQ159" s="235"/>
      <c r="AR159" s="235"/>
      <c r="AS159" s="235"/>
      <c r="AT159" s="235"/>
      <c r="AU159" s="235"/>
      <c r="AV159" s="235"/>
      <c r="AW159" s="235"/>
      <c r="AX159" s="235"/>
      <c r="AY159" s="235"/>
      <c r="AZ159" s="235"/>
      <c r="BA159" s="235"/>
      <c r="BB159" s="235"/>
      <c r="BC159" s="235"/>
      <c r="BD159" s="235"/>
      <c r="BE159" s="235"/>
      <c r="BF159" s="235"/>
      <c r="BG159" s="235"/>
      <c r="BH159" s="235"/>
      <c r="BI159" s="235"/>
      <c r="BJ159" s="235"/>
      <c r="BK159" s="235"/>
      <c r="BL159" s="235"/>
      <c r="BM159" s="235"/>
      <c r="BN159" s="235"/>
      <c r="BO159" s="235"/>
      <c r="BP159" s="235"/>
      <c r="BQ159" s="235"/>
      <c r="BR159" s="235"/>
      <c r="BS159" s="235"/>
      <c r="BT159" s="235"/>
      <c r="BU159" s="235"/>
      <c r="BV159" s="235"/>
      <c r="BW159" s="235"/>
      <c r="BX159" s="235"/>
      <c r="BY159" s="235"/>
      <c r="BZ159" s="235"/>
      <c r="CA159" s="235"/>
      <c r="CB159" s="235"/>
      <c r="CC159" s="235"/>
      <c r="CD159" s="235"/>
      <c r="CE159" s="235"/>
      <c r="CF159" s="235"/>
      <c r="CG159" s="235"/>
      <c r="CH159" s="235"/>
      <c r="CI159" s="235"/>
      <c r="CJ159" s="235"/>
      <c r="CK159" s="235"/>
      <c r="CL159" s="235"/>
      <c r="CM159" s="235"/>
      <c r="CN159" s="235"/>
      <c r="CO159" s="235"/>
      <c r="CP159" s="235"/>
      <c r="CQ159" s="235"/>
      <c r="CR159" s="235"/>
      <c r="CS159" s="235"/>
      <c r="CT159" s="235"/>
      <c r="CU159" s="235"/>
      <c r="CV159" s="235"/>
      <c r="CW159" s="235"/>
      <c r="CX159" s="235"/>
      <c r="CY159" s="235"/>
      <c r="CZ159" s="235"/>
      <c r="DA159" s="235"/>
      <c r="DB159" s="235"/>
      <c r="DC159" s="235"/>
      <c r="DD159" s="235"/>
      <c r="DE159" s="235"/>
      <c r="DF159" s="235"/>
      <c r="DG159" s="235"/>
      <c r="DH159" s="235"/>
      <c r="DI159" s="235"/>
      <c r="DJ159" s="235"/>
      <c r="DK159" s="235"/>
      <c r="DL159" s="235"/>
      <c r="DM159" s="235"/>
      <c r="DN159" s="235"/>
      <c r="DO159" s="235"/>
      <c r="DP159" s="235"/>
      <c r="DQ159" s="235"/>
      <c r="DR159" s="235"/>
      <c r="DS159" s="235"/>
      <c r="DT159" s="235"/>
      <c r="DU159" s="235"/>
      <c r="DV159" s="235"/>
      <c r="DW159" s="235"/>
      <c r="DX159" s="235"/>
      <c r="DY159" s="235"/>
      <c r="DZ159" s="235"/>
      <c r="EA159" s="235"/>
      <c r="EB159" s="235"/>
      <c r="EC159" s="235"/>
      <c r="ED159" s="235"/>
      <c r="EE159" s="235"/>
      <c r="EF159" s="235"/>
      <c r="EG159" s="235"/>
      <c r="EH159" s="235"/>
      <c r="EI159" s="235"/>
      <c r="EJ159" s="235"/>
      <c r="EK159" s="235"/>
      <c r="EL159" s="235"/>
      <c r="EM159" s="235"/>
      <c r="EN159" s="235"/>
      <c r="EO159" s="235"/>
      <c r="EP159" s="235"/>
      <c r="EQ159" s="235"/>
      <c r="ER159" s="235"/>
      <c r="ES159" s="235"/>
      <c r="ET159" s="235"/>
      <c r="EU159" s="235"/>
      <c r="EV159" s="235"/>
      <c r="EW159" s="235"/>
      <c r="EX159" s="235"/>
      <c r="EY159" s="235"/>
      <c r="EZ159" s="235"/>
      <c r="FA159" s="235"/>
      <c r="FB159" s="235"/>
      <c r="FC159" s="235"/>
      <c r="FD159" s="235"/>
    </row>
    <row r="160" spans="2:160" s="1" customFormat="1" x14ac:dyDescent="0.25">
      <c r="B160" s="33"/>
      <c r="C160" s="33"/>
      <c r="D160" s="261"/>
      <c r="E160" s="261"/>
      <c r="F160" s="261"/>
      <c r="G160" s="261"/>
      <c r="H160" s="261"/>
      <c r="I160" s="261"/>
      <c r="J160" s="261"/>
      <c r="K160" s="261"/>
      <c r="L160" s="261"/>
      <c r="M160" s="261"/>
      <c r="N160" s="261"/>
      <c r="O160" s="261"/>
      <c r="P160" s="261"/>
      <c r="Q160" s="261"/>
      <c r="R160" s="261"/>
      <c r="S160" s="261"/>
      <c r="T160" s="261"/>
      <c r="U160" s="235"/>
      <c r="V160" s="235"/>
      <c r="W160" s="235"/>
      <c r="X160" s="235"/>
      <c r="Y160" s="235"/>
      <c r="Z160" s="235"/>
      <c r="AA160" s="235"/>
      <c r="AB160" s="235"/>
      <c r="AC160" s="235"/>
      <c r="AD160" s="235"/>
      <c r="AE160" s="235"/>
      <c r="AF160" s="235"/>
      <c r="AG160" s="235"/>
      <c r="AH160" s="235"/>
      <c r="AI160" s="235"/>
      <c r="AJ160" s="235"/>
      <c r="AK160" s="235"/>
      <c r="AL160" s="235"/>
      <c r="AM160" s="235"/>
      <c r="AN160" s="235"/>
      <c r="AO160" s="235"/>
      <c r="AP160" s="235"/>
      <c r="AQ160" s="235"/>
      <c r="AR160" s="235"/>
      <c r="AS160" s="235"/>
      <c r="AT160" s="235"/>
      <c r="AU160" s="235"/>
      <c r="AV160" s="235"/>
      <c r="AW160" s="235"/>
      <c r="AX160" s="235"/>
      <c r="AY160" s="235"/>
      <c r="AZ160" s="235"/>
      <c r="BA160" s="235"/>
      <c r="BB160" s="235"/>
      <c r="BC160" s="235"/>
      <c r="BD160" s="235"/>
      <c r="BE160" s="235"/>
      <c r="BF160" s="235"/>
      <c r="BG160" s="235"/>
      <c r="BH160" s="235"/>
      <c r="BI160" s="235"/>
      <c r="BJ160" s="235"/>
      <c r="BK160" s="235"/>
      <c r="BL160" s="235"/>
      <c r="BM160" s="235"/>
      <c r="BN160" s="235"/>
      <c r="BO160" s="235"/>
      <c r="BP160" s="235"/>
      <c r="BQ160" s="235"/>
      <c r="BR160" s="235"/>
      <c r="BS160" s="235"/>
      <c r="BT160" s="235"/>
      <c r="BU160" s="235"/>
      <c r="BV160" s="235"/>
      <c r="BW160" s="235"/>
      <c r="BX160" s="235"/>
      <c r="BY160" s="235"/>
      <c r="BZ160" s="235"/>
      <c r="CA160" s="235"/>
      <c r="CB160" s="235"/>
      <c r="CC160" s="235"/>
      <c r="CD160" s="235"/>
      <c r="CE160" s="235"/>
      <c r="CF160" s="235"/>
      <c r="CG160" s="235"/>
      <c r="CH160" s="235"/>
      <c r="CI160" s="235"/>
      <c r="CJ160" s="235"/>
      <c r="CK160" s="235"/>
      <c r="CL160" s="235"/>
      <c r="CM160" s="235"/>
      <c r="CN160" s="235"/>
      <c r="CO160" s="235"/>
      <c r="CP160" s="235"/>
      <c r="CQ160" s="235"/>
      <c r="CR160" s="235"/>
      <c r="CS160" s="235"/>
      <c r="CT160" s="235"/>
      <c r="CU160" s="235"/>
      <c r="CV160" s="235"/>
      <c r="CW160" s="235"/>
      <c r="CX160" s="235"/>
      <c r="CY160" s="235"/>
      <c r="CZ160" s="235"/>
      <c r="DA160" s="235"/>
      <c r="DB160" s="235"/>
      <c r="DC160" s="235"/>
      <c r="DD160" s="235"/>
      <c r="DE160" s="235"/>
      <c r="DF160" s="235"/>
      <c r="DG160" s="235"/>
      <c r="DH160" s="235"/>
      <c r="DI160" s="235"/>
      <c r="DJ160" s="235"/>
      <c r="DK160" s="235"/>
      <c r="DL160" s="235"/>
      <c r="DM160" s="235"/>
      <c r="DN160" s="235"/>
      <c r="DO160" s="235"/>
      <c r="DP160" s="235"/>
      <c r="DQ160" s="235"/>
      <c r="DR160" s="235"/>
      <c r="DS160" s="235"/>
      <c r="DT160" s="235"/>
      <c r="DU160" s="235"/>
      <c r="DV160" s="235"/>
      <c r="DW160" s="235"/>
      <c r="DX160" s="235"/>
      <c r="DY160" s="235"/>
      <c r="DZ160" s="235"/>
      <c r="EA160" s="235"/>
      <c r="EB160" s="235"/>
      <c r="EC160" s="235"/>
      <c r="ED160" s="235"/>
      <c r="EE160" s="235"/>
      <c r="EF160" s="235"/>
      <c r="EG160" s="235"/>
      <c r="EH160" s="235"/>
      <c r="EI160" s="235"/>
      <c r="EJ160" s="235"/>
      <c r="EK160" s="235"/>
      <c r="EL160" s="235"/>
      <c r="EM160" s="235"/>
      <c r="EN160" s="235"/>
      <c r="EO160" s="235"/>
      <c r="EP160" s="235"/>
      <c r="EQ160" s="235"/>
      <c r="ER160" s="235"/>
      <c r="ES160" s="235"/>
      <c r="ET160" s="235"/>
      <c r="EU160" s="235"/>
      <c r="EV160" s="235"/>
      <c r="EW160" s="235"/>
      <c r="EX160" s="235"/>
      <c r="EY160" s="235"/>
      <c r="EZ160" s="235"/>
      <c r="FA160" s="235"/>
      <c r="FB160" s="235"/>
      <c r="FC160" s="235"/>
      <c r="FD160" s="235"/>
    </row>
    <row r="161" spans="2:160" s="1" customFormat="1" x14ac:dyDescent="0.25">
      <c r="B161" s="33"/>
      <c r="C161" s="33"/>
      <c r="D161" s="261"/>
      <c r="E161" s="261"/>
      <c r="F161" s="261"/>
      <c r="G161" s="261"/>
      <c r="H161" s="261"/>
      <c r="I161" s="261"/>
      <c r="J161" s="261"/>
      <c r="K161" s="261"/>
      <c r="L161" s="261"/>
      <c r="M161" s="261"/>
      <c r="N161" s="261"/>
      <c r="O161" s="261"/>
      <c r="P161" s="261"/>
      <c r="Q161" s="261"/>
      <c r="R161" s="261"/>
      <c r="S161" s="261"/>
      <c r="T161" s="261"/>
      <c r="U161" s="235"/>
      <c r="V161" s="235"/>
      <c r="W161" s="235"/>
      <c r="X161" s="235"/>
      <c r="Y161" s="235"/>
      <c r="Z161" s="235"/>
      <c r="AA161" s="235"/>
      <c r="AB161" s="235"/>
      <c r="AC161" s="235"/>
      <c r="AD161" s="235"/>
      <c r="AE161" s="235"/>
      <c r="AF161" s="235"/>
      <c r="AG161" s="235"/>
      <c r="AH161" s="235"/>
      <c r="AI161" s="235"/>
      <c r="AJ161" s="235"/>
      <c r="AK161" s="235"/>
      <c r="AL161" s="235"/>
      <c r="AM161" s="235"/>
      <c r="AN161" s="235"/>
      <c r="AO161" s="235"/>
      <c r="AP161" s="235"/>
      <c r="AQ161" s="235"/>
      <c r="AR161" s="235"/>
      <c r="AS161" s="235"/>
      <c r="AT161" s="235"/>
      <c r="AU161" s="235"/>
      <c r="AV161" s="235"/>
      <c r="AW161" s="235"/>
      <c r="AX161" s="235"/>
      <c r="AY161" s="235"/>
      <c r="AZ161" s="235"/>
      <c r="BA161" s="235"/>
      <c r="BB161" s="235"/>
      <c r="BC161" s="235"/>
      <c r="BD161" s="235"/>
      <c r="BE161" s="235"/>
      <c r="BF161" s="235"/>
      <c r="BG161" s="235"/>
      <c r="BH161" s="235"/>
      <c r="BI161" s="235"/>
      <c r="BJ161" s="235"/>
      <c r="BK161" s="235"/>
      <c r="BL161" s="235"/>
      <c r="BM161" s="235"/>
      <c r="BN161" s="235"/>
      <c r="BO161" s="235"/>
      <c r="BP161" s="235"/>
      <c r="BQ161" s="235"/>
      <c r="BR161" s="235"/>
      <c r="BS161" s="235"/>
      <c r="BT161" s="235"/>
      <c r="BU161" s="235"/>
      <c r="BV161" s="235"/>
      <c r="BW161" s="235"/>
      <c r="BX161" s="235"/>
      <c r="BY161" s="235"/>
      <c r="BZ161" s="235"/>
      <c r="CA161" s="235"/>
      <c r="CB161" s="235"/>
      <c r="CC161" s="235"/>
      <c r="CD161" s="235"/>
      <c r="CE161" s="235"/>
      <c r="CF161" s="235"/>
      <c r="CG161" s="235"/>
      <c r="CH161" s="235"/>
      <c r="CI161" s="235"/>
      <c r="CJ161" s="235"/>
      <c r="CK161" s="235"/>
      <c r="CL161" s="235"/>
      <c r="CM161" s="235"/>
      <c r="CN161" s="235"/>
      <c r="CO161" s="235"/>
      <c r="CP161" s="235"/>
      <c r="CQ161" s="235"/>
      <c r="CR161" s="235"/>
      <c r="CS161" s="235"/>
      <c r="CT161" s="235"/>
      <c r="CU161" s="235"/>
      <c r="CV161" s="235"/>
      <c r="CW161" s="235"/>
      <c r="CX161" s="235"/>
      <c r="CY161" s="235"/>
      <c r="CZ161" s="235"/>
      <c r="DA161" s="235"/>
      <c r="DB161" s="235"/>
      <c r="DC161" s="235"/>
      <c r="DD161" s="235"/>
      <c r="DE161" s="235"/>
      <c r="DF161" s="235"/>
      <c r="DG161" s="235"/>
      <c r="DH161" s="235"/>
      <c r="DI161" s="235"/>
      <c r="DJ161" s="235"/>
      <c r="DK161" s="235"/>
      <c r="DL161" s="235"/>
      <c r="DM161" s="235"/>
      <c r="DN161" s="235"/>
      <c r="DO161" s="235"/>
      <c r="DP161" s="235"/>
      <c r="DQ161" s="235"/>
      <c r="DR161" s="235"/>
      <c r="DS161" s="235"/>
      <c r="DT161" s="235"/>
      <c r="DU161" s="235"/>
      <c r="DV161" s="235"/>
      <c r="DW161" s="235"/>
      <c r="DX161" s="235"/>
      <c r="DY161" s="235"/>
      <c r="DZ161" s="235"/>
      <c r="EA161" s="235"/>
      <c r="EB161" s="235"/>
      <c r="EC161" s="235"/>
      <c r="ED161" s="235"/>
      <c r="EE161" s="235"/>
      <c r="EF161" s="235"/>
      <c r="EG161" s="235"/>
      <c r="EH161" s="235"/>
      <c r="EI161" s="235"/>
      <c r="EJ161" s="235"/>
      <c r="EK161" s="235"/>
      <c r="EL161" s="235"/>
      <c r="EM161" s="235"/>
      <c r="EN161" s="235"/>
      <c r="EO161" s="235"/>
      <c r="EP161" s="235"/>
      <c r="EQ161" s="235"/>
      <c r="ER161" s="235"/>
      <c r="ES161" s="235"/>
      <c r="ET161" s="235"/>
      <c r="EU161" s="235"/>
      <c r="EV161" s="235"/>
      <c r="EW161" s="235"/>
      <c r="EX161" s="235"/>
      <c r="EY161" s="235"/>
      <c r="EZ161" s="235"/>
      <c r="FA161" s="235"/>
      <c r="FB161" s="235"/>
      <c r="FC161" s="235"/>
      <c r="FD161" s="235"/>
    </row>
    <row r="162" spans="2:160" s="1" customFormat="1" x14ac:dyDescent="0.25">
      <c r="B162" s="33"/>
      <c r="C162" s="33"/>
      <c r="D162" s="261"/>
      <c r="E162" s="261"/>
      <c r="F162" s="261"/>
      <c r="G162" s="261"/>
      <c r="H162" s="261"/>
      <c r="I162" s="261"/>
      <c r="J162" s="261"/>
      <c r="K162" s="261"/>
      <c r="L162" s="261"/>
      <c r="M162" s="261"/>
      <c r="N162" s="261"/>
      <c r="O162" s="261"/>
      <c r="P162" s="261"/>
      <c r="Q162" s="261"/>
      <c r="R162" s="261"/>
      <c r="S162" s="261"/>
      <c r="T162" s="261"/>
      <c r="U162" s="235"/>
      <c r="V162" s="235"/>
      <c r="W162" s="235"/>
      <c r="X162" s="235"/>
      <c r="Y162" s="235"/>
      <c r="Z162" s="235"/>
      <c r="AA162" s="235"/>
      <c r="AB162" s="235"/>
      <c r="AC162" s="235"/>
      <c r="AD162" s="235"/>
      <c r="AE162" s="235"/>
      <c r="AF162" s="235"/>
      <c r="AG162" s="235"/>
      <c r="AH162" s="235"/>
      <c r="AI162" s="235"/>
      <c r="AJ162" s="235"/>
      <c r="AK162" s="235"/>
      <c r="AL162" s="235"/>
      <c r="AM162" s="235"/>
      <c r="AN162" s="235"/>
      <c r="AO162" s="235"/>
      <c r="AP162" s="235"/>
      <c r="AQ162" s="235"/>
      <c r="AR162" s="235"/>
      <c r="AS162" s="235"/>
      <c r="AT162" s="235"/>
      <c r="AU162" s="235"/>
      <c r="AV162" s="235"/>
      <c r="AW162" s="235"/>
      <c r="AX162" s="235"/>
      <c r="AY162" s="235"/>
      <c r="AZ162" s="235"/>
      <c r="BA162" s="235"/>
      <c r="BB162" s="235"/>
      <c r="BC162" s="235"/>
      <c r="BD162" s="235"/>
      <c r="BE162" s="235"/>
      <c r="BF162" s="235"/>
      <c r="BG162" s="235"/>
      <c r="BH162" s="235"/>
      <c r="BI162" s="235"/>
      <c r="BJ162" s="235"/>
      <c r="BK162" s="235"/>
      <c r="BL162" s="235"/>
      <c r="BM162" s="235"/>
      <c r="BN162" s="235"/>
      <c r="BO162" s="235"/>
      <c r="BP162" s="235"/>
      <c r="BQ162" s="235"/>
      <c r="BR162" s="235"/>
      <c r="BS162" s="235"/>
      <c r="BT162" s="235"/>
      <c r="BU162" s="235"/>
      <c r="BV162" s="235"/>
      <c r="BW162" s="235"/>
      <c r="BX162" s="235"/>
      <c r="BY162" s="235"/>
      <c r="BZ162" s="235"/>
      <c r="CA162" s="235"/>
      <c r="CB162" s="235"/>
      <c r="CC162" s="235"/>
      <c r="CD162" s="235"/>
      <c r="CE162" s="235"/>
      <c r="CF162" s="235"/>
      <c r="CG162" s="235"/>
      <c r="CH162" s="235"/>
      <c r="CI162" s="235"/>
      <c r="CJ162" s="235"/>
      <c r="CK162" s="235"/>
      <c r="CL162" s="235"/>
      <c r="CM162" s="235"/>
      <c r="CN162" s="235"/>
      <c r="CO162" s="235"/>
      <c r="CP162" s="235"/>
      <c r="CQ162" s="235"/>
      <c r="CR162" s="235"/>
      <c r="CS162" s="235"/>
      <c r="CT162" s="235"/>
      <c r="CU162" s="235"/>
      <c r="CV162" s="235"/>
      <c r="CW162" s="235"/>
      <c r="CX162" s="235"/>
      <c r="CY162" s="235"/>
      <c r="CZ162" s="235"/>
      <c r="DA162" s="235"/>
      <c r="DB162" s="235"/>
      <c r="DC162" s="235"/>
      <c r="DD162" s="235"/>
      <c r="DE162" s="235"/>
      <c r="DF162" s="235"/>
      <c r="DG162" s="235"/>
      <c r="DH162" s="235"/>
      <c r="DI162" s="235"/>
      <c r="DJ162" s="235"/>
      <c r="DK162" s="235"/>
      <c r="DL162" s="235"/>
      <c r="DM162" s="235"/>
      <c r="DN162" s="235"/>
      <c r="DO162" s="235"/>
      <c r="DP162" s="235"/>
      <c r="DQ162" s="235"/>
      <c r="DR162" s="235"/>
      <c r="DS162" s="235"/>
      <c r="DT162" s="235"/>
      <c r="DU162" s="235"/>
      <c r="DV162" s="235"/>
      <c r="DW162" s="235"/>
      <c r="DX162" s="235"/>
      <c r="DY162" s="235"/>
      <c r="DZ162" s="235"/>
      <c r="EA162" s="235"/>
      <c r="EB162" s="235"/>
      <c r="EC162" s="235"/>
      <c r="ED162" s="235"/>
      <c r="EE162" s="235"/>
      <c r="EF162" s="235"/>
      <c r="EG162" s="235"/>
      <c r="EH162" s="235"/>
      <c r="EI162" s="235"/>
      <c r="EJ162" s="235"/>
      <c r="EK162" s="235"/>
      <c r="EL162" s="235"/>
      <c r="EM162" s="235"/>
      <c r="EN162" s="235"/>
      <c r="EO162" s="235"/>
      <c r="EP162" s="235"/>
      <c r="EQ162" s="235"/>
      <c r="ER162" s="235"/>
      <c r="ES162" s="235"/>
      <c r="ET162" s="235"/>
      <c r="EU162" s="235"/>
      <c r="EV162" s="235"/>
      <c r="EW162" s="235"/>
      <c r="EX162" s="235"/>
      <c r="EY162" s="235"/>
      <c r="EZ162" s="235"/>
      <c r="FA162" s="235"/>
      <c r="FB162" s="235"/>
      <c r="FC162" s="235"/>
      <c r="FD162" s="235"/>
    </row>
    <row r="163" spans="2:160" s="1" customFormat="1" x14ac:dyDescent="0.25">
      <c r="B163" s="33"/>
      <c r="C163" s="33"/>
      <c r="D163" s="261"/>
      <c r="E163" s="261"/>
      <c r="F163" s="261"/>
      <c r="G163" s="261"/>
      <c r="H163" s="261"/>
      <c r="I163" s="261"/>
      <c r="J163" s="261"/>
      <c r="K163" s="261"/>
      <c r="L163" s="261"/>
      <c r="M163" s="261"/>
      <c r="N163" s="261"/>
      <c r="O163" s="261"/>
      <c r="P163" s="261"/>
      <c r="Q163" s="261"/>
      <c r="R163" s="261"/>
      <c r="S163" s="261"/>
      <c r="T163" s="261"/>
      <c r="U163" s="235"/>
      <c r="V163" s="235"/>
      <c r="W163" s="235"/>
      <c r="X163" s="235"/>
      <c r="Y163" s="235"/>
      <c r="Z163" s="235"/>
      <c r="AA163" s="235"/>
      <c r="AB163" s="235"/>
      <c r="AC163" s="235"/>
      <c r="AD163" s="235"/>
      <c r="AE163" s="235"/>
      <c r="AF163" s="235"/>
      <c r="AG163" s="235"/>
      <c r="AH163" s="235"/>
      <c r="AI163" s="235"/>
      <c r="AJ163" s="235"/>
      <c r="AK163" s="235"/>
      <c r="AL163" s="235"/>
      <c r="AM163" s="235"/>
      <c r="AN163" s="235"/>
      <c r="AO163" s="235"/>
      <c r="AP163" s="235"/>
      <c r="AQ163" s="235"/>
      <c r="AR163" s="235"/>
      <c r="AS163" s="235"/>
      <c r="AT163" s="235"/>
      <c r="AU163" s="235"/>
      <c r="AV163" s="235"/>
      <c r="AW163" s="235"/>
      <c r="AX163" s="235"/>
      <c r="AY163" s="235"/>
      <c r="AZ163" s="235"/>
      <c r="BA163" s="235"/>
      <c r="BB163" s="235"/>
      <c r="BC163" s="235"/>
      <c r="BD163" s="235"/>
      <c r="BE163" s="235"/>
      <c r="BF163" s="235"/>
      <c r="BG163" s="235"/>
      <c r="BH163" s="235"/>
      <c r="BI163" s="235"/>
      <c r="BJ163" s="235"/>
      <c r="BK163" s="235"/>
      <c r="BL163" s="235"/>
      <c r="BM163" s="235"/>
      <c r="BN163" s="235"/>
      <c r="BO163" s="235"/>
      <c r="BP163" s="235"/>
      <c r="BQ163" s="235"/>
      <c r="BR163" s="235"/>
      <c r="BS163" s="235"/>
      <c r="BT163" s="235"/>
      <c r="BU163" s="235"/>
      <c r="BV163" s="235"/>
      <c r="BW163" s="235"/>
      <c r="BX163" s="235"/>
      <c r="BY163" s="235"/>
      <c r="BZ163" s="235"/>
      <c r="CA163" s="235"/>
      <c r="CB163" s="235"/>
      <c r="CC163" s="235"/>
      <c r="CD163" s="235"/>
      <c r="CE163" s="235"/>
      <c r="CF163" s="235"/>
      <c r="CG163" s="235"/>
      <c r="CH163" s="235"/>
      <c r="CI163" s="235"/>
      <c r="CJ163" s="235"/>
      <c r="CK163" s="235"/>
      <c r="CL163" s="235"/>
      <c r="CM163" s="235"/>
      <c r="CN163" s="235"/>
      <c r="CO163" s="235"/>
      <c r="CP163" s="235"/>
      <c r="CQ163" s="235"/>
      <c r="CR163" s="235"/>
      <c r="CS163" s="235"/>
      <c r="CT163" s="235"/>
      <c r="CU163" s="235"/>
      <c r="CV163" s="235"/>
      <c r="CW163" s="235"/>
      <c r="CX163" s="235"/>
      <c r="CY163" s="235"/>
      <c r="CZ163" s="235"/>
      <c r="DA163" s="235"/>
      <c r="DB163" s="235"/>
      <c r="DC163" s="235"/>
      <c r="DD163" s="235"/>
      <c r="DE163" s="235"/>
      <c r="DF163" s="235"/>
      <c r="DG163" s="235"/>
      <c r="DH163" s="235"/>
      <c r="DI163" s="235"/>
      <c r="DJ163" s="235"/>
      <c r="DK163" s="235"/>
      <c r="DL163" s="235"/>
      <c r="DM163" s="235"/>
      <c r="DN163" s="235"/>
      <c r="DO163" s="235"/>
      <c r="DP163" s="235"/>
      <c r="DQ163" s="235"/>
      <c r="DR163" s="235"/>
      <c r="DS163" s="235"/>
      <c r="DT163" s="235"/>
      <c r="DU163" s="235"/>
      <c r="DV163" s="235"/>
      <c r="DW163" s="235"/>
      <c r="DX163" s="235"/>
      <c r="DY163" s="235"/>
      <c r="DZ163" s="235"/>
      <c r="EA163" s="235"/>
      <c r="EB163" s="235"/>
      <c r="EC163" s="235"/>
      <c r="ED163" s="235"/>
      <c r="EE163" s="235"/>
      <c r="EF163" s="235"/>
      <c r="EG163" s="235"/>
      <c r="EH163" s="235"/>
      <c r="EI163" s="235"/>
      <c r="EJ163" s="235"/>
      <c r="EK163" s="235"/>
      <c r="EL163" s="235"/>
      <c r="EM163" s="235"/>
      <c r="EN163" s="235"/>
      <c r="EO163" s="235"/>
      <c r="EP163" s="235"/>
      <c r="EQ163" s="235"/>
      <c r="ER163" s="235"/>
      <c r="ES163" s="235"/>
      <c r="ET163" s="235"/>
      <c r="EU163" s="235"/>
      <c r="EV163" s="235"/>
      <c r="EW163" s="235"/>
      <c r="EX163" s="235"/>
      <c r="EY163" s="235"/>
      <c r="EZ163" s="235"/>
      <c r="FA163" s="235"/>
      <c r="FB163" s="235"/>
      <c r="FC163" s="235"/>
      <c r="FD163" s="235"/>
    </row>
    <row r="164" spans="2:160" s="1" customFormat="1" x14ac:dyDescent="0.25">
      <c r="B164" s="33"/>
      <c r="C164" s="33"/>
      <c r="D164" s="261"/>
      <c r="E164" s="261"/>
      <c r="F164" s="261"/>
      <c r="G164" s="261"/>
      <c r="H164" s="261"/>
      <c r="I164" s="261"/>
      <c r="J164" s="261"/>
      <c r="K164" s="261"/>
      <c r="L164" s="261"/>
      <c r="M164" s="261"/>
      <c r="N164" s="261"/>
      <c r="O164" s="261"/>
      <c r="P164" s="261"/>
      <c r="Q164" s="261"/>
      <c r="R164" s="261"/>
      <c r="S164" s="261"/>
      <c r="T164" s="261"/>
      <c r="U164" s="235"/>
      <c r="V164" s="235"/>
      <c r="W164" s="235"/>
      <c r="X164" s="235"/>
      <c r="Y164" s="235"/>
      <c r="Z164" s="235"/>
      <c r="AA164" s="235"/>
      <c r="AB164" s="235"/>
      <c r="AC164" s="235"/>
      <c r="AD164" s="235"/>
      <c r="AE164" s="235"/>
      <c r="AF164" s="235"/>
      <c r="AG164" s="235"/>
      <c r="AH164" s="235"/>
      <c r="AI164" s="235"/>
      <c r="AJ164" s="235"/>
      <c r="AK164" s="235"/>
      <c r="AL164" s="235"/>
      <c r="AM164" s="235"/>
      <c r="AN164" s="235"/>
      <c r="AO164" s="235"/>
      <c r="AP164" s="235"/>
      <c r="AQ164" s="235"/>
      <c r="AR164" s="235"/>
      <c r="AS164" s="235"/>
      <c r="AT164" s="235"/>
      <c r="AU164" s="235"/>
      <c r="AV164" s="235"/>
      <c r="AW164" s="235"/>
      <c r="AX164" s="235"/>
      <c r="AY164" s="235"/>
      <c r="AZ164" s="235"/>
      <c r="BA164" s="235"/>
      <c r="BB164" s="235"/>
      <c r="BC164" s="235"/>
      <c r="BD164" s="235"/>
      <c r="BE164" s="235"/>
      <c r="BF164" s="235"/>
      <c r="BG164" s="235"/>
      <c r="BH164" s="235"/>
      <c r="BI164" s="235"/>
      <c r="BJ164" s="235"/>
      <c r="BK164" s="235"/>
      <c r="BL164" s="235"/>
      <c r="BM164" s="235"/>
      <c r="BN164" s="235"/>
      <c r="BO164" s="235"/>
      <c r="BP164" s="235"/>
      <c r="BQ164" s="235"/>
      <c r="BR164" s="235"/>
      <c r="BS164" s="235"/>
      <c r="BT164" s="235"/>
      <c r="BU164" s="235"/>
      <c r="BV164" s="235"/>
      <c r="BW164" s="235"/>
      <c r="BX164" s="235"/>
      <c r="BY164" s="235"/>
      <c r="BZ164" s="235"/>
      <c r="CA164" s="235"/>
      <c r="CB164" s="235"/>
      <c r="CC164" s="235"/>
      <c r="CD164" s="235"/>
      <c r="CE164" s="235"/>
      <c r="CF164" s="235"/>
      <c r="CG164" s="235"/>
      <c r="CH164" s="235"/>
      <c r="CI164" s="235"/>
      <c r="CJ164" s="235"/>
      <c r="CK164" s="235"/>
      <c r="CL164" s="235"/>
      <c r="CM164" s="235"/>
      <c r="CN164" s="235"/>
      <c r="CO164" s="235"/>
      <c r="CP164" s="235"/>
      <c r="CQ164" s="235"/>
      <c r="CR164" s="235"/>
      <c r="CS164" s="235"/>
      <c r="CT164" s="235"/>
      <c r="CU164" s="235"/>
      <c r="CV164" s="235"/>
      <c r="CW164" s="235"/>
      <c r="CX164" s="235"/>
      <c r="CY164" s="235"/>
      <c r="CZ164" s="235"/>
      <c r="DA164" s="235"/>
      <c r="DB164" s="235"/>
      <c r="DC164" s="235"/>
      <c r="DD164" s="235"/>
      <c r="DE164" s="235"/>
      <c r="DF164" s="235"/>
      <c r="DG164" s="235"/>
      <c r="DH164" s="235"/>
      <c r="DI164" s="235"/>
      <c r="DJ164" s="235"/>
      <c r="DK164" s="235"/>
      <c r="DL164" s="235"/>
      <c r="DM164" s="235"/>
      <c r="DN164" s="235"/>
      <c r="DO164" s="235"/>
      <c r="DP164" s="235"/>
      <c r="DQ164" s="235"/>
      <c r="DR164" s="235"/>
      <c r="DS164" s="235"/>
      <c r="DT164" s="235"/>
      <c r="DU164" s="235"/>
      <c r="DV164" s="235"/>
      <c r="DW164" s="235"/>
      <c r="DX164" s="235"/>
      <c r="DY164" s="235"/>
      <c r="DZ164" s="235"/>
      <c r="EA164" s="235"/>
      <c r="EB164" s="235"/>
      <c r="EC164" s="235"/>
      <c r="ED164" s="235"/>
      <c r="EE164" s="235"/>
      <c r="EF164" s="235"/>
      <c r="EG164" s="235"/>
      <c r="EH164" s="235"/>
      <c r="EI164" s="235"/>
      <c r="EJ164" s="235"/>
      <c r="EK164" s="235"/>
      <c r="EL164" s="235"/>
      <c r="EM164" s="235"/>
      <c r="EN164" s="235"/>
      <c r="EO164" s="235"/>
      <c r="EP164" s="235"/>
      <c r="EQ164" s="235"/>
      <c r="ER164" s="235"/>
      <c r="ES164" s="235"/>
      <c r="ET164" s="235"/>
      <c r="EU164" s="235"/>
      <c r="EV164" s="235"/>
      <c r="EW164" s="235"/>
      <c r="EX164" s="235"/>
      <c r="EY164" s="235"/>
      <c r="EZ164" s="235"/>
      <c r="FA164" s="235"/>
      <c r="FB164" s="235"/>
      <c r="FC164" s="235"/>
      <c r="FD164" s="235"/>
    </row>
    <row r="165" spans="2:160" s="1" customFormat="1" x14ac:dyDescent="0.25">
      <c r="B165" s="33"/>
      <c r="C165" s="33"/>
      <c r="D165" s="261"/>
      <c r="E165" s="261"/>
      <c r="F165" s="261"/>
      <c r="G165" s="261"/>
      <c r="H165" s="261"/>
      <c r="I165" s="261"/>
      <c r="J165" s="261"/>
      <c r="K165" s="261"/>
      <c r="L165" s="261"/>
      <c r="M165" s="261"/>
      <c r="N165" s="261"/>
      <c r="O165" s="261"/>
      <c r="P165" s="261"/>
      <c r="Q165" s="261"/>
      <c r="R165" s="261"/>
      <c r="S165" s="261"/>
      <c r="T165" s="261"/>
      <c r="U165" s="235"/>
      <c r="V165" s="235"/>
      <c r="W165" s="235"/>
      <c r="X165" s="235"/>
      <c r="Y165" s="235"/>
      <c r="Z165" s="235"/>
      <c r="AA165" s="235"/>
      <c r="AB165" s="235"/>
      <c r="AC165" s="235"/>
      <c r="AD165" s="235"/>
      <c r="AE165" s="235"/>
      <c r="AF165" s="235"/>
      <c r="AG165" s="235"/>
      <c r="AH165" s="235"/>
      <c r="AI165" s="235"/>
      <c r="AJ165" s="235"/>
      <c r="AK165" s="235"/>
      <c r="AL165" s="235"/>
      <c r="AM165" s="235"/>
      <c r="AN165" s="235"/>
      <c r="AO165" s="235"/>
      <c r="AP165" s="235"/>
      <c r="AQ165" s="235"/>
      <c r="AR165" s="235"/>
      <c r="AS165" s="235"/>
      <c r="AT165" s="235"/>
      <c r="AU165" s="235"/>
      <c r="AV165" s="235"/>
      <c r="AW165" s="235"/>
      <c r="AX165" s="235"/>
      <c r="AY165" s="235"/>
      <c r="AZ165" s="235"/>
      <c r="BA165" s="235"/>
      <c r="BB165" s="235"/>
      <c r="BC165" s="235"/>
      <c r="BD165" s="235"/>
      <c r="BE165" s="235"/>
      <c r="BF165" s="235"/>
      <c r="BG165" s="235"/>
      <c r="BH165" s="235"/>
      <c r="BI165" s="235"/>
      <c r="BJ165" s="235"/>
      <c r="BK165" s="235"/>
      <c r="BL165" s="235"/>
      <c r="BM165" s="235"/>
      <c r="BN165" s="235"/>
      <c r="BO165" s="235"/>
      <c r="BP165" s="235"/>
      <c r="BQ165" s="235"/>
      <c r="BR165" s="235"/>
      <c r="BS165" s="235"/>
      <c r="BT165" s="235"/>
      <c r="BU165" s="235"/>
      <c r="BV165" s="235"/>
      <c r="BW165" s="235"/>
      <c r="BX165" s="235"/>
      <c r="BY165" s="235"/>
      <c r="BZ165" s="235"/>
      <c r="CA165" s="235"/>
      <c r="CB165" s="235"/>
      <c r="CC165" s="235"/>
      <c r="CD165" s="235"/>
      <c r="CE165" s="235"/>
      <c r="CF165" s="235"/>
      <c r="CG165" s="235"/>
      <c r="CH165" s="235"/>
      <c r="CI165" s="235"/>
      <c r="CJ165" s="235"/>
      <c r="CK165" s="235"/>
      <c r="CL165" s="235"/>
      <c r="CM165" s="235"/>
      <c r="CN165" s="235"/>
      <c r="CO165" s="235"/>
      <c r="CP165" s="235"/>
      <c r="CQ165" s="235"/>
      <c r="CR165" s="235"/>
      <c r="CS165" s="235"/>
      <c r="CT165" s="235"/>
      <c r="CU165" s="235"/>
      <c r="CV165" s="235"/>
      <c r="CW165" s="235"/>
      <c r="CX165" s="235"/>
      <c r="CY165" s="235"/>
      <c r="CZ165" s="235"/>
      <c r="DA165" s="235"/>
      <c r="DB165" s="235"/>
      <c r="DC165" s="235"/>
      <c r="DD165" s="235"/>
      <c r="DE165" s="235"/>
      <c r="DF165" s="235"/>
      <c r="DG165" s="235"/>
      <c r="DH165" s="235"/>
      <c r="DI165" s="235"/>
      <c r="DJ165" s="235"/>
      <c r="DK165" s="235"/>
      <c r="DL165" s="235"/>
      <c r="DM165" s="235"/>
      <c r="DN165" s="235"/>
      <c r="DO165" s="235"/>
      <c r="DP165" s="235"/>
      <c r="DQ165" s="235"/>
      <c r="DR165" s="235"/>
      <c r="DS165" s="235"/>
      <c r="DT165" s="235"/>
      <c r="DU165" s="235"/>
      <c r="DV165" s="235"/>
      <c r="DW165" s="235"/>
      <c r="DX165" s="235"/>
      <c r="DY165" s="235"/>
      <c r="DZ165" s="235"/>
      <c r="EA165" s="235"/>
      <c r="EB165" s="235"/>
      <c r="EC165" s="235"/>
      <c r="ED165" s="235"/>
      <c r="EE165" s="235"/>
      <c r="EF165" s="235"/>
      <c r="EG165" s="235"/>
      <c r="EH165" s="235"/>
      <c r="EI165" s="235"/>
      <c r="EJ165" s="235"/>
      <c r="EK165" s="235"/>
      <c r="EL165" s="235"/>
      <c r="EM165" s="235"/>
      <c r="EN165" s="235"/>
      <c r="EO165" s="235"/>
      <c r="EP165" s="235"/>
      <c r="EQ165" s="235"/>
      <c r="ER165" s="235"/>
      <c r="ES165" s="235"/>
      <c r="ET165" s="235"/>
      <c r="EU165" s="235"/>
      <c r="EV165" s="235"/>
      <c r="EW165" s="235"/>
      <c r="EX165" s="235"/>
      <c r="EY165" s="235"/>
      <c r="EZ165" s="235"/>
      <c r="FA165" s="235"/>
      <c r="FB165" s="235"/>
      <c r="FC165" s="235"/>
      <c r="FD165" s="235"/>
    </row>
    <row r="166" spans="2:160" s="1" customFormat="1" x14ac:dyDescent="0.25">
      <c r="B166" s="33"/>
      <c r="C166" s="33"/>
      <c r="D166" s="261"/>
      <c r="E166" s="261"/>
      <c r="F166" s="261"/>
      <c r="G166" s="261"/>
      <c r="H166" s="261"/>
      <c r="I166" s="261"/>
      <c r="J166" s="261"/>
      <c r="K166" s="261"/>
      <c r="L166" s="261"/>
      <c r="M166" s="261"/>
      <c r="N166" s="261"/>
      <c r="O166" s="261"/>
      <c r="P166" s="261"/>
      <c r="Q166" s="261"/>
      <c r="R166" s="261"/>
      <c r="S166" s="261"/>
      <c r="T166" s="261"/>
      <c r="U166" s="235"/>
      <c r="V166" s="235"/>
      <c r="W166" s="235"/>
      <c r="X166" s="235"/>
      <c r="Y166" s="235"/>
      <c r="Z166" s="235"/>
      <c r="AA166" s="235"/>
      <c r="AB166" s="235"/>
      <c r="AC166" s="235"/>
      <c r="AD166" s="235"/>
      <c r="AE166" s="235"/>
      <c r="AF166" s="235"/>
      <c r="AG166" s="235"/>
      <c r="AH166" s="235"/>
      <c r="AI166" s="235"/>
      <c r="AJ166" s="235"/>
      <c r="AK166" s="235"/>
      <c r="AL166" s="235"/>
      <c r="AM166" s="235"/>
      <c r="AN166" s="235"/>
      <c r="AO166" s="235"/>
      <c r="AP166" s="235"/>
      <c r="AQ166" s="235"/>
      <c r="AR166" s="235"/>
      <c r="AS166" s="235"/>
      <c r="AT166" s="235"/>
      <c r="AU166" s="235"/>
      <c r="AV166" s="235"/>
      <c r="AW166" s="235"/>
      <c r="AX166" s="235"/>
      <c r="AY166" s="235"/>
      <c r="AZ166" s="235"/>
      <c r="BA166" s="235"/>
      <c r="BB166" s="235"/>
      <c r="BC166" s="235"/>
      <c r="BD166" s="235"/>
      <c r="BE166" s="235"/>
      <c r="BF166" s="235"/>
      <c r="BG166" s="235"/>
      <c r="BH166" s="235"/>
      <c r="BI166" s="235"/>
      <c r="BJ166" s="235"/>
      <c r="BK166" s="235"/>
      <c r="BL166" s="235"/>
      <c r="BM166" s="235"/>
      <c r="BN166" s="235"/>
      <c r="BO166" s="235"/>
      <c r="BP166" s="235"/>
      <c r="BQ166" s="235"/>
      <c r="BR166" s="235"/>
      <c r="BS166" s="235"/>
      <c r="BT166" s="235"/>
      <c r="BU166" s="235"/>
      <c r="BV166" s="235"/>
      <c r="BW166" s="235"/>
      <c r="BX166" s="235"/>
      <c r="BY166" s="235"/>
      <c r="BZ166" s="235"/>
      <c r="CA166" s="235"/>
      <c r="CB166" s="235"/>
      <c r="CC166" s="235"/>
      <c r="CD166" s="235"/>
      <c r="CE166" s="235"/>
      <c r="CF166" s="235"/>
      <c r="CG166" s="235"/>
      <c r="CH166" s="235"/>
      <c r="CI166" s="235"/>
      <c r="CJ166" s="235"/>
      <c r="CK166" s="235"/>
      <c r="CL166" s="235"/>
      <c r="CM166" s="235"/>
      <c r="CN166" s="235"/>
      <c r="CO166" s="235"/>
      <c r="CP166" s="235"/>
      <c r="CQ166" s="235"/>
      <c r="CR166" s="235"/>
      <c r="CS166" s="235"/>
      <c r="CT166" s="235"/>
      <c r="CU166" s="235"/>
      <c r="CV166" s="235"/>
      <c r="CW166" s="235"/>
      <c r="CX166" s="235"/>
      <c r="CY166" s="235"/>
      <c r="CZ166" s="235"/>
      <c r="DA166" s="235"/>
      <c r="DB166" s="235"/>
      <c r="DC166" s="235"/>
      <c r="DD166" s="235"/>
      <c r="DE166" s="235"/>
      <c r="DF166" s="235"/>
      <c r="DG166" s="235"/>
      <c r="DH166" s="235"/>
      <c r="DI166" s="235"/>
      <c r="DJ166" s="235"/>
      <c r="DK166" s="235"/>
      <c r="DL166" s="235"/>
      <c r="DM166" s="235"/>
      <c r="DN166" s="235"/>
      <c r="DO166" s="235"/>
      <c r="DP166" s="235"/>
      <c r="DQ166" s="235"/>
      <c r="DR166" s="235"/>
      <c r="DS166" s="235"/>
      <c r="DT166" s="235"/>
      <c r="DU166" s="235"/>
      <c r="DV166" s="235"/>
      <c r="DW166" s="235"/>
      <c r="DX166" s="235"/>
      <c r="DY166" s="235"/>
      <c r="DZ166" s="235"/>
      <c r="EA166" s="235"/>
      <c r="EB166" s="235"/>
      <c r="EC166" s="235"/>
      <c r="ED166" s="235"/>
      <c r="EE166" s="235"/>
      <c r="EF166" s="235"/>
      <c r="EG166" s="235"/>
      <c r="EH166" s="235"/>
      <c r="EI166" s="235"/>
      <c r="EJ166" s="235"/>
      <c r="EK166" s="235"/>
      <c r="EL166" s="235"/>
      <c r="EM166" s="235"/>
      <c r="EN166" s="235"/>
      <c r="EO166" s="235"/>
      <c r="EP166" s="235"/>
      <c r="EQ166" s="235"/>
      <c r="ER166" s="235"/>
      <c r="ES166" s="235"/>
      <c r="ET166" s="235"/>
      <c r="EU166" s="235"/>
      <c r="EV166" s="235"/>
      <c r="EW166" s="235"/>
      <c r="EX166" s="235"/>
      <c r="EY166" s="235"/>
      <c r="EZ166" s="235"/>
      <c r="FA166" s="235"/>
      <c r="FB166" s="235"/>
      <c r="FC166" s="235"/>
      <c r="FD166" s="235"/>
    </row>
    <row r="167" spans="2:160" s="1" customFormat="1" x14ac:dyDescent="0.25">
      <c r="B167" s="33"/>
      <c r="C167" s="33"/>
      <c r="D167" s="261"/>
      <c r="E167" s="261"/>
      <c r="F167" s="261"/>
      <c r="G167" s="261"/>
      <c r="H167" s="261"/>
      <c r="I167" s="261"/>
      <c r="J167" s="261"/>
      <c r="K167" s="261"/>
      <c r="L167" s="261"/>
      <c r="M167" s="261"/>
      <c r="N167" s="261"/>
      <c r="O167" s="261"/>
      <c r="P167" s="261"/>
      <c r="Q167" s="261"/>
      <c r="R167" s="261"/>
      <c r="S167" s="261"/>
      <c r="T167" s="261"/>
      <c r="U167" s="235"/>
      <c r="V167" s="235"/>
      <c r="W167" s="235"/>
      <c r="X167" s="235"/>
      <c r="Y167" s="235"/>
      <c r="Z167" s="235"/>
      <c r="AA167" s="235"/>
      <c r="AB167" s="235"/>
      <c r="AC167" s="235"/>
      <c r="AD167" s="235"/>
      <c r="AE167" s="235"/>
      <c r="AF167" s="235"/>
      <c r="AG167" s="235"/>
      <c r="AH167" s="235"/>
      <c r="AI167" s="235"/>
      <c r="AJ167" s="235"/>
      <c r="AK167" s="235"/>
      <c r="AL167" s="235"/>
      <c r="AM167" s="235"/>
      <c r="AN167" s="235"/>
      <c r="AO167" s="235"/>
      <c r="AP167" s="235"/>
      <c r="AQ167" s="235"/>
      <c r="AR167" s="235"/>
      <c r="AS167" s="235"/>
      <c r="AT167" s="235"/>
      <c r="AU167" s="235"/>
      <c r="AV167" s="235"/>
      <c r="AW167" s="235"/>
      <c r="AX167" s="235"/>
      <c r="AY167" s="235"/>
      <c r="AZ167" s="235"/>
      <c r="BA167" s="235"/>
      <c r="BB167" s="235"/>
      <c r="BC167" s="235"/>
      <c r="BD167" s="235"/>
      <c r="BE167" s="235"/>
      <c r="BF167" s="235"/>
      <c r="BG167" s="235"/>
      <c r="BH167" s="235"/>
      <c r="BI167" s="235"/>
      <c r="BJ167" s="235"/>
      <c r="BK167" s="235"/>
      <c r="BL167" s="235"/>
      <c r="BM167" s="235"/>
      <c r="BN167" s="235"/>
      <c r="BO167" s="235"/>
      <c r="BP167" s="235"/>
      <c r="BQ167" s="235"/>
      <c r="BR167" s="235"/>
      <c r="BS167" s="235"/>
      <c r="BT167" s="235"/>
      <c r="BU167" s="235"/>
      <c r="BV167" s="235"/>
      <c r="BW167" s="235"/>
      <c r="BX167" s="235"/>
      <c r="BY167" s="235"/>
      <c r="BZ167" s="235"/>
      <c r="CA167" s="235"/>
      <c r="CB167" s="235"/>
      <c r="CC167" s="235"/>
      <c r="CD167" s="235"/>
      <c r="CE167" s="235"/>
      <c r="CF167" s="235"/>
      <c r="CG167" s="235"/>
      <c r="CH167" s="235"/>
      <c r="CI167" s="235"/>
      <c r="CJ167" s="235"/>
      <c r="CK167" s="235"/>
      <c r="CL167" s="235"/>
      <c r="CM167" s="235"/>
      <c r="CN167" s="235"/>
      <c r="CO167" s="235"/>
      <c r="CP167" s="235"/>
      <c r="CQ167" s="235"/>
      <c r="CR167" s="235"/>
      <c r="CS167" s="235"/>
      <c r="CT167" s="235"/>
      <c r="CU167" s="235"/>
      <c r="CV167" s="235"/>
      <c r="CW167" s="235"/>
      <c r="CX167" s="235"/>
      <c r="CY167" s="235"/>
      <c r="CZ167" s="235"/>
      <c r="DA167" s="235"/>
      <c r="DB167" s="235"/>
      <c r="DC167" s="235"/>
      <c r="DD167" s="235"/>
      <c r="DE167" s="235"/>
      <c r="DF167" s="235"/>
      <c r="DG167" s="235"/>
      <c r="DH167" s="235"/>
      <c r="DI167" s="235"/>
      <c r="DJ167" s="235"/>
      <c r="DK167" s="235"/>
      <c r="DL167" s="235"/>
      <c r="DM167" s="235"/>
      <c r="DN167" s="235"/>
      <c r="DO167" s="235"/>
      <c r="DP167" s="235"/>
      <c r="DQ167" s="235"/>
      <c r="DR167" s="235"/>
      <c r="DS167" s="235"/>
      <c r="DT167" s="235"/>
      <c r="DU167" s="235"/>
      <c r="DV167" s="235"/>
      <c r="DW167" s="235"/>
      <c r="DX167" s="235"/>
      <c r="DY167" s="235"/>
      <c r="DZ167" s="235"/>
      <c r="EA167" s="235"/>
      <c r="EB167" s="235"/>
      <c r="EC167" s="235"/>
      <c r="ED167" s="235"/>
      <c r="EE167" s="235"/>
      <c r="EF167" s="235"/>
      <c r="EG167" s="235"/>
      <c r="EH167" s="235"/>
      <c r="EI167" s="235"/>
      <c r="EJ167" s="235"/>
      <c r="EK167" s="235"/>
      <c r="EL167" s="235"/>
      <c r="EM167" s="235"/>
      <c r="EN167" s="235"/>
      <c r="EO167" s="235"/>
      <c r="EP167" s="235"/>
      <c r="EQ167" s="235"/>
      <c r="ER167" s="235"/>
      <c r="ES167" s="235"/>
      <c r="ET167" s="235"/>
      <c r="EU167" s="235"/>
      <c r="EV167" s="235"/>
      <c r="EW167" s="235"/>
      <c r="EX167" s="235"/>
      <c r="EY167" s="235"/>
      <c r="EZ167" s="235"/>
      <c r="FA167" s="235"/>
      <c r="FB167" s="235"/>
      <c r="FC167" s="235"/>
      <c r="FD167" s="235"/>
    </row>
    <row r="168" spans="2:160" s="1" customFormat="1" x14ac:dyDescent="0.25">
      <c r="B168" s="33"/>
      <c r="C168" s="33"/>
      <c r="D168" s="261"/>
      <c r="E168" s="261"/>
      <c r="F168" s="261"/>
      <c r="G168" s="261"/>
      <c r="H168" s="261"/>
      <c r="I168" s="261"/>
      <c r="J168" s="261"/>
      <c r="K168" s="261"/>
      <c r="L168" s="261"/>
      <c r="M168" s="261"/>
      <c r="N168" s="261"/>
      <c r="O168" s="261"/>
      <c r="P168" s="261"/>
      <c r="Q168" s="261"/>
      <c r="R168" s="261"/>
      <c r="S168" s="261"/>
      <c r="T168" s="261"/>
      <c r="U168" s="235"/>
      <c r="V168" s="235"/>
      <c r="W168" s="235"/>
      <c r="X168" s="235"/>
      <c r="Y168" s="235"/>
      <c r="Z168" s="235"/>
      <c r="AA168" s="235"/>
      <c r="AB168" s="235"/>
      <c r="AC168" s="235"/>
      <c r="AD168" s="235"/>
      <c r="AE168" s="235"/>
      <c r="AF168" s="235"/>
      <c r="AG168" s="235"/>
      <c r="AH168" s="235"/>
      <c r="AI168" s="235"/>
      <c r="AJ168" s="235"/>
      <c r="AK168" s="235"/>
      <c r="AL168" s="235"/>
      <c r="AM168" s="235"/>
      <c r="AN168" s="235"/>
      <c r="AO168" s="235"/>
      <c r="AP168" s="235"/>
      <c r="AQ168" s="235"/>
      <c r="AR168" s="235"/>
      <c r="AS168" s="235"/>
      <c r="AT168" s="235"/>
      <c r="AU168" s="235"/>
      <c r="AV168" s="235"/>
      <c r="AW168" s="235"/>
      <c r="AX168" s="235"/>
      <c r="AY168" s="235"/>
      <c r="AZ168" s="235"/>
      <c r="BA168" s="235"/>
      <c r="BB168" s="235"/>
      <c r="BC168" s="235"/>
      <c r="BD168" s="235"/>
      <c r="BE168" s="235"/>
      <c r="BF168" s="235"/>
      <c r="BG168" s="235"/>
      <c r="BH168" s="235"/>
      <c r="BI168" s="235"/>
      <c r="BJ168" s="235"/>
      <c r="BK168" s="235"/>
      <c r="BL168" s="235"/>
      <c r="BM168" s="235"/>
      <c r="BN168" s="235"/>
      <c r="BO168" s="235"/>
      <c r="BP168" s="235"/>
      <c r="BQ168" s="235"/>
      <c r="BR168" s="235"/>
      <c r="BS168" s="235"/>
      <c r="BT168" s="235"/>
      <c r="BU168" s="235"/>
      <c r="BV168" s="235"/>
      <c r="BW168" s="235"/>
      <c r="BX168" s="235"/>
      <c r="BY168" s="235"/>
      <c r="BZ168" s="235"/>
      <c r="CA168" s="235"/>
      <c r="CB168" s="235"/>
      <c r="CC168" s="235"/>
      <c r="CD168" s="235"/>
      <c r="CE168" s="235"/>
      <c r="CF168" s="235"/>
      <c r="CG168" s="235"/>
      <c r="CH168" s="235"/>
      <c r="CI168" s="235"/>
      <c r="CJ168" s="235"/>
      <c r="CK168" s="235"/>
      <c r="CL168" s="235"/>
      <c r="CM168" s="235"/>
      <c r="CN168" s="235"/>
      <c r="CO168" s="235"/>
      <c r="CP168" s="235"/>
      <c r="CQ168" s="235"/>
      <c r="CR168" s="235"/>
      <c r="CS168" s="235"/>
      <c r="CT168" s="235"/>
      <c r="CU168" s="235"/>
      <c r="CV168" s="235"/>
      <c r="CW168" s="235"/>
      <c r="CX168" s="235"/>
      <c r="CY168" s="235"/>
      <c r="CZ168" s="235"/>
      <c r="DA168" s="235"/>
      <c r="DB168" s="235"/>
      <c r="DC168" s="235"/>
      <c r="DD168" s="235"/>
      <c r="DE168" s="235"/>
      <c r="DF168" s="235"/>
      <c r="DG168" s="235"/>
      <c r="DH168" s="235"/>
      <c r="DI168" s="235"/>
      <c r="DJ168" s="235"/>
      <c r="DK168" s="235"/>
      <c r="DL168" s="235"/>
      <c r="DM168" s="235"/>
      <c r="DN168" s="235"/>
      <c r="DO168" s="235"/>
      <c r="DP168" s="235"/>
      <c r="DQ168" s="235"/>
      <c r="DR168" s="235"/>
      <c r="DS168" s="235"/>
      <c r="DT168" s="235"/>
      <c r="DU168" s="235"/>
      <c r="DV168" s="235"/>
      <c r="DW168" s="235"/>
      <c r="DX168" s="235"/>
      <c r="DY168" s="235"/>
      <c r="DZ168" s="235"/>
      <c r="EA168" s="235"/>
      <c r="EB168" s="235"/>
      <c r="EC168" s="235"/>
      <c r="ED168" s="235"/>
      <c r="EE168" s="235"/>
      <c r="EF168" s="235"/>
      <c r="EG168" s="235"/>
      <c r="EH168" s="235"/>
      <c r="EI168" s="235"/>
      <c r="EJ168" s="235"/>
      <c r="EK168" s="235"/>
      <c r="EL168" s="235"/>
      <c r="EM168" s="235"/>
      <c r="EN168" s="235"/>
      <c r="EO168" s="235"/>
      <c r="EP168" s="235"/>
      <c r="EQ168" s="235"/>
      <c r="ER168" s="235"/>
      <c r="ES168" s="235"/>
      <c r="ET168" s="235"/>
      <c r="EU168" s="235"/>
      <c r="EV168" s="235"/>
      <c r="EW168" s="235"/>
      <c r="EX168" s="235"/>
      <c r="EY168" s="235"/>
      <c r="EZ168" s="235"/>
      <c r="FA168" s="235"/>
      <c r="FB168" s="235"/>
      <c r="FC168" s="235"/>
      <c r="FD168" s="235"/>
    </row>
    <row r="169" spans="2:160" s="1" customFormat="1" x14ac:dyDescent="0.25">
      <c r="B169" s="33"/>
      <c r="C169" s="33"/>
      <c r="D169" s="261"/>
      <c r="E169" s="261"/>
      <c r="F169" s="261"/>
      <c r="G169" s="261"/>
      <c r="H169" s="261"/>
      <c r="I169" s="261"/>
      <c r="J169" s="261"/>
      <c r="K169" s="261"/>
      <c r="L169" s="261"/>
      <c r="M169" s="261"/>
      <c r="N169" s="261"/>
      <c r="O169" s="261"/>
      <c r="P169" s="261"/>
      <c r="Q169" s="261"/>
      <c r="R169" s="261"/>
      <c r="S169" s="261"/>
      <c r="T169" s="261"/>
      <c r="U169" s="235"/>
      <c r="V169" s="235"/>
      <c r="W169" s="235"/>
      <c r="X169" s="235"/>
      <c r="Y169" s="235"/>
      <c r="Z169" s="235"/>
      <c r="AA169" s="235"/>
      <c r="AB169" s="235"/>
      <c r="AC169" s="235"/>
      <c r="AD169" s="235"/>
      <c r="AE169" s="235"/>
      <c r="AF169" s="235"/>
      <c r="AG169" s="235"/>
      <c r="AH169" s="235"/>
      <c r="AI169" s="235"/>
      <c r="AJ169" s="235"/>
      <c r="AK169" s="235"/>
      <c r="AL169" s="235"/>
      <c r="AM169" s="235"/>
      <c r="AN169" s="235"/>
      <c r="AO169" s="235"/>
      <c r="AP169" s="235"/>
      <c r="AQ169" s="235"/>
      <c r="AR169" s="235"/>
      <c r="AS169" s="235"/>
      <c r="AT169" s="235"/>
      <c r="AU169" s="235"/>
      <c r="AV169" s="235"/>
      <c r="AW169" s="235"/>
      <c r="AX169" s="235"/>
      <c r="AY169" s="235"/>
      <c r="AZ169" s="235"/>
      <c r="BA169" s="235"/>
      <c r="BB169" s="235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5"/>
      <c r="BS169" s="235"/>
      <c r="BT169" s="235"/>
      <c r="BU169" s="235"/>
      <c r="BV169" s="235"/>
      <c r="BW169" s="235"/>
      <c r="BX169" s="235"/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5"/>
      <c r="CJ169" s="235"/>
      <c r="CK169" s="235"/>
      <c r="CL169" s="235"/>
      <c r="CM169" s="235"/>
      <c r="CN169" s="235"/>
      <c r="CO169" s="235"/>
      <c r="CP169" s="235"/>
      <c r="CQ169" s="235"/>
      <c r="CR169" s="235"/>
      <c r="CS169" s="235"/>
      <c r="CT169" s="235"/>
      <c r="CU169" s="235"/>
      <c r="CV169" s="235"/>
      <c r="CW169" s="235"/>
      <c r="CX169" s="235"/>
      <c r="CY169" s="235"/>
      <c r="CZ169" s="235"/>
      <c r="DA169" s="235"/>
      <c r="DB169" s="235"/>
      <c r="DC169" s="235"/>
      <c r="DD169" s="235"/>
      <c r="DE169" s="235"/>
      <c r="DF169" s="235"/>
      <c r="DG169" s="235"/>
      <c r="DH169" s="235"/>
      <c r="DI169" s="235"/>
      <c r="DJ169" s="235"/>
      <c r="DK169" s="235"/>
      <c r="DL169" s="235"/>
      <c r="DM169" s="235"/>
      <c r="DN169" s="235"/>
      <c r="DO169" s="235"/>
      <c r="DP169" s="235"/>
      <c r="DQ169" s="235"/>
      <c r="DR169" s="235"/>
      <c r="DS169" s="235"/>
      <c r="DT169" s="235"/>
      <c r="DU169" s="235"/>
      <c r="DV169" s="235"/>
      <c r="DW169" s="235"/>
      <c r="DX169" s="235"/>
      <c r="DY169" s="235"/>
      <c r="DZ169" s="235"/>
      <c r="EA169" s="235"/>
      <c r="EB169" s="235"/>
      <c r="EC169" s="235"/>
      <c r="ED169" s="235"/>
      <c r="EE169" s="235"/>
      <c r="EF169" s="235"/>
      <c r="EG169" s="235"/>
      <c r="EH169" s="235"/>
      <c r="EI169" s="235"/>
      <c r="EJ169" s="235"/>
      <c r="EK169" s="235"/>
      <c r="EL169" s="235"/>
      <c r="EM169" s="235"/>
      <c r="EN169" s="235"/>
      <c r="EO169" s="235"/>
      <c r="EP169" s="235"/>
      <c r="EQ169" s="235"/>
      <c r="ER169" s="235"/>
      <c r="ES169" s="235"/>
      <c r="ET169" s="235"/>
      <c r="EU169" s="235"/>
      <c r="EV169" s="235"/>
      <c r="EW169" s="235"/>
      <c r="EX169" s="235"/>
      <c r="EY169" s="235"/>
      <c r="EZ169" s="235"/>
      <c r="FA169" s="235"/>
      <c r="FB169" s="235"/>
      <c r="FC169" s="235"/>
      <c r="FD169" s="235"/>
    </row>
    <row r="170" spans="2:160" s="1" customFormat="1" x14ac:dyDescent="0.25">
      <c r="B170" s="33"/>
      <c r="C170" s="33"/>
      <c r="D170" s="261"/>
      <c r="E170" s="261"/>
      <c r="F170" s="261"/>
      <c r="G170" s="261"/>
      <c r="H170" s="261"/>
      <c r="I170" s="261"/>
      <c r="J170" s="261"/>
      <c r="K170" s="261"/>
      <c r="L170" s="261"/>
      <c r="M170" s="261"/>
      <c r="N170" s="261"/>
      <c r="O170" s="261"/>
      <c r="P170" s="261"/>
      <c r="Q170" s="261"/>
      <c r="R170" s="261"/>
      <c r="S170" s="261"/>
      <c r="T170" s="261"/>
      <c r="U170" s="235"/>
      <c r="V170" s="235"/>
      <c r="W170" s="235"/>
      <c r="X170" s="235"/>
      <c r="Y170" s="235"/>
      <c r="Z170" s="235"/>
      <c r="AA170" s="235"/>
      <c r="AB170" s="235"/>
      <c r="AC170" s="235"/>
      <c r="AD170" s="235"/>
      <c r="AE170" s="235"/>
      <c r="AF170" s="235"/>
      <c r="AG170" s="235"/>
      <c r="AH170" s="235"/>
      <c r="AI170" s="235"/>
      <c r="AJ170" s="235"/>
      <c r="AK170" s="235"/>
      <c r="AL170" s="235"/>
      <c r="AM170" s="235"/>
      <c r="AN170" s="235"/>
      <c r="AO170" s="235"/>
      <c r="AP170" s="235"/>
      <c r="AQ170" s="235"/>
      <c r="AR170" s="235"/>
      <c r="AS170" s="235"/>
      <c r="AT170" s="235"/>
      <c r="AU170" s="235"/>
      <c r="AV170" s="235"/>
      <c r="AW170" s="235"/>
      <c r="AX170" s="235"/>
      <c r="AY170" s="235"/>
      <c r="AZ170" s="235"/>
      <c r="BA170" s="235"/>
      <c r="BB170" s="235"/>
      <c r="BC170" s="235"/>
      <c r="BD170" s="235"/>
      <c r="BE170" s="235"/>
      <c r="BF170" s="235"/>
      <c r="BG170" s="235"/>
      <c r="BH170" s="235"/>
      <c r="BI170" s="235"/>
      <c r="BJ170" s="235"/>
      <c r="BK170" s="235"/>
      <c r="BL170" s="235"/>
      <c r="BM170" s="235"/>
      <c r="BN170" s="235"/>
      <c r="BO170" s="235"/>
      <c r="BP170" s="235"/>
      <c r="BQ170" s="235"/>
      <c r="BR170" s="235"/>
      <c r="BS170" s="235"/>
      <c r="BT170" s="235"/>
      <c r="BU170" s="235"/>
      <c r="BV170" s="235"/>
      <c r="BW170" s="235"/>
      <c r="BX170" s="235"/>
      <c r="BY170" s="235"/>
      <c r="BZ170" s="235"/>
      <c r="CA170" s="235"/>
      <c r="CB170" s="235"/>
      <c r="CC170" s="235"/>
      <c r="CD170" s="235"/>
      <c r="CE170" s="235"/>
      <c r="CF170" s="235"/>
      <c r="CG170" s="235"/>
      <c r="CH170" s="235"/>
      <c r="CI170" s="235"/>
      <c r="CJ170" s="235"/>
      <c r="CK170" s="235"/>
      <c r="CL170" s="235"/>
      <c r="CM170" s="235"/>
      <c r="CN170" s="235"/>
      <c r="CO170" s="235"/>
      <c r="CP170" s="235"/>
      <c r="CQ170" s="235"/>
      <c r="CR170" s="235"/>
      <c r="CS170" s="235"/>
      <c r="CT170" s="235"/>
      <c r="CU170" s="235"/>
      <c r="CV170" s="235"/>
      <c r="CW170" s="235"/>
      <c r="CX170" s="235"/>
      <c r="CY170" s="235"/>
      <c r="CZ170" s="235"/>
      <c r="DA170" s="235"/>
      <c r="DB170" s="235"/>
      <c r="DC170" s="235"/>
      <c r="DD170" s="235"/>
      <c r="DE170" s="235"/>
      <c r="DF170" s="235"/>
      <c r="DG170" s="235"/>
      <c r="DH170" s="235"/>
      <c r="DI170" s="235"/>
      <c r="DJ170" s="235"/>
      <c r="DK170" s="235"/>
      <c r="DL170" s="235"/>
      <c r="DM170" s="235"/>
      <c r="DN170" s="235"/>
      <c r="DO170" s="235"/>
      <c r="DP170" s="235"/>
      <c r="DQ170" s="235"/>
      <c r="DR170" s="235"/>
      <c r="DS170" s="235"/>
      <c r="DT170" s="235"/>
      <c r="DU170" s="235"/>
      <c r="DV170" s="235"/>
      <c r="DW170" s="235"/>
      <c r="DX170" s="235"/>
      <c r="DY170" s="235"/>
      <c r="DZ170" s="235"/>
      <c r="EA170" s="235"/>
      <c r="EB170" s="235"/>
      <c r="EC170" s="235"/>
      <c r="ED170" s="235"/>
      <c r="EE170" s="235"/>
      <c r="EF170" s="235"/>
      <c r="EG170" s="235"/>
      <c r="EH170" s="235"/>
      <c r="EI170" s="235"/>
      <c r="EJ170" s="235"/>
      <c r="EK170" s="235"/>
      <c r="EL170" s="235"/>
      <c r="EM170" s="235"/>
      <c r="EN170" s="235"/>
      <c r="EO170" s="235"/>
      <c r="EP170" s="235"/>
      <c r="EQ170" s="235"/>
      <c r="ER170" s="235"/>
      <c r="ES170" s="235"/>
      <c r="ET170" s="235"/>
      <c r="EU170" s="235"/>
      <c r="EV170" s="235"/>
      <c r="EW170" s="235"/>
      <c r="EX170" s="235"/>
      <c r="EY170" s="235"/>
      <c r="EZ170" s="235"/>
      <c r="FA170" s="235"/>
      <c r="FB170" s="235"/>
      <c r="FC170" s="235"/>
      <c r="FD170" s="235"/>
    </row>
    <row r="171" spans="2:160" s="1" customFormat="1" x14ac:dyDescent="0.25">
      <c r="B171" s="33"/>
      <c r="C171" s="33"/>
      <c r="D171" s="261"/>
      <c r="E171" s="261"/>
      <c r="F171" s="261"/>
      <c r="G171" s="261"/>
      <c r="H171" s="261"/>
      <c r="I171" s="261"/>
      <c r="J171" s="261"/>
      <c r="K171" s="261"/>
      <c r="L171" s="261"/>
      <c r="M171" s="261"/>
      <c r="N171" s="261"/>
      <c r="O171" s="261"/>
      <c r="P171" s="261"/>
      <c r="Q171" s="261"/>
      <c r="R171" s="261"/>
      <c r="S171" s="261"/>
      <c r="T171" s="261"/>
      <c r="U171" s="235"/>
      <c r="V171" s="235"/>
      <c r="W171" s="235"/>
      <c r="X171" s="235"/>
      <c r="Y171" s="235"/>
      <c r="Z171" s="235"/>
      <c r="AA171" s="235"/>
      <c r="AB171" s="235"/>
      <c r="AC171" s="235"/>
      <c r="AD171" s="235"/>
      <c r="AE171" s="235"/>
      <c r="AF171" s="235"/>
      <c r="AG171" s="235"/>
      <c r="AH171" s="235"/>
      <c r="AI171" s="235"/>
      <c r="AJ171" s="235"/>
      <c r="AK171" s="235"/>
      <c r="AL171" s="235"/>
      <c r="AM171" s="235"/>
      <c r="AN171" s="235"/>
      <c r="AO171" s="235"/>
      <c r="AP171" s="235"/>
      <c r="AQ171" s="235"/>
      <c r="AR171" s="235"/>
      <c r="AS171" s="235"/>
      <c r="AT171" s="235"/>
      <c r="AU171" s="235"/>
      <c r="AV171" s="235"/>
      <c r="AW171" s="235"/>
      <c r="AX171" s="235"/>
      <c r="AY171" s="235"/>
      <c r="AZ171" s="235"/>
      <c r="BA171" s="235"/>
      <c r="BB171" s="235"/>
      <c r="BC171" s="235"/>
      <c r="BD171" s="235"/>
      <c r="BE171" s="235"/>
      <c r="BF171" s="235"/>
      <c r="BG171" s="235"/>
      <c r="BH171" s="235"/>
      <c r="BI171" s="235"/>
      <c r="BJ171" s="235"/>
      <c r="BK171" s="235"/>
      <c r="BL171" s="235"/>
      <c r="BM171" s="235"/>
      <c r="BN171" s="235"/>
      <c r="BO171" s="235"/>
      <c r="BP171" s="235"/>
      <c r="BQ171" s="235"/>
      <c r="BR171" s="235"/>
      <c r="BS171" s="235"/>
      <c r="BT171" s="235"/>
      <c r="BU171" s="235"/>
      <c r="BV171" s="235"/>
      <c r="BW171" s="235"/>
      <c r="BX171" s="235"/>
      <c r="BY171" s="235"/>
      <c r="BZ171" s="235"/>
      <c r="CA171" s="235"/>
      <c r="CB171" s="235"/>
      <c r="CC171" s="235"/>
      <c r="CD171" s="235"/>
      <c r="CE171" s="235"/>
      <c r="CF171" s="235"/>
      <c r="CG171" s="235"/>
      <c r="CH171" s="235"/>
      <c r="CI171" s="235"/>
      <c r="CJ171" s="235"/>
      <c r="CK171" s="235"/>
      <c r="CL171" s="235"/>
      <c r="CM171" s="235"/>
      <c r="CN171" s="235"/>
      <c r="CO171" s="235"/>
      <c r="CP171" s="235"/>
      <c r="CQ171" s="235"/>
      <c r="CR171" s="235"/>
      <c r="CS171" s="235"/>
      <c r="CT171" s="235"/>
      <c r="CU171" s="235"/>
      <c r="CV171" s="235"/>
      <c r="CW171" s="235"/>
      <c r="CX171" s="235"/>
      <c r="CY171" s="235"/>
      <c r="CZ171" s="235"/>
      <c r="DA171" s="235"/>
      <c r="DB171" s="235"/>
      <c r="DC171" s="235"/>
      <c r="DD171" s="235"/>
      <c r="DE171" s="235"/>
      <c r="DF171" s="235"/>
      <c r="DG171" s="235"/>
      <c r="DH171" s="235"/>
      <c r="DI171" s="235"/>
      <c r="DJ171" s="235"/>
      <c r="DK171" s="235"/>
      <c r="DL171" s="235"/>
      <c r="DM171" s="235"/>
      <c r="DN171" s="235"/>
      <c r="DO171" s="235"/>
      <c r="DP171" s="235"/>
      <c r="DQ171" s="235"/>
      <c r="DR171" s="235"/>
      <c r="DS171" s="235"/>
      <c r="DT171" s="235"/>
      <c r="DU171" s="235"/>
      <c r="DV171" s="235"/>
      <c r="DW171" s="235"/>
      <c r="DX171" s="235"/>
      <c r="DY171" s="235"/>
      <c r="DZ171" s="235"/>
      <c r="EA171" s="235"/>
      <c r="EB171" s="235"/>
      <c r="EC171" s="235"/>
      <c r="ED171" s="235"/>
      <c r="EE171" s="235"/>
      <c r="EF171" s="235"/>
      <c r="EG171" s="235"/>
      <c r="EH171" s="235"/>
      <c r="EI171" s="235"/>
      <c r="EJ171" s="235"/>
      <c r="EK171" s="235"/>
      <c r="EL171" s="235"/>
      <c r="EM171" s="235"/>
      <c r="EN171" s="235"/>
      <c r="EO171" s="235"/>
      <c r="EP171" s="235"/>
      <c r="EQ171" s="235"/>
      <c r="ER171" s="235"/>
      <c r="ES171" s="235"/>
      <c r="ET171" s="235"/>
      <c r="EU171" s="235"/>
      <c r="EV171" s="235"/>
      <c r="EW171" s="235"/>
      <c r="EX171" s="235"/>
      <c r="EY171" s="235"/>
      <c r="EZ171" s="235"/>
      <c r="FA171" s="235"/>
      <c r="FB171" s="235"/>
      <c r="FC171" s="235"/>
      <c r="FD171" s="235"/>
    </row>
    <row r="172" spans="2:160" s="1" customFormat="1" x14ac:dyDescent="0.25">
      <c r="B172" s="33"/>
      <c r="C172" s="33"/>
      <c r="D172" s="261"/>
      <c r="E172" s="261"/>
      <c r="F172" s="261"/>
      <c r="G172" s="261"/>
      <c r="H172" s="261"/>
      <c r="I172" s="261"/>
      <c r="J172" s="261"/>
      <c r="K172" s="261"/>
      <c r="L172" s="261"/>
      <c r="M172" s="261"/>
      <c r="N172" s="261"/>
      <c r="O172" s="261"/>
      <c r="P172" s="261"/>
      <c r="Q172" s="261"/>
      <c r="R172" s="261"/>
      <c r="S172" s="261"/>
      <c r="T172" s="261"/>
      <c r="U172" s="235"/>
      <c r="V172" s="235"/>
      <c r="W172" s="235"/>
      <c r="X172" s="235"/>
      <c r="Y172" s="235"/>
      <c r="Z172" s="235"/>
      <c r="AA172" s="235"/>
      <c r="AB172" s="235"/>
      <c r="AC172" s="235"/>
      <c r="AD172" s="235"/>
      <c r="AE172" s="235"/>
      <c r="AF172" s="235"/>
      <c r="AG172" s="235"/>
      <c r="AH172" s="235"/>
      <c r="AI172" s="235"/>
      <c r="AJ172" s="235"/>
      <c r="AK172" s="235"/>
      <c r="AL172" s="235"/>
      <c r="AM172" s="235"/>
      <c r="AN172" s="235"/>
      <c r="AO172" s="235"/>
      <c r="AP172" s="235"/>
      <c r="AQ172" s="235"/>
      <c r="AR172" s="235"/>
      <c r="AS172" s="235"/>
      <c r="AT172" s="235"/>
      <c r="AU172" s="235"/>
      <c r="AV172" s="235"/>
      <c r="AW172" s="235"/>
      <c r="AX172" s="235"/>
      <c r="AY172" s="235"/>
      <c r="AZ172" s="235"/>
      <c r="BA172" s="235"/>
      <c r="BB172" s="235"/>
      <c r="BC172" s="235"/>
      <c r="BD172" s="235"/>
      <c r="BE172" s="235"/>
      <c r="BF172" s="235"/>
      <c r="BG172" s="235"/>
      <c r="BH172" s="235"/>
      <c r="BI172" s="235"/>
      <c r="BJ172" s="235"/>
      <c r="BK172" s="235"/>
      <c r="BL172" s="235"/>
      <c r="BM172" s="235"/>
      <c r="BN172" s="235"/>
      <c r="BO172" s="235"/>
      <c r="BP172" s="235"/>
      <c r="BQ172" s="235"/>
      <c r="BR172" s="235"/>
      <c r="BS172" s="235"/>
      <c r="BT172" s="235"/>
      <c r="BU172" s="235"/>
      <c r="BV172" s="235"/>
      <c r="BW172" s="235"/>
      <c r="BX172" s="235"/>
      <c r="BY172" s="235"/>
      <c r="BZ172" s="235"/>
      <c r="CA172" s="235"/>
      <c r="CB172" s="235"/>
      <c r="CC172" s="235"/>
      <c r="CD172" s="235"/>
      <c r="CE172" s="235"/>
      <c r="CF172" s="235"/>
      <c r="CG172" s="235"/>
      <c r="CH172" s="235"/>
      <c r="CI172" s="235"/>
      <c r="CJ172" s="235"/>
      <c r="CK172" s="235"/>
      <c r="CL172" s="235"/>
      <c r="CM172" s="235"/>
      <c r="CN172" s="235"/>
      <c r="CO172" s="235"/>
      <c r="CP172" s="235"/>
      <c r="CQ172" s="235"/>
      <c r="CR172" s="235"/>
      <c r="CS172" s="235"/>
      <c r="CT172" s="235"/>
      <c r="CU172" s="235"/>
      <c r="CV172" s="235"/>
      <c r="CW172" s="235"/>
      <c r="CX172" s="235"/>
      <c r="CY172" s="235"/>
      <c r="CZ172" s="235"/>
      <c r="DA172" s="235"/>
      <c r="DB172" s="235"/>
      <c r="DC172" s="235"/>
      <c r="DD172" s="235"/>
      <c r="DE172" s="235"/>
      <c r="DF172" s="235"/>
      <c r="DG172" s="235"/>
      <c r="DH172" s="235"/>
      <c r="DI172" s="235"/>
      <c r="DJ172" s="235"/>
      <c r="DK172" s="235"/>
      <c r="DL172" s="235"/>
      <c r="DM172" s="235"/>
      <c r="DN172" s="235"/>
      <c r="DO172" s="235"/>
      <c r="DP172" s="235"/>
      <c r="DQ172" s="235"/>
      <c r="DR172" s="235"/>
      <c r="DS172" s="235"/>
      <c r="DT172" s="235"/>
      <c r="DU172" s="235"/>
      <c r="DV172" s="235"/>
      <c r="DW172" s="235"/>
      <c r="DX172" s="235"/>
      <c r="DY172" s="235"/>
      <c r="DZ172" s="235"/>
      <c r="EA172" s="235"/>
      <c r="EB172" s="235"/>
      <c r="EC172" s="235"/>
      <c r="ED172" s="235"/>
      <c r="EE172" s="235"/>
      <c r="EF172" s="235"/>
      <c r="EG172" s="235"/>
      <c r="EH172" s="235"/>
      <c r="EI172" s="235"/>
      <c r="EJ172" s="235"/>
      <c r="EK172" s="235"/>
      <c r="EL172" s="235"/>
      <c r="EM172" s="235"/>
      <c r="EN172" s="235"/>
      <c r="EO172" s="235"/>
      <c r="EP172" s="235"/>
      <c r="EQ172" s="235"/>
      <c r="ER172" s="235"/>
      <c r="ES172" s="235"/>
      <c r="ET172" s="235"/>
      <c r="EU172" s="235"/>
      <c r="EV172" s="235"/>
      <c r="EW172" s="235"/>
      <c r="EX172" s="235"/>
      <c r="EY172" s="235"/>
      <c r="EZ172" s="235"/>
      <c r="FA172" s="235"/>
      <c r="FB172" s="235"/>
      <c r="FC172" s="235"/>
      <c r="FD172" s="235"/>
    </row>
    <row r="173" spans="2:160" s="1" customFormat="1" x14ac:dyDescent="0.25">
      <c r="B173" s="33"/>
      <c r="C173" s="33"/>
      <c r="D173" s="261"/>
      <c r="E173" s="261"/>
      <c r="F173" s="261"/>
      <c r="G173" s="261"/>
      <c r="H173" s="261"/>
      <c r="I173" s="261"/>
      <c r="J173" s="261"/>
      <c r="K173" s="261"/>
      <c r="L173" s="261"/>
      <c r="M173" s="261"/>
      <c r="N173" s="261"/>
      <c r="O173" s="261"/>
      <c r="P173" s="261"/>
      <c r="Q173" s="261"/>
      <c r="R173" s="261"/>
      <c r="S173" s="261"/>
      <c r="T173" s="261"/>
      <c r="U173" s="235"/>
      <c r="V173" s="235"/>
      <c r="W173" s="235"/>
      <c r="X173" s="235"/>
      <c r="Y173" s="235"/>
      <c r="Z173" s="235"/>
      <c r="AA173" s="235"/>
      <c r="AB173" s="235"/>
      <c r="AC173" s="235"/>
      <c r="AD173" s="235"/>
      <c r="AE173" s="235"/>
      <c r="AF173" s="235"/>
      <c r="AG173" s="235"/>
      <c r="AH173" s="235"/>
      <c r="AI173" s="235"/>
      <c r="AJ173" s="235"/>
      <c r="AK173" s="235"/>
      <c r="AL173" s="235"/>
      <c r="AM173" s="235"/>
      <c r="AN173" s="235"/>
      <c r="AO173" s="235"/>
      <c r="AP173" s="235"/>
      <c r="AQ173" s="235"/>
      <c r="AR173" s="235"/>
      <c r="AS173" s="235"/>
      <c r="AT173" s="235"/>
      <c r="AU173" s="235"/>
      <c r="AV173" s="235"/>
      <c r="AW173" s="235"/>
      <c r="AX173" s="235"/>
      <c r="AY173" s="235"/>
      <c r="AZ173" s="235"/>
      <c r="BA173" s="235"/>
      <c r="BB173" s="235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5"/>
      <c r="BS173" s="235"/>
      <c r="BT173" s="235"/>
      <c r="BU173" s="235"/>
      <c r="BV173" s="235"/>
      <c r="BW173" s="235"/>
      <c r="BX173" s="235"/>
      <c r="BY173" s="235"/>
      <c r="BZ173" s="235"/>
      <c r="CA173" s="235"/>
      <c r="CB173" s="235"/>
      <c r="CC173" s="235"/>
      <c r="CD173" s="235"/>
      <c r="CE173" s="235"/>
      <c r="CF173" s="235"/>
      <c r="CG173" s="235"/>
      <c r="CH173" s="235"/>
      <c r="CI173" s="235"/>
      <c r="CJ173" s="235"/>
      <c r="CK173" s="235"/>
      <c r="CL173" s="235"/>
      <c r="CM173" s="235"/>
      <c r="CN173" s="235"/>
      <c r="CO173" s="235"/>
      <c r="CP173" s="235"/>
      <c r="CQ173" s="235"/>
      <c r="CR173" s="235"/>
      <c r="CS173" s="235"/>
      <c r="CT173" s="235"/>
      <c r="CU173" s="235"/>
      <c r="CV173" s="235"/>
      <c r="CW173" s="235"/>
      <c r="CX173" s="235"/>
      <c r="CY173" s="235"/>
      <c r="CZ173" s="235"/>
      <c r="DA173" s="235"/>
      <c r="DB173" s="235"/>
      <c r="DC173" s="235"/>
      <c r="DD173" s="235"/>
      <c r="DE173" s="235"/>
      <c r="DF173" s="235"/>
      <c r="DG173" s="235"/>
      <c r="DH173" s="235"/>
      <c r="DI173" s="235"/>
      <c r="DJ173" s="235"/>
      <c r="DK173" s="235"/>
      <c r="DL173" s="235"/>
      <c r="DM173" s="235"/>
      <c r="DN173" s="235"/>
      <c r="DO173" s="235"/>
      <c r="DP173" s="235"/>
      <c r="DQ173" s="235"/>
      <c r="DR173" s="235"/>
      <c r="DS173" s="235"/>
      <c r="DT173" s="235"/>
      <c r="DU173" s="235"/>
      <c r="DV173" s="235"/>
      <c r="DW173" s="235"/>
      <c r="DX173" s="235"/>
      <c r="DY173" s="235"/>
      <c r="DZ173" s="235"/>
      <c r="EA173" s="235"/>
      <c r="EB173" s="235"/>
      <c r="EC173" s="235"/>
      <c r="ED173" s="235"/>
      <c r="EE173" s="235"/>
      <c r="EF173" s="235"/>
      <c r="EG173" s="235"/>
      <c r="EH173" s="235"/>
      <c r="EI173" s="235"/>
      <c r="EJ173" s="235"/>
      <c r="EK173" s="235"/>
      <c r="EL173" s="235"/>
      <c r="EM173" s="235"/>
      <c r="EN173" s="235"/>
      <c r="EO173" s="235"/>
      <c r="EP173" s="235"/>
      <c r="EQ173" s="235"/>
      <c r="ER173" s="235"/>
      <c r="ES173" s="235"/>
      <c r="ET173" s="235"/>
      <c r="EU173" s="235"/>
      <c r="EV173" s="235"/>
      <c r="EW173" s="235"/>
      <c r="EX173" s="235"/>
      <c r="EY173" s="235"/>
      <c r="EZ173" s="235"/>
      <c r="FA173" s="235"/>
      <c r="FB173" s="235"/>
      <c r="FC173" s="235"/>
      <c r="FD173" s="235"/>
    </row>
    <row r="174" spans="2:160" s="1" customFormat="1" x14ac:dyDescent="0.25">
      <c r="B174" s="33"/>
      <c r="C174" s="33"/>
      <c r="D174" s="261"/>
      <c r="E174" s="261"/>
      <c r="F174" s="261"/>
      <c r="G174" s="261"/>
      <c r="H174" s="261"/>
      <c r="I174" s="261"/>
      <c r="J174" s="261"/>
      <c r="K174" s="261"/>
      <c r="L174" s="261"/>
      <c r="M174" s="261"/>
      <c r="N174" s="261"/>
      <c r="O174" s="261"/>
      <c r="P174" s="261"/>
      <c r="Q174" s="261"/>
      <c r="R174" s="261"/>
      <c r="S174" s="261"/>
      <c r="T174" s="261"/>
      <c r="U174" s="235"/>
      <c r="V174" s="235"/>
      <c r="W174" s="235"/>
      <c r="X174" s="235"/>
      <c r="Y174" s="235"/>
      <c r="Z174" s="235"/>
      <c r="AA174" s="235"/>
      <c r="AB174" s="235"/>
      <c r="AC174" s="235"/>
      <c r="AD174" s="235"/>
      <c r="AE174" s="235"/>
      <c r="AF174" s="235"/>
      <c r="AG174" s="235"/>
      <c r="AH174" s="235"/>
      <c r="AI174" s="235"/>
      <c r="AJ174" s="235"/>
      <c r="AK174" s="235"/>
      <c r="AL174" s="235"/>
      <c r="AM174" s="235"/>
      <c r="AN174" s="235"/>
      <c r="AO174" s="235"/>
      <c r="AP174" s="235"/>
      <c r="AQ174" s="235"/>
      <c r="AR174" s="235"/>
      <c r="AS174" s="235"/>
      <c r="AT174" s="235"/>
      <c r="AU174" s="235"/>
      <c r="AV174" s="235"/>
      <c r="AW174" s="235"/>
      <c r="AX174" s="235"/>
      <c r="AY174" s="235"/>
      <c r="AZ174" s="235"/>
      <c r="BA174" s="235"/>
      <c r="BB174" s="235"/>
      <c r="BC174" s="235"/>
      <c r="BD174" s="235"/>
      <c r="BE174" s="235"/>
      <c r="BF174" s="235"/>
      <c r="BG174" s="235"/>
      <c r="BH174" s="235"/>
      <c r="BI174" s="235"/>
      <c r="BJ174" s="235"/>
      <c r="BK174" s="235"/>
      <c r="BL174" s="235"/>
      <c r="BM174" s="235"/>
      <c r="BN174" s="235"/>
      <c r="BO174" s="235"/>
      <c r="BP174" s="235"/>
      <c r="BQ174" s="235"/>
      <c r="BR174" s="235"/>
      <c r="BS174" s="235"/>
      <c r="BT174" s="235"/>
      <c r="BU174" s="235"/>
      <c r="BV174" s="235"/>
      <c r="BW174" s="235"/>
      <c r="BX174" s="235"/>
      <c r="BY174" s="235"/>
      <c r="BZ174" s="235"/>
      <c r="CA174" s="235"/>
      <c r="CB174" s="235"/>
      <c r="CC174" s="235"/>
      <c r="CD174" s="235"/>
      <c r="CE174" s="235"/>
      <c r="CF174" s="235"/>
      <c r="CG174" s="235"/>
      <c r="CH174" s="235"/>
      <c r="CI174" s="235"/>
      <c r="CJ174" s="235"/>
      <c r="CK174" s="235"/>
      <c r="CL174" s="235"/>
      <c r="CM174" s="235"/>
      <c r="CN174" s="235"/>
      <c r="CO174" s="235"/>
      <c r="CP174" s="235"/>
      <c r="CQ174" s="235"/>
      <c r="CR174" s="235"/>
      <c r="CS174" s="235"/>
      <c r="CT174" s="235"/>
      <c r="CU174" s="235"/>
      <c r="CV174" s="235"/>
      <c r="CW174" s="235"/>
      <c r="CX174" s="235"/>
      <c r="CY174" s="235"/>
      <c r="CZ174" s="235"/>
      <c r="DA174" s="235"/>
      <c r="DB174" s="235"/>
      <c r="DC174" s="235"/>
      <c r="DD174" s="235"/>
      <c r="DE174" s="235"/>
      <c r="DF174" s="235"/>
      <c r="DG174" s="235"/>
      <c r="DH174" s="235"/>
      <c r="DI174" s="235"/>
      <c r="DJ174" s="235"/>
      <c r="DK174" s="235"/>
      <c r="DL174" s="235"/>
      <c r="DM174" s="235"/>
      <c r="DN174" s="235"/>
      <c r="DO174" s="235"/>
      <c r="DP174" s="235"/>
      <c r="DQ174" s="235"/>
      <c r="DR174" s="235"/>
      <c r="DS174" s="235"/>
      <c r="DT174" s="235"/>
      <c r="DU174" s="235"/>
      <c r="DV174" s="235"/>
      <c r="DW174" s="235"/>
      <c r="DX174" s="235"/>
      <c r="DY174" s="235"/>
      <c r="DZ174" s="235"/>
      <c r="EA174" s="235"/>
      <c r="EB174" s="235"/>
      <c r="EC174" s="235"/>
      <c r="ED174" s="235"/>
      <c r="EE174" s="235"/>
      <c r="EF174" s="235"/>
      <c r="EG174" s="235"/>
      <c r="EH174" s="235"/>
      <c r="EI174" s="235"/>
      <c r="EJ174" s="235"/>
      <c r="EK174" s="235"/>
      <c r="EL174" s="235"/>
      <c r="EM174" s="235"/>
      <c r="EN174" s="235"/>
      <c r="EO174" s="235"/>
      <c r="EP174" s="235"/>
      <c r="EQ174" s="235"/>
      <c r="ER174" s="235"/>
      <c r="ES174" s="235"/>
      <c r="ET174" s="235"/>
      <c r="EU174" s="235"/>
      <c r="EV174" s="235"/>
      <c r="EW174" s="235"/>
      <c r="EX174" s="235"/>
      <c r="EY174" s="235"/>
      <c r="EZ174" s="235"/>
      <c r="FA174" s="235"/>
      <c r="FB174" s="235"/>
      <c r="FC174" s="235"/>
      <c r="FD174" s="235"/>
    </row>
    <row r="175" spans="2:160" s="1" customFormat="1" x14ac:dyDescent="0.25">
      <c r="B175" s="33"/>
      <c r="C175" s="33"/>
      <c r="D175" s="261"/>
      <c r="E175" s="261"/>
      <c r="F175" s="261"/>
      <c r="G175" s="261"/>
      <c r="H175" s="261"/>
      <c r="I175" s="261"/>
      <c r="J175" s="261"/>
      <c r="K175" s="261"/>
      <c r="L175" s="261"/>
      <c r="M175" s="261"/>
      <c r="N175" s="261"/>
      <c r="O175" s="261"/>
      <c r="P175" s="261"/>
      <c r="Q175" s="261"/>
      <c r="R175" s="261"/>
      <c r="S175" s="261"/>
      <c r="T175" s="261"/>
      <c r="U175" s="235"/>
      <c r="V175" s="235"/>
      <c r="W175" s="235"/>
      <c r="X175" s="235"/>
      <c r="Y175" s="235"/>
      <c r="Z175" s="235"/>
      <c r="AA175" s="235"/>
      <c r="AB175" s="235"/>
      <c r="AC175" s="235"/>
      <c r="AD175" s="235"/>
      <c r="AE175" s="235"/>
      <c r="AF175" s="235"/>
      <c r="AG175" s="235"/>
      <c r="AH175" s="235"/>
      <c r="AI175" s="235"/>
      <c r="AJ175" s="235"/>
      <c r="AK175" s="235"/>
      <c r="AL175" s="235"/>
      <c r="AM175" s="235"/>
      <c r="AN175" s="235"/>
      <c r="AO175" s="235"/>
      <c r="AP175" s="235"/>
      <c r="AQ175" s="235"/>
      <c r="AR175" s="235"/>
      <c r="AS175" s="235"/>
      <c r="AT175" s="235"/>
      <c r="AU175" s="235"/>
      <c r="AV175" s="235"/>
      <c r="AW175" s="235"/>
      <c r="AX175" s="235"/>
      <c r="AY175" s="235"/>
      <c r="AZ175" s="235"/>
      <c r="BA175" s="235"/>
      <c r="BB175" s="235"/>
      <c r="BC175" s="235"/>
      <c r="BD175" s="235"/>
      <c r="BE175" s="235"/>
      <c r="BF175" s="235"/>
      <c r="BG175" s="235"/>
      <c r="BH175" s="235"/>
      <c r="BI175" s="235"/>
      <c r="BJ175" s="235"/>
      <c r="BK175" s="235"/>
      <c r="BL175" s="235"/>
      <c r="BM175" s="235"/>
      <c r="BN175" s="235"/>
      <c r="BO175" s="235"/>
      <c r="BP175" s="235"/>
      <c r="BQ175" s="235"/>
      <c r="BR175" s="235"/>
      <c r="BS175" s="235"/>
      <c r="BT175" s="235"/>
      <c r="BU175" s="235"/>
      <c r="BV175" s="235"/>
      <c r="BW175" s="235"/>
      <c r="BX175" s="235"/>
      <c r="BY175" s="235"/>
      <c r="BZ175" s="235"/>
      <c r="CA175" s="235"/>
      <c r="CB175" s="235"/>
      <c r="CC175" s="235"/>
      <c r="CD175" s="235"/>
      <c r="CE175" s="235"/>
      <c r="CF175" s="235"/>
      <c r="CG175" s="235"/>
      <c r="CH175" s="235"/>
      <c r="CI175" s="235"/>
      <c r="CJ175" s="235"/>
      <c r="CK175" s="235"/>
      <c r="CL175" s="235"/>
      <c r="CM175" s="235"/>
      <c r="CN175" s="235"/>
      <c r="CO175" s="235"/>
      <c r="CP175" s="235"/>
      <c r="CQ175" s="235"/>
      <c r="CR175" s="235"/>
      <c r="CS175" s="235"/>
      <c r="CT175" s="235"/>
      <c r="CU175" s="235"/>
      <c r="CV175" s="235"/>
      <c r="CW175" s="235"/>
      <c r="CX175" s="235"/>
      <c r="CY175" s="235"/>
      <c r="CZ175" s="235"/>
      <c r="DA175" s="235"/>
      <c r="DB175" s="235"/>
      <c r="DC175" s="235"/>
      <c r="DD175" s="235"/>
      <c r="DE175" s="235"/>
      <c r="DF175" s="235"/>
      <c r="DG175" s="235"/>
      <c r="DH175" s="235"/>
      <c r="DI175" s="235"/>
      <c r="DJ175" s="235"/>
      <c r="DK175" s="235"/>
      <c r="DL175" s="235"/>
      <c r="DM175" s="235"/>
      <c r="DN175" s="235"/>
      <c r="DO175" s="235"/>
      <c r="DP175" s="235"/>
      <c r="DQ175" s="235"/>
      <c r="DR175" s="235"/>
      <c r="DS175" s="235"/>
      <c r="DT175" s="235"/>
      <c r="DU175" s="235"/>
      <c r="DV175" s="235"/>
      <c r="DW175" s="235"/>
      <c r="DX175" s="235"/>
      <c r="DY175" s="235"/>
      <c r="DZ175" s="235"/>
      <c r="EA175" s="235"/>
      <c r="EB175" s="235"/>
      <c r="EC175" s="235"/>
      <c r="ED175" s="235"/>
      <c r="EE175" s="235"/>
      <c r="EF175" s="235"/>
      <c r="EG175" s="235"/>
      <c r="EH175" s="235"/>
      <c r="EI175" s="235"/>
      <c r="EJ175" s="235"/>
      <c r="EK175" s="235"/>
      <c r="EL175" s="235"/>
      <c r="EM175" s="235"/>
      <c r="EN175" s="235"/>
      <c r="EO175" s="235"/>
      <c r="EP175" s="235"/>
      <c r="EQ175" s="235"/>
      <c r="ER175" s="235"/>
      <c r="ES175" s="235"/>
      <c r="ET175" s="235"/>
      <c r="EU175" s="235"/>
      <c r="EV175" s="235"/>
      <c r="EW175" s="235"/>
      <c r="EX175" s="235"/>
      <c r="EY175" s="235"/>
      <c r="EZ175" s="235"/>
      <c r="FA175" s="235"/>
      <c r="FB175" s="235"/>
      <c r="FC175" s="235"/>
      <c r="FD175" s="235"/>
    </row>
    <row r="176" spans="2:160" s="1" customFormat="1" x14ac:dyDescent="0.25">
      <c r="B176" s="33"/>
      <c r="C176" s="33"/>
      <c r="D176" s="261"/>
      <c r="E176" s="261"/>
      <c r="F176" s="261"/>
      <c r="G176" s="261"/>
      <c r="H176" s="261"/>
      <c r="I176" s="261"/>
      <c r="J176" s="261"/>
      <c r="K176" s="261"/>
      <c r="L176" s="261"/>
      <c r="M176" s="261"/>
      <c r="N176" s="261"/>
      <c r="O176" s="261"/>
      <c r="P176" s="261"/>
      <c r="Q176" s="261"/>
      <c r="R176" s="261"/>
      <c r="S176" s="261"/>
      <c r="T176" s="261"/>
      <c r="U176" s="235"/>
      <c r="V176" s="235"/>
      <c r="W176" s="235"/>
      <c r="X176" s="235"/>
      <c r="Y176" s="235"/>
      <c r="Z176" s="235"/>
      <c r="AA176" s="235"/>
      <c r="AB176" s="235"/>
      <c r="AC176" s="235"/>
      <c r="AD176" s="235"/>
      <c r="AE176" s="235"/>
      <c r="AF176" s="235"/>
      <c r="AG176" s="235"/>
      <c r="AH176" s="235"/>
      <c r="AI176" s="235"/>
      <c r="AJ176" s="235"/>
      <c r="AK176" s="235"/>
      <c r="AL176" s="235"/>
      <c r="AM176" s="235"/>
      <c r="AN176" s="235"/>
      <c r="AO176" s="235"/>
      <c r="AP176" s="235"/>
      <c r="AQ176" s="235"/>
      <c r="AR176" s="235"/>
      <c r="AS176" s="235"/>
      <c r="AT176" s="235"/>
      <c r="AU176" s="235"/>
      <c r="AV176" s="235"/>
      <c r="AW176" s="235"/>
      <c r="AX176" s="235"/>
      <c r="AY176" s="235"/>
      <c r="AZ176" s="235"/>
      <c r="BA176" s="235"/>
      <c r="BB176" s="235"/>
      <c r="BC176" s="235"/>
      <c r="BD176" s="235"/>
      <c r="BE176" s="235"/>
      <c r="BF176" s="235"/>
      <c r="BG176" s="235"/>
      <c r="BH176" s="235"/>
      <c r="BI176" s="235"/>
      <c r="BJ176" s="235"/>
      <c r="BK176" s="235"/>
      <c r="BL176" s="235"/>
      <c r="BM176" s="235"/>
      <c r="BN176" s="235"/>
      <c r="BO176" s="235"/>
      <c r="BP176" s="235"/>
      <c r="BQ176" s="235"/>
      <c r="BR176" s="235"/>
      <c r="BS176" s="235"/>
      <c r="BT176" s="235"/>
      <c r="BU176" s="235"/>
      <c r="BV176" s="235"/>
      <c r="BW176" s="235"/>
      <c r="BX176" s="235"/>
      <c r="BY176" s="235"/>
      <c r="BZ176" s="235"/>
      <c r="CA176" s="235"/>
      <c r="CB176" s="235"/>
      <c r="CC176" s="235"/>
      <c r="CD176" s="235"/>
      <c r="CE176" s="235"/>
      <c r="CF176" s="235"/>
      <c r="CG176" s="235"/>
      <c r="CH176" s="235"/>
      <c r="CI176" s="235"/>
      <c r="CJ176" s="235"/>
      <c r="CK176" s="235"/>
      <c r="CL176" s="235"/>
      <c r="CM176" s="235"/>
      <c r="CN176" s="235"/>
      <c r="CO176" s="235"/>
      <c r="CP176" s="235"/>
      <c r="CQ176" s="235"/>
      <c r="CR176" s="235"/>
      <c r="CS176" s="235"/>
      <c r="CT176" s="235"/>
      <c r="CU176" s="235"/>
      <c r="CV176" s="235"/>
      <c r="CW176" s="235"/>
      <c r="CX176" s="235"/>
      <c r="CY176" s="235"/>
      <c r="CZ176" s="235"/>
      <c r="DA176" s="235"/>
      <c r="DB176" s="235"/>
      <c r="DC176" s="235"/>
      <c r="DD176" s="235"/>
      <c r="DE176" s="235"/>
      <c r="DF176" s="235"/>
      <c r="DG176" s="235"/>
      <c r="DH176" s="235"/>
      <c r="DI176" s="235"/>
      <c r="DJ176" s="235"/>
      <c r="DK176" s="235"/>
      <c r="DL176" s="235"/>
      <c r="DM176" s="235"/>
      <c r="DN176" s="235"/>
      <c r="DO176" s="235"/>
      <c r="DP176" s="235"/>
      <c r="DQ176" s="235"/>
      <c r="DR176" s="235"/>
      <c r="DS176" s="235"/>
      <c r="DT176" s="235"/>
      <c r="DU176" s="235"/>
      <c r="DV176" s="235"/>
      <c r="DW176" s="235"/>
      <c r="DX176" s="235"/>
      <c r="DY176" s="235"/>
      <c r="DZ176" s="235"/>
      <c r="EA176" s="235"/>
      <c r="EB176" s="235"/>
      <c r="EC176" s="235"/>
      <c r="ED176" s="235"/>
      <c r="EE176" s="235"/>
      <c r="EF176" s="235"/>
      <c r="EG176" s="235"/>
      <c r="EH176" s="235"/>
      <c r="EI176" s="235"/>
      <c r="EJ176" s="235"/>
      <c r="EK176" s="235"/>
      <c r="EL176" s="235"/>
      <c r="EM176" s="235"/>
      <c r="EN176" s="235"/>
      <c r="EO176" s="235"/>
      <c r="EP176" s="235"/>
      <c r="EQ176" s="235"/>
      <c r="ER176" s="235"/>
      <c r="ES176" s="235"/>
      <c r="ET176" s="235"/>
      <c r="EU176" s="235"/>
      <c r="EV176" s="235"/>
      <c r="EW176" s="235"/>
      <c r="EX176" s="235"/>
      <c r="EY176" s="235"/>
      <c r="EZ176" s="235"/>
      <c r="FA176" s="235"/>
      <c r="FB176" s="235"/>
      <c r="FC176" s="235"/>
      <c r="FD176" s="235"/>
    </row>
    <row r="177" spans="2:160" s="1" customFormat="1" x14ac:dyDescent="0.25">
      <c r="B177" s="33"/>
      <c r="C177" s="33"/>
      <c r="D177" s="261"/>
      <c r="E177" s="261"/>
      <c r="F177" s="261"/>
      <c r="G177" s="261"/>
      <c r="H177" s="261"/>
      <c r="I177" s="261"/>
      <c r="J177" s="261"/>
      <c r="K177" s="261"/>
      <c r="L177" s="261"/>
      <c r="M177" s="261"/>
      <c r="N177" s="261"/>
      <c r="O177" s="261"/>
      <c r="P177" s="261"/>
      <c r="Q177" s="261"/>
      <c r="R177" s="261"/>
      <c r="S177" s="261"/>
      <c r="T177" s="261"/>
      <c r="U177" s="235"/>
      <c r="V177" s="235"/>
      <c r="W177" s="235"/>
      <c r="X177" s="235"/>
      <c r="Y177" s="235"/>
      <c r="Z177" s="235"/>
      <c r="AA177" s="235"/>
      <c r="AB177" s="235"/>
      <c r="AC177" s="235"/>
      <c r="AD177" s="235"/>
      <c r="AE177" s="235"/>
      <c r="AF177" s="235"/>
      <c r="AG177" s="235"/>
      <c r="AH177" s="235"/>
      <c r="AI177" s="235"/>
      <c r="AJ177" s="235"/>
      <c r="AK177" s="235"/>
      <c r="AL177" s="235"/>
      <c r="AM177" s="235"/>
      <c r="AN177" s="235"/>
      <c r="AO177" s="235"/>
      <c r="AP177" s="235"/>
      <c r="AQ177" s="235"/>
      <c r="AR177" s="235"/>
      <c r="AS177" s="235"/>
      <c r="AT177" s="235"/>
      <c r="AU177" s="235"/>
      <c r="AV177" s="235"/>
      <c r="AW177" s="235"/>
      <c r="AX177" s="235"/>
      <c r="AY177" s="235"/>
      <c r="AZ177" s="235"/>
      <c r="BA177" s="235"/>
      <c r="BB177" s="235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5"/>
      <c r="BS177" s="235"/>
      <c r="BT177" s="235"/>
      <c r="BU177" s="235"/>
      <c r="BV177" s="235"/>
      <c r="BW177" s="235"/>
      <c r="BX177" s="235"/>
      <c r="BY177" s="235"/>
      <c r="BZ177" s="235"/>
      <c r="CA177" s="235"/>
      <c r="CB177" s="235"/>
      <c r="CC177" s="235"/>
      <c r="CD177" s="235"/>
      <c r="CE177" s="235"/>
      <c r="CF177" s="235"/>
      <c r="CG177" s="235"/>
      <c r="CH177" s="235"/>
      <c r="CI177" s="235"/>
      <c r="CJ177" s="235"/>
      <c r="CK177" s="235"/>
      <c r="CL177" s="235"/>
      <c r="CM177" s="235"/>
      <c r="CN177" s="235"/>
      <c r="CO177" s="235"/>
      <c r="CP177" s="235"/>
      <c r="CQ177" s="235"/>
      <c r="CR177" s="235"/>
      <c r="CS177" s="235"/>
      <c r="CT177" s="235"/>
      <c r="CU177" s="235"/>
      <c r="CV177" s="235"/>
      <c r="CW177" s="235"/>
      <c r="CX177" s="235"/>
      <c r="CY177" s="235"/>
      <c r="CZ177" s="235"/>
      <c r="DA177" s="235"/>
      <c r="DB177" s="235"/>
      <c r="DC177" s="235"/>
      <c r="DD177" s="235"/>
      <c r="DE177" s="235"/>
      <c r="DF177" s="235"/>
      <c r="DG177" s="235"/>
      <c r="DH177" s="235"/>
      <c r="DI177" s="235"/>
      <c r="DJ177" s="235"/>
      <c r="DK177" s="235"/>
      <c r="DL177" s="235"/>
      <c r="DM177" s="235"/>
      <c r="DN177" s="235"/>
      <c r="DO177" s="235"/>
      <c r="DP177" s="235"/>
      <c r="DQ177" s="235"/>
      <c r="DR177" s="235"/>
      <c r="DS177" s="235"/>
      <c r="DT177" s="235"/>
      <c r="DU177" s="235"/>
      <c r="DV177" s="235"/>
      <c r="DW177" s="235"/>
      <c r="DX177" s="235"/>
      <c r="DY177" s="235"/>
      <c r="DZ177" s="235"/>
      <c r="EA177" s="235"/>
      <c r="EB177" s="235"/>
      <c r="EC177" s="235"/>
      <c r="ED177" s="235"/>
      <c r="EE177" s="235"/>
      <c r="EF177" s="235"/>
      <c r="EG177" s="235"/>
      <c r="EH177" s="235"/>
      <c r="EI177" s="235"/>
      <c r="EJ177" s="235"/>
      <c r="EK177" s="235"/>
      <c r="EL177" s="235"/>
      <c r="EM177" s="235"/>
      <c r="EN177" s="235"/>
      <c r="EO177" s="235"/>
      <c r="EP177" s="235"/>
      <c r="EQ177" s="235"/>
      <c r="ER177" s="235"/>
      <c r="ES177" s="235"/>
      <c r="ET177" s="235"/>
      <c r="EU177" s="235"/>
      <c r="EV177" s="235"/>
      <c r="EW177" s="235"/>
      <c r="EX177" s="235"/>
      <c r="EY177" s="235"/>
      <c r="EZ177" s="235"/>
      <c r="FA177" s="235"/>
      <c r="FB177" s="235"/>
      <c r="FC177" s="235"/>
      <c r="FD177" s="235"/>
    </row>
    <row r="178" spans="2:160" s="1" customFormat="1" x14ac:dyDescent="0.25">
      <c r="B178" s="33"/>
      <c r="C178" s="33"/>
      <c r="D178" s="261"/>
      <c r="E178" s="261"/>
      <c r="F178" s="261"/>
      <c r="G178" s="261"/>
      <c r="H178" s="261"/>
      <c r="I178" s="261"/>
      <c r="J178" s="261"/>
      <c r="K178" s="261"/>
      <c r="L178" s="261"/>
      <c r="M178" s="261"/>
      <c r="N178" s="261"/>
      <c r="O178" s="261"/>
      <c r="P178" s="261"/>
      <c r="Q178" s="261"/>
      <c r="R178" s="261"/>
      <c r="S178" s="261"/>
      <c r="T178" s="261"/>
      <c r="U178" s="235"/>
      <c r="V178" s="235"/>
      <c r="W178" s="235"/>
      <c r="X178" s="235"/>
      <c r="Y178" s="235"/>
      <c r="Z178" s="235"/>
      <c r="AA178" s="235"/>
      <c r="AB178" s="235"/>
      <c r="AC178" s="235"/>
      <c r="AD178" s="235"/>
      <c r="AE178" s="235"/>
      <c r="AF178" s="235"/>
      <c r="AG178" s="235"/>
      <c r="AH178" s="235"/>
      <c r="AI178" s="235"/>
      <c r="AJ178" s="235"/>
      <c r="AK178" s="235"/>
      <c r="AL178" s="235"/>
      <c r="AM178" s="235"/>
      <c r="AN178" s="235"/>
      <c r="AO178" s="235"/>
      <c r="AP178" s="235"/>
      <c r="AQ178" s="235"/>
      <c r="AR178" s="235"/>
      <c r="AS178" s="235"/>
      <c r="AT178" s="235"/>
      <c r="AU178" s="235"/>
      <c r="AV178" s="235"/>
      <c r="AW178" s="235"/>
      <c r="AX178" s="235"/>
      <c r="AY178" s="235"/>
      <c r="AZ178" s="235"/>
      <c r="BA178" s="235"/>
      <c r="BB178" s="235"/>
      <c r="BC178" s="235"/>
      <c r="BD178" s="235"/>
      <c r="BE178" s="235"/>
      <c r="BF178" s="235"/>
      <c r="BG178" s="235"/>
      <c r="BH178" s="235"/>
      <c r="BI178" s="235"/>
      <c r="BJ178" s="235"/>
      <c r="BK178" s="235"/>
      <c r="BL178" s="235"/>
      <c r="BM178" s="235"/>
      <c r="BN178" s="235"/>
      <c r="BO178" s="235"/>
      <c r="BP178" s="235"/>
      <c r="BQ178" s="235"/>
      <c r="BR178" s="235"/>
      <c r="BS178" s="235"/>
      <c r="BT178" s="235"/>
      <c r="BU178" s="235"/>
      <c r="BV178" s="235"/>
      <c r="BW178" s="235"/>
      <c r="BX178" s="235"/>
      <c r="BY178" s="235"/>
      <c r="BZ178" s="235"/>
      <c r="CA178" s="235"/>
      <c r="CB178" s="235"/>
      <c r="CC178" s="235"/>
      <c r="CD178" s="235"/>
      <c r="CE178" s="235"/>
      <c r="CF178" s="235"/>
      <c r="CG178" s="235"/>
      <c r="CH178" s="235"/>
      <c r="CI178" s="235"/>
      <c r="CJ178" s="235"/>
      <c r="CK178" s="235"/>
      <c r="CL178" s="235"/>
      <c r="CM178" s="235"/>
      <c r="CN178" s="235"/>
      <c r="CO178" s="235"/>
      <c r="CP178" s="235"/>
      <c r="CQ178" s="235"/>
      <c r="CR178" s="235"/>
      <c r="CS178" s="235"/>
      <c r="CT178" s="235"/>
      <c r="CU178" s="235"/>
      <c r="CV178" s="235"/>
      <c r="CW178" s="235"/>
      <c r="CX178" s="235"/>
      <c r="CY178" s="235"/>
      <c r="CZ178" s="235"/>
      <c r="DA178" s="235"/>
      <c r="DB178" s="235"/>
      <c r="DC178" s="235"/>
      <c r="DD178" s="235"/>
      <c r="DE178" s="235"/>
      <c r="DF178" s="235"/>
      <c r="DG178" s="235"/>
      <c r="DH178" s="235"/>
      <c r="DI178" s="235"/>
      <c r="DJ178" s="235"/>
      <c r="DK178" s="235"/>
      <c r="DL178" s="235"/>
      <c r="DM178" s="235"/>
      <c r="DN178" s="235"/>
      <c r="DO178" s="235"/>
      <c r="DP178" s="235"/>
      <c r="DQ178" s="235"/>
      <c r="DR178" s="235"/>
      <c r="DS178" s="235"/>
      <c r="DT178" s="235"/>
      <c r="DU178" s="235"/>
      <c r="DV178" s="235"/>
      <c r="DW178" s="235"/>
      <c r="DX178" s="235"/>
      <c r="DY178" s="235"/>
      <c r="DZ178" s="235"/>
      <c r="EA178" s="235"/>
      <c r="EB178" s="235"/>
      <c r="EC178" s="235"/>
      <c r="ED178" s="235"/>
      <c r="EE178" s="235"/>
      <c r="EF178" s="235"/>
      <c r="EG178" s="235"/>
      <c r="EH178" s="235"/>
      <c r="EI178" s="235"/>
      <c r="EJ178" s="235"/>
      <c r="EK178" s="235"/>
      <c r="EL178" s="235"/>
      <c r="EM178" s="235"/>
      <c r="EN178" s="235"/>
      <c r="EO178" s="235"/>
      <c r="EP178" s="235"/>
      <c r="EQ178" s="235"/>
      <c r="ER178" s="235"/>
      <c r="ES178" s="235"/>
      <c r="ET178" s="235"/>
      <c r="EU178" s="235"/>
      <c r="EV178" s="235"/>
      <c r="EW178" s="235"/>
      <c r="EX178" s="235"/>
      <c r="EY178" s="235"/>
      <c r="EZ178" s="235"/>
      <c r="FA178" s="235"/>
      <c r="FB178" s="235"/>
      <c r="FC178" s="235"/>
      <c r="FD178" s="235"/>
    </row>
    <row r="179" spans="2:160" s="1" customFormat="1" x14ac:dyDescent="0.25">
      <c r="B179" s="33"/>
      <c r="C179" s="33"/>
      <c r="D179" s="261"/>
      <c r="E179" s="261"/>
      <c r="F179" s="261"/>
      <c r="G179" s="261"/>
      <c r="H179" s="261"/>
      <c r="I179" s="261"/>
      <c r="J179" s="261"/>
      <c r="K179" s="261"/>
      <c r="L179" s="261"/>
      <c r="M179" s="261"/>
      <c r="N179" s="261"/>
      <c r="O179" s="261"/>
      <c r="P179" s="261"/>
      <c r="Q179" s="261"/>
      <c r="R179" s="261"/>
      <c r="S179" s="261"/>
      <c r="T179" s="261"/>
      <c r="U179" s="235"/>
      <c r="V179" s="235"/>
      <c r="W179" s="235"/>
      <c r="X179" s="235"/>
      <c r="Y179" s="235"/>
      <c r="Z179" s="235"/>
      <c r="AA179" s="235"/>
      <c r="AB179" s="235"/>
      <c r="AC179" s="235"/>
      <c r="AD179" s="235"/>
      <c r="AE179" s="235"/>
      <c r="AF179" s="235"/>
      <c r="AG179" s="235"/>
      <c r="AH179" s="235"/>
      <c r="AI179" s="235"/>
      <c r="AJ179" s="235"/>
      <c r="AK179" s="235"/>
      <c r="AL179" s="235"/>
      <c r="AM179" s="235"/>
      <c r="AN179" s="235"/>
      <c r="AO179" s="235"/>
      <c r="AP179" s="235"/>
      <c r="AQ179" s="235"/>
      <c r="AR179" s="235"/>
      <c r="AS179" s="235"/>
      <c r="AT179" s="235"/>
      <c r="AU179" s="235"/>
      <c r="AV179" s="235"/>
      <c r="AW179" s="235"/>
      <c r="AX179" s="235"/>
      <c r="AY179" s="235"/>
      <c r="AZ179" s="235"/>
      <c r="BA179" s="235"/>
      <c r="BB179" s="235"/>
      <c r="BC179" s="235"/>
      <c r="BD179" s="235"/>
      <c r="BE179" s="235"/>
      <c r="BF179" s="235"/>
      <c r="BG179" s="235"/>
      <c r="BH179" s="235"/>
      <c r="BI179" s="235"/>
      <c r="BJ179" s="235"/>
      <c r="BK179" s="235"/>
      <c r="BL179" s="235"/>
      <c r="BM179" s="235"/>
      <c r="BN179" s="235"/>
      <c r="BO179" s="235"/>
      <c r="BP179" s="235"/>
      <c r="BQ179" s="235"/>
      <c r="BR179" s="235"/>
      <c r="BS179" s="235"/>
      <c r="BT179" s="235"/>
      <c r="BU179" s="235"/>
      <c r="BV179" s="235"/>
      <c r="BW179" s="235"/>
      <c r="BX179" s="235"/>
      <c r="BY179" s="235"/>
      <c r="BZ179" s="235"/>
      <c r="CA179" s="235"/>
      <c r="CB179" s="235"/>
      <c r="CC179" s="235"/>
      <c r="CD179" s="235"/>
      <c r="CE179" s="235"/>
      <c r="CF179" s="235"/>
      <c r="CG179" s="235"/>
      <c r="CH179" s="235"/>
      <c r="CI179" s="235"/>
      <c r="CJ179" s="235"/>
      <c r="CK179" s="235"/>
      <c r="CL179" s="235"/>
      <c r="CM179" s="235"/>
      <c r="CN179" s="235"/>
      <c r="CO179" s="235"/>
      <c r="CP179" s="235"/>
      <c r="CQ179" s="235"/>
      <c r="CR179" s="235"/>
      <c r="CS179" s="235"/>
      <c r="CT179" s="235"/>
      <c r="CU179" s="235"/>
      <c r="CV179" s="235"/>
      <c r="CW179" s="235"/>
      <c r="CX179" s="235"/>
      <c r="CY179" s="235"/>
      <c r="CZ179" s="235"/>
      <c r="DA179" s="235"/>
      <c r="DB179" s="235"/>
      <c r="DC179" s="235"/>
      <c r="DD179" s="235"/>
      <c r="DE179" s="235"/>
      <c r="DF179" s="235"/>
      <c r="DG179" s="235"/>
      <c r="DH179" s="235"/>
      <c r="DI179" s="235"/>
      <c r="DJ179" s="235"/>
      <c r="DK179" s="235"/>
      <c r="DL179" s="235"/>
      <c r="DM179" s="235"/>
      <c r="DN179" s="235"/>
      <c r="DO179" s="235"/>
      <c r="DP179" s="235"/>
      <c r="DQ179" s="235"/>
      <c r="DR179" s="235"/>
      <c r="DS179" s="235"/>
      <c r="DT179" s="235"/>
      <c r="DU179" s="235"/>
      <c r="DV179" s="235"/>
      <c r="DW179" s="235"/>
      <c r="DX179" s="235"/>
      <c r="DY179" s="235"/>
      <c r="DZ179" s="235"/>
      <c r="EA179" s="235"/>
      <c r="EB179" s="235"/>
      <c r="EC179" s="235"/>
      <c r="ED179" s="235"/>
      <c r="EE179" s="235"/>
      <c r="EF179" s="235"/>
      <c r="EG179" s="235"/>
      <c r="EH179" s="235"/>
      <c r="EI179" s="235"/>
      <c r="EJ179" s="235"/>
      <c r="EK179" s="235"/>
      <c r="EL179" s="235"/>
      <c r="EM179" s="235"/>
      <c r="EN179" s="235"/>
      <c r="EO179" s="235"/>
      <c r="EP179" s="235"/>
      <c r="EQ179" s="235"/>
      <c r="ER179" s="235"/>
      <c r="ES179" s="235"/>
      <c r="ET179" s="235"/>
      <c r="EU179" s="235"/>
      <c r="EV179" s="235"/>
      <c r="EW179" s="235"/>
      <c r="EX179" s="235"/>
      <c r="EY179" s="235"/>
      <c r="EZ179" s="235"/>
      <c r="FA179" s="235"/>
      <c r="FB179" s="235"/>
      <c r="FC179" s="235"/>
      <c r="FD179" s="235"/>
    </row>
    <row r="180" spans="2:160" s="1" customFormat="1" x14ac:dyDescent="0.25">
      <c r="B180" s="33"/>
      <c r="C180" s="33"/>
      <c r="D180" s="261"/>
      <c r="E180" s="261"/>
      <c r="F180" s="261"/>
      <c r="G180" s="261"/>
      <c r="H180" s="261"/>
      <c r="I180" s="261"/>
      <c r="J180" s="261"/>
      <c r="K180" s="261"/>
      <c r="L180" s="261"/>
      <c r="M180" s="261"/>
      <c r="N180" s="261"/>
      <c r="O180" s="261"/>
      <c r="P180" s="261"/>
      <c r="Q180" s="261"/>
      <c r="R180" s="261"/>
      <c r="S180" s="261"/>
      <c r="T180" s="261"/>
      <c r="U180" s="235"/>
      <c r="V180" s="235"/>
      <c r="W180" s="235"/>
      <c r="X180" s="235"/>
      <c r="Y180" s="235"/>
      <c r="Z180" s="235"/>
      <c r="AA180" s="235"/>
      <c r="AB180" s="235"/>
      <c r="AC180" s="235"/>
      <c r="AD180" s="235"/>
      <c r="AE180" s="235"/>
      <c r="AF180" s="235"/>
      <c r="AG180" s="235"/>
      <c r="AH180" s="235"/>
      <c r="AI180" s="235"/>
      <c r="AJ180" s="235"/>
      <c r="AK180" s="235"/>
      <c r="AL180" s="235"/>
      <c r="AM180" s="235"/>
      <c r="AN180" s="235"/>
      <c r="AO180" s="235"/>
      <c r="AP180" s="235"/>
      <c r="AQ180" s="235"/>
      <c r="AR180" s="235"/>
      <c r="AS180" s="235"/>
      <c r="AT180" s="235"/>
      <c r="AU180" s="235"/>
      <c r="AV180" s="235"/>
      <c r="AW180" s="235"/>
      <c r="AX180" s="235"/>
      <c r="AY180" s="235"/>
      <c r="AZ180" s="235"/>
      <c r="BA180" s="235"/>
      <c r="BB180" s="235"/>
      <c r="BC180" s="235"/>
      <c r="BD180" s="235"/>
      <c r="BE180" s="235"/>
      <c r="BF180" s="235"/>
      <c r="BG180" s="235"/>
      <c r="BH180" s="235"/>
      <c r="BI180" s="235"/>
      <c r="BJ180" s="235"/>
      <c r="BK180" s="235"/>
      <c r="BL180" s="235"/>
      <c r="BM180" s="235"/>
      <c r="BN180" s="235"/>
      <c r="BO180" s="235"/>
      <c r="BP180" s="235"/>
      <c r="BQ180" s="235"/>
      <c r="BR180" s="235"/>
      <c r="BS180" s="235"/>
      <c r="BT180" s="235"/>
      <c r="BU180" s="235"/>
      <c r="BV180" s="235"/>
      <c r="BW180" s="235"/>
      <c r="BX180" s="235"/>
      <c r="BY180" s="235"/>
      <c r="BZ180" s="235"/>
      <c r="CA180" s="235"/>
      <c r="CB180" s="235"/>
      <c r="CC180" s="235"/>
      <c r="CD180" s="235"/>
      <c r="CE180" s="235"/>
      <c r="CF180" s="235"/>
      <c r="CG180" s="235"/>
      <c r="CH180" s="235"/>
      <c r="CI180" s="235"/>
      <c r="CJ180" s="235"/>
      <c r="CK180" s="235"/>
      <c r="CL180" s="235"/>
      <c r="CM180" s="235"/>
      <c r="CN180" s="235"/>
      <c r="CO180" s="235"/>
      <c r="CP180" s="235"/>
      <c r="CQ180" s="235"/>
      <c r="CR180" s="235"/>
      <c r="CS180" s="235"/>
      <c r="CT180" s="235"/>
      <c r="CU180" s="235"/>
      <c r="CV180" s="235"/>
      <c r="CW180" s="235"/>
      <c r="CX180" s="235"/>
      <c r="CY180" s="235"/>
      <c r="CZ180" s="235"/>
      <c r="DA180" s="235"/>
      <c r="DB180" s="235"/>
      <c r="DC180" s="235"/>
      <c r="DD180" s="235"/>
      <c r="DE180" s="235"/>
      <c r="DF180" s="235"/>
      <c r="DG180" s="235"/>
      <c r="DH180" s="235"/>
      <c r="DI180" s="235"/>
      <c r="DJ180" s="235"/>
      <c r="DK180" s="235"/>
      <c r="DL180" s="235"/>
      <c r="DM180" s="235"/>
      <c r="DN180" s="235"/>
      <c r="DO180" s="235"/>
      <c r="DP180" s="235"/>
      <c r="DQ180" s="235"/>
      <c r="DR180" s="235"/>
      <c r="DS180" s="235"/>
      <c r="DT180" s="235"/>
      <c r="DU180" s="235"/>
      <c r="DV180" s="235"/>
      <c r="DW180" s="235"/>
      <c r="DX180" s="235"/>
      <c r="DY180" s="235"/>
      <c r="DZ180" s="235"/>
      <c r="EA180" s="235"/>
      <c r="EB180" s="235"/>
      <c r="EC180" s="235"/>
      <c r="ED180" s="235"/>
      <c r="EE180" s="235"/>
      <c r="EF180" s="235"/>
      <c r="EG180" s="235"/>
      <c r="EH180" s="235"/>
      <c r="EI180" s="235"/>
      <c r="EJ180" s="235"/>
      <c r="EK180" s="235"/>
      <c r="EL180" s="235"/>
      <c r="EM180" s="235"/>
      <c r="EN180" s="235"/>
      <c r="EO180" s="235"/>
      <c r="EP180" s="235"/>
      <c r="EQ180" s="235"/>
      <c r="ER180" s="235"/>
      <c r="ES180" s="235"/>
      <c r="ET180" s="235"/>
      <c r="EU180" s="235"/>
      <c r="EV180" s="235"/>
      <c r="EW180" s="235"/>
      <c r="EX180" s="235"/>
      <c r="EY180" s="235"/>
      <c r="EZ180" s="235"/>
      <c r="FA180" s="235"/>
      <c r="FB180" s="235"/>
      <c r="FC180" s="235"/>
      <c r="FD180" s="235"/>
    </row>
    <row r="181" spans="2:160" s="1" customFormat="1" x14ac:dyDescent="0.25">
      <c r="B181" s="33"/>
      <c r="C181" s="33"/>
      <c r="D181" s="261"/>
      <c r="E181" s="261"/>
      <c r="F181" s="261"/>
      <c r="G181" s="261"/>
      <c r="H181" s="261"/>
      <c r="I181" s="261"/>
      <c r="J181" s="261"/>
      <c r="K181" s="261"/>
      <c r="L181" s="261"/>
      <c r="M181" s="261"/>
      <c r="N181" s="261"/>
      <c r="O181" s="261"/>
      <c r="P181" s="261"/>
      <c r="Q181" s="261"/>
      <c r="R181" s="261"/>
      <c r="S181" s="261"/>
      <c r="T181" s="261"/>
      <c r="U181" s="235"/>
      <c r="V181" s="235"/>
      <c r="W181" s="235"/>
      <c r="X181" s="235"/>
      <c r="Y181" s="235"/>
      <c r="Z181" s="235"/>
      <c r="AA181" s="235"/>
      <c r="AB181" s="235"/>
      <c r="AC181" s="235"/>
      <c r="AD181" s="235"/>
      <c r="AE181" s="235"/>
      <c r="AF181" s="235"/>
      <c r="AG181" s="235"/>
      <c r="AH181" s="235"/>
      <c r="AI181" s="235"/>
      <c r="AJ181" s="235"/>
      <c r="AK181" s="235"/>
      <c r="AL181" s="235"/>
      <c r="AM181" s="235"/>
      <c r="AN181" s="235"/>
      <c r="AO181" s="235"/>
      <c r="AP181" s="235"/>
      <c r="AQ181" s="235"/>
      <c r="AR181" s="235"/>
      <c r="AS181" s="235"/>
      <c r="AT181" s="235"/>
      <c r="AU181" s="235"/>
      <c r="AV181" s="235"/>
      <c r="AW181" s="235"/>
      <c r="AX181" s="235"/>
      <c r="AY181" s="235"/>
      <c r="AZ181" s="235"/>
      <c r="BA181" s="235"/>
      <c r="BB181" s="235"/>
      <c r="BC181" s="235"/>
      <c r="BD181" s="235"/>
      <c r="BE181" s="235"/>
      <c r="BF181" s="235"/>
      <c r="BG181" s="235"/>
      <c r="BH181" s="235"/>
      <c r="BI181" s="235"/>
      <c r="BJ181" s="235"/>
      <c r="BK181" s="235"/>
      <c r="BL181" s="235"/>
      <c r="BM181" s="235"/>
      <c r="BN181" s="235"/>
      <c r="BO181" s="235"/>
      <c r="BP181" s="235"/>
      <c r="BQ181" s="235"/>
      <c r="BR181" s="235"/>
      <c r="BS181" s="235"/>
      <c r="BT181" s="235"/>
      <c r="BU181" s="235"/>
      <c r="BV181" s="235"/>
      <c r="BW181" s="235"/>
      <c r="BX181" s="235"/>
      <c r="BY181" s="235"/>
      <c r="BZ181" s="235"/>
      <c r="CA181" s="235"/>
      <c r="CB181" s="235"/>
      <c r="CC181" s="235"/>
      <c r="CD181" s="235"/>
      <c r="CE181" s="235"/>
      <c r="CF181" s="235"/>
      <c r="CG181" s="235"/>
      <c r="CH181" s="235"/>
      <c r="CI181" s="235"/>
      <c r="CJ181" s="235"/>
      <c r="CK181" s="235"/>
      <c r="CL181" s="235"/>
      <c r="CM181" s="235"/>
      <c r="CN181" s="235"/>
      <c r="CO181" s="235"/>
      <c r="CP181" s="235"/>
      <c r="CQ181" s="235"/>
      <c r="CR181" s="235"/>
      <c r="CS181" s="235"/>
      <c r="CT181" s="235"/>
      <c r="CU181" s="235"/>
      <c r="CV181" s="235"/>
      <c r="CW181" s="235"/>
      <c r="CX181" s="235"/>
      <c r="CY181" s="235"/>
      <c r="CZ181" s="235"/>
      <c r="DA181" s="235"/>
      <c r="DB181" s="235"/>
      <c r="DC181" s="235"/>
      <c r="DD181" s="235"/>
      <c r="DE181" s="235"/>
      <c r="DF181" s="235"/>
      <c r="DG181" s="235"/>
      <c r="DH181" s="235"/>
      <c r="DI181" s="235"/>
      <c r="DJ181" s="235"/>
      <c r="DK181" s="235"/>
      <c r="DL181" s="235"/>
      <c r="DM181" s="235"/>
      <c r="DN181" s="235"/>
      <c r="DO181" s="235"/>
      <c r="DP181" s="235"/>
      <c r="DQ181" s="235"/>
      <c r="DR181" s="235"/>
      <c r="DS181" s="235"/>
      <c r="DT181" s="235"/>
      <c r="DU181" s="235"/>
      <c r="DV181" s="235"/>
      <c r="DW181" s="235"/>
      <c r="DX181" s="235"/>
      <c r="DY181" s="235"/>
      <c r="DZ181" s="235"/>
      <c r="EA181" s="235"/>
      <c r="EB181" s="235"/>
      <c r="EC181" s="235"/>
      <c r="ED181" s="235"/>
      <c r="EE181" s="235"/>
      <c r="EF181" s="235"/>
      <c r="EG181" s="235"/>
      <c r="EH181" s="235"/>
      <c r="EI181" s="235"/>
      <c r="EJ181" s="235"/>
      <c r="EK181" s="235"/>
      <c r="EL181" s="235"/>
      <c r="EM181" s="235"/>
      <c r="EN181" s="235"/>
      <c r="EO181" s="235"/>
      <c r="EP181" s="235"/>
      <c r="EQ181" s="235"/>
      <c r="ER181" s="235"/>
      <c r="ES181" s="235"/>
      <c r="ET181" s="235"/>
      <c r="EU181" s="235"/>
      <c r="EV181" s="235"/>
      <c r="EW181" s="235"/>
      <c r="EX181" s="235"/>
      <c r="EY181" s="235"/>
      <c r="EZ181" s="235"/>
      <c r="FA181" s="235"/>
      <c r="FB181" s="235"/>
      <c r="FC181" s="235"/>
      <c r="FD181" s="235"/>
    </row>
    <row r="182" spans="2:160" s="1" customFormat="1" x14ac:dyDescent="0.25">
      <c r="B182" s="33"/>
      <c r="C182" s="33"/>
      <c r="D182" s="261"/>
      <c r="E182" s="261"/>
      <c r="F182" s="261"/>
      <c r="G182" s="261"/>
      <c r="H182" s="261"/>
      <c r="I182" s="261"/>
      <c r="J182" s="261"/>
      <c r="K182" s="261"/>
      <c r="L182" s="261"/>
      <c r="M182" s="261"/>
      <c r="N182" s="261"/>
      <c r="O182" s="261"/>
      <c r="P182" s="261"/>
      <c r="Q182" s="261"/>
      <c r="R182" s="261"/>
      <c r="S182" s="261"/>
      <c r="T182" s="261"/>
      <c r="U182" s="235"/>
      <c r="V182" s="235"/>
      <c r="W182" s="235"/>
      <c r="X182" s="235"/>
      <c r="Y182" s="235"/>
      <c r="Z182" s="235"/>
      <c r="AA182" s="235"/>
      <c r="AB182" s="235"/>
      <c r="AC182" s="235"/>
      <c r="AD182" s="235"/>
      <c r="AE182" s="235"/>
      <c r="AF182" s="235"/>
      <c r="AG182" s="235"/>
      <c r="AH182" s="235"/>
      <c r="AI182" s="235"/>
      <c r="AJ182" s="235"/>
      <c r="AK182" s="235"/>
      <c r="AL182" s="235"/>
      <c r="AM182" s="235"/>
      <c r="AN182" s="235"/>
      <c r="AO182" s="235"/>
      <c r="AP182" s="235"/>
      <c r="AQ182" s="235"/>
      <c r="AR182" s="235"/>
      <c r="AS182" s="235"/>
      <c r="AT182" s="235"/>
      <c r="AU182" s="235"/>
      <c r="AV182" s="235"/>
      <c r="AW182" s="235"/>
      <c r="AX182" s="235"/>
      <c r="AY182" s="235"/>
      <c r="AZ182" s="235"/>
      <c r="BA182" s="235"/>
      <c r="BB182" s="235"/>
      <c r="BC182" s="235"/>
      <c r="BD182" s="235"/>
      <c r="BE182" s="235"/>
      <c r="BF182" s="235"/>
      <c r="BG182" s="235"/>
      <c r="BH182" s="235"/>
      <c r="BI182" s="235"/>
      <c r="BJ182" s="235"/>
      <c r="BK182" s="235"/>
      <c r="BL182" s="235"/>
      <c r="BM182" s="235"/>
      <c r="BN182" s="235"/>
      <c r="BO182" s="235"/>
      <c r="BP182" s="235"/>
      <c r="BQ182" s="235"/>
      <c r="BR182" s="235"/>
      <c r="BS182" s="235"/>
      <c r="BT182" s="235"/>
      <c r="BU182" s="235"/>
      <c r="BV182" s="235"/>
      <c r="BW182" s="235"/>
      <c r="BX182" s="235"/>
      <c r="BY182" s="235"/>
      <c r="BZ182" s="235"/>
      <c r="CA182" s="235"/>
      <c r="CB182" s="235"/>
      <c r="CC182" s="235"/>
      <c r="CD182" s="235"/>
      <c r="CE182" s="235"/>
      <c r="CF182" s="235"/>
      <c r="CG182" s="235"/>
      <c r="CH182" s="235"/>
      <c r="CI182" s="235"/>
      <c r="CJ182" s="235"/>
      <c r="CK182" s="235"/>
      <c r="CL182" s="235"/>
      <c r="CM182" s="235"/>
      <c r="CN182" s="235"/>
      <c r="CO182" s="235"/>
      <c r="CP182" s="235"/>
      <c r="CQ182" s="235"/>
      <c r="CR182" s="235"/>
      <c r="CS182" s="235"/>
      <c r="CT182" s="235"/>
      <c r="CU182" s="235"/>
      <c r="CV182" s="235"/>
      <c r="CW182" s="235"/>
      <c r="CX182" s="235"/>
      <c r="CY182" s="235"/>
      <c r="CZ182" s="235"/>
      <c r="DA182" s="235"/>
      <c r="DB182" s="235"/>
      <c r="DC182" s="235"/>
      <c r="DD182" s="235"/>
      <c r="DE182" s="235"/>
      <c r="DF182" s="235"/>
      <c r="DG182" s="235"/>
      <c r="DH182" s="235"/>
      <c r="DI182" s="235"/>
      <c r="DJ182" s="235"/>
      <c r="DK182" s="235"/>
      <c r="DL182" s="235"/>
      <c r="DM182" s="235"/>
      <c r="DN182" s="235"/>
      <c r="DO182" s="235"/>
      <c r="DP182" s="235"/>
      <c r="DQ182" s="235"/>
      <c r="DR182" s="235"/>
      <c r="DS182" s="235"/>
      <c r="DT182" s="235"/>
      <c r="DU182" s="235"/>
      <c r="DV182" s="235"/>
      <c r="DW182" s="235"/>
      <c r="DX182" s="235"/>
      <c r="DY182" s="235"/>
      <c r="DZ182" s="235"/>
      <c r="EA182" s="235"/>
      <c r="EB182" s="235"/>
      <c r="EC182" s="235"/>
      <c r="ED182" s="235"/>
      <c r="EE182" s="235"/>
      <c r="EF182" s="235"/>
      <c r="EG182" s="235"/>
      <c r="EH182" s="235"/>
      <c r="EI182" s="235"/>
      <c r="EJ182" s="235"/>
      <c r="EK182" s="235"/>
      <c r="EL182" s="235"/>
      <c r="EM182" s="235"/>
      <c r="EN182" s="235"/>
      <c r="EO182" s="235"/>
      <c r="EP182" s="235"/>
      <c r="EQ182" s="235"/>
      <c r="ER182" s="235"/>
      <c r="ES182" s="235"/>
      <c r="ET182" s="235"/>
      <c r="EU182" s="235"/>
      <c r="EV182" s="235"/>
      <c r="EW182" s="235"/>
      <c r="EX182" s="235"/>
      <c r="EY182" s="235"/>
      <c r="EZ182" s="235"/>
      <c r="FA182" s="235"/>
      <c r="FB182" s="235"/>
      <c r="FC182" s="235"/>
      <c r="FD182" s="235"/>
    </row>
    <row r="183" spans="2:160" s="1" customFormat="1" x14ac:dyDescent="0.25">
      <c r="B183" s="33"/>
      <c r="C183" s="33"/>
      <c r="D183" s="261"/>
      <c r="E183" s="261"/>
      <c r="F183" s="261"/>
      <c r="G183" s="261"/>
      <c r="H183" s="261"/>
      <c r="I183" s="261"/>
      <c r="J183" s="261"/>
      <c r="K183" s="261"/>
      <c r="L183" s="261"/>
      <c r="M183" s="261"/>
      <c r="N183" s="261"/>
      <c r="O183" s="261"/>
      <c r="P183" s="261"/>
      <c r="Q183" s="261"/>
      <c r="R183" s="261"/>
      <c r="S183" s="261"/>
      <c r="T183" s="261"/>
      <c r="U183" s="235"/>
      <c r="V183" s="235"/>
      <c r="W183" s="235"/>
      <c r="X183" s="235"/>
      <c r="Y183" s="235"/>
      <c r="Z183" s="235"/>
      <c r="AA183" s="235"/>
      <c r="AB183" s="235"/>
      <c r="AC183" s="235"/>
      <c r="AD183" s="235"/>
      <c r="AE183" s="235"/>
      <c r="AF183" s="235"/>
      <c r="AG183" s="235"/>
      <c r="AH183" s="235"/>
      <c r="AI183" s="235"/>
      <c r="AJ183" s="235"/>
      <c r="AK183" s="235"/>
      <c r="AL183" s="235"/>
      <c r="AM183" s="235"/>
      <c r="AN183" s="235"/>
      <c r="AO183" s="235"/>
      <c r="AP183" s="235"/>
      <c r="AQ183" s="235"/>
      <c r="AR183" s="235"/>
      <c r="AS183" s="235"/>
      <c r="AT183" s="235"/>
      <c r="AU183" s="235"/>
      <c r="AV183" s="235"/>
      <c r="AW183" s="235"/>
      <c r="AX183" s="235"/>
      <c r="AY183" s="235"/>
      <c r="AZ183" s="235"/>
      <c r="BA183" s="235"/>
      <c r="BB183" s="235"/>
      <c r="BC183" s="235"/>
      <c r="BD183" s="235"/>
      <c r="BE183" s="235"/>
      <c r="BF183" s="235"/>
      <c r="BG183" s="235"/>
      <c r="BH183" s="235"/>
      <c r="BI183" s="235"/>
      <c r="BJ183" s="235"/>
      <c r="BK183" s="235"/>
      <c r="BL183" s="235"/>
      <c r="BM183" s="235"/>
      <c r="BN183" s="235"/>
      <c r="BO183" s="235"/>
      <c r="BP183" s="235"/>
      <c r="BQ183" s="235"/>
      <c r="BR183" s="235"/>
      <c r="BS183" s="235"/>
      <c r="BT183" s="235"/>
      <c r="BU183" s="235"/>
      <c r="BV183" s="235"/>
      <c r="BW183" s="235"/>
      <c r="BX183" s="235"/>
      <c r="BY183" s="235"/>
      <c r="BZ183" s="235"/>
      <c r="CA183" s="235"/>
      <c r="CB183" s="235"/>
      <c r="CC183" s="235"/>
      <c r="CD183" s="235"/>
      <c r="CE183" s="235"/>
      <c r="CF183" s="235"/>
      <c r="CG183" s="235"/>
      <c r="CH183" s="235"/>
      <c r="CI183" s="235"/>
      <c r="CJ183" s="235"/>
      <c r="CK183" s="235"/>
      <c r="CL183" s="235"/>
      <c r="CM183" s="235"/>
      <c r="CN183" s="235"/>
      <c r="CO183" s="235"/>
      <c r="CP183" s="235"/>
      <c r="CQ183" s="235"/>
      <c r="CR183" s="235"/>
      <c r="CS183" s="235"/>
      <c r="CT183" s="235"/>
      <c r="CU183" s="235"/>
      <c r="CV183" s="235"/>
      <c r="CW183" s="235"/>
      <c r="CX183" s="235"/>
      <c r="CY183" s="235"/>
      <c r="CZ183" s="235"/>
      <c r="DA183" s="235"/>
      <c r="DB183" s="235"/>
      <c r="DC183" s="235"/>
      <c r="DD183" s="235"/>
      <c r="DE183" s="235"/>
      <c r="DF183" s="235"/>
      <c r="DG183" s="235"/>
      <c r="DH183" s="235"/>
      <c r="DI183" s="235"/>
      <c r="DJ183" s="235"/>
      <c r="DK183" s="235"/>
      <c r="DL183" s="235"/>
      <c r="DM183" s="235"/>
      <c r="DN183" s="235"/>
      <c r="DO183" s="235"/>
      <c r="DP183" s="235"/>
      <c r="DQ183" s="235"/>
      <c r="DR183" s="235"/>
      <c r="DS183" s="235"/>
      <c r="DT183" s="235"/>
      <c r="DU183" s="235"/>
      <c r="DV183" s="235"/>
      <c r="DW183" s="235"/>
      <c r="DX183" s="235"/>
      <c r="DY183" s="235"/>
      <c r="DZ183" s="235"/>
      <c r="EA183" s="235"/>
      <c r="EB183" s="235"/>
      <c r="EC183" s="235"/>
      <c r="ED183" s="235"/>
      <c r="EE183" s="235"/>
      <c r="EF183" s="235"/>
      <c r="EG183" s="235"/>
      <c r="EH183" s="235"/>
      <c r="EI183" s="235"/>
      <c r="EJ183" s="235"/>
      <c r="EK183" s="235"/>
      <c r="EL183" s="235"/>
      <c r="EM183" s="235"/>
      <c r="EN183" s="235"/>
      <c r="EO183" s="235"/>
      <c r="EP183" s="235"/>
      <c r="EQ183" s="235"/>
      <c r="ER183" s="235"/>
      <c r="ES183" s="235"/>
      <c r="ET183" s="235"/>
      <c r="EU183" s="235"/>
      <c r="EV183" s="235"/>
      <c r="EW183" s="235"/>
      <c r="EX183" s="235"/>
      <c r="EY183" s="235"/>
      <c r="EZ183" s="235"/>
      <c r="FA183" s="235"/>
      <c r="FB183" s="235"/>
      <c r="FC183" s="235"/>
      <c r="FD183" s="235"/>
    </row>
    <row r="184" spans="2:160" s="1" customFormat="1" x14ac:dyDescent="0.25">
      <c r="B184" s="33"/>
      <c r="C184" s="33"/>
      <c r="D184" s="261"/>
      <c r="E184" s="261"/>
      <c r="F184" s="261"/>
      <c r="G184" s="261"/>
      <c r="H184" s="261"/>
      <c r="I184" s="261"/>
      <c r="J184" s="261"/>
      <c r="K184" s="261"/>
      <c r="L184" s="261"/>
      <c r="M184" s="261"/>
      <c r="N184" s="261"/>
      <c r="O184" s="261"/>
      <c r="P184" s="261"/>
      <c r="Q184" s="261"/>
      <c r="R184" s="261"/>
      <c r="S184" s="261"/>
      <c r="T184" s="261"/>
      <c r="U184" s="235"/>
      <c r="V184" s="235"/>
      <c r="W184" s="235"/>
      <c r="X184" s="235"/>
      <c r="Y184" s="235"/>
      <c r="Z184" s="235"/>
      <c r="AA184" s="235"/>
      <c r="AB184" s="235"/>
      <c r="AC184" s="235"/>
      <c r="AD184" s="235"/>
      <c r="AE184" s="235"/>
      <c r="AF184" s="235"/>
      <c r="AG184" s="235"/>
      <c r="AH184" s="235"/>
      <c r="AI184" s="235"/>
      <c r="AJ184" s="235"/>
      <c r="AK184" s="235"/>
      <c r="AL184" s="235"/>
      <c r="AM184" s="235"/>
      <c r="AN184" s="235"/>
      <c r="AO184" s="235"/>
      <c r="AP184" s="235"/>
      <c r="AQ184" s="235"/>
      <c r="AR184" s="235"/>
      <c r="AS184" s="235"/>
      <c r="AT184" s="235"/>
      <c r="AU184" s="235"/>
      <c r="AV184" s="235"/>
      <c r="AW184" s="235"/>
      <c r="AX184" s="235"/>
      <c r="AY184" s="235"/>
      <c r="AZ184" s="235"/>
      <c r="BA184" s="235"/>
      <c r="BB184" s="235"/>
      <c r="BC184" s="235"/>
      <c r="BD184" s="235"/>
      <c r="BE184" s="235"/>
      <c r="BF184" s="235"/>
      <c r="BG184" s="235"/>
      <c r="BH184" s="235"/>
      <c r="BI184" s="235"/>
      <c r="BJ184" s="235"/>
      <c r="BK184" s="235"/>
      <c r="BL184" s="235"/>
      <c r="BM184" s="235"/>
      <c r="BN184" s="235"/>
      <c r="BO184" s="235"/>
      <c r="BP184" s="235"/>
      <c r="BQ184" s="235"/>
      <c r="BR184" s="235"/>
      <c r="BS184" s="235"/>
      <c r="BT184" s="235"/>
      <c r="BU184" s="235"/>
      <c r="BV184" s="235"/>
      <c r="BW184" s="235"/>
      <c r="BX184" s="235"/>
      <c r="BY184" s="235"/>
      <c r="BZ184" s="235"/>
      <c r="CA184" s="235"/>
      <c r="CB184" s="235"/>
      <c r="CC184" s="235"/>
      <c r="CD184" s="235"/>
      <c r="CE184" s="235"/>
      <c r="CF184" s="235"/>
      <c r="CG184" s="235"/>
      <c r="CH184" s="235"/>
      <c r="CI184" s="235"/>
      <c r="CJ184" s="235"/>
      <c r="CK184" s="235"/>
      <c r="CL184" s="235"/>
      <c r="CM184" s="235"/>
      <c r="CN184" s="235"/>
      <c r="CO184" s="235"/>
      <c r="CP184" s="235"/>
      <c r="CQ184" s="235"/>
      <c r="CR184" s="235"/>
      <c r="CS184" s="235"/>
      <c r="CT184" s="235"/>
      <c r="CU184" s="235"/>
      <c r="CV184" s="235"/>
      <c r="CW184" s="235"/>
      <c r="CX184" s="235"/>
      <c r="CY184" s="235"/>
      <c r="CZ184" s="235"/>
      <c r="DA184" s="235"/>
      <c r="DB184" s="235"/>
      <c r="DC184" s="235"/>
      <c r="DD184" s="235"/>
      <c r="DE184" s="235"/>
      <c r="DF184" s="235"/>
      <c r="DG184" s="235"/>
      <c r="DH184" s="235"/>
      <c r="DI184" s="235"/>
      <c r="DJ184" s="235"/>
      <c r="DK184" s="235"/>
      <c r="DL184" s="235"/>
      <c r="DM184" s="235"/>
      <c r="DN184" s="235"/>
      <c r="DO184" s="235"/>
      <c r="DP184" s="235"/>
      <c r="DQ184" s="235"/>
      <c r="DR184" s="235"/>
      <c r="DS184" s="235"/>
      <c r="DT184" s="235"/>
      <c r="DU184" s="235"/>
      <c r="DV184" s="235"/>
      <c r="DW184" s="235"/>
      <c r="DX184" s="235"/>
      <c r="DY184" s="235"/>
      <c r="DZ184" s="235"/>
      <c r="EA184" s="235"/>
      <c r="EB184" s="235"/>
      <c r="EC184" s="235"/>
      <c r="ED184" s="235"/>
      <c r="EE184" s="235"/>
      <c r="EF184" s="235"/>
      <c r="EG184" s="235"/>
      <c r="EH184" s="235"/>
      <c r="EI184" s="235"/>
      <c r="EJ184" s="235"/>
      <c r="EK184" s="235"/>
      <c r="EL184" s="235"/>
      <c r="EM184" s="235"/>
      <c r="EN184" s="235"/>
      <c r="EO184" s="235"/>
      <c r="EP184" s="235"/>
      <c r="EQ184" s="235"/>
      <c r="ER184" s="235"/>
      <c r="ES184" s="235"/>
      <c r="ET184" s="235"/>
      <c r="EU184" s="235"/>
      <c r="EV184" s="235"/>
      <c r="EW184" s="235"/>
      <c r="EX184" s="235"/>
      <c r="EY184" s="235"/>
      <c r="EZ184" s="235"/>
      <c r="FA184" s="235"/>
      <c r="FB184" s="235"/>
      <c r="FC184" s="235"/>
      <c r="FD184" s="235"/>
    </row>
    <row r="185" spans="2:160" s="1" customFormat="1" x14ac:dyDescent="0.25">
      <c r="B185" s="33"/>
      <c r="C185" s="33"/>
      <c r="D185" s="261"/>
      <c r="E185" s="261"/>
      <c r="F185" s="261"/>
      <c r="G185" s="261"/>
      <c r="H185" s="261"/>
      <c r="I185" s="261"/>
      <c r="J185" s="261"/>
      <c r="K185" s="261"/>
      <c r="L185" s="261"/>
      <c r="M185" s="261"/>
      <c r="N185" s="261"/>
      <c r="O185" s="261"/>
      <c r="P185" s="261"/>
      <c r="Q185" s="261"/>
      <c r="R185" s="261"/>
      <c r="S185" s="261"/>
      <c r="T185" s="261"/>
      <c r="U185" s="235"/>
      <c r="V185" s="235"/>
      <c r="W185" s="235"/>
      <c r="X185" s="235"/>
      <c r="Y185" s="235"/>
      <c r="Z185" s="235"/>
      <c r="AA185" s="235"/>
      <c r="AB185" s="235"/>
      <c r="AC185" s="235"/>
      <c r="AD185" s="235"/>
      <c r="AE185" s="235"/>
      <c r="AF185" s="235"/>
      <c r="AG185" s="235"/>
      <c r="AH185" s="235"/>
      <c r="AI185" s="235"/>
      <c r="AJ185" s="235"/>
      <c r="AK185" s="235"/>
      <c r="AL185" s="235"/>
      <c r="AM185" s="235"/>
      <c r="AN185" s="235"/>
      <c r="AO185" s="235"/>
      <c r="AP185" s="235"/>
      <c r="AQ185" s="235"/>
      <c r="AR185" s="235"/>
      <c r="AS185" s="235"/>
      <c r="AT185" s="235"/>
      <c r="AU185" s="235"/>
      <c r="AV185" s="235"/>
      <c r="AW185" s="235"/>
      <c r="AX185" s="235"/>
      <c r="AY185" s="235"/>
      <c r="AZ185" s="235"/>
      <c r="BA185" s="235"/>
      <c r="BB185" s="235"/>
      <c r="BC185" s="235"/>
      <c r="BD185" s="235"/>
      <c r="BE185" s="235"/>
      <c r="BF185" s="235"/>
      <c r="BG185" s="235"/>
      <c r="BH185" s="235"/>
      <c r="BI185" s="235"/>
      <c r="BJ185" s="235"/>
      <c r="BK185" s="235"/>
      <c r="BL185" s="235"/>
      <c r="BM185" s="235"/>
      <c r="BN185" s="235"/>
      <c r="BO185" s="235"/>
      <c r="BP185" s="235"/>
      <c r="BQ185" s="235"/>
      <c r="BR185" s="235"/>
      <c r="BS185" s="235"/>
      <c r="BT185" s="235"/>
      <c r="BU185" s="235"/>
      <c r="BV185" s="235"/>
      <c r="BW185" s="235"/>
      <c r="BX185" s="235"/>
      <c r="BY185" s="235"/>
      <c r="BZ185" s="235"/>
      <c r="CA185" s="235"/>
      <c r="CB185" s="235"/>
      <c r="CC185" s="235"/>
      <c r="CD185" s="235"/>
      <c r="CE185" s="235"/>
      <c r="CF185" s="235"/>
      <c r="CG185" s="235"/>
      <c r="CH185" s="235"/>
      <c r="CI185" s="235"/>
      <c r="CJ185" s="235"/>
      <c r="CK185" s="235"/>
      <c r="CL185" s="235"/>
      <c r="CM185" s="235"/>
      <c r="CN185" s="235"/>
      <c r="CO185" s="235"/>
      <c r="CP185" s="235"/>
      <c r="CQ185" s="235"/>
      <c r="CR185" s="235"/>
      <c r="CS185" s="235"/>
      <c r="CT185" s="235"/>
      <c r="CU185" s="235"/>
      <c r="CV185" s="235"/>
      <c r="CW185" s="235"/>
      <c r="CX185" s="235"/>
      <c r="CY185" s="235"/>
      <c r="CZ185" s="235"/>
      <c r="DA185" s="235"/>
      <c r="DB185" s="235"/>
      <c r="DC185" s="235"/>
      <c r="DD185" s="235"/>
      <c r="DE185" s="235"/>
      <c r="DF185" s="235"/>
      <c r="DG185" s="235"/>
      <c r="DH185" s="235"/>
      <c r="DI185" s="235"/>
      <c r="DJ185" s="235"/>
      <c r="DK185" s="235"/>
      <c r="DL185" s="235"/>
      <c r="DM185" s="235"/>
      <c r="DN185" s="235"/>
      <c r="DO185" s="235"/>
      <c r="DP185" s="235"/>
      <c r="DQ185" s="235"/>
      <c r="DR185" s="235"/>
      <c r="DS185" s="235"/>
      <c r="DT185" s="235"/>
      <c r="DU185" s="235"/>
      <c r="DV185" s="235"/>
      <c r="DW185" s="235"/>
      <c r="DX185" s="235"/>
      <c r="DY185" s="235"/>
      <c r="DZ185" s="235"/>
      <c r="EA185" s="235"/>
      <c r="EB185" s="235"/>
      <c r="EC185" s="235"/>
      <c r="ED185" s="235"/>
      <c r="EE185" s="235"/>
      <c r="EF185" s="235"/>
      <c r="EG185" s="235"/>
      <c r="EH185" s="235"/>
      <c r="EI185" s="235"/>
      <c r="EJ185" s="235"/>
      <c r="EK185" s="235"/>
      <c r="EL185" s="235"/>
      <c r="EM185" s="235"/>
      <c r="EN185" s="235"/>
      <c r="EO185" s="235"/>
      <c r="EP185" s="235"/>
      <c r="EQ185" s="235"/>
      <c r="ER185" s="235"/>
      <c r="ES185" s="235"/>
      <c r="ET185" s="235"/>
      <c r="EU185" s="235"/>
      <c r="EV185" s="235"/>
      <c r="EW185" s="235"/>
      <c r="EX185" s="235"/>
      <c r="EY185" s="235"/>
      <c r="EZ185" s="235"/>
      <c r="FA185" s="235"/>
      <c r="FB185" s="235"/>
      <c r="FC185" s="235"/>
      <c r="FD185" s="235"/>
    </row>
    <row r="186" spans="2:160" s="1" customFormat="1" x14ac:dyDescent="0.25">
      <c r="B186" s="33"/>
      <c r="C186" s="33"/>
      <c r="D186" s="261"/>
      <c r="E186" s="261"/>
      <c r="F186" s="261"/>
      <c r="G186" s="261"/>
      <c r="H186" s="261"/>
      <c r="I186" s="261"/>
      <c r="J186" s="261"/>
      <c r="K186" s="261"/>
      <c r="L186" s="261"/>
      <c r="M186" s="261"/>
      <c r="N186" s="261"/>
      <c r="O186" s="261"/>
      <c r="P186" s="261"/>
      <c r="Q186" s="261"/>
      <c r="R186" s="261"/>
      <c r="S186" s="261"/>
      <c r="T186" s="261"/>
      <c r="U186" s="235"/>
      <c r="V186" s="235"/>
      <c r="W186" s="235"/>
      <c r="X186" s="235"/>
      <c r="Y186" s="235"/>
      <c r="Z186" s="235"/>
      <c r="AA186" s="235"/>
      <c r="AB186" s="235"/>
      <c r="AC186" s="235"/>
      <c r="AD186" s="235"/>
      <c r="AE186" s="235"/>
      <c r="AF186" s="235"/>
      <c r="AG186" s="235"/>
      <c r="AH186" s="235"/>
      <c r="AI186" s="235"/>
      <c r="AJ186" s="235"/>
      <c r="AK186" s="235"/>
      <c r="AL186" s="235"/>
      <c r="AM186" s="235"/>
      <c r="AN186" s="235"/>
      <c r="AO186" s="235"/>
      <c r="AP186" s="235"/>
      <c r="AQ186" s="235"/>
      <c r="AR186" s="235"/>
      <c r="AS186" s="235"/>
      <c r="AT186" s="235"/>
      <c r="AU186" s="235"/>
      <c r="AV186" s="235"/>
      <c r="AW186" s="235"/>
      <c r="AX186" s="235"/>
      <c r="AY186" s="235"/>
      <c r="AZ186" s="235"/>
      <c r="BA186" s="235"/>
      <c r="BB186" s="235"/>
      <c r="BC186" s="235"/>
      <c r="BD186" s="235"/>
      <c r="BE186" s="235"/>
      <c r="BF186" s="235"/>
      <c r="BG186" s="235"/>
      <c r="BH186" s="235"/>
      <c r="BI186" s="235"/>
      <c r="BJ186" s="235"/>
      <c r="BK186" s="235"/>
      <c r="BL186" s="235"/>
      <c r="BM186" s="235"/>
      <c r="BN186" s="235"/>
      <c r="BO186" s="235"/>
      <c r="BP186" s="235"/>
      <c r="BQ186" s="235"/>
      <c r="BR186" s="235"/>
      <c r="BS186" s="235"/>
      <c r="BT186" s="235"/>
      <c r="BU186" s="235"/>
      <c r="BV186" s="235"/>
      <c r="BW186" s="235"/>
      <c r="BX186" s="235"/>
      <c r="BY186" s="235"/>
      <c r="BZ186" s="235"/>
      <c r="CA186" s="235"/>
      <c r="CB186" s="235"/>
      <c r="CC186" s="235"/>
      <c r="CD186" s="235"/>
      <c r="CE186" s="235"/>
      <c r="CF186" s="235"/>
      <c r="CG186" s="235"/>
      <c r="CH186" s="235"/>
      <c r="CI186" s="235"/>
      <c r="CJ186" s="235"/>
      <c r="CK186" s="235"/>
      <c r="CL186" s="235"/>
      <c r="CM186" s="235"/>
      <c r="CN186" s="235"/>
      <c r="CO186" s="235"/>
      <c r="CP186" s="235"/>
      <c r="CQ186" s="235"/>
      <c r="CR186" s="235"/>
      <c r="CS186" s="235"/>
      <c r="CT186" s="235"/>
      <c r="CU186" s="235"/>
      <c r="CV186" s="235"/>
      <c r="CW186" s="235"/>
      <c r="CX186" s="235"/>
      <c r="CY186" s="235"/>
      <c r="CZ186" s="235"/>
      <c r="DA186" s="235"/>
      <c r="DB186" s="235"/>
      <c r="DC186" s="235"/>
      <c r="DD186" s="235"/>
      <c r="DE186" s="235"/>
      <c r="DF186" s="235"/>
      <c r="DG186" s="235"/>
      <c r="DH186" s="235"/>
      <c r="DI186" s="235"/>
      <c r="DJ186" s="235"/>
      <c r="DK186" s="235"/>
      <c r="DL186" s="235"/>
      <c r="DM186" s="235"/>
      <c r="DN186" s="235"/>
      <c r="DO186" s="235"/>
      <c r="DP186" s="235"/>
      <c r="DQ186" s="235"/>
      <c r="DR186" s="235"/>
      <c r="DS186" s="235"/>
      <c r="DT186" s="235"/>
      <c r="DU186" s="235"/>
      <c r="DV186" s="235"/>
      <c r="DW186" s="235"/>
      <c r="DX186" s="235"/>
      <c r="DY186" s="235"/>
      <c r="DZ186" s="235"/>
      <c r="EA186" s="235"/>
      <c r="EB186" s="235"/>
      <c r="EC186" s="235"/>
      <c r="ED186" s="235"/>
      <c r="EE186" s="235"/>
      <c r="EF186" s="235"/>
      <c r="EG186" s="235"/>
      <c r="EH186" s="235"/>
      <c r="EI186" s="235"/>
      <c r="EJ186" s="235"/>
      <c r="EK186" s="235"/>
      <c r="EL186" s="235"/>
      <c r="EM186" s="235"/>
      <c r="EN186" s="235"/>
      <c r="EO186" s="235"/>
      <c r="EP186" s="235"/>
      <c r="EQ186" s="235"/>
      <c r="ER186" s="235"/>
      <c r="ES186" s="235"/>
      <c r="ET186" s="235"/>
      <c r="EU186" s="235"/>
      <c r="EV186" s="235"/>
      <c r="EW186" s="235"/>
      <c r="EX186" s="235"/>
      <c r="EY186" s="235"/>
      <c r="EZ186" s="235"/>
      <c r="FA186" s="235"/>
      <c r="FB186" s="235"/>
      <c r="FC186" s="235"/>
      <c r="FD186" s="235"/>
    </row>
    <row r="187" spans="2:160" s="1" customFormat="1" x14ac:dyDescent="0.25">
      <c r="B187" s="33"/>
      <c r="C187" s="33"/>
      <c r="D187" s="261"/>
      <c r="E187" s="261"/>
      <c r="F187" s="261"/>
      <c r="G187" s="261"/>
      <c r="H187" s="261"/>
      <c r="I187" s="261"/>
      <c r="J187" s="261"/>
      <c r="K187" s="261"/>
      <c r="L187" s="261"/>
      <c r="M187" s="261"/>
      <c r="N187" s="261"/>
      <c r="O187" s="261"/>
      <c r="P187" s="261"/>
      <c r="Q187" s="261"/>
      <c r="R187" s="261"/>
      <c r="S187" s="261"/>
      <c r="T187" s="261"/>
      <c r="U187" s="235"/>
      <c r="V187" s="235"/>
      <c r="W187" s="235"/>
      <c r="X187" s="235"/>
      <c r="Y187" s="235"/>
      <c r="Z187" s="235"/>
      <c r="AA187" s="235"/>
      <c r="AB187" s="235"/>
      <c r="AC187" s="235"/>
      <c r="AD187" s="235"/>
      <c r="AE187" s="235"/>
      <c r="AF187" s="235"/>
      <c r="AG187" s="235"/>
      <c r="AH187" s="235"/>
      <c r="AI187" s="235"/>
      <c r="AJ187" s="235"/>
      <c r="AK187" s="235"/>
      <c r="AL187" s="235"/>
      <c r="AM187" s="235"/>
      <c r="AN187" s="235"/>
      <c r="AO187" s="235"/>
      <c r="AP187" s="235"/>
      <c r="AQ187" s="235"/>
      <c r="AR187" s="235"/>
      <c r="AS187" s="235"/>
      <c r="AT187" s="235"/>
      <c r="AU187" s="235"/>
      <c r="AV187" s="235"/>
      <c r="AW187" s="235"/>
      <c r="AX187" s="235"/>
      <c r="AY187" s="235"/>
      <c r="AZ187" s="235"/>
      <c r="BA187" s="235"/>
      <c r="BB187" s="235"/>
      <c r="BC187" s="235"/>
      <c r="BD187" s="235"/>
      <c r="BE187" s="235"/>
      <c r="BF187" s="235"/>
      <c r="BG187" s="235"/>
      <c r="BH187" s="235"/>
      <c r="BI187" s="235"/>
      <c r="BJ187" s="235"/>
      <c r="BK187" s="235"/>
      <c r="BL187" s="235"/>
      <c r="BM187" s="235"/>
      <c r="BN187" s="235"/>
      <c r="BO187" s="235"/>
      <c r="BP187" s="235"/>
      <c r="BQ187" s="235"/>
      <c r="BR187" s="235"/>
      <c r="BS187" s="235"/>
      <c r="BT187" s="235"/>
      <c r="BU187" s="235"/>
      <c r="BV187" s="235"/>
      <c r="BW187" s="235"/>
      <c r="BX187" s="235"/>
      <c r="BY187" s="235"/>
      <c r="BZ187" s="235"/>
      <c r="CA187" s="235"/>
      <c r="CB187" s="235"/>
      <c r="CC187" s="235"/>
      <c r="CD187" s="235"/>
      <c r="CE187" s="235"/>
      <c r="CF187" s="235"/>
      <c r="CG187" s="235"/>
      <c r="CH187" s="235"/>
      <c r="CI187" s="235"/>
      <c r="CJ187" s="235"/>
      <c r="CK187" s="235"/>
      <c r="CL187" s="235"/>
      <c r="CM187" s="235"/>
      <c r="CN187" s="235"/>
      <c r="CO187" s="235"/>
      <c r="CP187" s="235"/>
      <c r="CQ187" s="235"/>
      <c r="CR187" s="235"/>
      <c r="CS187" s="235"/>
      <c r="CT187" s="235"/>
      <c r="CU187" s="235"/>
      <c r="CV187" s="235"/>
      <c r="CW187" s="235"/>
      <c r="CX187" s="235"/>
      <c r="CY187" s="235"/>
      <c r="CZ187" s="235"/>
      <c r="DA187" s="235"/>
      <c r="DB187" s="235"/>
      <c r="DC187" s="235"/>
      <c r="DD187" s="235"/>
      <c r="DE187" s="235"/>
      <c r="DF187" s="235"/>
      <c r="DG187" s="235"/>
      <c r="DH187" s="235"/>
      <c r="DI187" s="235"/>
      <c r="DJ187" s="235"/>
      <c r="DK187" s="235"/>
      <c r="DL187" s="235"/>
      <c r="DM187" s="235"/>
      <c r="DN187" s="235"/>
      <c r="DO187" s="235"/>
      <c r="DP187" s="235"/>
      <c r="DQ187" s="235"/>
      <c r="DR187" s="235"/>
      <c r="DS187" s="235"/>
      <c r="DT187" s="235"/>
      <c r="DU187" s="235"/>
      <c r="DV187" s="235"/>
      <c r="DW187" s="235"/>
      <c r="DX187" s="235"/>
      <c r="DY187" s="235"/>
      <c r="DZ187" s="235"/>
      <c r="EA187" s="235"/>
      <c r="EB187" s="235"/>
      <c r="EC187" s="235"/>
      <c r="ED187" s="235"/>
      <c r="EE187" s="235"/>
      <c r="EF187" s="235"/>
      <c r="EG187" s="235"/>
      <c r="EH187" s="235"/>
      <c r="EI187" s="235"/>
      <c r="EJ187" s="235"/>
      <c r="EK187" s="235"/>
      <c r="EL187" s="235"/>
      <c r="EM187" s="235"/>
      <c r="EN187" s="235"/>
      <c r="EO187" s="235"/>
      <c r="EP187" s="235"/>
      <c r="EQ187" s="235"/>
      <c r="ER187" s="235"/>
      <c r="ES187" s="235"/>
      <c r="ET187" s="235"/>
      <c r="EU187" s="235"/>
      <c r="EV187" s="235"/>
      <c r="EW187" s="235"/>
      <c r="EX187" s="235"/>
      <c r="EY187" s="235"/>
      <c r="EZ187" s="235"/>
      <c r="FA187" s="235"/>
      <c r="FB187" s="235"/>
      <c r="FC187" s="235"/>
      <c r="FD187" s="235"/>
    </row>
    <row r="188" spans="2:160" s="1" customFormat="1" x14ac:dyDescent="0.25">
      <c r="B188" s="33"/>
      <c r="C188" s="33"/>
      <c r="D188" s="261"/>
      <c r="E188" s="261"/>
      <c r="F188" s="261"/>
      <c r="G188" s="261"/>
      <c r="H188" s="261"/>
      <c r="I188" s="261"/>
      <c r="J188" s="261"/>
      <c r="K188" s="261"/>
      <c r="L188" s="261"/>
      <c r="M188" s="261"/>
      <c r="N188" s="261"/>
      <c r="O188" s="261"/>
      <c r="P188" s="261"/>
      <c r="Q188" s="261"/>
      <c r="R188" s="261"/>
      <c r="S188" s="261"/>
      <c r="T188" s="261"/>
      <c r="U188" s="235"/>
      <c r="V188" s="235"/>
      <c r="W188" s="235"/>
      <c r="X188" s="235"/>
      <c r="Y188" s="235"/>
      <c r="Z188" s="235"/>
      <c r="AA188" s="235"/>
      <c r="AB188" s="235"/>
      <c r="AC188" s="235"/>
      <c r="AD188" s="235"/>
      <c r="AE188" s="235"/>
      <c r="AF188" s="235"/>
      <c r="AG188" s="235"/>
      <c r="AH188" s="235"/>
      <c r="AI188" s="235"/>
      <c r="AJ188" s="235"/>
      <c r="AK188" s="235"/>
      <c r="AL188" s="235"/>
      <c r="AM188" s="235"/>
      <c r="AN188" s="235"/>
      <c r="AO188" s="235"/>
      <c r="AP188" s="235"/>
      <c r="AQ188" s="235"/>
      <c r="AR188" s="235"/>
      <c r="AS188" s="235"/>
      <c r="AT188" s="235"/>
      <c r="AU188" s="235"/>
      <c r="AV188" s="235"/>
      <c r="AW188" s="235"/>
      <c r="AX188" s="235"/>
      <c r="AY188" s="235"/>
      <c r="AZ188" s="235"/>
      <c r="BA188" s="235"/>
      <c r="BB188" s="235"/>
      <c r="BC188" s="235"/>
      <c r="BD188" s="235"/>
      <c r="BE188" s="235"/>
      <c r="BF188" s="235"/>
      <c r="BG188" s="235"/>
      <c r="BH188" s="235"/>
      <c r="BI188" s="235"/>
      <c r="BJ188" s="235"/>
      <c r="BK188" s="235"/>
      <c r="BL188" s="235"/>
      <c r="BM188" s="235"/>
      <c r="BN188" s="235"/>
      <c r="BO188" s="235"/>
      <c r="BP188" s="235"/>
      <c r="BQ188" s="235"/>
      <c r="BR188" s="235"/>
      <c r="BS188" s="235"/>
      <c r="BT188" s="235"/>
      <c r="BU188" s="235"/>
      <c r="BV188" s="235"/>
      <c r="BW188" s="235"/>
      <c r="BX188" s="235"/>
      <c r="BY188" s="235"/>
      <c r="BZ188" s="235"/>
      <c r="CA188" s="235"/>
      <c r="CB188" s="235"/>
      <c r="CC188" s="235"/>
      <c r="CD188" s="235"/>
      <c r="CE188" s="235"/>
      <c r="CF188" s="235"/>
      <c r="CG188" s="235"/>
      <c r="CH188" s="235"/>
      <c r="CI188" s="235"/>
      <c r="CJ188" s="235"/>
      <c r="CK188" s="235"/>
      <c r="CL188" s="235"/>
      <c r="CM188" s="235"/>
      <c r="CN188" s="235"/>
      <c r="CO188" s="235"/>
      <c r="CP188" s="235"/>
      <c r="CQ188" s="235"/>
      <c r="CR188" s="235"/>
      <c r="CS188" s="235"/>
      <c r="CT188" s="235"/>
      <c r="CU188" s="235"/>
      <c r="CV188" s="235"/>
      <c r="CW188" s="235"/>
      <c r="CX188" s="235"/>
      <c r="CY188" s="235"/>
      <c r="CZ188" s="235"/>
      <c r="DA188" s="235"/>
      <c r="DB188" s="235"/>
      <c r="DC188" s="235"/>
      <c r="DD188" s="235"/>
      <c r="DE188" s="235"/>
      <c r="DF188" s="235"/>
      <c r="DG188" s="235"/>
      <c r="DH188" s="235"/>
      <c r="DI188" s="235"/>
      <c r="DJ188" s="235"/>
      <c r="DK188" s="235"/>
      <c r="DL188" s="235"/>
      <c r="DM188" s="235"/>
      <c r="DN188" s="235"/>
      <c r="DO188" s="235"/>
      <c r="DP188" s="235"/>
      <c r="DQ188" s="235"/>
      <c r="DR188" s="235"/>
      <c r="DS188" s="235"/>
      <c r="DT188" s="235"/>
      <c r="DU188" s="235"/>
      <c r="DV188" s="235"/>
      <c r="DW188" s="235"/>
      <c r="DX188" s="235"/>
      <c r="DY188" s="235"/>
      <c r="DZ188" s="235"/>
      <c r="EA188" s="235"/>
      <c r="EB188" s="235"/>
      <c r="EC188" s="235"/>
      <c r="ED188" s="235"/>
      <c r="EE188" s="235"/>
      <c r="EF188" s="235"/>
      <c r="EG188" s="235"/>
      <c r="EH188" s="235"/>
      <c r="EI188" s="235"/>
      <c r="EJ188" s="235"/>
      <c r="EK188" s="235"/>
      <c r="EL188" s="235"/>
      <c r="EM188" s="235"/>
      <c r="EN188" s="235"/>
      <c r="EO188" s="235"/>
      <c r="EP188" s="235"/>
      <c r="EQ188" s="235"/>
      <c r="ER188" s="235"/>
      <c r="ES188" s="235"/>
      <c r="ET188" s="235"/>
      <c r="EU188" s="235"/>
      <c r="EV188" s="235"/>
      <c r="EW188" s="235"/>
      <c r="EX188" s="235"/>
      <c r="EY188" s="235"/>
      <c r="EZ188" s="235"/>
      <c r="FA188" s="235"/>
      <c r="FB188" s="235"/>
      <c r="FC188" s="235"/>
      <c r="FD188" s="235"/>
    </row>
    <row r="189" spans="2:160" s="1" customFormat="1" x14ac:dyDescent="0.25">
      <c r="B189" s="33"/>
      <c r="C189" s="33"/>
      <c r="D189" s="261"/>
      <c r="E189" s="261"/>
      <c r="F189" s="261"/>
      <c r="G189" s="261"/>
      <c r="H189" s="261"/>
      <c r="I189" s="261"/>
      <c r="J189" s="261"/>
      <c r="K189" s="261"/>
      <c r="L189" s="261"/>
      <c r="M189" s="261"/>
      <c r="N189" s="261"/>
      <c r="O189" s="261"/>
      <c r="P189" s="261"/>
      <c r="Q189" s="261"/>
      <c r="R189" s="261"/>
      <c r="S189" s="261"/>
      <c r="T189" s="261"/>
      <c r="U189" s="235"/>
      <c r="V189" s="235"/>
      <c r="W189" s="235"/>
      <c r="X189" s="235"/>
      <c r="Y189" s="235"/>
      <c r="Z189" s="235"/>
      <c r="AA189" s="235"/>
      <c r="AB189" s="235"/>
      <c r="AC189" s="235"/>
      <c r="AD189" s="235"/>
      <c r="AE189" s="235"/>
      <c r="AF189" s="235"/>
      <c r="AG189" s="235"/>
      <c r="AH189" s="235"/>
      <c r="AI189" s="235"/>
      <c r="AJ189" s="235"/>
      <c r="AK189" s="235"/>
      <c r="AL189" s="235"/>
      <c r="AM189" s="235"/>
      <c r="AN189" s="235"/>
      <c r="AO189" s="235"/>
      <c r="AP189" s="235"/>
      <c r="AQ189" s="235"/>
      <c r="AR189" s="235"/>
      <c r="AS189" s="235"/>
      <c r="AT189" s="235"/>
      <c r="AU189" s="235"/>
      <c r="AV189" s="235"/>
      <c r="AW189" s="235"/>
      <c r="AX189" s="235"/>
      <c r="AY189" s="235"/>
      <c r="AZ189" s="235"/>
      <c r="BA189" s="235"/>
      <c r="BB189" s="235"/>
      <c r="BC189" s="235"/>
      <c r="BD189" s="235"/>
      <c r="BE189" s="235"/>
      <c r="BF189" s="235"/>
      <c r="BG189" s="235"/>
      <c r="BH189" s="235"/>
      <c r="BI189" s="235"/>
      <c r="BJ189" s="235"/>
      <c r="BK189" s="235"/>
      <c r="BL189" s="235"/>
      <c r="BM189" s="235"/>
      <c r="BN189" s="235"/>
      <c r="BO189" s="235"/>
      <c r="BP189" s="235"/>
      <c r="BQ189" s="235"/>
      <c r="BR189" s="235"/>
      <c r="BS189" s="235"/>
      <c r="BT189" s="235"/>
      <c r="BU189" s="235"/>
      <c r="BV189" s="235"/>
      <c r="BW189" s="235"/>
      <c r="BX189" s="235"/>
      <c r="BY189" s="235"/>
      <c r="BZ189" s="235"/>
      <c r="CA189" s="235"/>
      <c r="CB189" s="235"/>
      <c r="CC189" s="235"/>
      <c r="CD189" s="235"/>
      <c r="CE189" s="235"/>
      <c r="CF189" s="235"/>
      <c r="CG189" s="235"/>
      <c r="CH189" s="235"/>
      <c r="CI189" s="235"/>
      <c r="CJ189" s="235"/>
      <c r="CK189" s="235"/>
      <c r="CL189" s="235"/>
      <c r="CM189" s="235"/>
      <c r="CN189" s="235"/>
      <c r="CO189" s="235"/>
      <c r="CP189" s="235"/>
      <c r="CQ189" s="235"/>
      <c r="CR189" s="235"/>
      <c r="CS189" s="235"/>
      <c r="CT189" s="235"/>
      <c r="CU189" s="235"/>
      <c r="CV189" s="235"/>
      <c r="CW189" s="235"/>
      <c r="CX189" s="235"/>
      <c r="CY189" s="235"/>
      <c r="CZ189" s="235"/>
      <c r="DA189" s="235"/>
      <c r="DB189" s="235"/>
      <c r="DC189" s="235"/>
      <c r="DD189" s="235"/>
      <c r="DE189" s="235"/>
      <c r="DF189" s="235"/>
      <c r="DG189" s="235"/>
      <c r="DH189" s="235"/>
      <c r="DI189" s="235"/>
      <c r="DJ189" s="235"/>
      <c r="DK189" s="235"/>
      <c r="DL189" s="235"/>
      <c r="DM189" s="235"/>
      <c r="DN189" s="235"/>
      <c r="DO189" s="235"/>
      <c r="DP189" s="235"/>
      <c r="DQ189" s="235"/>
      <c r="DR189" s="235"/>
      <c r="DS189" s="235"/>
      <c r="DT189" s="235"/>
      <c r="DU189" s="235"/>
      <c r="DV189" s="235"/>
      <c r="DW189" s="235"/>
      <c r="DX189" s="235"/>
      <c r="DY189" s="235"/>
      <c r="DZ189" s="235"/>
      <c r="EA189" s="235"/>
      <c r="EB189" s="235"/>
      <c r="EC189" s="235"/>
      <c r="ED189" s="235"/>
      <c r="EE189" s="235"/>
      <c r="EF189" s="235"/>
      <c r="EG189" s="235"/>
      <c r="EH189" s="235"/>
      <c r="EI189" s="235"/>
      <c r="EJ189" s="235"/>
      <c r="EK189" s="235"/>
      <c r="EL189" s="235"/>
      <c r="EM189" s="235"/>
      <c r="EN189" s="235"/>
      <c r="EO189" s="235"/>
      <c r="EP189" s="235"/>
      <c r="EQ189" s="235"/>
      <c r="ER189" s="235"/>
      <c r="ES189" s="235"/>
      <c r="ET189" s="235"/>
      <c r="EU189" s="235"/>
      <c r="EV189" s="235"/>
      <c r="EW189" s="235"/>
      <c r="EX189" s="235"/>
      <c r="EY189" s="235"/>
      <c r="EZ189" s="235"/>
      <c r="FA189" s="235"/>
      <c r="FB189" s="235"/>
      <c r="FC189" s="235"/>
      <c r="FD189" s="235"/>
    </row>
    <row r="190" spans="2:160" s="1" customFormat="1" x14ac:dyDescent="0.25">
      <c r="B190" s="33"/>
      <c r="C190" s="33"/>
      <c r="D190" s="261"/>
      <c r="E190" s="261"/>
      <c r="F190" s="261"/>
      <c r="G190" s="261"/>
      <c r="H190" s="261"/>
      <c r="I190" s="261"/>
      <c r="J190" s="261"/>
      <c r="K190" s="261"/>
      <c r="L190" s="261"/>
      <c r="M190" s="261"/>
      <c r="N190" s="261"/>
      <c r="O190" s="261"/>
      <c r="P190" s="261"/>
      <c r="Q190" s="261"/>
      <c r="R190" s="261"/>
      <c r="S190" s="261"/>
      <c r="T190" s="261"/>
      <c r="U190" s="235"/>
      <c r="V190" s="235"/>
      <c r="W190" s="235"/>
      <c r="X190" s="235"/>
      <c r="Y190" s="235"/>
      <c r="Z190" s="235"/>
      <c r="AA190" s="235"/>
      <c r="AB190" s="235"/>
      <c r="AC190" s="235"/>
      <c r="AD190" s="235"/>
      <c r="AE190" s="235"/>
      <c r="AF190" s="235"/>
      <c r="AG190" s="235"/>
      <c r="AH190" s="235"/>
      <c r="AI190" s="235"/>
      <c r="AJ190" s="235"/>
      <c r="AK190" s="235"/>
      <c r="AL190" s="235"/>
      <c r="AM190" s="235"/>
      <c r="AN190" s="235"/>
      <c r="AO190" s="235"/>
      <c r="AP190" s="235"/>
      <c r="AQ190" s="235"/>
      <c r="AR190" s="235"/>
      <c r="AS190" s="235"/>
      <c r="AT190" s="235"/>
      <c r="AU190" s="235"/>
      <c r="AV190" s="235"/>
      <c r="AW190" s="235"/>
      <c r="AX190" s="235"/>
      <c r="AY190" s="235"/>
      <c r="AZ190" s="235"/>
      <c r="BA190" s="235"/>
      <c r="BB190" s="235"/>
      <c r="BC190" s="235"/>
      <c r="BD190" s="235"/>
      <c r="BE190" s="235"/>
      <c r="BF190" s="235"/>
      <c r="BG190" s="235"/>
      <c r="BH190" s="235"/>
      <c r="BI190" s="235"/>
      <c r="BJ190" s="235"/>
      <c r="BK190" s="235"/>
      <c r="BL190" s="235"/>
      <c r="BM190" s="235"/>
      <c r="BN190" s="235"/>
      <c r="BO190" s="235"/>
      <c r="BP190" s="235"/>
      <c r="BQ190" s="235"/>
      <c r="BR190" s="235"/>
      <c r="BS190" s="235"/>
      <c r="BT190" s="235"/>
      <c r="BU190" s="235"/>
      <c r="BV190" s="235"/>
      <c r="BW190" s="235"/>
      <c r="BX190" s="235"/>
      <c r="BY190" s="235"/>
      <c r="BZ190" s="235"/>
      <c r="CA190" s="235"/>
      <c r="CB190" s="235"/>
      <c r="CC190" s="235"/>
      <c r="CD190" s="235"/>
      <c r="CE190" s="235"/>
      <c r="CF190" s="235"/>
      <c r="CG190" s="235"/>
      <c r="CH190" s="235"/>
      <c r="CI190" s="235"/>
      <c r="CJ190" s="235"/>
      <c r="CK190" s="235"/>
      <c r="CL190" s="235"/>
      <c r="CM190" s="235"/>
      <c r="CN190" s="235"/>
      <c r="CO190" s="235"/>
      <c r="CP190" s="235"/>
      <c r="CQ190" s="235"/>
      <c r="CR190" s="235"/>
      <c r="CS190" s="235"/>
      <c r="CT190" s="235"/>
      <c r="CU190" s="235"/>
      <c r="CV190" s="235"/>
      <c r="CW190" s="235"/>
      <c r="CX190" s="235"/>
      <c r="CY190" s="235"/>
      <c r="CZ190" s="235"/>
      <c r="DA190" s="235"/>
      <c r="DB190" s="235"/>
      <c r="DC190" s="235"/>
      <c r="DD190" s="235"/>
      <c r="DE190" s="235"/>
      <c r="DF190" s="235"/>
      <c r="DG190" s="235"/>
      <c r="DH190" s="235"/>
      <c r="DI190" s="235"/>
      <c r="DJ190" s="235"/>
      <c r="DK190" s="235"/>
      <c r="DL190" s="235"/>
      <c r="DM190" s="235"/>
      <c r="DN190" s="235"/>
      <c r="DO190" s="235"/>
      <c r="DP190" s="235"/>
      <c r="DQ190" s="235"/>
      <c r="DR190" s="235"/>
      <c r="DS190" s="235"/>
      <c r="DT190" s="235"/>
      <c r="DU190" s="235"/>
      <c r="DV190" s="235"/>
      <c r="DW190" s="235"/>
      <c r="DX190" s="235"/>
      <c r="DY190" s="235"/>
      <c r="DZ190" s="235"/>
      <c r="EA190" s="235"/>
      <c r="EB190" s="235"/>
      <c r="EC190" s="235"/>
      <c r="ED190" s="235"/>
      <c r="EE190" s="235"/>
      <c r="EF190" s="235"/>
      <c r="EG190" s="235"/>
      <c r="EH190" s="235"/>
      <c r="EI190" s="235"/>
      <c r="EJ190" s="235"/>
      <c r="EK190" s="235"/>
      <c r="EL190" s="235"/>
      <c r="EM190" s="235"/>
      <c r="EN190" s="235"/>
      <c r="EO190" s="235"/>
      <c r="EP190" s="235"/>
      <c r="EQ190" s="235"/>
      <c r="ER190" s="235"/>
      <c r="ES190" s="235"/>
      <c r="ET190" s="235"/>
      <c r="EU190" s="235"/>
      <c r="EV190" s="235"/>
      <c r="EW190" s="235"/>
      <c r="EX190" s="235"/>
      <c r="EY190" s="235"/>
      <c r="EZ190" s="235"/>
      <c r="FA190" s="235"/>
      <c r="FB190" s="235"/>
      <c r="FC190" s="235"/>
      <c r="FD190" s="235"/>
    </row>
    <row r="191" spans="2:160" s="1" customFormat="1" x14ac:dyDescent="0.25">
      <c r="B191" s="33"/>
      <c r="C191" s="33"/>
      <c r="D191" s="261"/>
      <c r="E191" s="261"/>
      <c r="F191" s="261"/>
      <c r="G191" s="261"/>
      <c r="H191" s="261"/>
      <c r="I191" s="261"/>
      <c r="J191" s="261"/>
      <c r="K191" s="261"/>
      <c r="L191" s="261"/>
      <c r="M191" s="261"/>
      <c r="N191" s="261"/>
      <c r="O191" s="261"/>
      <c r="P191" s="261"/>
      <c r="Q191" s="261"/>
      <c r="R191" s="261"/>
      <c r="S191" s="261"/>
      <c r="T191" s="261"/>
      <c r="U191" s="235"/>
      <c r="V191" s="235"/>
      <c r="W191" s="235"/>
      <c r="X191" s="235"/>
      <c r="Y191" s="235"/>
      <c r="Z191" s="235"/>
      <c r="AA191" s="235"/>
      <c r="AB191" s="235"/>
      <c r="AC191" s="235"/>
      <c r="AD191" s="235"/>
      <c r="AE191" s="235"/>
      <c r="AF191" s="235"/>
      <c r="AG191" s="235"/>
      <c r="AH191" s="235"/>
      <c r="AI191" s="235"/>
      <c r="AJ191" s="235"/>
      <c r="AK191" s="235"/>
      <c r="AL191" s="235"/>
      <c r="AM191" s="235"/>
      <c r="AN191" s="235"/>
      <c r="AO191" s="235"/>
      <c r="AP191" s="235"/>
      <c r="AQ191" s="235"/>
      <c r="AR191" s="235"/>
      <c r="AS191" s="235"/>
      <c r="AT191" s="235"/>
      <c r="AU191" s="235"/>
      <c r="AV191" s="235"/>
      <c r="AW191" s="235"/>
      <c r="AX191" s="235"/>
      <c r="AY191" s="235"/>
      <c r="AZ191" s="235"/>
      <c r="BA191" s="235"/>
      <c r="BB191" s="235"/>
      <c r="BC191" s="235"/>
      <c r="BD191" s="235"/>
      <c r="BE191" s="235"/>
      <c r="BF191" s="235"/>
      <c r="BG191" s="235"/>
      <c r="BH191" s="235"/>
      <c r="BI191" s="235"/>
      <c r="BJ191" s="235"/>
      <c r="BK191" s="235"/>
      <c r="BL191" s="235"/>
      <c r="BM191" s="235"/>
      <c r="BN191" s="235"/>
      <c r="BO191" s="235"/>
      <c r="BP191" s="235"/>
      <c r="BQ191" s="235"/>
      <c r="BR191" s="235"/>
      <c r="BS191" s="235"/>
      <c r="BT191" s="235"/>
      <c r="BU191" s="235"/>
      <c r="BV191" s="235"/>
      <c r="BW191" s="235"/>
      <c r="BX191" s="235"/>
      <c r="BY191" s="235"/>
      <c r="BZ191" s="235"/>
      <c r="CA191" s="235"/>
      <c r="CB191" s="235"/>
      <c r="CC191" s="235"/>
      <c r="CD191" s="235"/>
      <c r="CE191" s="235"/>
      <c r="CF191" s="235"/>
      <c r="CG191" s="235"/>
      <c r="CH191" s="235"/>
      <c r="CI191" s="235"/>
      <c r="CJ191" s="235"/>
      <c r="CK191" s="235"/>
      <c r="CL191" s="235"/>
      <c r="CM191" s="235"/>
      <c r="CN191" s="235"/>
      <c r="CO191" s="235"/>
      <c r="CP191" s="235"/>
      <c r="CQ191" s="235"/>
      <c r="CR191" s="235"/>
      <c r="CS191" s="235"/>
      <c r="CT191" s="235"/>
      <c r="CU191" s="235"/>
      <c r="CV191" s="235"/>
      <c r="CW191" s="235"/>
      <c r="CX191" s="235"/>
      <c r="CY191" s="235"/>
      <c r="CZ191" s="235"/>
      <c r="DA191" s="235"/>
      <c r="DB191" s="235"/>
      <c r="DC191" s="235"/>
      <c r="DD191" s="235"/>
      <c r="DE191" s="235"/>
      <c r="DF191" s="235"/>
      <c r="DG191" s="235"/>
      <c r="DH191" s="235"/>
      <c r="DI191" s="235"/>
      <c r="DJ191" s="235"/>
      <c r="DK191" s="235"/>
      <c r="DL191" s="235"/>
      <c r="DM191" s="235"/>
      <c r="DN191" s="235"/>
      <c r="DO191" s="235"/>
      <c r="DP191" s="235"/>
      <c r="DQ191" s="235"/>
      <c r="DR191" s="235"/>
      <c r="DS191" s="235"/>
      <c r="DT191" s="235"/>
      <c r="DU191" s="235"/>
      <c r="DV191" s="235"/>
      <c r="DW191" s="235"/>
      <c r="DX191" s="235"/>
      <c r="DY191" s="235"/>
      <c r="DZ191" s="235"/>
      <c r="EA191" s="235"/>
      <c r="EB191" s="235"/>
      <c r="EC191" s="235"/>
      <c r="ED191" s="235"/>
      <c r="EE191" s="235"/>
      <c r="EF191" s="235"/>
      <c r="EG191" s="235"/>
      <c r="EH191" s="235"/>
      <c r="EI191" s="235"/>
      <c r="EJ191" s="235"/>
      <c r="EK191" s="235"/>
      <c r="EL191" s="235"/>
      <c r="EM191" s="235"/>
      <c r="EN191" s="235"/>
      <c r="EO191" s="235"/>
      <c r="EP191" s="235"/>
      <c r="EQ191" s="235"/>
      <c r="ER191" s="235"/>
      <c r="ES191" s="235"/>
      <c r="ET191" s="235"/>
      <c r="EU191" s="235"/>
      <c r="EV191" s="235"/>
      <c r="EW191" s="235"/>
      <c r="EX191" s="235"/>
      <c r="EY191" s="235"/>
      <c r="EZ191" s="235"/>
      <c r="FA191" s="235"/>
      <c r="FB191" s="235"/>
      <c r="FC191" s="235"/>
      <c r="FD191" s="235"/>
    </row>
    <row r="192" spans="2:160" s="1" customFormat="1" x14ac:dyDescent="0.25">
      <c r="B192" s="33"/>
      <c r="C192" s="33"/>
      <c r="D192" s="261"/>
      <c r="E192" s="261"/>
      <c r="F192" s="261"/>
      <c r="G192" s="261"/>
      <c r="H192" s="261"/>
      <c r="I192" s="261"/>
      <c r="J192" s="261"/>
      <c r="K192" s="261"/>
      <c r="L192" s="261"/>
      <c r="M192" s="261"/>
      <c r="N192" s="261"/>
      <c r="O192" s="261"/>
      <c r="P192" s="261"/>
      <c r="Q192" s="261"/>
      <c r="R192" s="261"/>
      <c r="S192" s="261"/>
      <c r="T192" s="261"/>
      <c r="U192" s="235"/>
      <c r="V192" s="235"/>
      <c r="W192" s="235"/>
      <c r="X192" s="235"/>
      <c r="Y192" s="235"/>
      <c r="Z192" s="235"/>
      <c r="AA192" s="235"/>
      <c r="AB192" s="235"/>
      <c r="AC192" s="235"/>
      <c r="AD192" s="235"/>
      <c r="AE192" s="235"/>
      <c r="AF192" s="235"/>
      <c r="AG192" s="235"/>
      <c r="AH192" s="235"/>
      <c r="AI192" s="235"/>
      <c r="AJ192" s="235"/>
      <c r="AK192" s="235"/>
      <c r="AL192" s="235"/>
      <c r="AM192" s="235"/>
      <c r="AN192" s="235"/>
      <c r="AO192" s="235"/>
      <c r="AP192" s="235"/>
      <c r="AQ192" s="235"/>
      <c r="AR192" s="235"/>
      <c r="AS192" s="235"/>
      <c r="AT192" s="235"/>
      <c r="AU192" s="235"/>
      <c r="AV192" s="235"/>
      <c r="AW192" s="235"/>
      <c r="AX192" s="235"/>
      <c r="AY192" s="235"/>
      <c r="AZ192" s="235"/>
      <c r="BA192" s="235"/>
      <c r="BB192" s="235"/>
      <c r="BC192" s="235"/>
      <c r="BD192" s="235"/>
      <c r="BE192" s="235"/>
      <c r="BF192" s="235"/>
      <c r="BG192" s="235"/>
      <c r="BH192" s="235"/>
      <c r="BI192" s="235"/>
      <c r="BJ192" s="235"/>
      <c r="BK192" s="235"/>
      <c r="BL192" s="235"/>
      <c r="BM192" s="235"/>
      <c r="BN192" s="235"/>
      <c r="BO192" s="235"/>
      <c r="BP192" s="235"/>
      <c r="BQ192" s="235"/>
      <c r="BR192" s="235"/>
      <c r="BS192" s="235"/>
      <c r="BT192" s="235"/>
      <c r="BU192" s="235"/>
      <c r="BV192" s="235"/>
      <c r="BW192" s="235"/>
      <c r="BX192" s="235"/>
      <c r="BY192" s="235"/>
      <c r="BZ192" s="235"/>
      <c r="CA192" s="235"/>
      <c r="CB192" s="235"/>
      <c r="CC192" s="235"/>
      <c r="CD192" s="235"/>
      <c r="CE192" s="235"/>
      <c r="CF192" s="235"/>
      <c r="CG192" s="235"/>
      <c r="CH192" s="235"/>
      <c r="CI192" s="235"/>
      <c r="CJ192" s="235"/>
      <c r="CK192" s="235"/>
      <c r="CL192" s="235"/>
      <c r="CM192" s="235"/>
      <c r="CN192" s="235"/>
      <c r="CO192" s="235"/>
      <c r="CP192" s="235"/>
      <c r="CQ192" s="235"/>
      <c r="CR192" s="235"/>
      <c r="CS192" s="235"/>
      <c r="CT192" s="235"/>
      <c r="CU192" s="235"/>
      <c r="CV192" s="235"/>
      <c r="CW192" s="235"/>
      <c r="CX192" s="235"/>
      <c r="CY192" s="235"/>
      <c r="CZ192" s="235"/>
      <c r="DA192" s="235"/>
      <c r="DB192" s="235"/>
      <c r="DC192" s="235"/>
      <c r="DD192" s="235"/>
      <c r="DE192" s="235"/>
      <c r="DF192" s="235"/>
      <c r="DG192" s="235"/>
      <c r="DH192" s="235"/>
      <c r="DI192" s="235"/>
      <c r="DJ192" s="235"/>
      <c r="DK192" s="235"/>
      <c r="DL192" s="235"/>
      <c r="DM192" s="235"/>
      <c r="DN192" s="235"/>
      <c r="DO192" s="235"/>
      <c r="DP192" s="235"/>
      <c r="DQ192" s="235"/>
      <c r="DR192" s="235"/>
      <c r="DS192" s="235"/>
      <c r="DT192" s="235"/>
      <c r="DU192" s="235"/>
      <c r="DV192" s="235"/>
      <c r="DW192" s="235"/>
      <c r="DX192" s="235"/>
      <c r="DY192" s="235"/>
      <c r="DZ192" s="235"/>
      <c r="EA192" s="235"/>
      <c r="EB192" s="235"/>
      <c r="EC192" s="235"/>
      <c r="ED192" s="235"/>
      <c r="EE192" s="235"/>
      <c r="EF192" s="235"/>
      <c r="EG192" s="235"/>
      <c r="EH192" s="235"/>
      <c r="EI192" s="235"/>
      <c r="EJ192" s="235"/>
      <c r="EK192" s="235"/>
      <c r="EL192" s="235"/>
      <c r="EM192" s="235"/>
      <c r="EN192" s="235"/>
      <c r="EO192" s="235"/>
      <c r="EP192" s="235"/>
      <c r="EQ192" s="235"/>
      <c r="ER192" s="235"/>
      <c r="ES192" s="235"/>
      <c r="ET192" s="235"/>
      <c r="EU192" s="235"/>
      <c r="EV192" s="235"/>
      <c r="EW192" s="235"/>
      <c r="EX192" s="235"/>
      <c r="EY192" s="235"/>
      <c r="EZ192" s="235"/>
      <c r="FA192" s="235"/>
      <c r="FB192" s="235"/>
      <c r="FC192" s="235"/>
      <c r="FD192" s="235"/>
    </row>
    <row r="193" spans="2:160" s="1" customFormat="1" x14ac:dyDescent="0.25">
      <c r="B193" s="33"/>
      <c r="C193" s="33"/>
      <c r="D193" s="261"/>
      <c r="E193" s="261"/>
      <c r="F193" s="261"/>
      <c r="G193" s="261"/>
      <c r="H193" s="261"/>
      <c r="I193" s="261"/>
      <c r="J193" s="261"/>
      <c r="K193" s="261"/>
      <c r="L193" s="261"/>
      <c r="M193" s="261"/>
      <c r="N193" s="261"/>
      <c r="O193" s="261"/>
      <c r="P193" s="261"/>
      <c r="Q193" s="261"/>
      <c r="R193" s="261"/>
      <c r="S193" s="261"/>
      <c r="T193" s="261"/>
      <c r="U193" s="235"/>
      <c r="V193" s="235"/>
      <c r="W193" s="235"/>
      <c r="X193" s="235"/>
      <c r="Y193" s="235"/>
      <c r="Z193" s="235"/>
      <c r="AA193" s="235"/>
      <c r="AB193" s="235"/>
      <c r="AC193" s="235"/>
      <c r="AD193" s="235"/>
      <c r="AE193" s="235"/>
      <c r="AF193" s="235"/>
      <c r="AG193" s="235"/>
      <c r="AH193" s="235"/>
      <c r="AI193" s="235"/>
      <c r="AJ193" s="235"/>
      <c r="AK193" s="235"/>
      <c r="AL193" s="235"/>
      <c r="AM193" s="235"/>
      <c r="AN193" s="235"/>
      <c r="AO193" s="235"/>
      <c r="AP193" s="235"/>
      <c r="AQ193" s="235"/>
      <c r="AR193" s="235"/>
      <c r="AS193" s="235"/>
      <c r="AT193" s="235"/>
      <c r="AU193" s="235"/>
      <c r="AV193" s="235"/>
      <c r="AW193" s="235"/>
      <c r="AX193" s="235"/>
      <c r="AY193" s="235"/>
      <c r="AZ193" s="235"/>
      <c r="BA193" s="235"/>
      <c r="BB193" s="235"/>
      <c r="BC193" s="235"/>
      <c r="BD193" s="235"/>
      <c r="BE193" s="235"/>
      <c r="BF193" s="235"/>
      <c r="BG193" s="235"/>
      <c r="BH193" s="235"/>
      <c r="BI193" s="235"/>
      <c r="BJ193" s="235"/>
      <c r="BK193" s="235"/>
      <c r="BL193" s="235"/>
      <c r="BM193" s="235"/>
      <c r="BN193" s="235"/>
      <c r="BO193" s="235"/>
      <c r="BP193" s="235"/>
      <c r="BQ193" s="235"/>
      <c r="BR193" s="235"/>
      <c r="BS193" s="235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5"/>
      <c r="CJ193" s="235"/>
      <c r="CK193" s="235"/>
      <c r="CL193" s="235"/>
      <c r="CM193" s="235"/>
      <c r="CN193" s="235"/>
      <c r="CO193" s="235"/>
      <c r="CP193" s="235"/>
      <c r="CQ193" s="235"/>
      <c r="CR193" s="235"/>
      <c r="CS193" s="235"/>
      <c r="CT193" s="235"/>
      <c r="CU193" s="235"/>
      <c r="CV193" s="235"/>
      <c r="CW193" s="235"/>
      <c r="CX193" s="235"/>
      <c r="CY193" s="235"/>
      <c r="CZ193" s="235"/>
      <c r="DA193" s="235"/>
      <c r="DB193" s="235"/>
      <c r="DC193" s="235"/>
      <c r="DD193" s="235"/>
      <c r="DE193" s="235"/>
      <c r="DF193" s="235"/>
      <c r="DG193" s="235"/>
      <c r="DH193" s="235"/>
      <c r="DI193" s="235"/>
      <c r="DJ193" s="235"/>
      <c r="DK193" s="235"/>
      <c r="DL193" s="235"/>
      <c r="DM193" s="235"/>
      <c r="DN193" s="235"/>
      <c r="DO193" s="235"/>
      <c r="DP193" s="235"/>
      <c r="DQ193" s="235"/>
      <c r="DR193" s="235"/>
      <c r="DS193" s="235"/>
      <c r="DT193" s="235"/>
      <c r="DU193" s="235"/>
      <c r="DV193" s="235"/>
      <c r="DW193" s="235"/>
      <c r="DX193" s="235"/>
      <c r="DY193" s="235"/>
      <c r="DZ193" s="235"/>
      <c r="EA193" s="235"/>
      <c r="EB193" s="235"/>
      <c r="EC193" s="235"/>
      <c r="ED193" s="235"/>
      <c r="EE193" s="235"/>
      <c r="EF193" s="235"/>
      <c r="EG193" s="235"/>
      <c r="EH193" s="235"/>
      <c r="EI193" s="235"/>
      <c r="EJ193" s="235"/>
      <c r="EK193" s="235"/>
      <c r="EL193" s="235"/>
      <c r="EM193" s="235"/>
      <c r="EN193" s="235"/>
      <c r="EO193" s="235"/>
      <c r="EP193" s="235"/>
      <c r="EQ193" s="235"/>
      <c r="ER193" s="235"/>
      <c r="ES193" s="235"/>
      <c r="ET193" s="235"/>
      <c r="EU193" s="235"/>
      <c r="EV193" s="235"/>
      <c r="EW193" s="235"/>
      <c r="EX193" s="235"/>
      <c r="EY193" s="235"/>
      <c r="EZ193" s="235"/>
      <c r="FA193" s="235"/>
      <c r="FB193" s="235"/>
      <c r="FC193" s="235"/>
      <c r="FD193" s="235"/>
    </row>
    <row r="194" spans="2:160" s="1" customFormat="1" x14ac:dyDescent="0.25">
      <c r="B194" s="33"/>
      <c r="C194" s="33"/>
      <c r="D194" s="261"/>
      <c r="E194" s="261"/>
      <c r="F194" s="261"/>
      <c r="G194" s="261"/>
      <c r="H194" s="261"/>
      <c r="I194" s="261"/>
      <c r="J194" s="261"/>
      <c r="K194" s="261"/>
      <c r="L194" s="261"/>
      <c r="M194" s="261"/>
      <c r="N194" s="261"/>
      <c r="O194" s="261"/>
      <c r="P194" s="261"/>
      <c r="Q194" s="261"/>
      <c r="R194" s="261"/>
      <c r="S194" s="261"/>
      <c r="T194" s="261"/>
      <c r="U194" s="235"/>
      <c r="V194" s="235"/>
      <c r="W194" s="235"/>
      <c r="X194" s="235"/>
      <c r="Y194" s="235"/>
      <c r="Z194" s="235"/>
      <c r="AA194" s="235"/>
      <c r="AB194" s="235"/>
      <c r="AC194" s="235"/>
      <c r="AD194" s="235"/>
      <c r="AE194" s="235"/>
      <c r="AF194" s="235"/>
      <c r="AG194" s="235"/>
      <c r="AH194" s="235"/>
      <c r="AI194" s="235"/>
      <c r="AJ194" s="235"/>
      <c r="AK194" s="235"/>
      <c r="AL194" s="235"/>
      <c r="AM194" s="235"/>
      <c r="AN194" s="235"/>
      <c r="AO194" s="235"/>
      <c r="AP194" s="235"/>
      <c r="AQ194" s="235"/>
      <c r="AR194" s="235"/>
      <c r="AS194" s="235"/>
      <c r="AT194" s="235"/>
      <c r="AU194" s="235"/>
      <c r="AV194" s="235"/>
      <c r="AW194" s="235"/>
      <c r="AX194" s="235"/>
      <c r="AY194" s="235"/>
      <c r="AZ194" s="235"/>
      <c r="BA194" s="235"/>
      <c r="BB194" s="235"/>
      <c r="BC194" s="235"/>
      <c r="BD194" s="235"/>
      <c r="BE194" s="235"/>
      <c r="BF194" s="235"/>
      <c r="BG194" s="235"/>
      <c r="BH194" s="235"/>
      <c r="BI194" s="235"/>
      <c r="BJ194" s="235"/>
      <c r="BK194" s="235"/>
      <c r="BL194" s="235"/>
      <c r="BM194" s="235"/>
      <c r="BN194" s="235"/>
      <c r="BO194" s="235"/>
      <c r="BP194" s="235"/>
      <c r="BQ194" s="235"/>
      <c r="BR194" s="235"/>
      <c r="BS194" s="235"/>
      <c r="BT194" s="235"/>
      <c r="BU194" s="235"/>
      <c r="BV194" s="235"/>
      <c r="BW194" s="235"/>
      <c r="BX194" s="235"/>
      <c r="BY194" s="235"/>
      <c r="BZ194" s="235"/>
      <c r="CA194" s="235"/>
      <c r="CB194" s="235"/>
      <c r="CC194" s="235"/>
      <c r="CD194" s="235"/>
      <c r="CE194" s="235"/>
      <c r="CF194" s="235"/>
      <c r="CG194" s="235"/>
      <c r="CH194" s="235"/>
      <c r="CI194" s="235"/>
      <c r="CJ194" s="235"/>
      <c r="CK194" s="235"/>
      <c r="CL194" s="235"/>
      <c r="CM194" s="235"/>
      <c r="CN194" s="235"/>
      <c r="CO194" s="235"/>
      <c r="CP194" s="235"/>
      <c r="CQ194" s="235"/>
      <c r="CR194" s="235"/>
      <c r="CS194" s="235"/>
      <c r="CT194" s="235"/>
      <c r="CU194" s="235"/>
      <c r="CV194" s="235"/>
      <c r="CW194" s="235"/>
      <c r="CX194" s="235"/>
      <c r="CY194" s="235"/>
      <c r="CZ194" s="235"/>
      <c r="DA194" s="235"/>
      <c r="DB194" s="235"/>
      <c r="DC194" s="235"/>
      <c r="DD194" s="235"/>
      <c r="DE194" s="235"/>
      <c r="DF194" s="235"/>
      <c r="DG194" s="235"/>
      <c r="DH194" s="235"/>
      <c r="DI194" s="235"/>
      <c r="DJ194" s="235"/>
      <c r="DK194" s="235"/>
      <c r="DL194" s="235"/>
      <c r="DM194" s="235"/>
      <c r="DN194" s="235"/>
      <c r="DO194" s="235"/>
      <c r="DP194" s="235"/>
      <c r="DQ194" s="235"/>
      <c r="DR194" s="235"/>
      <c r="DS194" s="235"/>
      <c r="DT194" s="235"/>
      <c r="DU194" s="235"/>
      <c r="DV194" s="235"/>
      <c r="DW194" s="235"/>
      <c r="DX194" s="235"/>
      <c r="DY194" s="235"/>
      <c r="DZ194" s="235"/>
      <c r="EA194" s="235"/>
      <c r="EB194" s="235"/>
      <c r="EC194" s="235"/>
      <c r="ED194" s="235"/>
      <c r="EE194" s="235"/>
      <c r="EF194" s="235"/>
      <c r="EG194" s="235"/>
      <c r="EH194" s="235"/>
      <c r="EI194" s="235"/>
      <c r="EJ194" s="235"/>
      <c r="EK194" s="235"/>
      <c r="EL194" s="235"/>
      <c r="EM194" s="235"/>
      <c r="EN194" s="235"/>
      <c r="EO194" s="235"/>
      <c r="EP194" s="235"/>
      <c r="EQ194" s="235"/>
      <c r="ER194" s="235"/>
      <c r="ES194" s="235"/>
      <c r="ET194" s="235"/>
      <c r="EU194" s="235"/>
      <c r="EV194" s="235"/>
      <c r="EW194" s="235"/>
      <c r="EX194" s="235"/>
      <c r="EY194" s="235"/>
      <c r="EZ194" s="235"/>
      <c r="FA194" s="235"/>
      <c r="FB194" s="235"/>
      <c r="FC194" s="235"/>
      <c r="FD194" s="235"/>
    </row>
    <row r="195" spans="2:160" s="1" customFormat="1" x14ac:dyDescent="0.25">
      <c r="B195" s="33"/>
      <c r="C195" s="33"/>
      <c r="D195" s="261"/>
      <c r="E195" s="261"/>
      <c r="F195" s="261"/>
      <c r="G195" s="261"/>
      <c r="H195" s="261"/>
      <c r="I195" s="261"/>
      <c r="J195" s="261"/>
      <c r="K195" s="261"/>
      <c r="L195" s="261"/>
      <c r="M195" s="261"/>
      <c r="N195" s="261"/>
      <c r="O195" s="261"/>
      <c r="P195" s="261"/>
      <c r="Q195" s="261"/>
      <c r="R195" s="261"/>
      <c r="S195" s="261"/>
      <c r="T195" s="261"/>
      <c r="U195" s="235"/>
      <c r="V195" s="235"/>
      <c r="W195" s="235"/>
      <c r="X195" s="235"/>
      <c r="Y195" s="235"/>
      <c r="Z195" s="235"/>
      <c r="AA195" s="235"/>
      <c r="AB195" s="235"/>
      <c r="AC195" s="235"/>
      <c r="AD195" s="235"/>
      <c r="AE195" s="235"/>
      <c r="AF195" s="235"/>
      <c r="AG195" s="235"/>
      <c r="AH195" s="235"/>
      <c r="AI195" s="235"/>
      <c r="AJ195" s="235"/>
      <c r="AK195" s="235"/>
      <c r="AL195" s="235"/>
      <c r="AM195" s="235"/>
      <c r="AN195" s="235"/>
      <c r="AO195" s="235"/>
      <c r="AP195" s="235"/>
      <c r="AQ195" s="235"/>
      <c r="AR195" s="235"/>
      <c r="AS195" s="235"/>
      <c r="AT195" s="235"/>
      <c r="AU195" s="235"/>
      <c r="AV195" s="235"/>
      <c r="AW195" s="235"/>
      <c r="AX195" s="235"/>
      <c r="AY195" s="235"/>
      <c r="AZ195" s="235"/>
      <c r="BA195" s="235"/>
      <c r="BB195" s="235"/>
      <c r="BC195" s="235"/>
      <c r="BD195" s="235"/>
      <c r="BE195" s="235"/>
      <c r="BF195" s="235"/>
      <c r="BG195" s="235"/>
      <c r="BH195" s="235"/>
      <c r="BI195" s="235"/>
      <c r="BJ195" s="235"/>
      <c r="BK195" s="235"/>
      <c r="BL195" s="235"/>
      <c r="BM195" s="235"/>
      <c r="BN195" s="235"/>
      <c r="BO195" s="235"/>
      <c r="BP195" s="235"/>
      <c r="BQ195" s="235"/>
      <c r="BR195" s="235"/>
      <c r="BS195" s="235"/>
      <c r="BT195" s="235"/>
      <c r="BU195" s="235"/>
      <c r="BV195" s="235"/>
      <c r="BW195" s="235"/>
      <c r="BX195" s="235"/>
      <c r="BY195" s="235"/>
      <c r="BZ195" s="235"/>
      <c r="CA195" s="235"/>
      <c r="CB195" s="235"/>
      <c r="CC195" s="235"/>
      <c r="CD195" s="235"/>
      <c r="CE195" s="235"/>
      <c r="CF195" s="235"/>
      <c r="CG195" s="235"/>
      <c r="CH195" s="235"/>
      <c r="CI195" s="235"/>
      <c r="CJ195" s="235"/>
      <c r="CK195" s="235"/>
      <c r="CL195" s="235"/>
      <c r="CM195" s="235"/>
      <c r="CN195" s="235"/>
      <c r="CO195" s="235"/>
      <c r="CP195" s="235"/>
      <c r="CQ195" s="235"/>
      <c r="CR195" s="235"/>
      <c r="CS195" s="235"/>
      <c r="CT195" s="235"/>
      <c r="CU195" s="235"/>
      <c r="CV195" s="235"/>
      <c r="CW195" s="235"/>
      <c r="CX195" s="235"/>
      <c r="CY195" s="235"/>
      <c r="CZ195" s="235"/>
      <c r="DA195" s="235"/>
      <c r="DB195" s="235"/>
      <c r="DC195" s="235"/>
      <c r="DD195" s="235"/>
      <c r="DE195" s="235"/>
      <c r="DF195" s="235"/>
      <c r="DG195" s="235"/>
      <c r="DH195" s="235"/>
      <c r="DI195" s="235"/>
      <c r="DJ195" s="235"/>
      <c r="DK195" s="235"/>
      <c r="DL195" s="235"/>
      <c r="DM195" s="235"/>
      <c r="DN195" s="235"/>
      <c r="DO195" s="235"/>
      <c r="DP195" s="235"/>
      <c r="DQ195" s="235"/>
      <c r="DR195" s="235"/>
      <c r="DS195" s="235"/>
      <c r="DT195" s="235"/>
      <c r="DU195" s="235"/>
      <c r="DV195" s="235"/>
      <c r="DW195" s="235"/>
      <c r="DX195" s="235"/>
      <c r="DY195" s="235"/>
      <c r="DZ195" s="235"/>
      <c r="EA195" s="235"/>
      <c r="EB195" s="235"/>
      <c r="EC195" s="235"/>
      <c r="ED195" s="235"/>
      <c r="EE195" s="235"/>
      <c r="EF195" s="235"/>
      <c r="EG195" s="235"/>
      <c r="EH195" s="235"/>
      <c r="EI195" s="235"/>
      <c r="EJ195" s="235"/>
      <c r="EK195" s="235"/>
      <c r="EL195" s="235"/>
      <c r="EM195" s="235"/>
      <c r="EN195" s="235"/>
      <c r="EO195" s="235"/>
      <c r="EP195" s="235"/>
      <c r="EQ195" s="235"/>
      <c r="ER195" s="235"/>
      <c r="ES195" s="235"/>
      <c r="ET195" s="235"/>
      <c r="EU195" s="235"/>
      <c r="EV195" s="235"/>
      <c r="EW195" s="235"/>
      <c r="EX195" s="235"/>
      <c r="EY195" s="235"/>
      <c r="EZ195" s="235"/>
      <c r="FA195" s="235"/>
      <c r="FB195" s="235"/>
      <c r="FC195" s="235"/>
      <c r="FD195" s="235"/>
    </row>
    <row r="196" spans="2:160" s="1" customFormat="1" x14ac:dyDescent="0.25">
      <c r="B196" s="33"/>
      <c r="C196" s="33"/>
      <c r="D196" s="261"/>
      <c r="E196" s="261"/>
      <c r="F196" s="261"/>
      <c r="G196" s="261"/>
      <c r="H196" s="261"/>
      <c r="I196" s="261"/>
      <c r="J196" s="261"/>
      <c r="K196" s="261"/>
      <c r="L196" s="261"/>
      <c r="M196" s="261"/>
      <c r="N196" s="261"/>
      <c r="O196" s="261"/>
      <c r="P196" s="261"/>
      <c r="Q196" s="261"/>
      <c r="R196" s="261"/>
      <c r="S196" s="261"/>
      <c r="T196" s="261"/>
      <c r="U196" s="235"/>
      <c r="V196" s="235"/>
      <c r="W196" s="235"/>
      <c r="X196" s="235"/>
      <c r="Y196" s="235"/>
      <c r="Z196" s="235"/>
      <c r="AA196" s="235"/>
      <c r="AB196" s="235"/>
      <c r="AC196" s="235"/>
      <c r="AD196" s="235"/>
      <c r="AE196" s="235"/>
      <c r="AF196" s="235"/>
      <c r="AG196" s="235"/>
      <c r="AH196" s="235"/>
      <c r="AI196" s="235"/>
      <c r="AJ196" s="235"/>
      <c r="AK196" s="235"/>
      <c r="AL196" s="235"/>
      <c r="AM196" s="235"/>
      <c r="AN196" s="235"/>
      <c r="AO196" s="235"/>
      <c r="AP196" s="235"/>
      <c r="AQ196" s="235"/>
      <c r="AR196" s="235"/>
      <c r="AS196" s="235"/>
      <c r="AT196" s="235"/>
      <c r="AU196" s="235"/>
      <c r="AV196" s="235"/>
      <c r="AW196" s="235"/>
      <c r="AX196" s="235"/>
      <c r="AY196" s="235"/>
      <c r="AZ196" s="235"/>
      <c r="BA196" s="235"/>
      <c r="BB196" s="235"/>
      <c r="BC196" s="235"/>
      <c r="BD196" s="235"/>
      <c r="BE196" s="235"/>
      <c r="BF196" s="235"/>
      <c r="BG196" s="235"/>
      <c r="BH196" s="235"/>
      <c r="BI196" s="235"/>
      <c r="BJ196" s="235"/>
      <c r="BK196" s="235"/>
      <c r="BL196" s="235"/>
      <c r="BM196" s="235"/>
      <c r="BN196" s="235"/>
      <c r="BO196" s="235"/>
      <c r="BP196" s="235"/>
      <c r="BQ196" s="235"/>
      <c r="BR196" s="235"/>
      <c r="BS196" s="235"/>
      <c r="BT196" s="235"/>
      <c r="BU196" s="235"/>
      <c r="BV196" s="235"/>
      <c r="BW196" s="235"/>
      <c r="BX196" s="235"/>
      <c r="BY196" s="235"/>
      <c r="BZ196" s="235"/>
      <c r="CA196" s="235"/>
      <c r="CB196" s="235"/>
      <c r="CC196" s="235"/>
      <c r="CD196" s="235"/>
      <c r="CE196" s="235"/>
      <c r="CF196" s="235"/>
      <c r="CG196" s="235"/>
      <c r="CH196" s="235"/>
      <c r="CI196" s="235"/>
      <c r="CJ196" s="235"/>
      <c r="CK196" s="235"/>
      <c r="CL196" s="235"/>
      <c r="CM196" s="235"/>
      <c r="CN196" s="235"/>
      <c r="CO196" s="235"/>
      <c r="CP196" s="235"/>
      <c r="CQ196" s="235"/>
      <c r="CR196" s="235"/>
      <c r="CS196" s="235"/>
      <c r="CT196" s="235"/>
      <c r="CU196" s="235"/>
      <c r="CV196" s="235"/>
      <c r="CW196" s="235"/>
      <c r="CX196" s="235"/>
      <c r="CY196" s="235"/>
      <c r="CZ196" s="235"/>
      <c r="DA196" s="235"/>
      <c r="DB196" s="235"/>
      <c r="DC196" s="235"/>
      <c r="DD196" s="235"/>
      <c r="DE196" s="235"/>
      <c r="DF196" s="235"/>
      <c r="DG196" s="235"/>
      <c r="DH196" s="235"/>
      <c r="DI196" s="235"/>
      <c r="DJ196" s="235"/>
      <c r="DK196" s="235"/>
      <c r="DL196" s="235"/>
      <c r="DM196" s="235"/>
      <c r="DN196" s="235"/>
      <c r="DO196" s="235"/>
      <c r="DP196" s="235"/>
      <c r="DQ196" s="235"/>
      <c r="DR196" s="235"/>
      <c r="DS196" s="235"/>
      <c r="DT196" s="235"/>
      <c r="DU196" s="235"/>
      <c r="DV196" s="235"/>
      <c r="DW196" s="235"/>
      <c r="DX196" s="235"/>
      <c r="DY196" s="235"/>
      <c r="DZ196" s="235"/>
      <c r="EA196" s="235"/>
      <c r="EB196" s="235"/>
      <c r="EC196" s="235"/>
      <c r="ED196" s="235"/>
      <c r="EE196" s="235"/>
      <c r="EF196" s="235"/>
      <c r="EG196" s="235"/>
      <c r="EH196" s="235"/>
      <c r="EI196" s="235"/>
      <c r="EJ196" s="235"/>
      <c r="EK196" s="235"/>
      <c r="EL196" s="235"/>
      <c r="EM196" s="235"/>
      <c r="EN196" s="235"/>
      <c r="EO196" s="235"/>
      <c r="EP196" s="235"/>
      <c r="EQ196" s="235"/>
      <c r="ER196" s="235"/>
      <c r="ES196" s="235"/>
      <c r="ET196" s="235"/>
      <c r="EU196" s="235"/>
      <c r="EV196" s="235"/>
      <c r="EW196" s="235"/>
      <c r="EX196" s="235"/>
      <c r="EY196" s="235"/>
      <c r="EZ196" s="235"/>
      <c r="FA196" s="235"/>
      <c r="FB196" s="235"/>
      <c r="FC196" s="235"/>
      <c r="FD196" s="235"/>
    </row>
    <row r="197" spans="2:160" s="1" customFormat="1" x14ac:dyDescent="0.25">
      <c r="B197" s="33"/>
      <c r="C197" s="33"/>
      <c r="D197" s="261"/>
      <c r="E197" s="261"/>
      <c r="F197" s="261"/>
      <c r="G197" s="261"/>
      <c r="H197" s="261"/>
      <c r="I197" s="261"/>
      <c r="J197" s="261"/>
      <c r="K197" s="261"/>
      <c r="L197" s="261"/>
      <c r="M197" s="261"/>
      <c r="N197" s="261"/>
      <c r="O197" s="261"/>
      <c r="P197" s="261"/>
      <c r="Q197" s="261"/>
      <c r="R197" s="261"/>
      <c r="S197" s="261"/>
      <c r="T197" s="261"/>
      <c r="U197" s="235"/>
      <c r="V197" s="235"/>
      <c r="W197" s="235"/>
      <c r="X197" s="235"/>
      <c r="Y197" s="235"/>
      <c r="Z197" s="235"/>
      <c r="AA197" s="235"/>
      <c r="AB197" s="235"/>
      <c r="AC197" s="235"/>
      <c r="AD197" s="235"/>
      <c r="AE197" s="235"/>
      <c r="AF197" s="235"/>
      <c r="AG197" s="235"/>
      <c r="AH197" s="235"/>
      <c r="AI197" s="235"/>
      <c r="AJ197" s="235"/>
      <c r="AK197" s="235"/>
      <c r="AL197" s="235"/>
      <c r="AM197" s="235"/>
      <c r="AN197" s="235"/>
      <c r="AO197" s="235"/>
      <c r="AP197" s="235"/>
      <c r="AQ197" s="235"/>
      <c r="AR197" s="235"/>
      <c r="AS197" s="235"/>
      <c r="AT197" s="235"/>
      <c r="AU197" s="235"/>
      <c r="AV197" s="235"/>
      <c r="AW197" s="235"/>
      <c r="AX197" s="235"/>
      <c r="AY197" s="235"/>
      <c r="AZ197" s="235"/>
      <c r="BA197" s="235"/>
      <c r="BB197" s="235"/>
      <c r="BC197" s="235"/>
      <c r="BD197" s="235"/>
      <c r="BE197" s="235"/>
      <c r="BF197" s="235"/>
      <c r="BG197" s="235"/>
      <c r="BH197" s="235"/>
      <c r="BI197" s="235"/>
      <c r="BJ197" s="235"/>
      <c r="BK197" s="235"/>
      <c r="BL197" s="235"/>
      <c r="BM197" s="235"/>
      <c r="BN197" s="235"/>
      <c r="BO197" s="235"/>
      <c r="BP197" s="235"/>
      <c r="BQ197" s="235"/>
      <c r="BR197" s="235"/>
      <c r="BS197" s="235"/>
      <c r="BT197" s="235"/>
      <c r="BU197" s="235"/>
      <c r="BV197" s="235"/>
      <c r="BW197" s="235"/>
      <c r="BX197" s="235"/>
      <c r="BY197" s="235"/>
      <c r="BZ197" s="235"/>
      <c r="CA197" s="235"/>
      <c r="CB197" s="235"/>
      <c r="CC197" s="235"/>
      <c r="CD197" s="235"/>
      <c r="CE197" s="235"/>
      <c r="CF197" s="235"/>
      <c r="CG197" s="235"/>
      <c r="CH197" s="235"/>
      <c r="CI197" s="235"/>
      <c r="CJ197" s="235"/>
      <c r="CK197" s="235"/>
      <c r="CL197" s="235"/>
      <c r="CM197" s="235"/>
      <c r="CN197" s="235"/>
      <c r="CO197" s="235"/>
      <c r="CP197" s="235"/>
      <c r="CQ197" s="235"/>
      <c r="CR197" s="235"/>
      <c r="CS197" s="235"/>
      <c r="CT197" s="235"/>
      <c r="CU197" s="235"/>
      <c r="CV197" s="235"/>
      <c r="CW197" s="235"/>
      <c r="CX197" s="235"/>
      <c r="CY197" s="235"/>
      <c r="CZ197" s="235"/>
      <c r="DA197" s="235"/>
      <c r="DB197" s="235"/>
      <c r="DC197" s="235"/>
      <c r="DD197" s="235"/>
      <c r="DE197" s="235"/>
      <c r="DF197" s="235"/>
      <c r="DG197" s="235"/>
      <c r="DH197" s="235"/>
      <c r="DI197" s="235"/>
      <c r="DJ197" s="235"/>
      <c r="DK197" s="235"/>
      <c r="DL197" s="235"/>
      <c r="DM197" s="235"/>
      <c r="DN197" s="235"/>
      <c r="DO197" s="235"/>
      <c r="DP197" s="235"/>
      <c r="DQ197" s="235"/>
      <c r="DR197" s="235"/>
      <c r="DS197" s="235"/>
      <c r="DT197" s="235"/>
      <c r="DU197" s="235"/>
      <c r="DV197" s="235"/>
      <c r="DW197" s="235"/>
      <c r="DX197" s="235"/>
      <c r="DY197" s="235"/>
      <c r="DZ197" s="235"/>
      <c r="EA197" s="235"/>
      <c r="EB197" s="235"/>
      <c r="EC197" s="235"/>
      <c r="ED197" s="235"/>
      <c r="EE197" s="235"/>
      <c r="EF197" s="235"/>
      <c r="EG197" s="235"/>
      <c r="EH197" s="235"/>
      <c r="EI197" s="235"/>
      <c r="EJ197" s="235"/>
      <c r="EK197" s="235"/>
      <c r="EL197" s="235"/>
      <c r="EM197" s="235"/>
      <c r="EN197" s="235"/>
      <c r="EO197" s="235"/>
      <c r="EP197" s="235"/>
      <c r="EQ197" s="235"/>
      <c r="ER197" s="235"/>
      <c r="ES197" s="235"/>
      <c r="ET197" s="235"/>
      <c r="EU197" s="235"/>
      <c r="EV197" s="235"/>
      <c r="EW197" s="235"/>
      <c r="EX197" s="235"/>
      <c r="EY197" s="235"/>
      <c r="EZ197" s="235"/>
      <c r="FA197" s="235"/>
      <c r="FB197" s="235"/>
      <c r="FC197" s="235"/>
      <c r="FD197" s="235"/>
    </row>
    <row r="198" spans="2:160" s="1" customFormat="1" x14ac:dyDescent="0.25">
      <c r="B198" s="33"/>
      <c r="C198" s="33"/>
      <c r="D198" s="261"/>
      <c r="E198" s="261"/>
      <c r="F198" s="261"/>
      <c r="G198" s="261"/>
      <c r="H198" s="261"/>
      <c r="I198" s="261"/>
      <c r="J198" s="261"/>
      <c r="K198" s="261"/>
      <c r="L198" s="261"/>
      <c r="M198" s="261"/>
      <c r="N198" s="261"/>
      <c r="O198" s="261"/>
      <c r="P198" s="261"/>
      <c r="Q198" s="261"/>
      <c r="R198" s="261"/>
      <c r="S198" s="261"/>
      <c r="T198" s="261"/>
      <c r="U198" s="235"/>
      <c r="V198" s="235"/>
      <c r="W198" s="235"/>
      <c r="X198" s="235"/>
      <c r="Y198" s="235"/>
      <c r="Z198" s="235"/>
      <c r="AA198" s="235"/>
      <c r="AB198" s="235"/>
      <c r="AC198" s="235"/>
      <c r="AD198" s="235"/>
      <c r="AE198" s="235"/>
      <c r="AF198" s="235"/>
      <c r="AG198" s="235"/>
      <c r="AH198" s="235"/>
      <c r="AI198" s="235"/>
      <c r="AJ198" s="235"/>
      <c r="AK198" s="235"/>
      <c r="AL198" s="235"/>
      <c r="AM198" s="235"/>
      <c r="AN198" s="235"/>
      <c r="AO198" s="235"/>
      <c r="AP198" s="235"/>
      <c r="AQ198" s="235"/>
      <c r="AR198" s="235"/>
      <c r="AS198" s="235"/>
      <c r="AT198" s="235"/>
      <c r="AU198" s="235"/>
      <c r="AV198" s="235"/>
      <c r="AW198" s="235"/>
      <c r="AX198" s="235"/>
      <c r="AY198" s="235"/>
      <c r="AZ198" s="235"/>
      <c r="BA198" s="235"/>
      <c r="BB198" s="235"/>
      <c r="BC198" s="235"/>
      <c r="BD198" s="235"/>
      <c r="BE198" s="235"/>
      <c r="BF198" s="235"/>
      <c r="BG198" s="235"/>
      <c r="BH198" s="235"/>
      <c r="BI198" s="235"/>
      <c r="BJ198" s="235"/>
      <c r="BK198" s="235"/>
      <c r="BL198" s="235"/>
      <c r="BM198" s="235"/>
      <c r="BN198" s="235"/>
      <c r="BO198" s="235"/>
      <c r="BP198" s="235"/>
      <c r="BQ198" s="235"/>
      <c r="BR198" s="235"/>
      <c r="BS198" s="235"/>
      <c r="BT198" s="235"/>
      <c r="BU198" s="235"/>
      <c r="BV198" s="235"/>
      <c r="BW198" s="235"/>
      <c r="BX198" s="235"/>
      <c r="BY198" s="235"/>
      <c r="BZ198" s="235"/>
      <c r="CA198" s="235"/>
      <c r="CB198" s="235"/>
      <c r="CC198" s="235"/>
      <c r="CD198" s="235"/>
      <c r="CE198" s="235"/>
      <c r="CF198" s="235"/>
      <c r="CG198" s="235"/>
      <c r="CH198" s="235"/>
      <c r="CI198" s="235"/>
      <c r="CJ198" s="235"/>
      <c r="CK198" s="235"/>
      <c r="CL198" s="235"/>
      <c r="CM198" s="235"/>
      <c r="CN198" s="235"/>
      <c r="CO198" s="235"/>
      <c r="CP198" s="235"/>
      <c r="CQ198" s="235"/>
      <c r="CR198" s="235"/>
      <c r="CS198" s="235"/>
      <c r="CT198" s="235"/>
      <c r="CU198" s="235"/>
      <c r="CV198" s="235"/>
      <c r="CW198" s="235"/>
      <c r="CX198" s="235"/>
      <c r="CY198" s="235"/>
      <c r="CZ198" s="235"/>
      <c r="DA198" s="235"/>
      <c r="DB198" s="235"/>
      <c r="DC198" s="235"/>
      <c r="DD198" s="235"/>
      <c r="DE198" s="235"/>
      <c r="DF198" s="235"/>
      <c r="DG198" s="235"/>
      <c r="DH198" s="235"/>
      <c r="DI198" s="235"/>
      <c r="DJ198" s="235"/>
      <c r="DK198" s="235"/>
      <c r="DL198" s="235"/>
      <c r="DM198" s="235"/>
      <c r="DN198" s="235"/>
      <c r="DO198" s="235"/>
      <c r="DP198" s="235"/>
      <c r="DQ198" s="235"/>
      <c r="DR198" s="235"/>
      <c r="DS198" s="235"/>
      <c r="DT198" s="235"/>
      <c r="DU198" s="235"/>
      <c r="DV198" s="235"/>
      <c r="DW198" s="235"/>
      <c r="DX198" s="235"/>
      <c r="DY198" s="235"/>
      <c r="DZ198" s="235"/>
      <c r="EA198" s="235"/>
      <c r="EB198" s="235"/>
      <c r="EC198" s="235"/>
      <c r="ED198" s="235"/>
      <c r="EE198" s="235"/>
      <c r="EF198" s="235"/>
      <c r="EG198" s="235"/>
      <c r="EH198" s="235"/>
      <c r="EI198" s="235"/>
      <c r="EJ198" s="235"/>
      <c r="EK198" s="235"/>
      <c r="EL198" s="235"/>
      <c r="EM198" s="235"/>
      <c r="EN198" s="235"/>
      <c r="EO198" s="235"/>
      <c r="EP198" s="235"/>
      <c r="EQ198" s="235"/>
      <c r="ER198" s="235"/>
      <c r="ES198" s="235"/>
      <c r="ET198" s="235"/>
      <c r="EU198" s="235"/>
      <c r="EV198" s="235"/>
      <c r="EW198" s="235"/>
      <c r="EX198" s="235"/>
      <c r="EY198" s="235"/>
      <c r="EZ198" s="235"/>
      <c r="FA198" s="235"/>
      <c r="FB198" s="235"/>
      <c r="FC198" s="235"/>
      <c r="FD198" s="235"/>
    </row>
    <row r="199" spans="2:160" s="1" customFormat="1" x14ac:dyDescent="0.25">
      <c r="B199" s="33"/>
      <c r="C199" s="33"/>
      <c r="D199" s="261"/>
      <c r="E199" s="261"/>
      <c r="F199" s="261"/>
      <c r="G199" s="261"/>
      <c r="H199" s="261"/>
      <c r="I199" s="261"/>
      <c r="J199" s="261"/>
      <c r="K199" s="261"/>
      <c r="L199" s="261"/>
      <c r="M199" s="261"/>
      <c r="N199" s="261"/>
      <c r="O199" s="261"/>
      <c r="P199" s="261"/>
      <c r="Q199" s="261"/>
      <c r="R199" s="261"/>
      <c r="S199" s="261"/>
      <c r="T199" s="261"/>
      <c r="U199" s="235"/>
      <c r="V199" s="235"/>
      <c r="W199" s="235"/>
      <c r="X199" s="235"/>
      <c r="Y199" s="235"/>
      <c r="Z199" s="235"/>
      <c r="AA199" s="235"/>
      <c r="AB199" s="235"/>
      <c r="AC199" s="235"/>
      <c r="AD199" s="235"/>
      <c r="AE199" s="235"/>
      <c r="AF199" s="235"/>
      <c r="AG199" s="235"/>
      <c r="AH199" s="235"/>
      <c r="AI199" s="235"/>
      <c r="AJ199" s="235"/>
      <c r="AK199" s="235"/>
      <c r="AL199" s="235"/>
      <c r="AM199" s="235"/>
      <c r="AN199" s="235"/>
      <c r="AO199" s="235"/>
      <c r="AP199" s="235"/>
      <c r="AQ199" s="235"/>
      <c r="AR199" s="235"/>
      <c r="AS199" s="235"/>
      <c r="AT199" s="235"/>
      <c r="AU199" s="235"/>
      <c r="AV199" s="235"/>
      <c r="AW199" s="235"/>
      <c r="AX199" s="235"/>
      <c r="AY199" s="235"/>
      <c r="AZ199" s="235"/>
      <c r="BA199" s="235"/>
      <c r="BB199" s="235"/>
      <c r="BC199" s="235"/>
      <c r="BD199" s="235"/>
      <c r="BE199" s="235"/>
      <c r="BF199" s="235"/>
      <c r="BG199" s="235"/>
      <c r="BH199" s="235"/>
      <c r="BI199" s="235"/>
      <c r="BJ199" s="235"/>
      <c r="BK199" s="235"/>
      <c r="BL199" s="235"/>
      <c r="BM199" s="235"/>
      <c r="BN199" s="235"/>
      <c r="BO199" s="235"/>
      <c r="BP199" s="235"/>
      <c r="BQ199" s="235"/>
      <c r="BR199" s="235"/>
      <c r="BS199" s="235"/>
      <c r="BT199" s="235"/>
      <c r="BU199" s="235"/>
      <c r="BV199" s="235"/>
      <c r="BW199" s="235"/>
      <c r="BX199" s="235"/>
      <c r="BY199" s="235"/>
      <c r="BZ199" s="235"/>
      <c r="CA199" s="235"/>
      <c r="CB199" s="235"/>
      <c r="CC199" s="235"/>
      <c r="CD199" s="235"/>
      <c r="CE199" s="235"/>
      <c r="CF199" s="235"/>
      <c r="CG199" s="235"/>
      <c r="CH199" s="235"/>
      <c r="CI199" s="235"/>
      <c r="CJ199" s="235"/>
      <c r="CK199" s="235"/>
      <c r="CL199" s="235"/>
      <c r="CM199" s="235"/>
      <c r="CN199" s="235"/>
      <c r="CO199" s="235"/>
      <c r="CP199" s="235"/>
      <c r="CQ199" s="235"/>
      <c r="CR199" s="235"/>
      <c r="CS199" s="235"/>
      <c r="CT199" s="235"/>
      <c r="CU199" s="235"/>
      <c r="CV199" s="235"/>
      <c r="CW199" s="235"/>
      <c r="CX199" s="235"/>
      <c r="CY199" s="235"/>
      <c r="CZ199" s="235"/>
      <c r="DA199" s="235"/>
      <c r="DB199" s="235"/>
      <c r="DC199" s="235"/>
      <c r="DD199" s="235"/>
      <c r="DE199" s="235"/>
      <c r="DF199" s="235"/>
      <c r="DG199" s="235"/>
      <c r="DH199" s="235"/>
      <c r="DI199" s="235"/>
      <c r="DJ199" s="235"/>
      <c r="DK199" s="235"/>
      <c r="DL199" s="235"/>
      <c r="DM199" s="235"/>
      <c r="DN199" s="235"/>
      <c r="DO199" s="235"/>
      <c r="DP199" s="235"/>
      <c r="DQ199" s="235"/>
      <c r="DR199" s="235"/>
      <c r="DS199" s="235"/>
      <c r="DT199" s="235"/>
      <c r="DU199" s="235"/>
      <c r="DV199" s="235"/>
      <c r="DW199" s="235"/>
      <c r="DX199" s="235"/>
      <c r="DY199" s="235"/>
      <c r="DZ199" s="235"/>
      <c r="EA199" s="235"/>
      <c r="EB199" s="235"/>
      <c r="EC199" s="235"/>
      <c r="ED199" s="235"/>
      <c r="EE199" s="235"/>
      <c r="EF199" s="235"/>
      <c r="EG199" s="235"/>
      <c r="EH199" s="235"/>
      <c r="EI199" s="235"/>
      <c r="EJ199" s="235"/>
      <c r="EK199" s="235"/>
      <c r="EL199" s="235"/>
      <c r="EM199" s="235"/>
      <c r="EN199" s="235"/>
      <c r="EO199" s="235"/>
      <c r="EP199" s="235"/>
      <c r="EQ199" s="235"/>
      <c r="ER199" s="235"/>
      <c r="ES199" s="235"/>
      <c r="ET199" s="235"/>
      <c r="EU199" s="235"/>
      <c r="EV199" s="235"/>
      <c r="EW199" s="235"/>
      <c r="EX199" s="235"/>
      <c r="EY199" s="235"/>
      <c r="EZ199" s="235"/>
      <c r="FA199" s="235"/>
      <c r="FB199" s="235"/>
      <c r="FC199" s="235"/>
      <c r="FD199" s="235"/>
    </row>
    <row r="200" spans="2:160" s="1" customFormat="1" x14ac:dyDescent="0.25">
      <c r="B200" s="33"/>
      <c r="C200" s="33"/>
      <c r="D200" s="261"/>
      <c r="E200" s="261"/>
      <c r="F200" s="261"/>
      <c r="G200" s="261"/>
      <c r="H200" s="261"/>
      <c r="I200" s="261"/>
      <c r="J200" s="261"/>
      <c r="K200" s="261"/>
      <c r="L200" s="261"/>
      <c r="M200" s="261"/>
      <c r="N200" s="261"/>
      <c r="O200" s="261"/>
      <c r="P200" s="261"/>
      <c r="Q200" s="261"/>
      <c r="R200" s="261"/>
      <c r="S200" s="261"/>
      <c r="T200" s="261"/>
      <c r="U200" s="235"/>
      <c r="V200" s="235"/>
      <c r="W200" s="235"/>
      <c r="X200" s="235"/>
      <c r="Y200" s="235"/>
      <c r="Z200" s="235"/>
      <c r="AA200" s="235"/>
      <c r="AB200" s="235"/>
      <c r="AC200" s="235"/>
      <c r="AD200" s="235"/>
      <c r="AE200" s="235"/>
      <c r="AF200" s="235"/>
      <c r="AG200" s="235"/>
      <c r="AH200" s="235"/>
      <c r="AI200" s="235"/>
      <c r="AJ200" s="235"/>
      <c r="AK200" s="235"/>
      <c r="AL200" s="235"/>
      <c r="AM200" s="235"/>
      <c r="AN200" s="235"/>
      <c r="AO200" s="235"/>
      <c r="AP200" s="235"/>
      <c r="AQ200" s="235"/>
      <c r="AR200" s="235"/>
      <c r="AS200" s="235"/>
      <c r="AT200" s="235"/>
      <c r="AU200" s="235"/>
      <c r="AV200" s="235"/>
      <c r="AW200" s="235"/>
      <c r="AX200" s="235"/>
      <c r="AY200" s="235"/>
      <c r="AZ200" s="235"/>
      <c r="BA200" s="235"/>
      <c r="BB200" s="235"/>
      <c r="BC200" s="235"/>
      <c r="BD200" s="235"/>
      <c r="BE200" s="235"/>
      <c r="BF200" s="235"/>
      <c r="BG200" s="235"/>
      <c r="BH200" s="235"/>
      <c r="BI200" s="235"/>
      <c r="BJ200" s="235"/>
      <c r="BK200" s="235"/>
      <c r="BL200" s="235"/>
      <c r="BM200" s="235"/>
      <c r="BN200" s="235"/>
      <c r="BO200" s="235"/>
      <c r="BP200" s="235"/>
      <c r="BQ200" s="235"/>
      <c r="BR200" s="235"/>
      <c r="BS200" s="235"/>
      <c r="BT200" s="235"/>
      <c r="BU200" s="235"/>
      <c r="BV200" s="235"/>
      <c r="BW200" s="235"/>
      <c r="BX200" s="235"/>
      <c r="BY200" s="235"/>
      <c r="BZ200" s="235"/>
      <c r="CA200" s="235"/>
      <c r="CB200" s="235"/>
      <c r="CC200" s="235"/>
      <c r="CD200" s="235"/>
      <c r="CE200" s="235"/>
      <c r="CF200" s="235"/>
      <c r="CG200" s="235"/>
      <c r="CH200" s="235"/>
      <c r="CI200" s="235"/>
      <c r="CJ200" s="235"/>
      <c r="CK200" s="235"/>
      <c r="CL200" s="235"/>
      <c r="CM200" s="235"/>
      <c r="CN200" s="235"/>
      <c r="CO200" s="235"/>
      <c r="CP200" s="235"/>
      <c r="CQ200" s="235"/>
      <c r="CR200" s="235"/>
      <c r="CS200" s="235"/>
      <c r="CT200" s="235"/>
      <c r="CU200" s="235"/>
      <c r="CV200" s="235"/>
      <c r="CW200" s="235"/>
      <c r="CX200" s="235"/>
      <c r="CY200" s="235"/>
      <c r="CZ200" s="235"/>
      <c r="DA200" s="235"/>
      <c r="DB200" s="235"/>
      <c r="DC200" s="235"/>
      <c r="DD200" s="235"/>
      <c r="DE200" s="235"/>
      <c r="DF200" s="235"/>
      <c r="DG200" s="235"/>
      <c r="DH200" s="235"/>
      <c r="DI200" s="235"/>
      <c r="DJ200" s="235"/>
      <c r="DK200" s="235"/>
      <c r="DL200" s="235"/>
      <c r="DM200" s="235"/>
      <c r="DN200" s="235"/>
      <c r="DO200" s="235"/>
      <c r="DP200" s="235"/>
      <c r="DQ200" s="235"/>
      <c r="DR200" s="235"/>
      <c r="DS200" s="235"/>
      <c r="DT200" s="235"/>
      <c r="DU200" s="235"/>
      <c r="DV200" s="235"/>
      <c r="DW200" s="235"/>
      <c r="DX200" s="235"/>
      <c r="DY200" s="235"/>
      <c r="DZ200" s="235"/>
      <c r="EA200" s="235"/>
      <c r="EB200" s="235"/>
      <c r="EC200" s="235"/>
      <c r="ED200" s="235"/>
      <c r="EE200" s="235"/>
      <c r="EF200" s="235"/>
      <c r="EG200" s="235"/>
      <c r="EH200" s="235"/>
      <c r="EI200" s="235"/>
      <c r="EJ200" s="235"/>
      <c r="EK200" s="235"/>
      <c r="EL200" s="235"/>
      <c r="EM200" s="235"/>
      <c r="EN200" s="235"/>
      <c r="EO200" s="235"/>
      <c r="EP200" s="235"/>
      <c r="EQ200" s="235"/>
      <c r="ER200" s="235"/>
      <c r="ES200" s="235"/>
      <c r="ET200" s="235"/>
      <c r="EU200" s="235"/>
      <c r="EV200" s="235"/>
      <c r="EW200" s="235"/>
      <c r="EX200" s="235"/>
      <c r="EY200" s="235"/>
      <c r="EZ200" s="235"/>
      <c r="FA200" s="235"/>
      <c r="FB200" s="235"/>
      <c r="FC200" s="235"/>
      <c r="FD200" s="235"/>
    </row>
    <row r="201" spans="2:160" s="1" customFormat="1" x14ac:dyDescent="0.25">
      <c r="B201" s="33"/>
      <c r="C201" s="33"/>
      <c r="D201" s="261"/>
      <c r="E201" s="261"/>
      <c r="F201" s="261"/>
      <c r="G201" s="261"/>
      <c r="H201" s="261"/>
      <c r="I201" s="261"/>
      <c r="J201" s="261"/>
      <c r="K201" s="261"/>
      <c r="L201" s="261"/>
      <c r="M201" s="261"/>
      <c r="N201" s="261"/>
      <c r="O201" s="261"/>
      <c r="P201" s="261"/>
      <c r="Q201" s="261"/>
      <c r="R201" s="261"/>
      <c r="S201" s="261"/>
      <c r="T201" s="261"/>
      <c r="U201" s="235"/>
      <c r="V201" s="235"/>
      <c r="W201" s="235"/>
      <c r="X201" s="235"/>
      <c r="Y201" s="235"/>
      <c r="Z201" s="235"/>
      <c r="AA201" s="235"/>
      <c r="AB201" s="235"/>
      <c r="AC201" s="235"/>
      <c r="AD201" s="235"/>
      <c r="AE201" s="235"/>
      <c r="AF201" s="235"/>
      <c r="AG201" s="235"/>
      <c r="AH201" s="235"/>
      <c r="AI201" s="235"/>
      <c r="AJ201" s="235"/>
      <c r="AK201" s="235"/>
      <c r="AL201" s="235"/>
      <c r="AM201" s="235"/>
      <c r="AN201" s="235"/>
      <c r="AO201" s="235"/>
      <c r="AP201" s="235"/>
      <c r="AQ201" s="235"/>
      <c r="AR201" s="235"/>
      <c r="AS201" s="235"/>
      <c r="AT201" s="235"/>
      <c r="AU201" s="235"/>
      <c r="AV201" s="235"/>
      <c r="AW201" s="235"/>
      <c r="AX201" s="235"/>
      <c r="AY201" s="235"/>
      <c r="AZ201" s="235"/>
      <c r="BA201" s="235"/>
      <c r="BB201" s="235"/>
      <c r="BC201" s="235"/>
      <c r="BD201" s="235"/>
      <c r="BE201" s="235"/>
      <c r="BF201" s="235"/>
      <c r="BG201" s="235"/>
      <c r="BH201" s="235"/>
      <c r="BI201" s="235"/>
      <c r="BJ201" s="235"/>
      <c r="BK201" s="235"/>
      <c r="BL201" s="235"/>
      <c r="BM201" s="235"/>
      <c r="BN201" s="235"/>
      <c r="BO201" s="235"/>
      <c r="BP201" s="235"/>
      <c r="BQ201" s="235"/>
      <c r="BR201" s="235"/>
      <c r="BS201" s="235"/>
      <c r="BT201" s="235"/>
      <c r="BU201" s="235"/>
      <c r="BV201" s="235"/>
      <c r="BW201" s="235"/>
      <c r="BX201" s="235"/>
      <c r="BY201" s="235"/>
      <c r="BZ201" s="235"/>
      <c r="CA201" s="235"/>
      <c r="CB201" s="235"/>
      <c r="CC201" s="235"/>
      <c r="CD201" s="235"/>
      <c r="CE201" s="235"/>
      <c r="CF201" s="235"/>
      <c r="CG201" s="235"/>
      <c r="CH201" s="235"/>
      <c r="CI201" s="235"/>
      <c r="CJ201" s="235"/>
      <c r="CK201" s="235"/>
      <c r="CL201" s="235"/>
      <c r="CM201" s="235"/>
      <c r="CN201" s="235"/>
      <c r="CO201" s="235"/>
      <c r="CP201" s="235"/>
      <c r="CQ201" s="235"/>
      <c r="CR201" s="235"/>
      <c r="CS201" s="235"/>
      <c r="CT201" s="235"/>
      <c r="CU201" s="235"/>
      <c r="CV201" s="235"/>
      <c r="CW201" s="235"/>
      <c r="CX201" s="235"/>
      <c r="CY201" s="235"/>
      <c r="CZ201" s="235"/>
      <c r="DA201" s="235"/>
      <c r="DB201" s="235"/>
      <c r="DC201" s="235"/>
      <c r="DD201" s="235"/>
      <c r="DE201" s="235"/>
      <c r="DF201" s="235"/>
      <c r="DG201" s="235"/>
      <c r="DH201" s="235"/>
      <c r="DI201" s="235"/>
      <c r="DJ201" s="235"/>
      <c r="DK201" s="235"/>
      <c r="DL201" s="235"/>
      <c r="DM201" s="235"/>
      <c r="DN201" s="235"/>
      <c r="DO201" s="235"/>
      <c r="DP201" s="235"/>
      <c r="DQ201" s="235"/>
      <c r="DR201" s="235"/>
      <c r="DS201" s="235"/>
      <c r="DT201" s="235"/>
      <c r="DU201" s="235"/>
      <c r="DV201" s="235"/>
      <c r="DW201" s="235"/>
      <c r="DX201" s="235"/>
      <c r="DY201" s="235"/>
      <c r="DZ201" s="235"/>
      <c r="EA201" s="235"/>
      <c r="EB201" s="235"/>
      <c r="EC201" s="235"/>
      <c r="ED201" s="235"/>
      <c r="EE201" s="235"/>
      <c r="EF201" s="235"/>
      <c r="EG201" s="235"/>
      <c r="EH201" s="235"/>
      <c r="EI201" s="235"/>
      <c r="EJ201" s="235"/>
      <c r="EK201" s="235"/>
      <c r="EL201" s="235"/>
      <c r="EM201" s="235"/>
      <c r="EN201" s="235"/>
      <c r="EO201" s="235"/>
      <c r="EP201" s="235"/>
      <c r="EQ201" s="235"/>
      <c r="ER201" s="235"/>
      <c r="ES201" s="235"/>
      <c r="ET201" s="235"/>
      <c r="EU201" s="235"/>
      <c r="EV201" s="235"/>
      <c r="EW201" s="235"/>
      <c r="EX201" s="235"/>
      <c r="EY201" s="235"/>
      <c r="EZ201" s="235"/>
      <c r="FA201" s="235"/>
      <c r="FB201" s="235"/>
      <c r="FC201" s="235"/>
      <c r="FD201" s="235"/>
    </row>
    <row r="202" spans="2:160" s="1" customFormat="1" x14ac:dyDescent="0.25">
      <c r="B202" s="33"/>
      <c r="C202" s="33"/>
      <c r="D202" s="261"/>
      <c r="E202" s="261"/>
      <c r="F202" s="261"/>
      <c r="G202" s="261"/>
      <c r="H202" s="261"/>
      <c r="I202" s="261"/>
      <c r="J202" s="261"/>
      <c r="K202" s="261"/>
      <c r="L202" s="261"/>
      <c r="M202" s="261"/>
      <c r="N202" s="261"/>
      <c r="O202" s="261"/>
      <c r="P202" s="261"/>
      <c r="Q202" s="261"/>
      <c r="R202" s="261"/>
      <c r="S202" s="261"/>
      <c r="T202" s="261"/>
      <c r="U202" s="235"/>
      <c r="V202" s="235"/>
      <c r="W202" s="235"/>
      <c r="X202" s="235"/>
      <c r="Y202" s="235"/>
      <c r="Z202" s="235"/>
      <c r="AA202" s="235"/>
      <c r="AB202" s="235"/>
      <c r="AC202" s="235"/>
      <c r="AD202" s="235"/>
      <c r="AE202" s="235"/>
      <c r="AF202" s="235"/>
      <c r="AG202" s="235"/>
      <c r="AH202" s="235"/>
      <c r="AI202" s="235"/>
      <c r="AJ202" s="235"/>
      <c r="AK202" s="235"/>
      <c r="AL202" s="235"/>
      <c r="AM202" s="235"/>
      <c r="AN202" s="235"/>
      <c r="AO202" s="235"/>
      <c r="AP202" s="235"/>
      <c r="AQ202" s="235"/>
      <c r="AR202" s="235"/>
      <c r="AS202" s="235"/>
      <c r="AT202" s="235"/>
      <c r="AU202" s="235"/>
      <c r="AV202" s="235"/>
      <c r="AW202" s="235"/>
      <c r="AX202" s="235"/>
      <c r="AY202" s="235"/>
      <c r="AZ202" s="235"/>
      <c r="BA202" s="235"/>
      <c r="BB202" s="235"/>
      <c r="BC202" s="235"/>
      <c r="BD202" s="235"/>
      <c r="BE202" s="235"/>
      <c r="BF202" s="235"/>
      <c r="BG202" s="235"/>
      <c r="BH202" s="235"/>
      <c r="BI202" s="235"/>
      <c r="BJ202" s="235"/>
      <c r="BK202" s="235"/>
      <c r="BL202" s="235"/>
      <c r="BM202" s="235"/>
      <c r="BN202" s="235"/>
      <c r="BO202" s="235"/>
      <c r="BP202" s="235"/>
      <c r="BQ202" s="235"/>
      <c r="BR202" s="235"/>
      <c r="BS202" s="235"/>
      <c r="BT202" s="235"/>
      <c r="BU202" s="235"/>
      <c r="BV202" s="235"/>
      <c r="BW202" s="235"/>
      <c r="BX202" s="235"/>
      <c r="BY202" s="235"/>
      <c r="BZ202" s="235"/>
      <c r="CA202" s="235"/>
      <c r="CB202" s="235"/>
      <c r="CC202" s="235"/>
      <c r="CD202" s="235"/>
      <c r="CE202" s="235"/>
      <c r="CF202" s="235"/>
      <c r="CG202" s="235"/>
      <c r="CH202" s="235"/>
      <c r="CI202" s="235"/>
      <c r="CJ202" s="235"/>
      <c r="CK202" s="235"/>
      <c r="CL202" s="235"/>
      <c r="CM202" s="235"/>
      <c r="CN202" s="235"/>
      <c r="CO202" s="235"/>
      <c r="CP202" s="235"/>
      <c r="CQ202" s="235"/>
      <c r="CR202" s="235"/>
      <c r="CS202" s="235"/>
      <c r="CT202" s="235"/>
      <c r="CU202" s="235"/>
      <c r="CV202" s="235"/>
      <c r="CW202" s="235"/>
      <c r="CX202" s="235"/>
      <c r="CY202" s="235"/>
      <c r="CZ202" s="235"/>
      <c r="DA202" s="235"/>
      <c r="DB202" s="235"/>
      <c r="DC202" s="235"/>
      <c r="DD202" s="235"/>
      <c r="DE202" s="235"/>
      <c r="DF202" s="235"/>
      <c r="DG202" s="235"/>
      <c r="DH202" s="235"/>
      <c r="DI202" s="235"/>
      <c r="DJ202" s="235"/>
      <c r="DK202" s="235"/>
      <c r="DL202" s="235"/>
      <c r="DM202" s="235"/>
      <c r="DN202" s="235"/>
      <c r="DO202" s="235"/>
      <c r="DP202" s="235"/>
      <c r="DQ202" s="235"/>
      <c r="DR202" s="235"/>
      <c r="DS202" s="235"/>
      <c r="DT202" s="235"/>
      <c r="DU202" s="235"/>
      <c r="DV202" s="235"/>
      <c r="DW202" s="235"/>
      <c r="DX202" s="235"/>
      <c r="DY202" s="235"/>
      <c r="DZ202" s="235"/>
      <c r="EA202" s="235"/>
      <c r="EB202" s="235"/>
      <c r="EC202" s="235"/>
      <c r="ED202" s="235"/>
      <c r="EE202" s="235"/>
      <c r="EF202" s="235"/>
      <c r="EG202" s="235"/>
      <c r="EH202" s="235"/>
      <c r="EI202" s="235"/>
      <c r="EJ202" s="235"/>
      <c r="EK202" s="235"/>
      <c r="EL202" s="235"/>
      <c r="EM202" s="235"/>
      <c r="EN202" s="235"/>
      <c r="EO202" s="235"/>
      <c r="EP202" s="235"/>
      <c r="EQ202" s="235"/>
      <c r="ER202" s="235"/>
      <c r="ES202" s="235"/>
      <c r="ET202" s="235"/>
      <c r="EU202" s="235"/>
      <c r="EV202" s="235"/>
      <c r="EW202" s="235"/>
      <c r="EX202" s="235"/>
      <c r="EY202" s="235"/>
      <c r="EZ202" s="235"/>
      <c r="FA202" s="235"/>
      <c r="FB202" s="235"/>
      <c r="FC202" s="235"/>
      <c r="FD202" s="235"/>
    </row>
    <row r="203" spans="2:160" s="1" customFormat="1" x14ac:dyDescent="0.25">
      <c r="B203" s="33"/>
      <c r="C203" s="33"/>
      <c r="D203" s="261"/>
      <c r="E203" s="261"/>
      <c r="F203" s="261"/>
      <c r="G203" s="261"/>
      <c r="H203" s="261"/>
      <c r="I203" s="261"/>
      <c r="J203" s="261"/>
      <c r="K203" s="261"/>
      <c r="L203" s="261"/>
      <c r="M203" s="261"/>
      <c r="N203" s="261"/>
      <c r="O203" s="261"/>
      <c r="P203" s="261"/>
      <c r="Q203" s="261"/>
      <c r="R203" s="261"/>
      <c r="S203" s="261"/>
      <c r="T203" s="261"/>
      <c r="U203" s="235"/>
      <c r="V203" s="235"/>
      <c r="W203" s="235"/>
      <c r="X203" s="235"/>
      <c r="Y203" s="235"/>
      <c r="Z203" s="235"/>
      <c r="AA203" s="235"/>
      <c r="AB203" s="235"/>
      <c r="AC203" s="235"/>
      <c r="AD203" s="235"/>
      <c r="AE203" s="235"/>
      <c r="AF203" s="235"/>
      <c r="AG203" s="235"/>
      <c r="AH203" s="235"/>
      <c r="AI203" s="235"/>
      <c r="AJ203" s="235"/>
      <c r="AK203" s="235"/>
      <c r="AL203" s="235"/>
      <c r="AM203" s="235"/>
      <c r="AN203" s="235"/>
      <c r="AO203" s="235"/>
      <c r="AP203" s="235"/>
      <c r="AQ203" s="235"/>
      <c r="AR203" s="235"/>
      <c r="AS203" s="235"/>
      <c r="AT203" s="235"/>
      <c r="AU203" s="235"/>
      <c r="AV203" s="235"/>
      <c r="AW203" s="235"/>
      <c r="AX203" s="235"/>
      <c r="AY203" s="235"/>
      <c r="AZ203" s="235"/>
      <c r="BA203" s="235"/>
      <c r="BB203" s="235"/>
      <c r="BC203" s="235"/>
      <c r="BD203" s="235"/>
      <c r="BE203" s="235"/>
      <c r="BF203" s="235"/>
      <c r="BG203" s="235"/>
      <c r="BH203" s="235"/>
      <c r="BI203" s="235"/>
      <c r="BJ203" s="235"/>
      <c r="BK203" s="235"/>
      <c r="BL203" s="235"/>
      <c r="BM203" s="235"/>
      <c r="BN203" s="235"/>
      <c r="BO203" s="235"/>
      <c r="BP203" s="235"/>
      <c r="BQ203" s="235"/>
      <c r="BR203" s="235"/>
      <c r="BS203" s="235"/>
      <c r="BT203" s="235"/>
      <c r="BU203" s="235"/>
      <c r="BV203" s="235"/>
      <c r="BW203" s="235"/>
      <c r="BX203" s="235"/>
      <c r="BY203" s="235"/>
      <c r="BZ203" s="235"/>
      <c r="CA203" s="235"/>
      <c r="CB203" s="235"/>
      <c r="CC203" s="235"/>
      <c r="CD203" s="235"/>
      <c r="CE203" s="235"/>
      <c r="CF203" s="235"/>
      <c r="CG203" s="235"/>
      <c r="CH203" s="235"/>
      <c r="CI203" s="235"/>
      <c r="CJ203" s="235"/>
      <c r="CK203" s="235"/>
      <c r="CL203" s="235"/>
      <c r="CM203" s="235"/>
      <c r="CN203" s="235"/>
      <c r="CO203" s="235"/>
      <c r="CP203" s="235"/>
      <c r="CQ203" s="235"/>
      <c r="CR203" s="235"/>
      <c r="CS203" s="235"/>
      <c r="CT203" s="235"/>
      <c r="CU203" s="235"/>
      <c r="CV203" s="235"/>
      <c r="CW203" s="235"/>
      <c r="CX203" s="235"/>
      <c r="CY203" s="235"/>
      <c r="CZ203" s="235"/>
      <c r="DA203" s="235"/>
      <c r="DB203" s="235"/>
      <c r="DC203" s="235"/>
      <c r="DD203" s="235"/>
      <c r="DE203" s="235"/>
      <c r="DF203" s="235"/>
      <c r="DG203" s="235"/>
      <c r="DH203" s="235"/>
      <c r="DI203" s="235"/>
      <c r="DJ203" s="235"/>
      <c r="DK203" s="235"/>
      <c r="DL203" s="235"/>
      <c r="DM203" s="235"/>
      <c r="DN203" s="235"/>
      <c r="DO203" s="235"/>
      <c r="DP203" s="235"/>
      <c r="DQ203" s="235"/>
      <c r="DR203" s="235"/>
      <c r="DS203" s="235"/>
      <c r="DT203" s="235"/>
      <c r="DU203" s="235"/>
      <c r="DV203" s="235"/>
      <c r="DW203" s="235"/>
      <c r="DX203" s="235"/>
      <c r="DY203" s="235"/>
      <c r="DZ203" s="235"/>
      <c r="EA203" s="235"/>
      <c r="EB203" s="235"/>
      <c r="EC203" s="235"/>
      <c r="ED203" s="235"/>
      <c r="EE203" s="235"/>
      <c r="EF203" s="235"/>
      <c r="EG203" s="235"/>
      <c r="EH203" s="235"/>
      <c r="EI203" s="235"/>
      <c r="EJ203" s="235"/>
      <c r="EK203" s="235"/>
      <c r="EL203" s="235"/>
      <c r="EM203" s="235"/>
      <c r="EN203" s="235"/>
      <c r="EO203" s="235"/>
      <c r="EP203" s="235"/>
      <c r="EQ203" s="235"/>
      <c r="ER203" s="235"/>
      <c r="ES203" s="235"/>
      <c r="ET203" s="235"/>
      <c r="EU203" s="235"/>
      <c r="EV203" s="235"/>
      <c r="EW203" s="235"/>
      <c r="EX203" s="235"/>
      <c r="EY203" s="235"/>
      <c r="EZ203" s="235"/>
      <c r="FA203" s="235"/>
      <c r="FB203" s="235"/>
      <c r="FC203" s="235"/>
      <c r="FD203" s="235"/>
    </row>
    <row r="204" spans="2:160" s="1" customFormat="1" x14ac:dyDescent="0.25">
      <c r="B204" s="33"/>
      <c r="C204" s="33"/>
      <c r="D204" s="261"/>
      <c r="E204" s="261"/>
      <c r="F204" s="261"/>
      <c r="G204" s="261"/>
      <c r="H204" s="261"/>
      <c r="I204" s="261"/>
      <c r="J204" s="261"/>
      <c r="K204" s="261"/>
      <c r="L204" s="261"/>
      <c r="M204" s="261"/>
      <c r="N204" s="261"/>
      <c r="O204" s="261"/>
      <c r="P204" s="261"/>
      <c r="Q204" s="261"/>
      <c r="R204" s="261"/>
      <c r="S204" s="261"/>
      <c r="T204" s="261"/>
      <c r="U204" s="235"/>
      <c r="V204" s="235"/>
      <c r="W204" s="235"/>
      <c r="X204" s="235"/>
      <c r="Y204" s="235"/>
      <c r="Z204" s="235"/>
      <c r="AA204" s="235"/>
      <c r="AB204" s="235"/>
      <c r="AC204" s="235"/>
      <c r="AD204" s="235"/>
      <c r="AE204" s="235"/>
      <c r="AF204" s="235"/>
      <c r="AG204" s="235"/>
      <c r="AH204" s="235"/>
      <c r="AI204" s="235"/>
      <c r="AJ204" s="235"/>
      <c r="AK204" s="235"/>
      <c r="AL204" s="235"/>
      <c r="AM204" s="235"/>
      <c r="AN204" s="235"/>
      <c r="AO204" s="235"/>
      <c r="AP204" s="235"/>
      <c r="AQ204" s="235"/>
      <c r="AR204" s="235"/>
      <c r="AS204" s="235"/>
      <c r="AT204" s="235"/>
      <c r="AU204" s="235"/>
      <c r="AV204" s="235"/>
      <c r="AW204" s="235"/>
      <c r="AX204" s="235"/>
      <c r="AY204" s="235"/>
      <c r="AZ204" s="235"/>
      <c r="BA204" s="235"/>
      <c r="BB204" s="235"/>
      <c r="BC204" s="235"/>
      <c r="BD204" s="235"/>
      <c r="BE204" s="235"/>
      <c r="BF204" s="235"/>
      <c r="BG204" s="235"/>
      <c r="BH204" s="235"/>
      <c r="BI204" s="235"/>
      <c r="BJ204" s="235"/>
      <c r="BK204" s="235"/>
      <c r="BL204" s="235"/>
      <c r="BM204" s="235"/>
      <c r="BN204" s="235"/>
      <c r="BO204" s="235"/>
      <c r="BP204" s="235"/>
      <c r="BQ204" s="235"/>
      <c r="BR204" s="235"/>
      <c r="BS204" s="235"/>
      <c r="BT204" s="235"/>
      <c r="BU204" s="235"/>
      <c r="BV204" s="235"/>
      <c r="BW204" s="235"/>
      <c r="BX204" s="235"/>
      <c r="BY204" s="235"/>
      <c r="BZ204" s="235"/>
      <c r="CA204" s="235"/>
      <c r="CB204" s="235"/>
      <c r="CC204" s="235"/>
      <c r="CD204" s="235"/>
      <c r="CE204" s="235"/>
      <c r="CF204" s="235"/>
      <c r="CG204" s="235"/>
      <c r="CH204" s="235"/>
      <c r="CI204" s="235"/>
      <c r="CJ204" s="235"/>
      <c r="CK204" s="235"/>
      <c r="CL204" s="235"/>
      <c r="CM204" s="235"/>
      <c r="CN204" s="235"/>
      <c r="CO204" s="235"/>
      <c r="CP204" s="235"/>
      <c r="CQ204" s="235"/>
      <c r="CR204" s="235"/>
      <c r="CS204" s="235"/>
      <c r="CT204" s="235"/>
      <c r="CU204" s="235"/>
      <c r="CV204" s="235"/>
      <c r="CW204" s="235"/>
      <c r="CX204" s="235"/>
      <c r="CY204" s="235"/>
      <c r="CZ204" s="235"/>
      <c r="DA204" s="235"/>
      <c r="DB204" s="235"/>
      <c r="DC204" s="235"/>
      <c r="DD204" s="235"/>
      <c r="DE204" s="235"/>
      <c r="DF204" s="235"/>
      <c r="DG204" s="235"/>
      <c r="DH204" s="235"/>
      <c r="DI204" s="235"/>
      <c r="DJ204" s="235"/>
      <c r="DK204" s="235"/>
      <c r="DL204" s="235"/>
      <c r="DM204" s="235"/>
      <c r="DN204" s="235"/>
      <c r="DO204" s="235"/>
      <c r="DP204" s="235"/>
      <c r="DQ204" s="235"/>
      <c r="DR204" s="235"/>
      <c r="DS204" s="235"/>
      <c r="DT204" s="235"/>
      <c r="DU204" s="235"/>
      <c r="DV204" s="235"/>
      <c r="DW204" s="235"/>
      <c r="DX204" s="235"/>
      <c r="DY204" s="235"/>
      <c r="DZ204" s="235"/>
      <c r="EA204" s="235"/>
      <c r="EB204" s="235"/>
      <c r="EC204" s="235"/>
      <c r="ED204" s="235"/>
      <c r="EE204" s="235"/>
      <c r="EF204" s="235"/>
      <c r="EG204" s="235"/>
      <c r="EH204" s="235"/>
      <c r="EI204" s="235"/>
      <c r="EJ204" s="235"/>
      <c r="EK204" s="235"/>
      <c r="EL204" s="235"/>
      <c r="EM204" s="235"/>
      <c r="EN204" s="235"/>
      <c r="EO204" s="235"/>
      <c r="EP204" s="235"/>
      <c r="EQ204" s="235"/>
      <c r="ER204" s="235"/>
      <c r="ES204" s="235"/>
      <c r="ET204" s="235"/>
      <c r="EU204" s="235"/>
      <c r="EV204" s="235"/>
      <c r="EW204" s="235"/>
      <c r="EX204" s="235"/>
      <c r="EY204" s="235"/>
      <c r="EZ204" s="235"/>
      <c r="FA204" s="235"/>
      <c r="FB204" s="235"/>
      <c r="FC204" s="235"/>
      <c r="FD204" s="235"/>
    </row>
    <row r="205" spans="2:160" s="1" customFormat="1" x14ac:dyDescent="0.25">
      <c r="B205" s="33"/>
      <c r="C205" s="33"/>
      <c r="D205" s="261"/>
      <c r="E205" s="261"/>
      <c r="F205" s="261"/>
      <c r="G205" s="261"/>
      <c r="H205" s="261"/>
      <c r="I205" s="261"/>
      <c r="J205" s="261"/>
      <c r="K205" s="261"/>
      <c r="L205" s="261"/>
      <c r="M205" s="261"/>
      <c r="N205" s="261"/>
      <c r="O205" s="261"/>
      <c r="P205" s="261"/>
      <c r="Q205" s="261"/>
      <c r="R205" s="261"/>
      <c r="S205" s="261"/>
      <c r="T205" s="261"/>
      <c r="U205" s="235"/>
      <c r="V205" s="235"/>
      <c r="W205" s="235"/>
      <c r="X205" s="235"/>
      <c r="Y205" s="235"/>
      <c r="Z205" s="235"/>
      <c r="AA205" s="235"/>
      <c r="AB205" s="235"/>
      <c r="AC205" s="235"/>
      <c r="AD205" s="235"/>
      <c r="AE205" s="235"/>
      <c r="AF205" s="235"/>
      <c r="AG205" s="235"/>
      <c r="AH205" s="235"/>
      <c r="AI205" s="235"/>
      <c r="AJ205" s="235"/>
      <c r="AK205" s="235"/>
      <c r="AL205" s="235"/>
      <c r="AM205" s="235"/>
      <c r="AN205" s="235"/>
      <c r="AO205" s="235"/>
      <c r="AP205" s="235"/>
      <c r="AQ205" s="235"/>
      <c r="AR205" s="235"/>
      <c r="AS205" s="235"/>
      <c r="AT205" s="235"/>
      <c r="AU205" s="235"/>
      <c r="AV205" s="235"/>
      <c r="AW205" s="235"/>
      <c r="AX205" s="235"/>
      <c r="AY205" s="235"/>
      <c r="AZ205" s="235"/>
      <c r="BA205" s="235"/>
      <c r="BB205" s="235"/>
      <c r="BC205" s="235"/>
      <c r="BD205" s="235"/>
      <c r="BE205" s="235"/>
      <c r="BF205" s="235"/>
      <c r="BG205" s="235"/>
      <c r="BH205" s="235"/>
      <c r="BI205" s="235"/>
      <c r="BJ205" s="235"/>
      <c r="BK205" s="235"/>
      <c r="BL205" s="235"/>
      <c r="BM205" s="235"/>
      <c r="BN205" s="235"/>
      <c r="BO205" s="235"/>
      <c r="BP205" s="235"/>
      <c r="BQ205" s="235"/>
      <c r="BR205" s="235"/>
      <c r="BS205" s="235"/>
      <c r="BT205" s="235"/>
      <c r="BU205" s="235"/>
      <c r="BV205" s="235"/>
      <c r="BW205" s="235"/>
      <c r="BX205" s="235"/>
      <c r="BY205" s="235"/>
      <c r="BZ205" s="235"/>
      <c r="CA205" s="235"/>
      <c r="CB205" s="235"/>
      <c r="CC205" s="235"/>
      <c r="CD205" s="235"/>
      <c r="CE205" s="235"/>
      <c r="CF205" s="235"/>
      <c r="CG205" s="235"/>
      <c r="CH205" s="235"/>
      <c r="CI205" s="235"/>
      <c r="CJ205" s="235"/>
      <c r="CK205" s="235"/>
      <c r="CL205" s="235"/>
      <c r="CM205" s="235"/>
      <c r="CN205" s="235"/>
      <c r="CO205" s="235"/>
      <c r="CP205" s="235"/>
      <c r="CQ205" s="235"/>
      <c r="CR205" s="235"/>
      <c r="CS205" s="235"/>
      <c r="CT205" s="235"/>
      <c r="CU205" s="235"/>
      <c r="CV205" s="235"/>
      <c r="CW205" s="235"/>
      <c r="CX205" s="235"/>
      <c r="CY205" s="235"/>
      <c r="CZ205" s="235"/>
      <c r="DA205" s="235"/>
      <c r="DB205" s="235"/>
      <c r="DC205" s="235"/>
      <c r="DD205" s="235"/>
      <c r="DE205" s="235"/>
      <c r="DF205" s="235"/>
      <c r="DG205" s="235"/>
      <c r="DH205" s="235"/>
      <c r="DI205" s="235"/>
      <c r="DJ205" s="235"/>
      <c r="DK205" s="235"/>
      <c r="DL205" s="235"/>
      <c r="DM205" s="235"/>
      <c r="DN205" s="235"/>
      <c r="DO205" s="235"/>
      <c r="DP205" s="235"/>
      <c r="DQ205" s="235"/>
      <c r="DR205" s="235"/>
      <c r="DS205" s="235"/>
      <c r="DT205" s="235"/>
      <c r="DU205" s="235"/>
      <c r="DV205" s="235"/>
      <c r="DW205" s="235"/>
      <c r="DX205" s="235"/>
      <c r="DY205" s="235"/>
      <c r="DZ205" s="235"/>
      <c r="EA205" s="235"/>
      <c r="EB205" s="235"/>
      <c r="EC205" s="235"/>
      <c r="ED205" s="235"/>
      <c r="EE205" s="235"/>
      <c r="EF205" s="235"/>
      <c r="EG205" s="235"/>
      <c r="EH205" s="235"/>
      <c r="EI205" s="235"/>
      <c r="EJ205" s="235"/>
      <c r="EK205" s="235"/>
      <c r="EL205" s="235"/>
      <c r="EM205" s="235"/>
      <c r="EN205" s="235"/>
      <c r="EO205" s="235"/>
      <c r="EP205" s="235"/>
      <c r="EQ205" s="235"/>
      <c r="ER205" s="235"/>
      <c r="ES205" s="235"/>
      <c r="ET205" s="235"/>
      <c r="EU205" s="235"/>
      <c r="EV205" s="235"/>
      <c r="EW205" s="235"/>
      <c r="EX205" s="235"/>
      <c r="EY205" s="235"/>
      <c r="EZ205" s="235"/>
      <c r="FA205" s="235"/>
      <c r="FB205" s="235"/>
      <c r="FC205" s="235"/>
      <c r="FD205" s="235"/>
    </row>
    <row r="206" spans="2:160" s="1" customFormat="1" x14ac:dyDescent="0.25">
      <c r="B206" s="33"/>
      <c r="C206" s="33"/>
      <c r="D206" s="261"/>
      <c r="E206" s="261"/>
      <c r="F206" s="261"/>
      <c r="G206" s="261"/>
      <c r="H206" s="261"/>
      <c r="I206" s="261"/>
      <c r="J206" s="261"/>
      <c r="K206" s="261"/>
      <c r="L206" s="261"/>
      <c r="M206" s="261"/>
      <c r="N206" s="261"/>
      <c r="O206" s="261"/>
      <c r="P206" s="261"/>
      <c r="Q206" s="261"/>
      <c r="R206" s="261"/>
      <c r="S206" s="261"/>
      <c r="T206" s="261"/>
      <c r="U206" s="235"/>
      <c r="V206" s="235"/>
      <c r="W206" s="235"/>
      <c r="X206" s="235"/>
      <c r="Y206" s="235"/>
      <c r="Z206" s="235"/>
      <c r="AA206" s="235"/>
      <c r="AB206" s="235"/>
      <c r="AC206" s="235"/>
      <c r="AD206" s="235"/>
      <c r="AE206" s="235"/>
      <c r="AF206" s="235"/>
      <c r="AG206" s="235"/>
      <c r="AH206" s="235"/>
      <c r="AI206" s="235"/>
      <c r="AJ206" s="235"/>
      <c r="AK206" s="235"/>
      <c r="AL206" s="235"/>
      <c r="AM206" s="235"/>
      <c r="AN206" s="235"/>
      <c r="AO206" s="235"/>
      <c r="AP206" s="235"/>
      <c r="AQ206" s="235"/>
      <c r="AR206" s="235"/>
      <c r="AS206" s="235"/>
      <c r="AT206" s="235"/>
      <c r="AU206" s="235"/>
      <c r="AV206" s="235"/>
      <c r="AW206" s="235"/>
      <c r="AX206" s="235"/>
      <c r="AY206" s="235"/>
      <c r="AZ206" s="235"/>
      <c r="BA206" s="235"/>
      <c r="BB206" s="235"/>
      <c r="BC206" s="235"/>
      <c r="BD206" s="235"/>
      <c r="BE206" s="235"/>
      <c r="BF206" s="235"/>
      <c r="BG206" s="235"/>
      <c r="BH206" s="235"/>
      <c r="BI206" s="235"/>
      <c r="BJ206" s="235"/>
      <c r="BK206" s="235"/>
      <c r="BL206" s="235"/>
      <c r="BM206" s="235"/>
      <c r="BN206" s="235"/>
      <c r="BO206" s="235"/>
      <c r="BP206" s="235"/>
      <c r="BQ206" s="235"/>
      <c r="BR206" s="235"/>
      <c r="BS206" s="235"/>
      <c r="BT206" s="235"/>
      <c r="BU206" s="235"/>
      <c r="BV206" s="235"/>
      <c r="BW206" s="235"/>
      <c r="BX206" s="235"/>
      <c r="BY206" s="235"/>
      <c r="BZ206" s="235"/>
      <c r="CA206" s="235"/>
      <c r="CB206" s="235"/>
      <c r="CC206" s="235"/>
      <c r="CD206" s="235"/>
      <c r="CE206" s="235"/>
      <c r="CF206" s="235"/>
      <c r="CG206" s="235"/>
      <c r="CH206" s="235"/>
      <c r="CI206" s="235"/>
      <c r="CJ206" s="235"/>
      <c r="CK206" s="235"/>
      <c r="CL206" s="235"/>
      <c r="CM206" s="235"/>
      <c r="CN206" s="235"/>
      <c r="CO206" s="235"/>
      <c r="CP206" s="235"/>
      <c r="CQ206" s="235"/>
      <c r="CR206" s="235"/>
      <c r="CS206" s="235"/>
      <c r="CT206" s="235"/>
      <c r="CU206" s="235"/>
      <c r="CV206" s="235"/>
      <c r="CW206" s="235"/>
      <c r="CX206" s="235"/>
      <c r="CY206" s="235"/>
      <c r="CZ206" s="235"/>
      <c r="DA206" s="235"/>
      <c r="DB206" s="235"/>
      <c r="DC206" s="235"/>
      <c r="DD206" s="235"/>
      <c r="DE206" s="235"/>
      <c r="DF206" s="235"/>
      <c r="DG206" s="235"/>
      <c r="DH206" s="235"/>
      <c r="DI206" s="235"/>
      <c r="DJ206" s="235"/>
      <c r="DK206" s="235"/>
      <c r="DL206" s="235"/>
      <c r="DM206" s="235"/>
      <c r="DN206" s="235"/>
      <c r="DO206" s="235"/>
      <c r="DP206" s="235"/>
      <c r="DQ206" s="235"/>
      <c r="DR206" s="235"/>
      <c r="DS206" s="235"/>
      <c r="DT206" s="235"/>
      <c r="DU206" s="235"/>
      <c r="DV206" s="235"/>
      <c r="DW206" s="235"/>
      <c r="DX206" s="235"/>
      <c r="DY206" s="235"/>
      <c r="DZ206" s="235"/>
      <c r="EA206" s="235"/>
      <c r="EB206" s="235"/>
      <c r="EC206" s="235"/>
      <c r="ED206" s="235"/>
      <c r="EE206" s="235"/>
      <c r="EF206" s="235"/>
      <c r="EG206" s="235"/>
      <c r="EH206" s="235"/>
      <c r="EI206" s="235"/>
      <c r="EJ206" s="235"/>
      <c r="EK206" s="235"/>
      <c r="EL206" s="235"/>
      <c r="EM206" s="235"/>
      <c r="EN206" s="235"/>
      <c r="EO206" s="235"/>
      <c r="EP206" s="235"/>
      <c r="EQ206" s="235"/>
      <c r="ER206" s="235"/>
      <c r="ES206" s="235"/>
      <c r="ET206" s="235"/>
      <c r="EU206" s="235"/>
      <c r="EV206" s="235"/>
      <c r="EW206" s="235"/>
      <c r="EX206" s="235"/>
      <c r="EY206" s="235"/>
      <c r="EZ206" s="235"/>
      <c r="FA206" s="235"/>
      <c r="FB206" s="235"/>
      <c r="FC206" s="235"/>
      <c r="FD206" s="235"/>
    </row>
    <row r="207" spans="2:160" s="1" customFormat="1" x14ac:dyDescent="0.25">
      <c r="B207" s="33"/>
      <c r="C207" s="33"/>
      <c r="D207" s="261"/>
      <c r="E207" s="261"/>
      <c r="F207" s="261"/>
      <c r="G207" s="261"/>
      <c r="H207" s="261"/>
      <c r="I207" s="261"/>
      <c r="J207" s="261"/>
      <c r="K207" s="261"/>
      <c r="L207" s="261"/>
      <c r="M207" s="261"/>
      <c r="N207" s="261"/>
      <c r="O207" s="261"/>
      <c r="P207" s="261"/>
      <c r="Q207" s="261"/>
      <c r="R207" s="261"/>
      <c r="S207" s="261"/>
      <c r="T207" s="261"/>
      <c r="U207" s="235"/>
      <c r="V207" s="235"/>
      <c r="W207" s="235"/>
      <c r="X207" s="235"/>
      <c r="Y207" s="235"/>
      <c r="Z207" s="235"/>
      <c r="AA207" s="235"/>
      <c r="AB207" s="235"/>
      <c r="AC207" s="235"/>
      <c r="AD207" s="235"/>
      <c r="AE207" s="235"/>
      <c r="AF207" s="235"/>
      <c r="AG207" s="235"/>
      <c r="AH207" s="235"/>
      <c r="AI207" s="235"/>
      <c r="AJ207" s="235"/>
      <c r="AK207" s="235"/>
      <c r="AL207" s="235"/>
      <c r="AM207" s="235"/>
      <c r="AN207" s="235"/>
      <c r="AO207" s="235"/>
      <c r="AP207" s="235"/>
      <c r="AQ207" s="235"/>
      <c r="AR207" s="235"/>
      <c r="AS207" s="235"/>
      <c r="AT207" s="235"/>
      <c r="AU207" s="235"/>
      <c r="AV207" s="235"/>
      <c r="AW207" s="235"/>
      <c r="AX207" s="235"/>
      <c r="AY207" s="235"/>
      <c r="AZ207" s="235"/>
      <c r="BA207" s="235"/>
      <c r="BB207" s="235"/>
      <c r="BC207" s="235"/>
      <c r="BD207" s="235"/>
      <c r="BE207" s="235"/>
      <c r="BF207" s="235"/>
      <c r="BG207" s="235"/>
      <c r="BH207" s="235"/>
      <c r="BI207" s="235"/>
      <c r="BJ207" s="235"/>
      <c r="BK207" s="235"/>
      <c r="BL207" s="235"/>
      <c r="BM207" s="235"/>
      <c r="BN207" s="235"/>
      <c r="BO207" s="235"/>
      <c r="BP207" s="235"/>
      <c r="BQ207" s="235"/>
      <c r="BR207" s="235"/>
      <c r="BS207" s="235"/>
      <c r="BT207" s="235"/>
      <c r="BU207" s="235"/>
      <c r="BV207" s="235"/>
      <c r="BW207" s="235"/>
      <c r="BX207" s="235"/>
      <c r="BY207" s="235"/>
      <c r="BZ207" s="235"/>
      <c r="CA207" s="235"/>
      <c r="CB207" s="235"/>
      <c r="CC207" s="235"/>
      <c r="CD207" s="235"/>
      <c r="CE207" s="235"/>
      <c r="CF207" s="235"/>
      <c r="CG207" s="235"/>
      <c r="CH207" s="235"/>
      <c r="CI207" s="235"/>
      <c r="CJ207" s="235"/>
      <c r="CK207" s="235"/>
      <c r="CL207" s="235"/>
      <c r="CM207" s="235"/>
      <c r="CN207" s="235"/>
      <c r="CO207" s="235"/>
      <c r="CP207" s="235"/>
      <c r="CQ207" s="235"/>
      <c r="CR207" s="235"/>
      <c r="CS207" s="235"/>
      <c r="CT207" s="235"/>
      <c r="CU207" s="235"/>
      <c r="CV207" s="235"/>
      <c r="CW207" s="235"/>
      <c r="CX207" s="235"/>
      <c r="CY207" s="235"/>
      <c r="CZ207" s="235"/>
      <c r="DA207" s="235"/>
      <c r="DB207" s="235"/>
      <c r="DC207" s="235"/>
      <c r="DD207" s="235"/>
      <c r="DE207" s="235"/>
      <c r="DF207" s="235"/>
      <c r="DG207" s="235"/>
      <c r="DH207" s="235"/>
      <c r="DI207" s="235"/>
      <c r="DJ207" s="235"/>
      <c r="DK207" s="235"/>
      <c r="DL207" s="235"/>
      <c r="DM207" s="235"/>
      <c r="DN207" s="235"/>
      <c r="DO207" s="235"/>
      <c r="DP207" s="235"/>
      <c r="DQ207" s="235"/>
      <c r="DR207" s="235"/>
      <c r="DS207" s="235"/>
      <c r="DT207" s="235"/>
      <c r="DU207" s="235"/>
      <c r="DV207" s="235"/>
      <c r="DW207" s="235"/>
      <c r="DX207" s="235"/>
      <c r="DY207" s="235"/>
      <c r="DZ207" s="235"/>
      <c r="EA207" s="235"/>
      <c r="EB207" s="235"/>
      <c r="EC207" s="235"/>
      <c r="ED207" s="235"/>
      <c r="EE207" s="235"/>
      <c r="EF207" s="235"/>
      <c r="EG207" s="235"/>
      <c r="EH207" s="235"/>
      <c r="EI207" s="235"/>
      <c r="EJ207" s="235"/>
      <c r="EK207" s="235"/>
      <c r="EL207" s="235"/>
      <c r="EM207" s="235"/>
      <c r="EN207" s="235"/>
      <c r="EO207" s="235"/>
      <c r="EP207" s="235"/>
      <c r="EQ207" s="235"/>
      <c r="ER207" s="235"/>
      <c r="ES207" s="235"/>
      <c r="ET207" s="235"/>
      <c r="EU207" s="235"/>
      <c r="EV207" s="235"/>
      <c r="EW207" s="235"/>
      <c r="EX207" s="235"/>
      <c r="EY207" s="235"/>
      <c r="EZ207" s="235"/>
      <c r="FA207" s="235"/>
      <c r="FB207" s="235"/>
      <c r="FC207" s="235"/>
      <c r="FD207" s="235"/>
    </row>
    <row r="208" spans="2:160" s="1" customFormat="1" x14ac:dyDescent="0.25">
      <c r="B208" s="33"/>
      <c r="C208" s="33"/>
      <c r="D208" s="261"/>
      <c r="E208" s="261"/>
      <c r="F208" s="261"/>
      <c r="G208" s="261"/>
      <c r="H208" s="261"/>
      <c r="I208" s="261"/>
      <c r="J208" s="261"/>
      <c r="K208" s="261"/>
      <c r="L208" s="261"/>
      <c r="M208" s="261"/>
      <c r="N208" s="261"/>
      <c r="O208" s="261"/>
      <c r="P208" s="261"/>
      <c r="Q208" s="261"/>
      <c r="R208" s="261"/>
      <c r="S208" s="261"/>
      <c r="T208" s="261"/>
      <c r="U208" s="235"/>
      <c r="V208" s="235"/>
      <c r="W208" s="235"/>
      <c r="X208" s="235"/>
      <c r="Y208" s="235"/>
      <c r="Z208" s="235"/>
      <c r="AA208" s="235"/>
      <c r="AB208" s="235"/>
      <c r="AC208" s="235"/>
      <c r="AD208" s="235"/>
      <c r="AE208" s="235"/>
      <c r="AF208" s="235"/>
      <c r="AG208" s="235"/>
      <c r="AH208" s="235"/>
      <c r="AI208" s="235"/>
      <c r="AJ208" s="235"/>
      <c r="AK208" s="235"/>
      <c r="AL208" s="235"/>
      <c r="AM208" s="235"/>
      <c r="AN208" s="235"/>
      <c r="AO208" s="235"/>
      <c r="AP208" s="235"/>
      <c r="AQ208" s="235"/>
      <c r="AR208" s="235"/>
      <c r="AS208" s="235"/>
      <c r="AT208" s="235"/>
      <c r="AU208" s="235"/>
      <c r="AV208" s="235"/>
      <c r="AW208" s="235"/>
      <c r="AX208" s="235"/>
      <c r="AY208" s="235"/>
      <c r="AZ208" s="235"/>
      <c r="BA208" s="235"/>
      <c r="BB208" s="235"/>
      <c r="BC208" s="235"/>
      <c r="BD208" s="235"/>
      <c r="BE208" s="235"/>
      <c r="BF208" s="235"/>
      <c r="BG208" s="235"/>
      <c r="BH208" s="235"/>
      <c r="BI208" s="235"/>
      <c r="BJ208" s="235"/>
      <c r="BK208" s="235"/>
      <c r="BL208" s="235"/>
      <c r="BM208" s="235"/>
      <c r="BN208" s="235"/>
      <c r="BO208" s="235"/>
      <c r="BP208" s="235"/>
      <c r="BQ208" s="235"/>
      <c r="BR208" s="235"/>
      <c r="BS208" s="235"/>
      <c r="BT208" s="235"/>
      <c r="BU208" s="235"/>
      <c r="BV208" s="235"/>
      <c r="BW208" s="235"/>
      <c r="BX208" s="235"/>
      <c r="BY208" s="235"/>
      <c r="BZ208" s="235"/>
      <c r="CA208" s="235"/>
      <c r="CB208" s="235"/>
      <c r="CC208" s="235"/>
      <c r="CD208" s="235"/>
      <c r="CE208" s="235"/>
      <c r="CF208" s="235"/>
      <c r="CG208" s="235"/>
      <c r="CH208" s="235"/>
      <c r="CI208" s="235"/>
      <c r="CJ208" s="235"/>
      <c r="CK208" s="235"/>
      <c r="CL208" s="235"/>
      <c r="CM208" s="235"/>
      <c r="CN208" s="235"/>
      <c r="CO208" s="235"/>
      <c r="CP208" s="235"/>
      <c r="CQ208" s="235"/>
      <c r="CR208" s="235"/>
      <c r="CS208" s="235"/>
      <c r="CT208" s="235"/>
      <c r="CU208" s="235"/>
      <c r="CV208" s="235"/>
      <c r="CW208" s="235"/>
      <c r="CX208" s="235"/>
      <c r="CY208" s="235"/>
      <c r="CZ208" s="235"/>
      <c r="DA208" s="235"/>
      <c r="DB208" s="235"/>
      <c r="DC208" s="235"/>
      <c r="DD208" s="235"/>
      <c r="DE208" s="235"/>
      <c r="DF208" s="235"/>
      <c r="DG208" s="235"/>
      <c r="DH208" s="235"/>
      <c r="DI208" s="235"/>
      <c r="DJ208" s="235"/>
      <c r="DK208" s="235"/>
      <c r="DL208" s="235"/>
      <c r="DM208" s="235"/>
      <c r="DN208" s="235"/>
      <c r="DO208" s="235"/>
      <c r="DP208" s="235"/>
      <c r="DQ208" s="235"/>
      <c r="DR208" s="235"/>
      <c r="DS208" s="235"/>
      <c r="DT208" s="235"/>
      <c r="DU208" s="235"/>
      <c r="DV208" s="235"/>
      <c r="DW208" s="235"/>
      <c r="DX208" s="235"/>
      <c r="DY208" s="235"/>
      <c r="DZ208" s="235"/>
      <c r="EA208" s="235"/>
      <c r="EB208" s="235"/>
      <c r="EC208" s="235"/>
      <c r="ED208" s="235"/>
      <c r="EE208" s="235"/>
      <c r="EF208" s="235"/>
      <c r="EG208" s="235"/>
      <c r="EH208" s="235"/>
      <c r="EI208" s="235"/>
      <c r="EJ208" s="235"/>
      <c r="EK208" s="235"/>
      <c r="EL208" s="235"/>
      <c r="EM208" s="235"/>
      <c r="EN208" s="235"/>
      <c r="EO208" s="235"/>
      <c r="EP208" s="235"/>
      <c r="EQ208" s="235"/>
      <c r="ER208" s="235"/>
      <c r="ES208" s="235"/>
      <c r="ET208" s="235"/>
      <c r="EU208" s="235"/>
      <c r="EV208" s="235"/>
      <c r="EW208" s="235"/>
      <c r="EX208" s="235"/>
      <c r="EY208" s="235"/>
      <c r="EZ208" s="235"/>
      <c r="FA208" s="235"/>
      <c r="FB208" s="235"/>
      <c r="FC208" s="235"/>
      <c r="FD208" s="235"/>
    </row>
    <row r="209" spans="2:160" s="1" customFormat="1" x14ac:dyDescent="0.25">
      <c r="B209" s="33"/>
      <c r="C209" s="33"/>
      <c r="D209" s="261"/>
      <c r="E209" s="261"/>
      <c r="F209" s="261"/>
      <c r="G209" s="261"/>
      <c r="H209" s="261"/>
      <c r="I209" s="261"/>
      <c r="J209" s="261"/>
      <c r="K209" s="261"/>
      <c r="L209" s="261"/>
      <c r="M209" s="261"/>
      <c r="N209" s="261"/>
      <c r="O209" s="261"/>
      <c r="P209" s="261"/>
      <c r="Q209" s="261"/>
      <c r="R209" s="261"/>
      <c r="S209" s="261"/>
      <c r="T209" s="261"/>
      <c r="U209" s="235"/>
      <c r="V209" s="235"/>
      <c r="W209" s="235"/>
      <c r="X209" s="235"/>
      <c r="Y209" s="235"/>
      <c r="Z209" s="235"/>
      <c r="AA209" s="235"/>
      <c r="AB209" s="235"/>
      <c r="AC209" s="235"/>
      <c r="AD209" s="235"/>
      <c r="AE209" s="235"/>
      <c r="AF209" s="235"/>
      <c r="AG209" s="235"/>
      <c r="AH209" s="235"/>
      <c r="AI209" s="235"/>
      <c r="AJ209" s="235"/>
      <c r="AK209" s="235"/>
      <c r="AL209" s="235"/>
      <c r="AM209" s="235"/>
      <c r="AN209" s="235"/>
      <c r="AO209" s="235"/>
      <c r="AP209" s="235"/>
      <c r="AQ209" s="235"/>
      <c r="AR209" s="235"/>
      <c r="AS209" s="235"/>
      <c r="AT209" s="235"/>
      <c r="AU209" s="235"/>
      <c r="AV209" s="235"/>
      <c r="AW209" s="235"/>
      <c r="AX209" s="235"/>
      <c r="AY209" s="235"/>
      <c r="AZ209" s="235"/>
      <c r="BA209" s="235"/>
      <c r="BB209" s="235"/>
      <c r="BC209" s="235"/>
      <c r="BD209" s="235"/>
      <c r="BE209" s="235"/>
      <c r="BF209" s="235"/>
      <c r="BG209" s="235"/>
      <c r="BH209" s="235"/>
      <c r="BI209" s="235"/>
      <c r="BJ209" s="235"/>
      <c r="BK209" s="235"/>
      <c r="BL209" s="235"/>
      <c r="BM209" s="235"/>
      <c r="BN209" s="235"/>
      <c r="BO209" s="235"/>
      <c r="BP209" s="235"/>
      <c r="BQ209" s="235"/>
      <c r="BR209" s="235"/>
      <c r="BS209" s="235"/>
      <c r="BT209" s="235"/>
      <c r="BU209" s="235"/>
      <c r="BV209" s="235"/>
      <c r="BW209" s="235"/>
      <c r="BX209" s="235"/>
      <c r="BY209" s="235"/>
      <c r="BZ209" s="235"/>
      <c r="CA209" s="235"/>
      <c r="CB209" s="235"/>
      <c r="CC209" s="235"/>
      <c r="CD209" s="235"/>
      <c r="CE209" s="235"/>
      <c r="CF209" s="235"/>
      <c r="CG209" s="235"/>
      <c r="CH209" s="235"/>
      <c r="CI209" s="235"/>
      <c r="CJ209" s="235"/>
      <c r="CK209" s="235"/>
      <c r="CL209" s="235"/>
      <c r="CM209" s="235"/>
      <c r="CN209" s="235"/>
      <c r="CO209" s="235"/>
      <c r="CP209" s="235"/>
      <c r="CQ209" s="235"/>
      <c r="CR209" s="235"/>
      <c r="CS209" s="235"/>
      <c r="CT209" s="235"/>
      <c r="CU209" s="235"/>
      <c r="CV209" s="235"/>
      <c r="CW209" s="235"/>
      <c r="CX209" s="235"/>
      <c r="CY209" s="235"/>
      <c r="CZ209" s="235"/>
      <c r="DA209" s="235"/>
      <c r="DB209" s="235"/>
      <c r="DC209" s="235"/>
      <c r="DD209" s="235"/>
      <c r="DE209" s="235"/>
      <c r="DF209" s="235"/>
      <c r="DG209" s="235"/>
      <c r="DH209" s="235"/>
      <c r="DI209" s="235"/>
      <c r="DJ209" s="235"/>
      <c r="DK209" s="235"/>
      <c r="DL209" s="235"/>
      <c r="DM209" s="235"/>
      <c r="DN209" s="235"/>
      <c r="DO209" s="235"/>
      <c r="DP209" s="235"/>
      <c r="DQ209" s="235"/>
      <c r="DR209" s="235"/>
      <c r="DS209" s="235"/>
      <c r="DT209" s="235"/>
      <c r="DU209" s="235"/>
      <c r="DV209" s="235"/>
      <c r="DW209" s="235"/>
      <c r="DX209" s="235"/>
      <c r="DY209" s="235"/>
      <c r="DZ209" s="235"/>
      <c r="EA209" s="235"/>
      <c r="EB209" s="235"/>
      <c r="EC209" s="235"/>
      <c r="ED209" s="235"/>
      <c r="EE209" s="235"/>
      <c r="EF209" s="235"/>
      <c r="EG209" s="235"/>
      <c r="EH209" s="235"/>
      <c r="EI209" s="235"/>
      <c r="EJ209" s="235"/>
      <c r="EK209" s="235"/>
      <c r="EL209" s="235"/>
      <c r="EM209" s="235"/>
      <c r="EN209" s="235"/>
      <c r="EO209" s="235"/>
      <c r="EP209" s="235"/>
      <c r="EQ209" s="235"/>
      <c r="ER209" s="235"/>
      <c r="ES209" s="235"/>
      <c r="ET209" s="235"/>
      <c r="EU209" s="235"/>
      <c r="EV209" s="235"/>
      <c r="EW209" s="235"/>
      <c r="EX209" s="235"/>
      <c r="EY209" s="235"/>
      <c r="EZ209" s="235"/>
      <c r="FA209" s="235"/>
      <c r="FB209" s="235"/>
      <c r="FC209" s="235"/>
      <c r="FD209" s="235"/>
    </row>
    <row r="210" spans="2:160" s="1" customFormat="1" x14ac:dyDescent="0.25">
      <c r="B210" s="33"/>
      <c r="C210" s="33"/>
      <c r="D210" s="261"/>
      <c r="E210" s="261"/>
      <c r="F210" s="261"/>
      <c r="G210" s="261"/>
      <c r="H210" s="261"/>
      <c r="I210" s="261"/>
      <c r="J210" s="261"/>
      <c r="K210" s="261"/>
      <c r="L210" s="261"/>
      <c r="M210" s="261"/>
      <c r="N210" s="261"/>
      <c r="O210" s="261"/>
      <c r="P210" s="261"/>
      <c r="Q210" s="261"/>
      <c r="R210" s="261"/>
      <c r="S210" s="261"/>
      <c r="T210" s="261"/>
      <c r="U210" s="235"/>
      <c r="V210" s="235"/>
      <c r="W210" s="235"/>
      <c r="X210" s="235"/>
      <c r="Y210" s="235"/>
      <c r="Z210" s="235"/>
      <c r="AA210" s="235"/>
      <c r="AB210" s="235"/>
      <c r="AC210" s="235"/>
      <c r="AD210" s="235"/>
      <c r="AE210" s="235"/>
      <c r="AF210" s="235"/>
      <c r="AG210" s="235"/>
      <c r="AH210" s="235"/>
      <c r="AI210" s="235"/>
      <c r="AJ210" s="235"/>
      <c r="AK210" s="235"/>
      <c r="AL210" s="235"/>
      <c r="AM210" s="235"/>
      <c r="AN210" s="235"/>
      <c r="AO210" s="235"/>
      <c r="AP210" s="235"/>
      <c r="AQ210" s="235"/>
      <c r="AR210" s="235"/>
      <c r="AS210" s="235"/>
      <c r="AT210" s="235"/>
      <c r="AU210" s="235"/>
      <c r="AV210" s="235"/>
      <c r="AW210" s="235"/>
      <c r="AX210" s="235"/>
      <c r="AY210" s="235"/>
      <c r="AZ210" s="235"/>
      <c r="BA210" s="235"/>
      <c r="BB210" s="235"/>
      <c r="BC210" s="235"/>
      <c r="BD210" s="235"/>
      <c r="BE210" s="235"/>
      <c r="BF210" s="235"/>
      <c r="BG210" s="235"/>
      <c r="BH210" s="235"/>
      <c r="BI210" s="235"/>
      <c r="BJ210" s="235"/>
      <c r="BK210" s="235"/>
      <c r="BL210" s="235"/>
      <c r="BM210" s="235"/>
      <c r="BN210" s="235"/>
      <c r="BO210" s="235"/>
      <c r="BP210" s="235"/>
      <c r="BQ210" s="235"/>
      <c r="BR210" s="235"/>
      <c r="BS210" s="235"/>
      <c r="BT210" s="235"/>
      <c r="BU210" s="235"/>
      <c r="BV210" s="235"/>
      <c r="BW210" s="235"/>
      <c r="BX210" s="235"/>
      <c r="BY210" s="235"/>
      <c r="BZ210" s="235"/>
      <c r="CA210" s="235"/>
      <c r="CB210" s="235"/>
      <c r="CC210" s="235"/>
      <c r="CD210" s="235"/>
      <c r="CE210" s="235"/>
      <c r="CF210" s="235"/>
      <c r="CG210" s="235"/>
      <c r="CH210" s="235"/>
      <c r="CI210" s="235"/>
      <c r="CJ210" s="235"/>
      <c r="CK210" s="235"/>
      <c r="CL210" s="235"/>
      <c r="CM210" s="235"/>
      <c r="CN210" s="235"/>
      <c r="CO210" s="235"/>
      <c r="CP210" s="235"/>
      <c r="CQ210" s="235"/>
      <c r="CR210" s="235"/>
      <c r="CS210" s="235"/>
      <c r="CT210" s="235"/>
      <c r="CU210" s="235"/>
      <c r="CV210" s="235"/>
      <c r="CW210" s="235"/>
      <c r="CX210" s="235"/>
      <c r="CY210" s="235"/>
      <c r="CZ210" s="235"/>
      <c r="DA210" s="235"/>
      <c r="DB210" s="235"/>
      <c r="DC210" s="235"/>
      <c r="DD210" s="235"/>
      <c r="DE210" s="235"/>
      <c r="DF210" s="235"/>
      <c r="DG210" s="235"/>
      <c r="DH210" s="235"/>
      <c r="DI210" s="235"/>
      <c r="DJ210" s="235"/>
      <c r="DK210" s="235"/>
      <c r="DL210" s="235"/>
      <c r="DM210" s="235"/>
      <c r="DN210" s="235"/>
      <c r="DO210" s="235"/>
      <c r="DP210" s="235"/>
      <c r="DQ210" s="235"/>
      <c r="DR210" s="235"/>
      <c r="DS210" s="235"/>
      <c r="DT210" s="235"/>
      <c r="DU210" s="235"/>
      <c r="DV210" s="235"/>
      <c r="DW210" s="235"/>
      <c r="DX210" s="235"/>
      <c r="DY210" s="235"/>
      <c r="DZ210" s="235"/>
      <c r="EA210" s="235"/>
      <c r="EB210" s="235"/>
      <c r="EC210" s="235"/>
      <c r="ED210" s="235"/>
      <c r="EE210" s="235"/>
      <c r="EF210" s="235"/>
      <c r="EG210" s="235"/>
      <c r="EH210" s="235"/>
      <c r="EI210" s="235"/>
      <c r="EJ210" s="235"/>
      <c r="EK210" s="235"/>
      <c r="EL210" s="235"/>
      <c r="EM210" s="235"/>
      <c r="EN210" s="235"/>
      <c r="EO210" s="235"/>
      <c r="EP210" s="235"/>
      <c r="EQ210" s="235"/>
      <c r="ER210" s="235"/>
      <c r="ES210" s="235"/>
      <c r="ET210" s="235"/>
      <c r="EU210" s="235"/>
      <c r="EV210" s="235"/>
      <c r="EW210" s="235"/>
      <c r="EX210" s="235"/>
      <c r="EY210" s="235"/>
      <c r="EZ210" s="235"/>
      <c r="FA210" s="235"/>
      <c r="FB210" s="235"/>
      <c r="FC210" s="235"/>
      <c r="FD210" s="235"/>
    </row>
    <row r="211" spans="2:160" s="1" customFormat="1" x14ac:dyDescent="0.25">
      <c r="B211" s="33"/>
      <c r="C211" s="33"/>
      <c r="D211" s="261"/>
      <c r="E211" s="261"/>
      <c r="F211" s="261"/>
      <c r="G211" s="261"/>
      <c r="H211" s="261"/>
      <c r="I211" s="261"/>
      <c r="J211" s="261"/>
      <c r="K211" s="261"/>
      <c r="L211" s="261"/>
      <c r="M211" s="261"/>
      <c r="N211" s="261"/>
      <c r="O211" s="261"/>
      <c r="P211" s="261"/>
      <c r="Q211" s="261"/>
      <c r="R211" s="261"/>
      <c r="S211" s="261"/>
      <c r="T211" s="261"/>
      <c r="U211" s="235"/>
      <c r="V211" s="235"/>
      <c r="W211" s="235"/>
      <c r="X211" s="235"/>
      <c r="Y211" s="235"/>
      <c r="Z211" s="235"/>
      <c r="AA211" s="235"/>
      <c r="AB211" s="235"/>
      <c r="AC211" s="235"/>
      <c r="AD211" s="235"/>
      <c r="AE211" s="235"/>
      <c r="AF211" s="235"/>
      <c r="AG211" s="235"/>
      <c r="AH211" s="235"/>
      <c r="AI211" s="235"/>
      <c r="AJ211" s="235"/>
      <c r="AK211" s="235"/>
      <c r="AL211" s="235"/>
      <c r="AM211" s="235"/>
      <c r="AN211" s="235"/>
      <c r="AO211" s="235"/>
      <c r="AP211" s="235"/>
      <c r="AQ211" s="235"/>
      <c r="AR211" s="235"/>
      <c r="AS211" s="235"/>
      <c r="AT211" s="235"/>
      <c r="AU211" s="235"/>
      <c r="AV211" s="235"/>
      <c r="AW211" s="235"/>
      <c r="AX211" s="235"/>
      <c r="AY211" s="235"/>
      <c r="AZ211" s="235"/>
      <c r="BA211" s="235"/>
      <c r="BB211" s="235"/>
      <c r="BC211" s="235"/>
      <c r="BD211" s="235"/>
      <c r="BE211" s="235"/>
      <c r="BF211" s="235"/>
      <c r="BG211" s="235"/>
      <c r="BH211" s="235"/>
      <c r="BI211" s="235"/>
      <c r="BJ211" s="235"/>
      <c r="BK211" s="235"/>
      <c r="BL211" s="235"/>
      <c r="BM211" s="235"/>
      <c r="BN211" s="235"/>
      <c r="BO211" s="235"/>
      <c r="BP211" s="235"/>
      <c r="BQ211" s="235"/>
      <c r="BR211" s="235"/>
      <c r="BS211" s="235"/>
      <c r="BT211" s="235"/>
      <c r="BU211" s="235"/>
      <c r="BV211" s="235"/>
      <c r="BW211" s="235"/>
      <c r="BX211" s="235"/>
      <c r="BY211" s="235"/>
      <c r="BZ211" s="235"/>
      <c r="CA211" s="235"/>
      <c r="CB211" s="235"/>
      <c r="CC211" s="235"/>
      <c r="CD211" s="235"/>
      <c r="CE211" s="235"/>
      <c r="CF211" s="235"/>
      <c r="CG211" s="235"/>
      <c r="CH211" s="235"/>
      <c r="CI211" s="235"/>
      <c r="CJ211" s="235"/>
      <c r="CK211" s="235"/>
      <c r="CL211" s="235"/>
      <c r="CM211" s="235"/>
      <c r="CN211" s="235"/>
      <c r="CO211" s="235"/>
      <c r="CP211" s="235"/>
      <c r="CQ211" s="235"/>
      <c r="CR211" s="235"/>
      <c r="CS211" s="235"/>
      <c r="CT211" s="235"/>
      <c r="CU211" s="235"/>
      <c r="CV211" s="235"/>
      <c r="CW211" s="235"/>
      <c r="CX211" s="235"/>
      <c r="CY211" s="235"/>
      <c r="CZ211" s="235"/>
      <c r="DA211" s="235"/>
      <c r="DB211" s="235"/>
      <c r="DC211" s="235"/>
      <c r="DD211" s="235"/>
      <c r="DE211" s="235"/>
      <c r="DF211" s="235"/>
      <c r="DG211" s="235"/>
      <c r="DH211" s="235"/>
      <c r="DI211" s="235"/>
      <c r="DJ211" s="235"/>
      <c r="DK211" s="235"/>
      <c r="DL211" s="235"/>
      <c r="DM211" s="235"/>
      <c r="DN211" s="235"/>
      <c r="DO211" s="235"/>
      <c r="DP211" s="235"/>
      <c r="DQ211" s="235"/>
      <c r="DR211" s="235"/>
      <c r="DS211" s="235"/>
      <c r="DT211" s="235"/>
      <c r="DU211" s="235"/>
      <c r="DV211" s="235"/>
      <c r="DW211" s="235"/>
      <c r="DX211" s="235"/>
      <c r="DY211" s="235"/>
      <c r="DZ211" s="235"/>
      <c r="EA211" s="235"/>
      <c r="EB211" s="235"/>
      <c r="EC211" s="235"/>
      <c r="ED211" s="235"/>
      <c r="EE211" s="235"/>
      <c r="EF211" s="235"/>
      <c r="EG211" s="235"/>
      <c r="EH211" s="235"/>
      <c r="EI211" s="235"/>
      <c r="EJ211" s="235"/>
      <c r="EK211" s="235"/>
      <c r="EL211" s="235"/>
      <c r="EM211" s="235"/>
      <c r="EN211" s="235"/>
      <c r="EO211" s="235"/>
      <c r="EP211" s="235"/>
      <c r="EQ211" s="235"/>
      <c r="ER211" s="235"/>
      <c r="ES211" s="235"/>
      <c r="ET211" s="235"/>
      <c r="EU211" s="235"/>
      <c r="EV211" s="235"/>
      <c r="EW211" s="235"/>
      <c r="EX211" s="235"/>
      <c r="EY211" s="235"/>
      <c r="EZ211" s="235"/>
      <c r="FA211" s="235"/>
      <c r="FB211" s="235"/>
      <c r="FC211" s="235"/>
      <c r="FD211" s="235"/>
    </row>
    <row r="212" spans="2:160" s="1" customFormat="1" x14ac:dyDescent="0.25">
      <c r="B212" s="33"/>
      <c r="C212" s="33"/>
      <c r="D212" s="261"/>
      <c r="E212" s="261"/>
      <c r="F212" s="261"/>
      <c r="G212" s="261"/>
      <c r="H212" s="261"/>
      <c r="I212" s="261"/>
      <c r="J212" s="261"/>
      <c r="K212" s="261"/>
      <c r="L212" s="261"/>
      <c r="M212" s="261"/>
      <c r="N212" s="261"/>
      <c r="O212" s="261"/>
      <c r="P212" s="261"/>
      <c r="Q212" s="261"/>
      <c r="R212" s="261"/>
      <c r="S212" s="261"/>
      <c r="T212" s="261"/>
      <c r="U212" s="235"/>
      <c r="V212" s="235"/>
      <c r="W212" s="235"/>
      <c r="X212" s="235"/>
      <c r="Y212" s="235"/>
      <c r="Z212" s="235"/>
      <c r="AA212" s="235"/>
      <c r="AB212" s="235"/>
      <c r="AC212" s="235"/>
      <c r="AD212" s="235"/>
      <c r="AE212" s="235"/>
      <c r="AF212" s="235"/>
      <c r="AG212" s="235"/>
      <c r="AH212" s="235"/>
      <c r="AI212" s="235"/>
      <c r="AJ212" s="235"/>
      <c r="AK212" s="235"/>
      <c r="AL212" s="235"/>
      <c r="AM212" s="235"/>
      <c r="AN212" s="235"/>
      <c r="AO212" s="235"/>
      <c r="AP212" s="235"/>
      <c r="AQ212" s="235"/>
      <c r="AR212" s="235"/>
      <c r="AS212" s="235"/>
      <c r="AT212" s="235"/>
      <c r="AU212" s="235"/>
      <c r="AV212" s="235"/>
      <c r="AW212" s="235"/>
      <c r="AX212" s="235"/>
      <c r="AY212" s="235"/>
      <c r="AZ212" s="235"/>
      <c r="BA212" s="235"/>
      <c r="BB212" s="235"/>
      <c r="BC212" s="235"/>
      <c r="BD212" s="235"/>
      <c r="BE212" s="235"/>
      <c r="BF212" s="235"/>
      <c r="BG212" s="235"/>
      <c r="BH212" s="235"/>
      <c r="BI212" s="235"/>
      <c r="BJ212" s="235"/>
      <c r="BK212" s="235"/>
      <c r="BL212" s="235"/>
      <c r="BM212" s="235"/>
      <c r="BN212" s="235"/>
      <c r="BO212" s="235"/>
      <c r="BP212" s="235"/>
      <c r="BQ212" s="235"/>
      <c r="BR212" s="235"/>
      <c r="BS212" s="235"/>
      <c r="BT212" s="235"/>
      <c r="BU212" s="235"/>
      <c r="BV212" s="235"/>
      <c r="BW212" s="235"/>
      <c r="BX212" s="235"/>
      <c r="BY212" s="235"/>
      <c r="BZ212" s="235"/>
      <c r="CA212" s="235"/>
      <c r="CB212" s="235"/>
      <c r="CC212" s="235"/>
      <c r="CD212" s="235"/>
      <c r="CE212" s="235"/>
      <c r="CF212" s="235"/>
      <c r="CG212" s="235"/>
      <c r="CH212" s="235"/>
      <c r="CI212" s="235"/>
      <c r="CJ212" s="235"/>
      <c r="CK212" s="235"/>
      <c r="CL212" s="235"/>
      <c r="CM212" s="235"/>
      <c r="CN212" s="235"/>
      <c r="CO212" s="235"/>
      <c r="CP212" s="235"/>
      <c r="CQ212" s="235"/>
      <c r="CR212" s="235"/>
      <c r="CS212" s="235"/>
      <c r="CT212" s="235"/>
      <c r="CU212" s="235"/>
      <c r="CV212" s="235"/>
      <c r="CW212" s="235"/>
      <c r="CX212" s="235"/>
      <c r="CY212" s="235"/>
      <c r="CZ212" s="235"/>
      <c r="DA212" s="235"/>
      <c r="DB212" s="235"/>
      <c r="DC212" s="235"/>
      <c r="DD212" s="235"/>
      <c r="DE212" s="235"/>
      <c r="DF212" s="235"/>
      <c r="DG212" s="235"/>
      <c r="DH212" s="235"/>
      <c r="DI212" s="235"/>
      <c r="DJ212" s="235"/>
      <c r="DK212" s="235"/>
      <c r="DL212" s="235"/>
      <c r="DM212" s="235"/>
      <c r="DN212" s="235"/>
      <c r="DO212" s="235"/>
      <c r="DP212" s="235"/>
      <c r="DQ212" s="235"/>
      <c r="DR212" s="235"/>
      <c r="DS212" s="235"/>
      <c r="DT212" s="235"/>
      <c r="DU212" s="235"/>
      <c r="DV212" s="235"/>
      <c r="DW212" s="235"/>
      <c r="DX212" s="235"/>
      <c r="DY212" s="235"/>
      <c r="DZ212" s="235"/>
      <c r="EA212" s="235"/>
      <c r="EB212" s="235"/>
      <c r="EC212" s="235"/>
      <c r="ED212" s="235"/>
      <c r="EE212" s="235"/>
      <c r="EF212" s="235"/>
      <c r="EG212" s="235"/>
      <c r="EH212" s="235"/>
      <c r="EI212" s="235"/>
      <c r="EJ212" s="235"/>
      <c r="EK212" s="235"/>
      <c r="EL212" s="235"/>
      <c r="EM212" s="235"/>
      <c r="EN212" s="235"/>
      <c r="EO212" s="235"/>
      <c r="EP212" s="235"/>
      <c r="EQ212" s="235"/>
      <c r="ER212" s="235"/>
      <c r="ES212" s="235"/>
      <c r="ET212" s="235"/>
      <c r="EU212" s="235"/>
      <c r="EV212" s="235"/>
      <c r="EW212" s="235"/>
      <c r="EX212" s="235"/>
      <c r="EY212" s="235"/>
      <c r="EZ212" s="235"/>
      <c r="FA212" s="235"/>
      <c r="FB212" s="235"/>
      <c r="FC212" s="235"/>
      <c r="FD212" s="235"/>
    </row>
    <row r="213" spans="2:160" s="1" customFormat="1" x14ac:dyDescent="0.25">
      <c r="B213" s="33"/>
      <c r="C213" s="33"/>
      <c r="D213" s="261"/>
      <c r="E213" s="261"/>
      <c r="F213" s="261"/>
      <c r="G213" s="261"/>
      <c r="H213" s="261"/>
      <c r="I213" s="261"/>
      <c r="J213" s="261"/>
      <c r="K213" s="261"/>
      <c r="L213" s="261"/>
      <c r="M213" s="261"/>
      <c r="N213" s="261"/>
      <c r="O213" s="261"/>
      <c r="P213" s="261"/>
      <c r="Q213" s="261"/>
      <c r="R213" s="261"/>
      <c r="S213" s="261"/>
      <c r="T213" s="261"/>
      <c r="U213" s="235"/>
      <c r="V213" s="235"/>
      <c r="W213" s="235"/>
      <c r="X213" s="235"/>
      <c r="Y213" s="235"/>
      <c r="Z213" s="235"/>
      <c r="AA213" s="235"/>
      <c r="AB213" s="235"/>
      <c r="AC213" s="235"/>
      <c r="AD213" s="235"/>
      <c r="AE213" s="235"/>
      <c r="AF213" s="235"/>
      <c r="AG213" s="235"/>
      <c r="AH213" s="235"/>
      <c r="AI213" s="235"/>
      <c r="AJ213" s="235"/>
      <c r="AK213" s="235"/>
      <c r="AL213" s="235"/>
      <c r="AM213" s="235"/>
      <c r="AN213" s="235"/>
      <c r="AO213" s="235"/>
      <c r="AP213" s="235"/>
      <c r="AQ213" s="235"/>
      <c r="AR213" s="235"/>
      <c r="AS213" s="235"/>
      <c r="AT213" s="235"/>
      <c r="AU213" s="235"/>
      <c r="AV213" s="235"/>
      <c r="AW213" s="235"/>
      <c r="AX213" s="235"/>
      <c r="AY213" s="235"/>
      <c r="AZ213" s="235"/>
      <c r="BA213" s="235"/>
      <c r="BB213" s="235"/>
      <c r="BC213" s="235"/>
      <c r="BD213" s="235"/>
      <c r="BE213" s="235"/>
      <c r="BF213" s="235"/>
      <c r="BG213" s="235"/>
      <c r="BH213" s="235"/>
      <c r="BI213" s="235"/>
      <c r="BJ213" s="235"/>
      <c r="BK213" s="235"/>
      <c r="BL213" s="235"/>
      <c r="BM213" s="235"/>
      <c r="BN213" s="235"/>
      <c r="BO213" s="235"/>
      <c r="BP213" s="235"/>
      <c r="BQ213" s="235"/>
      <c r="BR213" s="235"/>
      <c r="BS213" s="235"/>
      <c r="BT213" s="235"/>
      <c r="BU213" s="235"/>
      <c r="BV213" s="235"/>
      <c r="BW213" s="235"/>
      <c r="BX213" s="235"/>
      <c r="BY213" s="235"/>
      <c r="BZ213" s="235"/>
      <c r="CA213" s="235"/>
      <c r="CB213" s="235"/>
      <c r="CC213" s="235"/>
      <c r="CD213" s="235"/>
      <c r="CE213" s="235"/>
      <c r="CF213" s="235"/>
      <c r="CG213" s="235"/>
      <c r="CH213" s="235"/>
      <c r="CI213" s="235"/>
      <c r="CJ213" s="235"/>
      <c r="CK213" s="235"/>
      <c r="CL213" s="235"/>
      <c r="CM213" s="235"/>
      <c r="CN213" s="235"/>
      <c r="CO213" s="235"/>
      <c r="CP213" s="235"/>
      <c r="CQ213" s="235"/>
      <c r="CR213" s="235"/>
      <c r="CS213" s="235"/>
      <c r="CT213" s="235"/>
      <c r="CU213" s="235"/>
      <c r="CV213" s="235"/>
      <c r="CW213" s="235"/>
      <c r="CX213" s="235"/>
      <c r="CY213" s="235"/>
      <c r="CZ213" s="235"/>
      <c r="DA213" s="235"/>
      <c r="DB213" s="235"/>
      <c r="DC213" s="235"/>
      <c r="DD213" s="235"/>
      <c r="DE213" s="235"/>
      <c r="DF213" s="235"/>
      <c r="DG213" s="235"/>
      <c r="DH213" s="235"/>
      <c r="DI213" s="235"/>
      <c r="DJ213" s="235"/>
      <c r="DK213" s="235"/>
      <c r="DL213" s="235"/>
      <c r="DM213" s="235"/>
      <c r="DN213" s="235"/>
      <c r="DO213" s="235"/>
      <c r="DP213" s="235"/>
      <c r="DQ213" s="235"/>
      <c r="DR213" s="235"/>
      <c r="DS213" s="235"/>
      <c r="DT213" s="235"/>
      <c r="DU213" s="235"/>
      <c r="DV213" s="235"/>
      <c r="DW213" s="235"/>
      <c r="DX213" s="235"/>
      <c r="DY213" s="235"/>
      <c r="DZ213" s="235"/>
      <c r="EA213" s="235"/>
      <c r="EB213" s="235"/>
      <c r="EC213" s="235"/>
      <c r="ED213" s="235"/>
      <c r="EE213" s="235"/>
      <c r="EF213" s="235"/>
      <c r="EG213" s="235"/>
      <c r="EH213" s="235"/>
      <c r="EI213" s="235"/>
      <c r="EJ213" s="235"/>
      <c r="EK213" s="235"/>
      <c r="EL213" s="235"/>
      <c r="EM213" s="235"/>
      <c r="EN213" s="235"/>
      <c r="EO213" s="235"/>
      <c r="EP213" s="235"/>
      <c r="EQ213" s="235"/>
      <c r="ER213" s="235"/>
      <c r="ES213" s="235"/>
      <c r="ET213" s="235"/>
      <c r="EU213" s="235"/>
      <c r="EV213" s="235"/>
      <c r="EW213" s="235"/>
      <c r="EX213" s="235"/>
      <c r="EY213" s="235"/>
      <c r="EZ213" s="235"/>
      <c r="FA213" s="235"/>
      <c r="FB213" s="235"/>
      <c r="FC213" s="235"/>
      <c r="FD213" s="235"/>
    </row>
    <row r="214" spans="2:160" s="1" customFormat="1" x14ac:dyDescent="0.25">
      <c r="B214" s="33"/>
      <c r="C214" s="33"/>
      <c r="D214" s="261"/>
      <c r="E214" s="261"/>
      <c r="F214" s="261"/>
      <c r="G214" s="261"/>
      <c r="H214" s="261"/>
      <c r="I214" s="261"/>
      <c r="J214" s="261"/>
      <c r="K214" s="261"/>
      <c r="L214" s="261"/>
      <c r="M214" s="261"/>
      <c r="N214" s="261"/>
      <c r="O214" s="261"/>
      <c r="P214" s="261"/>
      <c r="Q214" s="261"/>
      <c r="R214" s="261"/>
      <c r="S214" s="261"/>
      <c r="T214" s="261"/>
      <c r="U214" s="235"/>
      <c r="V214" s="235"/>
      <c r="W214" s="235"/>
      <c r="X214" s="235"/>
      <c r="Y214" s="235"/>
      <c r="Z214" s="235"/>
      <c r="AA214" s="235"/>
      <c r="AB214" s="235"/>
      <c r="AC214" s="235"/>
      <c r="AD214" s="235"/>
      <c r="AE214" s="235"/>
      <c r="AF214" s="235"/>
      <c r="AG214" s="235"/>
      <c r="AH214" s="235"/>
      <c r="AI214" s="235"/>
      <c r="AJ214" s="235"/>
      <c r="AK214" s="235"/>
      <c r="AL214" s="235"/>
      <c r="AM214" s="235"/>
      <c r="AN214" s="235"/>
      <c r="AO214" s="235"/>
      <c r="AP214" s="235"/>
      <c r="AQ214" s="235"/>
      <c r="AR214" s="235"/>
      <c r="AS214" s="235"/>
      <c r="AT214" s="235"/>
      <c r="AU214" s="235"/>
      <c r="AV214" s="235"/>
      <c r="AW214" s="235"/>
      <c r="AX214" s="235"/>
      <c r="AY214" s="235"/>
      <c r="AZ214" s="235"/>
      <c r="BA214" s="235"/>
      <c r="BB214" s="235"/>
      <c r="BC214" s="235"/>
      <c r="BD214" s="235"/>
      <c r="BE214" s="235"/>
      <c r="BF214" s="235"/>
      <c r="BG214" s="235"/>
      <c r="BH214" s="235"/>
      <c r="BI214" s="235"/>
      <c r="BJ214" s="235"/>
      <c r="BK214" s="235"/>
      <c r="BL214" s="235"/>
      <c r="BM214" s="235"/>
      <c r="BN214" s="235"/>
      <c r="BO214" s="235"/>
      <c r="BP214" s="235"/>
      <c r="BQ214" s="235"/>
      <c r="BR214" s="235"/>
      <c r="BS214" s="235"/>
      <c r="BT214" s="235"/>
      <c r="BU214" s="235"/>
      <c r="BV214" s="235"/>
      <c r="BW214" s="235"/>
      <c r="BX214" s="235"/>
      <c r="BY214" s="235"/>
      <c r="BZ214" s="235"/>
      <c r="CA214" s="235"/>
      <c r="CB214" s="235"/>
      <c r="CC214" s="235"/>
      <c r="CD214" s="235"/>
      <c r="CE214" s="235"/>
      <c r="CF214" s="235"/>
      <c r="CG214" s="235"/>
      <c r="CH214" s="235"/>
      <c r="CI214" s="235"/>
      <c r="CJ214" s="235"/>
      <c r="CK214" s="235"/>
      <c r="CL214" s="235"/>
      <c r="CM214" s="235"/>
      <c r="CN214" s="235"/>
      <c r="CO214" s="235"/>
      <c r="CP214" s="235"/>
      <c r="CQ214" s="235"/>
      <c r="CR214" s="235"/>
      <c r="CS214" s="235"/>
      <c r="CT214" s="235"/>
      <c r="CU214" s="235"/>
      <c r="CV214" s="235"/>
      <c r="CW214" s="235"/>
      <c r="CX214" s="235"/>
      <c r="CY214" s="235"/>
      <c r="CZ214" s="235"/>
      <c r="DA214" s="235"/>
      <c r="DB214" s="235"/>
      <c r="DC214" s="235"/>
      <c r="DD214" s="235"/>
      <c r="DE214" s="235"/>
      <c r="DF214" s="235"/>
      <c r="DG214" s="235"/>
      <c r="DH214" s="235"/>
      <c r="DI214" s="235"/>
      <c r="DJ214" s="235"/>
      <c r="DK214" s="235"/>
      <c r="DL214" s="235"/>
      <c r="DM214" s="235"/>
      <c r="DN214" s="235"/>
      <c r="DO214" s="235"/>
      <c r="DP214" s="235"/>
      <c r="DQ214" s="235"/>
      <c r="DR214" s="235"/>
      <c r="DS214" s="235"/>
      <c r="DT214" s="235"/>
      <c r="DU214" s="235"/>
      <c r="DV214" s="235"/>
      <c r="DW214" s="235"/>
      <c r="DX214" s="235"/>
      <c r="DY214" s="235"/>
      <c r="DZ214" s="235"/>
      <c r="EA214" s="235"/>
      <c r="EB214" s="235"/>
      <c r="EC214" s="235"/>
      <c r="ED214" s="235"/>
      <c r="EE214" s="235"/>
      <c r="EF214" s="235"/>
      <c r="EG214" s="235"/>
      <c r="EH214" s="235"/>
      <c r="EI214" s="235"/>
      <c r="EJ214" s="235"/>
      <c r="EK214" s="235"/>
      <c r="EL214" s="235"/>
      <c r="EM214" s="235"/>
      <c r="EN214" s="235"/>
      <c r="EO214" s="235"/>
      <c r="EP214" s="235"/>
      <c r="EQ214" s="235"/>
      <c r="ER214" s="235"/>
      <c r="ES214" s="235"/>
      <c r="ET214" s="235"/>
      <c r="EU214" s="235"/>
      <c r="EV214" s="235"/>
      <c r="EW214" s="235"/>
      <c r="EX214" s="235"/>
      <c r="EY214" s="235"/>
      <c r="EZ214" s="235"/>
      <c r="FA214" s="235"/>
      <c r="FB214" s="235"/>
      <c r="FC214" s="235"/>
      <c r="FD214" s="235"/>
    </row>
    <row r="215" spans="2:160" s="1" customFormat="1" x14ac:dyDescent="0.25">
      <c r="B215" s="33"/>
      <c r="C215" s="33"/>
      <c r="D215" s="261"/>
      <c r="E215" s="261"/>
      <c r="F215" s="261"/>
      <c r="G215" s="261"/>
      <c r="H215" s="261"/>
      <c r="I215" s="261"/>
      <c r="J215" s="261"/>
      <c r="K215" s="261"/>
      <c r="L215" s="261"/>
      <c r="M215" s="261"/>
      <c r="N215" s="261"/>
      <c r="O215" s="261"/>
      <c r="P215" s="261"/>
      <c r="Q215" s="261"/>
      <c r="R215" s="261"/>
      <c r="S215" s="261"/>
      <c r="T215" s="261"/>
      <c r="U215" s="235"/>
      <c r="V215" s="235"/>
      <c r="W215" s="235"/>
      <c r="X215" s="235"/>
      <c r="Y215" s="235"/>
      <c r="Z215" s="235"/>
      <c r="AA215" s="235"/>
      <c r="AB215" s="235"/>
      <c r="AC215" s="235"/>
      <c r="AD215" s="235"/>
      <c r="AE215" s="235"/>
      <c r="AF215" s="235"/>
      <c r="AG215" s="235"/>
      <c r="AH215" s="235"/>
      <c r="AI215" s="235"/>
      <c r="AJ215" s="235"/>
      <c r="AK215" s="235"/>
      <c r="AL215" s="235"/>
      <c r="AM215" s="235"/>
      <c r="AN215" s="235"/>
      <c r="AO215" s="235"/>
      <c r="AP215" s="235"/>
      <c r="AQ215" s="235"/>
      <c r="AR215" s="235"/>
      <c r="AS215" s="235"/>
      <c r="AT215" s="235"/>
      <c r="AU215" s="235"/>
      <c r="AV215" s="235"/>
      <c r="AW215" s="235"/>
      <c r="AX215" s="235"/>
      <c r="AY215" s="235"/>
      <c r="AZ215" s="235"/>
      <c r="BA215" s="235"/>
      <c r="BB215" s="235"/>
      <c r="BC215" s="235"/>
      <c r="BD215" s="235"/>
      <c r="BE215" s="235"/>
      <c r="BF215" s="235"/>
      <c r="BG215" s="235"/>
      <c r="BH215" s="235"/>
      <c r="BI215" s="235"/>
      <c r="BJ215" s="235"/>
      <c r="BK215" s="235"/>
      <c r="BL215" s="235"/>
      <c r="BM215" s="235"/>
      <c r="BN215" s="235"/>
      <c r="BO215" s="235"/>
      <c r="BP215" s="235"/>
      <c r="BQ215" s="235"/>
      <c r="BR215" s="235"/>
      <c r="BS215" s="235"/>
      <c r="BT215" s="235"/>
      <c r="BU215" s="235"/>
      <c r="BV215" s="235"/>
      <c r="BW215" s="235"/>
      <c r="BX215" s="235"/>
      <c r="BY215" s="235"/>
      <c r="BZ215" s="235"/>
      <c r="CA215" s="235"/>
      <c r="CB215" s="235"/>
      <c r="CC215" s="235"/>
      <c r="CD215" s="235"/>
      <c r="CE215" s="235"/>
      <c r="CF215" s="235"/>
      <c r="CG215" s="235"/>
      <c r="CH215" s="235"/>
      <c r="CI215" s="235"/>
      <c r="CJ215" s="235"/>
      <c r="CK215" s="235"/>
      <c r="CL215" s="235"/>
      <c r="CM215" s="235"/>
      <c r="CN215" s="235"/>
      <c r="CO215" s="235"/>
      <c r="CP215" s="235"/>
      <c r="CQ215" s="235"/>
      <c r="CR215" s="235"/>
      <c r="CS215" s="235"/>
      <c r="CT215" s="235"/>
      <c r="CU215" s="235"/>
      <c r="CV215" s="235"/>
      <c r="CW215" s="235"/>
      <c r="CX215" s="235"/>
      <c r="CY215" s="235"/>
      <c r="CZ215" s="235"/>
      <c r="DA215" s="235"/>
      <c r="DB215" s="235"/>
      <c r="DC215" s="235"/>
      <c r="DD215" s="235"/>
      <c r="DE215" s="235"/>
      <c r="DF215" s="235"/>
      <c r="DG215" s="235"/>
      <c r="DH215" s="235"/>
      <c r="DI215" s="235"/>
      <c r="DJ215" s="235"/>
      <c r="DK215" s="235"/>
      <c r="DL215" s="235"/>
      <c r="DM215" s="235"/>
      <c r="DN215" s="235"/>
      <c r="DO215" s="235"/>
      <c r="DP215" s="235"/>
      <c r="DQ215" s="235"/>
      <c r="DR215" s="235"/>
      <c r="DS215" s="235"/>
      <c r="DT215" s="235"/>
      <c r="DU215" s="235"/>
      <c r="DV215" s="235"/>
      <c r="DW215" s="235"/>
      <c r="DX215" s="235"/>
      <c r="DY215" s="235"/>
      <c r="DZ215" s="235"/>
      <c r="EA215" s="235"/>
      <c r="EB215" s="235"/>
      <c r="EC215" s="235"/>
      <c r="ED215" s="235"/>
      <c r="EE215" s="235"/>
      <c r="EF215" s="235"/>
      <c r="EG215" s="235"/>
      <c r="EH215" s="235"/>
      <c r="EI215" s="235"/>
      <c r="EJ215" s="235"/>
      <c r="EK215" s="235"/>
      <c r="EL215" s="235"/>
      <c r="EM215" s="235"/>
      <c r="EN215" s="235"/>
      <c r="EO215" s="235"/>
      <c r="EP215" s="235"/>
      <c r="EQ215" s="235"/>
      <c r="ER215" s="235"/>
      <c r="ES215" s="235"/>
      <c r="ET215" s="235"/>
      <c r="EU215" s="235"/>
      <c r="EV215" s="235"/>
      <c r="EW215" s="235"/>
      <c r="EX215" s="235"/>
      <c r="EY215" s="235"/>
      <c r="EZ215" s="235"/>
      <c r="FA215" s="235"/>
      <c r="FB215" s="235"/>
      <c r="FC215" s="235"/>
      <c r="FD215" s="235"/>
    </row>
    <row r="216" spans="2:160" s="1" customFormat="1" x14ac:dyDescent="0.25">
      <c r="B216" s="33"/>
      <c r="C216" s="33"/>
      <c r="D216" s="261"/>
      <c r="E216" s="261"/>
      <c r="F216" s="261"/>
      <c r="G216" s="261"/>
      <c r="H216" s="261"/>
      <c r="I216" s="261"/>
      <c r="J216" s="261"/>
      <c r="K216" s="261"/>
      <c r="L216" s="261"/>
      <c r="M216" s="261"/>
      <c r="N216" s="261"/>
      <c r="O216" s="261"/>
      <c r="P216" s="261"/>
      <c r="Q216" s="261"/>
      <c r="R216" s="261"/>
      <c r="S216" s="261"/>
      <c r="T216" s="261"/>
      <c r="U216" s="235"/>
      <c r="V216" s="235"/>
      <c r="W216" s="235"/>
      <c r="X216" s="235"/>
      <c r="Y216" s="235"/>
      <c r="Z216" s="235"/>
      <c r="AA216" s="235"/>
      <c r="AB216" s="235"/>
      <c r="AC216" s="235"/>
      <c r="AD216" s="235"/>
      <c r="AE216" s="235"/>
      <c r="AF216" s="235"/>
      <c r="AG216" s="235"/>
      <c r="AH216" s="235"/>
      <c r="AI216" s="235"/>
      <c r="AJ216" s="235"/>
      <c r="AK216" s="235"/>
      <c r="AL216" s="235"/>
      <c r="AM216" s="235"/>
      <c r="AN216" s="235"/>
      <c r="AO216" s="235"/>
      <c r="AP216" s="235"/>
      <c r="AQ216" s="235"/>
      <c r="AR216" s="235"/>
      <c r="AS216" s="235"/>
      <c r="AT216" s="235"/>
      <c r="AU216" s="235"/>
      <c r="AV216" s="235"/>
      <c r="AW216" s="235"/>
      <c r="AX216" s="235"/>
      <c r="AY216" s="235"/>
      <c r="AZ216" s="235"/>
      <c r="BA216" s="235"/>
      <c r="BB216" s="235"/>
      <c r="BC216" s="235"/>
      <c r="BD216" s="235"/>
      <c r="BE216" s="235"/>
      <c r="BF216" s="235"/>
      <c r="BG216" s="235"/>
      <c r="BH216" s="235"/>
      <c r="BI216" s="235"/>
      <c r="BJ216" s="235"/>
      <c r="BK216" s="235"/>
      <c r="BL216" s="235"/>
      <c r="BM216" s="235"/>
      <c r="BN216" s="235"/>
      <c r="BO216" s="235"/>
      <c r="BP216" s="235"/>
      <c r="BQ216" s="235"/>
      <c r="BR216" s="235"/>
      <c r="BS216" s="235"/>
      <c r="BT216" s="235"/>
      <c r="BU216" s="235"/>
      <c r="BV216" s="235"/>
      <c r="BW216" s="235"/>
      <c r="BX216" s="235"/>
      <c r="BY216" s="235"/>
      <c r="BZ216" s="235"/>
      <c r="CA216" s="235"/>
      <c r="CB216" s="235"/>
      <c r="CC216" s="235"/>
      <c r="CD216" s="235"/>
      <c r="CE216" s="235"/>
      <c r="CF216" s="235"/>
      <c r="CG216" s="235"/>
      <c r="CH216" s="235"/>
      <c r="CI216" s="235"/>
      <c r="CJ216" s="235"/>
      <c r="CK216" s="235"/>
      <c r="CL216" s="235"/>
      <c r="CM216" s="235"/>
      <c r="CN216" s="235"/>
      <c r="CO216" s="235"/>
      <c r="CP216" s="235"/>
      <c r="CQ216" s="235"/>
      <c r="CR216" s="235"/>
      <c r="CS216" s="235"/>
      <c r="CT216" s="235"/>
      <c r="CU216" s="235"/>
      <c r="CV216" s="235"/>
      <c r="CW216" s="235"/>
      <c r="CX216" s="235"/>
      <c r="CY216" s="235"/>
      <c r="CZ216" s="235"/>
      <c r="DA216" s="235"/>
      <c r="DB216" s="235"/>
      <c r="DC216" s="235"/>
      <c r="DD216" s="235"/>
      <c r="DE216" s="235"/>
      <c r="DF216" s="235"/>
      <c r="DG216" s="235"/>
      <c r="DH216" s="235"/>
      <c r="DI216" s="235"/>
      <c r="DJ216" s="235"/>
      <c r="DK216" s="235"/>
      <c r="DL216" s="235"/>
      <c r="DM216" s="235"/>
      <c r="DN216" s="235"/>
      <c r="DO216" s="235"/>
      <c r="DP216" s="235"/>
      <c r="DQ216" s="235"/>
      <c r="DR216" s="235"/>
      <c r="DS216" s="235"/>
      <c r="DT216" s="235"/>
      <c r="DU216" s="235"/>
      <c r="DV216" s="235"/>
      <c r="DW216" s="235"/>
      <c r="DX216" s="235"/>
      <c r="DY216" s="235"/>
      <c r="DZ216" s="235"/>
      <c r="EA216" s="235"/>
      <c r="EB216" s="235"/>
      <c r="EC216" s="235"/>
      <c r="ED216" s="235"/>
      <c r="EE216" s="235"/>
      <c r="EF216" s="235"/>
      <c r="EG216" s="235"/>
      <c r="EH216" s="235"/>
      <c r="EI216" s="235"/>
      <c r="EJ216" s="235"/>
      <c r="EK216" s="235"/>
      <c r="EL216" s="235"/>
      <c r="EM216" s="235"/>
      <c r="EN216" s="235"/>
      <c r="EO216" s="235"/>
      <c r="EP216" s="235"/>
      <c r="EQ216" s="235"/>
      <c r="ER216" s="235"/>
      <c r="ES216" s="235"/>
      <c r="ET216" s="235"/>
      <c r="EU216" s="235"/>
      <c r="EV216" s="235"/>
      <c r="EW216" s="235"/>
      <c r="EX216" s="235"/>
      <c r="EY216" s="235"/>
      <c r="EZ216" s="235"/>
      <c r="FA216" s="235"/>
      <c r="FB216" s="235"/>
      <c r="FC216" s="235"/>
      <c r="FD216" s="235"/>
    </row>
    <row r="217" spans="2:160" s="1" customFormat="1" x14ac:dyDescent="0.25">
      <c r="B217" s="33"/>
      <c r="C217" s="33"/>
      <c r="D217" s="261"/>
      <c r="E217" s="261"/>
      <c r="F217" s="261"/>
      <c r="G217" s="261"/>
      <c r="H217" s="261"/>
      <c r="I217" s="261"/>
      <c r="J217" s="261"/>
      <c r="K217" s="261"/>
      <c r="L217" s="261"/>
      <c r="M217" s="261"/>
      <c r="N217" s="261"/>
      <c r="O217" s="261"/>
      <c r="P217" s="261"/>
      <c r="Q217" s="261"/>
      <c r="R217" s="261"/>
      <c r="S217" s="261"/>
      <c r="T217" s="261"/>
      <c r="U217" s="235"/>
      <c r="V217" s="235"/>
      <c r="W217" s="235"/>
      <c r="X217" s="235"/>
      <c r="Y217" s="235"/>
      <c r="Z217" s="235"/>
      <c r="AA217" s="235"/>
      <c r="AB217" s="235"/>
      <c r="AC217" s="235"/>
      <c r="AD217" s="235"/>
      <c r="AE217" s="235"/>
      <c r="AF217" s="235"/>
      <c r="AG217" s="235"/>
      <c r="AH217" s="235"/>
      <c r="AI217" s="235"/>
      <c r="AJ217" s="235"/>
      <c r="AK217" s="235"/>
      <c r="AL217" s="235"/>
      <c r="AM217" s="235"/>
      <c r="AN217" s="235"/>
      <c r="AO217" s="235"/>
      <c r="AP217" s="235"/>
      <c r="AQ217" s="235"/>
      <c r="AR217" s="235"/>
      <c r="AS217" s="235"/>
      <c r="AT217" s="235"/>
      <c r="AU217" s="235"/>
      <c r="AV217" s="235"/>
      <c r="AW217" s="235"/>
      <c r="AX217" s="235"/>
      <c r="AY217" s="235"/>
      <c r="AZ217" s="235"/>
      <c r="BA217" s="235"/>
      <c r="BB217" s="235"/>
      <c r="BC217" s="235"/>
      <c r="BD217" s="235"/>
      <c r="BE217" s="235"/>
      <c r="BF217" s="235"/>
      <c r="BG217" s="235"/>
      <c r="BH217" s="235"/>
      <c r="BI217" s="235"/>
      <c r="BJ217" s="235"/>
      <c r="BK217" s="235"/>
      <c r="BL217" s="235"/>
      <c r="BM217" s="235"/>
      <c r="BN217" s="235"/>
      <c r="BO217" s="235"/>
      <c r="BP217" s="235"/>
      <c r="BQ217" s="235"/>
      <c r="BR217" s="235"/>
      <c r="BS217" s="235"/>
      <c r="BT217" s="235"/>
      <c r="BU217" s="235"/>
      <c r="BV217" s="235"/>
      <c r="BW217" s="235"/>
      <c r="BX217" s="235"/>
      <c r="BY217" s="235"/>
      <c r="BZ217" s="235"/>
      <c r="CA217" s="235"/>
      <c r="CB217" s="235"/>
      <c r="CC217" s="235"/>
      <c r="CD217" s="235"/>
      <c r="CE217" s="235"/>
      <c r="CF217" s="235"/>
      <c r="CG217" s="235"/>
      <c r="CH217" s="235"/>
      <c r="CI217" s="235"/>
      <c r="CJ217" s="235"/>
      <c r="CK217" s="235"/>
      <c r="CL217" s="235"/>
      <c r="CM217" s="235"/>
      <c r="CN217" s="235"/>
      <c r="CO217" s="235"/>
      <c r="CP217" s="235"/>
      <c r="CQ217" s="235"/>
      <c r="CR217" s="235"/>
      <c r="CS217" s="235"/>
      <c r="CT217" s="235"/>
      <c r="CU217" s="235"/>
      <c r="CV217" s="235"/>
      <c r="CW217" s="235"/>
      <c r="CX217" s="235"/>
      <c r="CY217" s="235"/>
      <c r="CZ217" s="235"/>
      <c r="DA217" s="235"/>
      <c r="DB217" s="235"/>
      <c r="DC217" s="235"/>
      <c r="DD217" s="235"/>
      <c r="DE217" s="235"/>
      <c r="DF217" s="235"/>
      <c r="DG217" s="235"/>
      <c r="DH217" s="235"/>
      <c r="DI217" s="235"/>
      <c r="DJ217" s="235"/>
      <c r="DK217" s="235"/>
      <c r="DL217" s="235"/>
      <c r="DM217" s="235"/>
      <c r="DN217" s="235"/>
      <c r="DO217" s="235"/>
      <c r="DP217" s="235"/>
      <c r="DQ217" s="235"/>
      <c r="DR217" s="235"/>
      <c r="DS217" s="235"/>
      <c r="DT217" s="235"/>
      <c r="DU217" s="235"/>
      <c r="DV217" s="235"/>
      <c r="DW217" s="235"/>
      <c r="DX217" s="235"/>
      <c r="DY217" s="235"/>
      <c r="DZ217" s="235"/>
      <c r="EA217" s="235"/>
      <c r="EB217" s="235"/>
      <c r="EC217" s="235"/>
      <c r="ED217" s="235"/>
      <c r="EE217" s="235"/>
      <c r="EF217" s="235"/>
      <c r="EG217" s="235"/>
      <c r="EH217" s="235"/>
      <c r="EI217" s="235"/>
      <c r="EJ217" s="235"/>
      <c r="EK217" s="235"/>
      <c r="EL217" s="235"/>
      <c r="EM217" s="235"/>
      <c r="EN217" s="235"/>
      <c r="EO217" s="235"/>
      <c r="EP217" s="235"/>
      <c r="EQ217" s="235"/>
      <c r="ER217" s="235"/>
      <c r="ES217" s="235"/>
      <c r="ET217" s="235"/>
      <c r="EU217" s="235"/>
      <c r="EV217" s="235"/>
      <c r="EW217" s="235"/>
      <c r="EX217" s="235"/>
      <c r="EY217" s="235"/>
      <c r="EZ217" s="235"/>
      <c r="FA217" s="235"/>
      <c r="FB217" s="235"/>
      <c r="FC217" s="235"/>
      <c r="FD217" s="235"/>
    </row>
    <row r="218" spans="2:160" s="1" customFormat="1" x14ac:dyDescent="0.25">
      <c r="B218" s="33"/>
      <c r="C218" s="33"/>
      <c r="D218" s="261"/>
      <c r="E218" s="261"/>
      <c r="F218" s="261"/>
      <c r="G218" s="261"/>
      <c r="H218" s="261"/>
      <c r="I218" s="261"/>
      <c r="J218" s="261"/>
      <c r="K218" s="261"/>
      <c r="L218" s="261"/>
      <c r="M218" s="261"/>
      <c r="N218" s="261"/>
      <c r="O218" s="261"/>
      <c r="P218" s="261"/>
      <c r="Q218" s="261"/>
      <c r="R218" s="261"/>
      <c r="S218" s="261"/>
      <c r="T218" s="261"/>
      <c r="U218" s="235"/>
      <c r="V218" s="235"/>
      <c r="W218" s="235"/>
      <c r="X218" s="235"/>
      <c r="Y218" s="235"/>
      <c r="Z218" s="235"/>
      <c r="AA218" s="235"/>
      <c r="AB218" s="235"/>
      <c r="AC218" s="235"/>
      <c r="AD218" s="235"/>
      <c r="AE218" s="235"/>
      <c r="AF218" s="235"/>
      <c r="AG218" s="235"/>
      <c r="AH218" s="235"/>
      <c r="AI218" s="235"/>
      <c r="AJ218" s="235"/>
      <c r="AK218" s="235"/>
      <c r="AL218" s="235"/>
      <c r="AM218" s="235"/>
      <c r="AN218" s="235"/>
      <c r="AO218" s="235"/>
      <c r="AP218" s="235"/>
      <c r="AQ218" s="235"/>
      <c r="AR218" s="235"/>
      <c r="AS218" s="235"/>
      <c r="AT218" s="235"/>
      <c r="AU218" s="235"/>
      <c r="AV218" s="235"/>
      <c r="AW218" s="235"/>
      <c r="AX218" s="235"/>
      <c r="AY218" s="235"/>
      <c r="AZ218" s="235"/>
      <c r="BA218" s="235"/>
      <c r="BB218" s="235"/>
      <c r="BC218" s="235"/>
      <c r="BD218" s="235"/>
      <c r="BE218" s="235"/>
      <c r="BF218" s="235"/>
      <c r="BG218" s="235"/>
      <c r="BH218" s="235"/>
      <c r="BI218" s="235"/>
      <c r="BJ218" s="235"/>
      <c r="BK218" s="235"/>
      <c r="BL218" s="235"/>
      <c r="BM218" s="235"/>
      <c r="BN218" s="235"/>
      <c r="BO218" s="235"/>
      <c r="BP218" s="235"/>
      <c r="BQ218" s="235"/>
      <c r="BR218" s="235"/>
      <c r="BS218" s="235"/>
      <c r="BT218" s="235"/>
      <c r="BU218" s="235"/>
      <c r="BV218" s="235"/>
      <c r="BW218" s="235"/>
      <c r="BX218" s="235"/>
      <c r="BY218" s="235"/>
      <c r="BZ218" s="235"/>
      <c r="CA218" s="235"/>
      <c r="CB218" s="235"/>
      <c r="CC218" s="235"/>
      <c r="CD218" s="235"/>
      <c r="CE218" s="235"/>
      <c r="CF218" s="235"/>
      <c r="CG218" s="235"/>
      <c r="CH218" s="235"/>
      <c r="CI218" s="235"/>
      <c r="CJ218" s="235"/>
      <c r="CK218" s="235"/>
      <c r="CL218" s="235"/>
      <c r="CM218" s="235"/>
      <c r="CN218" s="235"/>
      <c r="CO218" s="235"/>
      <c r="CP218" s="235"/>
      <c r="CQ218" s="235"/>
      <c r="CR218" s="235"/>
      <c r="CS218" s="235"/>
      <c r="CT218" s="235"/>
      <c r="CU218" s="235"/>
      <c r="CV218" s="235"/>
      <c r="CW218" s="235"/>
      <c r="CX218" s="235"/>
      <c r="CY218" s="235"/>
      <c r="CZ218" s="235"/>
      <c r="DA218" s="235"/>
      <c r="DB218" s="235"/>
      <c r="DC218" s="235"/>
      <c r="DD218" s="235"/>
      <c r="DE218" s="235"/>
      <c r="DF218" s="235"/>
      <c r="DG218" s="235"/>
      <c r="DH218" s="235"/>
      <c r="DI218" s="235"/>
      <c r="DJ218" s="235"/>
      <c r="DK218" s="235"/>
      <c r="DL218" s="235"/>
      <c r="DM218" s="235"/>
      <c r="DN218" s="235"/>
      <c r="DO218" s="235"/>
      <c r="DP218" s="235"/>
      <c r="DQ218" s="235"/>
      <c r="DR218" s="235"/>
      <c r="DS218" s="235"/>
      <c r="DT218" s="235"/>
      <c r="DU218" s="235"/>
      <c r="DV218" s="235"/>
      <c r="DW218" s="235"/>
      <c r="DX218" s="235"/>
      <c r="DY218" s="235"/>
      <c r="DZ218" s="235"/>
      <c r="EA218" s="235"/>
      <c r="EB218" s="235"/>
      <c r="EC218" s="235"/>
      <c r="ED218" s="235"/>
      <c r="EE218" s="235"/>
      <c r="EF218" s="235"/>
      <c r="EG218" s="235"/>
      <c r="EH218" s="235"/>
      <c r="EI218" s="235"/>
      <c r="EJ218" s="235"/>
      <c r="EK218" s="235"/>
      <c r="EL218" s="235"/>
      <c r="EM218" s="235"/>
      <c r="EN218" s="235"/>
      <c r="EO218" s="235"/>
      <c r="EP218" s="235"/>
      <c r="EQ218" s="235"/>
      <c r="ER218" s="235"/>
      <c r="ES218" s="235"/>
      <c r="ET218" s="235"/>
      <c r="EU218" s="235"/>
      <c r="EV218" s="235"/>
      <c r="EW218" s="235"/>
      <c r="EX218" s="235"/>
      <c r="EY218" s="235"/>
      <c r="EZ218" s="235"/>
      <c r="FA218" s="235"/>
      <c r="FB218" s="235"/>
      <c r="FC218" s="235"/>
      <c r="FD218" s="235"/>
    </row>
    <row r="219" spans="2:160" s="1" customFormat="1" x14ac:dyDescent="0.25">
      <c r="B219" s="33"/>
      <c r="C219" s="33"/>
      <c r="D219" s="261"/>
      <c r="E219" s="261"/>
      <c r="F219" s="261"/>
      <c r="G219" s="261"/>
      <c r="H219" s="261"/>
      <c r="I219" s="261"/>
      <c r="J219" s="261"/>
      <c r="K219" s="261"/>
      <c r="L219" s="261"/>
      <c r="M219" s="261"/>
      <c r="N219" s="261"/>
      <c r="O219" s="261"/>
      <c r="P219" s="261"/>
      <c r="Q219" s="261"/>
      <c r="R219" s="261"/>
      <c r="S219" s="261"/>
      <c r="T219" s="261"/>
      <c r="U219" s="235"/>
      <c r="V219" s="235"/>
      <c r="W219" s="235"/>
      <c r="X219" s="235"/>
      <c r="Y219" s="235"/>
      <c r="Z219" s="235"/>
      <c r="AA219" s="235"/>
      <c r="AB219" s="235"/>
      <c r="AC219" s="235"/>
      <c r="AD219" s="235"/>
      <c r="AE219" s="235"/>
      <c r="AF219" s="235"/>
      <c r="AG219" s="235"/>
      <c r="AH219" s="235"/>
      <c r="AI219" s="235"/>
      <c r="AJ219" s="235"/>
      <c r="AK219" s="235"/>
      <c r="AL219" s="235"/>
      <c r="AM219" s="235"/>
      <c r="AN219" s="235"/>
      <c r="AO219" s="235"/>
      <c r="AP219" s="235"/>
      <c r="AQ219" s="235"/>
      <c r="AR219" s="235"/>
      <c r="AS219" s="235"/>
      <c r="AT219" s="235"/>
      <c r="AU219" s="235"/>
      <c r="AV219" s="235"/>
      <c r="AW219" s="235"/>
      <c r="AX219" s="235"/>
      <c r="AY219" s="235"/>
      <c r="AZ219" s="235"/>
      <c r="BA219" s="235"/>
      <c r="BB219" s="235"/>
      <c r="BC219" s="235"/>
      <c r="BD219" s="235"/>
      <c r="BE219" s="235"/>
      <c r="BF219" s="235"/>
      <c r="BG219" s="235"/>
      <c r="BH219" s="235"/>
      <c r="BI219" s="235"/>
      <c r="BJ219" s="235"/>
      <c r="BK219" s="235"/>
      <c r="BL219" s="235"/>
      <c r="BM219" s="235"/>
      <c r="BN219" s="235"/>
      <c r="BO219" s="235"/>
      <c r="BP219" s="235"/>
      <c r="BQ219" s="235"/>
      <c r="BR219" s="235"/>
      <c r="BS219" s="235"/>
      <c r="BT219" s="235"/>
      <c r="BU219" s="235"/>
      <c r="BV219" s="235"/>
      <c r="BW219" s="235"/>
      <c r="BX219" s="235"/>
      <c r="BY219" s="235"/>
      <c r="BZ219" s="235"/>
      <c r="CA219" s="235"/>
      <c r="CB219" s="235"/>
      <c r="CC219" s="235"/>
      <c r="CD219" s="235"/>
      <c r="CE219" s="235"/>
      <c r="CF219" s="235"/>
      <c r="CG219" s="235"/>
      <c r="CH219" s="235"/>
      <c r="CI219" s="235"/>
      <c r="CJ219" s="235"/>
      <c r="CK219" s="235"/>
      <c r="CL219" s="235"/>
      <c r="CM219" s="235"/>
      <c r="CN219" s="235"/>
      <c r="CO219" s="235"/>
      <c r="CP219" s="235"/>
      <c r="CQ219" s="235"/>
      <c r="CR219" s="235"/>
      <c r="CS219" s="235"/>
      <c r="CT219" s="235"/>
      <c r="CU219" s="235"/>
      <c r="CV219" s="235"/>
      <c r="CW219" s="235"/>
      <c r="CX219" s="235"/>
      <c r="CY219" s="235"/>
      <c r="CZ219" s="235"/>
      <c r="DA219" s="235"/>
      <c r="DB219" s="235"/>
      <c r="DC219" s="235"/>
      <c r="DD219" s="235"/>
      <c r="DE219" s="235"/>
      <c r="DF219" s="235"/>
      <c r="DG219" s="235"/>
      <c r="DH219" s="235"/>
      <c r="DI219" s="235"/>
      <c r="DJ219" s="235"/>
      <c r="DK219" s="235"/>
      <c r="DL219" s="235"/>
      <c r="DM219" s="235"/>
      <c r="DN219" s="235"/>
      <c r="DO219" s="235"/>
      <c r="DP219" s="235"/>
      <c r="DQ219" s="235"/>
      <c r="DR219" s="235"/>
      <c r="DS219" s="235"/>
      <c r="DT219" s="235"/>
      <c r="DU219" s="235"/>
      <c r="DV219" s="235"/>
      <c r="DW219" s="235"/>
      <c r="DX219" s="235"/>
      <c r="DY219" s="235"/>
      <c r="DZ219" s="235"/>
      <c r="EA219" s="235"/>
      <c r="EB219" s="235"/>
      <c r="EC219" s="235"/>
      <c r="ED219" s="235"/>
      <c r="EE219" s="235"/>
      <c r="EF219" s="235"/>
      <c r="EG219" s="235"/>
      <c r="EH219" s="235"/>
      <c r="EI219" s="235"/>
      <c r="EJ219" s="235"/>
      <c r="EK219" s="235"/>
      <c r="EL219" s="235"/>
      <c r="EM219" s="235"/>
      <c r="EN219" s="235"/>
      <c r="EO219" s="235"/>
      <c r="EP219" s="235"/>
      <c r="EQ219" s="235"/>
      <c r="ER219" s="235"/>
      <c r="ES219" s="235"/>
      <c r="ET219" s="235"/>
      <c r="EU219" s="235"/>
      <c r="EV219" s="235"/>
      <c r="EW219" s="235"/>
      <c r="EX219" s="235"/>
      <c r="EY219" s="235"/>
      <c r="EZ219" s="235"/>
      <c r="FA219" s="235"/>
      <c r="FB219" s="235"/>
      <c r="FC219" s="235"/>
      <c r="FD219" s="235"/>
    </row>
    <row r="220" spans="2:160" s="1" customFormat="1" x14ac:dyDescent="0.25">
      <c r="B220" s="33"/>
      <c r="C220" s="33"/>
      <c r="D220" s="261"/>
      <c r="E220" s="261"/>
      <c r="F220" s="261"/>
      <c r="G220" s="261"/>
      <c r="H220" s="261"/>
      <c r="I220" s="261"/>
      <c r="J220" s="261"/>
      <c r="K220" s="261"/>
      <c r="L220" s="261"/>
      <c r="M220" s="261"/>
      <c r="N220" s="261"/>
      <c r="O220" s="261"/>
      <c r="P220" s="261"/>
      <c r="Q220" s="261"/>
      <c r="R220" s="261"/>
      <c r="S220" s="261"/>
      <c r="T220" s="261"/>
      <c r="U220" s="235"/>
      <c r="V220" s="235"/>
      <c r="W220" s="235"/>
      <c r="X220" s="235"/>
      <c r="Y220" s="235"/>
      <c r="Z220" s="235"/>
      <c r="AA220" s="235"/>
      <c r="AB220" s="235"/>
      <c r="AC220" s="235"/>
      <c r="AD220" s="235"/>
      <c r="AE220" s="235"/>
      <c r="AF220" s="235"/>
      <c r="AG220" s="235"/>
      <c r="AH220" s="235"/>
      <c r="AI220" s="235"/>
      <c r="AJ220" s="235"/>
      <c r="AK220" s="235"/>
      <c r="AL220" s="235"/>
      <c r="AM220" s="235"/>
      <c r="AN220" s="235"/>
      <c r="AO220" s="235"/>
      <c r="AP220" s="235"/>
      <c r="AQ220" s="235"/>
      <c r="AR220" s="235"/>
      <c r="AS220" s="235"/>
      <c r="AT220" s="235"/>
      <c r="AU220" s="235"/>
      <c r="AV220" s="235"/>
      <c r="AW220" s="235"/>
      <c r="AX220" s="235"/>
      <c r="AY220" s="235"/>
      <c r="AZ220" s="235"/>
      <c r="BA220" s="235"/>
      <c r="BB220" s="235"/>
      <c r="BC220" s="235"/>
      <c r="BD220" s="235"/>
      <c r="BE220" s="235"/>
      <c r="BF220" s="235"/>
      <c r="BG220" s="235"/>
      <c r="BH220" s="235"/>
      <c r="BI220" s="235"/>
      <c r="BJ220" s="235"/>
      <c r="BK220" s="235"/>
      <c r="BL220" s="235"/>
      <c r="BM220" s="235"/>
      <c r="BN220" s="235"/>
      <c r="BO220" s="235"/>
      <c r="BP220" s="235"/>
      <c r="BQ220" s="235"/>
      <c r="BR220" s="235"/>
      <c r="BS220" s="235"/>
      <c r="BT220" s="235"/>
      <c r="BU220" s="235"/>
      <c r="BV220" s="235"/>
      <c r="BW220" s="235"/>
      <c r="BX220" s="235"/>
      <c r="BY220" s="235"/>
      <c r="BZ220" s="235"/>
      <c r="CA220" s="235"/>
      <c r="CB220" s="235"/>
      <c r="CC220" s="235"/>
      <c r="CD220" s="235"/>
      <c r="CE220" s="235"/>
      <c r="CF220" s="235"/>
      <c r="CG220" s="235"/>
      <c r="CH220" s="235"/>
      <c r="CI220" s="235"/>
      <c r="CJ220" s="235"/>
      <c r="CK220" s="235"/>
      <c r="CL220" s="235"/>
      <c r="CM220" s="235"/>
      <c r="CN220" s="235"/>
      <c r="CO220" s="235"/>
      <c r="CP220" s="235"/>
      <c r="CQ220" s="235"/>
      <c r="CR220" s="235"/>
      <c r="CS220" s="235"/>
      <c r="CT220" s="235"/>
      <c r="CU220" s="235"/>
      <c r="CV220" s="235"/>
      <c r="CW220" s="235"/>
      <c r="CX220" s="235"/>
      <c r="CY220" s="235"/>
      <c r="CZ220" s="235"/>
      <c r="DA220" s="235"/>
      <c r="DB220" s="235"/>
      <c r="DC220" s="235"/>
      <c r="DD220" s="235"/>
      <c r="DE220" s="235"/>
      <c r="DF220" s="235"/>
      <c r="DG220" s="235"/>
      <c r="DH220" s="235"/>
      <c r="DI220" s="235"/>
      <c r="DJ220" s="235"/>
      <c r="DK220" s="235"/>
      <c r="DL220" s="235"/>
      <c r="DM220" s="235"/>
      <c r="DN220" s="235"/>
      <c r="DO220" s="235"/>
      <c r="DP220" s="235"/>
      <c r="DQ220" s="235"/>
      <c r="DR220" s="235"/>
      <c r="DS220" s="235"/>
      <c r="DT220" s="235"/>
      <c r="DU220" s="235"/>
      <c r="DV220" s="235"/>
      <c r="DW220" s="235"/>
      <c r="DX220" s="235"/>
      <c r="DY220" s="235"/>
      <c r="DZ220" s="235"/>
      <c r="EA220" s="235"/>
      <c r="EB220" s="235"/>
      <c r="EC220" s="235"/>
      <c r="ED220" s="235"/>
      <c r="EE220" s="235"/>
      <c r="EF220" s="235"/>
      <c r="EG220" s="235"/>
      <c r="EH220" s="235"/>
      <c r="EI220" s="235"/>
      <c r="EJ220" s="235"/>
      <c r="EK220" s="235"/>
      <c r="EL220" s="235"/>
      <c r="EM220" s="235"/>
      <c r="EN220" s="235"/>
      <c r="EO220" s="235"/>
      <c r="EP220" s="235"/>
      <c r="EQ220" s="235"/>
      <c r="ER220" s="235"/>
      <c r="ES220" s="235"/>
      <c r="ET220" s="235"/>
      <c r="EU220" s="235"/>
      <c r="EV220" s="235"/>
      <c r="EW220" s="235"/>
      <c r="EX220" s="235"/>
      <c r="EY220" s="235"/>
      <c r="EZ220" s="235"/>
      <c r="FA220" s="235"/>
      <c r="FB220" s="235"/>
      <c r="FC220" s="235"/>
      <c r="FD220" s="235"/>
    </row>
    <row r="221" spans="2:160" s="1" customFormat="1" x14ac:dyDescent="0.25">
      <c r="B221" s="33"/>
      <c r="C221" s="33"/>
      <c r="D221" s="261"/>
      <c r="E221" s="261"/>
      <c r="F221" s="261"/>
      <c r="G221" s="261"/>
      <c r="H221" s="261"/>
      <c r="I221" s="261"/>
      <c r="J221" s="261"/>
      <c r="K221" s="261"/>
      <c r="L221" s="261"/>
      <c r="M221" s="261"/>
      <c r="N221" s="261"/>
      <c r="O221" s="261"/>
      <c r="P221" s="261"/>
      <c r="Q221" s="261"/>
      <c r="R221" s="261"/>
      <c r="S221" s="261"/>
      <c r="T221" s="261"/>
      <c r="U221" s="235"/>
      <c r="V221" s="235"/>
      <c r="W221" s="235"/>
      <c r="X221" s="235"/>
      <c r="Y221" s="235"/>
      <c r="Z221" s="235"/>
      <c r="AA221" s="235"/>
      <c r="AB221" s="235"/>
      <c r="AC221" s="235"/>
      <c r="AD221" s="235"/>
      <c r="AE221" s="235"/>
      <c r="AF221" s="235"/>
      <c r="AG221" s="235"/>
      <c r="AH221" s="235"/>
      <c r="AI221" s="235"/>
      <c r="AJ221" s="235"/>
      <c r="AK221" s="235"/>
      <c r="AL221" s="235"/>
      <c r="AM221" s="235"/>
      <c r="AN221" s="235"/>
      <c r="AO221" s="235"/>
      <c r="AP221" s="235"/>
      <c r="AQ221" s="235"/>
      <c r="AR221" s="235"/>
      <c r="AS221" s="235"/>
      <c r="AT221" s="235"/>
      <c r="AU221" s="235"/>
      <c r="AV221" s="235"/>
      <c r="AW221" s="235"/>
      <c r="AX221" s="235"/>
      <c r="AY221" s="235"/>
      <c r="AZ221" s="235"/>
      <c r="BA221" s="235"/>
      <c r="BB221" s="235"/>
      <c r="BC221" s="235"/>
      <c r="BD221" s="235"/>
      <c r="BE221" s="235"/>
      <c r="BF221" s="235"/>
      <c r="BG221" s="235"/>
      <c r="BH221" s="235"/>
      <c r="BI221" s="235"/>
      <c r="BJ221" s="235"/>
      <c r="BK221" s="235"/>
      <c r="BL221" s="235"/>
      <c r="BM221" s="235"/>
      <c r="BN221" s="235"/>
      <c r="BO221" s="235"/>
      <c r="BP221" s="235"/>
      <c r="BQ221" s="235"/>
      <c r="BR221" s="235"/>
      <c r="BS221" s="235"/>
      <c r="BT221" s="235"/>
      <c r="BU221" s="235"/>
      <c r="BV221" s="235"/>
      <c r="BW221" s="235"/>
      <c r="BX221" s="235"/>
      <c r="BY221" s="235"/>
      <c r="BZ221" s="235"/>
      <c r="CA221" s="235"/>
      <c r="CB221" s="235"/>
      <c r="CC221" s="235"/>
      <c r="CD221" s="235"/>
      <c r="CE221" s="235"/>
      <c r="CF221" s="235"/>
      <c r="CG221" s="235"/>
      <c r="CH221" s="235"/>
      <c r="CI221" s="235"/>
      <c r="CJ221" s="235"/>
      <c r="CK221" s="235"/>
      <c r="CL221" s="235"/>
      <c r="CM221" s="235"/>
      <c r="CN221" s="235"/>
      <c r="CO221" s="235"/>
      <c r="CP221" s="235"/>
      <c r="CQ221" s="235"/>
      <c r="CR221" s="235"/>
      <c r="CS221" s="235"/>
      <c r="CT221" s="235"/>
      <c r="CU221" s="235"/>
      <c r="CV221" s="235"/>
      <c r="CW221" s="235"/>
      <c r="CX221" s="235"/>
      <c r="CY221" s="235"/>
      <c r="CZ221" s="235"/>
      <c r="DA221" s="235"/>
      <c r="DB221" s="235"/>
      <c r="DC221" s="235"/>
      <c r="DD221" s="235"/>
      <c r="DE221" s="235"/>
      <c r="DF221" s="235"/>
      <c r="DG221" s="235"/>
      <c r="DH221" s="235"/>
      <c r="DI221" s="235"/>
      <c r="DJ221" s="235"/>
      <c r="DK221" s="235"/>
      <c r="DL221" s="235"/>
      <c r="DM221" s="235"/>
      <c r="DN221" s="235"/>
      <c r="DO221" s="235"/>
      <c r="DP221" s="235"/>
      <c r="DQ221" s="235"/>
      <c r="DR221" s="235"/>
      <c r="DS221" s="235"/>
      <c r="DT221" s="235"/>
      <c r="DU221" s="235"/>
      <c r="DV221" s="235"/>
      <c r="DW221" s="235"/>
      <c r="DX221" s="235"/>
      <c r="DY221" s="235"/>
      <c r="DZ221" s="235"/>
      <c r="EA221" s="235"/>
      <c r="EB221" s="235"/>
      <c r="EC221" s="235"/>
      <c r="ED221" s="235"/>
      <c r="EE221" s="235"/>
      <c r="EF221" s="235"/>
      <c r="EG221" s="235"/>
      <c r="EH221" s="235"/>
      <c r="EI221" s="235"/>
      <c r="EJ221" s="235"/>
      <c r="EK221" s="235"/>
      <c r="EL221" s="235"/>
      <c r="EM221" s="235"/>
      <c r="EN221" s="235"/>
      <c r="EO221" s="235"/>
      <c r="EP221" s="235"/>
      <c r="EQ221" s="235"/>
      <c r="ER221" s="235"/>
      <c r="ES221" s="235"/>
      <c r="ET221" s="235"/>
      <c r="EU221" s="235"/>
      <c r="EV221" s="235"/>
      <c r="EW221" s="235"/>
      <c r="EX221" s="235"/>
      <c r="EY221" s="235"/>
      <c r="EZ221" s="235"/>
      <c r="FA221" s="235"/>
      <c r="FB221" s="235"/>
      <c r="FC221" s="235"/>
      <c r="FD221" s="235"/>
    </row>
    <row r="222" spans="2:160" s="1" customFormat="1" x14ac:dyDescent="0.25">
      <c r="B222" s="33"/>
      <c r="C222" s="33"/>
      <c r="D222" s="261"/>
      <c r="E222" s="261"/>
      <c r="F222" s="261"/>
      <c r="G222" s="261"/>
      <c r="H222" s="261"/>
      <c r="I222" s="261"/>
      <c r="J222" s="261"/>
      <c r="K222" s="261"/>
      <c r="L222" s="261"/>
      <c r="M222" s="261"/>
      <c r="N222" s="261"/>
      <c r="O222" s="261"/>
      <c r="P222" s="261"/>
      <c r="Q222" s="261"/>
      <c r="R222" s="261"/>
      <c r="S222" s="261"/>
      <c r="T222" s="261"/>
      <c r="U222" s="235"/>
      <c r="V222" s="235"/>
      <c r="W222" s="235"/>
      <c r="X222" s="235"/>
      <c r="Y222" s="235"/>
      <c r="Z222" s="235"/>
      <c r="AA222" s="235"/>
      <c r="AB222" s="235"/>
      <c r="AC222" s="235"/>
      <c r="AD222" s="235"/>
      <c r="AE222" s="235"/>
      <c r="AF222" s="235"/>
      <c r="AG222" s="235"/>
      <c r="AH222" s="235"/>
      <c r="AI222" s="235"/>
      <c r="AJ222" s="235"/>
      <c r="AK222" s="235"/>
      <c r="AL222" s="235"/>
      <c r="AM222" s="235"/>
      <c r="AN222" s="235"/>
      <c r="AO222" s="235"/>
      <c r="AP222" s="235"/>
      <c r="AQ222" s="235"/>
      <c r="AR222" s="235"/>
      <c r="AS222" s="235"/>
      <c r="AT222" s="235"/>
      <c r="AU222" s="235"/>
      <c r="AV222" s="235"/>
      <c r="AW222" s="235"/>
      <c r="AX222" s="235"/>
      <c r="AY222" s="235"/>
      <c r="AZ222" s="235"/>
      <c r="BA222" s="235"/>
      <c r="BB222" s="235"/>
      <c r="BC222" s="235"/>
      <c r="BD222" s="235"/>
      <c r="BE222" s="235"/>
      <c r="BF222" s="235"/>
      <c r="BG222" s="235"/>
      <c r="BH222" s="235"/>
      <c r="BI222" s="235"/>
      <c r="BJ222" s="235"/>
      <c r="BK222" s="235"/>
      <c r="BL222" s="235"/>
      <c r="BM222" s="235"/>
      <c r="BN222" s="235"/>
      <c r="BO222" s="235"/>
      <c r="BP222" s="235"/>
      <c r="BQ222" s="235"/>
      <c r="BR222" s="235"/>
      <c r="BS222" s="235"/>
      <c r="BT222" s="235"/>
      <c r="BU222" s="235"/>
      <c r="BV222" s="235"/>
      <c r="BW222" s="235"/>
      <c r="BX222" s="235"/>
      <c r="BY222" s="235"/>
      <c r="BZ222" s="235"/>
      <c r="CA222" s="235"/>
      <c r="CB222" s="235"/>
      <c r="CC222" s="235"/>
      <c r="CD222" s="235"/>
      <c r="CE222" s="235"/>
      <c r="CF222" s="235"/>
      <c r="CG222" s="235"/>
      <c r="CH222" s="235"/>
      <c r="CI222" s="235"/>
      <c r="CJ222" s="235"/>
      <c r="CK222" s="235"/>
      <c r="CL222" s="235"/>
      <c r="CM222" s="235"/>
      <c r="CN222" s="235"/>
      <c r="CO222" s="235"/>
      <c r="CP222" s="235"/>
      <c r="CQ222" s="235"/>
      <c r="CR222" s="235"/>
      <c r="CS222" s="235"/>
      <c r="CT222" s="235"/>
      <c r="CU222" s="235"/>
      <c r="CV222" s="235"/>
      <c r="CW222" s="235"/>
      <c r="CX222" s="235"/>
      <c r="CY222" s="235"/>
      <c r="CZ222" s="235"/>
      <c r="DA222" s="235"/>
      <c r="DB222" s="235"/>
      <c r="DC222" s="235"/>
      <c r="DD222" s="235"/>
      <c r="DE222" s="235"/>
      <c r="DF222" s="235"/>
      <c r="DG222" s="235"/>
      <c r="DH222" s="235"/>
      <c r="DI222" s="235"/>
      <c r="DJ222" s="235"/>
      <c r="DK222" s="235"/>
      <c r="DL222" s="235"/>
      <c r="DM222" s="235"/>
      <c r="DN222" s="235"/>
      <c r="DO222" s="235"/>
      <c r="DP222" s="235"/>
      <c r="DQ222" s="235"/>
      <c r="DR222" s="235"/>
      <c r="DS222" s="235"/>
      <c r="DT222" s="235"/>
      <c r="DU222" s="235"/>
      <c r="DV222" s="235"/>
      <c r="DW222" s="235"/>
      <c r="DX222" s="235"/>
      <c r="DY222" s="235"/>
      <c r="DZ222" s="235"/>
      <c r="EA222" s="235"/>
      <c r="EB222" s="235"/>
      <c r="EC222" s="235"/>
      <c r="ED222" s="235"/>
      <c r="EE222" s="235"/>
      <c r="EF222" s="235"/>
      <c r="EG222" s="235"/>
      <c r="EH222" s="235"/>
      <c r="EI222" s="235"/>
      <c r="EJ222" s="235"/>
      <c r="EK222" s="235"/>
      <c r="EL222" s="235"/>
      <c r="EM222" s="235"/>
      <c r="EN222" s="235"/>
      <c r="EO222" s="235"/>
      <c r="EP222" s="235"/>
      <c r="EQ222" s="235"/>
      <c r="ER222" s="235"/>
      <c r="ES222" s="235"/>
      <c r="ET222" s="235"/>
      <c r="EU222" s="235"/>
      <c r="EV222" s="235"/>
      <c r="EW222" s="235"/>
      <c r="EX222" s="235"/>
      <c r="EY222" s="235"/>
      <c r="EZ222" s="235"/>
      <c r="FA222" s="235"/>
      <c r="FB222" s="235"/>
      <c r="FC222" s="235"/>
      <c r="FD222" s="235"/>
    </row>
    <row r="223" spans="2:160" s="1" customFormat="1" x14ac:dyDescent="0.25">
      <c r="B223" s="33"/>
      <c r="C223" s="33"/>
      <c r="D223" s="261"/>
      <c r="E223" s="261"/>
      <c r="F223" s="261"/>
      <c r="G223" s="261"/>
      <c r="H223" s="261"/>
      <c r="I223" s="261"/>
      <c r="J223" s="261"/>
      <c r="K223" s="261"/>
      <c r="L223" s="261"/>
      <c r="M223" s="261"/>
      <c r="N223" s="261"/>
      <c r="O223" s="261"/>
      <c r="P223" s="261"/>
      <c r="Q223" s="261"/>
      <c r="R223" s="261"/>
      <c r="S223" s="261"/>
      <c r="T223" s="261"/>
      <c r="U223" s="235"/>
      <c r="V223" s="235"/>
      <c r="W223" s="235"/>
      <c r="X223" s="235"/>
      <c r="Y223" s="235"/>
      <c r="Z223" s="235"/>
      <c r="AA223" s="235"/>
      <c r="AB223" s="235"/>
      <c r="AC223" s="235"/>
      <c r="AD223" s="235"/>
      <c r="AE223" s="235"/>
      <c r="AF223" s="235"/>
      <c r="AG223" s="235"/>
      <c r="AH223" s="235"/>
      <c r="AI223" s="235"/>
      <c r="AJ223" s="235"/>
      <c r="AK223" s="235"/>
      <c r="AL223" s="235"/>
      <c r="AM223" s="235"/>
      <c r="AN223" s="235"/>
      <c r="AO223" s="235"/>
      <c r="AP223" s="235"/>
      <c r="AQ223" s="235"/>
      <c r="AR223" s="235"/>
      <c r="AS223" s="235"/>
      <c r="AT223" s="235"/>
      <c r="AU223" s="235"/>
      <c r="AV223" s="235"/>
      <c r="AW223" s="235"/>
      <c r="AX223" s="235"/>
      <c r="AY223" s="235"/>
      <c r="AZ223" s="235"/>
      <c r="BA223" s="235"/>
      <c r="BB223" s="235"/>
      <c r="BC223" s="235"/>
      <c r="BD223" s="235"/>
      <c r="BE223" s="235"/>
      <c r="BF223" s="235"/>
      <c r="BG223" s="235"/>
      <c r="BH223" s="235"/>
      <c r="BI223" s="235"/>
      <c r="BJ223" s="235"/>
      <c r="BK223" s="235"/>
      <c r="BL223" s="235"/>
      <c r="BM223" s="235"/>
      <c r="BN223" s="235"/>
      <c r="BO223" s="235"/>
      <c r="BP223" s="235"/>
      <c r="BQ223" s="235"/>
      <c r="BR223" s="235"/>
      <c r="BS223" s="235"/>
      <c r="BT223" s="235"/>
      <c r="BU223" s="235"/>
      <c r="BV223" s="235"/>
      <c r="BW223" s="235"/>
      <c r="BX223" s="235"/>
      <c r="BY223" s="235"/>
      <c r="BZ223" s="235"/>
      <c r="CA223" s="235"/>
      <c r="CB223" s="235"/>
      <c r="CC223" s="235"/>
      <c r="CD223" s="235"/>
      <c r="CE223" s="235"/>
      <c r="CF223" s="235"/>
      <c r="CG223" s="235"/>
      <c r="CH223" s="235"/>
      <c r="CI223" s="235"/>
      <c r="CJ223" s="235"/>
      <c r="CK223" s="235"/>
      <c r="CL223" s="235"/>
      <c r="CM223" s="235"/>
      <c r="CN223" s="235"/>
      <c r="CO223" s="235"/>
      <c r="CP223" s="235"/>
      <c r="CQ223" s="235"/>
      <c r="CR223" s="235"/>
      <c r="CS223" s="235"/>
      <c r="CT223" s="235"/>
      <c r="CU223" s="235"/>
      <c r="CV223" s="235"/>
      <c r="CW223" s="235"/>
      <c r="CX223" s="235"/>
      <c r="CY223" s="235"/>
      <c r="CZ223" s="235"/>
      <c r="DA223" s="235"/>
      <c r="DB223" s="235"/>
      <c r="DC223" s="235"/>
      <c r="DD223" s="235"/>
      <c r="DE223" s="235"/>
      <c r="DF223" s="235"/>
      <c r="DG223" s="235"/>
      <c r="DH223" s="235"/>
      <c r="DI223" s="235"/>
      <c r="DJ223" s="235"/>
      <c r="DK223" s="235"/>
      <c r="DL223" s="235"/>
      <c r="DM223" s="235"/>
      <c r="DN223" s="235"/>
      <c r="DO223" s="235"/>
      <c r="DP223" s="235"/>
      <c r="DQ223" s="235"/>
      <c r="DR223" s="235"/>
      <c r="DS223" s="235"/>
      <c r="DT223" s="235"/>
      <c r="DU223" s="235"/>
      <c r="DV223" s="235"/>
      <c r="DW223" s="235"/>
      <c r="DX223" s="235"/>
      <c r="DY223" s="235"/>
      <c r="DZ223" s="235"/>
      <c r="EA223" s="235"/>
      <c r="EB223" s="235"/>
      <c r="EC223" s="235"/>
      <c r="ED223" s="235"/>
      <c r="EE223" s="235"/>
      <c r="EF223" s="235"/>
      <c r="EG223" s="235"/>
      <c r="EH223" s="235"/>
      <c r="EI223" s="235"/>
      <c r="EJ223" s="235"/>
      <c r="EK223" s="235"/>
      <c r="EL223" s="235"/>
      <c r="EM223" s="235"/>
      <c r="EN223" s="235"/>
      <c r="EO223" s="235"/>
      <c r="EP223" s="235"/>
      <c r="EQ223" s="235"/>
      <c r="ER223" s="235"/>
      <c r="ES223" s="235"/>
      <c r="ET223" s="235"/>
      <c r="EU223" s="235"/>
      <c r="EV223" s="235"/>
      <c r="EW223" s="235"/>
      <c r="EX223" s="235"/>
      <c r="EY223" s="235"/>
      <c r="EZ223" s="235"/>
      <c r="FA223" s="235"/>
      <c r="FB223" s="235"/>
      <c r="FC223" s="235"/>
      <c r="FD223" s="235"/>
    </row>
    <row r="224" spans="2:160" s="1" customFormat="1" x14ac:dyDescent="0.25">
      <c r="B224" s="33"/>
      <c r="C224" s="33"/>
      <c r="D224" s="261"/>
      <c r="E224" s="261"/>
      <c r="F224" s="261"/>
      <c r="G224" s="261"/>
      <c r="H224" s="261"/>
      <c r="I224" s="261"/>
      <c r="J224" s="261"/>
      <c r="K224" s="261"/>
      <c r="L224" s="261"/>
      <c r="M224" s="261"/>
      <c r="N224" s="261"/>
      <c r="O224" s="261"/>
      <c r="P224" s="261"/>
      <c r="Q224" s="261"/>
      <c r="R224" s="261"/>
      <c r="S224" s="261"/>
      <c r="T224" s="261"/>
      <c r="U224" s="235"/>
      <c r="V224" s="235"/>
      <c r="W224" s="235"/>
      <c r="X224" s="235"/>
      <c r="Y224" s="235"/>
      <c r="Z224" s="235"/>
      <c r="AA224" s="235"/>
      <c r="AB224" s="235"/>
      <c r="AC224" s="235"/>
      <c r="AD224" s="235"/>
      <c r="AE224" s="235"/>
      <c r="AF224" s="235"/>
      <c r="AG224" s="235"/>
      <c r="AH224" s="235"/>
      <c r="AI224" s="235"/>
      <c r="AJ224" s="235"/>
      <c r="AK224" s="235"/>
      <c r="AL224" s="235"/>
      <c r="AM224" s="235"/>
      <c r="AN224" s="235"/>
      <c r="AO224" s="235"/>
      <c r="AP224" s="235"/>
      <c r="AQ224" s="235"/>
      <c r="AR224" s="235"/>
      <c r="AS224" s="235"/>
      <c r="AT224" s="235"/>
      <c r="AU224" s="235"/>
      <c r="AV224" s="235"/>
      <c r="AW224" s="235"/>
      <c r="AX224" s="235"/>
      <c r="AY224" s="235"/>
      <c r="AZ224" s="235"/>
      <c r="BA224" s="235"/>
      <c r="BB224" s="235"/>
      <c r="BC224" s="235"/>
      <c r="BD224" s="235"/>
      <c r="BE224" s="235"/>
      <c r="BF224" s="235"/>
      <c r="BG224" s="235"/>
      <c r="BH224" s="235"/>
      <c r="BI224" s="235"/>
      <c r="BJ224" s="235"/>
      <c r="BK224" s="235"/>
      <c r="BL224" s="235"/>
      <c r="BM224" s="235"/>
      <c r="BN224" s="235"/>
      <c r="BO224" s="235"/>
      <c r="BP224" s="235"/>
      <c r="BQ224" s="235"/>
      <c r="BR224" s="235"/>
      <c r="BS224" s="235"/>
      <c r="BT224" s="235"/>
      <c r="BU224" s="235"/>
      <c r="BV224" s="235"/>
      <c r="BW224" s="235"/>
      <c r="BX224" s="235"/>
      <c r="BY224" s="235"/>
      <c r="BZ224" s="235"/>
      <c r="CA224" s="235"/>
      <c r="CB224" s="235"/>
      <c r="CC224" s="235"/>
      <c r="CD224" s="235"/>
      <c r="CE224" s="235"/>
      <c r="CF224" s="235"/>
      <c r="CG224" s="235"/>
      <c r="CH224" s="235"/>
      <c r="CI224" s="235"/>
      <c r="CJ224" s="235"/>
      <c r="CK224" s="235"/>
      <c r="CL224" s="235"/>
      <c r="CM224" s="235"/>
      <c r="CN224" s="235"/>
      <c r="CO224" s="235"/>
      <c r="CP224" s="235"/>
      <c r="CQ224" s="235"/>
      <c r="CR224" s="235"/>
      <c r="CS224" s="235"/>
      <c r="CT224" s="235"/>
      <c r="CU224" s="235"/>
      <c r="CV224" s="235"/>
      <c r="CW224" s="235"/>
      <c r="CX224" s="235"/>
      <c r="CY224" s="235"/>
      <c r="CZ224" s="235"/>
      <c r="DA224" s="235"/>
      <c r="DB224" s="235"/>
      <c r="DC224" s="235"/>
      <c r="DD224" s="235"/>
      <c r="DE224" s="235"/>
      <c r="DF224" s="235"/>
      <c r="DG224" s="235"/>
      <c r="DH224" s="235"/>
      <c r="DI224" s="235"/>
      <c r="DJ224" s="235"/>
      <c r="DK224" s="235"/>
      <c r="DL224" s="235"/>
      <c r="DM224" s="235"/>
      <c r="DN224" s="235"/>
      <c r="DO224" s="235"/>
      <c r="DP224" s="235"/>
      <c r="DQ224" s="235"/>
      <c r="DR224" s="235"/>
      <c r="DS224" s="235"/>
      <c r="DT224" s="235"/>
      <c r="DU224" s="235"/>
      <c r="DV224" s="235"/>
      <c r="DW224" s="235"/>
      <c r="DX224" s="235"/>
      <c r="DY224" s="235"/>
      <c r="DZ224" s="235"/>
      <c r="EA224" s="235"/>
      <c r="EB224" s="235"/>
      <c r="EC224" s="235"/>
      <c r="ED224" s="235"/>
      <c r="EE224" s="235"/>
      <c r="EF224" s="235"/>
      <c r="EG224" s="235"/>
      <c r="EH224" s="235"/>
      <c r="EI224" s="235"/>
      <c r="EJ224" s="235"/>
      <c r="EK224" s="235"/>
      <c r="EL224" s="235"/>
      <c r="EM224" s="235"/>
      <c r="EN224" s="235"/>
      <c r="EO224" s="235"/>
      <c r="EP224" s="235"/>
      <c r="EQ224" s="235"/>
      <c r="ER224" s="235"/>
      <c r="ES224" s="235"/>
      <c r="ET224" s="235"/>
      <c r="EU224" s="235"/>
      <c r="EV224" s="235"/>
      <c r="EW224" s="235"/>
      <c r="EX224" s="235"/>
      <c r="EY224" s="235"/>
      <c r="EZ224" s="235"/>
      <c r="FA224" s="235"/>
      <c r="FB224" s="235"/>
      <c r="FC224" s="235"/>
      <c r="FD224" s="235"/>
    </row>
    <row r="225" spans="2:160" s="1" customFormat="1" x14ac:dyDescent="0.25">
      <c r="B225" s="33"/>
      <c r="C225" s="33"/>
      <c r="D225" s="261"/>
      <c r="E225" s="261"/>
      <c r="F225" s="261"/>
      <c r="G225" s="261"/>
      <c r="H225" s="261"/>
      <c r="I225" s="261"/>
      <c r="J225" s="261"/>
      <c r="K225" s="261"/>
      <c r="L225" s="261"/>
      <c r="M225" s="261"/>
      <c r="N225" s="261"/>
      <c r="O225" s="261"/>
      <c r="P225" s="261"/>
      <c r="Q225" s="261"/>
      <c r="R225" s="261"/>
      <c r="S225" s="261"/>
      <c r="T225" s="261"/>
      <c r="U225" s="235"/>
      <c r="V225" s="235"/>
      <c r="W225" s="235"/>
      <c r="X225" s="235"/>
      <c r="Y225" s="235"/>
      <c r="Z225" s="235"/>
      <c r="AA225" s="235"/>
      <c r="AB225" s="235"/>
      <c r="AC225" s="235"/>
      <c r="AD225" s="235"/>
      <c r="AE225" s="235"/>
      <c r="AF225" s="235"/>
      <c r="AG225" s="235"/>
      <c r="AH225" s="235"/>
      <c r="AI225" s="235"/>
      <c r="AJ225" s="235"/>
      <c r="AK225" s="235"/>
      <c r="AL225" s="235"/>
      <c r="AM225" s="235"/>
      <c r="AN225" s="235"/>
      <c r="AO225" s="235"/>
      <c r="AP225" s="235"/>
      <c r="AQ225" s="235"/>
      <c r="AR225" s="235"/>
      <c r="AS225" s="235"/>
      <c r="AT225" s="235"/>
      <c r="AU225" s="235"/>
      <c r="AV225" s="235"/>
      <c r="AW225" s="235"/>
      <c r="AX225" s="235"/>
      <c r="AY225" s="235"/>
      <c r="AZ225" s="235"/>
      <c r="BA225" s="235"/>
      <c r="BB225" s="235"/>
      <c r="BC225" s="235"/>
      <c r="BD225" s="235"/>
      <c r="BE225" s="235"/>
      <c r="BF225" s="235"/>
      <c r="BG225" s="235"/>
      <c r="BH225" s="235"/>
      <c r="BI225" s="235"/>
      <c r="BJ225" s="235"/>
      <c r="BK225" s="235"/>
      <c r="BL225" s="235"/>
      <c r="BM225" s="235"/>
      <c r="BN225" s="235"/>
      <c r="BO225" s="235"/>
      <c r="BP225" s="235"/>
      <c r="BQ225" s="235"/>
      <c r="BR225" s="235"/>
      <c r="BS225" s="235"/>
      <c r="BT225" s="235"/>
      <c r="BU225" s="235"/>
      <c r="BV225" s="235"/>
      <c r="BW225" s="235"/>
      <c r="BX225" s="235"/>
      <c r="BY225" s="235"/>
      <c r="BZ225" s="235"/>
      <c r="CA225" s="235"/>
      <c r="CB225" s="235"/>
      <c r="CC225" s="235"/>
      <c r="CD225" s="235"/>
      <c r="CE225" s="235"/>
      <c r="CF225" s="235"/>
      <c r="CG225" s="235"/>
      <c r="CH225" s="235"/>
      <c r="CI225" s="235"/>
      <c r="CJ225" s="235"/>
      <c r="CK225" s="235"/>
      <c r="CL225" s="235"/>
      <c r="CM225" s="235"/>
      <c r="CN225" s="235"/>
      <c r="CO225" s="235"/>
      <c r="CP225" s="235"/>
      <c r="CQ225" s="235"/>
      <c r="CR225" s="235"/>
      <c r="CS225" s="235"/>
      <c r="CT225" s="235"/>
      <c r="CU225" s="235"/>
      <c r="CV225" s="235"/>
      <c r="CW225" s="235"/>
      <c r="CX225" s="235"/>
      <c r="CY225" s="235"/>
      <c r="CZ225" s="235"/>
      <c r="DA225" s="235"/>
      <c r="DB225" s="235"/>
      <c r="DC225" s="235"/>
      <c r="DD225" s="235"/>
      <c r="DE225" s="235"/>
      <c r="DF225" s="235"/>
      <c r="DG225" s="235"/>
      <c r="DH225" s="235"/>
      <c r="DI225" s="235"/>
      <c r="DJ225" s="235"/>
      <c r="DK225" s="235"/>
      <c r="DL225" s="235"/>
      <c r="DM225" s="235"/>
      <c r="DN225" s="235"/>
      <c r="DO225" s="235"/>
      <c r="DP225" s="235"/>
      <c r="DQ225" s="235"/>
      <c r="DR225" s="235"/>
      <c r="DS225" s="235"/>
      <c r="DT225" s="235"/>
      <c r="DU225" s="235"/>
      <c r="DV225" s="235"/>
      <c r="DW225" s="235"/>
      <c r="DX225" s="235"/>
      <c r="DY225" s="235"/>
      <c r="DZ225" s="235"/>
      <c r="EA225" s="235"/>
      <c r="EB225" s="235"/>
      <c r="EC225" s="235"/>
      <c r="ED225" s="235"/>
      <c r="EE225" s="235"/>
      <c r="EF225" s="235"/>
      <c r="EG225" s="235"/>
      <c r="EH225" s="235"/>
      <c r="EI225" s="235"/>
      <c r="EJ225" s="235"/>
      <c r="EK225" s="235"/>
      <c r="EL225" s="235"/>
      <c r="EM225" s="235"/>
      <c r="EN225" s="235"/>
      <c r="EO225" s="235"/>
      <c r="EP225" s="235"/>
      <c r="EQ225" s="235"/>
      <c r="ER225" s="235"/>
      <c r="ES225" s="235"/>
      <c r="ET225" s="235"/>
      <c r="EU225" s="235"/>
      <c r="EV225" s="235"/>
      <c r="EW225" s="235"/>
      <c r="EX225" s="235"/>
      <c r="EY225" s="235"/>
      <c r="EZ225" s="235"/>
      <c r="FA225" s="235"/>
      <c r="FB225" s="235"/>
      <c r="FC225" s="235"/>
      <c r="FD225" s="235"/>
    </row>
    <row r="226" spans="2:160" s="1" customFormat="1" x14ac:dyDescent="0.25">
      <c r="B226" s="33"/>
      <c r="C226" s="33"/>
      <c r="D226" s="261"/>
      <c r="E226" s="261"/>
      <c r="F226" s="261"/>
      <c r="G226" s="261"/>
      <c r="H226" s="261"/>
      <c r="I226" s="261"/>
      <c r="J226" s="261"/>
      <c r="K226" s="261"/>
      <c r="L226" s="261"/>
      <c r="M226" s="261"/>
      <c r="N226" s="261"/>
      <c r="O226" s="261"/>
      <c r="P226" s="261"/>
      <c r="Q226" s="261"/>
      <c r="R226" s="261"/>
      <c r="S226" s="261"/>
      <c r="T226" s="261"/>
      <c r="U226" s="235"/>
      <c r="V226" s="235"/>
      <c r="W226" s="235"/>
      <c r="X226" s="235"/>
      <c r="Y226" s="235"/>
      <c r="Z226" s="235"/>
      <c r="AA226" s="235"/>
      <c r="AB226" s="235"/>
      <c r="AC226" s="235"/>
      <c r="AD226" s="235"/>
      <c r="AE226" s="235"/>
      <c r="AF226" s="235"/>
      <c r="AG226" s="235"/>
      <c r="AH226" s="235"/>
      <c r="AI226" s="235"/>
      <c r="AJ226" s="235"/>
      <c r="AK226" s="235"/>
      <c r="AL226" s="235"/>
      <c r="AM226" s="235"/>
      <c r="AN226" s="235"/>
      <c r="AO226" s="235"/>
      <c r="AP226" s="235"/>
      <c r="AQ226" s="235"/>
      <c r="AR226" s="235"/>
      <c r="AS226" s="235"/>
      <c r="AT226" s="235"/>
      <c r="AU226" s="235"/>
      <c r="AV226" s="235"/>
      <c r="AW226" s="235"/>
      <c r="AX226" s="235"/>
      <c r="AY226" s="235"/>
      <c r="AZ226" s="235"/>
      <c r="BA226" s="235"/>
      <c r="BB226" s="235"/>
      <c r="BC226" s="235"/>
      <c r="BD226" s="235"/>
      <c r="BE226" s="235"/>
      <c r="BF226" s="235"/>
      <c r="BG226" s="235"/>
      <c r="BH226" s="235"/>
      <c r="BI226" s="235"/>
      <c r="BJ226" s="235"/>
      <c r="BK226" s="235"/>
      <c r="BL226" s="235"/>
      <c r="BM226" s="235"/>
      <c r="BN226" s="235"/>
      <c r="BO226" s="235"/>
      <c r="BP226" s="235"/>
      <c r="BQ226" s="235"/>
      <c r="BR226" s="235"/>
      <c r="BS226" s="235"/>
      <c r="BT226" s="235"/>
      <c r="BU226" s="235"/>
      <c r="BV226" s="235"/>
      <c r="BW226" s="235"/>
      <c r="BX226" s="235"/>
      <c r="BY226" s="235"/>
      <c r="BZ226" s="235"/>
      <c r="CA226" s="235"/>
      <c r="CB226" s="235"/>
      <c r="CC226" s="235"/>
      <c r="CD226" s="235"/>
      <c r="CE226" s="235"/>
      <c r="CF226" s="235"/>
      <c r="CG226" s="235"/>
      <c r="CH226" s="235"/>
      <c r="CI226" s="235"/>
      <c r="CJ226" s="235"/>
      <c r="CK226" s="235"/>
      <c r="CL226" s="235"/>
      <c r="CM226" s="235"/>
      <c r="CN226" s="235"/>
      <c r="CO226" s="235"/>
      <c r="CP226" s="235"/>
      <c r="CQ226" s="235"/>
      <c r="CR226" s="235"/>
      <c r="CS226" s="235"/>
      <c r="CT226" s="235"/>
      <c r="CU226" s="235"/>
      <c r="CV226" s="235"/>
      <c r="CW226" s="235"/>
      <c r="CX226" s="235"/>
      <c r="CY226" s="235"/>
      <c r="CZ226" s="235"/>
      <c r="DA226" s="235"/>
      <c r="DB226" s="235"/>
      <c r="DC226" s="235"/>
      <c r="DD226" s="235"/>
      <c r="DE226" s="235"/>
      <c r="DF226" s="235"/>
      <c r="DG226" s="235"/>
      <c r="DH226" s="235"/>
      <c r="DI226" s="235"/>
      <c r="DJ226" s="235"/>
      <c r="DK226" s="235"/>
      <c r="DL226" s="235"/>
      <c r="DM226" s="235"/>
      <c r="DN226" s="235"/>
      <c r="DO226" s="235"/>
      <c r="DP226" s="235"/>
      <c r="DQ226" s="235"/>
      <c r="DR226" s="235"/>
      <c r="DS226" s="235"/>
      <c r="DT226" s="235"/>
      <c r="DU226" s="235"/>
      <c r="DV226" s="235"/>
      <c r="DW226" s="235"/>
      <c r="DX226" s="235"/>
      <c r="DY226" s="235"/>
      <c r="DZ226" s="235"/>
      <c r="EA226" s="235"/>
      <c r="EB226" s="235"/>
      <c r="EC226" s="235"/>
      <c r="ED226" s="235"/>
      <c r="EE226" s="235"/>
      <c r="EF226" s="235"/>
      <c r="EG226" s="235"/>
      <c r="EH226" s="235"/>
      <c r="EI226" s="235"/>
      <c r="EJ226" s="235"/>
      <c r="EK226" s="235"/>
      <c r="EL226" s="235"/>
      <c r="EM226" s="235"/>
      <c r="EN226" s="235"/>
      <c r="EO226" s="235"/>
      <c r="EP226" s="235"/>
      <c r="EQ226" s="235"/>
      <c r="ER226" s="235"/>
      <c r="ES226" s="235"/>
      <c r="ET226" s="235"/>
      <c r="EU226" s="235"/>
      <c r="EV226" s="235"/>
      <c r="EW226" s="235"/>
      <c r="EX226" s="235"/>
      <c r="EY226" s="235"/>
      <c r="EZ226" s="235"/>
      <c r="FA226" s="235"/>
      <c r="FB226" s="235"/>
      <c r="FC226" s="235"/>
      <c r="FD226" s="235"/>
    </row>
    <row r="227" spans="2:160" s="1" customFormat="1" x14ac:dyDescent="0.25">
      <c r="B227" s="33"/>
      <c r="C227" s="33"/>
      <c r="D227" s="261"/>
      <c r="E227" s="261"/>
      <c r="F227" s="261"/>
      <c r="G227" s="261"/>
      <c r="H227" s="261"/>
      <c r="I227" s="261"/>
      <c r="J227" s="261"/>
      <c r="K227" s="261"/>
      <c r="L227" s="261"/>
      <c r="M227" s="261"/>
      <c r="N227" s="261"/>
      <c r="O227" s="261"/>
      <c r="P227" s="261"/>
      <c r="Q227" s="261"/>
      <c r="R227" s="261"/>
      <c r="S227" s="261"/>
      <c r="T227" s="261"/>
      <c r="U227" s="235"/>
      <c r="V227" s="235"/>
      <c r="W227" s="235"/>
      <c r="X227" s="235"/>
      <c r="Y227" s="235"/>
      <c r="Z227" s="235"/>
      <c r="AA227" s="235"/>
      <c r="AB227" s="235"/>
      <c r="AC227" s="235"/>
      <c r="AD227" s="235"/>
      <c r="AE227" s="235"/>
      <c r="AF227" s="235"/>
      <c r="AG227" s="235"/>
      <c r="AH227" s="235"/>
      <c r="AI227" s="235"/>
      <c r="AJ227" s="235"/>
      <c r="AK227" s="235"/>
      <c r="AL227" s="235"/>
      <c r="AM227" s="235"/>
      <c r="AN227" s="235"/>
      <c r="AO227" s="235"/>
      <c r="AP227" s="235"/>
      <c r="AQ227" s="235"/>
      <c r="AR227" s="235"/>
      <c r="AS227" s="235"/>
      <c r="AT227" s="235"/>
      <c r="AU227" s="235"/>
      <c r="AV227" s="235"/>
      <c r="AW227" s="235"/>
      <c r="AX227" s="235"/>
      <c r="AY227" s="235"/>
      <c r="AZ227" s="235"/>
      <c r="BA227" s="235"/>
      <c r="BB227" s="235"/>
      <c r="BC227" s="235"/>
      <c r="BD227" s="235"/>
      <c r="BE227" s="235"/>
      <c r="BF227" s="235"/>
      <c r="BG227" s="235"/>
      <c r="BH227" s="235"/>
      <c r="BI227" s="235"/>
      <c r="BJ227" s="235"/>
      <c r="BK227" s="235"/>
      <c r="BL227" s="235"/>
      <c r="BM227" s="235"/>
      <c r="BN227" s="235"/>
      <c r="BO227" s="235"/>
      <c r="BP227" s="235"/>
      <c r="BQ227" s="235"/>
      <c r="BR227" s="235"/>
      <c r="BS227" s="235"/>
      <c r="BT227" s="235"/>
      <c r="BU227" s="235"/>
      <c r="BV227" s="235"/>
      <c r="BW227" s="235"/>
      <c r="BX227" s="235"/>
      <c r="BY227" s="235"/>
      <c r="BZ227" s="235"/>
      <c r="CA227" s="235"/>
      <c r="CB227" s="235"/>
      <c r="CC227" s="235"/>
      <c r="CD227" s="235"/>
      <c r="CE227" s="235"/>
      <c r="CF227" s="235"/>
      <c r="CG227" s="235"/>
      <c r="CH227" s="235"/>
      <c r="CI227" s="235"/>
      <c r="CJ227" s="235"/>
      <c r="CK227" s="235"/>
      <c r="CL227" s="235"/>
      <c r="CM227" s="235"/>
      <c r="CN227" s="235"/>
      <c r="CO227" s="235"/>
      <c r="CP227" s="235"/>
      <c r="CQ227" s="235"/>
      <c r="CR227" s="235"/>
      <c r="CS227" s="235"/>
      <c r="CT227" s="235"/>
      <c r="CU227" s="235"/>
      <c r="CV227" s="235"/>
      <c r="CW227" s="235"/>
      <c r="CX227" s="235"/>
      <c r="CY227" s="235"/>
      <c r="CZ227" s="235"/>
      <c r="DA227" s="235"/>
      <c r="DB227" s="235"/>
      <c r="DC227" s="235"/>
      <c r="DD227" s="235"/>
      <c r="DE227" s="235"/>
      <c r="DF227" s="235"/>
      <c r="DG227" s="235"/>
      <c r="DH227" s="235"/>
      <c r="DI227" s="235"/>
      <c r="DJ227" s="235"/>
      <c r="DK227" s="235"/>
      <c r="DL227" s="235"/>
      <c r="DM227" s="235"/>
      <c r="DN227" s="235"/>
      <c r="DO227" s="235"/>
      <c r="DP227" s="235"/>
      <c r="DQ227" s="235"/>
      <c r="DR227" s="235"/>
      <c r="DS227" s="235"/>
      <c r="DT227" s="235"/>
      <c r="DU227" s="235"/>
      <c r="DV227" s="235"/>
      <c r="DW227" s="235"/>
      <c r="DX227" s="235"/>
      <c r="DY227" s="235"/>
      <c r="DZ227" s="235"/>
      <c r="EA227" s="235"/>
      <c r="EB227" s="235"/>
      <c r="EC227" s="235"/>
      <c r="ED227" s="235"/>
      <c r="EE227" s="235"/>
      <c r="EF227" s="235"/>
      <c r="EG227" s="235"/>
      <c r="EH227" s="235"/>
      <c r="EI227" s="235"/>
      <c r="EJ227" s="235"/>
      <c r="EK227" s="235"/>
      <c r="EL227" s="235"/>
      <c r="EM227" s="235"/>
      <c r="EN227" s="235"/>
      <c r="EO227" s="235"/>
      <c r="EP227" s="235"/>
      <c r="EQ227" s="235"/>
      <c r="ER227" s="235"/>
      <c r="ES227" s="235"/>
      <c r="ET227" s="235"/>
      <c r="EU227" s="235"/>
      <c r="EV227" s="235"/>
      <c r="EW227" s="235"/>
      <c r="EX227" s="235"/>
      <c r="EY227" s="235"/>
      <c r="EZ227" s="235"/>
      <c r="FA227" s="235"/>
      <c r="FB227" s="235"/>
      <c r="FC227" s="235"/>
      <c r="FD227" s="235"/>
    </row>
    <row r="228" spans="2:160" s="1" customFormat="1" x14ac:dyDescent="0.25">
      <c r="B228" s="33"/>
      <c r="C228" s="33"/>
      <c r="D228" s="261"/>
      <c r="E228" s="261"/>
      <c r="F228" s="261"/>
      <c r="G228" s="261"/>
      <c r="H228" s="261"/>
      <c r="I228" s="261"/>
      <c r="J228" s="261"/>
      <c r="K228" s="261"/>
      <c r="L228" s="261"/>
      <c r="M228" s="261"/>
      <c r="N228" s="261"/>
      <c r="O228" s="261"/>
      <c r="P228" s="261"/>
      <c r="Q228" s="261"/>
      <c r="R228" s="261"/>
      <c r="S228" s="261"/>
      <c r="T228" s="261"/>
      <c r="U228" s="235"/>
      <c r="V228" s="235"/>
      <c r="W228" s="235"/>
      <c r="X228" s="235"/>
      <c r="Y228" s="235"/>
      <c r="Z228" s="235"/>
      <c r="AA228" s="235"/>
      <c r="AB228" s="235"/>
      <c r="AC228" s="235"/>
      <c r="AD228" s="235"/>
      <c r="AE228" s="235"/>
      <c r="AF228" s="235"/>
      <c r="AG228" s="235"/>
      <c r="AH228" s="235"/>
      <c r="AI228" s="235"/>
      <c r="AJ228" s="235"/>
      <c r="AK228" s="235"/>
      <c r="AL228" s="235"/>
      <c r="AM228" s="235"/>
      <c r="AN228" s="235"/>
      <c r="AO228" s="235"/>
      <c r="AP228" s="235"/>
      <c r="AQ228" s="235"/>
      <c r="AR228" s="235"/>
      <c r="AS228" s="235"/>
      <c r="AT228" s="235"/>
      <c r="AU228" s="235"/>
      <c r="AV228" s="235"/>
      <c r="AW228" s="235"/>
      <c r="AX228" s="235"/>
      <c r="AY228" s="235"/>
      <c r="AZ228" s="235"/>
      <c r="BA228" s="235"/>
      <c r="BB228" s="235"/>
      <c r="BC228" s="235"/>
      <c r="BD228" s="235"/>
      <c r="BE228" s="235"/>
      <c r="BF228" s="235"/>
      <c r="BG228" s="235"/>
      <c r="BH228" s="235"/>
      <c r="BI228" s="235"/>
      <c r="BJ228" s="235"/>
      <c r="BK228" s="235"/>
      <c r="BL228" s="235"/>
      <c r="BM228" s="235"/>
      <c r="BN228" s="235"/>
      <c r="BO228" s="235"/>
      <c r="BP228" s="235"/>
      <c r="BQ228" s="235"/>
      <c r="BR228" s="235"/>
      <c r="BS228" s="235"/>
      <c r="BT228" s="235"/>
      <c r="BU228" s="235"/>
      <c r="BV228" s="235"/>
      <c r="BW228" s="235"/>
      <c r="BX228" s="235"/>
      <c r="BY228" s="235"/>
      <c r="BZ228" s="235"/>
      <c r="CA228" s="235"/>
      <c r="CB228" s="235"/>
      <c r="CC228" s="235"/>
      <c r="CD228" s="235"/>
      <c r="CE228" s="235"/>
      <c r="CF228" s="235"/>
      <c r="CG228" s="235"/>
      <c r="CH228" s="235"/>
      <c r="CI228" s="235"/>
      <c r="CJ228" s="235"/>
      <c r="CK228" s="235"/>
      <c r="CL228" s="235"/>
      <c r="CM228" s="235"/>
      <c r="CN228" s="235"/>
      <c r="CO228" s="235"/>
      <c r="CP228" s="235"/>
      <c r="CQ228" s="235"/>
      <c r="CR228" s="235"/>
      <c r="CS228" s="235"/>
      <c r="CT228" s="235"/>
      <c r="CU228" s="235"/>
      <c r="CV228" s="235"/>
      <c r="CW228" s="235"/>
      <c r="CX228" s="235"/>
      <c r="CY228" s="235"/>
      <c r="CZ228" s="235"/>
      <c r="DA228" s="235"/>
      <c r="DB228" s="235"/>
      <c r="DC228" s="235"/>
      <c r="DD228" s="235"/>
      <c r="DE228" s="235"/>
      <c r="DF228" s="235"/>
      <c r="DG228" s="235"/>
      <c r="DH228" s="235"/>
      <c r="DI228" s="235"/>
      <c r="DJ228" s="235"/>
      <c r="DK228" s="235"/>
      <c r="DL228" s="235"/>
      <c r="DM228" s="235"/>
      <c r="DN228" s="235"/>
      <c r="DO228" s="235"/>
      <c r="DP228" s="235"/>
      <c r="DQ228" s="235"/>
      <c r="DR228" s="235"/>
      <c r="DS228" s="235"/>
      <c r="DT228" s="235"/>
      <c r="DU228" s="235"/>
      <c r="DV228" s="235"/>
      <c r="DW228" s="235"/>
      <c r="DX228" s="235"/>
      <c r="DY228" s="235"/>
      <c r="DZ228" s="235"/>
      <c r="EA228" s="235"/>
      <c r="EB228" s="235"/>
      <c r="EC228" s="235"/>
      <c r="ED228" s="235"/>
      <c r="EE228" s="235"/>
      <c r="EF228" s="235"/>
      <c r="EG228" s="235"/>
      <c r="EH228" s="235"/>
      <c r="EI228" s="235"/>
      <c r="EJ228" s="235"/>
      <c r="EK228" s="235"/>
      <c r="EL228" s="235"/>
      <c r="EM228" s="235"/>
      <c r="EN228" s="235"/>
      <c r="EO228" s="235"/>
      <c r="EP228" s="235"/>
      <c r="EQ228" s="235"/>
      <c r="ER228" s="235"/>
      <c r="ES228" s="235"/>
      <c r="ET228" s="235"/>
      <c r="EU228" s="235"/>
      <c r="EV228" s="235"/>
      <c r="EW228" s="235"/>
      <c r="EX228" s="235"/>
      <c r="EY228" s="235"/>
      <c r="EZ228" s="235"/>
      <c r="FA228" s="235"/>
      <c r="FB228" s="235"/>
      <c r="FC228" s="235"/>
      <c r="FD228" s="235"/>
    </row>
    <row r="229" spans="2:160" s="1" customFormat="1" x14ac:dyDescent="0.25">
      <c r="B229" s="33"/>
      <c r="C229" s="33"/>
      <c r="D229" s="261"/>
      <c r="E229" s="261"/>
      <c r="F229" s="261"/>
      <c r="G229" s="261"/>
      <c r="H229" s="261"/>
      <c r="I229" s="261"/>
      <c r="J229" s="261"/>
      <c r="K229" s="261"/>
      <c r="L229" s="261"/>
      <c r="M229" s="261"/>
      <c r="N229" s="261"/>
      <c r="O229" s="261"/>
      <c r="P229" s="261"/>
      <c r="Q229" s="261"/>
      <c r="R229" s="261"/>
      <c r="S229" s="261"/>
      <c r="T229" s="261"/>
      <c r="U229" s="235"/>
      <c r="V229" s="235"/>
      <c r="W229" s="235"/>
      <c r="X229" s="235"/>
      <c r="Y229" s="235"/>
      <c r="Z229" s="235"/>
      <c r="AA229" s="235"/>
      <c r="AB229" s="235"/>
      <c r="AC229" s="235"/>
      <c r="AD229" s="235"/>
      <c r="AE229" s="235"/>
      <c r="AF229" s="235"/>
      <c r="AG229" s="235"/>
      <c r="AH229" s="235"/>
      <c r="AI229" s="235"/>
      <c r="AJ229" s="235"/>
      <c r="AK229" s="235"/>
      <c r="AL229" s="235"/>
      <c r="AM229" s="235"/>
      <c r="AN229" s="235"/>
      <c r="AO229" s="235"/>
      <c r="AP229" s="235"/>
      <c r="AQ229" s="235"/>
      <c r="AR229" s="235"/>
      <c r="AS229" s="235"/>
      <c r="AT229" s="235"/>
      <c r="AU229" s="235"/>
      <c r="AV229" s="235"/>
      <c r="AW229" s="235"/>
      <c r="AX229" s="235"/>
      <c r="AY229" s="235"/>
      <c r="AZ229" s="235"/>
      <c r="BA229" s="235"/>
      <c r="BB229" s="235"/>
      <c r="BC229" s="235"/>
      <c r="BD229" s="235"/>
      <c r="BE229" s="235"/>
      <c r="BF229" s="235"/>
      <c r="BG229" s="235"/>
      <c r="BH229" s="235"/>
      <c r="BI229" s="235"/>
      <c r="BJ229" s="235"/>
      <c r="BK229" s="235"/>
      <c r="BL229" s="235"/>
      <c r="BM229" s="235"/>
      <c r="BN229" s="235"/>
      <c r="BO229" s="235"/>
      <c r="BP229" s="235"/>
      <c r="BQ229" s="235"/>
      <c r="BR229" s="235"/>
      <c r="BS229" s="235"/>
      <c r="BT229" s="235"/>
      <c r="BU229" s="235"/>
      <c r="BV229" s="235"/>
      <c r="BW229" s="235"/>
      <c r="BX229" s="235"/>
      <c r="BY229" s="235"/>
      <c r="BZ229" s="235"/>
      <c r="CA229" s="235"/>
      <c r="CB229" s="235"/>
      <c r="CC229" s="235"/>
      <c r="CD229" s="235"/>
      <c r="CE229" s="235"/>
      <c r="CF229" s="235"/>
      <c r="CG229" s="235"/>
      <c r="CH229" s="235"/>
      <c r="CI229" s="235"/>
      <c r="CJ229" s="235"/>
      <c r="CK229" s="235"/>
      <c r="CL229" s="235"/>
      <c r="CM229" s="235"/>
      <c r="CN229" s="235"/>
      <c r="CO229" s="235"/>
      <c r="CP229" s="235"/>
      <c r="CQ229" s="235"/>
      <c r="CR229" s="235"/>
      <c r="CS229" s="235"/>
      <c r="CT229" s="235"/>
      <c r="CU229" s="235"/>
      <c r="CV229" s="235"/>
      <c r="CW229" s="235"/>
      <c r="CX229" s="235"/>
      <c r="CY229" s="235"/>
      <c r="CZ229" s="235"/>
      <c r="DA229" s="235"/>
      <c r="DB229" s="235"/>
      <c r="DC229" s="235"/>
      <c r="DD229" s="235"/>
      <c r="DE229" s="235"/>
      <c r="DF229" s="235"/>
      <c r="DG229" s="235"/>
      <c r="DH229" s="235"/>
      <c r="DI229" s="235"/>
      <c r="DJ229" s="235"/>
      <c r="DK229" s="235"/>
      <c r="DL229" s="235"/>
      <c r="DM229" s="235"/>
      <c r="DN229" s="235"/>
      <c r="DO229" s="235"/>
      <c r="DP229" s="235"/>
      <c r="DQ229" s="235"/>
      <c r="DR229" s="235"/>
      <c r="DS229" s="235"/>
      <c r="DT229" s="235"/>
      <c r="DU229" s="235"/>
      <c r="DV229" s="235"/>
      <c r="DW229" s="235"/>
      <c r="DX229" s="235"/>
      <c r="DY229" s="235"/>
      <c r="DZ229" s="235"/>
      <c r="EA229" s="235"/>
      <c r="EB229" s="235"/>
      <c r="EC229" s="235"/>
      <c r="ED229" s="235"/>
      <c r="EE229" s="235"/>
      <c r="EF229" s="235"/>
      <c r="EG229" s="235"/>
      <c r="EH229" s="235"/>
      <c r="EI229" s="235"/>
      <c r="EJ229" s="235"/>
      <c r="EK229" s="235"/>
      <c r="EL229" s="235"/>
      <c r="EM229" s="235"/>
      <c r="EN229" s="235"/>
      <c r="EO229" s="235"/>
      <c r="EP229" s="235"/>
      <c r="EQ229" s="235"/>
      <c r="ER229" s="235"/>
      <c r="ES229" s="235"/>
      <c r="ET229" s="235"/>
      <c r="EU229" s="235"/>
      <c r="EV229" s="235"/>
      <c r="EW229" s="235"/>
      <c r="EX229" s="235"/>
      <c r="EY229" s="235"/>
      <c r="EZ229" s="235"/>
      <c r="FA229" s="235"/>
      <c r="FB229" s="235"/>
      <c r="FC229" s="235"/>
      <c r="FD229" s="235"/>
    </row>
    <row r="230" spans="2:160" s="1" customFormat="1" x14ac:dyDescent="0.25">
      <c r="B230" s="33"/>
      <c r="C230" s="33"/>
      <c r="D230" s="261"/>
      <c r="E230" s="261"/>
      <c r="F230" s="261"/>
      <c r="G230" s="261"/>
      <c r="H230" s="261"/>
      <c r="I230" s="261"/>
      <c r="J230" s="261"/>
      <c r="K230" s="261"/>
      <c r="L230" s="261"/>
      <c r="M230" s="261"/>
      <c r="N230" s="261"/>
      <c r="O230" s="261"/>
      <c r="P230" s="261"/>
      <c r="Q230" s="261"/>
      <c r="R230" s="261"/>
      <c r="S230" s="261"/>
      <c r="T230" s="261"/>
      <c r="U230" s="235"/>
      <c r="V230" s="235"/>
      <c r="W230" s="235"/>
      <c r="X230" s="235"/>
      <c r="Y230" s="235"/>
      <c r="Z230" s="235"/>
      <c r="AA230" s="235"/>
      <c r="AB230" s="235"/>
      <c r="AC230" s="235"/>
      <c r="AD230" s="235"/>
      <c r="AE230" s="235"/>
      <c r="AF230" s="235"/>
      <c r="AG230" s="235"/>
      <c r="AH230" s="235"/>
      <c r="AI230" s="235"/>
      <c r="AJ230" s="235"/>
      <c r="AK230" s="235"/>
      <c r="AL230" s="235"/>
      <c r="AM230" s="235"/>
      <c r="AN230" s="235"/>
      <c r="AO230" s="235"/>
      <c r="AP230" s="235"/>
      <c r="AQ230" s="235"/>
      <c r="AR230" s="235"/>
      <c r="AS230" s="235"/>
      <c r="AT230" s="235"/>
      <c r="AU230" s="235"/>
      <c r="AV230" s="235"/>
      <c r="AW230" s="235"/>
      <c r="AX230" s="235"/>
      <c r="AY230" s="235"/>
      <c r="AZ230" s="235"/>
      <c r="BA230" s="235"/>
      <c r="BB230" s="235"/>
      <c r="BC230" s="235"/>
      <c r="BD230" s="235"/>
      <c r="BE230" s="235"/>
      <c r="BF230" s="235"/>
      <c r="BG230" s="235"/>
      <c r="BH230" s="235"/>
      <c r="BI230" s="235"/>
      <c r="BJ230" s="235"/>
      <c r="BK230" s="235"/>
      <c r="BL230" s="235"/>
      <c r="BM230" s="235"/>
      <c r="BN230" s="235"/>
      <c r="BO230" s="235"/>
      <c r="BP230" s="235"/>
      <c r="BQ230" s="235"/>
      <c r="BR230" s="235"/>
      <c r="BS230" s="235"/>
      <c r="BT230" s="235"/>
      <c r="BU230" s="235"/>
      <c r="BV230" s="235"/>
      <c r="BW230" s="235"/>
      <c r="BX230" s="235"/>
      <c r="BY230" s="235"/>
      <c r="BZ230" s="235"/>
      <c r="CA230" s="235"/>
      <c r="CB230" s="235"/>
      <c r="CC230" s="235"/>
      <c r="CD230" s="235"/>
      <c r="CE230" s="235"/>
      <c r="CF230" s="235"/>
      <c r="CG230" s="235"/>
      <c r="CH230" s="235"/>
      <c r="CI230" s="235"/>
      <c r="CJ230" s="235"/>
      <c r="CK230" s="235"/>
      <c r="CL230" s="235"/>
      <c r="CM230" s="235"/>
      <c r="CN230" s="235"/>
      <c r="CO230" s="235"/>
      <c r="CP230" s="235"/>
      <c r="CQ230" s="235"/>
      <c r="CR230" s="235"/>
      <c r="CS230" s="235"/>
      <c r="CT230" s="235"/>
      <c r="CU230" s="235"/>
      <c r="CV230" s="235"/>
      <c r="CW230" s="235"/>
      <c r="CX230" s="235"/>
      <c r="CY230" s="235"/>
      <c r="CZ230" s="235"/>
      <c r="DA230" s="235"/>
      <c r="DB230" s="235"/>
      <c r="DC230" s="235"/>
      <c r="DD230" s="235"/>
      <c r="DE230" s="235"/>
      <c r="DF230" s="235"/>
      <c r="DG230" s="235"/>
      <c r="DH230" s="235"/>
      <c r="DI230" s="235"/>
      <c r="DJ230" s="235"/>
      <c r="DK230" s="235"/>
      <c r="DL230" s="235"/>
      <c r="DM230" s="235"/>
      <c r="DN230" s="235"/>
      <c r="DO230" s="235"/>
      <c r="DP230" s="235"/>
      <c r="DQ230" s="235"/>
      <c r="DR230" s="235"/>
      <c r="DS230" s="235"/>
      <c r="DT230" s="235"/>
      <c r="DU230" s="235"/>
      <c r="DV230" s="235"/>
      <c r="DW230" s="235"/>
      <c r="DX230" s="235"/>
      <c r="DY230" s="235"/>
      <c r="DZ230" s="235"/>
      <c r="EA230" s="235"/>
      <c r="EB230" s="235"/>
      <c r="EC230" s="235"/>
      <c r="ED230" s="235"/>
      <c r="EE230" s="235"/>
      <c r="EF230" s="235"/>
      <c r="EG230" s="235"/>
      <c r="EH230" s="235"/>
      <c r="EI230" s="235"/>
      <c r="EJ230" s="235"/>
      <c r="EK230" s="235"/>
      <c r="EL230" s="235"/>
      <c r="EM230" s="235"/>
      <c r="EN230" s="235"/>
      <c r="EO230" s="235"/>
      <c r="EP230" s="235"/>
      <c r="EQ230" s="235"/>
      <c r="ER230" s="235"/>
      <c r="ES230" s="235"/>
      <c r="ET230" s="235"/>
      <c r="EU230" s="235"/>
      <c r="EV230" s="235"/>
      <c r="EW230" s="235"/>
      <c r="EX230" s="235"/>
      <c r="EY230" s="235"/>
      <c r="EZ230" s="235"/>
      <c r="FA230" s="235"/>
      <c r="FB230" s="235"/>
      <c r="FC230" s="235"/>
      <c r="FD230" s="235"/>
    </row>
    <row r="231" spans="2:160" s="1" customFormat="1" x14ac:dyDescent="0.25">
      <c r="B231" s="33"/>
      <c r="C231" s="33"/>
      <c r="D231" s="261"/>
      <c r="E231" s="261"/>
      <c r="F231" s="261"/>
      <c r="G231" s="261"/>
      <c r="H231" s="261"/>
      <c r="I231" s="261"/>
      <c r="J231" s="261"/>
      <c r="K231" s="261"/>
      <c r="L231" s="261"/>
      <c r="M231" s="261"/>
      <c r="N231" s="261"/>
      <c r="O231" s="261"/>
      <c r="P231" s="261"/>
      <c r="Q231" s="261"/>
      <c r="R231" s="261"/>
      <c r="S231" s="261"/>
      <c r="T231" s="261"/>
      <c r="U231" s="235"/>
      <c r="V231" s="235"/>
      <c r="W231" s="235"/>
      <c r="X231" s="235"/>
      <c r="Y231" s="235"/>
      <c r="Z231" s="235"/>
      <c r="AA231" s="235"/>
      <c r="AB231" s="235"/>
      <c r="AC231" s="235"/>
      <c r="AD231" s="235"/>
      <c r="AE231" s="235"/>
      <c r="AF231" s="235"/>
      <c r="AG231" s="235"/>
      <c r="AH231" s="235"/>
      <c r="AI231" s="235"/>
      <c r="AJ231" s="235"/>
      <c r="AK231" s="235"/>
      <c r="AL231" s="235"/>
      <c r="AM231" s="235"/>
      <c r="AN231" s="235"/>
      <c r="AO231" s="235"/>
      <c r="AP231" s="235"/>
      <c r="AQ231" s="235"/>
      <c r="AR231" s="235"/>
      <c r="AS231" s="235"/>
      <c r="AT231" s="235"/>
      <c r="AU231" s="235"/>
      <c r="AV231" s="235"/>
      <c r="AW231" s="235"/>
      <c r="AX231" s="235"/>
      <c r="AY231" s="235"/>
      <c r="AZ231" s="235"/>
      <c r="BA231" s="235"/>
      <c r="BB231" s="235"/>
      <c r="BC231" s="235"/>
      <c r="BD231" s="235"/>
      <c r="BE231" s="235"/>
      <c r="BF231" s="235"/>
      <c r="BG231" s="235"/>
      <c r="BH231" s="235"/>
      <c r="BI231" s="235"/>
      <c r="BJ231" s="235"/>
      <c r="BK231" s="235"/>
      <c r="BL231" s="235"/>
      <c r="BM231" s="235"/>
      <c r="BN231" s="235"/>
      <c r="BO231" s="235"/>
      <c r="BP231" s="235"/>
      <c r="BQ231" s="235"/>
      <c r="BR231" s="235"/>
      <c r="BS231" s="235"/>
      <c r="BT231" s="235"/>
      <c r="BU231" s="235"/>
      <c r="BV231" s="235"/>
      <c r="BW231" s="235"/>
      <c r="BX231" s="235"/>
      <c r="BY231" s="235"/>
      <c r="BZ231" s="235"/>
      <c r="CA231" s="235"/>
      <c r="CB231" s="235"/>
      <c r="CC231" s="235"/>
      <c r="CD231" s="235"/>
      <c r="CE231" s="235"/>
      <c r="CF231" s="235"/>
      <c r="CG231" s="235"/>
      <c r="CH231" s="235"/>
      <c r="CI231" s="235"/>
      <c r="CJ231" s="235"/>
      <c r="CK231" s="235"/>
      <c r="CL231" s="235"/>
      <c r="CM231" s="235"/>
      <c r="CN231" s="235"/>
      <c r="CO231" s="235"/>
      <c r="CP231" s="235"/>
      <c r="CQ231" s="235"/>
      <c r="CR231" s="235"/>
      <c r="CS231" s="235"/>
      <c r="CT231" s="235"/>
      <c r="CU231" s="235"/>
      <c r="CV231" s="235"/>
      <c r="CW231" s="235"/>
      <c r="CX231" s="235"/>
      <c r="CY231" s="235"/>
      <c r="CZ231" s="235"/>
      <c r="DA231" s="235"/>
      <c r="DB231" s="235"/>
      <c r="DC231" s="235"/>
      <c r="DD231" s="235"/>
      <c r="DE231" s="235"/>
      <c r="DF231" s="235"/>
      <c r="DG231" s="235"/>
      <c r="DH231" s="235"/>
      <c r="DI231" s="235"/>
      <c r="DJ231" s="235"/>
      <c r="DK231" s="235"/>
      <c r="DL231" s="235"/>
      <c r="DM231" s="235"/>
      <c r="DN231" s="235"/>
      <c r="DO231" s="235"/>
      <c r="DP231" s="235"/>
      <c r="DQ231" s="235"/>
      <c r="DR231" s="235"/>
      <c r="DS231" s="235"/>
      <c r="DT231" s="235"/>
      <c r="DU231" s="235"/>
      <c r="DV231" s="235"/>
      <c r="DW231" s="235"/>
      <c r="DX231" s="235"/>
      <c r="DY231" s="235"/>
      <c r="DZ231" s="235"/>
      <c r="EA231" s="235"/>
      <c r="EB231" s="235"/>
      <c r="EC231" s="235"/>
      <c r="ED231" s="235"/>
      <c r="EE231" s="235"/>
      <c r="EF231" s="235"/>
      <c r="EG231" s="235"/>
      <c r="EH231" s="235"/>
      <c r="EI231" s="235"/>
      <c r="EJ231" s="235"/>
      <c r="EK231" s="235"/>
      <c r="EL231" s="235"/>
      <c r="EM231" s="235"/>
      <c r="EN231" s="235"/>
      <c r="EO231" s="235"/>
      <c r="EP231" s="235"/>
      <c r="EQ231" s="235"/>
      <c r="ER231" s="235"/>
      <c r="ES231" s="235"/>
      <c r="ET231" s="235"/>
      <c r="EU231" s="235"/>
      <c r="EV231" s="235"/>
      <c r="EW231" s="235"/>
      <c r="EX231" s="235"/>
      <c r="EY231" s="235"/>
      <c r="EZ231" s="235"/>
      <c r="FA231" s="235"/>
      <c r="FB231" s="235"/>
      <c r="FC231" s="235"/>
      <c r="FD231" s="235"/>
    </row>
    <row r="232" spans="2:160" s="1" customFormat="1" x14ac:dyDescent="0.25">
      <c r="B232" s="33"/>
      <c r="C232" s="33"/>
      <c r="D232" s="261"/>
      <c r="E232" s="261"/>
      <c r="F232" s="261"/>
      <c r="G232" s="261"/>
      <c r="H232" s="261"/>
      <c r="I232" s="261"/>
      <c r="J232" s="261"/>
      <c r="K232" s="261"/>
      <c r="L232" s="261"/>
      <c r="M232" s="261"/>
      <c r="N232" s="261"/>
      <c r="O232" s="261"/>
      <c r="P232" s="261"/>
      <c r="Q232" s="261"/>
      <c r="R232" s="261"/>
      <c r="S232" s="261"/>
      <c r="T232" s="261"/>
      <c r="U232" s="235"/>
      <c r="V232" s="235"/>
      <c r="W232" s="235"/>
      <c r="X232" s="235"/>
      <c r="Y232" s="235"/>
      <c r="Z232" s="235"/>
      <c r="AA232" s="235"/>
      <c r="AB232" s="235"/>
      <c r="AC232" s="235"/>
      <c r="AD232" s="235"/>
      <c r="AE232" s="235"/>
      <c r="AF232" s="235"/>
      <c r="AG232" s="235"/>
      <c r="AH232" s="235"/>
      <c r="AI232" s="235"/>
      <c r="AJ232" s="235"/>
      <c r="AK232" s="235"/>
      <c r="AL232" s="235"/>
      <c r="AM232" s="235"/>
      <c r="AN232" s="235"/>
      <c r="AO232" s="235"/>
      <c r="AP232" s="235"/>
      <c r="AQ232" s="235"/>
      <c r="AR232" s="235"/>
      <c r="AS232" s="235"/>
      <c r="AT232" s="235"/>
      <c r="AU232" s="235"/>
      <c r="AV232" s="235"/>
      <c r="AW232" s="235"/>
      <c r="AX232" s="235"/>
      <c r="AY232" s="235"/>
      <c r="AZ232" s="235"/>
      <c r="BA232" s="235"/>
      <c r="BB232" s="235"/>
      <c r="BC232" s="235"/>
      <c r="BD232" s="235"/>
      <c r="BE232" s="235"/>
      <c r="BF232" s="235"/>
      <c r="BG232" s="235"/>
      <c r="BH232" s="235"/>
      <c r="BI232" s="235"/>
      <c r="BJ232" s="235"/>
      <c r="BK232" s="235"/>
      <c r="BL232" s="235"/>
      <c r="BM232" s="235"/>
      <c r="BN232" s="235"/>
      <c r="BO232" s="235"/>
      <c r="BP232" s="235"/>
      <c r="BQ232" s="235"/>
      <c r="BR232" s="235"/>
      <c r="BS232" s="235"/>
      <c r="BT232" s="235"/>
      <c r="BU232" s="235"/>
      <c r="BV232" s="235"/>
      <c r="BW232" s="235"/>
      <c r="BX232" s="235"/>
      <c r="BY232" s="235"/>
      <c r="BZ232" s="235"/>
      <c r="CA232" s="235"/>
      <c r="CB232" s="235"/>
      <c r="CC232" s="235"/>
      <c r="CD232" s="235"/>
      <c r="CE232" s="235"/>
      <c r="CF232" s="235"/>
      <c r="CG232" s="235"/>
      <c r="CH232" s="235"/>
      <c r="CI232" s="235"/>
      <c r="CJ232" s="235"/>
      <c r="CK232" s="235"/>
      <c r="CL232" s="235"/>
      <c r="CM232" s="235"/>
      <c r="CN232" s="235"/>
      <c r="CO232" s="235"/>
      <c r="CP232" s="235"/>
      <c r="CQ232" s="235"/>
      <c r="CR232" s="235"/>
      <c r="CS232" s="235"/>
      <c r="CT232" s="235"/>
      <c r="CU232" s="235"/>
      <c r="CV232" s="235"/>
      <c r="CW232" s="235"/>
      <c r="CX232" s="235"/>
      <c r="CY232" s="235"/>
      <c r="CZ232" s="235"/>
      <c r="DA232" s="235"/>
      <c r="DB232" s="235"/>
      <c r="DC232" s="235"/>
      <c r="DD232" s="235"/>
      <c r="DE232" s="235"/>
      <c r="DF232" s="235"/>
      <c r="DG232" s="235"/>
      <c r="DH232" s="235"/>
      <c r="DI232" s="235"/>
      <c r="DJ232" s="235"/>
      <c r="DK232" s="235"/>
      <c r="DL232" s="235"/>
      <c r="DM232" s="235"/>
      <c r="DN232" s="235"/>
      <c r="DO232" s="235"/>
      <c r="DP232" s="235"/>
      <c r="DQ232" s="235"/>
      <c r="DR232" s="235"/>
      <c r="DS232" s="235"/>
      <c r="DT232" s="235"/>
      <c r="DU232" s="235"/>
      <c r="DV232" s="235"/>
      <c r="DW232" s="235"/>
      <c r="DX232" s="235"/>
      <c r="DY232" s="235"/>
      <c r="DZ232" s="235"/>
      <c r="EA232" s="235"/>
      <c r="EB232" s="235"/>
      <c r="EC232" s="235"/>
      <c r="ED232" s="235"/>
      <c r="EE232" s="235"/>
      <c r="EF232" s="235"/>
      <c r="EG232" s="235"/>
      <c r="EH232" s="235"/>
      <c r="EI232" s="235"/>
      <c r="EJ232" s="235"/>
      <c r="EK232" s="235"/>
      <c r="EL232" s="235"/>
      <c r="EM232" s="235"/>
      <c r="EN232" s="235"/>
      <c r="EO232" s="235"/>
      <c r="EP232" s="235"/>
      <c r="EQ232" s="235"/>
      <c r="ER232" s="235"/>
      <c r="ES232" s="235"/>
      <c r="ET232" s="235"/>
      <c r="EU232" s="235"/>
      <c r="EV232" s="235"/>
      <c r="EW232" s="235"/>
      <c r="EX232" s="235"/>
      <c r="EY232" s="235"/>
      <c r="EZ232" s="235"/>
      <c r="FA232" s="235"/>
      <c r="FB232" s="235"/>
      <c r="FC232" s="235"/>
      <c r="FD232" s="235"/>
    </row>
    <row r="233" spans="2:160" s="1" customFormat="1" x14ac:dyDescent="0.25">
      <c r="B233" s="33"/>
      <c r="C233" s="33"/>
      <c r="D233" s="261"/>
      <c r="E233" s="261"/>
      <c r="F233" s="261"/>
      <c r="G233" s="261"/>
      <c r="H233" s="261"/>
      <c r="I233" s="261"/>
      <c r="J233" s="261"/>
      <c r="K233" s="261"/>
      <c r="L233" s="261"/>
      <c r="M233" s="261"/>
      <c r="N233" s="261"/>
      <c r="O233" s="261"/>
      <c r="P233" s="261"/>
      <c r="Q233" s="261"/>
      <c r="R233" s="261"/>
      <c r="S233" s="261"/>
      <c r="T233" s="261"/>
      <c r="U233" s="235"/>
      <c r="V233" s="235"/>
      <c r="W233" s="235"/>
      <c r="X233" s="235"/>
      <c r="Y233" s="235"/>
      <c r="Z233" s="235"/>
      <c r="AA233" s="235"/>
      <c r="AB233" s="235"/>
      <c r="AC233" s="235"/>
      <c r="AD233" s="235"/>
      <c r="AE233" s="235"/>
      <c r="AF233" s="235"/>
      <c r="AG233" s="235"/>
      <c r="AH233" s="235"/>
      <c r="AI233" s="235"/>
      <c r="AJ233" s="235"/>
      <c r="AK233" s="235"/>
      <c r="AL233" s="235"/>
      <c r="AM233" s="235"/>
      <c r="AN233" s="235"/>
      <c r="AO233" s="235"/>
      <c r="AP233" s="235"/>
      <c r="AQ233" s="235"/>
      <c r="AR233" s="235"/>
      <c r="AS233" s="235"/>
      <c r="AT233" s="235"/>
      <c r="AU233" s="235"/>
      <c r="AV233" s="235"/>
      <c r="AW233" s="235"/>
      <c r="AX233" s="235"/>
      <c r="AY233" s="235"/>
      <c r="AZ233" s="235"/>
      <c r="BA233" s="235"/>
      <c r="BB233" s="235"/>
      <c r="BC233" s="235"/>
      <c r="BD233" s="235"/>
      <c r="BE233" s="235"/>
      <c r="BF233" s="235"/>
      <c r="BG233" s="235"/>
      <c r="BH233" s="235"/>
      <c r="BI233" s="235"/>
      <c r="BJ233" s="235"/>
      <c r="BK233" s="235"/>
      <c r="BL233" s="235"/>
      <c r="BM233" s="235"/>
      <c r="BN233" s="235"/>
      <c r="BO233" s="235"/>
      <c r="BP233" s="235"/>
      <c r="BQ233" s="235"/>
      <c r="BR233" s="235"/>
      <c r="BS233" s="235"/>
      <c r="BT233" s="235"/>
      <c r="BU233" s="235"/>
      <c r="BV233" s="235"/>
      <c r="BW233" s="235"/>
      <c r="BX233" s="235"/>
      <c r="BY233" s="235"/>
      <c r="BZ233" s="235"/>
      <c r="CA233" s="235"/>
      <c r="CB233" s="235"/>
      <c r="CC233" s="235"/>
      <c r="CD233" s="235"/>
      <c r="CE233" s="235"/>
      <c r="CF233" s="235"/>
      <c r="CG233" s="235"/>
      <c r="CH233" s="235"/>
      <c r="CI233" s="235"/>
      <c r="CJ233" s="235"/>
      <c r="CK233" s="235"/>
      <c r="CL233" s="235"/>
      <c r="CM233" s="235"/>
      <c r="CN233" s="235"/>
      <c r="CO233" s="235"/>
      <c r="CP233" s="235"/>
      <c r="CQ233" s="235"/>
      <c r="CR233" s="235"/>
      <c r="CS233" s="235"/>
      <c r="CT233" s="235"/>
      <c r="CU233" s="235"/>
      <c r="CV233" s="235"/>
      <c r="CW233" s="235"/>
      <c r="CX233" s="235"/>
      <c r="CY233" s="235"/>
      <c r="CZ233" s="235"/>
      <c r="DA233" s="235"/>
      <c r="DB233" s="235"/>
      <c r="DC233" s="235"/>
      <c r="DD233" s="235"/>
      <c r="DE233" s="235"/>
      <c r="DF233" s="235"/>
      <c r="DG233" s="235"/>
      <c r="DH233" s="235"/>
      <c r="DI233" s="235"/>
      <c r="DJ233" s="235"/>
      <c r="DK233" s="235"/>
      <c r="DL233" s="235"/>
      <c r="DM233" s="235"/>
      <c r="DN233" s="235"/>
      <c r="DO233" s="235"/>
      <c r="DP233" s="235"/>
      <c r="DQ233" s="235"/>
      <c r="DR233" s="235"/>
      <c r="DS233" s="235"/>
      <c r="DT233" s="235"/>
      <c r="DU233" s="235"/>
      <c r="DV233" s="235"/>
      <c r="DW233" s="235"/>
      <c r="DX233" s="235"/>
      <c r="DY233" s="235"/>
      <c r="DZ233" s="235"/>
      <c r="EA233" s="235"/>
      <c r="EB233" s="235"/>
      <c r="EC233" s="235"/>
      <c r="ED233" s="235"/>
      <c r="EE233" s="235"/>
      <c r="EF233" s="235"/>
      <c r="EG233" s="235"/>
      <c r="EH233" s="235"/>
      <c r="EI233" s="235"/>
      <c r="EJ233" s="235"/>
      <c r="EK233" s="235"/>
      <c r="EL233" s="235"/>
      <c r="EM233" s="235"/>
      <c r="EN233" s="235"/>
      <c r="EO233" s="235"/>
      <c r="EP233" s="235"/>
      <c r="EQ233" s="235"/>
      <c r="ER233" s="235"/>
      <c r="ES233" s="235"/>
      <c r="ET233" s="235"/>
      <c r="EU233" s="235"/>
      <c r="EV233" s="235"/>
      <c r="EW233" s="235"/>
      <c r="EX233" s="235"/>
      <c r="EY233" s="235"/>
      <c r="EZ233" s="235"/>
      <c r="FA233" s="235"/>
      <c r="FB233" s="235"/>
      <c r="FC233" s="235"/>
      <c r="FD233" s="235"/>
    </row>
    <row r="234" spans="2:160" s="1" customFormat="1" x14ac:dyDescent="0.25">
      <c r="B234" s="33"/>
      <c r="C234" s="33"/>
      <c r="D234" s="261"/>
      <c r="E234" s="261"/>
      <c r="F234" s="261"/>
      <c r="G234" s="261"/>
      <c r="H234" s="261"/>
      <c r="I234" s="261"/>
      <c r="J234" s="261"/>
      <c r="K234" s="261"/>
      <c r="L234" s="261"/>
      <c r="M234" s="261"/>
      <c r="N234" s="261"/>
      <c r="O234" s="261"/>
      <c r="P234" s="261"/>
      <c r="Q234" s="261"/>
      <c r="R234" s="261"/>
      <c r="S234" s="261"/>
      <c r="T234" s="261"/>
      <c r="U234" s="235"/>
      <c r="V234" s="235"/>
      <c r="W234" s="235"/>
      <c r="X234" s="235"/>
      <c r="Y234" s="235"/>
      <c r="Z234" s="235"/>
      <c r="AA234" s="235"/>
      <c r="AB234" s="235"/>
      <c r="AC234" s="235"/>
      <c r="AD234" s="235"/>
      <c r="AE234" s="235"/>
      <c r="AF234" s="235"/>
      <c r="AG234" s="235"/>
      <c r="AH234" s="235"/>
      <c r="AI234" s="235"/>
      <c r="AJ234" s="235"/>
      <c r="AK234" s="235"/>
      <c r="AL234" s="235"/>
      <c r="AM234" s="235"/>
      <c r="AN234" s="235"/>
      <c r="AO234" s="235"/>
      <c r="AP234" s="235"/>
      <c r="AQ234" s="235"/>
      <c r="AR234" s="235"/>
      <c r="AS234" s="235"/>
      <c r="AT234" s="235"/>
      <c r="AU234" s="235"/>
      <c r="AV234" s="235"/>
      <c r="AW234" s="235"/>
      <c r="AX234" s="235"/>
      <c r="AY234" s="235"/>
      <c r="AZ234" s="235"/>
      <c r="BA234" s="235"/>
      <c r="BB234" s="235"/>
      <c r="BC234" s="235"/>
      <c r="BD234" s="235"/>
      <c r="BE234" s="235"/>
      <c r="BF234" s="235"/>
      <c r="BG234" s="235"/>
      <c r="BH234" s="235"/>
      <c r="BI234" s="235"/>
      <c r="BJ234" s="235"/>
      <c r="BK234" s="235"/>
      <c r="BL234" s="235"/>
      <c r="BM234" s="235"/>
      <c r="BN234" s="235"/>
      <c r="BO234" s="235"/>
      <c r="BP234" s="235"/>
      <c r="BQ234" s="235"/>
      <c r="BR234" s="235"/>
      <c r="BS234" s="235"/>
      <c r="BT234" s="235"/>
      <c r="BU234" s="235"/>
      <c r="BV234" s="235"/>
      <c r="BW234" s="235"/>
      <c r="BX234" s="235"/>
      <c r="BY234" s="235"/>
      <c r="BZ234" s="235"/>
      <c r="CA234" s="235"/>
      <c r="CB234" s="235"/>
      <c r="CC234" s="235"/>
      <c r="CD234" s="235"/>
      <c r="CE234" s="235"/>
      <c r="CF234" s="235"/>
      <c r="CG234" s="235"/>
      <c r="CH234" s="235"/>
      <c r="CI234" s="235"/>
      <c r="CJ234" s="235"/>
      <c r="CK234" s="235"/>
      <c r="CL234" s="235"/>
      <c r="CM234" s="235"/>
      <c r="CN234" s="235"/>
      <c r="CO234" s="235"/>
      <c r="CP234" s="235"/>
      <c r="CQ234" s="235"/>
      <c r="CR234" s="235"/>
      <c r="CS234" s="235"/>
      <c r="CT234" s="235"/>
      <c r="CU234" s="235"/>
      <c r="CV234" s="235"/>
      <c r="CW234" s="235"/>
      <c r="CX234" s="235"/>
      <c r="CY234" s="235"/>
      <c r="CZ234" s="235"/>
      <c r="DA234" s="235"/>
      <c r="DB234" s="235"/>
      <c r="DC234" s="235"/>
      <c r="DD234" s="235"/>
      <c r="DE234" s="235"/>
      <c r="DF234" s="235"/>
      <c r="DG234" s="235"/>
      <c r="DH234" s="235"/>
      <c r="DI234" s="235"/>
      <c r="DJ234" s="235"/>
      <c r="DK234" s="235"/>
      <c r="DL234" s="235"/>
      <c r="DM234" s="235"/>
      <c r="DN234" s="235"/>
      <c r="DO234" s="235"/>
      <c r="DP234" s="235"/>
      <c r="DQ234" s="235"/>
      <c r="DR234" s="235"/>
      <c r="DS234" s="235"/>
      <c r="DT234" s="235"/>
      <c r="DU234" s="235"/>
      <c r="DV234" s="235"/>
      <c r="DW234" s="235"/>
      <c r="DX234" s="235"/>
      <c r="DY234" s="235"/>
      <c r="DZ234" s="235"/>
      <c r="EA234" s="235"/>
      <c r="EB234" s="235"/>
      <c r="EC234" s="235"/>
      <c r="ED234" s="235"/>
      <c r="EE234" s="235"/>
      <c r="EF234" s="235"/>
      <c r="EG234" s="235"/>
      <c r="EH234" s="235"/>
      <c r="EI234" s="235"/>
      <c r="EJ234" s="235"/>
      <c r="EK234" s="235"/>
      <c r="EL234" s="235"/>
      <c r="EM234" s="235"/>
      <c r="EN234" s="235"/>
      <c r="EO234" s="235"/>
      <c r="EP234" s="235"/>
      <c r="EQ234" s="235"/>
      <c r="ER234" s="235"/>
      <c r="ES234" s="235"/>
      <c r="ET234" s="235"/>
      <c r="EU234" s="235"/>
      <c r="EV234" s="235"/>
      <c r="EW234" s="235"/>
      <c r="EX234" s="235"/>
      <c r="EY234" s="235"/>
      <c r="EZ234" s="235"/>
      <c r="FA234" s="235"/>
      <c r="FB234" s="235"/>
      <c r="FC234" s="235"/>
      <c r="FD234" s="235"/>
    </row>
    <row r="235" spans="2:160" s="1" customFormat="1" x14ac:dyDescent="0.25">
      <c r="B235" s="33"/>
      <c r="C235" s="33"/>
      <c r="D235" s="261"/>
      <c r="E235" s="261"/>
      <c r="F235" s="261"/>
      <c r="G235" s="261"/>
      <c r="H235" s="261"/>
      <c r="I235" s="261"/>
      <c r="J235" s="261"/>
      <c r="K235" s="261"/>
      <c r="L235" s="261"/>
      <c r="M235" s="261"/>
      <c r="N235" s="261"/>
      <c r="O235" s="261"/>
      <c r="P235" s="261"/>
      <c r="Q235" s="261"/>
      <c r="R235" s="261"/>
      <c r="S235" s="261"/>
      <c r="T235" s="261"/>
      <c r="U235" s="235"/>
      <c r="V235" s="235"/>
      <c r="W235" s="235"/>
      <c r="X235" s="235"/>
      <c r="Y235" s="235"/>
      <c r="Z235" s="235"/>
      <c r="AA235" s="235"/>
      <c r="AB235" s="235"/>
      <c r="AC235" s="235"/>
      <c r="AD235" s="235"/>
      <c r="AE235" s="235"/>
      <c r="AF235" s="235"/>
      <c r="AG235" s="235"/>
      <c r="AH235" s="235"/>
      <c r="AI235" s="235"/>
      <c r="AJ235" s="235"/>
      <c r="AK235" s="235"/>
      <c r="AL235" s="235"/>
      <c r="AM235" s="235"/>
      <c r="AN235" s="235"/>
      <c r="AO235" s="235"/>
      <c r="AP235" s="235"/>
      <c r="AQ235" s="235"/>
      <c r="AR235" s="235"/>
      <c r="AS235" s="235"/>
      <c r="AT235" s="235"/>
      <c r="AU235" s="235"/>
      <c r="AV235" s="235"/>
      <c r="AW235" s="235"/>
      <c r="AX235" s="235"/>
      <c r="AY235" s="235"/>
      <c r="AZ235" s="235"/>
      <c r="BA235" s="235"/>
      <c r="BB235" s="235"/>
      <c r="BC235" s="235"/>
      <c r="BD235" s="235"/>
      <c r="BE235" s="235"/>
      <c r="BF235" s="235"/>
      <c r="BG235" s="235"/>
      <c r="BH235" s="235"/>
      <c r="BI235" s="235"/>
      <c r="BJ235" s="235"/>
      <c r="BK235" s="235"/>
      <c r="BL235" s="235"/>
      <c r="BM235" s="235"/>
      <c r="BN235" s="235"/>
      <c r="BO235" s="235"/>
      <c r="BP235" s="235"/>
      <c r="BQ235" s="235"/>
      <c r="BR235" s="235"/>
      <c r="BS235" s="235"/>
      <c r="BT235" s="235"/>
      <c r="BU235" s="235"/>
      <c r="BV235" s="235"/>
      <c r="BW235" s="235"/>
      <c r="BX235" s="235"/>
      <c r="BY235" s="235"/>
      <c r="BZ235" s="235"/>
      <c r="CA235" s="235"/>
      <c r="CB235" s="235"/>
      <c r="CC235" s="235"/>
      <c r="CD235" s="235"/>
      <c r="CE235" s="235"/>
      <c r="CF235" s="235"/>
      <c r="CG235" s="235"/>
      <c r="CH235" s="235"/>
      <c r="CI235" s="235"/>
      <c r="CJ235" s="235"/>
      <c r="CK235" s="235"/>
      <c r="CL235" s="235"/>
      <c r="CM235" s="235"/>
      <c r="CN235" s="235"/>
      <c r="CO235" s="235"/>
      <c r="CP235" s="235"/>
      <c r="CQ235" s="235"/>
      <c r="CR235" s="235"/>
      <c r="CS235" s="235"/>
      <c r="CT235" s="235"/>
      <c r="CU235" s="235"/>
      <c r="CV235" s="235"/>
      <c r="CW235" s="235"/>
      <c r="CX235" s="235"/>
      <c r="CY235" s="235"/>
      <c r="CZ235" s="235"/>
      <c r="DA235" s="235"/>
      <c r="DB235" s="235"/>
      <c r="DC235" s="235"/>
      <c r="DD235" s="235"/>
      <c r="DE235" s="235"/>
      <c r="DF235" s="235"/>
      <c r="DG235" s="235"/>
      <c r="DH235" s="235"/>
      <c r="DI235" s="235"/>
      <c r="DJ235" s="235"/>
      <c r="DK235" s="235"/>
      <c r="DL235" s="235"/>
      <c r="DM235" s="235"/>
      <c r="DN235" s="235"/>
      <c r="DO235" s="235"/>
      <c r="DP235" s="235"/>
      <c r="DQ235" s="235"/>
      <c r="DR235" s="235"/>
      <c r="DS235" s="235"/>
      <c r="DT235" s="235"/>
      <c r="DU235" s="235"/>
      <c r="DV235" s="235"/>
      <c r="DW235" s="235"/>
      <c r="DX235" s="235"/>
      <c r="DY235" s="235"/>
      <c r="DZ235" s="235"/>
      <c r="EA235" s="235"/>
      <c r="EB235" s="235"/>
      <c r="EC235" s="235"/>
      <c r="ED235" s="235"/>
      <c r="EE235" s="235"/>
      <c r="EF235" s="235"/>
      <c r="EG235" s="235"/>
      <c r="EH235" s="235"/>
      <c r="EI235" s="235"/>
      <c r="EJ235" s="235"/>
      <c r="EK235" s="235"/>
      <c r="EL235" s="235"/>
      <c r="EM235" s="235"/>
      <c r="EN235" s="235"/>
      <c r="EO235" s="235"/>
      <c r="EP235" s="235"/>
      <c r="EQ235" s="235"/>
      <c r="ER235" s="235"/>
      <c r="ES235" s="235"/>
      <c r="ET235" s="235"/>
      <c r="EU235" s="235"/>
      <c r="EV235" s="235"/>
      <c r="EW235" s="235"/>
      <c r="EX235" s="235"/>
      <c r="EY235" s="235"/>
      <c r="EZ235" s="235"/>
      <c r="FA235" s="235"/>
      <c r="FB235" s="235"/>
      <c r="FC235" s="235"/>
      <c r="FD235" s="235"/>
    </row>
    <row r="236" spans="2:160" s="1" customFormat="1" x14ac:dyDescent="0.25">
      <c r="B236" s="33"/>
      <c r="C236" s="33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61"/>
      <c r="O236" s="261"/>
      <c r="P236" s="261"/>
      <c r="Q236" s="261"/>
      <c r="R236" s="261"/>
      <c r="S236" s="261"/>
      <c r="T236" s="261"/>
      <c r="U236" s="235"/>
      <c r="V236" s="235"/>
      <c r="W236" s="235"/>
      <c r="X236" s="235"/>
      <c r="Y236" s="235"/>
      <c r="Z236" s="235"/>
      <c r="AA236" s="235"/>
      <c r="AB236" s="235"/>
      <c r="AC236" s="235"/>
      <c r="AD236" s="235"/>
      <c r="AE236" s="235"/>
      <c r="AF236" s="235"/>
      <c r="AG236" s="235"/>
      <c r="AH236" s="235"/>
      <c r="AI236" s="235"/>
      <c r="AJ236" s="235"/>
      <c r="AK236" s="235"/>
      <c r="AL236" s="235"/>
      <c r="AM236" s="235"/>
      <c r="AN236" s="235"/>
      <c r="AO236" s="235"/>
      <c r="AP236" s="235"/>
      <c r="AQ236" s="235"/>
      <c r="AR236" s="235"/>
      <c r="AS236" s="235"/>
      <c r="AT236" s="235"/>
      <c r="AU236" s="235"/>
      <c r="AV236" s="235"/>
      <c r="AW236" s="235"/>
      <c r="AX236" s="235"/>
      <c r="AY236" s="235"/>
      <c r="AZ236" s="235"/>
      <c r="BA236" s="235"/>
      <c r="BB236" s="235"/>
      <c r="BC236" s="235"/>
      <c r="BD236" s="235"/>
      <c r="BE236" s="235"/>
      <c r="BF236" s="235"/>
      <c r="BG236" s="235"/>
      <c r="BH236" s="235"/>
      <c r="BI236" s="235"/>
      <c r="BJ236" s="235"/>
      <c r="BK236" s="235"/>
      <c r="BL236" s="235"/>
      <c r="BM236" s="235"/>
      <c r="BN236" s="235"/>
      <c r="BO236" s="235"/>
      <c r="BP236" s="235"/>
      <c r="BQ236" s="235"/>
      <c r="BR236" s="235"/>
      <c r="BS236" s="235"/>
      <c r="BT236" s="235"/>
      <c r="BU236" s="235"/>
      <c r="BV236" s="235"/>
      <c r="BW236" s="235"/>
      <c r="BX236" s="235"/>
      <c r="BY236" s="235"/>
      <c r="BZ236" s="235"/>
      <c r="CA236" s="235"/>
      <c r="CB236" s="235"/>
      <c r="CC236" s="235"/>
      <c r="CD236" s="235"/>
      <c r="CE236" s="235"/>
      <c r="CF236" s="235"/>
      <c r="CG236" s="235"/>
      <c r="CH236" s="235"/>
      <c r="CI236" s="235"/>
      <c r="CJ236" s="235"/>
      <c r="CK236" s="235"/>
      <c r="CL236" s="235"/>
      <c r="CM236" s="235"/>
      <c r="CN236" s="235"/>
      <c r="CO236" s="235"/>
      <c r="CP236" s="235"/>
      <c r="CQ236" s="235"/>
      <c r="CR236" s="235"/>
      <c r="CS236" s="235"/>
      <c r="CT236" s="235"/>
      <c r="CU236" s="235"/>
      <c r="CV236" s="235"/>
      <c r="CW236" s="235"/>
      <c r="CX236" s="235"/>
      <c r="CY236" s="235"/>
      <c r="CZ236" s="235"/>
      <c r="DA236" s="235"/>
      <c r="DB236" s="235"/>
      <c r="DC236" s="235"/>
      <c r="DD236" s="235"/>
      <c r="DE236" s="235"/>
      <c r="DF236" s="235"/>
      <c r="DG236" s="235"/>
      <c r="DH236" s="235"/>
      <c r="DI236" s="235"/>
      <c r="DJ236" s="235"/>
      <c r="DK236" s="235"/>
      <c r="DL236" s="235"/>
      <c r="DM236" s="235"/>
      <c r="DN236" s="235"/>
      <c r="DO236" s="235"/>
      <c r="DP236" s="235"/>
      <c r="DQ236" s="235"/>
      <c r="DR236" s="235"/>
      <c r="DS236" s="235"/>
      <c r="DT236" s="235"/>
      <c r="DU236" s="235"/>
      <c r="DV236" s="235"/>
      <c r="DW236" s="235"/>
      <c r="DX236" s="235"/>
      <c r="DY236" s="235"/>
      <c r="DZ236" s="235"/>
      <c r="EA236" s="235"/>
      <c r="EB236" s="235"/>
      <c r="EC236" s="235"/>
      <c r="ED236" s="235"/>
      <c r="EE236" s="235"/>
      <c r="EF236" s="235"/>
      <c r="EG236" s="235"/>
      <c r="EH236" s="235"/>
      <c r="EI236" s="235"/>
      <c r="EJ236" s="235"/>
      <c r="EK236" s="235"/>
      <c r="EL236" s="235"/>
      <c r="EM236" s="235"/>
      <c r="EN236" s="235"/>
      <c r="EO236" s="235"/>
      <c r="EP236" s="235"/>
      <c r="EQ236" s="235"/>
      <c r="ER236" s="235"/>
      <c r="ES236" s="235"/>
      <c r="ET236" s="235"/>
      <c r="EU236" s="235"/>
      <c r="EV236" s="235"/>
      <c r="EW236" s="235"/>
      <c r="EX236" s="235"/>
      <c r="EY236" s="235"/>
      <c r="EZ236" s="235"/>
      <c r="FA236" s="235"/>
      <c r="FB236" s="235"/>
      <c r="FC236" s="235"/>
      <c r="FD236" s="235"/>
    </row>
    <row r="237" spans="2:160" s="1" customFormat="1" x14ac:dyDescent="0.25">
      <c r="B237" s="33"/>
      <c r="C237" s="33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61"/>
      <c r="O237" s="261"/>
      <c r="P237" s="261"/>
      <c r="Q237" s="261"/>
      <c r="R237" s="261"/>
      <c r="S237" s="261"/>
      <c r="T237" s="261"/>
      <c r="U237" s="235"/>
      <c r="V237" s="235"/>
      <c r="W237" s="235"/>
      <c r="X237" s="235"/>
      <c r="Y237" s="235"/>
      <c r="Z237" s="235"/>
      <c r="AA237" s="235"/>
      <c r="AB237" s="235"/>
      <c r="AC237" s="235"/>
      <c r="AD237" s="235"/>
      <c r="AE237" s="235"/>
      <c r="AF237" s="235"/>
      <c r="AG237" s="235"/>
      <c r="AH237" s="235"/>
      <c r="AI237" s="235"/>
      <c r="AJ237" s="235"/>
      <c r="AK237" s="235"/>
      <c r="AL237" s="235"/>
      <c r="AM237" s="235"/>
      <c r="AN237" s="235"/>
      <c r="AO237" s="235"/>
      <c r="AP237" s="235"/>
      <c r="AQ237" s="235"/>
      <c r="AR237" s="235"/>
      <c r="AS237" s="235"/>
      <c r="AT237" s="235"/>
      <c r="AU237" s="235"/>
      <c r="AV237" s="235"/>
      <c r="AW237" s="235"/>
      <c r="AX237" s="235"/>
      <c r="AY237" s="235"/>
      <c r="AZ237" s="235"/>
      <c r="BA237" s="235"/>
      <c r="BB237" s="235"/>
      <c r="BC237" s="235"/>
      <c r="BD237" s="235"/>
      <c r="BE237" s="235"/>
      <c r="BF237" s="235"/>
      <c r="BG237" s="235"/>
      <c r="BH237" s="235"/>
      <c r="BI237" s="235"/>
      <c r="BJ237" s="235"/>
      <c r="BK237" s="235"/>
      <c r="BL237" s="235"/>
      <c r="BM237" s="235"/>
      <c r="BN237" s="235"/>
      <c r="BO237" s="235"/>
      <c r="BP237" s="235"/>
      <c r="BQ237" s="235"/>
      <c r="BR237" s="235"/>
      <c r="BS237" s="235"/>
      <c r="BT237" s="235"/>
      <c r="BU237" s="235"/>
      <c r="BV237" s="235"/>
      <c r="BW237" s="235"/>
      <c r="BX237" s="235"/>
      <c r="BY237" s="235"/>
      <c r="BZ237" s="235"/>
      <c r="CA237" s="235"/>
      <c r="CB237" s="235"/>
      <c r="CC237" s="235"/>
      <c r="CD237" s="235"/>
      <c r="CE237" s="235"/>
      <c r="CF237" s="235"/>
      <c r="CG237" s="235"/>
      <c r="CH237" s="235"/>
      <c r="CI237" s="235"/>
      <c r="CJ237" s="235"/>
      <c r="CK237" s="235"/>
      <c r="CL237" s="235"/>
      <c r="CM237" s="235"/>
      <c r="CN237" s="235"/>
      <c r="CO237" s="235"/>
      <c r="CP237" s="235"/>
      <c r="CQ237" s="235"/>
      <c r="CR237" s="235"/>
      <c r="CS237" s="235"/>
      <c r="CT237" s="235"/>
      <c r="CU237" s="235"/>
      <c r="CV237" s="235"/>
      <c r="CW237" s="235"/>
      <c r="CX237" s="235"/>
      <c r="CY237" s="235"/>
      <c r="CZ237" s="235"/>
      <c r="DA237" s="235"/>
      <c r="DB237" s="235"/>
      <c r="DC237" s="235"/>
      <c r="DD237" s="235"/>
      <c r="DE237" s="235"/>
      <c r="DF237" s="235"/>
      <c r="DG237" s="235"/>
      <c r="DH237" s="235"/>
      <c r="DI237" s="235"/>
      <c r="DJ237" s="235"/>
      <c r="DK237" s="235"/>
      <c r="DL237" s="235"/>
      <c r="DM237" s="235"/>
      <c r="DN237" s="235"/>
      <c r="DO237" s="235"/>
      <c r="DP237" s="235"/>
      <c r="DQ237" s="235"/>
      <c r="DR237" s="235"/>
      <c r="DS237" s="235"/>
      <c r="DT237" s="235"/>
      <c r="DU237" s="235"/>
      <c r="DV237" s="235"/>
      <c r="DW237" s="235"/>
      <c r="DX237" s="235"/>
      <c r="DY237" s="235"/>
      <c r="DZ237" s="235"/>
      <c r="EA237" s="235"/>
      <c r="EB237" s="235"/>
      <c r="EC237" s="235"/>
      <c r="ED237" s="235"/>
      <c r="EE237" s="235"/>
      <c r="EF237" s="235"/>
      <c r="EG237" s="235"/>
      <c r="EH237" s="235"/>
      <c r="EI237" s="235"/>
      <c r="EJ237" s="235"/>
      <c r="EK237" s="235"/>
      <c r="EL237" s="235"/>
      <c r="EM237" s="235"/>
      <c r="EN237" s="235"/>
      <c r="EO237" s="235"/>
      <c r="EP237" s="235"/>
      <c r="EQ237" s="235"/>
      <c r="ER237" s="235"/>
      <c r="ES237" s="235"/>
      <c r="ET237" s="235"/>
      <c r="EU237" s="235"/>
      <c r="EV237" s="235"/>
      <c r="EW237" s="235"/>
      <c r="EX237" s="235"/>
      <c r="EY237" s="235"/>
      <c r="EZ237" s="235"/>
      <c r="FA237" s="235"/>
      <c r="FB237" s="235"/>
      <c r="FC237" s="235"/>
      <c r="FD237" s="235"/>
    </row>
    <row r="238" spans="2:160" s="1" customFormat="1" x14ac:dyDescent="0.25">
      <c r="B238" s="33"/>
      <c r="C238" s="33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61"/>
      <c r="O238" s="261"/>
      <c r="P238" s="261"/>
      <c r="Q238" s="261"/>
      <c r="R238" s="261"/>
      <c r="S238" s="261"/>
      <c r="T238" s="261"/>
      <c r="U238" s="235"/>
      <c r="V238" s="235"/>
      <c r="W238" s="235"/>
      <c r="X238" s="235"/>
      <c r="Y238" s="235"/>
      <c r="Z238" s="235"/>
      <c r="AA238" s="235"/>
      <c r="AB238" s="235"/>
      <c r="AC238" s="235"/>
      <c r="AD238" s="235"/>
      <c r="AE238" s="235"/>
      <c r="AF238" s="235"/>
      <c r="AG238" s="235"/>
      <c r="AH238" s="235"/>
      <c r="AI238" s="235"/>
      <c r="AJ238" s="235"/>
      <c r="AK238" s="235"/>
      <c r="AL238" s="235"/>
      <c r="AM238" s="235"/>
      <c r="AN238" s="235"/>
      <c r="AO238" s="235"/>
      <c r="AP238" s="235"/>
      <c r="AQ238" s="235"/>
      <c r="AR238" s="235"/>
      <c r="AS238" s="235"/>
      <c r="AT238" s="235"/>
      <c r="AU238" s="235"/>
      <c r="AV238" s="235"/>
      <c r="AW238" s="235"/>
      <c r="AX238" s="235"/>
      <c r="AY238" s="235"/>
      <c r="AZ238" s="235"/>
      <c r="BA238" s="235"/>
      <c r="BB238" s="235"/>
      <c r="BC238" s="235"/>
      <c r="BD238" s="235"/>
      <c r="BE238" s="235"/>
      <c r="BF238" s="235"/>
      <c r="BG238" s="235"/>
      <c r="BH238" s="235"/>
      <c r="BI238" s="235"/>
      <c r="BJ238" s="235"/>
      <c r="BK238" s="235"/>
      <c r="BL238" s="235"/>
      <c r="BM238" s="235"/>
      <c r="BN238" s="235"/>
      <c r="BO238" s="235"/>
      <c r="BP238" s="235"/>
      <c r="BQ238" s="235"/>
      <c r="BR238" s="235"/>
      <c r="BS238" s="235"/>
      <c r="BT238" s="235"/>
      <c r="BU238" s="235"/>
      <c r="BV238" s="235"/>
      <c r="BW238" s="235"/>
      <c r="BX238" s="235"/>
      <c r="BY238" s="235"/>
      <c r="BZ238" s="235"/>
      <c r="CA238" s="235"/>
      <c r="CB238" s="235"/>
      <c r="CC238" s="235"/>
      <c r="CD238" s="235"/>
      <c r="CE238" s="235"/>
      <c r="CF238" s="235"/>
      <c r="CG238" s="235"/>
      <c r="CH238" s="235"/>
      <c r="CI238" s="235"/>
      <c r="CJ238" s="235"/>
      <c r="CK238" s="235"/>
      <c r="CL238" s="235"/>
      <c r="CM238" s="235"/>
      <c r="CN238" s="235"/>
      <c r="CO238" s="235"/>
      <c r="CP238" s="235"/>
      <c r="CQ238" s="235"/>
      <c r="CR238" s="235"/>
      <c r="CS238" s="235"/>
      <c r="CT238" s="235"/>
      <c r="CU238" s="235"/>
      <c r="CV238" s="235"/>
      <c r="CW238" s="235"/>
      <c r="CX238" s="235"/>
      <c r="CY238" s="235"/>
      <c r="CZ238" s="235"/>
      <c r="DA238" s="235"/>
      <c r="DB238" s="235"/>
      <c r="DC238" s="235"/>
      <c r="DD238" s="235"/>
      <c r="DE238" s="235"/>
      <c r="DF238" s="235"/>
      <c r="DG238" s="235"/>
      <c r="DH238" s="235"/>
      <c r="DI238" s="235"/>
      <c r="DJ238" s="235"/>
      <c r="DK238" s="235"/>
      <c r="DL238" s="235"/>
      <c r="DM238" s="235"/>
      <c r="DN238" s="235"/>
      <c r="DO238" s="235"/>
      <c r="DP238" s="235"/>
      <c r="DQ238" s="235"/>
      <c r="DR238" s="235"/>
      <c r="DS238" s="235"/>
      <c r="DT238" s="235"/>
      <c r="DU238" s="235"/>
      <c r="DV238" s="235"/>
      <c r="DW238" s="235"/>
      <c r="DX238" s="235"/>
      <c r="DY238" s="235"/>
      <c r="DZ238" s="235"/>
      <c r="EA238" s="235"/>
      <c r="EB238" s="235"/>
      <c r="EC238" s="235"/>
      <c r="ED238" s="235"/>
      <c r="EE238" s="235"/>
      <c r="EF238" s="235"/>
      <c r="EG238" s="235"/>
      <c r="EH238" s="235"/>
      <c r="EI238" s="235"/>
      <c r="EJ238" s="235"/>
      <c r="EK238" s="235"/>
      <c r="EL238" s="235"/>
      <c r="EM238" s="235"/>
      <c r="EN238" s="235"/>
      <c r="EO238" s="235"/>
      <c r="EP238" s="235"/>
      <c r="EQ238" s="235"/>
      <c r="ER238" s="235"/>
      <c r="ES238" s="235"/>
      <c r="ET238" s="235"/>
      <c r="EU238" s="235"/>
      <c r="EV238" s="235"/>
      <c r="EW238" s="235"/>
      <c r="EX238" s="235"/>
      <c r="EY238" s="235"/>
      <c r="EZ238" s="235"/>
      <c r="FA238" s="235"/>
      <c r="FB238" s="235"/>
      <c r="FC238" s="235"/>
      <c r="FD238" s="235"/>
    </row>
    <row r="239" spans="2:160" s="1" customFormat="1" x14ac:dyDescent="0.25">
      <c r="B239" s="33"/>
      <c r="C239" s="33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61"/>
      <c r="O239" s="261"/>
      <c r="P239" s="261"/>
      <c r="Q239" s="261"/>
      <c r="R239" s="261"/>
      <c r="S239" s="261"/>
      <c r="T239" s="261"/>
      <c r="U239" s="235"/>
      <c r="V239" s="235"/>
      <c r="W239" s="235"/>
      <c r="X239" s="235"/>
      <c r="Y239" s="235"/>
      <c r="Z239" s="235"/>
      <c r="AA239" s="235"/>
      <c r="AB239" s="235"/>
      <c r="AC239" s="235"/>
      <c r="AD239" s="235"/>
      <c r="AE239" s="235"/>
      <c r="AF239" s="235"/>
      <c r="AG239" s="235"/>
      <c r="AH239" s="235"/>
      <c r="AI239" s="235"/>
      <c r="AJ239" s="235"/>
      <c r="AK239" s="235"/>
      <c r="AL239" s="235"/>
      <c r="AM239" s="235"/>
      <c r="AN239" s="235"/>
      <c r="AO239" s="235"/>
      <c r="AP239" s="235"/>
      <c r="AQ239" s="235"/>
      <c r="AR239" s="235"/>
      <c r="AS239" s="235"/>
      <c r="AT239" s="235"/>
      <c r="AU239" s="235"/>
      <c r="AV239" s="235"/>
      <c r="AW239" s="235"/>
      <c r="AX239" s="235"/>
      <c r="AY239" s="235"/>
      <c r="AZ239" s="235"/>
      <c r="BA239" s="235"/>
      <c r="BB239" s="235"/>
      <c r="BC239" s="235"/>
      <c r="BD239" s="235"/>
      <c r="BE239" s="235"/>
      <c r="BF239" s="235"/>
      <c r="BG239" s="235"/>
      <c r="BH239" s="235"/>
      <c r="BI239" s="235"/>
      <c r="BJ239" s="235"/>
      <c r="BK239" s="235"/>
      <c r="BL239" s="235"/>
      <c r="BM239" s="235"/>
      <c r="BN239" s="235"/>
      <c r="BO239" s="235"/>
      <c r="BP239" s="235"/>
      <c r="BQ239" s="235"/>
      <c r="BR239" s="235"/>
      <c r="BS239" s="235"/>
      <c r="BT239" s="235"/>
      <c r="BU239" s="235"/>
      <c r="BV239" s="235"/>
      <c r="BW239" s="235"/>
      <c r="BX239" s="235"/>
      <c r="BY239" s="235"/>
      <c r="BZ239" s="235"/>
      <c r="CA239" s="235"/>
      <c r="CB239" s="235"/>
      <c r="CC239" s="235"/>
      <c r="CD239" s="235"/>
      <c r="CE239" s="235"/>
      <c r="CF239" s="235"/>
      <c r="CG239" s="235"/>
      <c r="CH239" s="235"/>
      <c r="CI239" s="235"/>
      <c r="CJ239" s="235"/>
      <c r="CK239" s="235"/>
      <c r="CL239" s="235"/>
      <c r="CM239" s="235"/>
      <c r="CN239" s="235"/>
      <c r="CO239" s="235"/>
      <c r="CP239" s="235"/>
      <c r="CQ239" s="235"/>
      <c r="CR239" s="235"/>
      <c r="CS239" s="235"/>
      <c r="CT239" s="235"/>
      <c r="CU239" s="235"/>
      <c r="CV239" s="235"/>
      <c r="CW239" s="235"/>
      <c r="CX239" s="235"/>
      <c r="CY239" s="235"/>
      <c r="CZ239" s="235"/>
      <c r="DA239" s="235"/>
      <c r="DB239" s="235"/>
      <c r="DC239" s="235"/>
      <c r="DD239" s="235"/>
      <c r="DE239" s="235"/>
      <c r="DF239" s="235"/>
      <c r="DG239" s="235"/>
      <c r="DH239" s="235"/>
      <c r="DI239" s="235"/>
      <c r="DJ239" s="235"/>
      <c r="DK239" s="235"/>
      <c r="DL239" s="235"/>
      <c r="DM239" s="235"/>
      <c r="DN239" s="235"/>
      <c r="DO239" s="235"/>
      <c r="DP239" s="235"/>
      <c r="DQ239" s="235"/>
      <c r="DR239" s="235"/>
      <c r="DS239" s="235"/>
      <c r="DT239" s="235"/>
      <c r="DU239" s="235"/>
      <c r="DV239" s="235"/>
      <c r="DW239" s="235"/>
      <c r="DX239" s="235"/>
      <c r="DY239" s="235"/>
      <c r="DZ239" s="235"/>
      <c r="EA239" s="235"/>
      <c r="EB239" s="235"/>
      <c r="EC239" s="235"/>
      <c r="ED239" s="235"/>
      <c r="EE239" s="235"/>
      <c r="EF239" s="235"/>
      <c r="EG239" s="235"/>
      <c r="EH239" s="235"/>
      <c r="EI239" s="235"/>
      <c r="EJ239" s="235"/>
      <c r="EK239" s="235"/>
      <c r="EL239" s="235"/>
      <c r="EM239" s="235"/>
      <c r="EN239" s="235"/>
      <c r="EO239" s="235"/>
      <c r="EP239" s="235"/>
      <c r="EQ239" s="235"/>
      <c r="ER239" s="235"/>
      <c r="ES239" s="235"/>
      <c r="ET239" s="235"/>
      <c r="EU239" s="235"/>
      <c r="EV239" s="235"/>
      <c r="EW239" s="235"/>
      <c r="EX239" s="235"/>
      <c r="EY239" s="235"/>
      <c r="EZ239" s="235"/>
      <c r="FA239" s="235"/>
      <c r="FB239" s="235"/>
      <c r="FC239" s="235"/>
      <c r="FD239" s="235"/>
    </row>
    <row r="240" spans="2:160" s="1" customFormat="1" x14ac:dyDescent="0.25">
      <c r="B240" s="33"/>
      <c r="C240" s="33"/>
      <c r="D240" s="261"/>
      <c r="E240" s="261"/>
      <c r="F240" s="261"/>
      <c r="G240" s="261"/>
      <c r="H240" s="261"/>
      <c r="I240" s="261"/>
      <c r="J240" s="261"/>
      <c r="K240" s="261"/>
      <c r="L240" s="261"/>
      <c r="M240" s="261"/>
      <c r="N240" s="261"/>
      <c r="O240" s="261"/>
      <c r="P240" s="261"/>
      <c r="Q240" s="261"/>
      <c r="R240" s="261"/>
      <c r="S240" s="261"/>
      <c r="T240" s="261"/>
      <c r="U240" s="235"/>
      <c r="V240" s="235"/>
      <c r="W240" s="235"/>
      <c r="X240" s="235"/>
      <c r="Y240" s="235"/>
      <c r="Z240" s="235"/>
      <c r="AA240" s="235"/>
      <c r="AB240" s="235"/>
      <c r="AC240" s="235"/>
      <c r="AD240" s="235"/>
      <c r="AE240" s="235"/>
      <c r="AF240" s="235"/>
      <c r="AG240" s="235"/>
      <c r="AH240" s="235"/>
      <c r="AI240" s="235"/>
      <c r="AJ240" s="235"/>
      <c r="AK240" s="235"/>
      <c r="AL240" s="235"/>
      <c r="AM240" s="235"/>
      <c r="AN240" s="235"/>
      <c r="AO240" s="235"/>
      <c r="AP240" s="235"/>
      <c r="AQ240" s="235"/>
      <c r="AR240" s="235"/>
      <c r="AS240" s="235"/>
      <c r="AT240" s="235"/>
      <c r="AU240" s="235"/>
      <c r="AV240" s="235"/>
      <c r="AW240" s="235"/>
      <c r="AX240" s="235"/>
      <c r="AY240" s="235"/>
      <c r="AZ240" s="235"/>
      <c r="BA240" s="235"/>
      <c r="BB240" s="235"/>
      <c r="BC240" s="235"/>
      <c r="BD240" s="235"/>
      <c r="BE240" s="235"/>
      <c r="BF240" s="235"/>
      <c r="BG240" s="235"/>
      <c r="BH240" s="235"/>
      <c r="BI240" s="235"/>
      <c r="BJ240" s="235"/>
      <c r="BK240" s="235"/>
      <c r="BL240" s="235"/>
      <c r="BM240" s="235"/>
      <c r="BN240" s="235"/>
      <c r="BO240" s="235"/>
      <c r="BP240" s="235"/>
      <c r="BQ240" s="235"/>
      <c r="BR240" s="235"/>
      <c r="BS240" s="235"/>
      <c r="BT240" s="235"/>
      <c r="BU240" s="235"/>
      <c r="BV240" s="235"/>
      <c r="BW240" s="235"/>
      <c r="BX240" s="235"/>
      <c r="BY240" s="235"/>
      <c r="BZ240" s="235"/>
      <c r="CA240" s="235"/>
      <c r="CB240" s="235"/>
      <c r="CC240" s="235"/>
      <c r="CD240" s="235"/>
      <c r="CE240" s="235"/>
      <c r="CF240" s="235"/>
      <c r="CG240" s="235"/>
      <c r="CH240" s="235"/>
      <c r="CI240" s="235"/>
      <c r="CJ240" s="235"/>
      <c r="CK240" s="235"/>
      <c r="CL240" s="235"/>
      <c r="CM240" s="235"/>
      <c r="CN240" s="235"/>
      <c r="CO240" s="235"/>
      <c r="CP240" s="235"/>
      <c r="CQ240" s="235"/>
      <c r="CR240" s="235"/>
      <c r="CS240" s="235"/>
      <c r="CT240" s="235"/>
      <c r="CU240" s="235"/>
      <c r="CV240" s="235"/>
      <c r="CW240" s="235"/>
      <c r="CX240" s="235"/>
      <c r="CY240" s="235"/>
      <c r="CZ240" s="235"/>
      <c r="DA240" s="235"/>
      <c r="DB240" s="235"/>
      <c r="DC240" s="235"/>
      <c r="DD240" s="235"/>
      <c r="DE240" s="235"/>
      <c r="DF240" s="235"/>
      <c r="DG240" s="235"/>
      <c r="DH240" s="235"/>
      <c r="DI240" s="235"/>
      <c r="DJ240" s="235"/>
      <c r="DK240" s="235"/>
      <c r="DL240" s="235"/>
      <c r="DM240" s="235"/>
      <c r="DN240" s="235"/>
      <c r="DO240" s="235"/>
      <c r="DP240" s="235"/>
      <c r="DQ240" s="235"/>
      <c r="DR240" s="235"/>
      <c r="DS240" s="235"/>
      <c r="DT240" s="235"/>
      <c r="DU240" s="235"/>
      <c r="DV240" s="235"/>
      <c r="DW240" s="235"/>
      <c r="DX240" s="235"/>
      <c r="DY240" s="235"/>
      <c r="DZ240" s="235"/>
      <c r="EA240" s="235"/>
      <c r="EB240" s="235"/>
      <c r="EC240" s="235"/>
      <c r="ED240" s="235"/>
      <c r="EE240" s="235"/>
      <c r="EF240" s="235"/>
      <c r="EG240" s="235"/>
      <c r="EH240" s="235"/>
      <c r="EI240" s="235"/>
      <c r="EJ240" s="235"/>
      <c r="EK240" s="235"/>
      <c r="EL240" s="235"/>
      <c r="EM240" s="235"/>
      <c r="EN240" s="235"/>
      <c r="EO240" s="235"/>
      <c r="EP240" s="235"/>
      <c r="EQ240" s="235"/>
      <c r="ER240" s="235"/>
      <c r="ES240" s="235"/>
      <c r="ET240" s="235"/>
      <c r="EU240" s="235"/>
      <c r="EV240" s="235"/>
      <c r="EW240" s="235"/>
      <c r="EX240" s="235"/>
      <c r="EY240" s="235"/>
      <c r="EZ240" s="235"/>
      <c r="FA240" s="235"/>
      <c r="FB240" s="235"/>
      <c r="FC240" s="235"/>
      <c r="FD240" s="235"/>
    </row>
    <row r="241" spans="2:160" s="1" customFormat="1" x14ac:dyDescent="0.25">
      <c r="B241" s="33"/>
      <c r="C241" s="33"/>
      <c r="D241" s="261"/>
      <c r="E241" s="261"/>
      <c r="F241" s="261"/>
      <c r="G241" s="261"/>
      <c r="H241" s="261"/>
      <c r="I241" s="261"/>
      <c r="J241" s="261"/>
      <c r="K241" s="261"/>
      <c r="L241" s="261"/>
      <c r="M241" s="261"/>
      <c r="N241" s="261"/>
      <c r="O241" s="261"/>
      <c r="P241" s="261"/>
      <c r="Q241" s="261"/>
      <c r="R241" s="261"/>
      <c r="S241" s="261"/>
      <c r="T241" s="261"/>
      <c r="U241" s="235"/>
      <c r="V241" s="235"/>
      <c r="W241" s="235"/>
      <c r="X241" s="235"/>
      <c r="Y241" s="235"/>
      <c r="Z241" s="235"/>
      <c r="AA241" s="235"/>
      <c r="AB241" s="235"/>
      <c r="AC241" s="235"/>
      <c r="AD241" s="235"/>
      <c r="AE241" s="235"/>
      <c r="AF241" s="235"/>
      <c r="AG241" s="235"/>
      <c r="AH241" s="235"/>
      <c r="AI241" s="235"/>
      <c r="AJ241" s="235"/>
      <c r="AK241" s="235"/>
      <c r="AL241" s="235"/>
      <c r="AM241" s="235"/>
      <c r="AN241" s="235"/>
      <c r="AO241" s="235"/>
      <c r="AP241" s="235"/>
      <c r="AQ241" s="235"/>
      <c r="AR241" s="235"/>
      <c r="AS241" s="235"/>
      <c r="AT241" s="235"/>
      <c r="AU241" s="235"/>
      <c r="AV241" s="235"/>
      <c r="AW241" s="235"/>
      <c r="AX241" s="235"/>
      <c r="AY241" s="235"/>
      <c r="AZ241" s="235"/>
      <c r="BA241" s="235"/>
      <c r="BB241" s="235"/>
      <c r="BC241" s="235"/>
      <c r="BD241" s="235"/>
      <c r="BE241" s="235"/>
      <c r="BF241" s="235"/>
      <c r="BG241" s="235"/>
      <c r="BH241" s="235"/>
      <c r="BI241" s="235"/>
      <c r="BJ241" s="235"/>
      <c r="BK241" s="235"/>
      <c r="BL241" s="235"/>
      <c r="BM241" s="235"/>
      <c r="BN241" s="235"/>
      <c r="BO241" s="235"/>
      <c r="BP241" s="235"/>
      <c r="BQ241" s="235"/>
      <c r="BR241" s="235"/>
      <c r="BS241" s="235"/>
      <c r="BT241" s="235"/>
      <c r="BU241" s="235"/>
      <c r="BV241" s="235"/>
      <c r="BW241" s="235"/>
      <c r="BX241" s="235"/>
      <c r="BY241" s="235"/>
      <c r="BZ241" s="235"/>
      <c r="CA241" s="235"/>
      <c r="CB241" s="235"/>
      <c r="CC241" s="235"/>
      <c r="CD241" s="235"/>
      <c r="CE241" s="235"/>
      <c r="CF241" s="235"/>
      <c r="CG241" s="235"/>
      <c r="CH241" s="235"/>
      <c r="CI241" s="235"/>
      <c r="CJ241" s="235"/>
      <c r="CK241" s="235"/>
      <c r="CL241" s="235"/>
      <c r="CM241" s="235"/>
      <c r="CN241" s="235"/>
      <c r="CO241" s="235"/>
      <c r="CP241" s="235"/>
      <c r="CQ241" s="235"/>
      <c r="CR241" s="235"/>
      <c r="CS241" s="235"/>
      <c r="CT241" s="235"/>
      <c r="CU241" s="235"/>
      <c r="CV241" s="235"/>
      <c r="CW241" s="235"/>
      <c r="CX241" s="235"/>
      <c r="CY241" s="235"/>
      <c r="CZ241" s="235"/>
      <c r="DA241" s="235"/>
      <c r="DB241" s="235"/>
      <c r="DC241" s="235"/>
      <c r="DD241" s="235"/>
      <c r="DE241" s="235"/>
      <c r="DF241" s="235"/>
      <c r="DG241" s="235"/>
      <c r="DH241" s="235"/>
      <c r="DI241" s="235"/>
      <c r="DJ241" s="235"/>
      <c r="DK241" s="235"/>
      <c r="DL241" s="235"/>
      <c r="DM241" s="235"/>
      <c r="DN241" s="235"/>
      <c r="DO241" s="235"/>
      <c r="DP241" s="235"/>
      <c r="DQ241" s="235"/>
      <c r="DR241" s="235"/>
      <c r="DS241" s="235"/>
      <c r="DT241" s="235"/>
      <c r="DU241" s="235"/>
      <c r="DV241" s="235"/>
      <c r="DW241" s="235"/>
      <c r="DX241" s="235"/>
      <c r="DY241" s="235"/>
      <c r="DZ241" s="235"/>
      <c r="EA241" s="235"/>
      <c r="EB241" s="235"/>
      <c r="EC241" s="235"/>
      <c r="ED241" s="235"/>
      <c r="EE241" s="235"/>
      <c r="EF241" s="235"/>
      <c r="EG241" s="235"/>
      <c r="EH241" s="235"/>
      <c r="EI241" s="235"/>
      <c r="EJ241" s="235"/>
      <c r="EK241" s="235"/>
      <c r="EL241" s="235"/>
      <c r="EM241" s="235"/>
      <c r="EN241" s="235"/>
      <c r="EO241" s="235"/>
      <c r="EP241" s="235"/>
      <c r="EQ241" s="235"/>
      <c r="ER241" s="235"/>
      <c r="ES241" s="235"/>
      <c r="ET241" s="235"/>
      <c r="EU241" s="235"/>
      <c r="EV241" s="235"/>
      <c r="EW241" s="235"/>
      <c r="EX241" s="235"/>
      <c r="EY241" s="235"/>
      <c r="EZ241" s="235"/>
      <c r="FA241" s="235"/>
      <c r="FB241" s="235"/>
      <c r="FC241" s="235"/>
      <c r="FD241" s="235"/>
    </row>
    <row r="242" spans="2:160" s="1" customFormat="1" x14ac:dyDescent="0.25">
      <c r="B242" s="33"/>
      <c r="C242" s="33"/>
      <c r="D242" s="261"/>
      <c r="E242" s="261"/>
      <c r="F242" s="261"/>
      <c r="G242" s="261"/>
      <c r="H242" s="261"/>
      <c r="I242" s="261"/>
      <c r="J242" s="261"/>
      <c r="K242" s="261"/>
      <c r="L242" s="261"/>
      <c r="M242" s="261"/>
      <c r="N242" s="261"/>
      <c r="O242" s="261"/>
      <c r="P242" s="261"/>
      <c r="Q242" s="261"/>
      <c r="R242" s="261"/>
      <c r="S242" s="261"/>
      <c r="T242" s="261"/>
      <c r="U242" s="235"/>
      <c r="V242" s="235"/>
      <c r="W242" s="235"/>
      <c r="X242" s="235"/>
      <c r="Y242" s="235"/>
      <c r="Z242" s="235"/>
      <c r="AA242" s="235"/>
      <c r="AB242" s="235"/>
      <c r="AC242" s="235"/>
      <c r="AD242" s="235"/>
      <c r="AE242" s="235"/>
      <c r="AF242" s="235"/>
      <c r="AG242" s="235"/>
      <c r="AH242" s="235"/>
      <c r="AI242" s="235"/>
      <c r="AJ242" s="235"/>
      <c r="AK242" s="235"/>
      <c r="AL242" s="235"/>
      <c r="AM242" s="235"/>
      <c r="AN242" s="235"/>
      <c r="AO242" s="235"/>
      <c r="AP242" s="235"/>
      <c r="AQ242" s="235"/>
      <c r="AR242" s="235"/>
      <c r="AS242" s="235"/>
      <c r="AT242" s="235"/>
      <c r="AU242" s="235"/>
      <c r="AV242" s="235"/>
      <c r="AW242" s="235"/>
      <c r="AX242" s="235"/>
      <c r="AY242" s="235"/>
      <c r="AZ242" s="235"/>
      <c r="BA242" s="235"/>
      <c r="BB242" s="235"/>
      <c r="BC242" s="235"/>
      <c r="BD242" s="235"/>
      <c r="BE242" s="235"/>
      <c r="BF242" s="235"/>
      <c r="BG242" s="235"/>
      <c r="BH242" s="235"/>
      <c r="BI242" s="235"/>
      <c r="BJ242" s="235"/>
      <c r="BK242" s="235"/>
      <c r="BL242" s="235"/>
      <c r="BM242" s="235"/>
      <c r="BN242" s="235"/>
      <c r="BO242" s="235"/>
      <c r="BP242" s="235"/>
      <c r="BQ242" s="235"/>
      <c r="BR242" s="235"/>
      <c r="BS242" s="235"/>
      <c r="BT242" s="235"/>
      <c r="BU242" s="235"/>
      <c r="BV242" s="235"/>
      <c r="BW242" s="235"/>
      <c r="BX242" s="235"/>
      <c r="BY242" s="235"/>
      <c r="BZ242" s="235"/>
      <c r="CA242" s="235"/>
      <c r="CB242" s="235"/>
      <c r="CC242" s="235"/>
      <c r="CD242" s="235"/>
      <c r="CE242" s="235"/>
      <c r="CF242" s="235"/>
      <c r="CG242" s="235"/>
      <c r="CH242" s="235"/>
      <c r="CI242" s="235"/>
      <c r="CJ242" s="235"/>
      <c r="CK242" s="235"/>
      <c r="CL242" s="235"/>
      <c r="CM242" s="235"/>
      <c r="CN242" s="235"/>
      <c r="CO242" s="235"/>
      <c r="CP242" s="235"/>
      <c r="CQ242" s="235"/>
      <c r="CR242" s="235"/>
      <c r="CS242" s="235"/>
      <c r="CT242" s="235"/>
      <c r="CU242" s="235"/>
      <c r="CV242" s="235"/>
      <c r="CW242" s="235"/>
      <c r="CX242" s="235"/>
      <c r="CY242" s="235"/>
      <c r="CZ242" s="235"/>
      <c r="DA242" s="235"/>
      <c r="DB242" s="235"/>
      <c r="DC242" s="235"/>
      <c r="DD242" s="235"/>
      <c r="DE242" s="235"/>
      <c r="DF242" s="235"/>
      <c r="DG242" s="235"/>
      <c r="DH242" s="235"/>
      <c r="DI242" s="235"/>
      <c r="DJ242" s="235"/>
      <c r="DK242" s="235"/>
      <c r="DL242" s="235"/>
      <c r="DM242" s="235"/>
      <c r="DN242" s="235"/>
      <c r="DO242" s="235"/>
      <c r="DP242" s="235"/>
      <c r="DQ242" s="235"/>
      <c r="DR242" s="235"/>
      <c r="DS242" s="235"/>
      <c r="DT242" s="235"/>
      <c r="DU242" s="235"/>
      <c r="DV242" s="235"/>
      <c r="DW242" s="235"/>
      <c r="DX242" s="235"/>
      <c r="DY242" s="235"/>
      <c r="DZ242" s="235"/>
      <c r="EA242" s="235"/>
      <c r="EB242" s="235"/>
      <c r="EC242" s="235"/>
      <c r="ED242" s="235"/>
      <c r="EE242" s="235"/>
      <c r="EF242" s="235"/>
      <c r="EG242" s="235"/>
      <c r="EH242" s="235"/>
      <c r="EI242" s="235"/>
      <c r="EJ242" s="235"/>
      <c r="EK242" s="235"/>
      <c r="EL242" s="235"/>
      <c r="EM242" s="235"/>
      <c r="EN242" s="235"/>
      <c r="EO242" s="235"/>
      <c r="EP242" s="235"/>
      <c r="EQ242" s="235"/>
      <c r="ER242" s="235"/>
      <c r="ES242" s="235"/>
      <c r="ET242" s="235"/>
      <c r="EU242" s="235"/>
      <c r="EV242" s="235"/>
      <c r="EW242" s="235"/>
      <c r="EX242" s="235"/>
      <c r="EY242" s="235"/>
      <c r="EZ242" s="235"/>
      <c r="FA242" s="235"/>
      <c r="FB242" s="235"/>
      <c r="FC242" s="235"/>
      <c r="FD242" s="235"/>
    </row>
    <row r="243" spans="2:160" s="1" customFormat="1" x14ac:dyDescent="0.25">
      <c r="B243" s="33"/>
      <c r="C243" s="33"/>
      <c r="D243" s="261"/>
      <c r="E243" s="261"/>
      <c r="F243" s="261"/>
      <c r="G243" s="261"/>
      <c r="H243" s="261"/>
      <c r="I243" s="261"/>
      <c r="J243" s="261"/>
      <c r="K243" s="261"/>
      <c r="L243" s="261"/>
      <c r="M243" s="261"/>
      <c r="N243" s="261"/>
      <c r="O243" s="261"/>
      <c r="P243" s="261"/>
      <c r="Q243" s="261"/>
      <c r="R243" s="261"/>
      <c r="S243" s="261"/>
      <c r="T243" s="261"/>
      <c r="U243" s="235"/>
      <c r="V243" s="235"/>
      <c r="W243" s="235"/>
      <c r="X243" s="235"/>
      <c r="Y243" s="235"/>
      <c r="Z243" s="235"/>
      <c r="AA243" s="235"/>
      <c r="AB243" s="235"/>
      <c r="AC243" s="235"/>
      <c r="AD243" s="235"/>
      <c r="AE243" s="235"/>
      <c r="AF243" s="235"/>
      <c r="AG243" s="235"/>
      <c r="AH243" s="235"/>
      <c r="AI243" s="235"/>
      <c r="AJ243" s="235"/>
      <c r="AK243" s="235"/>
      <c r="AL243" s="235"/>
      <c r="AM243" s="235"/>
      <c r="AN243" s="235"/>
      <c r="AO243" s="235"/>
      <c r="AP243" s="235"/>
      <c r="AQ243" s="235"/>
      <c r="AR243" s="235"/>
      <c r="AS243" s="235"/>
      <c r="AT243" s="235"/>
      <c r="AU243" s="235"/>
      <c r="AV243" s="235"/>
      <c r="AW243" s="235"/>
      <c r="AX243" s="235"/>
      <c r="AY243" s="235"/>
      <c r="AZ243" s="235"/>
      <c r="BA243" s="235"/>
      <c r="BB243" s="235"/>
      <c r="BC243" s="235"/>
      <c r="BD243" s="235"/>
      <c r="BE243" s="235"/>
      <c r="BF243" s="235"/>
      <c r="BG243" s="235"/>
      <c r="BH243" s="235"/>
      <c r="BI243" s="235"/>
      <c r="BJ243" s="235"/>
      <c r="BK243" s="235"/>
      <c r="BL243" s="235"/>
      <c r="BM243" s="235"/>
      <c r="BN243" s="235"/>
      <c r="BO243" s="235"/>
      <c r="BP243" s="235"/>
      <c r="BQ243" s="235"/>
      <c r="BR243" s="235"/>
      <c r="BS243" s="235"/>
      <c r="BT243" s="235"/>
      <c r="BU243" s="235"/>
      <c r="BV243" s="235"/>
      <c r="BW243" s="235"/>
      <c r="BX243" s="235"/>
      <c r="BY243" s="235"/>
      <c r="BZ243" s="235"/>
      <c r="CA243" s="235"/>
      <c r="CB243" s="235"/>
      <c r="CC243" s="235"/>
      <c r="CD243" s="235"/>
      <c r="CE243" s="235"/>
      <c r="CF243" s="235"/>
      <c r="CG243" s="235"/>
      <c r="CH243" s="235"/>
      <c r="CI243" s="235"/>
      <c r="CJ243" s="235"/>
      <c r="CK243" s="235"/>
      <c r="CL243" s="235"/>
      <c r="CM243" s="235"/>
      <c r="CN243" s="235"/>
      <c r="CO243" s="235"/>
      <c r="CP243" s="235"/>
      <c r="CQ243" s="235"/>
      <c r="CR243" s="235"/>
      <c r="CS243" s="235"/>
      <c r="CT243" s="235"/>
      <c r="CU243" s="235"/>
      <c r="CV243" s="235"/>
      <c r="CW243" s="235"/>
      <c r="CX243" s="235"/>
      <c r="CY243" s="235"/>
      <c r="CZ243" s="235"/>
      <c r="DA243" s="235"/>
      <c r="DB243" s="235"/>
      <c r="DC243" s="235"/>
      <c r="DD243" s="235"/>
      <c r="DE243" s="235"/>
      <c r="DF243" s="235"/>
      <c r="DG243" s="235"/>
      <c r="DH243" s="235"/>
      <c r="DI243" s="235"/>
      <c r="DJ243" s="235"/>
      <c r="DK243" s="235"/>
      <c r="DL243" s="235"/>
      <c r="DM243" s="235"/>
      <c r="DN243" s="235"/>
      <c r="DO243" s="235"/>
      <c r="DP243" s="235"/>
      <c r="DQ243" s="235"/>
      <c r="DR243" s="235"/>
      <c r="DS243" s="235"/>
      <c r="DT243" s="235"/>
      <c r="DU243" s="235"/>
      <c r="DV243" s="235"/>
      <c r="DW243" s="235"/>
      <c r="DX243" s="235"/>
      <c r="DY243" s="235"/>
      <c r="DZ243" s="235"/>
      <c r="EA243" s="235"/>
      <c r="EB243" s="235"/>
      <c r="EC243" s="235"/>
      <c r="ED243" s="235"/>
      <c r="EE243" s="235"/>
      <c r="EF243" s="235"/>
      <c r="EG243" s="235"/>
      <c r="EH243" s="235"/>
      <c r="EI243" s="235"/>
      <c r="EJ243" s="235"/>
      <c r="EK243" s="235"/>
      <c r="EL243" s="235"/>
      <c r="EM243" s="235"/>
      <c r="EN243" s="235"/>
      <c r="EO243" s="235"/>
      <c r="EP243" s="235"/>
      <c r="EQ243" s="235"/>
      <c r="ER243" s="235"/>
      <c r="ES243" s="235"/>
      <c r="ET243" s="235"/>
      <c r="EU243" s="235"/>
      <c r="EV243" s="235"/>
      <c r="EW243" s="235"/>
      <c r="EX243" s="235"/>
      <c r="EY243" s="235"/>
      <c r="EZ243" s="235"/>
      <c r="FA243" s="235"/>
      <c r="FB243" s="235"/>
      <c r="FC243" s="235"/>
      <c r="FD243" s="235"/>
    </row>
    <row r="244" spans="2:160" s="1" customFormat="1" x14ac:dyDescent="0.25">
      <c r="B244" s="33"/>
      <c r="C244" s="33"/>
      <c r="D244" s="261"/>
      <c r="E244" s="261"/>
      <c r="F244" s="261"/>
      <c r="G244" s="261"/>
      <c r="H244" s="261"/>
      <c r="I244" s="261"/>
      <c r="J244" s="261"/>
      <c r="K244" s="261"/>
      <c r="L244" s="261"/>
      <c r="M244" s="261"/>
      <c r="N244" s="261"/>
      <c r="O244" s="261"/>
      <c r="P244" s="261"/>
      <c r="Q244" s="261"/>
      <c r="R244" s="261"/>
      <c r="S244" s="261"/>
      <c r="T244" s="261"/>
      <c r="U244" s="235"/>
      <c r="V244" s="235"/>
      <c r="W244" s="235"/>
      <c r="X244" s="235"/>
      <c r="Y244" s="235"/>
      <c r="Z244" s="235"/>
      <c r="AA244" s="235"/>
      <c r="AB244" s="235"/>
      <c r="AC244" s="235"/>
      <c r="AD244" s="235"/>
      <c r="AE244" s="235"/>
      <c r="AF244" s="235"/>
      <c r="AG244" s="235"/>
      <c r="AH244" s="235"/>
      <c r="AI244" s="235"/>
      <c r="AJ244" s="235"/>
      <c r="AK244" s="235"/>
      <c r="AL244" s="235"/>
      <c r="AM244" s="235"/>
      <c r="AN244" s="235"/>
      <c r="AO244" s="235"/>
      <c r="AP244" s="235"/>
      <c r="AQ244" s="235"/>
      <c r="AR244" s="235"/>
      <c r="AS244" s="235"/>
      <c r="AT244" s="235"/>
      <c r="AU244" s="235"/>
      <c r="AV244" s="235"/>
      <c r="AW244" s="235"/>
      <c r="AX244" s="235"/>
      <c r="AY244" s="235"/>
      <c r="AZ244" s="235"/>
      <c r="BA244" s="235"/>
      <c r="BB244" s="235"/>
      <c r="BC244" s="235"/>
      <c r="BD244" s="235"/>
      <c r="BE244" s="235"/>
      <c r="BF244" s="235"/>
      <c r="BG244" s="235"/>
      <c r="BH244" s="235"/>
      <c r="BI244" s="235"/>
      <c r="BJ244" s="235"/>
      <c r="BK244" s="235"/>
      <c r="BL244" s="235"/>
      <c r="BM244" s="235"/>
      <c r="BN244" s="235"/>
      <c r="BO244" s="235"/>
      <c r="BP244" s="235"/>
      <c r="BQ244" s="235"/>
      <c r="BR244" s="235"/>
      <c r="BS244" s="235"/>
      <c r="BT244" s="235"/>
      <c r="BU244" s="235"/>
      <c r="BV244" s="235"/>
      <c r="BW244" s="235"/>
      <c r="BX244" s="235"/>
      <c r="BY244" s="235"/>
      <c r="BZ244" s="235"/>
      <c r="CA244" s="235"/>
      <c r="CB244" s="235"/>
      <c r="CC244" s="235"/>
      <c r="CD244" s="235"/>
      <c r="CE244" s="235"/>
      <c r="CF244" s="235"/>
      <c r="CG244" s="235"/>
      <c r="CH244" s="235"/>
      <c r="CI244" s="235"/>
      <c r="CJ244" s="235"/>
      <c r="CK244" s="235"/>
      <c r="CL244" s="235"/>
      <c r="CM244" s="235"/>
      <c r="CN244" s="235"/>
      <c r="CO244" s="235"/>
      <c r="CP244" s="235"/>
      <c r="CQ244" s="235"/>
      <c r="CR244" s="235"/>
      <c r="CS244" s="235"/>
      <c r="CT244" s="235"/>
      <c r="CU244" s="235"/>
      <c r="CV244" s="235"/>
      <c r="CW244" s="235"/>
      <c r="CX244" s="235"/>
      <c r="CY244" s="235"/>
      <c r="CZ244" s="235"/>
      <c r="DA244" s="235"/>
      <c r="DB244" s="235"/>
      <c r="DC244" s="235"/>
      <c r="DD244" s="235"/>
      <c r="DE244" s="235"/>
      <c r="DF244" s="235"/>
      <c r="DG244" s="235"/>
      <c r="DH244" s="235"/>
      <c r="DI244" s="235"/>
      <c r="DJ244" s="235"/>
      <c r="DK244" s="235"/>
      <c r="DL244" s="235"/>
      <c r="DM244" s="235"/>
      <c r="DN244" s="235"/>
      <c r="DO244" s="235"/>
      <c r="DP244" s="235"/>
      <c r="DQ244" s="235"/>
      <c r="DR244" s="235"/>
      <c r="DS244" s="235"/>
      <c r="DT244" s="235"/>
      <c r="DU244" s="235"/>
      <c r="DV244" s="235"/>
      <c r="DW244" s="235"/>
      <c r="DX244" s="235"/>
      <c r="DY244" s="235"/>
      <c r="DZ244" s="235"/>
      <c r="EA244" s="235"/>
      <c r="EB244" s="235"/>
      <c r="EC244" s="235"/>
      <c r="ED244" s="235"/>
      <c r="EE244" s="235"/>
      <c r="EF244" s="235"/>
      <c r="EG244" s="235"/>
      <c r="EH244" s="235"/>
      <c r="EI244" s="235"/>
      <c r="EJ244" s="235"/>
      <c r="EK244" s="235"/>
      <c r="EL244" s="235"/>
      <c r="EM244" s="235"/>
      <c r="EN244" s="235"/>
      <c r="EO244" s="235"/>
      <c r="EP244" s="235"/>
      <c r="EQ244" s="235"/>
      <c r="ER244" s="235"/>
      <c r="ES244" s="235"/>
      <c r="ET244" s="235"/>
      <c r="EU244" s="235"/>
      <c r="EV244" s="235"/>
      <c r="EW244" s="235"/>
      <c r="EX244" s="235"/>
      <c r="EY244" s="235"/>
      <c r="EZ244" s="235"/>
      <c r="FA244" s="235"/>
      <c r="FB244" s="235"/>
      <c r="FC244" s="235"/>
      <c r="FD244" s="235"/>
    </row>
    <row r="245" spans="2:160" s="1" customFormat="1" x14ac:dyDescent="0.25">
      <c r="B245" s="33"/>
      <c r="C245" s="33"/>
      <c r="D245" s="261"/>
      <c r="E245" s="261"/>
      <c r="F245" s="261"/>
      <c r="G245" s="261"/>
      <c r="H245" s="261"/>
      <c r="I245" s="261"/>
      <c r="J245" s="261"/>
      <c r="K245" s="261"/>
      <c r="L245" s="261"/>
      <c r="M245" s="261"/>
      <c r="N245" s="261"/>
      <c r="O245" s="261"/>
      <c r="P245" s="261"/>
      <c r="Q245" s="261"/>
      <c r="R245" s="261"/>
      <c r="S245" s="261"/>
      <c r="T245" s="261"/>
      <c r="U245" s="235"/>
      <c r="V245" s="235"/>
      <c r="W245" s="235"/>
      <c r="X245" s="235"/>
      <c r="Y245" s="235"/>
      <c r="Z245" s="235"/>
      <c r="AA245" s="235"/>
      <c r="AB245" s="235"/>
      <c r="AC245" s="235"/>
      <c r="AD245" s="235"/>
      <c r="AE245" s="235"/>
      <c r="AF245" s="235"/>
      <c r="AG245" s="235"/>
      <c r="AH245" s="235"/>
      <c r="AI245" s="235"/>
      <c r="AJ245" s="235"/>
      <c r="AK245" s="235"/>
      <c r="AL245" s="235"/>
      <c r="AM245" s="235"/>
      <c r="AN245" s="235"/>
      <c r="AO245" s="235"/>
      <c r="AP245" s="235"/>
      <c r="AQ245" s="235"/>
      <c r="AR245" s="235"/>
      <c r="AS245" s="235"/>
      <c r="AT245" s="235"/>
      <c r="AU245" s="235"/>
      <c r="AV245" s="235"/>
      <c r="AW245" s="235"/>
      <c r="AX245" s="235"/>
      <c r="AY245" s="235"/>
      <c r="AZ245" s="235"/>
      <c r="BA245" s="235"/>
      <c r="BB245" s="235"/>
      <c r="BC245" s="235"/>
      <c r="BD245" s="235"/>
      <c r="BE245" s="235"/>
      <c r="BF245" s="235"/>
      <c r="BG245" s="235"/>
      <c r="BH245" s="235"/>
      <c r="BI245" s="235"/>
      <c r="BJ245" s="235"/>
      <c r="BK245" s="235"/>
      <c r="BL245" s="235"/>
      <c r="BM245" s="235"/>
      <c r="BN245" s="235"/>
      <c r="BO245" s="235"/>
      <c r="BP245" s="235"/>
      <c r="BQ245" s="235"/>
      <c r="BR245" s="235"/>
      <c r="BS245" s="235"/>
      <c r="BT245" s="235"/>
      <c r="BU245" s="235"/>
      <c r="BV245" s="235"/>
      <c r="BW245" s="235"/>
      <c r="BX245" s="235"/>
      <c r="BY245" s="235"/>
      <c r="BZ245" s="235"/>
      <c r="CA245" s="235"/>
      <c r="CB245" s="235"/>
      <c r="CC245" s="235"/>
      <c r="CD245" s="235"/>
      <c r="CE245" s="235"/>
      <c r="CF245" s="235"/>
      <c r="CG245" s="235"/>
      <c r="CH245" s="235"/>
      <c r="CI245" s="235"/>
      <c r="CJ245" s="235"/>
      <c r="CK245" s="235"/>
      <c r="CL245" s="235"/>
      <c r="CM245" s="235"/>
      <c r="CN245" s="235"/>
      <c r="CO245" s="235"/>
      <c r="CP245" s="235"/>
      <c r="CQ245" s="235"/>
      <c r="CR245" s="235"/>
      <c r="CS245" s="235"/>
      <c r="CT245" s="235"/>
      <c r="CU245" s="235"/>
      <c r="CV245" s="235"/>
      <c r="CW245" s="235"/>
      <c r="CX245" s="235"/>
      <c r="CY245" s="235"/>
      <c r="CZ245" s="235"/>
      <c r="DA245" s="235"/>
      <c r="DB245" s="235"/>
      <c r="DC245" s="235"/>
      <c r="DD245" s="235"/>
      <c r="DE245" s="235"/>
      <c r="DF245" s="235"/>
      <c r="DG245" s="235"/>
      <c r="DH245" s="235"/>
      <c r="DI245" s="235"/>
      <c r="DJ245" s="235"/>
      <c r="DK245" s="235"/>
      <c r="DL245" s="235"/>
      <c r="DM245" s="235"/>
      <c r="DN245" s="235"/>
      <c r="DO245" s="235"/>
      <c r="DP245" s="235"/>
      <c r="DQ245" s="235"/>
      <c r="DR245" s="235"/>
      <c r="DS245" s="235"/>
      <c r="DT245" s="235"/>
      <c r="DU245" s="235"/>
      <c r="DV245" s="235"/>
      <c r="DW245" s="235"/>
      <c r="DX245" s="235"/>
      <c r="DY245" s="235"/>
      <c r="DZ245" s="235"/>
      <c r="EA245" s="235"/>
      <c r="EB245" s="235"/>
      <c r="EC245" s="235"/>
      <c r="ED245" s="235"/>
      <c r="EE245" s="235"/>
      <c r="EF245" s="235"/>
      <c r="EG245" s="235"/>
      <c r="EH245" s="235"/>
      <c r="EI245" s="235"/>
      <c r="EJ245" s="235"/>
      <c r="EK245" s="235"/>
      <c r="EL245" s="235"/>
      <c r="EM245" s="235"/>
      <c r="EN245" s="235"/>
      <c r="EO245" s="235"/>
      <c r="EP245" s="235"/>
      <c r="EQ245" s="235"/>
      <c r="ER245" s="235"/>
      <c r="ES245" s="235"/>
      <c r="ET245" s="235"/>
      <c r="EU245" s="235"/>
      <c r="EV245" s="235"/>
      <c r="EW245" s="235"/>
      <c r="EX245" s="235"/>
      <c r="EY245" s="235"/>
      <c r="EZ245" s="235"/>
      <c r="FA245" s="235"/>
      <c r="FB245" s="235"/>
      <c r="FC245" s="235"/>
      <c r="FD245" s="235"/>
    </row>
    <row r="246" spans="2:160" s="1" customFormat="1" x14ac:dyDescent="0.25">
      <c r="B246" s="33"/>
      <c r="C246" s="33"/>
      <c r="D246" s="261"/>
      <c r="E246" s="261"/>
      <c r="F246" s="261"/>
      <c r="G246" s="261"/>
      <c r="H246" s="261"/>
      <c r="I246" s="261"/>
      <c r="J246" s="261"/>
      <c r="K246" s="261"/>
      <c r="L246" s="261"/>
      <c r="M246" s="261"/>
      <c r="N246" s="261"/>
      <c r="O246" s="261"/>
      <c r="P246" s="261"/>
      <c r="Q246" s="261"/>
      <c r="R246" s="261"/>
      <c r="S246" s="261"/>
      <c r="T246" s="261"/>
      <c r="U246" s="235"/>
      <c r="V246" s="235"/>
      <c r="W246" s="235"/>
      <c r="X246" s="235"/>
      <c r="Y246" s="235"/>
      <c r="Z246" s="235"/>
      <c r="AA246" s="235"/>
      <c r="AB246" s="235"/>
      <c r="AC246" s="235"/>
      <c r="AD246" s="235"/>
      <c r="AE246" s="235"/>
      <c r="AF246" s="235"/>
      <c r="AG246" s="235"/>
      <c r="AH246" s="235"/>
      <c r="AI246" s="235"/>
      <c r="AJ246" s="235"/>
      <c r="AK246" s="235"/>
      <c r="AL246" s="235"/>
      <c r="AM246" s="235"/>
      <c r="AN246" s="235"/>
      <c r="AO246" s="235"/>
      <c r="AP246" s="235"/>
      <c r="AQ246" s="235"/>
      <c r="AR246" s="235"/>
      <c r="AS246" s="235"/>
      <c r="AT246" s="235"/>
      <c r="AU246" s="235"/>
      <c r="AV246" s="235"/>
      <c r="AW246" s="235"/>
      <c r="AX246" s="235"/>
      <c r="AY246" s="235"/>
      <c r="AZ246" s="235"/>
      <c r="BA246" s="235"/>
      <c r="BB246" s="235"/>
      <c r="BC246" s="235"/>
      <c r="BD246" s="235"/>
      <c r="BE246" s="235"/>
      <c r="BF246" s="235"/>
      <c r="BG246" s="235"/>
      <c r="BH246" s="235"/>
      <c r="BI246" s="235"/>
      <c r="BJ246" s="235"/>
      <c r="BK246" s="235"/>
      <c r="BL246" s="235"/>
      <c r="BM246" s="235"/>
      <c r="BN246" s="235"/>
      <c r="BO246" s="235"/>
      <c r="BP246" s="235"/>
      <c r="BQ246" s="235"/>
      <c r="BR246" s="235"/>
      <c r="BS246" s="235"/>
      <c r="BT246" s="235"/>
      <c r="BU246" s="235"/>
      <c r="BV246" s="235"/>
      <c r="BW246" s="235"/>
      <c r="BX246" s="235"/>
      <c r="BY246" s="235"/>
      <c r="BZ246" s="235"/>
      <c r="CA246" s="235"/>
      <c r="CB246" s="235"/>
      <c r="CC246" s="235"/>
      <c r="CD246" s="235"/>
      <c r="CE246" s="235"/>
      <c r="CF246" s="235"/>
      <c r="CG246" s="235"/>
      <c r="CH246" s="235"/>
      <c r="CI246" s="235"/>
      <c r="CJ246" s="235"/>
      <c r="CK246" s="235"/>
      <c r="CL246" s="235"/>
      <c r="CM246" s="235"/>
      <c r="CN246" s="235"/>
      <c r="CO246" s="235"/>
      <c r="CP246" s="235"/>
      <c r="CQ246" s="235"/>
      <c r="CR246" s="235"/>
      <c r="CS246" s="235"/>
      <c r="CT246" s="235"/>
      <c r="CU246" s="235"/>
      <c r="CV246" s="235"/>
      <c r="CW246" s="235"/>
      <c r="CX246" s="235"/>
      <c r="CY246" s="235"/>
      <c r="CZ246" s="235"/>
      <c r="DA246" s="235"/>
      <c r="DB246" s="235"/>
      <c r="DC246" s="235"/>
      <c r="DD246" s="235"/>
      <c r="DE246" s="235"/>
      <c r="DF246" s="235"/>
      <c r="DG246" s="235"/>
      <c r="DH246" s="235"/>
      <c r="DI246" s="235"/>
      <c r="DJ246" s="235"/>
      <c r="DK246" s="235"/>
      <c r="DL246" s="235"/>
      <c r="DM246" s="235"/>
      <c r="DN246" s="235"/>
      <c r="DO246" s="235"/>
      <c r="DP246" s="235"/>
      <c r="DQ246" s="235"/>
      <c r="DR246" s="235"/>
      <c r="DS246" s="235"/>
      <c r="DT246" s="235"/>
      <c r="DU246" s="235"/>
      <c r="DV246" s="235"/>
      <c r="DW246" s="235"/>
      <c r="DX246" s="235"/>
      <c r="DY246" s="235"/>
      <c r="DZ246" s="235"/>
      <c r="EA246" s="235"/>
      <c r="EB246" s="235"/>
      <c r="EC246" s="235"/>
      <c r="ED246" s="235"/>
      <c r="EE246" s="235"/>
      <c r="EF246" s="235"/>
      <c r="EG246" s="235"/>
      <c r="EH246" s="235"/>
      <c r="EI246" s="235"/>
      <c r="EJ246" s="235"/>
      <c r="EK246" s="235"/>
      <c r="EL246" s="235"/>
      <c r="EM246" s="235"/>
      <c r="EN246" s="235"/>
      <c r="EO246" s="235"/>
      <c r="EP246" s="235"/>
      <c r="EQ246" s="235"/>
      <c r="ER246" s="235"/>
      <c r="ES246" s="235"/>
      <c r="ET246" s="235"/>
      <c r="EU246" s="235"/>
      <c r="EV246" s="235"/>
      <c r="EW246" s="235"/>
      <c r="EX246" s="235"/>
      <c r="EY246" s="235"/>
      <c r="EZ246" s="235"/>
      <c r="FA246" s="235"/>
      <c r="FB246" s="235"/>
      <c r="FC246" s="235"/>
      <c r="FD246" s="235"/>
    </row>
    <row r="247" spans="2:160" s="1" customFormat="1" x14ac:dyDescent="0.25">
      <c r="B247" s="33"/>
      <c r="C247" s="33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61"/>
      <c r="O247" s="261"/>
      <c r="P247" s="261"/>
      <c r="Q247" s="261"/>
      <c r="R247" s="261"/>
      <c r="S247" s="261"/>
      <c r="T247" s="261"/>
      <c r="U247" s="235"/>
      <c r="V247" s="235"/>
      <c r="W247" s="235"/>
      <c r="X247" s="235"/>
      <c r="Y247" s="235"/>
      <c r="Z247" s="235"/>
      <c r="AA247" s="235"/>
      <c r="AB247" s="235"/>
      <c r="AC247" s="235"/>
      <c r="AD247" s="235"/>
      <c r="AE247" s="235"/>
      <c r="AF247" s="235"/>
      <c r="AG247" s="235"/>
      <c r="AH247" s="235"/>
      <c r="AI247" s="235"/>
      <c r="AJ247" s="235"/>
      <c r="AK247" s="235"/>
      <c r="AL247" s="235"/>
      <c r="AM247" s="235"/>
      <c r="AN247" s="235"/>
      <c r="AO247" s="235"/>
      <c r="AP247" s="235"/>
      <c r="AQ247" s="235"/>
      <c r="AR247" s="235"/>
      <c r="AS247" s="235"/>
      <c r="AT247" s="235"/>
      <c r="AU247" s="235"/>
      <c r="AV247" s="235"/>
      <c r="AW247" s="235"/>
      <c r="AX247" s="235"/>
      <c r="AY247" s="235"/>
      <c r="AZ247" s="235"/>
      <c r="BA247" s="235"/>
      <c r="BB247" s="235"/>
      <c r="BC247" s="235"/>
      <c r="BD247" s="235"/>
      <c r="BE247" s="235"/>
      <c r="BF247" s="235"/>
      <c r="BG247" s="235"/>
      <c r="BH247" s="235"/>
      <c r="BI247" s="235"/>
      <c r="BJ247" s="235"/>
      <c r="BK247" s="235"/>
      <c r="BL247" s="235"/>
      <c r="BM247" s="235"/>
      <c r="BN247" s="235"/>
      <c r="BO247" s="235"/>
      <c r="BP247" s="235"/>
      <c r="BQ247" s="235"/>
      <c r="BR247" s="235"/>
      <c r="BS247" s="235"/>
      <c r="BT247" s="235"/>
      <c r="BU247" s="235"/>
      <c r="BV247" s="235"/>
      <c r="BW247" s="235"/>
      <c r="BX247" s="235"/>
      <c r="BY247" s="235"/>
      <c r="BZ247" s="235"/>
      <c r="CA247" s="235"/>
      <c r="CB247" s="235"/>
      <c r="CC247" s="235"/>
      <c r="CD247" s="235"/>
      <c r="CE247" s="235"/>
      <c r="CF247" s="235"/>
      <c r="CG247" s="235"/>
      <c r="CH247" s="235"/>
      <c r="CI247" s="235"/>
      <c r="CJ247" s="235"/>
      <c r="CK247" s="235"/>
      <c r="CL247" s="235"/>
      <c r="CM247" s="235"/>
      <c r="CN247" s="235"/>
      <c r="CO247" s="235"/>
      <c r="CP247" s="235"/>
      <c r="CQ247" s="235"/>
      <c r="CR247" s="235"/>
      <c r="CS247" s="235"/>
      <c r="CT247" s="235"/>
      <c r="CU247" s="235"/>
      <c r="CV247" s="235"/>
      <c r="CW247" s="235"/>
      <c r="CX247" s="235"/>
      <c r="CY247" s="235"/>
      <c r="CZ247" s="235"/>
      <c r="DA247" s="235"/>
      <c r="DB247" s="235"/>
      <c r="DC247" s="235"/>
      <c r="DD247" s="235"/>
      <c r="DE247" s="235"/>
      <c r="DF247" s="235"/>
      <c r="DG247" s="235"/>
      <c r="DH247" s="235"/>
      <c r="DI247" s="235"/>
      <c r="DJ247" s="235"/>
      <c r="DK247" s="235"/>
      <c r="DL247" s="235"/>
      <c r="DM247" s="235"/>
      <c r="DN247" s="235"/>
      <c r="DO247" s="235"/>
      <c r="DP247" s="235"/>
      <c r="DQ247" s="235"/>
      <c r="DR247" s="235"/>
      <c r="DS247" s="235"/>
      <c r="DT247" s="235"/>
      <c r="DU247" s="235"/>
      <c r="DV247" s="235"/>
      <c r="DW247" s="235"/>
      <c r="DX247" s="235"/>
      <c r="DY247" s="235"/>
      <c r="DZ247" s="235"/>
      <c r="EA247" s="235"/>
      <c r="EB247" s="235"/>
      <c r="EC247" s="235"/>
      <c r="ED247" s="235"/>
      <c r="EE247" s="235"/>
      <c r="EF247" s="235"/>
      <c r="EG247" s="235"/>
      <c r="EH247" s="235"/>
      <c r="EI247" s="235"/>
      <c r="EJ247" s="235"/>
      <c r="EK247" s="235"/>
      <c r="EL247" s="235"/>
      <c r="EM247" s="235"/>
      <c r="EN247" s="235"/>
      <c r="EO247" s="235"/>
      <c r="EP247" s="235"/>
      <c r="EQ247" s="235"/>
      <c r="ER247" s="235"/>
      <c r="ES247" s="235"/>
      <c r="ET247" s="235"/>
      <c r="EU247" s="235"/>
      <c r="EV247" s="235"/>
      <c r="EW247" s="235"/>
      <c r="EX247" s="235"/>
      <c r="EY247" s="235"/>
      <c r="EZ247" s="235"/>
      <c r="FA247" s="235"/>
      <c r="FB247" s="235"/>
      <c r="FC247" s="235"/>
      <c r="FD247" s="235"/>
    </row>
    <row r="248" spans="2:160" s="1" customFormat="1" x14ac:dyDescent="0.25">
      <c r="B248" s="33"/>
      <c r="C248" s="33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61"/>
      <c r="O248" s="261"/>
      <c r="P248" s="261"/>
      <c r="Q248" s="261"/>
      <c r="R248" s="261"/>
      <c r="S248" s="261"/>
      <c r="T248" s="261"/>
      <c r="U248" s="235"/>
      <c r="V248" s="235"/>
      <c r="W248" s="235"/>
      <c r="X248" s="235"/>
      <c r="Y248" s="235"/>
      <c r="Z248" s="235"/>
      <c r="AA248" s="235"/>
      <c r="AB248" s="235"/>
      <c r="AC248" s="235"/>
      <c r="AD248" s="235"/>
      <c r="AE248" s="235"/>
      <c r="AF248" s="235"/>
      <c r="AG248" s="235"/>
      <c r="AH248" s="235"/>
      <c r="AI248" s="235"/>
      <c r="AJ248" s="235"/>
      <c r="AK248" s="235"/>
      <c r="AL248" s="235"/>
      <c r="AM248" s="235"/>
      <c r="AN248" s="235"/>
      <c r="AO248" s="235"/>
      <c r="AP248" s="235"/>
      <c r="AQ248" s="235"/>
      <c r="AR248" s="235"/>
      <c r="AS248" s="235"/>
      <c r="AT248" s="235"/>
      <c r="AU248" s="235"/>
      <c r="AV248" s="235"/>
      <c r="AW248" s="235"/>
      <c r="AX248" s="235"/>
      <c r="AY248" s="235"/>
      <c r="AZ248" s="235"/>
      <c r="BA248" s="235"/>
      <c r="BB248" s="235"/>
      <c r="BC248" s="235"/>
      <c r="BD248" s="235"/>
      <c r="BE248" s="235"/>
      <c r="BF248" s="235"/>
      <c r="BG248" s="235"/>
      <c r="BH248" s="235"/>
      <c r="BI248" s="235"/>
      <c r="BJ248" s="235"/>
      <c r="BK248" s="235"/>
      <c r="BL248" s="235"/>
      <c r="BM248" s="235"/>
      <c r="BN248" s="235"/>
      <c r="BO248" s="235"/>
      <c r="BP248" s="235"/>
      <c r="BQ248" s="235"/>
      <c r="BR248" s="235"/>
      <c r="BS248" s="235"/>
      <c r="BT248" s="235"/>
      <c r="BU248" s="235"/>
      <c r="BV248" s="235"/>
      <c r="BW248" s="235"/>
      <c r="BX248" s="235"/>
      <c r="BY248" s="235"/>
      <c r="BZ248" s="235"/>
      <c r="CA248" s="235"/>
      <c r="CB248" s="235"/>
      <c r="CC248" s="235"/>
      <c r="CD248" s="235"/>
      <c r="CE248" s="235"/>
      <c r="CF248" s="235"/>
      <c r="CG248" s="235"/>
      <c r="CH248" s="235"/>
      <c r="CI248" s="235"/>
      <c r="CJ248" s="235"/>
      <c r="CK248" s="235"/>
      <c r="CL248" s="235"/>
      <c r="CM248" s="235"/>
      <c r="CN248" s="235"/>
      <c r="CO248" s="235"/>
      <c r="CP248" s="235"/>
      <c r="CQ248" s="235"/>
      <c r="CR248" s="235"/>
      <c r="CS248" s="235"/>
      <c r="CT248" s="235"/>
      <c r="CU248" s="235"/>
      <c r="CV248" s="235"/>
      <c r="CW248" s="235"/>
      <c r="CX248" s="235"/>
      <c r="CY248" s="235"/>
      <c r="CZ248" s="235"/>
      <c r="DA248" s="235"/>
      <c r="DB248" s="235"/>
      <c r="DC248" s="235"/>
      <c r="DD248" s="235"/>
      <c r="DE248" s="235"/>
      <c r="DF248" s="235"/>
      <c r="DG248" s="235"/>
      <c r="DH248" s="235"/>
      <c r="DI248" s="235"/>
      <c r="DJ248" s="235"/>
      <c r="DK248" s="235"/>
      <c r="DL248" s="235"/>
      <c r="DM248" s="235"/>
      <c r="DN248" s="235"/>
      <c r="DO248" s="235"/>
      <c r="DP248" s="235"/>
      <c r="DQ248" s="235"/>
      <c r="DR248" s="235"/>
      <c r="DS248" s="235"/>
      <c r="DT248" s="235"/>
      <c r="DU248" s="235"/>
      <c r="DV248" s="235"/>
      <c r="DW248" s="235"/>
      <c r="DX248" s="235"/>
      <c r="DY248" s="235"/>
      <c r="DZ248" s="235"/>
      <c r="EA248" s="235"/>
      <c r="EB248" s="235"/>
      <c r="EC248" s="235"/>
      <c r="ED248" s="235"/>
      <c r="EE248" s="235"/>
      <c r="EF248" s="235"/>
      <c r="EG248" s="235"/>
      <c r="EH248" s="235"/>
      <c r="EI248" s="235"/>
      <c r="EJ248" s="235"/>
      <c r="EK248" s="235"/>
      <c r="EL248" s="235"/>
      <c r="EM248" s="235"/>
      <c r="EN248" s="235"/>
      <c r="EO248" s="235"/>
      <c r="EP248" s="235"/>
      <c r="EQ248" s="235"/>
      <c r="ER248" s="235"/>
      <c r="ES248" s="235"/>
      <c r="ET248" s="235"/>
      <c r="EU248" s="235"/>
      <c r="EV248" s="235"/>
      <c r="EW248" s="235"/>
      <c r="EX248" s="235"/>
      <c r="EY248" s="235"/>
      <c r="EZ248" s="235"/>
      <c r="FA248" s="235"/>
      <c r="FB248" s="235"/>
      <c r="FC248" s="235"/>
      <c r="FD248" s="235"/>
    </row>
    <row r="249" spans="2:160" s="1" customFormat="1" x14ac:dyDescent="0.25">
      <c r="B249" s="33"/>
      <c r="C249" s="33"/>
      <c r="D249" s="261"/>
      <c r="E249" s="261"/>
      <c r="F249" s="261"/>
      <c r="G249" s="261"/>
      <c r="H249" s="261"/>
      <c r="I249" s="261"/>
      <c r="J249" s="261"/>
      <c r="K249" s="261"/>
      <c r="L249" s="261"/>
      <c r="M249" s="261"/>
      <c r="N249" s="261"/>
      <c r="O249" s="261"/>
      <c r="P249" s="261"/>
      <c r="Q249" s="261"/>
      <c r="R249" s="261"/>
      <c r="S249" s="261"/>
      <c r="T249" s="261"/>
      <c r="U249" s="235"/>
      <c r="V249" s="235"/>
      <c r="W249" s="235"/>
      <c r="X249" s="235"/>
      <c r="Y249" s="235"/>
      <c r="Z249" s="235"/>
      <c r="AA249" s="235"/>
      <c r="AB249" s="235"/>
      <c r="AC249" s="235"/>
      <c r="AD249" s="235"/>
      <c r="AE249" s="235"/>
      <c r="AF249" s="235"/>
      <c r="AG249" s="235"/>
      <c r="AH249" s="235"/>
      <c r="AI249" s="235"/>
      <c r="AJ249" s="235"/>
      <c r="AK249" s="235"/>
      <c r="AL249" s="235"/>
      <c r="AM249" s="235"/>
      <c r="AN249" s="235"/>
      <c r="AO249" s="235"/>
      <c r="AP249" s="235"/>
      <c r="AQ249" s="235"/>
      <c r="AR249" s="235"/>
      <c r="AS249" s="235"/>
      <c r="AT249" s="235"/>
      <c r="AU249" s="235"/>
      <c r="AV249" s="235"/>
      <c r="AW249" s="235"/>
      <c r="AX249" s="235"/>
      <c r="AY249" s="235"/>
      <c r="AZ249" s="235"/>
      <c r="BA249" s="235"/>
      <c r="BB249" s="235"/>
      <c r="BC249" s="235"/>
      <c r="BD249" s="235"/>
      <c r="BE249" s="235"/>
      <c r="BF249" s="235"/>
      <c r="BG249" s="235"/>
      <c r="BH249" s="235"/>
      <c r="BI249" s="235"/>
      <c r="BJ249" s="235"/>
      <c r="BK249" s="235"/>
      <c r="BL249" s="235"/>
      <c r="BM249" s="235"/>
      <c r="BN249" s="235"/>
      <c r="BO249" s="235"/>
      <c r="BP249" s="235"/>
      <c r="BQ249" s="235"/>
      <c r="BR249" s="235"/>
      <c r="BS249" s="235"/>
      <c r="BT249" s="235"/>
      <c r="BU249" s="235"/>
      <c r="BV249" s="235"/>
      <c r="BW249" s="235"/>
      <c r="BX249" s="235"/>
      <c r="BY249" s="235"/>
      <c r="BZ249" s="235"/>
      <c r="CA249" s="235"/>
      <c r="CB249" s="235"/>
      <c r="CC249" s="235"/>
      <c r="CD249" s="235"/>
      <c r="CE249" s="235"/>
      <c r="CF249" s="235"/>
      <c r="CG249" s="235"/>
      <c r="CH249" s="235"/>
      <c r="CI249" s="235"/>
      <c r="CJ249" s="235"/>
      <c r="CK249" s="235"/>
      <c r="CL249" s="235"/>
      <c r="CM249" s="235"/>
      <c r="CN249" s="235"/>
      <c r="CO249" s="235"/>
      <c r="CP249" s="235"/>
      <c r="CQ249" s="235"/>
      <c r="CR249" s="235"/>
      <c r="CS249" s="235"/>
      <c r="CT249" s="235"/>
      <c r="CU249" s="235"/>
      <c r="CV249" s="235"/>
      <c r="CW249" s="235"/>
      <c r="CX249" s="235"/>
      <c r="CY249" s="235"/>
      <c r="CZ249" s="235"/>
      <c r="DA249" s="235"/>
      <c r="DB249" s="235"/>
      <c r="DC249" s="235"/>
      <c r="DD249" s="235"/>
      <c r="DE249" s="235"/>
      <c r="DF249" s="235"/>
      <c r="DG249" s="235"/>
      <c r="DH249" s="235"/>
      <c r="DI249" s="235"/>
      <c r="DJ249" s="235"/>
      <c r="DK249" s="235"/>
      <c r="DL249" s="235"/>
      <c r="DM249" s="235"/>
      <c r="DN249" s="235"/>
      <c r="DO249" s="235"/>
      <c r="DP249" s="235"/>
      <c r="DQ249" s="235"/>
      <c r="DR249" s="235"/>
      <c r="DS249" s="235"/>
      <c r="DT249" s="235"/>
      <c r="DU249" s="235"/>
      <c r="DV249" s="235"/>
      <c r="DW249" s="235"/>
      <c r="DX249" s="235"/>
      <c r="DY249" s="235"/>
      <c r="DZ249" s="235"/>
      <c r="EA249" s="235"/>
      <c r="EB249" s="235"/>
      <c r="EC249" s="235"/>
      <c r="ED249" s="235"/>
      <c r="EE249" s="235"/>
      <c r="EF249" s="235"/>
      <c r="EG249" s="235"/>
      <c r="EH249" s="235"/>
      <c r="EI249" s="235"/>
      <c r="EJ249" s="235"/>
      <c r="EK249" s="235"/>
      <c r="EL249" s="235"/>
      <c r="EM249" s="235"/>
      <c r="EN249" s="235"/>
      <c r="EO249" s="235"/>
      <c r="EP249" s="235"/>
      <c r="EQ249" s="235"/>
      <c r="ER249" s="235"/>
      <c r="ES249" s="235"/>
      <c r="ET249" s="235"/>
      <c r="EU249" s="235"/>
      <c r="EV249" s="235"/>
      <c r="EW249" s="235"/>
      <c r="EX249" s="235"/>
      <c r="EY249" s="235"/>
      <c r="EZ249" s="235"/>
      <c r="FA249" s="235"/>
      <c r="FB249" s="235"/>
      <c r="FC249" s="235"/>
      <c r="FD249" s="235"/>
    </row>
    <row r="250" spans="2:160" s="1" customFormat="1" x14ac:dyDescent="0.25">
      <c r="B250" s="33"/>
      <c r="C250" s="33"/>
      <c r="D250" s="261"/>
      <c r="E250" s="261"/>
      <c r="F250" s="261"/>
      <c r="G250" s="261"/>
      <c r="H250" s="261"/>
      <c r="I250" s="261"/>
      <c r="J250" s="261"/>
      <c r="K250" s="261"/>
      <c r="L250" s="261"/>
      <c r="M250" s="261"/>
      <c r="N250" s="261"/>
      <c r="O250" s="261"/>
      <c r="P250" s="261"/>
      <c r="Q250" s="261"/>
      <c r="R250" s="261"/>
      <c r="S250" s="261"/>
      <c r="T250" s="261"/>
      <c r="U250" s="235"/>
      <c r="V250" s="235"/>
      <c r="W250" s="235"/>
      <c r="X250" s="235"/>
      <c r="Y250" s="235"/>
      <c r="Z250" s="235"/>
      <c r="AA250" s="235"/>
      <c r="AB250" s="235"/>
      <c r="AC250" s="235"/>
      <c r="AD250" s="235"/>
      <c r="AE250" s="235"/>
      <c r="AF250" s="235"/>
      <c r="AG250" s="235"/>
      <c r="AH250" s="235"/>
      <c r="AI250" s="235"/>
      <c r="AJ250" s="235"/>
      <c r="AK250" s="235"/>
      <c r="AL250" s="235"/>
      <c r="AM250" s="235"/>
      <c r="AN250" s="235"/>
      <c r="AO250" s="235"/>
      <c r="AP250" s="235"/>
      <c r="AQ250" s="235"/>
      <c r="AR250" s="235"/>
      <c r="AS250" s="235"/>
      <c r="AT250" s="235"/>
      <c r="AU250" s="235"/>
      <c r="AV250" s="235"/>
      <c r="AW250" s="235"/>
      <c r="AX250" s="235"/>
      <c r="AY250" s="235"/>
      <c r="AZ250" s="235"/>
      <c r="BA250" s="235"/>
      <c r="BB250" s="235"/>
      <c r="BC250" s="235"/>
      <c r="BD250" s="235"/>
      <c r="BE250" s="235"/>
      <c r="BF250" s="235"/>
      <c r="BG250" s="235"/>
      <c r="BH250" s="235"/>
      <c r="BI250" s="235"/>
      <c r="BJ250" s="235"/>
      <c r="BK250" s="235"/>
      <c r="BL250" s="235"/>
      <c r="BM250" s="235"/>
      <c r="BN250" s="235"/>
      <c r="BO250" s="235"/>
      <c r="BP250" s="235"/>
      <c r="BQ250" s="235"/>
      <c r="BR250" s="235"/>
      <c r="BS250" s="235"/>
      <c r="BT250" s="235"/>
      <c r="BU250" s="235"/>
      <c r="BV250" s="235"/>
      <c r="BW250" s="235"/>
      <c r="BX250" s="235"/>
      <c r="BY250" s="235"/>
      <c r="BZ250" s="235"/>
      <c r="CA250" s="235"/>
      <c r="CB250" s="235"/>
      <c r="CC250" s="235"/>
      <c r="CD250" s="235"/>
      <c r="CE250" s="235"/>
      <c r="CF250" s="235"/>
      <c r="CG250" s="235"/>
      <c r="CH250" s="235"/>
      <c r="CI250" s="235"/>
      <c r="CJ250" s="235"/>
      <c r="CK250" s="235"/>
      <c r="CL250" s="235"/>
      <c r="CM250" s="235"/>
      <c r="CN250" s="235"/>
      <c r="CO250" s="235"/>
      <c r="CP250" s="235"/>
      <c r="CQ250" s="235"/>
      <c r="CR250" s="235"/>
      <c r="CS250" s="235"/>
      <c r="CT250" s="235"/>
      <c r="CU250" s="235"/>
      <c r="CV250" s="235"/>
      <c r="CW250" s="235"/>
      <c r="CX250" s="235"/>
      <c r="CY250" s="235"/>
      <c r="CZ250" s="235"/>
      <c r="DA250" s="235"/>
      <c r="DB250" s="235"/>
      <c r="DC250" s="235"/>
      <c r="DD250" s="235"/>
      <c r="DE250" s="235"/>
      <c r="DF250" s="235"/>
      <c r="DG250" s="235"/>
      <c r="DH250" s="235"/>
      <c r="DI250" s="235"/>
      <c r="DJ250" s="235"/>
      <c r="DK250" s="235"/>
      <c r="DL250" s="235"/>
      <c r="DM250" s="235"/>
      <c r="DN250" s="235"/>
      <c r="DO250" s="235"/>
      <c r="DP250" s="235"/>
      <c r="DQ250" s="235"/>
      <c r="DR250" s="235"/>
      <c r="DS250" s="235"/>
      <c r="DT250" s="235"/>
      <c r="DU250" s="235"/>
      <c r="DV250" s="235"/>
      <c r="DW250" s="235"/>
      <c r="DX250" s="235"/>
      <c r="DY250" s="235"/>
      <c r="DZ250" s="235"/>
      <c r="EA250" s="235"/>
      <c r="EB250" s="235"/>
      <c r="EC250" s="235"/>
      <c r="ED250" s="235"/>
      <c r="EE250" s="235"/>
      <c r="EF250" s="235"/>
      <c r="EG250" s="235"/>
      <c r="EH250" s="235"/>
      <c r="EI250" s="235"/>
      <c r="EJ250" s="235"/>
      <c r="EK250" s="235"/>
      <c r="EL250" s="235"/>
      <c r="EM250" s="235"/>
      <c r="EN250" s="235"/>
      <c r="EO250" s="235"/>
      <c r="EP250" s="235"/>
      <c r="EQ250" s="235"/>
      <c r="ER250" s="235"/>
      <c r="ES250" s="235"/>
      <c r="ET250" s="235"/>
      <c r="EU250" s="235"/>
      <c r="EV250" s="235"/>
      <c r="EW250" s="235"/>
      <c r="EX250" s="235"/>
      <c r="EY250" s="235"/>
      <c r="EZ250" s="235"/>
      <c r="FA250" s="235"/>
      <c r="FB250" s="235"/>
      <c r="FC250" s="235"/>
      <c r="FD250" s="235"/>
    </row>
    <row r="251" spans="2:160" s="1" customFormat="1" x14ac:dyDescent="0.25">
      <c r="B251" s="33"/>
      <c r="C251" s="33"/>
      <c r="D251" s="261"/>
      <c r="E251" s="261"/>
      <c r="F251" s="261"/>
      <c r="G251" s="261"/>
      <c r="H251" s="261"/>
      <c r="I251" s="261"/>
      <c r="J251" s="261"/>
      <c r="K251" s="261"/>
      <c r="L251" s="261"/>
      <c r="M251" s="261"/>
      <c r="N251" s="261"/>
      <c r="O251" s="261"/>
      <c r="P251" s="261"/>
      <c r="Q251" s="261"/>
      <c r="R251" s="261"/>
      <c r="S251" s="261"/>
      <c r="T251" s="261"/>
      <c r="U251" s="235"/>
      <c r="V251" s="235"/>
      <c r="W251" s="235"/>
      <c r="X251" s="235"/>
      <c r="Y251" s="235"/>
      <c r="Z251" s="235"/>
      <c r="AA251" s="235"/>
      <c r="AB251" s="235"/>
      <c r="AC251" s="235"/>
      <c r="AD251" s="235"/>
      <c r="AE251" s="235"/>
      <c r="AF251" s="235"/>
      <c r="AG251" s="235"/>
      <c r="AH251" s="235"/>
      <c r="AI251" s="235"/>
      <c r="AJ251" s="235"/>
      <c r="AK251" s="235"/>
      <c r="AL251" s="235"/>
      <c r="AM251" s="235"/>
      <c r="AN251" s="235"/>
      <c r="AO251" s="235"/>
      <c r="AP251" s="235"/>
      <c r="AQ251" s="235"/>
      <c r="AR251" s="235"/>
      <c r="AS251" s="235"/>
      <c r="AT251" s="235"/>
      <c r="AU251" s="235"/>
      <c r="AV251" s="235"/>
      <c r="AW251" s="235"/>
      <c r="AX251" s="235"/>
      <c r="AY251" s="235"/>
      <c r="AZ251" s="235"/>
      <c r="BA251" s="235"/>
      <c r="BB251" s="235"/>
      <c r="BC251" s="235"/>
      <c r="BD251" s="235"/>
      <c r="BE251" s="235"/>
      <c r="BF251" s="235"/>
      <c r="BG251" s="235"/>
      <c r="BH251" s="235"/>
      <c r="BI251" s="235"/>
      <c r="BJ251" s="235"/>
      <c r="BK251" s="235"/>
      <c r="BL251" s="235"/>
      <c r="BM251" s="235"/>
      <c r="BN251" s="235"/>
      <c r="BO251" s="235"/>
      <c r="BP251" s="235"/>
      <c r="BQ251" s="235"/>
      <c r="BR251" s="235"/>
      <c r="BS251" s="235"/>
      <c r="BT251" s="235"/>
      <c r="BU251" s="235"/>
      <c r="BV251" s="235"/>
      <c r="BW251" s="235"/>
      <c r="BX251" s="235"/>
      <c r="BY251" s="235"/>
      <c r="BZ251" s="235"/>
      <c r="CA251" s="235"/>
      <c r="CB251" s="235"/>
      <c r="CC251" s="235"/>
      <c r="CD251" s="235"/>
      <c r="CE251" s="235"/>
      <c r="CF251" s="235"/>
      <c r="CG251" s="235"/>
      <c r="CH251" s="235"/>
      <c r="CI251" s="235"/>
      <c r="CJ251" s="235"/>
      <c r="CK251" s="235"/>
      <c r="CL251" s="235"/>
      <c r="CM251" s="235"/>
      <c r="CN251" s="235"/>
      <c r="CO251" s="235"/>
      <c r="CP251" s="235"/>
      <c r="CQ251" s="235"/>
      <c r="CR251" s="235"/>
      <c r="CS251" s="235"/>
      <c r="CT251" s="235"/>
      <c r="CU251" s="235"/>
      <c r="CV251" s="235"/>
      <c r="CW251" s="235"/>
      <c r="CX251" s="235"/>
      <c r="CY251" s="235"/>
      <c r="CZ251" s="235"/>
      <c r="DA251" s="235"/>
      <c r="DB251" s="235"/>
      <c r="DC251" s="235"/>
      <c r="DD251" s="235"/>
      <c r="DE251" s="235"/>
      <c r="DF251" s="235"/>
      <c r="DG251" s="235"/>
      <c r="DH251" s="235"/>
      <c r="DI251" s="235"/>
      <c r="DJ251" s="235"/>
      <c r="DK251" s="235"/>
      <c r="DL251" s="235"/>
      <c r="DM251" s="235"/>
      <c r="DN251" s="235"/>
      <c r="DO251" s="235"/>
      <c r="DP251" s="235"/>
      <c r="DQ251" s="235"/>
      <c r="DR251" s="235"/>
      <c r="DS251" s="235"/>
      <c r="DT251" s="235"/>
      <c r="DU251" s="235"/>
      <c r="DV251" s="235"/>
      <c r="DW251" s="235"/>
      <c r="DX251" s="235"/>
      <c r="DY251" s="235"/>
      <c r="DZ251" s="235"/>
      <c r="EA251" s="235"/>
      <c r="EB251" s="235"/>
      <c r="EC251" s="235"/>
      <c r="ED251" s="235"/>
      <c r="EE251" s="235"/>
      <c r="EF251" s="235"/>
      <c r="EG251" s="235"/>
      <c r="EH251" s="235"/>
      <c r="EI251" s="235"/>
      <c r="EJ251" s="235"/>
      <c r="EK251" s="235"/>
      <c r="EL251" s="235"/>
      <c r="EM251" s="235"/>
      <c r="EN251" s="235"/>
      <c r="EO251" s="235"/>
      <c r="EP251" s="235"/>
      <c r="EQ251" s="235"/>
      <c r="ER251" s="235"/>
      <c r="ES251" s="235"/>
      <c r="ET251" s="235"/>
      <c r="EU251" s="235"/>
      <c r="EV251" s="235"/>
      <c r="EW251" s="235"/>
      <c r="EX251" s="235"/>
      <c r="EY251" s="235"/>
      <c r="EZ251" s="235"/>
      <c r="FA251" s="235"/>
      <c r="FB251" s="235"/>
      <c r="FC251" s="235"/>
      <c r="FD251" s="235"/>
    </row>
    <row r="252" spans="2:160" s="1" customFormat="1" x14ac:dyDescent="0.25">
      <c r="B252" s="33"/>
      <c r="C252" s="33"/>
      <c r="D252" s="261"/>
      <c r="E252" s="261"/>
      <c r="F252" s="261"/>
      <c r="G252" s="261"/>
      <c r="H252" s="261"/>
      <c r="I252" s="261"/>
      <c r="J252" s="261"/>
      <c r="K252" s="261"/>
      <c r="L252" s="261"/>
      <c r="M252" s="261"/>
      <c r="N252" s="261"/>
      <c r="O252" s="261"/>
      <c r="P252" s="261"/>
      <c r="Q252" s="261"/>
      <c r="R252" s="261"/>
      <c r="S252" s="261"/>
      <c r="T252" s="261"/>
      <c r="U252" s="235"/>
      <c r="V252" s="235"/>
      <c r="W252" s="235"/>
      <c r="X252" s="235"/>
      <c r="Y252" s="235"/>
      <c r="Z252" s="235"/>
      <c r="AA252" s="235"/>
      <c r="AB252" s="235"/>
      <c r="AC252" s="235"/>
      <c r="AD252" s="235"/>
      <c r="AE252" s="235"/>
      <c r="AF252" s="235"/>
      <c r="AG252" s="235"/>
      <c r="AH252" s="235"/>
      <c r="AI252" s="235"/>
      <c r="AJ252" s="235"/>
      <c r="AK252" s="235"/>
      <c r="AL252" s="235"/>
      <c r="AM252" s="235"/>
      <c r="AN252" s="235"/>
      <c r="AO252" s="235"/>
      <c r="AP252" s="235"/>
      <c r="AQ252" s="235"/>
      <c r="AR252" s="235"/>
      <c r="AS252" s="235"/>
      <c r="AT252" s="235"/>
      <c r="AU252" s="235"/>
      <c r="AV252" s="235"/>
      <c r="AW252" s="235"/>
      <c r="AX252" s="235"/>
      <c r="AY252" s="235"/>
      <c r="AZ252" s="235"/>
      <c r="BA252" s="235"/>
      <c r="BB252" s="235"/>
      <c r="BC252" s="235"/>
      <c r="BD252" s="235"/>
      <c r="BE252" s="235"/>
      <c r="BF252" s="235"/>
      <c r="BG252" s="235"/>
      <c r="BH252" s="235"/>
      <c r="BI252" s="235"/>
      <c r="BJ252" s="235"/>
      <c r="BK252" s="235"/>
      <c r="BL252" s="235"/>
      <c r="BM252" s="235"/>
      <c r="BN252" s="235"/>
      <c r="BO252" s="235"/>
      <c r="BP252" s="235"/>
      <c r="BQ252" s="235"/>
      <c r="BR252" s="235"/>
      <c r="BS252" s="235"/>
      <c r="BT252" s="235"/>
      <c r="BU252" s="235"/>
      <c r="BV252" s="235"/>
      <c r="BW252" s="235"/>
      <c r="BX252" s="235"/>
      <c r="BY252" s="235"/>
      <c r="BZ252" s="235"/>
      <c r="CA252" s="235"/>
      <c r="CB252" s="235"/>
      <c r="CC252" s="235"/>
      <c r="CD252" s="235"/>
      <c r="CE252" s="235"/>
      <c r="CF252" s="235"/>
      <c r="CG252" s="235"/>
      <c r="CH252" s="235"/>
      <c r="CI252" s="235"/>
      <c r="CJ252" s="235"/>
      <c r="CK252" s="235"/>
      <c r="CL252" s="235"/>
      <c r="CM252" s="235"/>
      <c r="CN252" s="235"/>
      <c r="CO252" s="235"/>
      <c r="CP252" s="235"/>
      <c r="CQ252" s="235"/>
      <c r="CR252" s="235"/>
      <c r="CS252" s="235"/>
      <c r="CT252" s="235"/>
      <c r="CU252" s="235"/>
      <c r="CV252" s="235"/>
      <c r="CW252" s="235"/>
      <c r="CX252" s="235"/>
      <c r="CY252" s="235"/>
      <c r="CZ252" s="235"/>
      <c r="DA252" s="235"/>
      <c r="DB252" s="235"/>
      <c r="DC252" s="235"/>
      <c r="DD252" s="235"/>
      <c r="DE252" s="235"/>
      <c r="DF252" s="235"/>
      <c r="DG252" s="235"/>
      <c r="DH252" s="235"/>
      <c r="DI252" s="235"/>
      <c r="DJ252" s="235"/>
      <c r="DK252" s="235"/>
      <c r="DL252" s="235"/>
      <c r="DM252" s="235"/>
      <c r="DN252" s="235"/>
      <c r="DO252" s="235"/>
      <c r="DP252" s="235"/>
      <c r="DQ252" s="235"/>
      <c r="DR252" s="235"/>
      <c r="DS252" s="235"/>
      <c r="DT252" s="235"/>
      <c r="DU252" s="235"/>
      <c r="DV252" s="235"/>
      <c r="DW252" s="235"/>
      <c r="DX252" s="235"/>
      <c r="DY252" s="235"/>
      <c r="DZ252" s="235"/>
      <c r="EA252" s="235"/>
      <c r="EB252" s="235"/>
      <c r="EC252" s="235"/>
      <c r="ED252" s="235"/>
      <c r="EE252" s="235"/>
      <c r="EF252" s="235"/>
      <c r="EG252" s="235"/>
      <c r="EH252" s="235"/>
      <c r="EI252" s="235"/>
      <c r="EJ252" s="235"/>
      <c r="EK252" s="235"/>
      <c r="EL252" s="235"/>
      <c r="EM252" s="235"/>
      <c r="EN252" s="235"/>
      <c r="EO252" s="235"/>
      <c r="EP252" s="235"/>
      <c r="EQ252" s="235"/>
      <c r="ER252" s="235"/>
      <c r="ES252" s="235"/>
      <c r="ET252" s="235"/>
      <c r="EU252" s="235"/>
      <c r="EV252" s="235"/>
      <c r="EW252" s="235"/>
      <c r="EX252" s="235"/>
      <c r="EY252" s="235"/>
      <c r="EZ252" s="235"/>
      <c r="FA252" s="235"/>
      <c r="FB252" s="235"/>
      <c r="FC252" s="235"/>
      <c r="FD252" s="235"/>
    </row>
    <row r="253" spans="2:160" s="1" customFormat="1" x14ac:dyDescent="0.25">
      <c r="B253" s="33"/>
      <c r="C253" s="33"/>
      <c r="D253" s="261"/>
      <c r="E253" s="261"/>
      <c r="F253" s="261"/>
      <c r="G253" s="261"/>
      <c r="H253" s="261"/>
      <c r="I253" s="261"/>
      <c r="J253" s="261"/>
      <c r="K253" s="261"/>
      <c r="L253" s="261"/>
      <c r="M253" s="261"/>
      <c r="N253" s="261"/>
      <c r="O253" s="261"/>
      <c r="P253" s="261"/>
      <c r="Q253" s="261"/>
      <c r="R253" s="261"/>
      <c r="S253" s="261"/>
      <c r="T253" s="261"/>
      <c r="U253" s="235"/>
      <c r="V253" s="235"/>
      <c r="W253" s="235"/>
      <c r="X253" s="235"/>
      <c r="Y253" s="235"/>
      <c r="Z253" s="235"/>
      <c r="AA253" s="235"/>
      <c r="AB253" s="235"/>
      <c r="AC253" s="235"/>
      <c r="AD253" s="235"/>
      <c r="AE253" s="235"/>
      <c r="AF253" s="235"/>
      <c r="AG253" s="235"/>
      <c r="AH253" s="235"/>
      <c r="AI253" s="235"/>
      <c r="AJ253" s="235"/>
      <c r="AK253" s="235"/>
      <c r="AL253" s="235"/>
      <c r="AM253" s="235"/>
      <c r="AN253" s="235"/>
      <c r="AO253" s="235"/>
      <c r="AP253" s="235"/>
      <c r="AQ253" s="235"/>
      <c r="AR253" s="235"/>
      <c r="AS253" s="235"/>
      <c r="AT253" s="235"/>
      <c r="AU253" s="235"/>
      <c r="AV253" s="235"/>
      <c r="AW253" s="235"/>
      <c r="AX253" s="235"/>
      <c r="AY253" s="235"/>
      <c r="AZ253" s="235"/>
      <c r="BA253" s="235"/>
      <c r="BB253" s="235"/>
      <c r="BC253" s="235"/>
      <c r="BD253" s="235"/>
      <c r="BE253" s="235"/>
      <c r="BF253" s="235"/>
      <c r="BG253" s="235"/>
      <c r="BH253" s="235"/>
      <c r="BI253" s="235"/>
      <c r="BJ253" s="235"/>
      <c r="BK253" s="235"/>
      <c r="BL253" s="235"/>
      <c r="BM253" s="235"/>
      <c r="BN253" s="235"/>
      <c r="BO253" s="235"/>
      <c r="BP253" s="235"/>
      <c r="BQ253" s="235"/>
      <c r="BR253" s="235"/>
      <c r="BS253" s="235"/>
      <c r="BT253" s="235"/>
      <c r="BU253" s="235"/>
      <c r="BV253" s="235"/>
      <c r="BW253" s="235"/>
      <c r="BX253" s="235"/>
      <c r="BY253" s="235"/>
      <c r="BZ253" s="235"/>
      <c r="CA253" s="235"/>
      <c r="CB253" s="235"/>
      <c r="CC253" s="235"/>
      <c r="CD253" s="235"/>
      <c r="CE253" s="235"/>
      <c r="CF253" s="235"/>
      <c r="CG253" s="235"/>
      <c r="CH253" s="235"/>
      <c r="CI253" s="235"/>
      <c r="CJ253" s="235"/>
      <c r="CK253" s="235"/>
      <c r="CL253" s="235"/>
      <c r="CM253" s="235"/>
      <c r="CN253" s="235"/>
      <c r="CO253" s="235"/>
      <c r="CP253" s="235"/>
      <c r="CQ253" s="235"/>
      <c r="CR253" s="235"/>
      <c r="CS253" s="235"/>
      <c r="CT253" s="235"/>
      <c r="CU253" s="235"/>
      <c r="CV253" s="235"/>
      <c r="CW253" s="235"/>
      <c r="CX253" s="235"/>
      <c r="CY253" s="235"/>
      <c r="CZ253" s="235"/>
      <c r="DA253" s="235"/>
      <c r="DB253" s="235"/>
      <c r="DC253" s="235"/>
      <c r="DD253" s="235"/>
      <c r="DE253" s="235"/>
      <c r="DF253" s="235"/>
      <c r="DG253" s="235"/>
      <c r="DH253" s="235"/>
      <c r="DI253" s="235"/>
      <c r="DJ253" s="235"/>
      <c r="DK253" s="235"/>
      <c r="DL253" s="235"/>
      <c r="DM253" s="235"/>
      <c r="DN253" s="235"/>
      <c r="DO253" s="235"/>
      <c r="DP253" s="235"/>
      <c r="DQ253" s="235"/>
      <c r="DR253" s="235"/>
      <c r="DS253" s="235"/>
      <c r="DT253" s="235"/>
      <c r="DU253" s="235"/>
      <c r="DV253" s="235"/>
      <c r="DW253" s="235"/>
      <c r="DX253" s="235"/>
      <c r="DY253" s="235"/>
      <c r="DZ253" s="235"/>
      <c r="EA253" s="235"/>
      <c r="EB253" s="235"/>
      <c r="EC253" s="235"/>
      <c r="ED253" s="235"/>
      <c r="EE253" s="235"/>
      <c r="EF253" s="235"/>
      <c r="EG253" s="235"/>
      <c r="EH253" s="235"/>
      <c r="EI253" s="235"/>
      <c r="EJ253" s="235"/>
      <c r="EK253" s="235"/>
      <c r="EL253" s="235"/>
      <c r="EM253" s="235"/>
      <c r="EN253" s="235"/>
      <c r="EO253" s="235"/>
      <c r="EP253" s="235"/>
      <c r="EQ253" s="235"/>
      <c r="ER253" s="235"/>
      <c r="ES253" s="235"/>
      <c r="ET253" s="235"/>
      <c r="EU253" s="235"/>
      <c r="EV253" s="235"/>
      <c r="EW253" s="235"/>
      <c r="EX253" s="235"/>
      <c r="EY253" s="235"/>
      <c r="EZ253" s="235"/>
      <c r="FA253" s="235"/>
      <c r="FB253" s="235"/>
      <c r="FC253" s="235"/>
      <c r="FD253" s="235"/>
    </row>
    <row r="254" spans="2:160" s="1" customFormat="1" x14ac:dyDescent="0.25">
      <c r="B254" s="33"/>
      <c r="C254" s="33"/>
      <c r="D254" s="261"/>
      <c r="E254" s="261"/>
      <c r="F254" s="261"/>
      <c r="G254" s="261"/>
      <c r="H254" s="261"/>
      <c r="I254" s="261"/>
      <c r="J254" s="261"/>
      <c r="K254" s="261"/>
      <c r="L254" s="261"/>
      <c r="M254" s="261"/>
      <c r="N254" s="261"/>
      <c r="O254" s="261"/>
      <c r="P254" s="261"/>
      <c r="Q254" s="261"/>
      <c r="R254" s="261"/>
      <c r="S254" s="261"/>
      <c r="T254" s="261"/>
      <c r="U254" s="235"/>
      <c r="V254" s="235"/>
      <c r="W254" s="235"/>
      <c r="X254" s="235"/>
      <c r="Y254" s="235"/>
      <c r="Z254" s="235"/>
      <c r="AA254" s="235"/>
      <c r="AB254" s="235"/>
      <c r="AC254" s="235"/>
      <c r="AD254" s="235"/>
      <c r="AE254" s="235"/>
      <c r="AF254" s="235"/>
      <c r="AG254" s="235"/>
      <c r="AH254" s="235"/>
      <c r="AI254" s="235"/>
      <c r="AJ254" s="235"/>
      <c r="AK254" s="235"/>
      <c r="AL254" s="235"/>
      <c r="AM254" s="235"/>
      <c r="AN254" s="235"/>
      <c r="AO254" s="235"/>
      <c r="AP254" s="235"/>
      <c r="AQ254" s="235"/>
      <c r="AR254" s="235"/>
      <c r="AS254" s="235"/>
      <c r="AT254" s="235"/>
      <c r="AU254" s="235"/>
      <c r="AV254" s="235"/>
      <c r="AW254" s="235"/>
      <c r="AX254" s="235"/>
      <c r="AY254" s="235"/>
      <c r="AZ254" s="235"/>
      <c r="BA254" s="235"/>
      <c r="BB254" s="235"/>
      <c r="BC254" s="235"/>
      <c r="BD254" s="235"/>
      <c r="BE254" s="235"/>
      <c r="BF254" s="235"/>
      <c r="BG254" s="235"/>
      <c r="BH254" s="235"/>
      <c r="BI254" s="235"/>
      <c r="BJ254" s="235"/>
      <c r="BK254" s="235"/>
      <c r="BL254" s="235"/>
      <c r="BM254" s="235"/>
      <c r="BN254" s="235"/>
      <c r="BO254" s="235"/>
      <c r="BP254" s="235"/>
      <c r="BQ254" s="235"/>
      <c r="BR254" s="235"/>
      <c r="BS254" s="235"/>
      <c r="BT254" s="235"/>
      <c r="BU254" s="235"/>
      <c r="BV254" s="235"/>
      <c r="BW254" s="235"/>
      <c r="BX254" s="235"/>
      <c r="BY254" s="235"/>
      <c r="BZ254" s="235"/>
      <c r="CA254" s="235"/>
      <c r="CB254" s="235"/>
      <c r="CC254" s="235"/>
      <c r="CD254" s="235"/>
      <c r="CE254" s="235"/>
      <c r="CF254" s="235"/>
      <c r="CG254" s="235"/>
      <c r="CH254" s="235"/>
      <c r="CI254" s="235"/>
      <c r="CJ254" s="235"/>
      <c r="CK254" s="235"/>
      <c r="CL254" s="235"/>
      <c r="CM254" s="235"/>
      <c r="CN254" s="235"/>
      <c r="CO254" s="235"/>
      <c r="CP254" s="235"/>
      <c r="CQ254" s="235"/>
      <c r="CR254" s="235"/>
      <c r="CS254" s="235"/>
      <c r="CT254" s="235"/>
      <c r="CU254" s="235"/>
      <c r="CV254" s="235"/>
      <c r="CW254" s="235"/>
      <c r="CX254" s="235"/>
      <c r="CY254" s="235"/>
      <c r="CZ254" s="235"/>
      <c r="DA254" s="235"/>
      <c r="DB254" s="235"/>
      <c r="DC254" s="235"/>
      <c r="DD254" s="235"/>
      <c r="DE254" s="235"/>
      <c r="DF254" s="235"/>
      <c r="DG254" s="235"/>
      <c r="DH254" s="235"/>
      <c r="DI254" s="235"/>
      <c r="DJ254" s="235"/>
      <c r="DK254" s="235"/>
      <c r="DL254" s="235"/>
      <c r="DM254" s="235"/>
      <c r="DN254" s="235"/>
      <c r="DO254" s="235"/>
      <c r="DP254" s="235"/>
      <c r="DQ254" s="235"/>
      <c r="DR254" s="235"/>
      <c r="DS254" s="235"/>
      <c r="DT254" s="235"/>
      <c r="DU254" s="235"/>
      <c r="DV254" s="235"/>
      <c r="DW254" s="235"/>
      <c r="DX254" s="235"/>
      <c r="DY254" s="235"/>
      <c r="DZ254" s="235"/>
      <c r="EA254" s="235"/>
      <c r="EB254" s="235"/>
      <c r="EC254" s="235"/>
      <c r="ED254" s="235"/>
      <c r="EE254" s="235"/>
      <c r="EF254" s="235"/>
      <c r="EG254" s="235"/>
      <c r="EH254" s="235"/>
      <c r="EI254" s="235"/>
      <c r="EJ254" s="235"/>
      <c r="EK254" s="235"/>
      <c r="EL254" s="235"/>
      <c r="EM254" s="235"/>
      <c r="EN254" s="235"/>
      <c r="EO254" s="235"/>
      <c r="EP254" s="235"/>
      <c r="EQ254" s="235"/>
      <c r="ER254" s="235"/>
      <c r="ES254" s="235"/>
      <c r="ET254" s="235"/>
      <c r="EU254" s="235"/>
      <c r="EV254" s="235"/>
      <c r="EW254" s="235"/>
      <c r="EX254" s="235"/>
      <c r="EY254" s="235"/>
      <c r="EZ254" s="235"/>
      <c r="FA254" s="235"/>
      <c r="FB254" s="235"/>
      <c r="FC254" s="235"/>
      <c r="FD254" s="235"/>
    </row>
    <row r="255" spans="2:160" s="1" customFormat="1" x14ac:dyDescent="0.25">
      <c r="B255" s="33"/>
      <c r="C255" s="33"/>
      <c r="D255" s="261"/>
      <c r="E255" s="261"/>
      <c r="F255" s="261"/>
      <c r="G255" s="261"/>
      <c r="H255" s="261"/>
      <c r="I255" s="261"/>
      <c r="J255" s="261"/>
      <c r="K255" s="261"/>
      <c r="L255" s="261"/>
      <c r="M255" s="261"/>
      <c r="N255" s="261"/>
      <c r="O255" s="261"/>
      <c r="P255" s="261"/>
      <c r="Q255" s="261"/>
      <c r="R255" s="261"/>
      <c r="S255" s="261"/>
      <c r="T255" s="261"/>
      <c r="U255" s="235"/>
      <c r="V255" s="235"/>
      <c r="W255" s="235"/>
      <c r="X255" s="235"/>
      <c r="Y255" s="235"/>
      <c r="Z255" s="235"/>
      <c r="AA255" s="235"/>
      <c r="AB255" s="235"/>
      <c r="AC255" s="235"/>
      <c r="AD255" s="235"/>
      <c r="AE255" s="235"/>
      <c r="AF255" s="235"/>
      <c r="AG255" s="235"/>
      <c r="AH255" s="235"/>
      <c r="AI255" s="235"/>
      <c r="AJ255" s="235"/>
      <c r="AK255" s="235"/>
      <c r="AL255" s="235"/>
      <c r="AM255" s="235"/>
      <c r="AN255" s="235"/>
      <c r="AO255" s="235"/>
      <c r="AP255" s="235"/>
      <c r="AQ255" s="235"/>
      <c r="AR255" s="235"/>
      <c r="AS255" s="235"/>
      <c r="AT255" s="235"/>
      <c r="AU255" s="235"/>
      <c r="AV255" s="235"/>
      <c r="AW255" s="235"/>
      <c r="AX255" s="235"/>
      <c r="AY255" s="235"/>
      <c r="AZ255" s="235"/>
      <c r="BA255" s="235"/>
      <c r="BB255" s="235"/>
      <c r="BC255" s="235"/>
      <c r="BD255" s="235"/>
      <c r="BE255" s="235"/>
      <c r="BF255" s="235"/>
      <c r="BG255" s="235"/>
      <c r="BH255" s="235"/>
      <c r="BI255" s="235"/>
      <c r="BJ255" s="235"/>
      <c r="BK255" s="235"/>
      <c r="BL255" s="235"/>
      <c r="BM255" s="235"/>
      <c r="BN255" s="235"/>
      <c r="BO255" s="235"/>
      <c r="BP255" s="235"/>
      <c r="BQ255" s="235"/>
      <c r="BR255" s="235"/>
      <c r="BS255" s="235"/>
      <c r="BT255" s="235"/>
      <c r="BU255" s="235"/>
      <c r="BV255" s="235"/>
      <c r="BW255" s="235"/>
      <c r="BX255" s="235"/>
      <c r="BY255" s="235"/>
      <c r="BZ255" s="235"/>
      <c r="CA255" s="235"/>
      <c r="CB255" s="235"/>
      <c r="CC255" s="235"/>
      <c r="CD255" s="235"/>
      <c r="CE255" s="235"/>
      <c r="CF255" s="235"/>
      <c r="CG255" s="235"/>
      <c r="CH255" s="235"/>
      <c r="CI255" s="235"/>
      <c r="CJ255" s="235"/>
      <c r="CK255" s="235"/>
      <c r="CL255" s="235"/>
      <c r="CM255" s="235"/>
      <c r="CN255" s="235"/>
      <c r="CO255" s="235"/>
      <c r="CP255" s="235"/>
      <c r="CQ255" s="235"/>
      <c r="CR255" s="235"/>
      <c r="CS255" s="235"/>
      <c r="CT255" s="235"/>
      <c r="CU255" s="235"/>
      <c r="CV255" s="235"/>
      <c r="CW255" s="235"/>
      <c r="CX255" s="235"/>
      <c r="CY255" s="235"/>
      <c r="CZ255" s="235"/>
      <c r="DA255" s="235"/>
      <c r="DB255" s="235"/>
      <c r="DC255" s="235"/>
      <c r="DD255" s="235"/>
      <c r="DE255" s="235"/>
      <c r="DF255" s="235"/>
      <c r="DG255" s="235"/>
      <c r="DH255" s="235"/>
      <c r="DI255" s="235"/>
      <c r="DJ255" s="235"/>
      <c r="DK255" s="235"/>
      <c r="DL255" s="235"/>
      <c r="DM255" s="235"/>
      <c r="DN255" s="235"/>
      <c r="DO255" s="235"/>
      <c r="DP255" s="235"/>
      <c r="DQ255" s="235"/>
      <c r="DR255" s="235"/>
      <c r="DS255" s="235"/>
      <c r="DT255" s="235"/>
      <c r="DU255" s="235"/>
      <c r="DV255" s="235"/>
      <c r="DW255" s="235"/>
      <c r="DX255" s="235"/>
      <c r="DY255" s="235"/>
      <c r="DZ255" s="235"/>
      <c r="EA255" s="235"/>
      <c r="EB255" s="235"/>
      <c r="EC255" s="235"/>
      <c r="ED255" s="235"/>
      <c r="EE255" s="235"/>
      <c r="EF255" s="235"/>
      <c r="EG255" s="235"/>
      <c r="EH255" s="235"/>
      <c r="EI255" s="235"/>
      <c r="EJ255" s="235"/>
      <c r="EK255" s="235"/>
      <c r="EL255" s="235"/>
      <c r="EM255" s="235"/>
      <c r="EN255" s="235"/>
      <c r="EO255" s="235"/>
      <c r="EP255" s="235"/>
      <c r="EQ255" s="235"/>
      <c r="ER255" s="235"/>
      <c r="ES255" s="235"/>
      <c r="ET255" s="235"/>
      <c r="EU255" s="235"/>
      <c r="EV255" s="235"/>
      <c r="EW255" s="235"/>
      <c r="EX255" s="235"/>
      <c r="EY255" s="235"/>
      <c r="EZ255" s="235"/>
      <c r="FA255" s="235"/>
      <c r="FB255" s="235"/>
      <c r="FC255" s="235"/>
      <c r="FD255" s="235"/>
    </row>
    <row r="256" spans="2:160" s="1" customFormat="1" x14ac:dyDescent="0.25">
      <c r="B256" s="33"/>
      <c r="C256" s="33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61"/>
      <c r="O256" s="261"/>
      <c r="P256" s="261"/>
      <c r="Q256" s="261"/>
      <c r="R256" s="261"/>
      <c r="S256" s="261"/>
      <c r="T256" s="261"/>
      <c r="U256" s="235"/>
      <c r="V256" s="235"/>
      <c r="W256" s="235"/>
      <c r="X256" s="235"/>
      <c r="Y256" s="235"/>
      <c r="Z256" s="235"/>
      <c r="AA256" s="235"/>
      <c r="AB256" s="235"/>
      <c r="AC256" s="235"/>
      <c r="AD256" s="235"/>
      <c r="AE256" s="235"/>
      <c r="AF256" s="235"/>
      <c r="AG256" s="235"/>
      <c r="AH256" s="235"/>
      <c r="AI256" s="235"/>
      <c r="AJ256" s="235"/>
      <c r="AK256" s="235"/>
      <c r="AL256" s="235"/>
      <c r="AM256" s="235"/>
      <c r="AN256" s="235"/>
      <c r="AO256" s="235"/>
      <c r="AP256" s="235"/>
      <c r="AQ256" s="235"/>
      <c r="AR256" s="235"/>
      <c r="AS256" s="235"/>
      <c r="AT256" s="235"/>
      <c r="AU256" s="235"/>
      <c r="AV256" s="235"/>
      <c r="AW256" s="235"/>
      <c r="AX256" s="235"/>
      <c r="AY256" s="235"/>
      <c r="AZ256" s="235"/>
      <c r="BA256" s="235"/>
      <c r="BB256" s="235"/>
      <c r="BC256" s="235"/>
      <c r="BD256" s="235"/>
      <c r="BE256" s="235"/>
      <c r="BF256" s="235"/>
      <c r="BG256" s="235"/>
      <c r="BH256" s="235"/>
      <c r="BI256" s="235"/>
      <c r="BJ256" s="235"/>
      <c r="BK256" s="235"/>
      <c r="BL256" s="235"/>
      <c r="BM256" s="235"/>
      <c r="BN256" s="235"/>
      <c r="BO256" s="235"/>
      <c r="BP256" s="235"/>
      <c r="BQ256" s="235"/>
      <c r="BR256" s="235"/>
      <c r="BS256" s="235"/>
      <c r="BT256" s="235"/>
      <c r="BU256" s="235"/>
      <c r="BV256" s="235"/>
      <c r="BW256" s="235"/>
      <c r="BX256" s="235"/>
      <c r="BY256" s="235"/>
      <c r="BZ256" s="235"/>
      <c r="CA256" s="235"/>
      <c r="CB256" s="235"/>
      <c r="CC256" s="235"/>
      <c r="CD256" s="235"/>
      <c r="CE256" s="235"/>
      <c r="CF256" s="235"/>
      <c r="CG256" s="235"/>
      <c r="CH256" s="235"/>
      <c r="CI256" s="235"/>
      <c r="CJ256" s="235"/>
      <c r="CK256" s="235"/>
      <c r="CL256" s="235"/>
      <c r="CM256" s="235"/>
      <c r="CN256" s="235"/>
      <c r="CO256" s="235"/>
      <c r="CP256" s="235"/>
      <c r="CQ256" s="235"/>
      <c r="CR256" s="235"/>
      <c r="CS256" s="235"/>
      <c r="CT256" s="235"/>
      <c r="CU256" s="235"/>
      <c r="CV256" s="235"/>
      <c r="CW256" s="235"/>
      <c r="CX256" s="235"/>
      <c r="CY256" s="235"/>
      <c r="CZ256" s="235"/>
      <c r="DA256" s="235"/>
      <c r="DB256" s="235"/>
      <c r="DC256" s="235"/>
      <c r="DD256" s="235"/>
      <c r="DE256" s="235"/>
      <c r="DF256" s="235"/>
      <c r="DG256" s="235"/>
      <c r="DH256" s="235"/>
      <c r="DI256" s="235"/>
      <c r="DJ256" s="235"/>
      <c r="DK256" s="235"/>
      <c r="DL256" s="235"/>
      <c r="DM256" s="235"/>
      <c r="DN256" s="235"/>
      <c r="DO256" s="235"/>
      <c r="DP256" s="235"/>
      <c r="DQ256" s="235"/>
      <c r="DR256" s="235"/>
      <c r="DS256" s="235"/>
      <c r="DT256" s="235"/>
      <c r="DU256" s="235"/>
      <c r="DV256" s="235"/>
      <c r="DW256" s="235"/>
      <c r="DX256" s="235"/>
      <c r="DY256" s="235"/>
      <c r="DZ256" s="235"/>
      <c r="EA256" s="235"/>
      <c r="EB256" s="235"/>
      <c r="EC256" s="235"/>
      <c r="ED256" s="235"/>
      <c r="EE256" s="235"/>
      <c r="EF256" s="235"/>
      <c r="EG256" s="235"/>
      <c r="EH256" s="235"/>
      <c r="EI256" s="235"/>
      <c r="EJ256" s="235"/>
      <c r="EK256" s="235"/>
      <c r="EL256" s="235"/>
      <c r="EM256" s="235"/>
      <c r="EN256" s="235"/>
      <c r="EO256" s="235"/>
      <c r="EP256" s="235"/>
      <c r="EQ256" s="235"/>
      <c r="ER256" s="235"/>
      <c r="ES256" s="235"/>
      <c r="ET256" s="235"/>
      <c r="EU256" s="235"/>
      <c r="EV256" s="235"/>
      <c r="EW256" s="235"/>
      <c r="EX256" s="235"/>
      <c r="EY256" s="235"/>
      <c r="EZ256" s="235"/>
      <c r="FA256" s="235"/>
      <c r="FB256" s="235"/>
      <c r="FC256" s="235"/>
      <c r="FD256" s="235"/>
    </row>
    <row r="257" spans="2:160" s="1" customFormat="1" x14ac:dyDescent="0.25">
      <c r="B257" s="33"/>
      <c r="C257" s="33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61"/>
      <c r="O257" s="261"/>
      <c r="P257" s="261"/>
      <c r="Q257" s="261"/>
      <c r="R257" s="261"/>
      <c r="S257" s="261"/>
      <c r="T257" s="261"/>
      <c r="U257" s="235"/>
      <c r="V257" s="235"/>
      <c r="W257" s="235"/>
      <c r="X257" s="235"/>
      <c r="Y257" s="235"/>
      <c r="Z257" s="235"/>
      <c r="AA257" s="235"/>
      <c r="AB257" s="235"/>
      <c r="AC257" s="235"/>
      <c r="AD257" s="235"/>
      <c r="AE257" s="235"/>
      <c r="AF257" s="235"/>
      <c r="AG257" s="235"/>
      <c r="AH257" s="235"/>
      <c r="AI257" s="235"/>
      <c r="AJ257" s="235"/>
      <c r="AK257" s="235"/>
      <c r="AL257" s="235"/>
      <c r="AM257" s="235"/>
      <c r="AN257" s="235"/>
      <c r="AO257" s="235"/>
      <c r="AP257" s="235"/>
      <c r="AQ257" s="235"/>
      <c r="AR257" s="235"/>
      <c r="AS257" s="235"/>
      <c r="AT257" s="235"/>
      <c r="AU257" s="235"/>
      <c r="AV257" s="235"/>
      <c r="AW257" s="235"/>
      <c r="AX257" s="235"/>
      <c r="AY257" s="235"/>
      <c r="AZ257" s="235"/>
      <c r="BA257" s="235"/>
      <c r="BB257" s="235"/>
      <c r="BC257" s="235"/>
      <c r="BD257" s="235"/>
      <c r="BE257" s="235"/>
      <c r="BF257" s="235"/>
      <c r="BG257" s="235"/>
      <c r="BH257" s="235"/>
      <c r="BI257" s="235"/>
      <c r="BJ257" s="235"/>
      <c r="BK257" s="235"/>
      <c r="BL257" s="235"/>
      <c r="BM257" s="235"/>
      <c r="BN257" s="235"/>
      <c r="BO257" s="235"/>
      <c r="BP257" s="235"/>
      <c r="BQ257" s="235"/>
      <c r="BR257" s="235"/>
      <c r="BS257" s="235"/>
      <c r="BT257" s="235"/>
      <c r="BU257" s="235"/>
      <c r="BV257" s="235"/>
      <c r="BW257" s="235"/>
      <c r="BX257" s="235"/>
      <c r="BY257" s="235"/>
      <c r="BZ257" s="235"/>
      <c r="CA257" s="235"/>
      <c r="CB257" s="235"/>
      <c r="CC257" s="235"/>
      <c r="CD257" s="235"/>
      <c r="CE257" s="235"/>
      <c r="CF257" s="235"/>
      <c r="CG257" s="235"/>
      <c r="CH257" s="235"/>
      <c r="CI257" s="235"/>
      <c r="CJ257" s="235"/>
      <c r="CK257" s="235"/>
      <c r="CL257" s="235"/>
      <c r="CM257" s="235"/>
      <c r="CN257" s="235"/>
      <c r="CO257" s="235"/>
      <c r="CP257" s="235"/>
      <c r="CQ257" s="235"/>
      <c r="CR257" s="235"/>
      <c r="CS257" s="235"/>
      <c r="CT257" s="235"/>
      <c r="CU257" s="235"/>
      <c r="CV257" s="235"/>
      <c r="CW257" s="235"/>
      <c r="CX257" s="235"/>
      <c r="CY257" s="235"/>
      <c r="CZ257" s="235"/>
      <c r="DA257" s="235"/>
      <c r="DB257" s="235"/>
      <c r="DC257" s="235"/>
      <c r="DD257" s="235"/>
      <c r="DE257" s="235"/>
      <c r="DF257" s="235"/>
      <c r="DG257" s="235"/>
      <c r="DH257" s="235"/>
      <c r="DI257" s="235"/>
      <c r="DJ257" s="235"/>
      <c r="DK257" s="235"/>
      <c r="DL257" s="235"/>
      <c r="DM257" s="235"/>
      <c r="DN257" s="235"/>
      <c r="DO257" s="235"/>
      <c r="DP257" s="235"/>
      <c r="DQ257" s="235"/>
      <c r="DR257" s="235"/>
      <c r="DS257" s="235"/>
      <c r="DT257" s="235"/>
      <c r="DU257" s="235"/>
      <c r="DV257" s="235"/>
      <c r="DW257" s="235"/>
      <c r="DX257" s="235"/>
      <c r="DY257" s="235"/>
      <c r="DZ257" s="235"/>
      <c r="EA257" s="235"/>
      <c r="EB257" s="235"/>
      <c r="EC257" s="235"/>
      <c r="ED257" s="235"/>
      <c r="EE257" s="235"/>
      <c r="EF257" s="235"/>
      <c r="EG257" s="235"/>
      <c r="EH257" s="235"/>
      <c r="EI257" s="235"/>
      <c r="EJ257" s="235"/>
      <c r="EK257" s="235"/>
      <c r="EL257" s="235"/>
      <c r="EM257" s="235"/>
      <c r="EN257" s="235"/>
      <c r="EO257" s="235"/>
      <c r="EP257" s="235"/>
      <c r="EQ257" s="235"/>
      <c r="ER257" s="235"/>
      <c r="ES257" s="235"/>
      <c r="ET257" s="235"/>
      <c r="EU257" s="235"/>
      <c r="EV257" s="235"/>
      <c r="EW257" s="235"/>
      <c r="EX257" s="235"/>
      <c r="EY257" s="235"/>
      <c r="EZ257" s="235"/>
      <c r="FA257" s="235"/>
      <c r="FB257" s="235"/>
      <c r="FC257" s="235"/>
      <c r="FD257" s="235"/>
    </row>
    <row r="258" spans="2:160" s="1" customFormat="1" x14ac:dyDescent="0.25">
      <c r="B258" s="33"/>
      <c r="C258" s="33"/>
      <c r="D258" s="261"/>
      <c r="E258" s="261"/>
      <c r="F258" s="261"/>
      <c r="G258" s="261"/>
      <c r="H258" s="261"/>
      <c r="I258" s="261"/>
      <c r="J258" s="261"/>
      <c r="K258" s="261"/>
      <c r="L258" s="261"/>
      <c r="M258" s="261"/>
      <c r="N258" s="261"/>
      <c r="O258" s="261"/>
      <c r="P258" s="261"/>
      <c r="Q258" s="261"/>
      <c r="R258" s="261"/>
      <c r="S258" s="261"/>
      <c r="T258" s="261"/>
      <c r="U258" s="235"/>
      <c r="V258" s="235"/>
      <c r="W258" s="235"/>
      <c r="X258" s="235"/>
      <c r="Y258" s="235"/>
      <c r="Z258" s="235"/>
      <c r="AA258" s="235"/>
      <c r="AB258" s="235"/>
      <c r="AC258" s="235"/>
      <c r="AD258" s="235"/>
      <c r="AE258" s="235"/>
      <c r="AF258" s="235"/>
      <c r="AG258" s="235"/>
      <c r="AH258" s="235"/>
      <c r="AI258" s="235"/>
      <c r="AJ258" s="235"/>
      <c r="AK258" s="235"/>
      <c r="AL258" s="235"/>
      <c r="AM258" s="235"/>
      <c r="AN258" s="235"/>
      <c r="AO258" s="235"/>
      <c r="AP258" s="235"/>
      <c r="AQ258" s="235"/>
      <c r="AR258" s="235"/>
      <c r="AS258" s="235"/>
      <c r="AT258" s="235"/>
      <c r="AU258" s="235"/>
      <c r="AV258" s="235"/>
      <c r="AW258" s="235"/>
      <c r="AX258" s="235"/>
      <c r="AY258" s="235"/>
      <c r="AZ258" s="235"/>
      <c r="BA258" s="235"/>
      <c r="BB258" s="235"/>
      <c r="BC258" s="235"/>
      <c r="BD258" s="235"/>
      <c r="BE258" s="235"/>
      <c r="BF258" s="235"/>
      <c r="BG258" s="235"/>
      <c r="BH258" s="235"/>
      <c r="BI258" s="235"/>
      <c r="BJ258" s="235"/>
      <c r="BK258" s="235"/>
      <c r="BL258" s="235"/>
      <c r="BM258" s="235"/>
      <c r="BN258" s="235"/>
      <c r="BO258" s="235"/>
      <c r="BP258" s="235"/>
      <c r="BQ258" s="235"/>
      <c r="BR258" s="235"/>
      <c r="BS258" s="235"/>
      <c r="BT258" s="235"/>
      <c r="BU258" s="235"/>
      <c r="BV258" s="235"/>
      <c r="BW258" s="235"/>
      <c r="BX258" s="235"/>
      <c r="BY258" s="235"/>
      <c r="BZ258" s="235"/>
      <c r="CA258" s="235"/>
      <c r="CB258" s="235"/>
      <c r="CC258" s="235"/>
      <c r="CD258" s="235"/>
      <c r="CE258" s="235"/>
      <c r="CF258" s="235"/>
      <c r="CG258" s="235"/>
      <c r="CH258" s="235"/>
      <c r="CI258" s="235"/>
      <c r="CJ258" s="235"/>
      <c r="CK258" s="235"/>
      <c r="CL258" s="235"/>
      <c r="CM258" s="235"/>
      <c r="CN258" s="235"/>
      <c r="CO258" s="235"/>
      <c r="CP258" s="235"/>
      <c r="CQ258" s="235"/>
      <c r="CR258" s="235"/>
      <c r="CS258" s="235"/>
      <c r="CT258" s="235"/>
      <c r="CU258" s="235"/>
      <c r="CV258" s="235"/>
      <c r="CW258" s="235"/>
      <c r="CX258" s="235"/>
      <c r="CY258" s="235"/>
      <c r="CZ258" s="235"/>
      <c r="DA258" s="235"/>
      <c r="DB258" s="235"/>
      <c r="DC258" s="235"/>
      <c r="DD258" s="235"/>
      <c r="DE258" s="235"/>
      <c r="DF258" s="235"/>
      <c r="DG258" s="235"/>
      <c r="DH258" s="235"/>
      <c r="DI258" s="235"/>
      <c r="DJ258" s="235"/>
      <c r="DK258" s="235"/>
      <c r="DL258" s="235"/>
      <c r="DM258" s="235"/>
      <c r="DN258" s="235"/>
      <c r="DO258" s="235"/>
      <c r="DP258" s="235"/>
      <c r="DQ258" s="235"/>
      <c r="DR258" s="235"/>
      <c r="DS258" s="235"/>
      <c r="DT258" s="235"/>
      <c r="DU258" s="235"/>
      <c r="DV258" s="235"/>
      <c r="DW258" s="235"/>
      <c r="DX258" s="235"/>
      <c r="DY258" s="235"/>
      <c r="DZ258" s="235"/>
      <c r="EA258" s="235"/>
      <c r="EB258" s="235"/>
      <c r="EC258" s="235"/>
      <c r="ED258" s="235"/>
      <c r="EE258" s="235"/>
      <c r="EF258" s="235"/>
      <c r="EG258" s="235"/>
      <c r="EH258" s="235"/>
      <c r="EI258" s="235"/>
      <c r="EJ258" s="235"/>
      <c r="EK258" s="235"/>
      <c r="EL258" s="235"/>
      <c r="EM258" s="235"/>
      <c r="EN258" s="235"/>
      <c r="EO258" s="235"/>
      <c r="EP258" s="235"/>
      <c r="EQ258" s="235"/>
      <c r="ER258" s="235"/>
      <c r="ES258" s="235"/>
      <c r="ET258" s="235"/>
      <c r="EU258" s="235"/>
      <c r="EV258" s="235"/>
      <c r="EW258" s="235"/>
      <c r="EX258" s="235"/>
      <c r="EY258" s="235"/>
      <c r="EZ258" s="235"/>
      <c r="FA258" s="235"/>
      <c r="FB258" s="235"/>
      <c r="FC258" s="235"/>
      <c r="FD258" s="235"/>
    </row>
    <row r="259" spans="2:160" s="1" customFormat="1" x14ac:dyDescent="0.25">
      <c r="B259" s="33"/>
      <c r="C259" s="33"/>
      <c r="D259" s="261"/>
      <c r="E259" s="261"/>
      <c r="F259" s="261"/>
      <c r="G259" s="261"/>
      <c r="H259" s="261"/>
      <c r="I259" s="261"/>
      <c r="J259" s="261"/>
      <c r="K259" s="261"/>
      <c r="L259" s="261"/>
      <c r="M259" s="261"/>
      <c r="N259" s="261"/>
      <c r="O259" s="261"/>
      <c r="P259" s="261"/>
      <c r="Q259" s="261"/>
      <c r="R259" s="261"/>
      <c r="S259" s="261"/>
      <c r="T259" s="261"/>
      <c r="U259" s="235"/>
      <c r="V259" s="235"/>
      <c r="W259" s="235"/>
      <c r="X259" s="235"/>
      <c r="Y259" s="235"/>
      <c r="Z259" s="235"/>
      <c r="AA259" s="235"/>
      <c r="AB259" s="235"/>
      <c r="AC259" s="235"/>
      <c r="AD259" s="235"/>
      <c r="AE259" s="235"/>
      <c r="AF259" s="235"/>
      <c r="AG259" s="235"/>
      <c r="AH259" s="235"/>
      <c r="AI259" s="235"/>
      <c r="AJ259" s="235"/>
      <c r="AK259" s="235"/>
      <c r="AL259" s="235"/>
      <c r="AM259" s="235"/>
      <c r="AN259" s="235"/>
      <c r="AO259" s="235"/>
      <c r="AP259" s="235"/>
      <c r="AQ259" s="235"/>
      <c r="AR259" s="235"/>
      <c r="AS259" s="235"/>
      <c r="AT259" s="235"/>
      <c r="AU259" s="235"/>
      <c r="AV259" s="235"/>
      <c r="AW259" s="235"/>
      <c r="AX259" s="235"/>
      <c r="AY259" s="235"/>
      <c r="AZ259" s="235"/>
      <c r="BA259" s="235"/>
      <c r="BB259" s="235"/>
      <c r="BC259" s="235"/>
      <c r="BD259" s="235"/>
      <c r="BE259" s="235"/>
      <c r="BF259" s="235"/>
      <c r="BG259" s="235"/>
      <c r="BH259" s="235"/>
      <c r="BI259" s="235"/>
      <c r="BJ259" s="235"/>
      <c r="BK259" s="235"/>
      <c r="BL259" s="235"/>
      <c r="BM259" s="235"/>
      <c r="BN259" s="235"/>
      <c r="BO259" s="235"/>
      <c r="BP259" s="235"/>
      <c r="BQ259" s="235"/>
      <c r="BR259" s="235"/>
      <c r="BS259" s="235"/>
      <c r="BT259" s="235"/>
      <c r="BU259" s="235"/>
      <c r="BV259" s="235"/>
      <c r="BW259" s="235"/>
      <c r="BX259" s="235"/>
      <c r="BY259" s="235"/>
      <c r="BZ259" s="235"/>
      <c r="CA259" s="235"/>
      <c r="CB259" s="235"/>
      <c r="CC259" s="235"/>
      <c r="CD259" s="235"/>
      <c r="CE259" s="235"/>
      <c r="CF259" s="235"/>
      <c r="CG259" s="235"/>
      <c r="CH259" s="235"/>
      <c r="CI259" s="235"/>
      <c r="CJ259" s="235"/>
      <c r="CK259" s="235"/>
      <c r="CL259" s="235"/>
      <c r="CM259" s="235"/>
      <c r="CN259" s="235"/>
      <c r="CO259" s="235"/>
      <c r="CP259" s="235"/>
      <c r="CQ259" s="235"/>
      <c r="CR259" s="235"/>
      <c r="CS259" s="235"/>
      <c r="CT259" s="235"/>
      <c r="CU259" s="235"/>
      <c r="CV259" s="235"/>
      <c r="CW259" s="235"/>
      <c r="CX259" s="235"/>
      <c r="CY259" s="235"/>
      <c r="CZ259" s="235"/>
      <c r="DA259" s="235"/>
      <c r="DB259" s="235"/>
      <c r="DC259" s="235"/>
      <c r="DD259" s="235"/>
      <c r="DE259" s="235"/>
      <c r="DF259" s="235"/>
      <c r="DG259" s="235"/>
      <c r="DH259" s="235"/>
      <c r="DI259" s="235"/>
      <c r="DJ259" s="235"/>
      <c r="DK259" s="235"/>
      <c r="DL259" s="235"/>
      <c r="DM259" s="235"/>
      <c r="DN259" s="235"/>
      <c r="DO259" s="235"/>
      <c r="DP259" s="235"/>
      <c r="DQ259" s="235"/>
      <c r="DR259" s="235"/>
      <c r="DS259" s="235"/>
      <c r="DT259" s="235"/>
      <c r="DU259" s="235"/>
      <c r="DV259" s="235"/>
      <c r="DW259" s="235"/>
      <c r="DX259" s="235"/>
      <c r="DY259" s="235"/>
      <c r="DZ259" s="235"/>
      <c r="EA259" s="235"/>
      <c r="EB259" s="235"/>
      <c r="EC259" s="235"/>
      <c r="ED259" s="235"/>
      <c r="EE259" s="235"/>
      <c r="EF259" s="235"/>
      <c r="EG259" s="235"/>
      <c r="EH259" s="235"/>
      <c r="EI259" s="235"/>
      <c r="EJ259" s="235"/>
      <c r="EK259" s="235"/>
      <c r="EL259" s="235"/>
      <c r="EM259" s="235"/>
      <c r="EN259" s="235"/>
      <c r="EO259" s="235"/>
      <c r="EP259" s="235"/>
      <c r="EQ259" s="235"/>
      <c r="ER259" s="235"/>
      <c r="ES259" s="235"/>
      <c r="ET259" s="235"/>
      <c r="EU259" s="235"/>
      <c r="EV259" s="235"/>
      <c r="EW259" s="235"/>
      <c r="EX259" s="235"/>
      <c r="EY259" s="235"/>
      <c r="EZ259" s="235"/>
      <c r="FA259" s="235"/>
      <c r="FB259" s="235"/>
      <c r="FC259" s="235"/>
      <c r="FD259" s="235"/>
    </row>
    <row r="260" spans="2:160" s="1" customFormat="1" x14ac:dyDescent="0.25">
      <c r="B260" s="33"/>
      <c r="C260" s="33"/>
      <c r="D260" s="261"/>
      <c r="E260" s="261"/>
      <c r="F260" s="261"/>
      <c r="G260" s="261"/>
      <c r="H260" s="261"/>
      <c r="I260" s="261"/>
      <c r="J260" s="261"/>
      <c r="K260" s="261"/>
      <c r="L260" s="261"/>
      <c r="M260" s="261"/>
      <c r="N260" s="261"/>
      <c r="O260" s="261"/>
      <c r="P260" s="261"/>
      <c r="Q260" s="261"/>
      <c r="R260" s="261"/>
      <c r="S260" s="261"/>
      <c r="T260" s="261"/>
      <c r="U260" s="235"/>
      <c r="V260" s="235"/>
      <c r="W260" s="235"/>
      <c r="X260" s="235"/>
      <c r="Y260" s="235"/>
      <c r="Z260" s="235"/>
      <c r="AA260" s="235"/>
      <c r="AB260" s="235"/>
      <c r="AC260" s="235"/>
      <c r="AD260" s="235"/>
      <c r="AE260" s="235"/>
      <c r="AF260" s="235"/>
      <c r="AG260" s="235"/>
      <c r="AH260" s="235"/>
      <c r="AI260" s="235"/>
      <c r="AJ260" s="235"/>
      <c r="AK260" s="235"/>
      <c r="AL260" s="235"/>
      <c r="AM260" s="235"/>
      <c r="AN260" s="235"/>
      <c r="AO260" s="235"/>
      <c r="AP260" s="235"/>
      <c r="AQ260" s="235"/>
      <c r="AR260" s="235"/>
      <c r="AS260" s="235"/>
      <c r="AT260" s="235"/>
      <c r="AU260" s="235"/>
      <c r="AV260" s="235"/>
      <c r="AW260" s="235"/>
      <c r="AX260" s="235"/>
      <c r="AY260" s="235"/>
      <c r="AZ260" s="235"/>
      <c r="BA260" s="235"/>
      <c r="BB260" s="235"/>
      <c r="BC260" s="235"/>
      <c r="BD260" s="235"/>
      <c r="BE260" s="235"/>
      <c r="BF260" s="235"/>
      <c r="BG260" s="235"/>
      <c r="BH260" s="235"/>
      <c r="BI260" s="235"/>
      <c r="BJ260" s="235"/>
      <c r="BK260" s="235"/>
      <c r="BL260" s="235"/>
      <c r="BM260" s="235"/>
      <c r="BN260" s="235"/>
      <c r="BO260" s="235"/>
      <c r="BP260" s="235"/>
      <c r="BQ260" s="235"/>
      <c r="BR260" s="235"/>
      <c r="BS260" s="235"/>
      <c r="BT260" s="235"/>
      <c r="BU260" s="235"/>
      <c r="BV260" s="235"/>
      <c r="BW260" s="235"/>
      <c r="BX260" s="235"/>
      <c r="BY260" s="235"/>
      <c r="BZ260" s="235"/>
      <c r="CA260" s="235"/>
      <c r="CB260" s="235"/>
      <c r="CC260" s="235"/>
      <c r="CD260" s="235"/>
      <c r="CE260" s="235"/>
      <c r="CF260" s="235"/>
      <c r="CG260" s="235"/>
      <c r="CH260" s="235"/>
      <c r="CI260" s="235"/>
      <c r="CJ260" s="235"/>
      <c r="CK260" s="235"/>
      <c r="CL260" s="235"/>
      <c r="CM260" s="235"/>
      <c r="CN260" s="235"/>
      <c r="CO260" s="235"/>
      <c r="CP260" s="235"/>
      <c r="CQ260" s="235"/>
      <c r="CR260" s="235"/>
      <c r="CS260" s="235"/>
      <c r="CT260" s="235"/>
      <c r="CU260" s="235"/>
      <c r="CV260" s="235"/>
      <c r="CW260" s="235"/>
      <c r="CX260" s="235"/>
      <c r="CY260" s="235"/>
      <c r="CZ260" s="235"/>
      <c r="DA260" s="235"/>
      <c r="DB260" s="235"/>
      <c r="DC260" s="235"/>
      <c r="DD260" s="235"/>
      <c r="DE260" s="235"/>
      <c r="DF260" s="235"/>
      <c r="DG260" s="235"/>
      <c r="DH260" s="235"/>
      <c r="DI260" s="235"/>
      <c r="DJ260" s="235"/>
      <c r="DK260" s="235"/>
      <c r="DL260" s="235"/>
      <c r="DM260" s="235"/>
      <c r="DN260" s="235"/>
      <c r="DO260" s="235"/>
      <c r="DP260" s="235"/>
      <c r="DQ260" s="235"/>
      <c r="DR260" s="235"/>
      <c r="DS260" s="235"/>
      <c r="DT260" s="235"/>
      <c r="DU260" s="235"/>
      <c r="DV260" s="235"/>
      <c r="DW260" s="235"/>
      <c r="DX260" s="235"/>
      <c r="DY260" s="235"/>
      <c r="DZ260" s="235"/>
      <c r="EA260" s="235"/>
      <c r="EB260" s="235"/>
      <c r="EC260" s="235"/>
      <c r="ED260" s="235"/>
      <c r="EE260" s="235"/>
      <c r="EF260" s="235"/>
      <c r="EG260" s="235"/>
      <c r="EH260" s="235"/>
      <c r="EI260" s="235"/>
      <c r="EJ260" s="235"/>
      <c r="EK260" s="235"/>
      <c r="EL260" s="235"/>
      <c r="EM260" s="235"/>
      <c r="EN260" s="235"/>
      <c r="EO260" s="235"/>
      <c r="EP260" s="235"/>
      <c r="EQ260" s="235"/>
      <c r="ER260" s="235"/>
      <c r="ES260" s="235"/>
      <c r="ET260" s="235"/>
      <c r="EU260" s="235"/>
      <c r="EV260" s="235"/>
      <c r="EW260" s="235"/>
      <c r="EX260" s="235"/>
      <c r="EY260" s="235"/>
      <c r="EZ260" s="235"/>
      <c r="FA260" s="235"/>
      <c r="FB260" s="235"/>
      <c r="FC260" s="235"/>
      <c r="FD260" s="235"/>
    </row>
    <row r="261" spans="2:160" s="1" customFormat="1" x14ac:dyDescent="0.25">
      <c r="B261" s="33"/>
      <c r="C261" s="33"/>
      <c r="D261" s="261"/>
      <c r="E261" s="261"/>
      <c r="F261" s="261"/>
      <c r="G261" s="261"/>
      <c r="H261" s="261"/>
      <c r="I261" s="261"/>
      <c r="J261" s="261"/>
      <c r="K261" s="261"/>
      <c r="L261" s="261"/>
      <c r="M261" s="261"/>
      <c r="N261" s="261"/>
      <c r="O261" s="261"/>
      <c r="P261" s="261"/>
      <c r="Q261" s="261"/>
      <c r="R261" s="261"/>
      <c r="S261" s="261"/>
      <c r="T261" s="261"/>
      <c r="U261" s="235"/>
      <c r="V261" s="235"/>
      <c r="W261" s="235"/>
      <c r="X261" s="235"/>
      <c r="Y261" s="235"/>
      <c r="Z261" s="235"/>
      <c r="AA261" s="235"/>
      <c r="AB261" s="235"/>
      <c r="AC261" s="235"/>
      <c r="AD261" s="235"/>
      <c r="AE261" s="235"/>
      <c r="AF261" s="235"/>
      <c r="AG261" s="235"/>
      <c r="AH261" s="235"/>
      <c r="AI261" s="235"/>
      <c r="AJ261" s="235"/>
      <c r="AK261" s="235"/>
      <c r="AL261" s="235"/>
      <c r="AM261" s="235"/>
      <c r="AN261" s="235"/>
      <c r="AO261" s="235"/>
      <c r="AP261" s="235"/>
      <c r="AQ261" s="235"/>
      <c r="AR261" s="235"/>
      <c r="AS261" s="235"/>
      <c r="AT261" s="235"/>
      <c r="AU261" s="235"/>
      <c r="AV261" s="235"/>
      <c r="AW261" s="235"/>
      <c r="AX261" s="235"/>
      <c r="AY261" s="235"/>
      <c r="AZ261" s="235"/>
      <c r="BA261" s="235"/>
      <c r="BB261" s="235"/>
      <c r="BC261" s="235"/>
      <c r="BD261" s="235"/>
      <c r="BE261" s="235"/>
      <c r="BF261" s="235"/>
      <c r="BG261" s="235"/>
      <c r="BH261" s="235"/>
      <c r="BI261" s="235"/>
      <c r="BJ261" s="235"/>
      <c r="BK261" s="235"/>
      <c r="BL261" s="235"/>
      <c r="BM261" s="235"/>
      <c r="BN261" s="235"/>
      <c r="BO261" s="235"/>
      <c r="BP261" s="235"/>
      <c r="BQ261" s="235"/>
      <c r="BR261" s="235"/>
      <c r="BS261" s="235"/>
      <c r="BT261" s="235"/>
      <c r="BU261" s="235"/>
      <c r="BV261" s="235"/>
      <c r="BW261" s="235"/>
      <c r="BX261" s="235"/>
      <c r="BY261" s="235"/>
      <c r="BZ261" s="235"/>
      <c r="CA261" s="235"/>
      <c r="CB261" s="235"/>
      <c r="CC261" s="235"/>
      <c r="CD261" s="235"/>
      <c r="CE261" s="235"/>
      <c r="CF261" s="235"/>
      <c r="CG261" s="235"/>
      <c r="CH261" s="235"/>
      <c r="CI261" s="235"/>
      <c r="CJ261" s="235"/>
      <c r="CK261" s="235"/>
      <c r="CL261" s="235"/>
      <c r="CM261" s="235"/>
      <c r="CN261" s="235"/>
      <c r="CO261" s="235"/>
      <c r="CP261" s="235"/>
      <c r="CQ261" s="235"/>
      <c r="CR261" s="235"/>
      <c r="CS261" s="235"/>
      <c r="CT261" s="235"/>
      <c r="CU261" s="235"/>
      <c r="CV261" s="235"/>
      <c r="CW261" s="235"/>
      <c r="CX261" s="235"/>
      <c r="CY261" s="235"/>
      <c r="CZ261" s="235"/>
      <c r="DA261" s="235"/>
      <c r="DB261" s="235"/>
      <c r="DC261" s="235"/>
      <c r="DD261" s="235"/>
      <c r="DE261" s="235"/>
      <c r="DF261" s="235"/>
      <c r="DG261" s="235"/>
      <c r="DH261" s="235"/>
      <c r="DI261" s="235"/>
      <c r="DJ261" s="235"/>
      <c r="DK261" s="235"/>
      <c r="DL261" s="235"/>
      <c r="DM261" s="235"/>
      <c r="DN261" s="235"/>
      <c r="DO261" s="235"/>
      <c r="DP261" s="235"/>
      <c r="DQ261" s="235"/>
      <c r="DR261" s="235"/>
      <c r="DS261" s="235"/>
      <c r="DT261" s="235"/>
      <c r="DU261" s="235"/>
      <c r="DV261" s="235"/>
      <c r="DW261" s="235"/>
      <c r="DX261" s="235"/>
      <c r="DY261" s="235"/>
      <c r="DZ261" s="235"/>
      <c r="EA261" s="235"/>
      <c r="EB261" s="235"/>
      <c r="EC261" s="235"/>
      <c r="ED261" s="235"/>
      <c r="EE261" s="235"/>
      <c r="EF261" s="235"/>
      <c r="EG261" s="235"/>
      <c r="EH261" s="235"/>
      <c r="EI261" s="235"/>
      <c r="EJ261" s="235"/>
      <c r="EK261" s="235"/>
      <c r="EL261" s="235"/>
      <c r="EM261" s="235"/>
      <c r="EN261" s="235"/>
      <c r="EO261" s="235"/>
      <c r="EP261" s="235"/>
      <c r="EQ261" s="235"/>
      <c r="ER261" s="235"/>
      <c r="ES261" s="235"/>
      <c r="ET261" s="235"/>
      <c r="EU261" s="235"/>
      <c r="EV261" s="235"/>
      <c r="EW261" s="235"/>
      <c r="EX261" s="235"/>
      <c r="EY261" s="235"/>
      <c r="EZ261" s="235"/>
      <c r="FA261" s="235"/>
      <c r="FB261" s="235"/>
      <c r="FC261" s="235"/>
      <c r="FD261" s="235"/>
    </row>
    <row r="262" spans="2:160" s="1" customFormat="1" x14ac:dyDescent="0.25">
      <c r="B262" s="33"/>
      <c r="C262" s="33"/>
      <c r="D262" s="261"/>
      <c r="E262" s="261"/>
      <c r="F262" s="261"/>
      <c r="G262" s="261"/>
      <c r="H262" s="261"/>
      <c r="I262" s="261"/>
      <c r="J262" s="261"/>
      <c r="K262" s="261"/>
      <c r="L262" s="261"/>
      <c r="M262" s="261"/>
      <c r="N262" s="261"/>
      <c r="O262" s="261"/>
      <c r="P262" s="261"/>
      <c r="Q262" s="261"/>
      <c r="R262" s="261"/>
      <c r="S262" s="261"/>
      <c r="T262" s="261"/>
      <c r="U262" s="235"/>
      <c r="V262" s="235"/>
      <c r="W262" s="235"/>
      <c r="X262" s="235"/>
      <c r="Y262" s="235"/>
      <c r="Z262" s="235"/>
      <c r="AA262" s="235"/>
      <c r="AB262" s="235"/>
      <c r="AC262" s="235"/>
      <c r="AD262" s="235"/>
      <c r="AE262" s="235"/>
      <c r="AF262" s="235"/>
      <c r="AG262" s="235"/>
      <c r="AH262" s="235"/>
      <c r="AI262" s="235"/>
      <c r="AJ262" s="235"/>
      <c r="AK262" s="235"/>
      <c r="AL262" s="235"/>
      <c r="AM262" s="235"/>
      <c r="AN262" s="235"/>
      <c r="AO262" s="235"/>
      <c r="AP262" s="235"/>
      <c r="AQ262" s="235"/>
      <c r="AR262" s="235"/>
      <c r="AS262" s="235"/>
      <c r="AT262" s="235"/>
      <c r="AU262" s="235"/>
      <c r="AV262" s="235"/>
      <c r="AW262" s="235"/>
      <c r="AX262" s="235"/>
      <c r="AY262" s="235"/>
      <c r="AZ262" s="235"/>
      <c r="BA262" s="235"/>
      <c r="BB262" s="235"/>
      <c r="BC262" s="235"/>
      <c r="BD262" s="235"/>
      <c r="BE262" s="235"/>
      <c r="BF262" s="235"/>
      <c r="BG262" s="235"/>
      <c r="BH262" s="235"/>
      <c r="BI262" s="235"/>
      <c r="BJ262" s="235"/>
      <c r="BK262" s="235"/>
      <c r="BL262" s="235"/>
      <c r="BM262" s="235"/>
      <c r="BN262" s="235"/>
      <c r="BO262" s="235"/>
      <c r="BP262" s="235"/>
      <c r="BQ262" s="235"/>
      <c r="BR262" s="235"/>
      <c r="BS262" s="235"/>
      <c r="BT262" s="235"/>
      <c r="BU262" s="235"/>
      <c r="BV262" s="235"/>
      <c r="BW262" s="235"/>
      <c r="BX262" s="235"/>
      <c r="BY262" s="235"/>
      <c r="BZ262" s="235"/>
      <c r="CA262" s="235"/>
      <c r="CB262" s="235"/>
      <c r="CC262" s="235"/>
      <c r="CD262" s="235"/>
      <c r="CE262" s="235"/>
      <c r="CF262" s="235"/>
      <c r="CG262" s="235"/>
      <c r="CH262" s="235"/>
      <c r="CI262" s="235"/>
      <c r="CJ262" s="235"/>
      <c r="CK262" s="235"/>
      <c r="CL262" s="235"/>
      <c r="CM262" s="235"/>
      <c r="CN262" s="235"/>
      <c r="CO262" s="235"/>
      <c r="CP262" s="235"/>
      <c r="CQ262" s="235"/>
      <c r="CR262" s="235"/>
      <c r="CS262" s="235"/>
      <c r="CT262" s="235"/>
      <c r="CU262" s="235"/>
      <c r="CV262" s="235"/>
      <c r="CW262" s="235"/>
      <c r="CX262" s="235"/>
      <c r="CY262" s="235"/>
      <c r="CZ262" s="235"/>
      <c r="DA262" s="235"/>
      <c r="DB262" s="235"/>
      <c r="DC262" s="235"/>
      <c r="DD262" s="235"/>
      <c r="DE262" s="235"/>
      <c r="DF262" s="235"/>
      <c r="DG262" s="235"/>
      <c r="DH262" s="235"/>
      <c r="DI262" s="235"/>
      <c r="DJ262" s="235"/>
      <c r="DK262" s="235"/>
      <c r="DL262" s="235"/>
      <c r="DM262" s="235"/>
      <c r="DN262" s="235"/>
      <c r="DO262" s="235"/>
      <c r="DP262" s="235"/>
      <c r="DQ262" s="235"/>
      <c r="DR262" s="235"/>
      <c r="DS262" s="235"/>
      <c r="DT262" s="235"/>
      <c r="DU262" s="235"/>
      <c r="DV262" s="235"/>
      <c r="DW262" s="235"/>
      <c r="DX262" s="235"/>
      <c r="DY262" s="235"/>
      <c r="DZ262" s="235"/>
      <c r="EA262" s="235"/>
      <c r="EB262" s="235"/>
      <c r="EC262" s="235"/>
      <c r="ED262" s="235"/>
      <c r="EE262" s="235"/>
      <c r="EF262" s="235"/>
      <c r="EG262" s="235"/>
      <c r="EH262" s="235"/>
      <c r="EI262" s="235"/>
      <c r="EJ262" s="235"/>
      <c r="EK262" s="235"/>
      <c r="EL262" s="235"/>
      <c r="EM262" s="235"/>
      <c r="EN262" s="235"/>
      <c r="EO262" s="235"/>
      <c r="EP262" s="235"/>
      <c r="EQ262" s="235"/>
      <c r="ER262" s="235"/>
      <c r="ES262" s="235"/>
      <c r="ET262" s="235"/>
      <c r="EU262" s="235"/>
      <c r="EV262" s="235"/>
      <c r="EW262" s="235"/>
      <c r="EX262" s="235"/>
      <c r="EY262" s="235"/>
      <c r="EZ262" s="235"/>
      <c r="FA262" s="235"/>
      <c r="FB262" s="235"/>
      <c r="FC262" s="235"/>
      <c r="FD262" s="235"/>
    </row>
    <row r="263" spans="2:160" s="1" customFormat="1" x14ac:dyDescent="0.25">
      <c r="B263" s="33"/>
      <c r="C263" s="33"/>
      <c r="D263" s="261"/>
      <c r="E263" s="261"/>
      <c r="F263" s="261"/>
      <c r="G263" s="261"/>
      <c r="H263" s="261"/>
      <c r="I263" s="261"/>
      <c r="J263" s="261"/>
      <c r="K263" s="261"/>
      <c r="L263" s="261"/>
      <c r="M263" s="261"/>
      <c r="N263" s="261"/>
      <c r="O263" s="261"/>
      <c r="P263" s="261"/>
      <c r="Q263" s="261"/>
      <c r="R263" s="261"/>
      <c r="S263" s="261"/>
      <c r="T263" s="261"/>
      <c r="U263" s="235"/>
      <c r="V263" s="235"/>
      <c r="W263" s="235"/>
      <c r="X263" s="235"/>
      <c r="Y263" s="235"/>
      <c r="Z263" s="235"/>
      <c r="AA263" s="235"/>
      <c r="AB263" s="235"/>
      <c r="AC263" s="235"/>
      <c r="AD263" s="235"/>
      <c r="AE263" s="235"/>
      <c r="AF263" s="235"/>
      <c r="AG263" s="235"/>
      <c r="AH263" s="235"/>
      <c r="AI263" s="235"/>
      <c r="AJ263" s="235"/>
      <c r="AK263" s="235"/>
      <c r="AL263" s="235"/>
      <c r="AM263" s="235"/>
      <c r="AN263" s="235"/>
      <c r="AO263" s="235"/>
      <c r="AP263" s="235"/>
      <c r="AQ263" s="235"/>
      <c r="AR263" s="235"/>
      <c r="AS263" s="235"/>
      <c r="AT263" s="235"/>
      <c r="AU263" s="235"/>
      <c r="AV263" s="235"/>
      <c r="AW263" s="235"/>
      <c r="AX263" s="235"/>
      <c r="AY263" s="235"/>
      <c r="AZ263" s="235"/>
      <c r="BA263" s="235"/>
      <c r="BB263" s="235"/>
      <c r="BC263" s="235"/>
      <c r="BD263" s="235"/>
      <c r="BE263" s="235"/>
      <c r="BF263" s="235"/>
      <c r="BG263" s="235"/>
      <c r="BH263" s="235"/>
      <c r="BI263" s="235"/>
      <c r="BJ263" s="235"/>
      <c r="BK263" s="235"/>
      <c r="BL263" s="235"/>
      <c r="BM263" s="235"/>
      <c r="BN263" s="235"/>
      <c r="BO263" s="235"/>
      <c r="BP263" s="235"/>
      <c r="BQ263" s="235"/>
      <c r="BR263" s="235"/>
      <c r="BS263" s="235"/>
      <c r="BT263" s="235"/>
      <c r="BU263" s="235"/>
      <c r="BV263" s="235"/>
      <c r="BW263" s="235"/>
      <c r="BX263" s="235"/>
      <c r="BY263" s="235"/>
      <c r="BZ263" s="235"/>
      <c r="CA263" s="235"/>
      <c r="CB263" s="235"/>
      <c r="CC263" s="235"/>
      <c r="CD263" s="235"/>
      <c r="CE263" s="235"/>
      <c r="CF263" s="235"/>
      <c r="CG263" s="235"/>
      <c r="CH263" s="235"/>
      <c r="CI263" s="235"/>
      <c r="CJ263" s="235"/>
      <c r="CK263" s="235"/>
      <c r="CL263" s="235"/>
      <c r="CM263" s="235"/>
      <c r="CN263" s="235"/>
      <c r="CO263" s="235"/>
      <c r="CP263" s="235"/>
      <c r="CQ263" s="235"/>
      <c r="CR263" s="235"/>
      <c r="CS263" s="235"/>
      <c r="CT263" s="235"/>
      <c r="CU263" s="235"/>
      <c r="CV263" s="235"/>
      <c r="CW263" s="235"/>
      <c r="CX263" s="235"/>
      <c r="CY263" s="235"/>
      <c r="CZ263" s="235"/>
      <c r="DA263" s="235"/>
      <c r="DB263" s="235"/>
      <c r="DC263" s="235"/>
      <c r="DD263" s="235"/>
      <c r="DE263" s="235"/>
      <c r="DF263" s="235"/>
      <c r="DG263" s="235"/>
      <c r="DH263" s="235"/>
      <c r="DI263" s="235"/>
      <c r="DJ263" s="235"/>
      <c r="DK263" s="235"/>
      <c r="DL263" s="235"/>
      <c r="DM263" s="235"/>
      <c r="DN263" s="235"/>
      <c r="DO263" s="235"/>
      <c r="DP263" s="235"/>
      <c r="DQ263" s="235"/>
      <c r="DR263" s="235"/>
      <c r="DS263" s="235"/>
      <c r="DT263" s="235"/>
      <c r="DU263" s="235"/>
      <c r="DV263" s="235"/>
      <c r="DW263" s="235"/>
      <c r="DX263" s="235"/>
      <c r="DY263" s="235"/>
      <c r="DZ263" s="235"/>
      <c r="EA263" s="235"/>
      <c r="EB263" s="235"/>
      <c r="EC263" s="235"/>
      <c r="ED263" s="235"/>
      <c r="EE263" s="235"/>
      <c r="EF263" s="235"/>
      <c r="EG263" s="235"/>
      <c r="EH263" s="235"/>
      <c r="EI263" s="235"/>
      <c r="EJ263" s="235"/>
      <c r="EK263" s="235"/>
      <c r="EL263" s="235"/>
      <c r="EM263" s="235"/>
      <c r="EN263" s="235"/>
      <c r="EO263" s="235"/>
      <c r="EP263" s="235"/>
      <c r="EQ263" s="235"/>
      <c r="ER263" s="235"/>
      <c r="ES263" s="235"/>
      <c r="ET263" s="235"/>
      <c r="EU263" s="235"/>
      <c r="EV263" s="235"/>
      <c r="EW263" s="235"/>
      <c r="EX263" s="235"/>
      <c r="EY263" s="235"/>
      <c r="EZ263" s="235"/>
      <c r="FA263" s="235"/>
      <c r="FB263" s="235"/>
      <c r="FC263" s="235"/>
      <c r="FD263" s="235"/>
    </row>
    <row r="264" spans="2:160" s="1" customFormat="1" x14ac:dyDescent="0.25">
      <c r="B264" s="33"/>
      <c r="C264" s="33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61"/>
      <c r="O264" s="261"/>
      <c r="P264" s="261"/>
      <c r="Q264" s="261"/>
      <c r="R264" s="261"/>
      <c r="S264" s="261"/>
      <c r="T264" s="261"/>
      <c r="U264" s="235"/>
      <c r="V264" s="235"/>
      <c r="W264" s="235"/>
      <c r="X264" s="235"/>
      <c r="Y264" s="235"/>
      <c r="Z264" s="235"/>
      <c r="AA264" s="235"/>
      <c r="AB264" s="235"/>
      <c r="AC264" s="235"/>
      <c r="AD264" s="235"/>
      <c r="AE264" s="235"/>
      <c r="AF264" s="235"/>
      <c r="AG264" s="235"/>
      <c r="AH264" s="235"/>
      <c r="AI264" s="235"/>
      <c r="AJ264" s="235"/>
      <c r="AK264" s="235"/>
      <c r="AL264" s="235"/>
      <c r="AM264" s="235"/>
      <c r="AN264" s="235"/>
      <c r="AO264" s="235"/>
      <c r="AP264" s="235"/>
      <c r="AQ264" s="235"/>
      <c r="AR264" s="235"/>
      <c r="AS264" s="235"/>
      <c r="AT264" s="235"/>
      <c r="AU264" s="235"/>
      <c r="AV264" s="235"/>
      <c r="AW264" s="235"/>
      <c r="AX264" s="235"/>
      <c r="AY264" s="235"/>
      <c r="AZ264" s="235"/>
      <c r="BA264" s="235"/>
      <c r="BB264" s="235"/>
      <c r="BC264" s="235"/>
      <c r="BD264" s="235"/>
      <c r="BE264" s="235"/>
      <c r="BF264" s="235"/>
      <c r="BG264" s="235"/>
      <c r="BH264" s="235"/>
      <c r="BI264" s="235"/>
      <c r="BJ264" s="235"/>
      <c r="BK264" s="235"/>
      <c r="BL264" s="235"/>
      <c r="BM264" s="235"/>
      <c r="BN264" s="235"/>
      <c r="BO264" s="235"/>
      <c r="BP264" s="235"/>
      <c r="BQ264" s="235"/>
      <c r="BR264" s="235"/>
      <c r="BS264" s="235"/>
      <c r="BT264" s="235"/>
      <c r="BU264" s="235"/>
      <c r="BV264" s="235"/>
      <c r="BW264" s="235"/>
      <c r="BX264" s="235"/>
      <c r="BY264" s="235"/>
      <c r="BZ264" s="235"/>
      <c r="CA264" s="235"/>
      <c r="CB264" s="235"/>
      <c r="CC264" s="235"/>
      <c r="CD264" s="235"/>
      <c r="CE264" s="235"/>
      <c r="CF264" s="235"/>
      <c r="CG264" s="235"/>
      <c r="CH264" s="235"/>
      <c r="CI264" s="235"/>
      <c r="CJ264" s="235"/>
      <c r="CK264" s="235"/>
      <c r="CL264" s="235"/>
      <c r="CM264" s="235"/>
      <c r="CN264" s="235"/>
      <c r="CO264" s="235"/>
      <c r="CP264" s="235"/>
      <c r="CQ264" s="235"/>
      <c r="CR264" s="235"/>
      <c r="CS264" s="235"/>
      <c r="CT264" s="235"/>
      <c r="CU264" s="235"/>
      <c r="CV264" s="235"/>
      <c r="CW264" s="235"/>
      <c r="CX264" s="235"/>
      <c r="CY264" s="235"/>
      <c r="CZ264" s="235"/>
      <c r="DA264" s="235"/>
      <c r="DB264" s="235"/>
      <c r="DC264" s="235"/>
      <c r="DD264" s="235"/>
      <c r="DE264" s="235"/>
      <c r="DF264" s="235"/>
      <c r="DG264" s="235"/>
      <c r="DH264" s="235"/>
      <c r="DI264" s="235"/>
      <c r="DJ264" s="235"/>
      <c r="DK264" s="235"/>
      <c r="DL264" s="235"/>
      <c r="DM264" s="235"/>
      <c r="DN264" s="235"/>
      <c r="DO264" s="235"/>
      <c r="DP264" s="235"/>
      <c r="DQ264" s="235"/>
      <c r="DR264" s="235"/>
      <c r="DS264" s="235"/>
      <c r="DT264" s="235"/>
      <c r="DU264" s="235"/>
      <c r="DV264" s="235"/>
      <c r="DW264" s="235"/>
      <c r="DX264" s="235"/>
      <c r="DY264" s="235"/>
      <c r="DZ264" s="235"/>
      <c r="EA264" s="235"/>
      <c r="EB264" s="235"/>
      <c r="EC264" s="235"/>
      <c r="ED264" s="235"/>
      <c r="EE264" s="235"/>
      <c r="EF264" s="235"/>
      <c r="EG264" s="235"/>
      <c r="EH264" s="235"/>
      <c r="EI264" s="235"/>
      <c r="EJ264" s="235"/>
      <c r="EK264" s="235"/>
      <c r="EL264" s="235"/>
      <c r="EM264" s="235"/>
      <c r="EN264" s="235"/>
      <c r="EO264" s="235"/>
      <c r="EP264" s="235"/>
      <c r="EQ264" s="235"/>
      <c r="ER264" s="235"/>
      <c r="ES264" s="235"/>
      <c r="ET264" s="235"/>
      <c r="EU264" s="235"/>
      <c r="EV264" s="235"/>
      <c r="EW264" s="235"/>
      <c r="EX264" s="235"/>
      <c r="EY264" s="235"/>
      <c r="EZ264" s="235"/>
      <c r="FA264" s="235"/>
      <c r="FB264" s="235"/>
      <c r="FC264" s="235"/>
      <c r="FD264" s="235"/>
    </row>
    <row r="265" spans="2:160" s="1" customFormat="1" x14ac:dyDescent="0.25">
      <c r="B265" s="33"/>
      <c r="C265" s="33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61"/>
      <c r="O265" s="261"/>
      <c r="P265" s="261"/>
      <c r="Q265" s="261"/>
      <c r="R265" s="261"/>
      <c r="S265" s="261"/>
      <c r="T265" s="261"/>
      <c r="U265" s="235"/>
      <c r="V265" s="235"/>
      <c r="W265" s="235"/>
      <c r="X265" s="235"/>
      <c r="Y265" s="235"/>
      <c r="Z265" s="235"/>
      <c r="AA265" s="235"/>
      <c r="AB265" s="235"/>
      <c r="AC265" s="235"/>
      <c r="AD265" s="235"/>
      <c r="AE265" s="235"/>
      <c r="AF265" s="235"/>
      <c r="AG265" s="235"/>
      <c r="AH265" s="235"/>
      <c r="AI265" s="235"/>
      <c r="AJ265" s="235"/>
      <c r="AK265" s="235"/>
      <c r="AL265" s="235"/>
      <c r="AM265" s="235"/>
      <c r="AN265" s="235"/>
      <c r="AO265" s="235"/>
      <c r="AP265" s="235"/>
      <c r="AQ265" s="235"/>
      <c r="AR265" s="235"/>
      <c r="AS265" s="235"/>
      <c r="AT265" s="235"/>
      <c r="AU265" s="235"/>
      <c r="AV265" s="235"/>
      <c r="AW265" s="235"/>
      <c r="AX265" s="235"/>
      <c r="AY265" s="235"/>
      <c r="AZ265" s="235"/>
      <c r="BA265" s="235"/>
      <c r="BB265" s="235"/>
      <c r="BC265" s="235"/>
      <c r="BD265" s="235"/>
      <c r="BE265" s="235"/>
      <c r="BF265" s="235"/>
      <c r="BG265" s="235"/>
      <c r="BH265" s="235"/>
      <c r="BI265" s="235"/>
      <c r="BJ265" s="235"/>
      <c r="BK265" s="235"/>
      <c r="BL265" s="235"/>
      <c r="BM265" s="235"/>
      <c r="BN265" s="235"/>
      <c r="BO265" s="235"/>
      <c r="BP265" s="235"/>
      <c r="BQ265" s="235"/>
      <c r="BR265" s="235"/>
      <c r="BS265" s="235"/>
      <c r="BT265" s="235"/>
      <c r="BU265" s="235"/>
      <c r="BV265" s="235"/>
      <c r="BW265" s="235"/>
      <c r="BX265" s="235"/>
      <c r="BY265" s="235"/>
      <c r="BZ265" s="235"/>
      <c r="CA265" s="235"/>
      <c r="CB265" s="235"/>
      <c r="CC265" s="235"/>
      <c r="CD265" s="235"/>
      <c r="CE265" s="235"/>
      <c r="CF265" s="235"/>
      <c r="CG265" s="235"/>
      <c r="CH265" s="235"/>
      <c r="CI265" s="235"/>
      <c r="CJ265" s="235"/>
      <c r="CK265" s="235"/>
      <c r="CL265" s="235"/>
      <c r="CM265" s="235"/>
      <c r="CN265" s="235"/>
      <c r="CO265" s="235"/>
      <c r="CP265" s="235"/>
      <c r="CQ265" s="235"/>
      <c r="CR265" s="235"/>
      <c r="CS265" s="235"/>
      <c r="CT265" s="235"/>
      <c r="CU265" s="235"/>
      <c r="CV265" s="235"/>
      <c r="CW265" s="235"/>
      <c r="CX265" s="235"/>
      <c r="CY265" s="235"/>
      <c r="CZ265" s="235"/>
      <c r="DA265" s="235"/>
      <c r="DB265" s="235"/>
      <c r="DC265" s="235"/>
      <c r="DD265" s="235"/>
      <c r="DE265" s="235"/>
      <c r="DF265" s="235"/>
      <c r="DG265" s="235"/>
      <c r="DH265" s="235"/>
      <c r="DI265" s="235"/>
      <c r="DJ265" s="235"/>
      <c r="DK265" s="235"/>
      <c r="DL265" s="235"/>
      <c r="DM265" s="235"/>
      <c r="DN265" s="235"/>
      <c r="DO265" s="235"/>
      <c r="DP265" s="235"/>
      <c r="DQ265" s="235"/>
      <c r="DR265" s="235"/>
      <c r="DS265" s="235"/>
      <c r="DT265" s="235"/>
      <c r="DU265" s="235"/>
      <c r="DV265" s="235"/>
      <c r="DW265" s="235"/>
      <c r="DX265" s="235"/>
      <c r="DY265" s="235"/>
      <c r="DZ265" s="235"/>
      <c r="EA265" s="235"/>
      <c r="EB265" s="235"/>
      <c r="EC265" s="235"/>
      <c r="ED265" s="235"/>
      <c r="EE265" s="235"/>
      <c r="EF265" s="235"/>
      <c r="EG265" s="235"/>
      <c r="EH265" s="235"/>
      <c r="EI265" s="235"/>
      <c r="EJ265" s="235"/>
      <c r="EK265" s="235"/>
      <c r="EL265" s="235"/>
      <c r="EM265" s="235"/>
      <c r="EN265" s="235"/>
      <c r="EO265" s="235"/>
      <c r="EP265" s="235"/>
      <c r="EQ265" s="235"/>
      <c r="ER265" s="235"/>
      <c r="ES265" s="235"/>
      <c r="ET265" s="235"/>
      <c r="EU265" s="235"/>
      <c r="EV265" s="235"/>
      <c r="EW265" s="235"/>
      <c r="EX265" s="235"/>
      <c r="EY265" s="235"/>
      <c r="EZ265" s="235"/>
      <c r="FA265" s="235"/>
      <c r="FB265" s="235"/>
      <c r="FC265" s="235"/>
      <c r="FD265" s="235"/>
    </row>
    <row r="266" spans="2:160" s="1" customFormat="1" x14ac:dyDescent="0.25">
      <c r="B266" s="33"/>
      <c r="C266" s="33"/>
      <c r="D266" s="261"/>
      <c r="E266" s="261"/>
      <c r="F266" s="261"/>
      <c r="G266" s="261"/>
      <c r="H266" s="261"/>
      <c r="I266" s="261"/>
      <c r="J266" s="261"/>
      <c r="K266" s="261"/>
      <c r="L266" s="261"/>
      <c r="M266" s="261"/>
      <c r="N266" s="261"/>
      <c r="O266" s="261"/>
      <c r="P266" s="261"/>
      <c r="Q266" s="261"/>
      <c r="R266" s="261"/>
      <c r="S266" s="261"/>
      <c r="T266" s="261"/>
      <c r="U266" s="235"/>
      <c r="V266" s="235"/>
      <c r="W266" s="235"/>
      <c r="X266" s="235"/>
      <c r="Y266" s="235"/>
      <c r="Z266" s="235"/>
      <c r="AA266" s="235"/>
      <c r="AB266" s="235"/>
      <c r="AC266" s="235"/>
      <c r="AD266" s="235"/>
      <c r="AE266" s="235"/>
      <c r="AF266" s="235"/>
      <c r="AG266" s="235"/>
      <c r="AH266" s="235"/>
      <c r="AI266" s="235"/>
      <c r="AJ266" s="235"/>
      <c r="AK266" s="235"/>
      <c r="AL266" s="235"/>
      <c r="AM266" s="235"/>
      <c r="AN266" s="235"/>
      <c r="AO266" s="235"/>
      <c r="AP266" s="235"/>
      <c r="AQ266" s="235"/>
      <c r="AR266" s="235"/>
      <c r="AS266" s="235"/>
      <c r="AT266" s="235"/>
      <c r="AU266" s="235"/>
      <c r="AV266" s="235"/>
      <c r="AW266" s="235"/>
      <c r="AX266" s="235"/>
      <c r="AY266" s="235"/>
      <c r="AZ266" s="235"/>
      <c r="BA266" s="235"/>
      <c r="BB266" s="235"/>
      <c r="BC266" s="235"/>
      <c r="BD266" s="235"/>
      <c r="BE266" s="235"/>
      <c r="BF266" s="235"/>
      <c r="BG266" s="235"/>
      <c r="BH266" s="235"/>
      <c r="BI266" s="235"/>
      <c r="BJ266" s="235"/>
      <c r="BK266" s="235"/>
      <c r="BL266" s="235"/>
      <c r="BM266" s="235"/>
      <c r="BN266" s="235"/>
      <c r="BO266" s="235"/>
      <c r="BP266" s="235"/>
      <c r="BQ266" s="235"/>
      <c r="BR266" s="235"/>
      <c r="BS266" s="235"/>
      <c r="BT266" s="235"/>
      <c r="BU266" s="235"/>
      <c r="BV266" s="235"/>
      <c r="BW266" s="235"/>
      <c r="BX266" s="235"/>
      <c r="BY266" s="235"/>
      <c r="BZ266" s="235"/>
      <c r="CA266" s="235"/>
      <c r="CB266" s="235"/>
      <c r="CC266" s="235"/>
      <c r="CD266" s="235"/>
      <c r="CE266" s="235"/>
      <c r="CF266" s="235"/>
      <c r="CG266" s="235"/>
      <c r="CH266" s="235"/>
      <c r="CI266" s="235"/>
      <c r="CJ266" s="235"/>
      <c r="CK266" s="235"/>
      <c r="CL266" s="235"/>
      <c r="CM266" s="235"/>
      <c r="CN266" s="235"/>
      <c r="CO266" s="235"/>
      <c r="CP266" s="235"/>
      <c r="CQ266" s="235"/>
      <c r="CR266" s="235"/>
      <c r="CS266" s="235"/>
      <c r="CT266" s="235"/>
      <c r="CU266" s="235"/>
      <c r="CV266" s="235"/>
      <c r="CW266" s="235"/>
      <c r="CX266" s="235"/>
      <c r="CY266" s="235"/>
      <c r="CZ266" s="235"/>
      <c r="DA266" s="235"/>
      <c r="DB266" s="235"/>
      <c r="DC266" s="235"/>
      <c r="DD266" s="235"/>
      <c r="DE266" s="235"/>
      <c r="DF266" s="235"/>
      <c r="DG266" s="235"/>
      <c r="DH266" s="235"/>
      <c r="DI266" s="235"/>
      <c r="DJ266" s="235"/>
      <c r="DK266" s="235"/>
      <c r="DL266" s="235"/>
      <c r="DM266" s="235"/>
      <c r="DN266" s="235"/>
      <c r="DO266" s="235"/>
      <c r="DP266" s="235"/>
      <c r="DQ266" s="235"/>
      <c r="DR266" s="235"/>
      <c r="DS266" s="235"/>
      <c r="DT266" s="235"/>
      <c r="DU266" s="235"/>
      <c r="DV266" s="235"/>
      <c r="DW266" s="235"/>
      <c r="DX266" s="235"/>
      <c r="DY266" s="235"/>
      <c r="DZ266" s="235"/>
      <c r="EA266" s="235"/>
      <c r="EB266" s="235"/>
      <c r="EC266" s="235"/>
      <c r="ED266" s="235"/>
      <c r="EE266" s="235"/>
      <c r="EF266" s="235"/>
      <c r="EG266" s="235"/>
      <c r="EH266" s="235"/>
      <c r="EI266" s="235"/>
      <c r="EJ266" s="235"/>
      <c r="EK266" s="235"/>
      <c r="EL266" s="235"/>
      <c r="EM266" s="235"/>
      <c r="EN266" s="235"/>
      <c r="EO266" s="235"/>
      <c r="EP266" s="235"/>
      <c r="EQ266" s="235"/>
      <c r="ER266" s="235"/>
      <c r="ES266" s="235"/>
      <c r="ET266" s="235"/>
      <c r="EU266" s="235"/>
      <c r="EV266" s="235"/>
      <c r="EW266" s="235"/>
      <c r="EX266" s="235"/>
      <c r="EY266" s="235"/>
      <c r="EZ266" s="235"/>
      <c r="FA266" s="235"/>
      <c r="FB266" s="235"/>
      <c r="FC266" s="235"/>
      <c r="FD266" s="235"/>
    </row>
    <row r="267" spans="2:160" s="1" customFormat="1" x14ac:dyDescent="0.25">
      <c r="B267" s="33"/>
      <c r="C267" s="33"/>
      <c r="D267" s="261"/>
      <c r="E267" s="261"/>
      <c r="F267" s="261"/>
      <c r="G267" s="261"/>
      <c r="H267" s="261"/>
      <c r="I267" s="261"/>
      <c r="J267" s="261"/>
      <c r="K267" s="261"/>
      <c r="L267" s="261"/>
      <c r="M267" s="261"/>
      <c r="N267" s="261"/>
      <c r="O267" s="261"/>
      <c r="P267" s="261"/>
      <c r="Q267" s="261"/>
      <c r="R267" s="261"/>
      <c r="S267" s="261"/>
      <c r="T267" s="261"/>
      <c r="U267" s="235"/>
      <c r="V267" s="235"/>
      <c r="W267" s="235"/>
      <c r="X267" s="235"/>
      <c r="Y267" s="235"/>
      <c r="Z267" s="235"/>
      <c r="AA267" s="235"/>
      <c r="AB267" s="235"/>
      <c r="AC267" s="235"/>
      <c r="AD267" s="235"/>
      <c r="AE267" s="235"/>
      <c r="AF267" s="235"/>
      <c r="AG267" s="235"/>
      <c r="AH267" s="235"/>
      <c r="AI267" s="235"/>
      <c r="AJ267" s="235"/>
      <c r="AK267" s="235"/>
      <c r="AL267" s="235"/>
      <c r="AM267" s="235"/>
      <c r="AN267" s="235"/>
      <c r="AO267" s="235"/>
      <c r="AP267" s="235"/>
      <c r="AQ267" s="235"/>
      <c r="AR267" s="235"/>
      <c r="AS267" s="235"/>
      <c r="AT267" s="235"/>
      <c r="AU267" s="235"/>
      <c r="AV267" s="235"/>
      <c r="AW267" s="235"/>
      <c r="AX267" s="235"/>
      <c r="AY267" s="235"/>
      <c r="AZ267" s="235"/>
      <c r="BA267" s="235"/>
      <c r="BB267" s="235"/>
      <c r="BC267" s="235"/>
      <c r="BD267" s="235"/>
      <c r="BE267" s="235"/>
      <c r="BF267" s="235"/>
      <c r="BG267" s="235"/>
      <c r="BH267" s="235"/>
      <c r="BI267" s="235"/>
      <c r="BJ267" s="235"/>
      <c r="BK267" s="235"/>
      <c r="BL267" s="235"/>
      <c r="BM267" s="235"/>
      <c r="BN267" s="235"/>
      <c r="BO267" s="235"/>
      <c r="BP267" s="235"/>
      <c r="BQ267" s="235"/>
      <c r="BR267" s="235"/>
      <c r="BS267" s="235"/>
      <c r="BT267" s="235"/>
      <c r="BU267" s="235"/>
      <c r="BV267" s="235"/>
      <c r="BW267" s="235"/>
      <c r="BX267" s="235"/>
      <c r="BY267" s="235"/>
      <c r="BZ267" s="235"/>
      <c r="CA267" s="235"/>
      <c r="CB267" s="235"/>
      <c r="CC267" s="235"/>
      <c r="CD267" s="235"/>
      <c r="CE267" s="235"/>
      <c r="CF267" s="235"/>
      <c r="CG267" s="235"/>
      <c r="CH267" s="235"/>
      <c r="CI267" s="235"/>
      <c r="CJ267" s="235"/>
      <c r="CK267" s="235"/>
      <c r="CL267" s="235"/>
      <c r="CM267" s="235"/>
      <c r="CN267" s="235"/>
      <c r="CO267" s="235"/>
      <c r="CP267" s="235"/>
      <c r="CQ267" s="235"/>
      <c r="CR267" s="235"/>
      <c r="CS267" s="235"/>
      <c r="CT267" s="235"/>
      <c r="CU267" s="235"/>
      <c r="CV267" s="235"/>
      <c r="CW267" s="235"/>
      <c r="CX267" s="235"/>
      <c r="CY267" s="235"/>
      <c r="CZ267" s="235"/>
      <c r="DA267" s="235"/>
      <c r="DB267" s="235"/>
      <c r="DC267" s="235"/>
      <c r="DD267" s="235"/>
      <c r="DE267" s="235"/>
      <c r="DF267" s="235"/>
      <c r="DG267" s="235"/>
      <c r="DH267" s="235"/>
      <c r="DI267" s="235"/>
      <c r="DJ267" s="235"/>
      <c r="DK267" s="235"/>
      <c r="DL267" s="235"/>
      <c r="DM267" s="235"/>
      <c r="DN267" s="235"/>
      <c r="DO267" s="235"/>
      <c r="DP267" s="235"/>
      <c r="DQ267" s="235"/>
      <c r="DR267" s="235"/>
      <c r="DS267" s="235"/>
      <c r="DT267" s="235"/>
      <c r="DU267" s="235"/>
      <c r="DV267" s="235"/>
      <c r="DW267" s="235"/>
      <c r="DX267" s="235"/>
      <c r="DY267" s="235"/>
      <c r="DZ267" s="235"/>
      <c r="EA267" s="235"/>
      <c r="EB267" s="235"/>
      <c r="EC267" s="235"/>
      <c r="ED267" s="235"/>
      <c r="EE267" s="235"/>
      <c r="EF267" s="235"/>
      <c r="EG267" s="235"/>
      <c r="EH267" s="235"/>
      <c r="EI267" s="235"/>
      <c r="EJ267" s="235"/>
      <c r="EK267" s="235"/>
      <c r="EL267" s="235"/>
      <c r="EM267" s="235"/>
      <c r="EN267" s="235"/>
      <c r="EO267" s="235"/>
      <c r="EP267" s="235"/>
      <c r="EQ267" s="235"/>
      <c r="ER267" s="235"/>
      <c r="ES267" s="235"/>
      <c r="ET267" s="235"/>
      <c r="EU267" s="235"/>
      <c r="EV267" s="235"/>
      <c r="EW267" s="235"/>
      <c r="EX267" s="235"/>
      <c r="EY267" s="235"/>
      <c r="EZ267" s="235"/>
      <c r="FA267" s="235"/>
      <c r="FB267" s="235"/>
      <c r="FC267" s="235"/>
      <c r="FD267" s="235"/>
    </row>
    <row r="268" spans="2:160" s="1" customFormat="1" x14ac:dyDescent="0.25">
      <c r="B268" s="33"/>
      <c r="C268" s="33"/>
      <c r="D268" s="261"/>
      <c r="E268" s="261"/>
      <c r="F268" s="261"/>
      <c r="G268" s="261"/>
      <c r="H268" s="261"/>
      <c r="I268" s="261"/>
      <c r="J268" s="261"/>
      <c r="K268" s="261"/>
      <c r="L268" s="261"/>
      <c r="M268" s="261"/>
      <c r="N268" s="261"/>
      <c r="O268" s="261"/>
      <c r="P268" s="261"/>
      <c r="Q268" s="261"/>
      <c r="R268" s="261"/>
      <c r="S268" s="261"/>
      <c r="T268" s="261"/>
      <c r="U268" s="235"/>
      <c r="V268" s="235"/>
      <c r="W268" s="235"/>
      <c r="X268" s="235"/>
      <c r="Y268" s="235"/>
      <c r="Z268" s="235"/>
      <c r="AA268" s="235"/>
      <c r="AB268" s="235"/>
      <c r="AC268" s="235"/>
      <c r="AD268" s="235"/>
      <c r="AE268" s="235"/>
      <c r="AF268" s="235"/>
      <c r="AG268" s="235"/>
      <c r="AH268" s="235"/>
      <c r="AI268" s="235"/>
      <c r="AJ268" s="235"/>
      <c r="AK268" s="235"/>
      <c r="AL268" s="235"/>
      <c r="AM268" s="235"/>
      <c r="AN268" s="235"/>
      <c r="AO268" s="235"/>
      <c r="AP268" s="235"/>
      <c r="AQ268" s="235"/>
      <c r="AR268" s="235"/>
      <c r="AS268" s="235"/>
      <c r="AT268" s="235"/>
      <c r="AU268" s="235"/>
      <c r="AV268" s="235"/>
      <c r="AW268" s="235"/>
      <c r="AX268" s="235"/>
      <c r="AY268" s="235"/>
      <c r="AZ268" s="235"/>
      <c r="BA268" s="235"/>
      <c r="BB268" s="235"/>
      <c r="BC268" s="235"/>
      <c r="BD268" s="235"/>
      <c r="BE268" s="235"/>
      <c r="BF268" s="235"/>
      <c r="BG268" s="235"/>
      <c r="BH268" s="235"/>
      <c r="BI268" s="235"/>
      <c r="BJ268" s="235"/>
      <c r="BK268" s="235"/>
      <c r="BL268" s="235"/>
      <c r="BM268" s="235"/>
      <c r="BN268" s="235"/>
      <c r="BO268" s="235"/>
      <c r="BP268" s="235"/>
      <c r="BQ268" s="235"/>
      <c r="BR268" s="235"/>
      <c r="BS268" s="235"/>
      <c r="BT268" s="235"/>
      <c r="BU268" s="235"/>
      <c r="BV268" s="235"/>
      <c r="BW268" s="235"/>
      <c r="BX268" s="235"/>
      <c r="BY268" s="235"/>
      <c r="BZ268" s="235"/>
      <c r="CA268" s="235"/>
      <c r="CB268" s="235"/>
      <c r="CC268" s="235"/>
      <c r="CD268" s="235"/>
      <c r="CE268" s="235"/>
      <c r="CF268" s="235"/>
      <c r="CG268" s="235"/>
      <c r="CH268" s="235"/>
      <c r="CI268" s="235"/>
      <c r="CJ268" s="235"/>
      <c r="CK268" s="235"/>
      <c r="CL268" s="235"/>
      <c r="CM268" s="235"/>
      <c r="CN268" s="235"/>
      <c r="CO268" s="235"/>
      <c r="CP268" s="235"/>
      <c r="CQ268" s="235"/>
      <c r="CR268" s="235"/>
      <c r="CS268" s="235"/>
      <c r="CT268" s="235"/>
      <c r="CU268" s="235"/>
      <c r="CV268" s="235"/>
      <c r="CW268" s="235"/>
      <c r="CX268" s="235"/>
      <c r="CY268" s="235"/>
      <c r="CZ268" s="235"/>
      <c r="DA268" s="235"/>
      <c r="DB268" s="235"/>
      <c r="DC268" s="235"/>
      <c r="DD268" s="235"/>
      <c r="DE268" s="235"/>
      <c r="DF268" s="235"/>
      <c r="DG268" s="235"/>
      <c r="DH268" s="235"/>
      <c r="DI268" s="235"/>
      <c r="DJ268" s="235"/>
      <c r="DK268" s="235"/>
      <c r="DL268" s="235"/>
      <c r="DM268" s="235"/>
      <c r="DN268" s="235"/>
      <c r="DO268" s="235"/>
      <c r="DP268" s="235"/>
      <c r="DQ268" s="235"/>
      <c r="DR268" s="235"/>
      <c r="DS268" s="235"/>
      <c r="DT268" s="235"/>
      <c r="DU268" s="235"/>
      <c r="DV268" s="235"/>
      <c r="DW268" s="235"/>
      <c r="DX268" s="235"/>
      <c r="DY268" s="235"/>
      <c r="DZ268" s="235"/>
      <c r="EA268" s="235"/>
      <c r="EB268" s="235"/>
      <c r="EC268" s="235"/>
      <c r="ED268" s="235"/>
      <c r="EE268" s="235"/>
      <c r="EF268" s="235"/>
      <c r="EG268" s="235"/>
      <c r="EH268" s="235"/>
      <c r="EI268" s="235"/>
      <c r="EJ268" s="235"/>
      <c r="EK268" s="235"/>
      <c r="EL268" s="235"/>
      <c r="EM268" s="235"/>
      <c r="EN268" s="235"/>
      <c r="EO268" s="235"/>
      <c r="EP268" s="235"/>
      <c r="EQ268" s="235"/>
      <c r="ER268" s="235"/>
      <c r="ES268" s="235"/>
      <c r="ET268" s="235"/>
      <c r="EU268" s="235"/>
      <c r="EV268" s="235"/>
      <c r="EW268" s="235"/>
      <c r="EX268" s="235"/>
      <c r="EY268" s="235"/>
      <c r="EZ268" s="235"/>
      <c r="FA268" s="235"/>
      <c r="FB268" s="235"/>
      <c r="FC268" s="235"/>
      <c r="FD268" s="235"/>
    </row>
    <row r="269" spans="2:160" s="1" customFormat="1" x14ac:dyDescent="0.25">
      <c r="B269" s="33"/>
      <c r="C269" s="33"/>
      <c r="D269" s="261"/>
      <c r="E269" s="261"/>
      <c r="F269" s="261"/>
      <c r="G269" s="261"/>
      <c r="H269" s="261"/>
      <c r="I269" s="261"/>
      <c r="J269" s="261"/>
      <c r="K269" s="261"/>
      <c r="L269" s="261"/>
      <c r="M269" s="261"/>
      <c r="N269" s="261"/>
      <c r="O269" s="261"/>
      <c r="P269" s="261"/>
      <c r="Q269" s="261"/>
      <c r="R269" s="261"/>
      <c r="S269" s="261"/>
      <c r="T269" s="261"/>
      <c r="U269" s="235"/>
      <c r="V269" s="235"/>
      <c r="W269" s="235"/>
      <c r="X269" s="235"/>
      <c r="Y269" s="235"/>
      <c r="Z269" s="235"/>
      <c r="AA269" s="235"/>
      <c r="AB269" s="235"/>
      <c r="AC269" s="235"/>
      <c r="AD269" s="235"/>
      <c r="AE269" s="235"/>
      <c r="AF269" s="235"/>
      <c r="AG269" s="235"/>
      <c r="AH269" s="235"/>
      <c r="AI269" s="235"/>
      <c r="AJ269" s="235"/>
      <c r="AK269" s="235"/>
      <c r="AL269" s="235"/>
      <c r="AM269" s="235"/>
      <c r="AN269" s="235"/>
      <c r="AO269" s="235"/>
      <c r="AP269" s="235"/>
      <c r="AQ269" s="235"/>
      <c r="AR269" s="235"/>
      <c r="AS269" s="235"/>
      <c r="AT269" s="235"/>
      <c r="AU269" s="235"/>
      <c r="AV269" s="235"/>
      <c r="AW269" s="235"/>
      <c r="AX269" s="235"/>
      <c r="AY269" s="235"/>
      <c r="AZ269" s="235"/>
      <c r="BA269" s="235"/>
      <c r="BB269" s="235"/>
      <c r="BC269" s="235"/>
      <c r="BD269" s="235"/>
      <c r="BE269" s="235"/>
      <c r="BF269" s="235"/>
      <c r="BG269" s="235"/>
      <c r="BH269" s="235"/>
      <c r="BI269" s="235"/>
      <c r="BJ269" s="235"/>
      <c r="BK269" s="235"/>
      <c r="BL269" s="235"/>
      <c r="BM269" s="235"/>
      <c r="BN269" s="235"/>
      <c r="BO269" s="235"/>
      <c r="BP269" s="235"/>
      <c r="BQ269" s="235"/>
      <c r="BR269" s="235"/>
      <c r="BS269" s="235"/>
      <c r="BT269" s="235"/>
      <c r="BU269" s="235"/>
      <c r="BV269" s="235"/>
      <c r="BW269" s="235"/>
      <c r="BX269" s="235"/>
      <c r="BY269" s="235"/>
      <c r="BZ269" s="235"/>
      <c r="CA269" s="235"/>
      <c r="CB269" s="235"/>
      <c r="CC269" s="235"/>
      <c r="CD269" s="235"/>
      <c r="CE269" s="235"/>
      <c r="CF269" s="235"/>
      <c r="CG269" s="235"/>
      <c r="CH269" s="235"/>
      <c r="CI269" s="235"/>
      <c r="CJ269" s="235"/>
      <c r="CK269" s="235"/>
      <c r="CL269" s="235"/>
      <c r="CM269" s="235"/>
      <c r="CN269" s="235"/>
      <c r="CO269" s="235"/>
      <c r="CP269" s="235"/>
      <c r="CQ269" s="235"/>
      <c r="CR269" s="235"/>
      <c r="CS269" s="235"/>
      <c r="CT269" s="235"/>
      <c r="CU269" s="235"/>
      <c r="CV269" s="235"/>
      <c r="CW269" s="235"/>
      <c r="CX269" s="235"/>
      <c r="CY269" s="235"/>
      <c r="CZ269" s="235"/>
      <c r="DA269" s="235"/>
      <c r="DB269" s="235"/>
      <c r="DC269" s="235"/>
      <c r="DD269" s="235"/>
      <c r="DE269" s="235"/>
      <c r="DF269" s="235"/>
      <c r="DG269" s="235"/>
      <c r="DH269" s="235"/>
      <c r="DI269" s="235"/>
      <c r="DJ269" s="235"/>
      <c r="DK269" s="235"/>
      <c r="DL269" s="235"/>
      <c r="DM269" s="235"/>
      <c r="DN269" s="235"/>
      <c r="DO269" s="235"/>
      <c r="DP269" s="235"/>
      <c r="DQ269" s="235"/>
      <c r="DR269" s="235"/>
      <c r="DS269" s="235"/>
      <c r="DT269" s="235"/>
      <c r="DU269" s="235"/>
      <c r="DV269" s="235"/>
      <c r="DW269" s="235"/>
      <c r="DX269" s="235"/>
      <c r="DY269" s="235"/>
      <c r="DZ269" s="235"/>
      <c r="EA269" s="235"/>
      <c r="EB269" s="235"/>
      <c r="EC269" s="235"/>
      <c r="ED269" s="235"/>
      <c r="EE269" s="235"/>
      <c r="EF269" s="235"/>
      <c r="EG269" s="235"/>
      <c r="EH269" s="235"/>
      <c r="EI269" s="235"/>
      <c r="EJ269" s="235"/>
      <c r="EK269" s="235"/>
      <c r="EL269" s="235"/>
      <c r="EM269" s="235"/>
      <c r="EN269" s="235"/>
      <c r="EO269" s="235"/>
      <c r="EP269" s="235"/>
      <c r="EQ269" s="235"/>
      <c r="ER269" s="235"/>
      <c r="ES269" s="235"/>
      <c r="ET269" s="235"/>
      <c r="EU269" s="235"/>
      <c r="EV269" s="235"/>
      <c r="EW269" s="235"/>
      <c r="EX269" s="235"/>
      <c r="EY269" s="235"/>
      <c r="EZ269" s="235"/>
      <c r="FA269" s="235"/>
      <c r="FB269" s="235"/>
      <c r="FC269" s="235"/>
      <c r="FD269" s="235"/>
    </row>
    <row r="270" spans="2:160" s="1" customFormat="1" x14ac:dyDescent="0.25">
      <c r="B270" s="33"/>
      <c r="C270" s="33"/>
      <c r="D270" s="261"/>
      <c r="E270" s="261"/>
      <c r="F270" s="261"/>
      <c r="G270" s="261"/>
      <c r="H270" s="261"/>
      <c r="I270" s="261"/>
      <c r="J270" s="261"/>
      <c r="K270" s="261"/>
      <c r="L270" s="261"/>
      <c r="M270" s="261"/>
      <c r="N270" s="261"/>
      <c r="O270" s="261"/>
      <c r="P270" s="261"/>
      <c r="Q270" s="261"/>
      <c r="R270" s="261"/>
      <c r="S270" s="261"/>
      <c r="T270" s="261"/>
      <c r="U270" s="235"/>
      <c r="V270" s="235"/>
      <c r="W270" s="235"/>
      <c r="X270" s="235"/>
      <c r="Y270" s="235"/>
      <c r="Z270" s="235"/>
      <c r="AA270" s="235"/>
      <c r="AB270" s="235"/>
      <c r="AC270" s="235"/>
      <c r="AD270" s="235"/>
      <c r="AE270" s="235"/>
      <c r="AF270" s="235"/>
      <c r="AG270" s="235"/>
      <c r="AH270" s="235"/>
      <c r="AI270" s="235"/>
      <c r="AJ270" s="235"/>
      <c r="AK270" s="235"/>
      <c r="AL270" s="235"/>
      <c r="AM270" s="235"/>
      <c r="AN270" s="235"/>
      <c r="AO270" s="235"/>
      <c r="AP270" s="235"/>
      <c r="AQ270" s="235"/>
      <c r="AR270" s="235"/>
      <c r="AS270" s="235"/>
      <c r="AT270" s="235"/>
      <c r="AU270" s="235"/>
      <c r="AV270" s="235"/>
      <c r="AW270" s="235"/>
      <c r="AX270" s="235"/>
      <c r="AY270" s="235"/>
      <c r="AZ270" s="235"/>
      <c r="BA270" s="235"/>
      <c r="BB270" s="235"/>
      <c r="BC270" s="235"/>
      <c r="BD270" s="235"/>
      <c r="BE270" s="235"/>
      <c r="BF270" s="235"/>
      <c r="BG270" s="235"/>
      <c r="BH270" s="235"/>
      <c r="BI270" s="235"/>
      <c r="BJ270" s="235"/>
      <c r="BK270" s="235"/>
      <c r="BL270" s="235"/>
      <c r="BM270" s="235"/>
      <c r="BN270" s="235"/>
      <c r="BO270" s="235"/>
      <c r="BP270" s="235"/>
      <c r="BQ270" s="235"/>
      <c r="BR270" s="235"/>
      <c r="BS270" s="235"/>
      <c r="BT270" s="235"/>
      <c r="BU270" s="235"/>
      <c r="BV270" s="235"/>
      <c r="BW270" s="235"/>
      <c r="BX270" s="235"/>
      <c r="BY270" s="235"/>
      <c r="BZ270" s="235"/>
      <c r="CA270" s="235"/>
      <c r="CB270" s="235"/>
      <c r="CC270" s="235"/>
      <c r="CD270" s="235"/>
      <c r="CE270" s="235"/>
      <c r="CF270" s="235"/>
      <c r="CG270" s="235"/>
      <c r="CH270" s="235"/>
      <c r="CI270" s="235"/>
      <c r="CJ270" s="235"/>
      <c r="CK270" s="235"/>
      <c r="CL270" s="235"/>
      <c r="CM270" s="235"/>
      <c r="CN270" s="235"/>
      <c r="CO270" s="235"/>
      <c r="CP270" s="235"/>
      <c r="CQ270" s="235"/>
      <c r="CR270" s="235"/>
      <c r="CS270" s="235"/>
      <c r="CT270" s="235"/>
      <c r="CU270" s="235"/>
      <c r="CV270" s="235"/>
      <c r="CW270" s="235"/>
      <c r="CX270" s="235"/>
      <c r="CY270" s="235"/>
      <c r="CZ270" s="235"/>
      <c r="DA270" s="235"/>
      <c r="DB270" s="235"/>
      <c r="DC270" s="235"/>
      <c r="DD270" s="235"/>
      <c r="DE270" s="235"/>
      <c r="DF270" s="235"/>
      <c r="DG270" s="235"/>
      <c r="DH270" s="235"/>
      <c r="DI270" s="235"/>
      <c r="DJ270" s="235"/>
      <c r="DK270" s="235"/>
      <c r="DL270" s="235"/>
      <c r="DM270" s="235"/>
      <c r="DN270" s="235"/>
      <c r="DO270" s="235"/>
      <c r="DP270" s="235"/>
      <c r="DQ270" s="235"/>
      <c r="DR270" s="235"/>
      <c r="DS270" s="235"/>
      <c r="DT270" s="235"/>
      <c r="DU270" s="235"/>
      <c r="DV270" s="235"/>
      <c r="DW270" s="235"/>
      <c r="DX270" s="235"/>
      <c r="DY270" s="235"/>
      <c r="DZ270" s="235"/>
      <c r="EA270" s="235"/>
      <c r="EB270" s="235"/>
      <c r="EC270" s="235"/>
      <c r="ED270" s="235"/>
      <c r="EE270" s="235"/>
      <c r="EF270" s="235"/>
      <c r="EG270" s="235"/>
      <c r="EH270" s="235"/>
      <c r="EI270" s="235"/>
      <c r="EJ270" s="235"/>
      <c r="EK270" s="235"/>
      <c r="EL270" s="235"/>
      <c r="EM270" s="235"/>
      <c r="EN270" s="235"/>
      <c r="EO270" s="235"/>
      <c r="EP270" s="235"/>
      <c r="EQ270" s="235"/>
      <c r="ER270" s="235"/>
      <c r="ES270" s="235"/>
      <c r="ET270" s="235"/>
      <c r="EU270" s="235"/>
      <c r="EV270" s="235"/>
      <c r="EW270" s="235"/>
      <c r="EX270" s="235"/>
      <c r="EY270" s="235"/>
      <c r="EZ270" s="235"/>
      <c r="FA270" s="235"/>
      <c r="FB270" s="235"/>
      <c r="FC270" s="235"/>
      <c r="FD270" s="235"/>
    </row>
    <row r="271" spans="2:160" s="1" customFormat="1" x14ac:dyDescent="0.25">
      <c r="B271" s="33"/>
      <c r="C271" s="33"/>
      <c r="D271" s="261"/>
      <c r="E271" s="261"/>
      <c r="F271" s="261"/>
      <c r="G271" s="261"/>
      <c r="H271" s="261"/>
      <c r="I271" s="261"/>
      <c r="J271" s="261"/>
      <c r="K271" s="261"/>
      <c r="L271" s="261"/>
      <c r="M271" s="261"/>
      <c r="N271" s="261"/>
      <c r="O271" s="261"/>
      <c r="P271" s="261"/>
      <c r="Q271" s="261"/>
      <c r="R271" s="261"/>
      <c r="S271" s="261"/>
      <c r="T271" s="261"/>
      <c r="U271" s="235"/>
      <c r="V271" s="235"/>
      <c r="W271" s="235"/>
      <c r="X271" s="235"/>
      <c r="Y271" s="235"/>
      <c r="Z271" s="235"/>
      <c r="AA271" s="235"/>
      <c r="AB271" s="235"/>
      <c r="AC271" s="235"/>
      <c r="AD271" s="235"/>
      <c r="AE271" s="235"/>
      <c r="AF271" s="235"/>
      <c r="AG271" s="235"/>
      <c r="AH271" s="235"/>
      <c r="AI271" s="235"/>
      <c r="AJ271" s="235"/>
      <c r="AK271" s="235"/>
      <c r="AL271" s="235"/>
      <c r="AM271" s="235"/>
      <c r="AN271" s="235"/>
      <c r="AO271" s="235"/>
      <c r="AP271" s="235"/>
      <c r="AQ271" s="235"/>
      <c r="AR271" s="235"/>
      <c r="AS271" s="235"/>
      <c r="AT271" s="235"/>
      <c r="AU271" s="235"/>
      <c r="AV271" s="235"/>
      <c r="AW271" s="235"/>
      <c r="AX271" s="235"/>
      <c r="AY271" s="235"/>
      <c r="AZ271" s="235"/>
      <c r="BA271" s="235"/>
      <c r="BB271" s="235"/>
      <c r="BC271" s="235"/>
      <c r="BD271" s="235"/>
      <c r="BE271" s="235"/>
      <c r="BF271" s="235"/>
      <c r="BG271" s="235"/>
      <c r="BH271" s="235"/>
      <c r="BI271" s="235"/>
      <c r="BJ271" s="235"/>
      <c r="BK271" s="235"/>
      <c r="BL271" s="235"/>
      <c r="BM271" s="235"/>
      <c r="BN271" s="235"/>
      <c r="BO271" s="235"/>
      <c r="BP271" s="235"/>
      <c r="BQ271" s="235"/>
      <c r="BR271" s="235"/>
      <c r="BS271" s="235"/>
      <c r="BT271" s="235"/>
      <c r="BU271" s="235"/>
      <c r="BV271" s="235"/>
      <c r="BW271" s="235"/>
      <c r="BX271" s="235"/>
      <c r="BY271" s="235"/>
      <c r="BZ271" s="235"/>
      <c r="CA271" s="235"/>
      <c r="CB271" s="235"/>
      <c r="CC271" s="235"/>
      <c r="CD271" s="235"/>
      <c r="CE271" s="235"/>
      <c r="CF271" s="235"/>
      <c r="CG271" s="235"/>
      <c r="CH271" s="235"/>
      <c r="CI271" s="235"/>
      <c r="CJ271" s="235"/>
      <c r="CK271" s="235"/>
      <c r="CL271" s="235"/>
      <c r="CM271" s="235"/>
      <c r="CN271" s="235"/>
      <c r="CO271" s="235"/>
      <c r="CP271" s="235"/>
      <c r="CQ271" s="235"/>
      <c r="CR271" s="235"/>
      <c r="CS271" s="235"/>
      <c r="CT271" s="235"/>
      <c r="CU271" s="235"/>
      <c r="CV271" s="235"/>
      <c r="CW271" s="235"/>
      <c r="CX271" s="235"/>
      <c r="CY271" s="235"/>
      <c r="CZ271" s="235"/>
      <c r="DA271" s="235"/>
      <c r="DB271" s="235"/>
      <c r="DC271" s="235"/>
      <c r="DD271" s="235"/>
      <c r="DE271" s="235"/>
      <c r="DF271" s="235"/>
      <c r="DG271" s="235"/>
      <c r="DH271" s="235"/>
      <c r="DI271" s="235"/>
      <c r="DJ271" s="235"/>
      <c r="DK271" s="235"/>
      <c r="DL271" s="235"/>
      <c r="DM271" s="235"/>
      <c r="DN271" s="235"/>
      <c r="DO271" s="235"/>
      <c r="DP271" s="235"/>
      <c r="DQ271" s="235"/>
      <c r="DR271" s="235"/>
      <c r="DS271" s="235"/>
      <c r="DT271" s="235"/>
      <c r="DU271" s="235"/>
      <c r="DV271" s="235"/>
      <c r="DW271" s="235"/>
      <c r="DX271" s="235"/>
      <c r="DY271" s="235"/>
      <c r="DZ271" s="235"/>
      <c r="EA271" s="235"/>
      <c r="EB271" s="235"/>
      <c r="EC271" s="235"/>
      <c r="ED271" s="235"/>
      <c r="EE271" s="235"/>
      <c r="EF271" s="235"/>
      <c r="EG271" s="235"/>
      <c r="EH271" s="235"/>
      <c r="EI271" s="235"/>
      <c r="EJ271" s="235"/>
      <c r="EK271" s="235"/>
      <c r="EL271" s="235"/>
      <c r="EM271" s="235"/>
      <c r="EN271" s="235"/>
      <c r="EO271" s="235"/>
      <c r="EP271" s="235"/>
      <c r="EQ271" s="235"/>
      <c r="ER271" s="235"/>
      <c r="ES271" s="235"/>
      <c r="ET271" s="235"/>
      <c r="EU271" s="235"/>
      <c r="EV271" s="235"/>
      <c r="EW271" s="235"/>
      <c r="EX271" s="235"/>
      <c r="EY271" s="235"/>
      <c r="EZ271" s="235"/>
      <c r="FA271" s="235"/>
      <c r="FB271" s="235"/>
      <c r="FC271" s="235"/>
      <c r="FD271" s="235"/>
    </row>
    <row r="272" spans="2:160" s="1" customFormat="1" x14ac:dyDescent="0.25">
      <c r="B272" s="33"/>
      <c r="C272" s="33"/>
      <c r="D272" s="261"/>
      <c r="E272" s="261"/>
      <c r="F272" s="261"/>
      <c r="G272" s="261"/>
      <c r="H272" s="261"/>
      <c r="I272" s="261"/>
      <c r="J272" s="261"/>
      <c r="K272" s="261"/>
      <c r="L272" s="261"/>
      <c r="M272" s="261"/>
      <c r="N272" s="261"/>
      <c r="O272" s="261"/>
      <c r="P272" s="261"/>
      <c r="Q272" s="261"/>
      <c r="R272" s="261"/>
      <c r="S272" s="261"/>
      <c r="T272" s="261"/>
      <c r="U272" s="235"/>
      <c r="V272" s="235"/>
      <c r="W272" s="235"/>
      <c r="X272" s="235"/>
      <c r="Y272" s="235"/>
      <c r="Z272" s="235"/>
      <c r="AA272" s="235"/>
      <c r="AB272" s="235"/>
      <c r="AC272" s="235"/>
      <c r="AD272" s="235"/>
      <c r="AE272" s="235"/>
      <c r="AF272" s="235"/>
      <c r="AG272" s="235"/>
      <c r="AH272" s="235"/>
      <c r="AI272" s="235"/>
      <c r="AJ272" s="235"/>
      <c r="AK272" s="235"/>
      <c r="AL272" s="235"/>
      <c r="AM272" s="235"/>
      <c r="AN272" s="235"/>
      <c r="AO272" s="235"/>
      <c r="AP272" s="235"/>
      <c r="AQ272" s="235"/>
      <c r="AR272" s="235"/>
      <c r="AS272" s="235"/>
      <c r="AT272" s="235"/>
      <c r="AU272" s="235"/>
      <c r="AV272" s="235"/>
      <c r="AW272" s="235"/>
      <c r="AX272" s="235"/>
      <c r="AY272" s="235"/>
      <c r="AZ272" s="235"/>
      <c r="BA272" s="235"/>
      <c r="BB272" s="235"/>
      <c r="BC272" s="235"/>
      <c r="BD272" s="235"/>
      <c r="BE272" s="235"/>
      <c r="BF272" s="235"/>
      <c r="BG272" s="235"/>
      <c r="BH272" s="235"/>
      <c r="BI272" s="235"/>
      <c r="BJ272" s="235"/>
      <c r="BK272" s="235"/>
      <c r="BL272" s="235"/>
      <c r="BM272" s="235"/>
      <c r="BN272" s="235"/>
      <c r="BO272" s="235"/>
      <c r="BP272" s="235"/>
      <c r="BQ272" s="235"/>
      <c r="BR272" s="235"/>
      <c r="BS272" s="235"/>
      <c r="BT272" s="235"/>
      <c r="BU272" s="235"/>
      <c r="BV272" s="235"/>
      <c r="BW272" s="235"/>
      <c r="BX272" s="235"/>
      <c r="BY272" s="235"/>
      <c r="BZ272" s="235"/>
      <c r="CA272" s="235"/>
      <c r="CB272" s="235"/>
      <c r="CC272" s="235"/>
      <c r="CD272" s="235"/>
      <c r="CE272" s="235"/>
      <c r="CF272" s="235"/>
      <c r="CG272" s="235"/>
      <c r="CH272" s="235"/>
      <c r="CI272" s="235"/>
      <c r="CJ272" s="235"/>
      <c r="CK272" s="235"/>
      <c r="CL272" s="235"/>
      <c r="CM272" s="235"/>
      <c r="CN272" s="235"/>
      <c r="CO272" s="235"/>
      <c r="CP272" s="235"/>
      <c r="CQ272" s="235"/>
      <c r="CR272" s="235"/>
      <c r="CS272" s="235"/>
      <c r="CT272" s="235"/>
      <c r="CU272" s="235"/>
      <c r="CV272" s="235"/>
      <c r="CW272" s="235"/>
      <c r="CX272" s="235"/>
      <c r="CY272" s="235"/>
      <c r="CZ272" s="235"/>
      <c r="DA272" s="235"/>
      <c r="DB272" s="235"/>
      <c r="DC272" s="235"/>
      <c r="DD272" s="235"/>
      <c r="DE272" s="235"/>
      <c r="DF272" s="235"/>
      <c r="DG272" s="235"/>
      <c r="DH272" s="235"/>
      <c r="DI272" s="235"/>
      <c r="DJ272" s="235"/>
      <c r="DK272" s="235"/>
      <c r="DL272" s="235"/>
      <c r="DM272" s="235"/>
      <c r="DN272" s="235"/>
      <c r="DO272" s="235"/>
      <c r="DP272" s="235"/>
      <c r="DQ272" s="235"/>
      <c r="DR272" s="235"/>
      <c r="DS272" s="235"/>
      <c r="DT272" s="235"/>
      <c r="DU272" s="235"/>
      <c r="DV272" s="235"/>
      <c r="DW272" s="235"/>
      <c r="DX272" s="235"/>
      <c r="DY272" s="235"/>
      <c r="DZ272" s="235"/>
      <c r="EA272" s="235"/>
      <c r="EB272" s="235"/>
      <c r="EC272" s="235"/>
      <c r="ED272" s="235"/>
      <c r="EE272" s="235"/>
      <c r="EF272" s="235"/>
      <c r="EG272" s="235"/>
      <c r="EH272" s="235"/>
      <c r="EI272" s="235"/>
      <c r="EJ272" s="235"/>
      <c r="EK272" s="235"/>
      <c r="EL272" s="235"/>
      <c r="EM272" s="235"/>
      <c r="EN272" s="235"/>
      <c r="EO272" s="235"/>
      <c r="EP272" s="235"/>
      <c r="EQ272" s="235"/>
      <c r="ER272" s="235"/>
      <c r="ES272" s="235"/>
      <c r="ET272" s="235"/>
      <c r="EU272" s="235"/>
      <c r="EV272" s="235"/>
      <c r="EW272" s="235"/>
      <c r="EX272" s="235"/>
      <c r="EY272" s="235"/>
      <c r="EZ272" s="235"/>
      <c r="FA272" s="235"/>
      <c r="FB272" s="235"/>
      <c r="FC272" s="235"/>
      <c r="FD272" s="235"/>
    </row>
    <row r="273" spans="2:160" s="1" customFormat="1" x14ac:dyDescent="0.25">
      <c r="B273" s="33"/>
      <c r="C273" s="33"/>
      <c r="D273" s="261"/>
      <c r="E273" s="261"/>
      <c r="F273" s="261"/>
      <c r="G273" s="261"/>
      <c r="H273" s="261"/>
      <c r="I273" s="261"/>
      <c r="J273" s="261"/>
      <c r="K273" s="261"/>
      <c r="L273" s="261"/>
      <c r="M273" s="261"/>
      <c r="N273" s="261"/>
      <c r="O273" s="261"/>
      <c r="P273" s="261"/>
      <c r="Q273" s="261"/>
      <c r="R273" s="261"/>
      <c r="S273" s="261"/>
      <c r="T273" s="261"/>
      <c r="U273" s="235"/>
      <c r="V273" s="235"/>
      <c r="W273" s="235"/>
      <c r="X273" s="235"/>
      <c r="Y273" s="235"/>
      <c r="Z273" s="235"/>
      <c r="AA273" s="235"/>
      <c r="AB273" s="235"/>
      <c r="AC273" s="235"/>
      <c r="AD273" s="235"/>
      <c r="AE273" s="235"/>
      <c r="AF273" s="235"/>
      <c r="AG273" s="235"/>
      <c r="AH273" s="235"/>
      <c r="AI273" s="235"/>
      <c r="AJ273" s="235"/>
      <c r="AK273" s="235"/>
      <c r="AL273" s="235"/>
      <c r="AM273" s="235"/>
      <c r="AN273" s="235"/>
      <c r="AO273" s="235"/>
      <c r="AP273" s="235"/>
      <c r="AQ273" s="235"/>
      <c r="AR273" s="235"/>
      <c r="AS273" s="235"/>
      <c r="AT273" s="235"/>
      <c r="AU273" s="235"/>
      <c r="AV273" s="235"/>
      <c r="AW273" s="235"/>
      <c r="AX273" s="235"/>
      <c r="AY273" s="235"/>
      <c r="AZ273" s="235"/>
      <c r="BA273" s="235"/>
      <c r="BB273" s="235"/>
      <c r="BC273" s="235"/>
      <c r="BD273" s="235"/>
      <c r="BE273" s="235"/>
      <c r="BF273" s="235"/>
      <c r="BG273" s="235"/>
      <c r="BH273" s="235"/>
      <c r="BI273" s="235"/>
      <c r="BJ273" s="235"/>
      <c r="BK273" s="235"/>
      <c r="BL273" s="235"/>
      <c r="BM273" s="235"/>
      <c r="BN273" s="235"/>
      <c r="BO273" s="235"/>
      <c r="BP273" s="235"/>
      <c r="BQ273" s="235"/>
      <c r="BR273" s="235"/>
      <c r="BS273" s="235"/>
      <c r="BT273" s="235"/>
      <c r="BU273" s="235"/>
      <c r="BV273" s="235"/>
      <c r="BW273" s="235"/>
      <c r="BX273" s="235"/>
      <c r="BY273" s="235"/>
      <c r="BZ273" s="235"/>
      <c r="CA273" s="235"/>
      <c r="CB273" s="235"/>
      <c r="CC273" s="235"/>
      <c r="CD273" s="235"/>
      <c r="CE273" s="235"/>
      <c r="CF273" s="235"/>
      <c r="CG273" s="235"/>
      <c r="CH273" s="235"/>
      <c r="CI273" s="235"/>
      <c r="CJ273" s="235"/>
      <c r="CK273" s="235"/>
      <c r="CL273" s="235"/>
      <c r="CM273" s="235"/>
      <c r="CN273" s="235"/>
      <c r="CO273" s="235"/>
      <c r="CP273" s="235"/>
      <c r="CQ273" s="235"/>
      <c r="CR273" s="235"/>
      <c r="CS273" s="235"/>
      <c r="CT273" s="235"/>
      <c r="CU273" s="235"/>
      <c r="CV273" s="235"/>
      <c r="CW273" s="235"/>
      <c r="CX273" s="235"/>
      <c r="CY273" s="235"/>
      <c r="CZ273" s="235"/>
      <c r="DA273" s="235"/>
      <c r="DB273" s="235"/>
      <c r="DC273" s="235"/>
      <c r="DD273" s="235"/>
      <c r="DE273" s="235"/>
      <c r="DF273" s="235"/>
      <c r="DG273" s="235"/>
      <c r="DH273" s="235"/>
      <c r="DI273" s="235"/>
      <c r="DJ273" s="235"/>
      <c r="DK273" s="235"/>
      <c r="DL273" s="235"/>
      <c r="DM273" s="235"/>
      <c r="DN273" s="235"/>
      <c r="DO273" s="235"/>
      <c r="DP273" s="235"/>
      <c r="DQ273" s="235"/>
      <c r="DR273" s="235"/>
      <c r="DS273" s="235"/>
      <c r="DT273" s="235"/>
      <c r="DU273" s="235"/>
      <c r="DV273" s="235"/>
      <c r="DW273" s="235"/>
      <c r="DX273" s="235"/>
      <c r="DY273" s="235"/>
      <c r="DZ273" s="235"/>
      <c r="EA273" s="235"/>
      <c r="EB273" s="235"/>
      <c r="EC273" s="235"/>
      <c r="ED273" s="235"/>
      <c r="EE273" s="235"/>
      <c r="EF273" s="235"/>
      <c r="EG273" s="235"/>
      <c r="EH273" s="235"/>
      <c r="EI273" s="235"/>
      <c r="EJ273" s="235"/>
      <c r="EK273" s="235"/>
      <c r="EL273" s="235"/>
      <c r="EM273" s="235"/>
      <c r="EN273" s="235"/>
      <c r="EO273" s="235"/>
      <c r="EP273" s="235"/>
      <c r="EQ273" s="235"/>
      <c r="ER273" s="235"/>
      <c r="ES273" s="235"/>
      <c r="ET273" s="235"/>
      <c r="EU273" s="235"/>
      <c r="EV273" s="235"/>
      <c r="EW273" s="235"/>
      <c r="EX273" s="235"/>
      <c r="EY273" s="235"/>
      <c r="EZ273" s="235"/>
      <c r="FA273" s="235"/>
      <c r="FB273" s="235"/>
      <c r="FC273" s="235"/>
      <c r="FD273" s="235"/>
    </row>
    <row r="274" spans="2:160" s="1" customFormat="1" x14ac:dyDescent="0.25">
      <c r="B274" s="33"/>
      <c r="C274" s="33"/>
      <c r="D274" s="261"/>
      <c r="E274" s="261"/>
      <c r="F274" s="261"/>
      <c r="G274" s="261"/>
      <c r="H274" s="261"/>
      <c r="I274" s="261"/>
      <c r="J274" s="261"/>
      <c r="K274" s="261"/>
      <c r="L274" s="261"/>
      <c r="M274" s="261"/>
      <c r="N274" s="261"/>
      <c r="O274" s="261"/>
      <c r="P274" s="261"/>
      <c r="Q274" s="261"/>
      <c r="R274" s="261"/>
      <c r="S274" s="261"/>
      <c r="T274" s="261"/>
      <c r="U274" s="235"/>
      <c r="V274" s="235"/>
      <c r="W274" s="235"/>
      <c r="X274" s="235"/>
      <c r="Y274" s="235"/>
      <c r="Z274" s="235"/>
      <c r="AA274" s="235"/>
      <c r="AB274" s="235"/>
      <c r="AC274" s="235"/>
      <c r="AD274" s="235"/>
      <c r="AE274" s="235"/>
      <c r="AF274" s="235"/>
      <c r="AG274" s="235"/>
      <c r="AH274" s="235"/>
      <c r="AI274" s="235"/>
      <c r="AJ274" s="235"/>
      <c r="AK274" s="235"/>
      <c r="AL274" s="235"/>
      <c r="AM274" s="235"/>
      <c r="AN274" s="235"/>
      <c r="AO274" s="235"/>
      <c r="AP274" s="235"/>
      <c r="AQ274" s="235"/>
      <c r="AR274" s="235"/>
      <c r="AS274" s="235"/>
      <c r="AT274" s="235"/>
      <c r="AU274" s="235"/>
      <c r="AV274" s="235"/>
      <c r="AW274" s="235"/>
      <c r="AX274" s="235"/>
      <c r="AY274" s="235"/>
      <c r="AZ274" s="235"/>
      <c r="BA274" s="235"/>
      <c r="BB274" s="235"/>
      <c r="BC274" s="235"/>
      <c r="BD274" s="235"/>
      <c r="BE274" s="235"/>
      <c r="BF274" s="235"/>
      <c r="BG274" s="235"/>
      <c r="BH274" s="235"/>
      <c r="BI274" s="235"/>
      <c r="BJ274" s="235"/>
      <c r="BK274" s="235"/>
      <c r="BL274" s="235"/>
      <c r="BM274" s="235"/>
      <c r="BN274" s="235"/>
      <c r="BO274" s="235"/>
      <c r="BP274" s="235"/>
      <c r="BQ274" s="235"/>
      <c r="BR274" s="235"/>
      <c r="BS274" s="235"/>
      <c r="BT274" s="235"/>
      <c r="BU274" s="235"/>
      <c r="BV274" s="235"/>
      <c r="BW274" s="235"/>
      <c r="BX274" s="235"/>
      <c r="BY274" s="235"/>
      <c r="BZ274" s="235"/>
      <c r="CA274" s="235"/>
      <c r="CB274" s="235"/>
      <c r="CC274" s="235"/>
      <c r="CD274" s="235"/>
      <c r="CE274" s="235"/>
      <c r="CF274" s="235"/>
      <c r="CG274" s="235"/>
      <c r="CH274" s="235"/>
      <c r="CI274" s="235"/>
      <c r="CJ274" s="235"/>
      <c r="CK274" s="235"/>
      <c r="CL274" s="235"/>
      <c r="CM274" s="235"/>
      <c r="CN274" s="235"/>
      <c r="CO274" s="235"/>
      <c r="CP274" s="235"/>
      <c r="CQ274" s="235"/>
      <c r="CR274" s="235"/>
      <c r="CS274" s="235"/>
      <c r="CT274" s="235"/>
      <c r="CU274" s="235"/>
      <c r="CV274" s="235"/>
      <c r="CW274" s="235"/>
      <c r="CX274" s="235"/>
      <c r="CY274" s="235"/>
      <c r="CZ274" s="235"/>
      <c r="DA274" s="235"/>
      <c r="DB274" s="235"/>
      <c r="DC274" s="235"/>
      <c r="DD274" s="235"/>
      <c r="DE274" s="235"/>
      <c r="DF274" s="235"/>
      <c r="DG274" s="235"/>
      <c r="DH274" s="235"/>
      <c r="DI274" s="235"/>
      <c r="DJ274" s="235"/>
      <c r="DK274" s="235"/>
      <c r="DL274" s="235"/>
      <c r="DM274" s="235"/>
      <c r="DN274" s="235"/>
      <c r="DO274" s="235"/>
      <c r="DP274" s="235"/>
      <c r="DQ274" s="235"/>
      <c r="DR274" s="235"/>
      <c r="DS274" s="235"/>
      <c r="DT274" s="235"/>
      <c r="DU274" s="235"/>
      <c r="DV274" s="235"/>
      <c r="DW274" s="235"/>
      <c r="DX274" s="235"/>
      <c r="DY274" s="235"/>
      <c r="DZ274" s="235"/>
      <c r="EA274" s="235"/>
      <c r="EB274" s="235"/>
      <c r="EC274" s="235"/>
      <c r="ED274" s="235"/>
      <c r="EE274" s="235"/>
      <c r="EF274" s="235"/>
      <c r="EG274" s="235"/>
      <c r="EH274" s="235"/>
      <c r="EI274" s="235"/>
      <c r="EJ274" s="235"/>
      <c r="EK274" s="235"/>
      <c r="EL274" s="235"/>
      <c r="EM274" s="235"/>
      <c r="EN274" s="235"/>
      <c r="EO274" s="235"/>
      <c r="EP274" s="235"/>
      <c r="EQ274" s="235"/>
      <c r="ER274" s="235"/>
      <c r="ES274" s="235"/>
      <c r="ET274" s="235"/>
      <c r="EU274" s="235"/>
      <c r="EV274" s="235"/>
      <c r="EW274" s="235"/>
      <c r="EX274" s="235"/>
      <c r="EY274" s="235"/>
      <c r="EZ274" s="235"/>
      <c r="FA274" s="235"/>
      <c r="FB274" s="235"/>
      <c r="FC274" s="235"/>
      <c r="FD274" s="235"/>
    </row>
    <row r="275" spans="2:160" s="1" customFormat="1" x14ac:dyDescent="0.25">
      <c r="B275" s="33"/>
      <c r="C275" s="33"/>
      <c r="D275" s="261"/>
      <c r="E275" s="261"/>
      <c r="F275" s="261"/>
      <c r="G275" s="261"/>
      <c r="H275" s="261"/>
      <c r="I275" s="261"/>
      <c r="J275" s="261"/>
      <c r="K275" s="261"/>
      <c r="L275" s="261"/>
      <c r="M275" s="261"/>
      <c r="N275" s="261"/>
      <c r="O275" s="261"/>
      <c r="P275" s="261"/>
      <c r="Q275" s="261"/>
      <c r="R275" s="261"/>
      <c r="S275" s="261"/>
      <c r="T275" s="261"/>
      <c r="U275" s="235"/>
      <c r="V275" s="235"/>
      <c r="W275" s="235"/>
      <c r="X275" s="235"/>
      <c r="Y275" s="235"/>
      <c r="Z275" s="235"/>
      <c r="AA275" s="235"/>
      <c r="AB275" s="235"/>
      <c r="AC275" s="235"/>
      <c r="AD275" s="235"/>
      <c r="AE275" s="235"/>
      <c r="AF275" s="235"/>
      <c r="AG275" s="235"/>
      <c r="AH275" s="235"/>
      <c r="AI275" s="235"/>
      <c r="AJ275" s="235"/>
      <c r="AK275" s="235"/>
      <c r="AL275" s="235"/>
      <c r="AM275" s="235"/>
      <c r="AN275" s="235"/>
      <c r="AO275" s="235"/>
      <c r="AP275" s="235"/>
      <c r="AQ275" s="235"/>
      <c r="AR275" s="235"/>
      <c r="AS275" s="235"/>
      <c r="AT275" s="235"/>
      <c r="AU275" s="235"/>
      <c r="AV275" s="235"/>
      <c r="AW275" s="235"/>
      <c r="AX275" s="235"/>
      <c r="AY275" s="235"/>
      <c r="AZ275" s="235"/>
      <c r="BA275" s="235"/>
      <c r="BB275" s="235"/>
      <c r="BC275" s="235"/>
      <c r="BD275" s="235"/>
      <c r="BE275" s="235"/>
      <c r="BF275" s="235"/>
      <c r="BG275" s="235"/>
      <c r="BH275" s="235"/>
      <c r="BI275" s="235"/>
      <c r="BJ275" s="235"/>
      <c r="BK275" s="235"/>
      <c r="BL275" s="235"/>
      <c r="BM275" s="235"/>
      <c r="BN275" s="235"/>
      <c r="BO275" s="235"/>
      <c r="BP275" s="235"/>
      <c r="BQ275" s="235"/>
      <c r="BR275" s="235"/>
      <c r="BS275" s="235"/>
      <c r="BT275" s="235"/>
      <c r="BU275" s="235"/>
      <c r="BV275" s="235"/>
      <c r="BW275" s="235"/>
      <c r="BX275" s="235"/>
      <c r="BY275" s="235"/>
      <c r="BZ275" s="235"/>
      <c r="CA275" s="235"/>
      <c r="CB275" s="235"/>
      <c r="CC275" s="235"/>
      <c r="CD275" s="235"/>
      <c r="CE275" s="235"/>
      <c r="CF275" s="235"/>
      <c r="CG275" s="235"/>
      <c r="CH275" s="235"/>
      <c r="CI275" s="235"/>
      <c r="CJ275" s="235"/>
      <c r="CK275" s="235"/>
      <c r="CL275" s="235"/>
      <c r="CM275" s="235"/>
      <c r="CN275" s="235"/>
      <c r="CO275" s="235"/>
      <c r="CP275" s="235"/>
      <c r="CQ275" s="235"/>
      <c r="CR275" s="235"/>
      <c r="CS275" s="235"/>
      <c r="CT275" s="235"/>
      <c r="CU275" s="235"/>
      <c r="CV275" s="235"/>
      <c r="CW275" s="235"/>
      <c r="CX275" s="235"/>
      <c r="CY275" s="235"/>
      <c r="CZ275" s="235"/>
      <c r="DA275" s="235"/>
      <c r="DB275" s="235"/>
      <c r="DC275" s="235"/>
      <c r="DD275" s="235"/>
      <c r="DE275" s="235"/>
      <c r="DF275" s="235"/>
      <c r="DG275" s="235"/>
      <c r="DH275" s="235"/>
      <c r="DI275" s="235"/>
      <c r="DJ275" s="235"/>
      <c r="DK275" s="235"/>
      <c r="DL275" s="235"/>
      <c r="DM275" s="235"/>
      <c r="DN275" s="235"/>
      <c r="DO275" s="235"/>
      <c r="DP275" s="235"/>
      <c r="DQ275" s="235"/>
      <c r="DR275" s="235"/>
      <c r="DS275" s="235"/>
      <c r="DT275" s="235"/>
      <c r="DU275" s="235"/>
      <c r="DV275" s="235"/>
      <c r="DW275" s="235"/>
      <c r="DX275" s="235"/>
      <c r="DY275" s="235"/>
      <c r="DZ275" s="235"/>
      <c r="EA275" s="235"/>
      <c r="EB275" s="235"/>
      <c r="EC275" s="235"/>
      <c r="ED275" s="235"/>
      <c r="EE275" s="235"/>
      <c r="EF275" s="235"/>
      <c r="EG275" s="235"/>
      <c r="EH275" s="235"/>
      <c r="EI275" s="235"/>
      <c r="EJ275" s="235"/>
      <c r="EK275" s="235"/>
      <c r="EL275" s="235"/>
      <c r="EM275" s="235"/>
      <c r="EN275" s="235"/>
      <c r="EO275" s="235"/>
      <c r="EP275" s="235"/>
      <c r="EQ275" s="235"/>
      <c r="ER275" s="235"/>
      <c r="ES275" s="235"/>
      <c r="ET275" s="235"/>
      <c r="EU275" s="235"/>
      <c r="EV275" s="235"/>
      <c r="EW275" s="235"/>
      <c r="EX275" s="235"/>
      <c r="EY275" s="235"/>
      <c r="EZ275" s="235"/>
      <c r="FA275" s="235"/>
      <c r="FB275" s="235"/>
      <c r="FC275" s="235"/>
      <c r="FD275" s="235"/>
    </row>
    <row r="276" spans="2:160" s="1" customFormat="1" x14ac:dyDescent="0.25">
      <c r="B276" s="33"/>
      <c r="C276" s="33"/>
      <c r="D276" s="261"/>
      <c r="E276" s="261"/>
      <c r="F276" s="261"/>
      <c r="G276" s="261"/>
      <c r="H276" s="261"/>
      <c r="I276" s="261"/>
      <c r="J276" s="261"/>
      <c r="K276" s="261"/>
      <c r="L276" s="261"/>
      <c r="M276" s="261"/>
      <c r="N276" s="261"/>
      <c r="O276" s="261"/>
      <c r="P276" s="261"/>
      <c r="Q276" s="261"/>
      <c r="R276" s="261"/>
      <c r="S276" s="261"/>
      <c r="T276" s="261"/>
      <c r="U276" s="235"/>
      <c r="V276" s="235"/>
      <c r="W276" s="235"/>
      <c r="X276" s="235"/>
      <c r="Y276" s="235"/>
      <c r="Z276" s="235"/>
      <c r="AA276" s="235"/>
      <c r="AB276" s="235"/>
      <c r="AC276" s="235"/>
      <c r="AD276" s="235"/>
      <c r="AE276" s="235"/>
      <c r="AF276" s="235"/>
      <c r="AG276" s="235"/>
      <c r="AH276" s="235"/>
      <c r="AI276" s="235"/>
      <c r="AJ276" s="235"/>
      <c r="AK276" s="235"/>
      <c r="AL276" s="235"/>
      <c r="AM276" s="235"/>
      <c r="AN276" s="235"/>
      <c r="AO276" s="235"/>
      <c r="AP276" s="235"/>
      <c r="AQ276" s="235"/>
      <c r="AR276" s="235"/>
      <c r="AS276" s="235"/>
      <c r="AT276" s="235"/>
      <c r="AU276" s="235"/>
      <c r="AV276" s="235"/>
      <c r="AW276" s="235"/>
      <c r="AX276" s="235"/>
      <c r="AY276" s="235"/>
      <c r="AZ276" s="235"/>
      <c r="BA276" s="235"/>
      <c r="BB276" s="235"/>
      <c r="BC276" s="235"/>
      <c r="BD276" s="235"/>
      <c r="BE276" s="235"/>
      <c r="BF276" s="235"/>
      <c r="BG276" s="235"/>
      <c r="BH276" s="235"/>
      <c r="BI276" s="235"/>
      <c r="BJ276" s="235"/>
      <c r="BK276" s="235"/>
      <c r="BL276" s="235"/>
      <c r="BM276" s="235"/>
      <c r="BN276" s="235"/>
      <c r="BO276" s="235"/>
      <c r="BP276" s="235"/>
      <c r="BQ276" s="235"/>
      <c r="BR276" s="235"/>
      <c r="BS276" s="235"/>
      <c r="BT276" s="235"/>
      <c r="BU276" s="235"/>
      <c r="BV276" s="235"/>
      <c r="BW276" s="235"/>
      <c r="BX276" s="235"/>
      <c r="BY276" s="235"/>
      <c r="BZ276" s="235"/>
      <c r="CA276" s="235"/>
      <c r="CB276" s="235"/>
      <c r="CC276" s="235"/>
      <c r="CD276" s="235"/>
      <c r="CE276" s="235"/>
      <c r="CF276" s="235"/>
      <c r="CG276" s="235"/>
      <c r="CH276" s="235"/>
      <c r="CI276" s="235"/>
      <c r="CJ276" s="235"/>
      <c r="CK276" s="235"/>
      <c r="CL276" s="235"/>
      <c r="CM276" s="235"/>
      <c r="CN276" s="235"/>
      <c r="CO276" s="235"/>
      <c r="CP276" s="235"/>
      <c r="CQ276" s="235"/>
      <c r="CR276" s="235"/>
      <c r="CS276" s="235"/>
      <c r="CT276" s="235"/>
      <c r="CU276" s="235"/>
      <c r="CV276" s="235"/>
      <c r="CW276" s="235"/>
      <c r="CX276" s="235"/>
      <c r="CY276" s="235"/>
      <c r="CZ276" s="235"/>
      <c r="DA276" s="235"/>
      <c r="DB276" s="235"/>
      <c r="DC276" s="235"/>
      <c r="DD276" s="235"/>
      <c r="DE276" s="235"/>
      <c r="DF276" s="235"/>
      <c r="DG276" s="235"/>
      <c r="DH276" s="235"/>
      <c r="DI276" s="235"/>
      <c r="DJ276" s="235"/>
      <c r="DK276" s="235"/>
      <c r="DL276" s="235"/>
      <c r="DM276" s="235"/>
      <c r="DN276" s="235"/>
      <c r="DO276" s="235"/>
      <c r="DP276" s="235"/>
      <c r="DQ276" s="235"/>
      <c r="DR276" s="235"/>
      <c r="DS276" s="235"/>
      <c r="DT276" s="235"/>
      <c r="DU276" s="235"/>
      <c r="DV276" s="235"/>
      <c r="DW276" s="235"/>
      <c r="DX276" s="235"/>
      <c r="DY276" s="235"/>
      <c r="DZ276" s="235"/>
      <c r="EA276" s="235"/>
      <c r="EB276" s="235"/>
      <c r="EC276" s="235"/>
      <c r="ED276" s="235"/>
      <c r="EE276" s="235"/>
      <c r="EF276" s="235"/>
      <c r="EG276" s="235"/>
      <c r="EH276" s="235"/>
      <c r="EI276" s="235"/>
      <c r="EJ276" s="235"/>
      <c r="EK276" s="235"/>
      <c r="EL276" s="235"/>
      <c r="EM276" s="235"/>
      <c r="EN276" s="235"/>
      <c r="EO276" s="235"/>
      <c r="EP276" s="235"/>
      <c r="EQ276" s="235"/>
      <c r="ER276" s="235"/>
      <c r="ES276" s="235"/>
      <c r="ET276" s="235"/>
      <c r="EU276" s="235"/>
      <c r="EV276" s="235"/>
      <c r="EW276" s="235"/>
      <c r="EX276" s="235"/>
      <c r="EY276" s="235"/>
      <c r="EZ276" s="235"/>
      <c r="FA276" s="235"/>
      <c r="FB276" s="235"/>
      <c r="FC276" s="235"/>
      <c r="FD276" s="235"/>
    </row>
    <row r="277" spans="2:160" s="1" customFormat="1" x14ac:dyDescent="0.25">
      <c r="B277" s="33"/>
      <c r="C277" s="33"/>
      <c r="D277" s="261"/>
      <c r="E277" s="261"/>
      <c r="F277" s="261"/>
      <c r="G277" s="261"/>
      <c r="H277" s="261"/>
      <c r="I277" s="261"/>
      <c r="J277" s="261"/>
      <c r="K277" s="261"/>
      <c r="L277" s="261"/>
      <c r="M277" s="261"/>
      <c r="N277" s="261"/>
      <c r="O277" s="261"/>
      <c r="P277" s="261"/>
      <c r="Q277" s="261"/>
      <c r="R277" s="261"/>
      <c r="S277" s="261"/>
      <c r="T277" s="261"/>
      <c r="U277" s="235"/>
      <c r="V277" s="235"/>
      <c r="W277" s="235"/>
      <c r="X277" s="235"/>
      <c r="Y277" s="235"/>
      <c r="Z277" s="235"/>
      <c r="AA277" s="235"/>
      <c r="AB277" s="235"/>
      <c r="AC277" s="235"/>
      <c r="AD277" s="235"/>
      <c r="AE277" s="235"/>
      <c r="AF277" s="235"/>
      <c r="AG277" s="235"/>
      <c r="AH277" s="235"/>
      <c r="AI277" s="235"/>
      <c r="AJ277" s="235"/>
      <c r="AK277" s="235"/>
      <c r="AL277" s="235"/>
      <c r="AM277" s="235"/>
      <c r="AN277" s="235"/>
      <c r="AO277" s="235"/>
      <c r="AP277" s="235"/>
      <c r="AQ277" s="235"/>
      <c r="AR277" s="235"/>
      <c r="AS277" s="235"/>
      <c r="AT277" s="235"/>
      <c r="AU277" s="235"/>
      <c r="AV277" s="235"/>
      <c r="AW277" s="235"/>
      <c r="AX277" s="235"/>
      <c r="AY277" s="235"/>
      <c r="AZ277" s="235"/>
      <c r="BA277" s="235"/>
      <c r="BB277" s="235"/>
      <c r="BC277" s="235"/>
      <c r="BD277" s="235"/>
      <c r="BE277" s="235"/>
      <c r="BF277" s="235"/>
      <c r="BG277" s="235"/>
      <c r="BH277" s="235"/>
      <c r="BI277" s="235"/>
      <c r="BJ277" s="235"/>
      <c r="BK277" s="235"/>
      <c r="BL277" s="235"/>
      <c r="BM277" s="235"/>
      <c r="BN277" s="235"/>
      <c r="BO277" s="235"/>
      <c r="BP277" s="235"/>
      <c r="BQ277" s="235"/>
      <c r="BR277" s="235"/>
      <c r="BS277" s="235"/>
      <c r="BT277" s="235"/>
      <c r="BU277" s="235"/>
      <c r="BV277" s="235"/>
      <c r="BW277" s="235"/>
      <c r="BX277" s="235"/>
      <c r="BY277" s="235"/>
      <c r="BZ277" s="235"/>
      <c r="CA277" s="235"/>
      <c r="CB277" s="235"/>
      <c r="CC277" s="235"/>
      <c r="CD277" s="235"/>
      <c r="CE277" s="235"/>
      <c r="CF277" s="235"/>
      <c r="CG277" s="235"/>
      <c r="CH277" s="235"/>
      <c r="CI277" s="235"/>
      <c r="CJ277" s="235"/>
      <c r="CK277" s="235"/>
      <c r="CL277" s="235"/>
      <c r="CM277" s="235"/>
      <c r="CN277" s="235"/>
      <c r="CO277" s="235"/>
      <c r="CP277" s="235"/>
      <c r="CQ277" s="235"/>
      <c r="CR277" s="235"/>
      <c r="CS277" s="235"/>
      <c r="CT277" s="235"/>
      <c r="CU277" s="235"/>
      <c r="CV277" s="235"/>
      <c r="CW277" s="235"/>
      <c r="CX277" s="235"/>
      <c r="CY277" s="235"/>
      <c r="CZ277" s="235"/>
      <c r="DA277" s="235"/>
      <c r="DB277" s="235"/>
      <c r="DC277" s="235"/>
      <c r="DD277" s="235"/>
      <c r="DE277" s="235"/>
      <c r="DF277" s="235"/>
      <c r="DG277" s="235"/>
      <c r="DH277" s="235"/>
      <c r="DI277" s="235"/>
      <c r="DJ277" s="235"/>
      <c r="DK277" s="235"/>
      <c r="DL277" s="235"/>
      <c r="DM277" s="235"/>
      <c r="DN277" s="235"/>
      <c r="DO277" s="235"/>
      <c r="DP277" s="235"/>
      <c r="DQ277" s="235"/>
      <c r="DR277" s="235"/>
      <c r="DS277" s="235"/>
      <c r="DT277" s="235"/>
      <c r="DU277" s="235"/>
      <c r="DV277" s="235"/>
      <c r="DW277" s="235"/>
      <c r="DX277" s="235"/>
      <c r="DY277" s="235"/>
      <c r="DZ277" s="235"/>
      <c r="EA277" s="235"/>
      <c r="EB277" s="235"/>
      <c r="EC277" s="235"/>
      <c r="ED277" s="235"/>
      <c r="EE277" s="235"/>
      <c r="EF277" s="235"/>
      <c r="EG277" s="235"/>
      <c r="EH277" s="235"/>
      <c r="EI277" s="235"/>
      <c r="EJ277" s="235"/>
      <c r="EK277" s="235"/>
      <c r="EL277" s="235"/>
      <c r="EM277" s="235"/>
      <c r="EN277" s="235"/>
      <c r="EO277" s="235"/>
      <c r="EP277" s="235"/>
      <c r="EQ277" s="235"/>
      <c r="ER277" s="235"/>
      <c r="ES277" s="235"/>
      <c r="ET277" s="235"/>
      <c r="EU277" s="235"/>
      <c r="EV277" s="235"/>
      <c r="EW277" s="235"/>
      <c r="EX277" s="235"/>
      <c r="EY277" s="235"/>
      <c r="EZ277" s="235"/>
      <c r="FA277" s="235"/>
      <c r="FB277" s="235"/>
      <c r="FC277" s="235"/>
      <c r="FD277" s="235"/>
    </row>
    <row r="278" spans="2:160" s="1" customFormat="1" x14ac:dyDescent="0.25">
      <c r="B278" s="33"/>
      <c r="C278" s="33"/>
      <c r="D278" s="261"/>
      <c r="E278" s="261"/>
      <c r="F278" s="261"/>
      <c r="G278" s="261"/>
      <c r="H278" s="261"/>
      <c r="I278" s="261"/>
      <c r="J278" s="261"/>
      <c r="K278" s="261"/>
      <c r="L278" s="261"/>
      <c r="M278" s="261"/>
      <c r="N278" s="261"/>
      <c r="O278" s="261"/>
      <c r="P278" s="261"/>
      <c r="Q278" s="261"/>
      <c r="R278" s="261"/>
      <c r="S278" s="261"/>
      <c r="T278" s="261"/>
      <c r="U278" s="235"/>
      <c r="V278" s="235"/>
      <c r="W278" s="235"/>
      <c r="X278" s="235"/>
      <c r="Y278" s="235"/>
      <c r="Z278" s="235"/>
      <c r="AA278" s="235"/>
      <c r="AB278" s="235"/>
      <c r="AC278" s="235"/>
      <c r="AD278" s="235"/>
      <c r="AE278" s="235"/>
      <c r="AF278" s="235"/>
      <c r="AG278" s="235"/>
      <c r="AH278" s="235"/>
      <c r="AI278" s="235"/>
      <c r="AJ278" s="235"/>
      <c r="AK278" s="235"/>
      <c r="AL278" s="235"/>
      <c r="AM278" s="235"/>
      <c r="AN278" s="235"/>
      <c r="AO278" s="235"/>
      <c r="AP278" s="235"/>
      <c r="AQ278" s="235"/>
      <c r="AR278" s="235"/>
      <c r="AS278" s="235"/>
      <c r="AT278" s="235"/>
      <c r="AU278" s="235"/>
      <c r="AV278" s="235"/>
      <c r="AW278" s="235"/>
      <c r="AX278" s="235"/>
      <c r="AY278" s="235"/>
      <c r="AZ278" s="235"/>
      <c r="BA278" s="235"/>
      <c r="BB278" s="235"/>
      <c r="BC278" s="235"/>
      <c r="BD278" s="235"/>
      <c r="BE278" s="235"/>
      <c r="BF278" s="235"/>
      <c r="BG278" s="235"/>
      <c r="BH278" s="235"/>
      <c r="BI278" s="235"/>
      <c r="BJ278" s="235"/>
      <c r="BK278" s="235"/>
      <c r="BL278" s="235"/>
      <c r="BM278" s="235"/>
      <c r="BN278" s="235"/>
      <c r="BO278" s="235"/>
      <c r="BP278" s="235"/>
      <c r="BQ278" s="235"/>
      <c r="BR278" s="235"/>
      <c r="BS278" s="235"/>
      <c r="BT278" s="235"/>
      <c r="BU278" s="235"/>
      <c r="BV278" s="235"/>
      <c r="BW278" s="235"/>
      <c r="BX278" s="235"/>
      <c r="BY278" s="235"/>
      <c r="BZ278" s="235"/>
      <c r="CA278" s="235"/>
      <c r="CB278" s="235"/>
      <c r="CC278" s="235"/>
      <c r="CD278" s="235"/>
      <c r="CE278" s="235"/>
      <c r="CF278" s="235"/>
      <c r="CG278" s="235"/>
      <c r="CH278" s="235"/>
      <c r="CI278" s="235"/>
      <c r="CJ278" s="235"/>
      <c r="CK278" s="235"/>
      <c r="CL278" s="235"/>
      <c r="CM278" s="235"/>
      <c r="CN278" s="235"/>
      <c r="CO278" s="235"/>
      <c r="CP278" s="235"/>
      <c r="CQ278" s="235"/>
      <c r="CR278" s="235"/>
      <c r="CS278" s="235"/>
      <c r="CT278" s="235"/>
      <c r="CU278" s="235"/>
      <c r="CV278" s="235"/>
      <c r="CW278" s="235"/>
      <c r="CX278" s="235"/>
      <c r="CY278" s="235"/>
      <c r="CZ278" s="235"/>
      <c r="DA278" s="235"/>
      <c r="DB278" s="235"/>
      <c r="DC278" s="235"/>
      <c r="DD278" s="235"/>
      <c r="DE278" s="235"/>
      <c r="DF278" s="235"/>
      <c r="DG278" s="235"/>
      <c r="DH278" s="235"/>
      <c r="DI278" s="235"/>
      <c r="DJ278" s="235"/>
      <c r="DK278" s="235"/>
      <c r="DL278" s="235"/>
      <c r="DM278" s="235"/>
      <c r="DN278" s="235"/>
      <c r="DO278" s="235"/>
      <c r="DP278" s="235"/>
      <c r="DQ278" s="235"/>
      <c r="DR278" s="235"/>
      <c r="DS278" s="235"/>
      <c r="DT278" s="235"/>
      <c r="DU278" s="235"/>
      <c r="DV278" s="235"/>
      <c r="DW278" s="235"/>
      <c r="DX278" s="235"/>
      <c r="DY278" s="235"/>
      <c r="DZ278" s="235"/>
      <c r="EA278" s="235"/>
      <c r="EB278" s="235"/>
      <c r="EC278" s="235"/>
      <c r="ED278" s="235"/>
      <c r="EE278" s="235"/>
      <c r="EF278" s="235"/>
      <c r="EG278" s="235"/>
      <c r="EH278" s="235"/>
      <c r="EI278" s="235"/>
      <c r="EJ278" s="235"/>
      <c r="EK278" s="235"/>
      <c r="EL278" s="235"/>
      <c r="EM278" s="235"/>
      <c r="EN278" s="235"/>
      <c r="EO278" s="235"/>
      <c r="EP278" s="235"/>
      <c r="EQ278" s="235"/>
      <c r="ER278" s="235"/>
      <c r="ES278" s="235"/>
      <c r="ET278" s="235"/>
      <c r="EU278" s="235"/>
      <c r="EV278" s="235"/>
      <c r="EW278" s="235"/>
      <c r="EX278" s="235"/>
      <c r="EY278" s="235"/>
      <c r="EZ278" s="235"/>
      <c r="FA278" s="235"/>
      <c r="FB278" s="235"/>
      <c r="FC278" s="235"/>
      <c r="FD278" s="235"/>
    </row>
  </sheetData>
  <mergeCells count="202">
    <mergeCell ref="FA7:FB9"/>
    <mergeCell ref="FC7:FD9"/>
    <mergeCell ref="CC11:CC50"/>
    <mergeCell ref="EE8:EI9"/>
    <mergeCell ref="EJ8:EM9"/>
    <mergeCell ref="EN8:EQ9"/>
    <mergeCell ref="ER8:ES9"/>
    <mergeCell ref="ET8:EU9"/>
    <mergeCell ref="EV8:EZ9"/>
    <mergeCell ref="DL8:DM9"/>
    <mergeCell ref="DN8:DR9"/>
    <mergeCell ref="DS8:DV9"/>
    <mergeCell ref="DW8:DZ9"/>
    <mergeCell ref="EA8:EB9"/>
    <mergeCell ref="EC8:ED9"/>
    <mergeCell ref="CS8:CT9"/>
    <mergeCell ref="CU8:CV9"/>
    <mergeCell ref="CW8:DA9"/>
    <mergeCell ref="CT11:CT50"/>
    <mergeCell ref="DK11:DK50"/>
    <mergeCell ref="EB11:EB50"/>
    <mergeCell ref="ES11:ES50"/>
    <mergeCell ref="BG8:BJ9"/>
    <mergeCell ref="BK8:BL9"/>
    <mergeCell ref="BM8:BN9"/>
    <mergeCell ref="BO8:BS9"/>
    <mergeCell ref="BT8:BW9"/>
    <mergeCell ref="M11:M50"/>
    <mergeCell ref="AD11:AD50"/>
    <mergeCell ref="AU11:AU50"/>
    <mergeCell ref="BL11:BL50"/>
    <mergeCell ref="DB8:DE9"/>
    <mergeCell ref="DF8:DI9"/>
    <mergeCell ref="DJ8:DK9"/>
    <mergeCell ref="D8:G9"/>
    <mergeCell ref="H8:K9"/>
    <mergeCell ref="L8:M9"/>
    <mergeCell ref="N8:O9"/>
    <mergeCell ref="P8:T9"/>
    <mergeCell ref="U8:X9"/>
    <mergeCell ref="Y8:AB9"/>
    <mergeCell ref="AC8:AD9"/>
    <mergeCell ref="AE8:AF9"/>
    <mergeCell ref="DS6:DT6"/>
    <mergeCell ref="AP6:AR6"/>
    <mergeCell ref="AG8:AK9"/>
    <mergeCell ref="AL8:AO9"/>
    <mergeCell ref="AP8:AS9"/>
    <mergeCell ref="AT8:AU9"/>
    <mergeCell ref="AV8:AW9"/>
    <mergeCell ref="AX8:BB9"/>
    <mergeCell ref="BX8:CA9"/>
    <mergeCell ref="CB8:CC9"/>
    <mergeCell ref="CD8:CE9"/>
    <mergeCell ref="CF8:CJ9"/>
    <mergeCell ref="CK8:CN9"/>
    <mergeCell ref="CO8:CR9"/>
    <mergeCell ref="BC8:BF9"/>
    <mergeCell ref="EN5:EO5"/>
    <mergeCell ref="EV5:EW5"/>
    <mergeCell ref="DR5:DS5"/>
    <mergeCell ref="DT5:DV5"/>
    <mergeCell ref="DW5:DX5"/>
    <mergeCell ref="EW6:EX6"/>
    <mergeCell ref="D7:T7"/>
    <mergeCell ref="U7:AK7"/>
    <mergeCell ref="AL7:BB7"/>
    <mergeCell ref="BC7:BS7"/>
    <mergeCell ref="BT7:CJ7"/>
    <mergeCell ref="CK7:DA7"/>
    <mergeCell ref="DB7:DR7"/>
    <mergeCell ref="DS7:EI7"/>
    <mergeCell ref="EJ7:EZ7"/>
    <mergeCell ref="DV6:DW6"/>
    <mergeCell ref="DX6:DZ6"/>
    <mergeCell ref="EF6:EG6"/>
    <mergeCell ref="EJ6:EK6"/>
    <mergeCell ref="EM6:EN6"/>
    <mergeCell ref="EO6:EQ6"/>
    <mergeCell ref="BP6:BQ6"/>
    <mergeCell ref="BS6:DB6"/>
    <mergeCell ref="D6:H6"/>
    <mergeCell ref="L6:M6"/>
    <mergeCell ref="N6:O6"/>
    <mergeCell ref="Q6:R6"/>
    <mergeCell ref="S6:T6"/>
    <mergeCell ref="AK6:AO6"/>
    <mergeCell ref="DE5:DF5"/>
    <mergeCell ref="DG5:DI5"/>
    <mergeCell ref="DO5:DP5"/>
    <mergeCell ref="AY5:AZ5"/>
    <mergeCell ref="BB5:BF5"/>
    <mergeCell ref="BG5:BI5"/>
    <mergeCell ref="BJ5:BK5"/>
    <mergeCell ref="BO5:BP5"/>
    <mergeCell ref="DB5:DC5"/>
    <mergeCell ref="AS6:AT6"/>
    <mergeCell ref="AX6:AY6"/>
    <mergeCell ref="BF6:BG6"/>
    <mergeCell ref="BI6:BJ6"/>
    <mergeCell ref="BK6:BN6"/>
    <mergeCell ref="DC6:DE6"/>
    <mergeCell ref="DF6:DG6"/>
    <mergeCell ref="DN6:DO6"/>
    <mergeCell ref="EJ4:EK4"/>
    <mergeCell ref="EM4:EN4"/>
    <mergeCell ref="EO4:EQ4"/>
    <mergeCell ref="EW4:EX4"/>
    <mergeCell ref="F5:K5"/>
    <mergeCell ref="L5:M5"/>
    <mergeCell ref="N5:O5"/>
    <mergeCell ref="AO5:AP5"/>
    <mergeCell ref="AR5:AS5"/>
    <mergeCell ref="AT5:AW5"/>
    <mergeCell ref="DF4:DG4"/>
    <mergeCell ref="DN4:DO4"/>
    <mergeCell ref="DS4:DT4"/>
    <mergeCell ref="DV4:DW4"/>
    <mergeCell ref="DX4:DZ4"/>
    <mergeCell ref="EF4:EG4"/>
    <mergeCell ref="BF4:BG4"/>
    <mergeCell ref="BI4:BJ4"/>
    <mergeCell ref="BK4:BN4"/>
    <mergeCell ref="BP4:BQ4"/>
    <mergeCell ref="BS4:DB4"/>
    <mergeCell ref="DC4:DE4"/>
    <mergeCell ref="EE5:EF5"/>
    <mergeCell ref="EK5:EM5"/>
    <mergeCell ref="AC4:AF4"/>
    <mergeCell ref="AH4:AI4"/>
    <mergeCell ref="AK4:AO4"/>
    <mergeCell ref="AP4:AR4"/>
    <mergeCell ref="AS4:AT4"/>
    <mergeCell ref="AX4:AY4"/>
    <mergeCell ref="DF3:DG3"/>
    <mergeCell ref="DN3:DO3"/>
    <mergeCell ref="DS3:DT3"/>
    <mergeCell ref="BF3:BG3"/>
    <mergeCell ref="BI3:BJ3"/>
    <mergeCell ref="BK3:BN3"/>
    <mergeCell ref="BP3:BQ3"/>
    <mergeCell ref="BS3:DB3"/>
    <mergeCell ref="DC3:DE3"/>
    <mergeCell ref="AX2:AY2"/>
    <mergeCell ref="BF2:BG2"/>
    <mergeCell ref="BI2:BJ2"/>
    <mergeCell ref="BK2:BN2"/>
    <mergeCell ref="BP2:BQ2"/>
    <mergeCell ref="EJ3:EK3"/>
    <mergeCell ref="EM3:EN3"/>
    <mergeCell ref="EO3:EQ3"/>
    <mergeCell ref="EW3:EX3"/>
    <mergeCell ref="DV3:DW3"/>
    <mergeCell ref="DX3:DZ3"/>
    <mergeCell ref="EF3:EG3"/>
    <mergeCell ref="EM2:EN2"/>
    <mergeCell ref="EO2:EQ2"/>
    <mergeCell ref="EW2:EX2"/>
    <mergeCell ref="BS2:DB2"/>
    <mergeCell ref="DC2:DE2"/>
    <mergeCell ref="DF2:DG2"/>
    <mergeCell ref="DN2:DO2"/>
    <mergeCell ref="DS2:DT2"/>
    <mergeCell ref="DV2:DW2"/>
    <mergeCell ref="DX2:DZ2"/>
    <mergeCell ref="EF2:EG2"/>
    <mergeCell ref="EJ2:EK2"/>
    <mergeCell ref="B2:C9"/>
    <mergeCell ref="D2:T2"/>
    <mergeCell ref="AH2:AI2"/>
    <mergeCell ref="AK2:AO2"/>
    <mergeCell ref="AP2:AR2"/>
    <mergeCell ref="DC1:DE1"/>
    <mergeCell ref="DF1:DG1"/>
    <mergeCell ref="DN1:DO1"/>
    <mergeCell ref="DS1:DT1"/>
    <mergeCell ref="AX1:AY1"/>
    <mergeCell ref="BF1:BG1"/>
    <mergeCell ref="BI1:BJ1"/>
    <mergeCell ref="BK1:BN1"/>
    <mergeCell ref="BP1:BQ1"/>
    <mergeCell ref="BS1:DB1"/>
    <mergeCell ref="D1:T1"/>
    <mergeCell ref="AC1:AF1"/>
    <mergeCell ref="D3:T3"/>
    <mergeCell ref="AH3:AI3"/>
    <mergeCell ref="AK3:AO3"/>
    <mergeCell ref="AP3:AR3"/>
    <mergeCell ref="AS3:AT3"/>
    <mergeCell ref="AX3:AY3"/>
    <mergeCell ref="AS2:AT2"/>
    <mergeCell ref="AH1:AI1"/>
    <mergeCell ref="AK1:AO1"/>
    <mergeCell ref="AP1:AR1"/>
    <mergeCell ref="AS1:AT1"/>
    <mergeCell ref="EF1:EG1"/>
    <mergeCell ref="EJ1:EK1"/>
    <mergeCell ref="EM1:EN1"/>
    <mergeCell ref="EO1:EQ1"/>
    <mergeCell ref="EW1:EX1"/>
    <mergeCell ref="DV1:DW1"/>
    <mergeCell ref="DX1:DZ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-0.249977111117893"/>
  </sheetPr>
  <dimension ref="A1:CI53"/>
  <sheetViews>
    <sheetView view="pageBreakPreview" zoomScale="30" zoomScaleNormal="30" zoomScaleSheetLayoutView="30" workbookViewId="0">
      <selection activeCell="R28" sqref="R28"/>
    </sheetView>
  </sheetViews>
  <sheetFormatPr baseColWidth="10" defaultColWidth="11.42578125" defaultRowHeight="90" customHeight="1" x14ac:dyDescent="0.5"/>
  <cols>
    <col min="1" max="1" width="4.140625" style="5" customWidth="1"/>
    <col min="2" max="2" width="26.7109375" style="24" customWidth="1"/>
    <col min="3" max="3" width="44.42578125" style="24" customWidth="1"/>
    <col min="4" max="4" width="28.42578125" style="24" customWidth="1"/>
    <col min="5" max="5" width="29" style="24" customWidth="1"/>
    <col min="6" max="12" width="20.5703125" style="24" customWidth="1"/>
    <col min="13" max="13" width="43" style="24" customWidth="1"/>
    <col min="14" max="14" width="69" style="24" customWidth="1"/>
    <col min="15" max="15" width="13.42578125" style="24" customWidth="1"/>
    <col min="16" max="42" width="11.42578125" style="30"/>
    <col min="43" max="60" width="11.42578125" style="32"/>
    <col min="61" max="87" width="11.42578125" style="5"/>
  </cols>
  <sheetData>
    <row r="1" spans="2:14" ht="202.5" customHeight="1" thickBot="1" x14ac:dyDescent="0.55000000000000004">
      <c r="B1" s="1267" t="s">
        <v>960</v>
      </c>
      <c r="C1" s="1268"/>
      <c r="D1" s="1268"/>
      <c r="E1" s="1268"/>
      <c r="F1" s="1268"/>
      <c r="G1" s="1268"/>
      <c r="H1" s="1268"/>
      <c r="I1" s="1268"/>
      <c r="J1" s="1268"/>
      <c r="K1" s="1268"/>
      <c r="L1" s="1268"/>
      <c r="M1" s="1268"/>
      <c r="N1" s="1269"/>
    </row>
    <row r="2" spans="2:14" ht="64.5" customHeight="1" thickBot="1" x14ac:dyDescent="0.55000000000000004">
      <c r="B2" s="1215" t="s">
        <v>256</v>
      </c>
      <c r="C2" s="1216"/>
      <c r="D2" s="1216"/>
      <c r="E2" s="1216"/>
      <c r="F2" s="1216"/>
      <c r="G2" s="1216"/>
      <c r="H2" s="1216"/>
      <c r="I2" s="1216"/>
      <c r="J2" s="1216"/>
      <c r="K2" s="1216"/>
      <c r="L2" s="1216"/>
      <c r="M2" s="1216"/>
      <c r="N2" s="1217"/>
    </row>
    <row r="3" spans="2:14" ht="50.1" customHeight="1" x14ac:dyDescent="0.5">
      <c r="B3" s="1274" t="s">
        <v>15</v>
      </c>
      <c r="C3" s="1275"/>
      <c r="D3" s="1275"/>
      <c r="E3" s="1275"/>
      <c r="F3" s="1275"/>
      <c r="G3" s="1275"/>
      <c r="H3" s="1132" t="str">
        <f>DATOS!C11</f>
        <v xml:space="preserve"> TRELLES ORDÓÑEZ CAROL ALEXANDRA</v>
      </c>
      <c r="I3" s="1133"/>
      <c r="J3" s="1133"/>
      <c r="K3" s="1133"/>
      <c r="L3" s="1133"/>
      <c r="M3" s="1133"/>
      <c r="N3" s="1134"/>
    </row>
    <row r="4" spans="2:14" ht="50.1" customHeight="1" x14ac:dyDescent="0.5">
      <c r="B4" s="1276" t="s">
        <v>257</v>
      </c>
      <c r="C4" s="1277"/>
      <c r="D4" s="1277"/>
      <c r="E4" s="1277"/>
      <c r="F4" s="1277"/>
      <c r="G4" s="1277"/>
      <c r="H4" s="1285" t="s">
        <v>258</v>
      </c>
      <c r="I4" s="1285"/>
      <c r="J4" s="1285"/>
      <c r="K4" s="1285"/>
      <c r="L4" s="1285"/>
      <c r="M4" s="1285"/>
      <c r="N4" s="616" t="s">
        <v>259</v>
      </c>
    </row>
    <row r="5" spans="2:14" ht="50.1" customHeight="1" x14ac:dyDescent="0.5">
      <c r="B5" s="1276" t="s">
        <v>260</v>
      </c>
      <c r="C5" s="1277"/>
      <c r="D5" s="1277"/>
      <c r="E5" s="1277"/>
      <c r="F5" s="1277"/>
      <c r="G5" s="1277"/>
      <c r="H5" s="1282" t="str">
        <f>DATOS!C14</f>
        <v>SEGUNDO</v>
      </c>
      <c r="I5" s="1282"/>
      <c r="J5" s="1282"/>
      <c r="K5" s="1282"/>
      <c r="L5" s="617" t="str">
        <f>DATOS!C15</f>
        <v>"A"</v>
      </c>
      <c r="M5" s="1283"/>
      <c r="N5" s="1284"/>
    </row>
    <row r="6" spans="2:14" ht="50.1" customHeight="1" x14ac:dyDescent="0.5">
      <c r="B6" s="1276" t="s">
        <v>160</v>
      </c>
      <c r="C6" s="1277"/>
      <c r="D6" s="1277"/>
      <c r="E6" s="1277"/>
      <c r="F6" s="1277"/>
      <c r="G6" s="1277"/>
      <c r="H6" s="1213" t="s">
        <v>955</v>
      </c>
      <c r="I6" s="1213"/>
      <c r="J6" s="1213"/>
      <c r="K6" s="1213"/>
      <c r="L6" s="1213"/>
      <c r="M6" s="1213"/>
      <c r="N6" s="1214"/>
    </row>
    <row r="7" spans="2:14" ht="50.1" customHeight="1" x14ac:dyDescent="0.5">
      <c r="B7" s="1276" t="s">
        <v>261</v>
      </c>
      <c r="C7" s="1277"/>
      <c r="D7" s="1277"/>
      <c r="E7" s="1277"/>
      <c r="F7" s="1277"/>
      <c r="G7" s="1277"/>
      <c r="H7" s="1278"/>
      <c r="I7" s="1278"/>
      <c r="J7" s="1278"/>
      <c r="K7" s="1278"/>
      <c r="L7" s="1278"/>
      <c r="M7" s="1278"/>
      <c r="N7" s="1279"/>
    </row>
    <row r="8" spans="2:14" ht="50.1" customHeight="1" thickBot="1" x14ac:dyDescent="0.55000000000000004">
      <c r="B8" s="1286" t="s">
        <v>262</v>
      </c>
      <c r="C8" s="1287"/>
      <c r="D8" s="1287"/>
      <c r="E8" s="1287"/>
      <c r="F8" s="1287"/>
      <c r="G8" s="1287"/>
      <c r="H8" s="1280"/>
      <c r="I8" s="1280"/>
      <c r="J8" s="1280"/>
      <c r="K8" s="1280"/>
      <c r="L8" s="1280"/>
      <c r="M8" s="1280"/>
      <c r="N8" s="1281"/>
    </row>
    <row r="9" spans="2:14" ht="59.25" customHeight="1" thickBot="1" x14ac:dyDescent="0.55000000000000004">
      <c r="B9" s="1215" t="s">
        <v>263</v>
      </c>
      <c r="C9" s="1216"/>
      <c r="D9" s="1216"/>
      <c r="E9" s="1216"/>
      <c r="F9" s="1216"/>
      <c r="G9" s="1216"/>
      <c r="H9" s="1216"/>
      <c r="I9" s="1216"/>
      <c r="J9" s="1216"/>
      <c r="K9" s="1216"/>
      <c r="L9" s="1216"/>
      <c r="M9" s="1216"/>
      <c r="N9" s="1217"/>
    </row>
    <row r="10" spans="2:14" ht="50.1" customHeight="1" x14ac:dyDescent="0.5">
      <c r="B10" s="1149" t="s">
        <v>264</v>
      </c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1"/>
    </row>
    <row r="11" spans="2:14" ht="50.1" customHeight="1" x14ac:dyDescent="0.5">
      <c r="B11" s="1152" t="s">
        <v>265</v>
      </c>
      <c r="C11" s="1153"/>
      <c r="D11" s="1153"/>
      <c r="E11" s="1153"/>
      <c r="F11" s="1153"/>
      <c r="G11" s="1153"/>
      <c r="H11" s="1153"/>
      <c r="I11" s="1153"/>
      <c r="J11" s="1153"/>
      <c r="K11" s="1153"/>
      <c r="L11" s="1153"/>
      <c r="M11" s="1153"/>
      <c r="N11" s="1154"/>
    </row>
    <row r="12" spans="2:14" ht="50.1" customHeight="1" x14ac:dyDescent="0.5">
      <c r="B12" s="279" t="s">
        <v>266</v>
      </c>
      <c r="C12" s="1161" t="s">
        <v>267</v>
      </c>
      <c r="D12" s="1161"/>
      <c r="E12" s="1161"/>
      <c r="F12" s="1161"/>
      <c r="G12" s="1161"/>
      <c r="H12" s="1161"/>
      <c r="I12" s="1161"/>
      <c r="J12" s="1161"/>
      <c r="K12" s="1161"/>
      <c r="L12" s="1161"/>
      <c r="M12" s="1161"/>
      <c r="N12" s="1162"/>
    </row>
    <row r="13" spans="2:14" ht="50.1" customHeight="1" x14ac:dyDescent="0.5">
      <c r="B13" s="279" t="s">
        <v>268</v>
      </c>
      <c r="C13" s="1161" t="s">
        <v>269</v>
      </c>
      <c r="D13" s="1161"/>
      <c r="E13" s="1161"/>
      <c r="F13" s="1161"/>
      <c r="G13" s="1161"/>
      <c r="H13" s="1161"/>
      <c r="I13" s="1161"/>
      <c r="J13" s="1161"/>
      <c r="K13" s="1161"/>
      <c r="L13" s="1161"/>
      <c r="M13" s="1161"/>
      <c r="N13" s="1162"/>
    </row>
    <row r="14" spans="2:14" ht="50.1" customHeight="1" x14ac:dyDescent="0.5">
      <c r="B14" s="279" t="s">
        <v>270</v>
      </c>
      <c r="C14" s="1161" t="s">
        <v>271</v>
      </c>
      <c r="D14" s="1161"/>
      <c r="E14" s="1161"/>
      <c r="F14" s="1161"/>
      <c r="G14" s="1161"/>
      <c r="H14" s="1161"/>
      <c r="I14" s="1161"/>
      <c r="J14" s="1161"/>
      <c r="K14" s="1161"/>
      <c r="L14" s="1161"/>
      <c r="M14" s="1161"/>
      <c r="N14" s="1162"/>
    </row>
    <row r="15" spans="2:14" ht="50.1" customHeight="1" x14ac:dyDescent="0.5">
      <c r="B15" s="1155" t="s">
        <v>272</v>
      </c>
      <c r="C15" s="1156"/>
      <c r="D15" s="1156"/>
      <c r="E15" s="1156"/>
      <c r="F15" s="1156"/>
      <c r="G15" s="1156"/>
      <c r="H15" s="1156"/>
      <c r="I15" s="1156"/>
      <c r="J15" s="1156"/>
      <c r="K15" s="1156"/>
      <c r="L15" s="1156"/>
      <c r="M15" s="1156"/>
      <c r="N15" s="1157"/>
    </row>
    <row r="16" spans="2:14" ht="50.1" customHeight="1" x14ac:dyDescent="0.5">
      <c r="B16" s="279" t="s">
        <v>273</v>
      </c>
      <c r="C16" s="1161" t="s">
        <v>274</v>
      </c>
      <c r="D16" s="1161"/>
      <c r="E16" s="1161"/>
      <c r="F16" s="1161"/>
      <c r="G16" s="1161"/>
      <c r="H16" s="1161"/>
      <c r="I16" s="1161"/>
      <c r="J16" s="1161"/>
      <c r="K16" s="1161"/>
      <c r="L16" s="1161"/>
      <c r="M16" s="1161"/>
      <c r="N16" s="1162"/>
    </row>
    <row r="17" spans="2:14" ht="50.1" customHeight="1" thickBot="1" x14ac:dyDescent="0.55000000000000004">
      <c r="B17" s="1158" t="s">
        <v>275</v>
      </c>
      <c r="C17" s="1159"/>
      <c r="D17" s="1159"/>
      <c r="E17" s="1159"/>
      <c r="F17" s="1159"/>
      <c r="G17" s="1159"/>
      <c r="H17" s="1159"/>
      <c r="I17" s="1159"/>
      <c r="J17" s="1159"/>
      <c r="K17" s="1159"/>
      <c r="L17" s="1159"/>
      <c r="M17" s="1159"/>
      <c r="N17" s="1160"/>
    </row>
    <row r="18" spans="2:14" ht="59.25" customHeight="1" thickBot="1" x14ac:dyDescent="0.55000000000000004">
      <c r="B18" s="1215" t="s">
        <v>276</v>
      </c>
      <c r="C18" s="1216"/>
      <c r="D18" s="1216"/>
      <c r="E18" s="1216"/>
      <c r="F18" s="1216"/>
      <c r="G18" s="1216"/>
      <c r="H18" s="1216"/>
      <c r="I18" s="1216"/>
      <c r="J18" s="1216"/>
      <c r="K18" s="1216"/>
      <c r="L18" s="1216"/>
      <c r="M18" s="1216"/>
      <c r="N18" s="1217"/>
    </row>
    <row r="19" spans="2:14" ht="64.5" customHeight="1" thickBot="1" x14ac:dyDescent="0.55000000000000004">
      <c r="B19" s="1270" t="s">
        <v>264</v>
      </c>
      <c r="C19" s="1271"/>
      <c r="D19" s="1271"/>
      <c r="E19" s="1271"/>
      <c r="F19" s="1271"/>
      <c r="G19" s="1271"/>
      <c r="H19" s="1271"/>
      <c r="I19" s="1271"/>
      <c r="J19" s="1271"/>
      <c r="K19" s="1271"/>
      <c r="L19" s="1271"/>
      <c r="M19" s="1272"/>
      <c r="N19" s="1273"/>
    </row>
    <row r="20" spans="2:14" ht="64.5" customHeight="1" thickBot="1" x14ac:dyDescent="0.55000000000000004">
      <c r="B20" s="1240" t="s">
        <v>277</v>
      </c>
      <c r="C20" s="1241"/>
      <c r="D20" s="1241"/>
      <c r="E20" s="1242"/>
      <c r="F20" s="1252" t="s">
        <v>111</v>
      </c>
      <c r="G20" s="1253"/>
      <c r="H20" s="1253"/>
      <c r="I20" s="1253"/>
      <c r="J20" s="1253"/>
      <c r="K20" s="1253"/>
      <c r="L20" s="1254"/>
      <c r="M20" s="615" t="s">
        <v>278</v>
      </c>
      <c r="N20" s="615" t="s">
        <v>279</v>
      </c>
    </row>
    <row r="21" spans="2:14" ht="50.1" customHeight="1" x14ac:dyDescent="0.5">
      <c r="B21" s="1243" t="s">
        <v>38</v>
      </c>
      <c r="C21" s="1244"/>
      <c r="D21" s="1244"/>
      <c r="E21" s="1245"/>
      <c r="F21" s="1255" t="str">
        <f>H3</f>
        <v xml:space="preserve"> TRELLES ORDÓÑEZ CAROL ALEXANDRA</v>
      </c>
      <c r="G21" s="1256"/>
      <c r="H21" s="1256"/>
      <c r="I21" s="1256"/>
      <c r="J21" s="1256"/>
      <c r="K21" s="1256"/>
      <c r="L21" s="1257"/>
      <c r="M21" s="358"/>
      <c r="N21" s="25"/>
    </row>
    <row r="22" spans="2:14" ht="50.1" customHeight="1" x14ac:dyDescent="0.5">
      <c r="B22" s="1237" t="s">
        <v>40</v>
      </c>
      <c r="C22" s="1238"/>
      <c r="D22" s="1238"/>
      <c r="E22" s="1239"/>
      <c r="F22" s="1249" t="str">
        <f>H3</f>
        <v xml:space="preserve"> TRELLES ORDÓÑEZ CAROL ALEXANDRA</v>
      </c>
      <c r="G22" s="1250"/>
      <c r="H22" s="1250"/>
      <c r="I22" s="1250"/>
      <c r="J22" s="1250"/>
      <c r="K22" s="1250"/>
      <c r="L22" s="1251"/>
      <c r="M22" s="359"/>
      <c r="N22" s="26"/>
    </row>
    <row r="23" spans="2:14" ht="50.1" customHeight="1" x14ac:dyDescent="0.5">
      <c r="B23" s="1237" t="s">
        <v>44</v>
      </c>
      <c r="C23" s="1238"/>
      <c r="D23" s="1238"/>
      <c r="E23" s="1239"/>
      <c r="F23" s="1249" t="str">
        <f>H3</f>
        <v xml:space="preserve"> TRELLES ORDÓÑEZ CAROL ALEXANDRA</v>
      </c>
      <c r="G23" s="1250"/>
      <c r="H23" s="1250"/>
      <c r="I23" s="1250"/>
      <c r="J23" s="1250"/>
      <c r="K23" s="1250"/>
      <c r="L23" s="1251"/>
      <c r="M23" s="359"/>
      <c r="N23" s="26"/>
    </row>
    <row r="24" spans="2:14" ht="50.1" customHeight="1" x14ac:dyDescent="0.5">
      <c r="B24" s="1237" t="s">
        <v>42</v>
      </c>
      <c r="C24" s="1238"/>
      <c r="D24" s="1238"/>
      <c r="E24" s="1239"/>
      <c r="F24" s="1249" t="str">
        <f>H3</f>
        <v xml:space="preserve"> TRELLES ORDÓÑEZ CAROL ALEXANDRA</v>
      </c>
      <c r="G24" s="1250"/>
      <c r="H24" s="1250"/>
      <c r="I24" s="1250"/>
      <c r="J24" s="1250"/>
      <c r="K24" s="1250"/>
      <c r="L24" s="1251"/>
      <c r="M24" s="359"/>
      <c r="N24" s="26"/>
    </row>
    <row r="25" spans="2:14" ht="50.1" customHeight="1" x14ac:dyDescent="0.5">
      <c r="B25" s="1237" t="s">
        <v>47</v>
      </c>
      <c r="C25" s="1238"/>
      <c r="D25" s="1238"/>
      <c r="E25" s="1239"/>
      <c r="F25" s="1249" t="str">
        <f>DATOS!B25</f>
        <v xml:space="preserve"> ZAMBRANO PISCO ANGIE YULIANA</v>
      </c>
      <c r="G25" s="1250"/>
      <c r="H25" s="1250"/>
      <c r="I25" s="1250"/>
      <c r="J25" s="1250"/>
      <c r="K25" s="1250"/>
      <c r="L25" s="1251"/>
      <c r="M25" s="359"/>
      <c r="N25" s="26"/>
    </row>
    <row r="26" spans="2:14" ht="50.1" customHeight="1" x14ac:dyDescent="0.5">
      <c r="B26" s="1237" t="s">
        <v>52</v>
      </c>
      <c r="C26" s="1238"/>
      <c r="D26" s="1238"/>
      <c r="E26" s="1239"/>
      <c r="F26" s="1249" t="str">
        <f>DATOS!B26</f>
        <v xml:space="preserve"> AVALO DEL VAL LISSIS DE LA CARIDAD </v>
      </c>
      <c r="G26" s="1250"/>
      <c r="H26" s="1250"/>
      <c r="I26" s="1250"/>
      <c r="J26" s="1250"/>
      <c r="K26" s="1250"/>
      <c r="L26" s="1251"/>
      <c r="M26" s="359"/>
      <c r="N26" s="26"/>
    </row>
    <row r="27" spans="2:14" ht="50.1" customHeight="1" x14ac:dyDescent="0.5">
      <c r="B27" s="1237" t="s">
        <v>50</v>
      </c>
      <c r="C27" s="1238"/>
      <c r="D27" s="1238"/>
      <c r="E27" s="1239"/>
      <c r="F27" s="1249" t="str">
        <f>DATOS!B27</f>
        <v xml:space="preserve"> FONG RIVADENEIRA KAYLEE SELENE</v>
      </c>
      <c r="G27" s="1250"/>
      <c r="H27" s="1250"/>
      <c r="I27" s="1250"/>
      <c r="J27" s="1250"/>
      <c r="K27" s="1250"/>
      <c r="L27" s="1251"/>
      <c r="M27" s="359"/>
      <c r="N27" s="26"/>
    </row>
    <row r="28" spans="2:14" ht="50.1" customHeight="1" x14ac:dyDescent="0.5">
      <c r="B28" s="1237" t="s">
        <v>39</v>
      </c>
      <c r="C28" s="1238"/>
      <c r="D28" s="1238"/>
      <c r="E28" s="1239"/>
      <c r="F28" s="1249" t="str">
        <f>H3</f>
        <v xml:space="preserve"> TRELLES ORDÓÑEZ CAROL ALEXANDRA</v>
      </c>
      <c r="G28" s="1250"/>
      <c r="H28" s="1250"/>
      <c r="I28" s="1250"/>
      <c r="J28" s="1250"/>
      <c r="K28" s="1250"/>
      <c r="L28" s="1251"/>
      <c r="M28" s="359"/>
      <c r="N28" s="26"/>
    </row>
    <row r="29" spans="2:14" ht="50.1" customHeight="1" thickBot="1" x14ac:dyDescent="0.55000000000000004">
      <c r="B29" s="1218" t="s">
        <v>55</v>
      </c>
      <c r="C29" s="1219"/>
      <c r="D29" s="1219"/>
      <c r="E29" s="1220"/>
      <c r="F29" s="1246" t="str">
        <f>DATOS!B28</f>
        <v xml:space="preserve"> MAYORGA ABAD ANDRÉS GENARO</v>
      </c>
      <c r="G29" s="1247"/>
      <c r="H29" s="1247"/>
      <c r="I29" s="1247"/>
      <c r="J29" s="1247"/>
      <c r="K29" s="1247"/>
      <c r="L29" s="1248"/>
      <c r="M29" s="360"/>
      <c r="N29" s="27"/>
    </row>
    <row r="30" spans="2:14" ht="69.75" customHeight="1" thickBot="1" x14ac:dyDescent="0.55000000000000004">
      <c r="B30" s="1227" t="s">
        <v>265</v>
      </c>
      <c r="C30" s="1228"/>
      <c r="D30" s="1228"/>
      <c r="E30" s="1228"/>
      <c r="F30" s="1229"/>
      <c r="G30" s="1229"/>
      <c r="H30" s="1229"/>
      <c r="I30" s="1229"/>
      <c r="J30" s="1229"/>
      <c r="K30" s="1229"/>
      <c r="L30" s="1229"/>
      <c r="M30" s="1228"/>
      <c r="N30" s="1230"/>
    </row>
    <row r="31" spans="2:14" ht="160.5" customHeight="1" thickBot="1" x14ac:dyDescent="0.55000000000000004">
      <c r="B31" s="1224" t="s">
        <v>949</v>
      </c>
      <c r="C31" s="1225"/>
      <c r="D31" s="1225"/>
      <c r="E31" s="1225"/>
      <c r="F31" s="1225"/>
      <c r="G31" s="1225"/>
      <c r="H31" s="1225"/>
      <c r="I31" s="1225"/>
      <c r="J31" s="1225"/>
      <c r="K31" s="1225"/>
      <c r="L31" s="1225"/>
      <c r="M31" s="1225"/>
      <c r="N31" s="1226"/>
    </row>
    <row r="32" spans="2:14" ht="399.95" customHeight="1" x14ac:dyDescent="0.5">
      <c r="B32" s="1231"/>
      <c r="C32" s="1232"/>
      <c r="D32" s="1232"/>
      <c r="E32" s="1232"/>
      <c r="F32" s="1232"/>
      <c r="G32" s="1232"/>
      <c r="H32" s="1232"/>
      <c r="I32" s="1232"/>
      <c r="J32" s="1232"/>
      <c r="K32" s="1232"/>
      <c r="L32" s="1232"/>
      <c r="M32" s="1232"/>
      <c r="N32" s="1233"/>
    </row>
    <row r="33" spans="2:14" ht="399.95" customHeight="1" thickBot="1" x14ac:dyDescent="0.55000000000000004">
      <c r="B33" s="1234"/>
      <c r="C33" s="1235"/>
      <c r="D33" s="1235"/>
      <c r="E33" s="1235"/>
      <c r="F33" s="1235"/>
      <c r="G33" s="1235"/>
      <c r="H33" s="1235"/>
      <c r="I33" s="1235"/>
      <c r="J33" s="1235"/>
      <c r="K33" s="1235"/>
      <c r="L33" s="1235"/>
      <c r="M33" s="1235"/>
      <c r="N33" s="1236"/>
    </row>
    <row r="34" spans="2:14" ht="105" customHeight="1" thickBot="1" x14ac:dyDescent="0.55000000000000004">
      <c r="B34" s="1224" t="s">
        <v>948</v>
      </c>
      <c r="C34" s="1225"/>
      <c r="D34" s="1225"/>
      <c r="E34" s="1225"/>
      <c r="F34" s="1225"/>
      <c r="G34" s="1225"/>
      <c r="H34" s="1225"/>
      <c r="I34" s="1225"/>
      <c r="J34" s="1225"/>
      <c r="K34" s="1225"/>
      <c r="L34" s="1225"/>
      <c r="M34" s="1225"/>
      <c r="N34" s="1226"/>
    </row>
    <row r="35" spans="2:14" ht="399.95" customHeight="1" x14ac:dyDescent="0.5">
      <c r="B35" s="1231"/>
      <c r="C35" s="1232"/>
      <c r="D35" s="1232"/>
      <c r="E35" s="1232"/>
      <c r="F35" s="1232"/>
      <c r="G35" s="1232"/>
      <c r="H35" s="1232"/>
      <c r="I35" s="1232"/>
      <c r="J35" s="1232"/>
      <c r="K35" s="1232"/>
      <c r="L35" s="1232"/>
      <c r="M35" s="1232"/>
      <c r="N35" s="1233"/>
    </row>
    <row r="36" spans="2:14" ht="399.95" customHeight="1" thickBot="1" x14ac:dyDescent="0.55000000000000004">
      <c r="B36" s="1234"/>
      <c r="C36" s="1235"/>
      <c r="D36" s="1235"/>
      <c r="E36" s="1235"/>
      <c r="F36" s="1235"/>
      <c r="G36" s="1235"/>
      <c r="H36" s="1235"/>
      <c r="I36" s="1235"/>
      <c r="J36" s="1235"/>
      <c r="K36" s="1235"/>
      <c r="L36" s="1235"/>
      <c r="M36" s="1235"/>
      <c r="N36" s="1236"/>
    </row>
    <row r="37" spans="2:14" ht="62.25" customHeight="1" thickBot="1" x14ac:dyDescent="0.55000000000000004">
      <c r="B37" s="1221" t="s">
        <v>950</v>
      </c>
      <c r="C37" s="1222"/>
      <c r="D37" s="1222"/>
      <c r="E37" s="1222"/>
      <c r="F37" s="1222"/>
      <c r="G37" s="1222"/>
      <c r="H37" s="1222"/>
      <c r="I37" s="1222"/>
      <c r="J37" s="1222"/>
      <c r="K37" s="1222"/>
      <c r="L37" s="1222"/>
      <c r="M37" s="1222"/>
      <c r="N37" s="1223"/>
    </row>
    <row r="38" spans="2:14" ht="399.95" customHeight="1" x14ac:dyDescent="0.5">
      <c r="B38" s="1261"/>
      <c r="C38" s="1262"/>
      <c r="D38" s="1262"/>
      <c r="E38" s="1262"/>
      <c r="F38" s="1262"/>
      <c r="G38" s="1262"/>
      <c r="H38" s="1262"/>
      <c r="I38" s="1262"/>
      <c r="J38" s="1262"/>
      <c r="K38" s="1262"/>
      <c r="L38" s="1262"/>
      <c r="M38" s="1262"/>
      <c r="N38" s="1263"/>
    </row>
    <row r="39" spans="2:14" ht="399.95" customHeight="1" thickBot="1" x14ac:dyDescent="0.55000000000000004">
      <c r="B39" s="1264"/>
      <c r="C39" s="1265"/>
      <c r="D39" s="1265"/>
      <c r="E39" s="1265"/>
      <c r="F39" s="1265"/>
      <c r="G39" s="1265"/>
      <c r="H39" s="1265"/>
      <c r="I39" s="1265"/>
      <c r="J39" s="1265"/>
      <c r="K39" s="1265"/>
      <c r="L39" s="1265"/>
      <c r="M39" s="1265"/>
      <c r="N39" s="1266"/>
    </row>
    <row r="40" spans="2:14" ht="50.1" customHeight="1" thickBot="1" x14ac:dyDescent="0.55000000000000004">
      <c r="B40" s="1258" t="s">
        <v>272</v>
      </c>
      <c r="C40" s="1259"/>
      <c r="D40" s="1259"/>
      <c r="E40" s="1259"/>
      <c r="F40" s="1259"/>
      <c r="G40" s="1259"/>
      <c r="H40" s="1259"/>
      <c r="I40" s="1259"/>
      <c r="J40" s="1259"/>
      <c r="K40" s="1259"/>
      <c r="L40" s="1259"/>
      <c r="M40" s="1259"/>
      <c r="N40" s="1260"/>
    </row>
    <row r="41" spans="2:14" ht="87" customHeight="1" thickBot="1" x14ac:dyDescent="0.55000000000000004">
      <c r="B41" s="1210" t="s">
        <v>280</v>
      </c>
      <c r="C41" s="1211"/>
      <c r="D41" s="1211"/>
      <c r="E41" s="1211"/>
      <c r="F41" s="1211"/>
      <c r="G41" s="1211"/>
      <c r="H41" s="1212"/>
      <c r="I41" s="1196" t="s">
        <v>951</v>
      </c>
      <c r="J41" s="1197"/>
      <c r="K41" s="1210" t="s">
        <v>281</v>
      </c>
      <c r="L41" s="1211"/>
      <c r="M41" s="1211"/>
      <c r="N41" s="1212"/>
    </row>
    <row r="42" spans="2:14" ht="50.1" customHeight="1" x14ac:dyDescent="0.5">
      <c r="B42" s="612">
        <v>1</v>
      </c>
      <c r="C42" s="1204"/>
      <c r="D42" s="1205"/>
      <c r="E42" s="1205"/>
      <c r="F42" s="1205"/>
      <c r="G42" s="1205"/>
      <c r="H42" s="1206"/>
      <c r="I42" s="1198"/>
      <c r="J42" s="1199"/>
      <c r="K42" s="1207"/>
      <c r="L42" s="1208"/>
      <c r="M42" s="1208"/>
      <c r="N42" s="1209"/>
    </row>
    <row r="43" spans="2:14" ht="50.1" customHeight="1" x14ac:dyDescent="0.5">
      <c r="B43" s="613">
        <v>2</v>
      </c>
      <c r="C43" s="1135"/>
      <c r="D43" s="1136"/>
      <c r="E43" s="1136"/>
      <c r="F43" s="1136"/>
      <c r="G43" s="1136"/>
      <c r="H43" s="1137"/>
      <c r="I43" s="1200"/>
      <c r="J43" s="1201"/>
      <c r="K43" s="1143"/>
      <c r="L43" s="1144"/>
      <c r="M43" s="1144"/>
      <c r="N43" s="1145"/>
    </row>
    <row r="44" spans="2:14" ht="50.1" customHeight="1" x14ac:dyDescent="0.5">
      <c r="B44" s="613">
        <v>3</v>
      </c>
      <c r="C44" s="1135"/>
      <c r="D44" s="1136"/>
      <c r="E44" s="1136"/>
      <c r="F44" s="1136"/>
      <c r="G44" s="1136"/>
      <c r="H44" s="1137"/>
      <c r="I44" s="1200"/>
      <c r="J44" s="1201"/>
      <c r="K44" s="1143"/>
      <c r="L44" s="1144"/>
      <c r="M44" s="1144"/>
      <c r="N44" s="1145"/>
    </row>
    <row r="45" spans="2:14" ht="50.1" customHeight="1" x14ac:dyDescent="0.5">
      <c r="B45" s="613">
        <v>4</v>
      </c>
      <c r="C45" s="1135"/>
      <c r="D45" s="1136"/>
      <c r="E45" s="1136"/>
      <c r="F45" s="1136"/>
      <c r="G45" s="1136"/>
      <c r="H45" s="1137"/>
      <c r="I45" s="1200"/>
      <c r="J45" s="1201"/>
      <c r="K45" s="1143"/>
      <c r="L45" s="1144"/>
      <c r="M45" s="1144"/>
      <c r="N45" s="1145"/>
    </row>
    <row r="46" spans="2:14" ht="50.1" customHeight="1" thickBot="1" x14ac:dyDescent="0.55000000000000004">
      <c r="B46" s="614">
        <v>5</v>
      </c>
      <c r="C46" s="1138"/>
      <c r="D46" s="1139"/>
      <c r="E46" s="1139"/>
      <c r="F46" s="1139"/>
      <c r="G46" s="1139"/>
      <c r="H46" s="1140"/>
      <c r="I46" s="1202"/>
      <c r="J46" s="1203"/>
      <c r="K46" s="1146"/>
      <c r="L46" s="1147"/>
      <c r="M46" s="1147"/>
      <c r="N46" s="1148"/>
    </row>
    <row r="47" spans="2:14" ht="74.25" customHeight="1" thickBot="1" x14ac:dyDescent="0.55000000000000004">
      <c r="B47" s="1166" t="s">
        <v>282</v>
      </c>
      <c r="C47" s="1167"/>
      <c r="D47" s="1167"/>
      <c r="E47" s="1167"/>
      <c r="F47" s="1167"/>
      <c r="G47" s="1167"/>
      <c r="H47" s="1168"/>
      <c r="I47" s="1185"/>
      <c r="J47" s="1186"/>
      <c r="K47" s="1187"/>
      <c r="L47" s="1188"/>
      <c r="M47" s="1188"/>
      <c r="N47" s="1189"/>
    </row>
    <row r="48" spans="2:14" ht="66.75" customHeight="1" thickBot="1" x14ac:dyDescent="0.55000000000000004">
      <c r="B48" s="1190" t="s">
        <v>275</v>
      </c>
      <c r="C48" s="1191"/>
      <c r="D48" s="1191"/>
      <c r="E48" s="1191"/>
      <c r="F48" s="1191"/>
      <c r="G48" s="1191"/>
      <c r="H48" s="1191"/>
      <c r="I48" s="1191"/>
      <c r="J48" s="1191"/>
      <c r="K48" s="1191"/>
      <c r="L48" s="1191"/>
      <c r="M48" s="1191"/>
      <c r="N48" s="1192"/>
    </row>
    <row r="49" spans="1:87" s="1" customFormat="1" ht="64.5" customHeight="1" thickBot="1" x14ac:dyDescent="0.55000000000000004">
      <c r="A49" s="6"/>
      <c r="B49" s="1163" t="s">
        <v>283</v>
      </c>
      <c r="C49" s="1164"/>
      <c r="D49" s="1164"/>
      <c r="E49" s="1164"/>
      <c r="F49" s="1164"/>
      <c r="G49" s="1164"/>
      <c r="H49" s="1164"/>
      <c r="I49" s="1164"/>
      <c r="J49" s="1164"/>
      <c r="K49" s="1164"/>
      <c r="L49" s="1164"/>
      <c r="M49" s="1164"/>
      <c r="N49" s="1165"/>
      <c r="O49" s="23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</row>
    <row r="50" spans="1:87" ht="50.1" customHeight="1" thickBot="1" x14ac:dyDescent="0.55000000000000004">
      <c r="B50" s="1193" t="s">
        <v>956</v>
      </c>
      <c r="C50" s="1194"/>
      <c r="D50" s="1194"/>
      <c r="E50" s="1194"/>
      <c r="F50" s="1194"/>
      <c r="G50" s="1194"/>
      <c r="H50" s="1194"/>
      <c r="I50" s="1194"/>
      <c r="J50" s="1194"/>
      <c r="K50" s="1194"/>
      <c r="L50" s="1194"/>
      <c r="M50" s="1194"/>
      <c r="N50" s="1195"/>
      <c r="R50" s="120" t="s">
        <v>953</v>
      </c>
    </row>
    <row r="51" spans="1:87" ht="99.95" customHeight="1" thickBot="1" x14ac:dyDescent="0.55000000000000004">
      <c r="B51" s="1183" t="s">
        <v>959</v>
      </c>
      <c r="C51" s="1184"/>
      <c r="D51" s="1171" t="str">
        <f>H3</f>
        <v xml:space="preserve"> TRELLES ORDÓÑEZ CAROL ALEXANDRA</v>
      </c>
      <c r="E51" s="1172"/>
      <c r="F51" s="1172"/>
      <c r="G51" s="1172"/>
      <c r="H51" s="1172"/>
      <c r="I51" s="1172"/>
      <c r="J51" s="1173"/>
      <c r="K51" s="1177"/>
      <c r="L51" s="1178"/>
      <c r="M51" s="1178"/>
      <c r="N51" s="1179"/>
      <c r="R51" s="120" t="s">
        <v>954</v>
      </c>
    </row>
    <row r="52" spans="1:87" ht="99.95" customHeight="1" thickBot="1" x14ac:dyDescent="0.55000000000000004">
      <c r="B52" s="1141" t="s">
        <v>957</v>
      </c>
      <c r="C52" s="1142"/>
      <c r="D52" s="1174" t="s">
        <v>952</v>
      </c>
      <c r="E52" s="1175"/>
      <c r="F52" s="1175"/>
      <c r="G52" s="1175"/>
      <c r="H52" s="1175"/>
      <c r="I52" s="1175"/>
      <c r="J52" s="1176"/>
      <c r="K52" s="1177"/>
      <c r="L52" s="1178"/>
      <c r="M52" s="1178"/>
      <c r="N52" s="1179"/>
    </row>
    <row r="53" spans="1:87" ht="99.95" customHeight="1" thickBot="1" x14ac:dyDescent="0.55000000000000004">
      <c r="B53" s="1169" t="s">
        <v>958</v>
      </c>
      <c r="C53" s="1170"/>
      <c r="D53" s="1174" t="s">
        <v>954</v>
      </c>
      <c r="E53" s="1175"/>
      <c r="F53" s="1175"/>
      <c r="G53" s="1175"/>
      <c r="H53" s="1175"/>
      <c r="I53" s="1175"/>
      <c r="J53" s="1176"/>
      <c r="K53" s="1180"/>
      <c r="L53" s="1181"/>
      <c r="M53" s="1181"/>
      <c r="N53" s="1182"/>
    </row>
  </sheetData>
  <sheetProtection algorithmName="SHA-512" hashValue="PHunb8V+l7EyKQ+mstn9QcFsYAI/twneybFerOfOFQNQIF4kpSSMQMyW5QMhdwu84iBxaQlQ2kAJj+BDndeHpA==" saltValue="wXVKSmLDmsdXmnP8yZEjMg==" spinCount="100000" sheet="1" objects="1" scenarios="1"/>
  <mergeCells count="87">
    <mergeCell ref="B52:C52"/>
    <mergeCell ref="D52:J52"/>
    <mergeCell ref="K52:N52"/>
    <mergeCell ref="B53:C53"/>
    <mergeCell ref="D53:J53"/>
    <mergeCell ref="K53:N53"/>
    <mergeCell ref="B48:N48"/>
    <mergeCell ref="B49:N49"/>
    <mergeCell ref="B50:N50"/>
    <mergeCell ref="B51:C51"/>
    <mergeCell ref="D51:J51"/>
    <mergeCell ref="K51:N51"/>
    <mergeCell ref="C46:H46"/>
    <mergeCell ref="I46:J46"/>
    <mergeCell ref="K46:N46"/>
    <mergeCell ref="B47:H47"/>
    <mergeCell ref="I47:J47"/>
    <mergeCell ref="K47:N47"/>
    <mergeCell ref="C44:H44"/>
    <mergeCell ref="I44:J44"/>
    <mergeCell ref="K44:N44"/>
    <mergeCell ref="C45:H45"/>
    <mergeCell ref="I45:J45"/>
    <mergeCell ref="K45:N45"/>
    <mergeCell ref="C42:H42"/>
    <mergeCell ref="I42:J42"/>
    <mergeCell ref="K42:N42"/>
    <mergeCell ref="C43:H43"/>
    <mergeCell ref="I43:J43"/>
    <mergeCell ref="K43:N43"/>
    <mergeCell ref="B35:N36"/>
    <mergeCell ref="B37:N37"/>
    <mergeCell ref="B38:N39"/>
    <mergeCell ref="B40:N40"/>
    <mergeCell ref="B41:H41"/>
    <mergeCell ref="I41:J41"/>
    <mergeCell ref="K41:N41"/>
    <mergeCell ref="B34:N34"/>
    <mergeCell ref="B26:E26"/>
    <mergeCell ref="F26:L26"/>
    <mergeCell ref="B27:E27"/>
    <mergeCell ref="F27:L27"/>
    <mergeCell ref="B28:E28"/>
    <mergeCell ref="F28:L28"/>
    <mergeCell ref="B29:E29"/>
    <mergeCell ref="F29:L29"/>
    <mergeCell ref="B30:N30"/>
    <mergeCell ref="B31:N31"/>
    <mergeCell ref="B32:N33"/>
    <mergeCell ref="B23:E23"/>
    <mergeCell ref="F23:L23"/>
    <mergeCell ref="B24:E24"/>
    <mergeCell ref="F24:L24"/>
    <mergeCell ref="B25:E25"/>
    <mergeCell ref="F25:L25"/>
    <mergeCell ref="B22:E22"/>
    <mergeCell ref="F22:L22"/>
    <mergeCell ref="C13:N13"/>
    <mergeCell ref="C14:N14"/>
    <mergeCell ref="B15:N15"/>
    <mergeCell ref="C16:N16"/>
    <mergeCell ref="B17:N17"/>
    <mergeCell ref="B18:N18"/>
    <mergeCell ref="B19:N19"/>
    <mergeCell ref="B20:E20"/>
    <mergeCell ref="F20:L20"/>
    <mergeCell ref="B21:E21"/>
    <mergeCell ref="F21:L21"/>
    <mergeCell ref="C12:N12"/>
    <mergeCell ref="B5:G5"/>
    <mergeCell ref="H5:K5"/>
    <mergeCell ref="M5:N5"/>
    <mergeCell ref="B6:G6"/>
    <mergeCell ref="H6:N6"/>
    <mergeCell ref="B7:G7"/>
    <mergeCell ref="H7:N7"/>
    <mergeCell ref="B8:G8"/>
    <mergeCell ref="H8:N8"/>
    <mergeCell ref="B9:N9"/>
    <mergeCell ref="B10:N10"/>
    <mergeCell ref="B11:N11"/>
    <mergeCell ref="B1:N1"/>
    <mergeCell ref="B2:N2"/>
    <mergeCell ref="B3:G3"/>
    <mergeCell ref="H3:N3"/>
    <mergeCell ref="B4:G4"/>
    <mergeCell ref="H4:M4"/>
  </mergeCells>
  <dataValidations count="1">
    <dataValidation type="list" allowBlank="1" showInputMessage="1" showErrorMessage="1" sqref="D53:J53" xr:uid="{00000000-0002-0000-0600-000000000000}">
      <formula1>$R$50:$R$51</formula1>
    </dataValidation>
  </dataValidations>
  <pageMargins left="0.48" right="0.25" top="0.56000000000000005" bottom="0.46" header="0.3" footer="0.3"/>
  <pageSetup paperSize="9" scale="24" fitToWidth="0" fitToHeight="9" orientation="portrait" horizontalDpi="360" verticalDpi="360" r:id="rId1"/>
  <rowBreaks count="1" manualBreakCount="1">
    <brk id="33" max="1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</sheetPr>
  <dimension ref="A1:CC513"/>
  <sheetViews>
    <sheetView view="pageBreakPreview" zoomScale="17" zoomScaleNormal="50" zoomScaleSheetLayoutView="17" workbookViewId="0">
      <selection activeCell="A15" sqref="A15:XFD15"/>
    </sheetView>
  </sheetViews>
  <sheetFormatPr baseColWidth="10" defaultColWidth="11.42578125" defaultRowHeight="61.5" x14ac:dyDescent="0.9"/>
  <cols>
    <col min="1" max="1" width="16.140625" style="387" customWidth="1"/>
    <col min="2" max="2" width="143.85546875" style="387" customWidth="1"/>
    <col min="3" max="3" width="30.7109375" style="386" customWidth="1"/>
    <col min="4" max="4" width="26" style="386" customWidth="1"/>
    <col min="5" max="5" width="25.42578125" style="386" customWidth="1"/>
    <col min="6" max="6" width="30.7109375" style="386" customWidth="1"/>
    <col min="7" max="7" width="35" style="46" customWidth="1"/>
    <col min="8" max="8" width="27.42578125" style="386" customWidth="1"/>
    <col min="9" max="9" width="28.5703125" style="386" customWidth="1"/>
    <col min="10" max="10" width="30.7109375" style="386" customWidth="1"/>
    <col min="11" max="11" width="27.42578125" style="386" customWidth="1"/>
    <col min="12" max="12" width="33.5703125" style="46" customWidth="1"/>
    <col min="13" max="13" width="36" style="46" customWidth="1"/>
    <col min="14" max="14" width="34" style="46" customWidth="1"/>
    <col min="15" max="15" width="3" style="46" customWidth="1"/>
    <col min="16" max="16" width="30.7109375" style="386" customWidth="1"/>
    <col min="17" max="17" width="26.85546875" style="386" customWidth="1"/>
    <col min="18" max="18" width="24.140625" style="386" customWidth="1"/>
    <col min="19" max="19" width="30.7109375" style="386" customWidth="1"/>
    <col min="20" max="20" width="36.42578125" style="46" customWidth="1"/>
    <col min="21" max="21" width="27.42578125" style="390" customWidth="1"/>
    <col min="22" max="22" width="26" style="390" customWidth="1"/>
    <col min="23" max="24" width="30.7109375" style="390" customWidth="1"/>
    <col min="25" max="25" width="33.5703125" style="19" customWidth="1"/>
    <col min="26" max="26" width="37.42578125" style="19" customWidth="1"/>
    <col min="27" max="27" width="35" style="19" customWidth="1"/>
    <col min="28" max="28" width="47.42578125" style="19" customWidth="1"/>
    <col min="29" max="29" width="48.28515625" style="1" customWidth="1"/>
    <col min="30" max="30" width="36.85546875" style="19" customWidth="1"/>
    <col min="31" max="31" width="36" style="19" customWidth="1"/>
    <col min="32" max="32" width="2.28515625" style="19" customWidth="1"/>
    <col min="33" max="33" width="21.140625" style="40" customWidth="1"/>
    <col min="34" max="34" width="21.28515625" style="40" customWidth="1"/>
    <col min="35" max="35" width="29.28515625" style="1" customWidth="1"/>
    <col min="36" max="36" width="27.42578125" style="1" customWidth="1"/>
    <col min="37" max="37" width="22.140625" style="1" customWidth="1"/>
    <col min="38" max="38" width="23.5703125" style="1" customWidth="1"/>
    <col min="39" max="39" width="26.7109375" style="1" customWidth="1"/>
    <col min="40" max="40" width="22.7109375" style="1" customWidth="1"/>
    <col min="41" max="41" width="21.28515625" style="1" customWidth="1"/>
    <col min="42" max="42" width="27.42578125" style="1" customWidth="1"/>
    <col min="43" max="43" width="23.85546875" style="1" customWidth="1"/>
    <col min="44" max="44" width="28.5703125" style="1" customWidth="1"/>
    <col min="45" max="45" width="22.42578125" style="1" customWidth="1"/>
    <col min="46" max="46" width="25" style="1" customWidth="1"/>
    <col min="47" max="58" width="35.7109375" style="1" customWidth="1"/>
    <col min="59" max="60" width="35.7109375" style="462" customWidth="1"/>
    <col min="61" max="81" width="11.42578125" style="28"/>
  </cols>
  <sheetData>
    <row r="1" spans="1:60" ht="60" customHeight="1" x14ac:dyDescent="0.25">
      <c r="A1" s="990" t="s">
        <v>0</v>
      </c>
      <c r="B1" s="990"/>
      <c r="C1" s="990"/>
      <c r="D1" s="990"/>
      <c r="E1" s="990"/>
      <c r="F1" s="990"/>
      <c r="G1" s="990"/>
      <c r="H1" s="990"/>
      <c r="I1" s="990"/>
      <c r="J1" s="990"/>
      <c r="K1" s="990"/>
      <c r="L1" s="990"/>
      <c r="M1" s="990"/>
      <c r="N1" s="990"/>
      <c r="O1" s="990"/>
      <c r="P1" s="990"/>
      <c r="Q1" s="990"/>
      <c r="R1" s="990"/>
      <c r="S1" s="990"/>
      <c r="T1" s="990"/>
      <c r="U1" s="990"/>
      <c r="V1" s="990"/>
      <c r="W1" s="990"/>
      <c r="X1" s="990"/>
      <c r="Y1" s="990"/>
      <c r="Z1" s="990"/>
      <c r="AA1" s="990"/>
      <c r="AB1" s="990"/>
      <c r="AC1" s="990"/>
      <c r="AD1" s="990"/>
      <c r="AE1" s="990"/>
      <c r="AF1" s="990"/>
      <c r="AG1" s="990"/>
      <c r="AH1" s="990"/>
      <c r="AI1" s="82"/>
      <c r="AJ1" s="82"/>
      <c r="AK1" s="82"/>
      <c r="AL1" s="82"/>
      <c r="AM1" s="82"/>
      <c r="AN1" s="82"/>
      <c r="AO1" s="82"/>
      <c r="AP1" s="82"/>
      <c r="AQ1" s="82"/>
      <c r="AR1" s="82"/>
      <c r="AS1" s="82"/>
      <c r="AT1" s="82"/>
      <c r="AU1" s="82"/>
      <c r="AV1" s="82"/>
      <c r="AW1" s="82"/>
      <c r="AX1" s="82"/>
      <c r="AY1" s="82"/>
      <c r="AZ1" s="82"/>
      <c r="BA1" s="82"/>
      <c r="BB1" s="82"/>
      <c r="BC1" s="82"/>
      <c r="BD1" s="82"/>
      <c r="BE1" s="82"/>
      <c r="BF1" s="82"/>
      <c r="BG1" s="459">
        <v>1</v>
      </c>
      <c r="BH1" s="460" t="s">
        <v>154</v>
      </c>
    </row>
    <row r="2" spans="1:60" ht="60" customHeight="1" x14ac:dyDescent="0.25">
      <c r="A2" s="991" t="str">
        <f>DATOS!C9</f>
        <v>ESCUELA DE EDUCACIÓN BÀSICA PARTICULAR MINERVA</v>
      </c>
      <c r="B2" s="991"/>
      <c r="C2" s="991"/>
      <c r="D2" s="991"/>
      <c r="E2" s="991"/>
      <c r="F2" s="991"/>
      <c r="G2" s="991"/>
      <c r="H2" s="991"/>
      <c r="I2" s="991"/>
      <c r="J2" s="991"/>
      <c r="K2" s="991"/>
      <c r="L2" s="991"/>
      <c r="M2" s="991"/>
      <c r="N2" s="991"/>
      <c r="O2" s="991"/>
      <c r="P2" s="991"/>
      <c r="Q2" s="991"/>
      <c r="R2" s="991"/>
      <c r="S2" s="991"/>
      <c r="T2" s="991"/>
      <c r="U2" s="991"/>
      <c r="V2" s="991"/>
      <c r="W2" s="991"/>
      <c r="X2" s="991"/>
      <c r="Y2" s="991"/>
      <c r="Z2" s="991"/>
      <c r="AA2" s="991"/>
      <c r="AB2" s="991"/>
      <c r="AC2" s="991"/>
      <c r="AD2" s="991"/>
      <c r="AE2" s="991"/>
      <c r="AF2" s="991"/>
      <c r="AG2" s="991"/>
      <c r="AH2" s="991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83"/>
      <c r="BC2" s="83"/>
      <c r="BD2" s="83"/>
      <c r="BE2" s="83"/>
      <c r="BF2" s="83"/>
      <c r="BG2" s="459">
        <v>2</v>
      </c>
      <c r="BH2" s="460" t="s">
        <v>109</v>
      </c>
    </row>
    <row r="3" spans="1:60" ht="60" customHeight="1" x14ac:dyDescent="0.25">
      <c r="A3" s="992" t="s">
        <v>288</v>
      </c>
      <c r="B3" s="992"/>
      <c r="C3" s="992"/>
      <c r="D3" s="992"/>
      <c r="E3" s="992"/>
      <c r="F3" s="992"/>
      <c r="G3" s="992"/>
      <c r="H3" s="992"/>
      <c r="I3" s="992"/>
      <c r="J3" s="992"/>
      <c r="K3" s="992"/>
      <c r="L3" s="992"/>
      <c r="M3" s="992"/>
      <c r="N3" s="992"/>
      <c r="O3" s="992"/>
      <c r="P3" s="992"/>
      <c r="Q3" s="992"/>
      <c r="R3" s="992"/>
      <c r="S3" s="992"/>
      <c r="T3" s="992"/>
      <c r="U3" s="992"/>
      <c r="V3" s="992"/>
      <c r="W3" s="992"/>
      <c r="X3" s="992"/>
      <c r="Y3" s="992"/>
      <c r="Z3" s="992"/>
      <c r="AA3" s="992"/>
      <c r="AB3" s="992"/>
      <c r="AC3" s="992"/>
      <c r="AD3" s="992"/>
      <c r="AE3" s="992"/>
      <c r="AF3" s="992"/>
      <c r="AG3" s="992"/>
      <c r="AH3" s="992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459">
        <v>3</v>
      </c>
      <c r="BH3" s="460" t="s">
        <v>155</v>
      </c>
    </row>
    <row r="4" spans="1:60" ht="60" customHeight="1" x14ac:dyDescent="0.25">
      <c r="A4" s="993" t="s">
        <v>928</v>
      </c>
      <c r="B4" s="993"/>
      <c r="C4" s="993"/>
      <c r="D4" s="993"/>
      <c r="E4" s="993"/>
      <c r="F4" s="993"/>
      <c r="G4" s="993"/>
      <c r="H4" s="993"/>
      <c r="I4" s="993"/>
      <c r="J4" s="993"/>
      <c r="K4" s="993"/>
      <c r="L4" s="993"/>
      <c r="M4" s="993"/>
      <c r="N4" s="993"/>
      <c r="O4" s="993"/>
      <c r="P4" s="993"/>
      <c r="Q4" s="993"/>
      <c r="R4" s="993"/>
      <c r="S4" s="993"/>
      <c r="T4" s="993"/>
      <c r="U4" s="993"/>
      <c r="V4" s="993"/>
      <c r="W4" s="993"/>
      <c r="X4" s="993"/>
      <c r="Y4" s="993"/>
      <c r="Z4" s="993"/>
      <c r="AA4" s="993"/>
      <c r="AB4" s="993"/>
      <c r="AC4" s="993"/>
      <c r="AD4" s="993"/>
      <c r="AE4" s="993"/>
      <c r="AF4" s="993"/>
      <c r="AG4" s="993"/>
      <c r="AH4" s="993"/>
      <c r="BG4" s="459">
        <v>4</v>
      </c>
      <c r="BH4" s="460" t="s">
        <v>106</v>
      </c>
    </row>
    <row r="5" spans="1:60" ht="38.25" customHeight="1" x14ac:dyDescent="0.9">
      <c r="A5" s="385"/>
      <c r="B5" s="774"/>
      <c r="C5" s="390"/>
      <c r="D5" s="390"/>
      <c r="E5" s="390"/>
      <c r="F5" s="390"/>
      <c r="G5" s="45"/>
      <c r="H5" s="390"/>
      <c r="I5" s="390"/>
      <c r="J5" s="390"/>
      <c r="K5" s="390"/>
      <c r="L5" s="45"/>
      <c r="M5" s="45"/>
      <c r="N5" s="45"/>
      <c r="O5" s="45"/>
      <c r="P5" s="390"/>
      <c r="Q5" s="390"/>
      <c r="R5" s="382"/>
      <c r="S5" s="390"/>
      <c r="T5" s="45"/>
      <c r="AE5" s="222"/>
      <c r="AF5" s="222"/>
      <c r="AG5" s="223"/>
      <c r="AH5" s="223"/>
      <c r="BG5" s="461">
        <v>5</v>
      </c>
      <c r="BH5" s="462" t="s">
        <v>105</v>
      </c>
    </row>
    <row r="6" spans="1:60" ht="50.1" customHeight="1" x14ac:dyDescent="0.8">
      <c r="A6" s="385"/>
      <c r="B6" s="774"/>
      <c r="C6" s="390"/>
      <c r="D6" s="390"/>
      <c r="E6" s="390"/>
      <c r="F6" s="1289" t="s">
        <v>146</v>
      </c>
      <c r="G6" s="1289"/>
      <c r="H6" s="1289"/>
      <c r="I6" s="1290" t="str">
        <f>DATOS!C20</f>
        <v>LENGUA Y LITERATURA</v>
      </c>
      <c r="J6" s="1290"/>
      <c r="K6" s="1290"/>
      <c r="L6" s="1290"/>
      <c r="M6" s="1290"/>
      <c r="N6" s="1290"/>
      <c r="O6" s="1290"/>
      <c r="P6" s="1290"/>
      <c r="Q6" s="464"/>
      <c r="R6" s="382"/>
      <c r="S6" s="390"/>
      <c r="T6" s="1291" t="s">
        <v>23</v>
      </c>
      <c r="U6" s="1291"/>
      <c r="V6" s="1305" t="str">
        <f>DATOS!C13</f>
        <v xml:space="preserve">BÁSICA </v>
      </c>
      <c r="W6" s="1305"/>
      <c r="X6" s="436"/>
      <c r="Y6" s="435"/>
      <c r="Z6" s="435"/>
      <c r="AA6" s="435"/>
      <c r="AB6" s="435"/>
      <c r="AC6" s="435"/>
      <c r="AD6" s="435"/>
      <c r="AE6" s="222"/>
      <c r="AF6" s="222"/>
      <c r="AG6" s="223"/>
      <c r="AH6" s="223"/>
      <c r="BG6" s="459">
        <v>6</v>
      </c>
      <c r="BH6" s="460" t="s">
        <v>104</v>
      </c>
    </row>
    <row r="7" spans="1:60" ht="50.1" customHeight="1" x14ac:dyDescent="0.8">
      <c r="A7" s="385"/>
      <c r="B7" s="774"/>
      <c r="C7" s="390"/>
      <c r="D7" s="390"/>
      <c r="E7" s="390"/>
      <c r="F7" s="390"/>
      <c r="G7" s="1289" t="s">
        <v>111</v>
      </c>
      <c r="H7" s="1289"/>
      <c r="I7" s="1290" t="str">
        <f>DATOS!B20</f>
        <v xml:space="preserve"> TRELLES ORDÓÑEZ CAROL ALEXANDRA</v>
      </c>
      <c r="J7" s="1290"/>
      <c r="K7" s="1290"/>
      <c r="L7" s="1290"/>
      <c r="M7" s="1290"/>
      <c r="N7" s="1290"/>
      <c r="O7" s="1290"/>
      <c r="P7" s="1290"/>
      <c r="Q7" s="464"/>
      <c r="R7" s="383"/>
      <c r="S7" s="390"/>
      <c r="T7" s="996" t="s">
        <v>26</v>
      </c>
      <c r="U7" s="996"/>
      <c r="V7" s="1305" t="str">
        <f>DATOS!C14</f>
        <v>SEGUNDO</v>
      </c>
      <c r="W7" s="1305"/>
      <c r="AB7" s="435"/>
      <c r="AC7" s="435"/>
      <c r="AD7" s="435"/>
      <c r="AE7" s="222"/>
      <c r="AF7" s="222"/>
      <c r="AG7" s="223"/>
      <c r="AH7" s="223"/>
      <c r="BG7" s="459">
        <v>7</v>
      </c>
      <c r="BH7" s="460" t="s">
        <v>102</v>
      </c>
    </row>
    <row r="8" spans="1:60" ht="50.1" customHeight="1" x14ac:dyDescent="0.8">
      <c r="A8" s="385"/>
      <c r="B8" s="774"/>
      <c r="C8" s="390"/>
      <c r="D8" s="390"/>
      <c r="E8" s="390"/>
      <c r="F8" s="390"/>
      <c r="G8" s="1291" t="s">
        <v>19</v>
      </c>
      <c r="H8" s="1291"/>
      <c r="I8" s="1300" t="s">
        <v>20</v>
      </c>
      <c r="J8" s="1300"/>
      <c r="K8" s="1300"/>
      <c r="L8" s="1300"/>
      <c r="M8" s="1300"/>
      <c r="N8" s="1300"/>
      <c r="O8" s="465"/>
      <c r="P8" s="465"/>
      <c r="Q8" s="465"/>
      <c r="R8" s="384"/>
      <c r="S8" s="651"/>
      <c r="T8" s="1291" t="s">
        <v>28</v>
      </c>
      <c r="U8" s="1291"/>
      <c r="V8" s="1305" t="str">
        <f>DATOS!C15</f>
        <v>"A"</v>
      </c>
      <c r="W8" s="1305"/>
      <c r="AB8" s="436"/>
      <c r="AC8" s="436"/>
      <c r="AD8" s="436"/>
      <c r="AE8" s="222"/>
      <c r="AF8" s="222"/>
      <c r="AG8" s="223"/>
      <c r="AH8" s="223"/>
      <c r="BG8" s="459">
        <v>8</v>
      </c>
      <c r="BH8" s="460" t="s">
        <v>101</v>
      </c>
    </row>
    <row r="9" spans="1:60" ht="138" customHeight="1" thickBot="1" x14ac:dyDescent="0.55000000000000004">
      <c r="A9" s="998" t="s">
        <v>289</v>
      </c>
      <c r="B9" s="998"/>
      <c r="C9" s="998"/>
      <c r="D9" s="998"/>
      <c r="E9" s="998"/>
      <c r="F9" s="998"/>
      <c r="G9" s="998"/>
      <c r="H9" s="281"/>
      <c r="I9" s="281"/>
      <c r="J9" s="281"/>
      <c r="K9" s="281"/>
      <c r="L9" s="388"/>
      <c r="M9" s="388"/>
      <c r="N9" s="388"/>
      <c r="O9" s="388"/>
      <c r="P9" s="281"/>
      <c r="Q9" s="281"/>
      <c r="R9" s="281"/>
      <c r="X9" s="437"/>
      <c r="Y9" s="437"/>
      <c r="Z9" s="437"/>
      <c r="AA9" s="437"/>
      <c r="AB9" s="437"/>
      <c r="AC9" s="437"/>
      <c r="AD9" s="437"/>
      <c r="AE9" s="222"/>
      <c r="AF9" s="222"/>
      <c r="AG9" s="223"/>
      <c r="AH9" s="223"/>
      <c r="AT9" s="365"/>
      <c r="BG9" s="459">
        <v>9</v>
      </c>
      <c r="BH9" s="460" t="s">
        <v>156</v>
      </c>
    </row>
    <row r="10" spans="1:60" ht="122.25" customHeight="1" thickBot="1" x14ac:dyDescent="0.3">
      <c r="A10" s="999" t="s">
        <v>926</v>
      </c>
      <c r="B10" s="1292" t="s">
        <v>5</v>
      </c>
      <c r="C10" s="1002" t="s">
        <v>919</v>
      </c>
      <c r="D10" s="1003"/>
      <c r="E10" s="1003"/>
      <c r="F10" s="1003"/>
      <c r="G10" s="1003"/>
      <c r="H10" s="1003"/>
      <c r="I10" s="1003"/>
      <c r="J10" s="1003"/>
      <c r="K10" s="1003"/>
      <c r="L10" s="1003"/>
      <c r="M10" s="1003"/>
      <c r="N10" s="1004"/>
      <c r="O10" s="392"/>
      <c r="P10" s="1005" t="s">
        <v>162</v>
      </c>
      <c r="Q10" s="1006"/>
      <c r="R10" s="1006"/>
      <c r="S10" s="1006"/>
      <c r="T10" s="1006"/>
      <c r="U10" s="1006"/>
      <c r="V10" s="1006"/>
      <c r="W10" s="1006"/>
      <c r="X10" s="1006"/>
      <c r="Y10" s="1006"/>
      <c r="Z10" s="1006"/>
      <c r="AA10" s="1007"/>
      <c r="AB10" s="1008" t="s">
        <v>163</v>
      </c>
      <c r="AC10" s="1009"/>
      <c r="AD10" s="1017" t="s">
        <v>979</v>
      </c>
      <c r="AE10" s="1018"/>
      <c r="AF10" s="225"/>
      <c r="AG10" s="1058" t="s">
        <v>974</v>
      </c>
      <c r="AH10" s="1058"/>
      <c r="AI10" s="1058"/>
      <c r="AJ10" s="1064" t="s">
        <v>973</v>
      </c>
      <c r="AK10" s="1065"/>
      <c r="AL10" s="1065"/>
      <c r="AM10" s="1065"/>
      <c r="AN10" s="1065"/>
      <c r="AO10" s="1065"/>
      <c r="AP10" s="1065"/>
      <c r="AQ10" s="1065"/>
      <c r="AR10" s="1065"/>
      <c r="AS10" s="1065"/>
      <c r="AT10" s="1066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459">
        <v>10</v>
      </c>
      <c r="BH10" s="460" t="s">
        <v>98</v>
      </c>
    </row>
    <row r="11" spans="1:60" ht="155.25" customHeight="1" thickBot="1" x14ac:dyDescent="0.95">
      <c r="A11" s="999"/>
      <c r="B11" s="1292"/>
      <c r="C11" s="1021" t="s">
        <v>148</v>
      </c>
      <c r="D11" s="1022"/>
      <c r="E11" s="1022"/>
      <c r="F11" s="1023"/>
      <c r="G11" s="1012" t="s">
        <v>924</v>
      </c>
      <c r="H11" s="1021" t="s">
        <v>148</v>
      </c>
      <c r="I11" s="1022"/>
      <c r="J11" s="1022"/>
      <c r="K11" s="1023"/>
      <c r="L11" s="1012" t="s">
        <v>923</v>
      </c>
      <c r="M11" s="1014" t="s">
        <v>922</v>
      </c>
      <c r="N11" s="1015"/>
      <c r="O11" s="393"/>
      <c r="P11" s="1024" t="s">
        <v>148</v>
      </c>
      <c r="Q11" s="1025"/>
      <c r="R11" s="1025"/>
      <c r="S11" s="1026"/>
      <c r="T11" s="1012" t="s">
        <v>924</v>
      </c>
      <c r="U11" s="1024" t="s">
        <v>148</v>
      </c>
      <c r="V11" s="1025"/>
      <c r="W11" s="1025"/>
      <c r="X11" s="1026"/>
      <c r="Y11" s="1012" t="s">
        <v>923</v>
      </c>
      <c r="Z11" s="1014" t="s">
        <v>925</v>
      </c>
      <c r="AA11" s="1015"/>
      <c r="AB11" s="1010"/>
      <c r="AC11" s="1011"/>
      <c r="AD11" s="1019"/>
      <c r="AE11" s="1020"/>
      <c r="AF11" s="226"/>
      <c r="AG11" s="1059"/>
      <c r="AH11" s="1059"/>
      <c r="AI11" s="1059"/>
      <c r="AJ11" s="1052" t="s">
        <v>190</v>
      </c>
      <c r="AK11" s="1053"/>
      <c r="AL11" s="1054"/>
      <c r="AM11" s="1055" t="s">
        <v>191</v>
      </c>
      <c r="AN11" s="1056"/>
      <c r="AO11" s="1057"/>
      <c r="AP11" s="1323" t="s">
        <v>972</v>
      </c>
      <c r="AQ11" s="1324"/>
      <c r="AR11" s="1325"/>
      <c r="AS11" s="1060" t="s">
        <v>967</v>
      </c>
      <c r="AT11" s="1062" t="s">
        <v>976</v>
      </c>
      <c r="AU11" s="659"/>
      <c r="AV11" s="659"/>
      <c r="AW11" s="659"/>
      <c r="AX11" s="659"/>
      <c r="AY11" s="659"/>
      <c r="AZ11" s="659"/>
      <c r="BA11" s="659"/>
      <c r="BB11" s="659"/>
      <c r="BC11" s="659"/>
      <c r="BD11" s="659"/>
      <c r="BE11" s="659"/>
      <c r="BF11" s="659"/>
    </row>
    <row r="12" spans="1:60" ht="147" customHeight="1" thickBot="1" x14ac:dyDescent="0.95">
      <c r="A12" s="999"/>
      <c r="B12" s="1293"/>
      <c r="C12" s="415" t="s">
        <v>149</v>
      </c>
      <c r="D12" s="415" t="s">
        <v>150</v>
      </c>
      <c r="E12" s="415" t="s">
        <v>915</v>
      </c>
      <c r="F12" s="415" t="s">
        <v>916</v>
      </c>
      <c r="G12" s="1013"/>
      <c r="H12" s="415" t="s">
        <v>151</v>
      </c>
      <c r="I12" s="415" t="s">
        <v>152</v>
      </c>
      <c r="J12" s="415" t="s">
        <v>153</v>
      </c>
      <c r="K12" s="415" t="s">
        <v>921</v>
      </c>
      <c r="L12" s="1013"/>
      <c r="M12" s="398" t="s">
        <v>165</v>
      </c>
      <c r="N12" s="399" t="s">
        <v>164</v>
      </c>
      <c r="O12" s="394"/>
      <c r="P12" s="414" t="s">
        <v>149</v>
      </c>
      <c r="Q12" s="414" t="s">
        <v>150</v>
      </c>
      <c r="R12" s="414" t="s">
        <v>915</v>
      </c>
      <c r="S12" s="414" t="s">
        <v>916</v>
      </c>
      <c r="T12" s="1013"/>
      <c r="U12" s="414" t="s">
        <v>151</v>
      </c>
      <c r="V12" s="414" t="s">
        <v>152</v>
      </c>
      <c r="W12" s="414" t="s">
        <v>153</v>
      </c>
      <c r="X12" s="414" t="s">
        <v>921</v>
      </c>
      <c r="Y12" s="1013"/>
      <c r="Z12" s="398" t="s">
        <v>165</v>
      </c>
      <c r="AA12" s="399" t="s">
        <v>164</v>
      </c>
      <c r="AB12" s="425" t="s">
        <v>224</v>
      </c>
      <c r="AC12" s="500" t="s">
        <v>166</v>
      </c>
      <c r="AD12" s="410" t="s">
        <v>164</v>
      </c>
      <c r="AE12" s="406" t="s">
        <v>165</v>
      </c>
      <c r="AF12" s="227"/>
      <c r="AG12" s="122" t="s">
        <v>204</v>
      </c>
      <c r="AH12" s="122" t="s">
        <v>205</v>
      </c>
      <c r="AI12" s="784" t="s">
        <v>975</v>
      </c>
      <c r="AJ12" s="745" t="s">
        <v>207</v>
      </c>
      <c r="AK12" s="745" t="s">
        <v>208</v>
      </c>
      <c r="AL12" s="745" t="s">
        <v>209</v>
      </c>
      <c r="AM12" s="746" t="s">
        <v>207</v>
      </c>
      <c r="AN12" s="746" t="s">
        <v>208</v>
      </c>
      <c r="AO12" s="746" t="s">
        <v>209</v>
      </c>
      <c r="AP12" s="747" t="s">
        <v>210</v>
      </c>
      <c r="AQ12" s="747" t="s">
        <v>211</v>
      </c>
      <c r="AR12" s="747" t="s">
        <v>212</v>
      </c>
      <c r="AS12" s="1061"/>
      <c r="AT12" s="1063"/>
      <c r="AU12" s="660"/>
      <c r="AV12" s="660"/>
      <c r="AW12" s="660"/>
      <c r="AX12" s="660"/>
      <c r="AY12" s="660"/>
      <c r="AZ12" s="660"/>
      <c r="BA12" s="660"/>
      <c r="BB12" s="660"/>
      <c r="BC12" s="660"/>
      <c r="BD12" s="660"/>
      <c r="BE12" s="660"/>
      <c r="BF12" s="660"/>
    </row>
    <row r="13" spans="1:60" ht="76.5" x14ac:dyDescent="0.9">
      <c r="A13" s="429">
        <v>1</v>
      </c>
      <c r="B13" s="748">
        <f>DATOS!F8</f>
        <v>0</v>
      </c>
      <c r="C13" s="488">
        <v>10</v>
      </c>
      <c r="D13" s="489">
        <v>10</v>
      </c>
      <c r="E13" s="489">
        <v>10</v>
      </c>
      <c r="F13" s="490">
        <v>10</v>
      </c>
      <c r="G13" s="455">
        <f>SUM(C13:F13)/4</f>
        <v>10</v>
      </c>
      <c r="H13" s="488">
        <v>10</v>
      </c>
      <c r="I13" s="489">
        <v>10</v>
      </c>
      <c r="J13" s="489">
        <v>10</v>
      </c>
      <c r="K13" s="490">
        <v>10</v>
      </c>
      <c r="L13" s="416">
        <f>SUM(H13:K13)/4</f>
        <v>10</v>
      </c>
      <c r="M13" s="403">
        <f>SUM(G13+L13)/2</f>
        <v>10</v>
      </c>
      <c r="N13" s="400" t="str">
        <f t="shared" ref="N13:N52" si="0">INDEX($BH$1:$BH$10, MATCH(ROUND(M13, 2), $BG$1:$BG$10, 1))</f>
        <v>A+</v>
      </c>
      <c r="O13" s="395"/>
      <c r="P13" s="488">
        <v>10</v>
      </c>
      <c r="Q13" s="489">
        <v>10</v>
      </c>
      <c r="R13" s="489">
        <v>10</v>
      </c>
      <c r="S13" s="490">
        <v>10</v>
      </c>
      <c r="T13" s="419">
        <f>SUM(P13:S13)/4</f>
        <v>10</v>
      </c>
      <c r="U13" s="488">
        <v>10</v>
      </c>
      <c r="V13" s="489">
        <v>10</v>
      </c>
      <c r="W13" s="489">
        <v>10</v>
      </c>
      <c r="X13" s="490">
        <v>10</v>
      </c>
      <c r="Y13" s="416">
        <f>SUM(U13:X13)/4</f>
        <v>10</v>
      </c>
      <c r="Z13" s="403">
        <f>SUM(T13+Y13)/2</f>
        <v>10</v>
      </c>
      <c r="AA13" s="497" t="str">
        <f t="shared" ref="AA13:AA52" si="1">INDEX($BH$1:$BH$10, MATCH(ROUND(Z13, 2), $BG$1:$BG$10, 1))</f>
        <v>A+</v>
      </c>
      <c r="AB13" s="626">
        <v>10</v>
      </c>
      <c r="AC13" s="631">
        <v>10</v>
      </c>
      <c r="AD13" s="629" t="str">
        <f t="shared" ref="AD13:AD48" si="2">INDEX($BH$1:$BH$10, MATCH(ROUND(AE13, 2), $BG$1:$BG$10, 1))</f>
        <v>A+</v>
      </c>
      <c r="AE13" s="407">
        <f>SUM(M13,Z13,AB13,AC13)/4</f>
        <v>10</v>
      </c>
      <c r="AF13" s="287"/>
      <c r="AG13" s="556"/>
      <c r="AH13" s="556"/>
      <c r="AI13" s="555" t="str">
        <f>IF(OR(AG13="A",AH13="A"),"A",IF(OR(AG13="B",AH13="B"),"B",IF(OR(AG13="C",AH13="C"),"C","N")))</f>
        <v>N</v>
      </c>
      <c r="AJ13" s="587"/>
      <c r="AK13" s="588"/>
      <c r="AL13" s="588"/>
      <c r="AM13" s="589"/>
      <c r="AN13" s="589"/>
      <c r="AO13" s="590"/>
      <c r="AP13" s="591">
        <f>SUM(AJ13+AM13)</f>
        <v>0</v>
      </c>
      <c r="AQ13" s="591">
        <f>SUM(AK13+AN13)</f>
        <v>0</v>
      </c>
      <c r="AR13" s="588">
        <f>SUM(AL13+AO13)</f>
        <v>0</v>
      </c>
      <c r="AS13" s="594">
        <f t="shared" ref="AS13:AS52" si="3">AT13  - AJ13  - AK13</f>
        <v>67</v>
      </c>
      <c r="AT13" s="593">
        <v>67</v>
      </c>
      <c r="AU13" s="661"/>
      <c r="AV13" s="661"/>
      <c r="AW13" s="661"/>
      <c r="AX13" s="661"/>
      <c r="AY13" s="661"/>
      <c r="AZ13" s="661"/>
      <c r="BA13" s="661"/>
      <c r="BB13" s="661"/>
      <c r="BC13" s="661"/>
      <c r="BD13" s="661"/>
      <c r="BE13" s="661"/>
      <c r="BF13" s="661"/>
    </row>
    <row r="14" spans="1:60" ht="76.5" x14ac:dyDescent="0.9">
      <c r="A14" s="430">
        <v>2</v>
      </c>
      <c r="B14" s="749">
        <f>DATOS!F9</f>
        <v>0</v>
      </c>
      <c r="C14" s="491">
        <v>10</v>
      </c>
      <c r="D14" s="492">
        <v>10</v>
      </c>
      <c r="E14" s="492">
        <v>10</v>
      </c>
      <c r="F14" s="493">
        <v>10</v>
      </c>
      <c r="G14" s="454">
        <f t="shared" ref="G14:G52" si="4">SUM(C14:F14)/4</f>
        <v>10</v>
      </c>
      <c r="H14" s="491">
        <v>10</v>
      </c>
      <c r="I14" s="492">
        <v>10</v>
      </c>
      <c r="J14" s="492">
        <v>10</v>
      </c>
      <c r="K14" s="493">
        <v>10</v>
      </c>
      <c r="L14" s="417">
        <f t="shared" ref="L14:L52" si="5">SUM(H14:K14)/4</f>
        <v>10</v>
      </c>
      <c r="M14" s="404">
        <f t="shared" ref="M14:M52" si="6">SUM(G14+L14)/2</f>
        <v>10</v>
      </c>
      <c r="N14" s="401" t="str">
        <f t="shared" si="0"/>
        <v>A+</v>
      </c>
      <c r="O14" s="396"/>
      <c r="P14" s="491">
        <v>10</v>
      </c>
      <c r="Q14" s="492">
        <v>10</v>
      </c>
      <c r="R14" s="492">
        <v>10</v>
      </c>
      <c r="S14" s="493">
        <v>10</v>
      </c>
      <c r="T14" s="420">
        <f t="shared" ref="T14:T52" si="7">SUM(P14:S14)/4</f>
        <v>10</v>
      </c>
      <c r="U14" s="491">
        <v>10</v>
      </c>
      <c r="V14" s="492">
        <v>10</v>
      </c>
      <c r="W14" s="492">
        <v>10</v>
      </c>
      <c r="X14" s="493">
        <v>10</v>
      </c>
      <c r="Y14" s="417">
        <f t="shared" ref="Y14:Y52" si="8">SUM(U14:X14)/4</f>
        <v>10</v>
      </c>
      <c r="Z14" s="404">
        <f t="shared" ref="Z14:Z18" si="9">SUM(T14+Y14)/2</f>
        <v>10</v>
      </c>
      <c r="AA14" s="498" t="str">
        <f t="shared" si="1"/>
        <v>A+</v>
      </c>
      <c r="AB14" s="627">
        <v>10</v>
      </c>
      <c r="AC14" s="632">
        <v>10</v>
      </c>
      <c r="AD14" s="630" t="str">
        <f t="shared" si="2"/>
        <v>A+</v>
      </c>
      <c r="AE14" s="408">
        <f t="shared" ref="AE14:AE52" si="10">SUM(M14,Z14,AB14,AC14)/4</f>
        <v>10</v>
      </c>
      <c r="AF14" s="288"/>
      <c r="AG14" s="567"/>
      <c r="AH14" s="567"/>
      <c r="AI14" s="566" t="str">
        <f t="shared" ref="AI14:AI52" si="11">IF(OR(AG14="A",AH14="A"),"A",IF(OR(AG14="B",AH14="B"),"B",IF(OR(AG14="C",AH14="C"),"C","N")))</f>
        <v>N</v>
      </c>
      <c r="AJ14" s="572"/>
      <c r="AK14" s="558"/>
      <c r="AL14" s="558"/>
      <c r="AM14" s="559"/>
      <c r="AN14" s="559"/>
      <c r="AO14" s="560"/>
      <c r="AP14" s="598">
        <f t="shared" ref="AP14:AR52" si="12">SUM(AJ14+AM14)</f>
        <v>0</v>
      </c>
      <c r="AQ14" s="598">
        <f t="shared" si="12"/>
        <v>0</v>
      </c>
      <c r="AR14" s="558">
        <f t="shared" si="12"/>
        <v>0</v>
      </c>
      <c r="AS14" s="601">
        <f t="shared" si="3"/>
        <v>67</v>
      </c>
      <c r="AT14" s="600">
        <v>67</v>
      </c>
      <c r="AU14" s="661"/>
      <c r="AV14" s="661"/>
      <c r="AW14" s="661"/>
      <c r="AX14" s="661"/>
      <c r="AY14" s="661"/>
      <c r="AZ14" s="661"/>
      <c r="BA14" s="661"/>
      <c r="BB14" s="661"/>
      <c r="BC14" s="661"/>
      <c r="BD14" s="661"/>
      <c r="BE14" s="661"/>
      <c r="BF14" s="661"/>
    </row>
    <row r="15" spans="1:60" ht="76.5" x14ac:dyDescent="0.9">
      <c r="A15" s="430">
        <v>3</v>
      </c>
      <c r="B15" s="749">
        <f>DATOS!F10</f>
        <v>0</v>
      </c>
      <c r="C15" s="491">
        <v>10</v>
      </c>
      <c r="D15" s="492">
        <v>10</v>
      </c>
      <c r="E15" s="492">
        <v>10</v>
      </c>
      <c r="F15" s="493">
        <v>10</v>
      </c>
      <c r="G15" s="454">
        <f t="shared" si="4"/>
        <v>10</v>
      </c>
      <c r="H15" s="491">
        <v>10</v>
      </c>
      <c r="I15" s="492">
        <v>10</v>
      </c>
      <c r="J15" s="492">
        <v>10</v>
      </c>
      <c r="K15" s="493">
        <v>10</v>
      </c>
      <c r="L15" s="417">
        <f t="shared" si="5"/>
        <v>10</v>
      </c>
      <c r="M15" s="404">
        <f t="shared" si="6"/>
        <v>10</v>
      </c>
      <c r="N15" s="401" t="str">
        <f t="shared" si="0"/>
        <v>A+</v>
      </c>
      <c r="O15" s="396"/>
      <c r="P15" s="491">
        <v>10</v>
      </c>
      <c r="Q15" s="492">
        <v>10</v>
      </c>
      <c r="R15" s="492">
        <v>10</v>
      </c>
      <c r="S15" s="493">
        <v>10</v>
      </c>
      <c r="T15" s="420">
        <f t="shared" si="7"/>
        <v>10</v>
      </c>
      <c r="U15" s="491">
        <v>10</v>
      </c>
      <c r="V15" s="492">
        <v>10</v>
      </c>
      <c r="W15" s="492">
        <v>10</v>
      </c>
      <c r="X15" s="493">
        <v>10</v>
      </c>
      <c r="Y15" s="417">
        <f t="shared" si="8"/>
        <v>10</v>
      </c>
      <c r="Z15" s="404">
        <f t="shared" si="9"/>
        <v>10</v>
      </c>
      <c r="AA15" s="498" t="str">
        <f t="shared" si="1"/>
        <v>A+</v>
      </c>
      <c r="AB15" s="627">
        <v>10</v>
      </c>
      <c r="AC15" s="632">
        <v>10</v>
      </c>
      <c r="AD15" s="630" t="str">
        <f t="shared" si="2"/>
        <v>A+</v>
      </c>
      <c r="AE15" s="408">
        <f t="shared" si="10"/>
        <v>10</v>
      </c>
      <c r="AF15" s="288"/>
      <c r="AG15" s="567"/>
      <c r="AH15" s="567"/>
      <c r="AI15" s="566" t="str">
        <f t="shared" si="11"/>
        <v>N</v>
      </c>
      <c r="AJ15" s="572"/>
      <c r="AK15" s="558"/>
      <c r="AL15" s="558"/>
      <c r="AM15" s="559"/>
      <c r="AN15" s="559"/>
      <c r="AO15" s="560"/>
      <c r="AP15" s="598">
        <f t="shared" si="12"/>
        <v>0</v>
      </c>
      <c r="AQ15" s="598">
        <f t="shared" si="12"/>
        <v>0</v>
      </c>
      <c r="AR15" s="558">
        <f t="shared" si="12"/>
        <v>0</v>
      </c>
      <c r="AS15" s="601">
        <f t="shared" si="3"/>
        <v>67</v>
      </c>
      <c r="AT15" s="600">
        <v>67</v>
      </c>
      <c r="AU15" s="661"/>
      <c r="AV15" s="661"/>
      <c r="AW15" s="661"/>
      <c r="AX15" s="661"/>
      <c r="AY15" s="661"/>
      <c r="AZ15" s="661"/>
      <c r="BA15" s="661"/>
      <c r="BB15" s="661"/>
      <c r="BC15" s="661"/>
      <c r="BD15" s="661"/>
      <c r="BE15" s="661"/>
      <c r="BF15" s="661"/>
    </row>
    <row r="16" spans="1:60" ht="76.5" x14ac:dyDescent="0.9">
      <c r="A16" s="430">
        <v>4</v>
      </c>
      <c r="B16" s="749">
        <f>DATOS!F11</f>
        <v>0</v>
      </c>
      <c r="C16" s="491">
        <v>10</v>
      </c>
      <c r="D16" s="492">
        <v>10</v>
      </c>
      <c r="E16" s="492">
        <v>10</v>
      </c>
      <c r="F16" s="493">
        <v>10</v>
      </c>
      <c r="G16" s="454">
        <f t="shared" si="4"/>
        <v>10</v>
      </c>
      <c r="H16" s="491">
        <v>10</v>
      </c>
      <c r="I16" s="492">
        <v>10</v>
      </c>
      <c r="J16" s="492">
        <v>10</v>
      </c>
      <c r="K16" s="493">
        <v>10</v>
      </c>
      <c r="L16" s="417">
        <f t="shared" si="5"/>
        <v>10</v>
      </c>
      <c r="M16" s="404">
        <f t="shared" si="6"/>
        <v>10</v>
      </c>
      <c r="N16" s="401" t="str">
        <f t="shared" si="0"/>
        <v>A+</v>
      </c>
      <c r="O16" s="396"/>
      <c r="P16" s="491">
        <v>10</v>
      </c>
      <c r="Q16" s="492">
        <v>10</v>
      </c>
      <c r="R16" s="492">
        <v>10</v>
      </c>
      <c r="S16" s="493">
        <v>10</v>
      </c>
      <c r="T16" s="420">
        <f t="shared" si="7"/>
        <v>10</v>
      </c>
      <c r="U16" s="491">
        <v>10</v>
      </c>
      <c r="V16" s="492">
        <v>10</v>
      </c>
      <c r="W16" s="492">
        <v>10</v>
      </c>
      <c r="X16" s="493">
        <v>10</v>
      </c>
      <c r="Y16" s="417">
        <f t="shared" si="8"/>
        <v>10</v>
      </c>
      <c r="Z16" s="404">
        <f t="shared" si="9"/>
        <v>10</v>
      </c>
      <c r="AA16" s="498" t="str">
        <f t="shared" si="1"/>
        <v>A+</v>
      </c>
      <c r="AB16" s="627">
        <v>10</v>
      </c>
      <c r="AC16" s="632">
        <v>10</v>
      </c>
      <c r="AD16" s="630" t="str">
        <f t="shared" si="2"/>
        <v>A+</v>
      </c>
      <c r="AE16" s="408">
        <f t="shared" si="10"/>
        <v>10</v>
      </c>
      <c r="AF16" s="288"/>
      <c r="AG16" s="567"/>
      <c r="AH16" s="567"/>
      <c r="AI16" s="566" t="str">
        <f t="shared" si="11"/>
        <v>N</v>
      </c>
      <c r="AJ16" s="572"/>
      <c r="AK16" s="558"/>
      <c r="AL16" s="558"/>
      <c r="AM16" s="559"/>
      <c r="AN16" s="559"/>
      <c r="AO16" s="560"/>
      <c r="AP16" s="598">
        <f t="shared" si="12"/>
        <v>0</v>
      </c>
      <c r="AQ16" s="598">
        <f t="shared" si="12"/>
        <v>0</v>
      </c>
      <c r="AR16" s="558">
        <f t="shared" si="12"/>
        <v>0</v>
      </c>
      <c r="AS16" s="601">
        <f t="shared" si="3"/>
        <v>67</v>
      </c>
      <c r="AT16" s="600">
        <v>67</v>
      </c>
      <c r="AU16" s="661"/>
      <c r="AV16" s="661"/>
      <c r="AW16" s="661"/>
      <c r="AX16" s="661"/>
      <c r="AY16" s="661"/>
      <c r="AZ16" s="661"/>
      <c r="BA16" s="661"/>
      <c r="BB16" s="661"/>
      <c r="BC16" s="661"/>
      <c r="BD16" s="661"/>
      <c r="BE16" s="661"/>
      <c r="BF16" s="661"/>
    </row>
    <row r="17" spans="1:60" ht="76.5" x14ac:dyDescent="0.85">
      <c r="A17" s="430">
        <v>5</v>
      </c>
      <c r="B17" s="749">
        <f>DATOS!F12</f>
        <v>0</v>
      </c>
      <c r="C17" s="491">
        <v>10</v>
      </c>
      <c r="D17" s="492">
        <v>10</v>
      </c>
      <c r="E17" s="492">
        <v>10</v>
      </c>
      <c r="F17" s="493">
        <v>10</v>
      </c>
      <c r="G17" s="454">
        <f t="shared" si="4"/>
        <v>10</v>
      </c>
      <c r="H17" s="491">
        <v>10</v>
      </c>
      <c r="I17" s="492">
        <v>10</v>
      </c>
      <c r="J17" s="492">
        <v>10</v>
      </c>
      <c r="K17" s="493">
        <v>10</v>
      </c>
      <c r="L17" s="417">
        <f t="shared" si="5"/>
        <v>10</v>
      </c>
      <c r="M17" s="404">
        <f t="shared" si="6"/>
        <v>10</v>
      </c>
      <c r="N17" s="401" t="str">
        <f t="shared" si="0"/>
        <v>A+</v>
      </c>
      <c r="O17" s="396"/>
      <c r="P17" s="491">
        <v>10</v>
      </c>
      <c r="Q17" s="492">
        <v>10</v>
      </c>
      <c r="R17" s="492">
        <v>10</v>
      </c>
      <c r="S17" s="493">
        <v>10</v>
      </c>
      <c r="T17" s="420">
        <f t="shared" si="7"/>
        <v>10</v>
      </c>
      <c r="U17" s="491">
        <v>10</v>
      </c>
      <c r="V17" s="492">
        <v>10</v>
      </c>
      <c r="W17" s="492">
        <v>10</v>
      </c>
      <c r="X17" s="493">
        <v>10</v>
      </c>
      <c r="Y17" s="417">
        <f t="shared" si="8"/>
        <v>10</v>
      </c>
      <c r="Z17" s="404">
        <f t="shared" si="9"/>
        <v>10</v>
      </c>
      <c r="AA17" s="498" t="str">
        <f t="shared" si="1"/>
        <v>A+</v>
      </c>
      <c r="AB17" s="627">
        <v>10</v>
      </c>
      <c r="AC17" s="632">
        <v>10</v>
      </c>
      <c r="AD17" s="630" t="str">
        <f t="shared" si="2"/>
        <v>A+</v>
      </c>
      <c r="AE17" s="408">
        <f t="shared" si="10"/>
        <v>10</v>
      </c>
      <c r="AF17" s="288"/>
      <c r="AG17" s="567"/>
      <c r="AH17" s="567"/>
      <c r="AI17" s="566" t="str">
        <f t="shared" si="11"/>
        <v>N</v>
      </c>
      <c r="AJ17" s="572"/>
      <c r="AK17" s="558"/>
      <c r="AL17" s="558"/>
      <c r="AM17" s="559"/>
      <c r="AN17" s="559"/>
      <c r="AO17" s="560"/>
      <c r="AP17" s="598">
        <f t="shared" si="12"/>
        <v>0</v>
      </c>
      <c r="AQ17" s="598">
        <f t="shared" si="12"/>
        <v>0</v>
      </c>
      <c r="AR17" s="558">
        <f t="shared" si="12"/>
        <v>0</v>
      </c>
      <c r="AS17" s="601">
        <f t="shared" si="3"/>
        <v>67</v>
      </c>
      <c r="AT17" s="600">
        <v>67</v>
      </c>
      <c r="AU17" s="661"/>
      <c r="AV17" s="661"/>
      <c r="AW17" s="661"/>
      <c r="AX17" s="661"/>
      <c r="AY17" s="661"/>
      <c r="AZ17" s="661"/>
      <c r="BA17" s="661"/>
      <c r="BB17" s="661"/>
      <c r="BC17" s="661"/>
      <c r="BD17" s="661"/>
      <c r="BE17" s="661"/>
      <c r="BF17" s="661"/>
      <c r="BG17" s="463"/>
      <c r="BH17" s="463"/>
    </row>
    <row r="18" spans="1:60" ht="76.5" x14ac:dyDescent="0.85">
      <c r="A18" s="430">
        <v>6</v>
      </c>
      <c r="B18" s="749">
        <f>DATOS!F13</f>
        <v>0</v>
      </c>
      <c r="C18" s="491">
        <v>10</v>
      </c>
      <c r="D18" s="492">
        <v>10</v>
      </c>
      <c r="E18" s="492">
        <v>10</v>
      </c>
      <c r="F18" s="493">
        <v>10</v>
      </c>
      <c r="G18" s="454">
        <f t="shared" si="4"/>
        <v>10</v>
      </c>
      <c r="H18" s="491">
        <v>10</v>
      </c>
      <c r="I18" s="492">
        <v>10</v>
      </c>
      <c r="J18" s="492">
        <v>10</v>
      </c>
      <c r="K18" s="493">
        <v>10</v>
      </c>
      <c r="L18" s="417">
        <f t="shared" si="5"/>
        <v>10</v>
      </c>
      <c r="M18" s="404">
        <f t="shared" si="6"/>
        <v>10</v>
      </c>
      <c r="N18" s="401" t="str">
        <f t="shared" si="0"/>
        <v>A+</v>
      </c>
      <c r="O18" s="396"/>
      <c r="P18" s="491">
        <v>10</v>
      </c>
      <c r="Q18" s="492">
        <v>10</v>
      </c>
      <c r="R18" s="492">
        <v>10</v>
      </c>
      <c r="S18" s="493">
        <v>10</v>
      </c>
      <c r="T18" s="420">
        <f t="shared" si="7"/>
        <v>10</v>
      </c>
      <c r="U18" s="491">
        <v>10</v>
      </c>
      <c r="V18" s="492">
        <v>10</v>
      </c>
      <c r="W18" s="492">
        <v>10</v>
      </c>
      <c r="X18" s="493">
        <v>10</v>
      </c>
      <c r="Y18" s="417">
        <f t="shared" si="8"/>
        <v>10</v>
      </c>
      <c r="Z18" s="404">
        <f t="shared" si="9"/>
        <v>10</v>
      </c>
      <c r="AA18" s="498" t="str">
        <f t="shared" si="1"/>
        <v>A+</v>
      </c>
      <c r="AB18" s="627">
        <v>10</v>
      </c>
      <c r="AC18" s="632">
        <v>10</v>
      </c>
      <c r="AD18" s="630" t="str">
        <f t="shared" si="2"/>
        <v>A+</v>
      </c>
      <c r="AE18" s="408">
        <f t="shared" si="10"/>
        <v>10</v>
      </c>
      <c r="AF18" s="288"/>
      <c r="AG18" s="567"/>
      <c r="AH18" s="567"/>
      <c r="AI18" s="566" t="str">
        <f t="shared" si="11"/>
        <v>N</v>
      </c>
      <c r="AJ18" s="572"/>
      <c r="AK18" s="558"/>
      <c r="AL18" s="558"/>
      <c r="AM18" s="559"/>
      <c r="AN18" s="559"/>
      <c r="AO18" s="560"/>
      <c r="AP18" s="598">
        <f t="shared" si="12"/>
        <v>0</v>
      </c>
      <c r="AQ18" s="598">
        <f t="shared" si="12"/>
        <v>0</v>
      </c>
      <c r="AR18" s="558">
        <f t="shared" si="12"/>
        <v>0</v>
      </c>
      <c r="AS18" s="601">
        <f t="shared" si="3"/>
        <v>67</v>
      </c>
      <c r="AT18" s="600">
        <v>67</v>
      </c>
      <c r="AU18" s="661"/>
      <c r="AV18" s="661"/>
      <c r="AW18" s="661"/>
      <c r="AX18" s="661"/>
      <c r="AY18" s="661"/>
      <c r="AZ18" s="661"/>
      <c r="BA18" s="661"/>
      <c r="BB18" s="661"/>
      <c r="BC18" s="661"/>
      <c r="BD18" s="661"/>
      <c r="BE18" s="661"/>
      <c r="BF18" s="661"/>
      <c r="BG18" s="463"/>
      <c r="BH18" s="463"/>
    </row>
    <row r="19" spans="1:60" ht="76.5" x14ac:dyDescent="0.85">
      <c r="A19" s="430">
        <v>7</v>
      </c>
      <c r="B19" s="749">
        <f>DATOS!F14</f>
        <v>0</v>
      </c>
      <c r="C19" s="491">
        <v>9</v>
      </c>
      <c r="D19" s="492">
        <v>9</v>
      </c>
      <c r="E19" s="492">
        <v>9</v>
      </c>
      <c r="F19" s="493">
        <v>9</v>
      </c>
      <c r="G19" s="454">
        <f t="shared" si="4"/>
        <v>9</v>
      </c>
      <c r="H19" s="491">
        <v>9</v>
      </c>
      <c r="I19" s="492">
        <v>9</v>
      </c>
      <c r="J19" s="492">
        <v>9</v>
      </c>
      <c r="K19" s="493">
        <v>9</v>
      </c>
      <c r="L19" s="417">
        <f t="shared" si="5"/>
        <v>9</v>
      </c>
      <c r="M19" s="404">
        <f>SUM(G19+L19)/2</f>
        <v>9</v>
      </c>
      <c r="N19" s="401" t="str">
        <f t="shared" si="0"/>
        <v>A-</v>
      </c>
      <c r="O19" s="396"/>
      <c r="P19" s="491">
        <v>9</v>
      </c>
      <c r="Q19" s="492">
        <v>9</v>
      </c>
      <c r="R19" s="492">
        <v>9</v>
      </c>
      <c r="S19" s="493">
        <v>9</v>
      </c>
      <c r="T19" s="420">
        <f t="shared" si="7"/>
        <v>9</v>
      </c>
      <c r="U19" s="491">
        <v>9</v>
      </c>
      <c r="V19" s="492">
        <v>9</v>
      </c>
      <c r="W19" s="492">
        <v>9</v>
      </c>
      <c r="X19" s="493">
        <v>9</v>
      </c>
      <c r="Y19" s="417">
        <f t="shared" si="8"/>
        <v>9</v>
      </c>
      <c r="Z19" s="404">
        <f>SUM(T19+Y19)/2</f>
        <v>9</v>
      </c>
      <c r="AA19" s="498" t="str">
        <f t="shared" si="1"/>
        <v>A-</v>
      </c>
      <c r="AB19" s="627">
        <v>9</v>
      </c>
      <c r="AC19" s="632">
        <v>9</v>
      </c>
      <c r="AD19" s="630" t="str">
        <f t="shared" si="2"/>
        <v>A-</v>
      </c>
      <c r="AE19" s="408">
        <f t="shared" si="10"/>
        <v>9</v>
      </c>
      <c r="AF19" s="288"/>
      <c r="AG19" s="567"/>
      <c r="AH19" s="567"/>
      <c r="AI19" s="566" t="str">
        <f t="shared" si="11"/>
        <v>N</v>
      </c>
      <c r="AJ19" s="572"/>
      <c r="AK19" s="558"/>
      <c r="AL19" s="558"/>
      <c r="AM19" s="559"/>
      <c r="AN19" s="559"/>
      <c r="AO19" s="560"/>
      <c r="AP19" s="598">
        <f t="shared" si="12"/>
        <v>0</v>
      </c>
      <c r="AQ19" s="598">
        <f t="shared" si="12"/>
        <v>0</v>
      </c>
      <c r="AR19" s="558">
        <f t="shared" si="12"/>
        <v>0</v>
      </c>
      <c r="AS19" s="601">
        <f t="shared" si="3"/>
        <v>67</v>
      </c>
      <c r="AT19" s="600">
        <v>67</v>
      </c>
      <c r="AU19" s="661"/>
      <c r="AV19" s="661"/>
      <c r="AW19" s="661"/>
      <c r="AX19" s="661"/>
      <c r="AY19" s="661"/>
      <c r="AZ19" s="661"/>
      <c r="BA19" s="661"/>
      <c r="BB19" s="661"/>
      <c r="BC19" s="661"/>
      <c r="BD19" s="661"/>
      <c r="BE19" s="661"/>
      <c r="BF19" s="661"/>
      <c r="BG19" s="463"/>
      <c r="BH19" s="463"/>
    </row>
    <row r="20" spans="1:60" ht="76.5" x14ac:dyDescent="0.9">
      <c r="A20" s="430">
        <v>8</v>
      </c>
      <c r="B20" s="749">
        <f>DATOS!F15</f>
        <v>0</v>
      </c>
      <c r="C20" s="491">
        <v>9</v>
      </c>
      <c r="D20" s="492">
        <v>9</v>
      </c>
      <c r="E20" s="492">
        <v>9</v>
      </c>
      <c r="F20" s="493">
        <v>9</v>
      </c>
      <c r="G20" s="454">
        <f t="shared" si="4"/>
        <v>9</v>
      </c>
      <c r="H20" s="491">
        <v>9</v>
      </c>
      <c r="I20" s="492">
        <v>9</v>
      </c>
      <c r="J20" s="492">
        <v>9</v>
      </c>
      <c r="K20" s="493">
        <v>9</v>
      </c>
      <c r="L20" s="417">
        <f t="shared" si="5"/>
        <v>9</v>
      </c>
      <c r="M20" s="404">
        <f t="shared" si="6"/>
        <v>9</v>
      </c>
      <c r="N20" s="401" t="str">
        <f t="shared" si="0"/>
        <v>A-</v>
      </c>
      <c r="O20" s="396"/>
      <c r="P20" s="491">
        <v>9</v>
      </c>
      <c r="Q20" s="492">
        <v>9</v>
      </c>
      <c r="R20" s="492">
        <v>9</v>
      </c>
      <c r="S20" s="493">
        <v>9</v>
      </c>
      <c r="T20" s="420">
        <f t="shared" si="7"/>
        <v>9</v>
      </c>
      <c r="U20" s="491">
        <v>9</v>
      </c>
      <c r="V20" s="492">
        <v>9</v>
      </c>
      <c r="W20" s="492">
        <v>9</v>
      </c>
      <c r="X20" s="493">
        <v>9</v>
      </c>
      <c r="Y20" s="417">
        <f t="shared" si="8"/>
        <v>9</v>
      </c>
      <c r="Z20" s="404">
        <f t="shared" ref="Z20:Z52" si="13">SUM(T20+Y20)/2</f>
        <v>9</v>
      </c>
      <c r="AA20" s="498" t="str">
        <f t="shared" si="1"/>
        <v>A-</v>
      </c>
      <c r="AB20" s="627">
        <v>9</v>
      </c>
      <c r="AC20" s="632">
        <v>9</v>
      </c>
      <c r="AD20" s="630" t="str">
        <f t="shared" si="2"/>
        <v>A-</v>
      </c>
      <c r="AE20" s="408">
        <f t="shared" si="10"/>
        <v>9</v>
      </c>
      <c r="AF20" s="288"/>
      <c r="AG20" s="567"/>
      <c r="AH20" s="567"/>
      <c r="AI20" s="566" t="str">
        <f t="shared" si="11"/>
        <v>N</v>
      </c>
      <c r="AJ20" s="572"/>
      <c r="AK20" s="558"/>
      <c r="AL20" s="558"/>
      <c r="AM20" s="559"/>
      <c r="AN20" s="559"/>
      <c r="AO20" s="560"/>
      <c r="AP20" s="598">
        <f t="shared" si="12"/>
        <v>0</v>
      </c>
      <c r="AQ20" s="598">
        <f t="shared" si="12"/>
        <v>0</v>
      </c>
      <c r="AR20" s="558">
        <f t="shared" si="12"/>
        <v>0</v>
      </c>
      <c r="AS20" s="601">
        <f t="shared" si="3"/>
        <v>67</v>
      </c>
      <c r="AT20" s="600">
        <v>67</v>
      </c>
      <c r="AU20" s="661"/>
      <c r="AV20" s="661"/>
      <c r="AW20" s="661"/>
      <c r="AX20" s="661"/>
      <c r="AY20" s="661"/>
      <c r="AZ20" s="661"/>
      <c r="BA20" s="661"/>
      <c r="BB20" s="661"/>
      <c r="BC20" s="661"/>
      <c r="BD20" s="661"/>
      <c r="BE20" s="661"/>
      <c r="BF20" s="661"/>
    </row>
    <row r="21" spans="1:60" ht="76.5" x14ac:dyDescent="0.9">
      <c r="A21" s="430">
        <v>9</v>
      </c>
      <c r="B21" s="749">
        <f>DATOS!F16</f>
        <v>0</v>
      </c>
      <c r="C21" s="491">
        <v>9</v>
      </c>
      <c r="D21" s="492">
        <v>9</v>
      </c>
      <c r="E21" s="492">
        <v>9</v>
      </c>
      <c r="F21" s="493">
        <v>9</v>
      </c>
      <c r="G21" s="454">
        <f t="shared" si="4"/>
        <v>9</v>
      </c>
      <c r="H21" s="491">
        <v>9</v>
      </c>
      <c r="I21" s="492">
        <v>9</v>
      </c>
      <c r="J21" s="492">
        <v>9</v>
      </c>
      <c r="K21" s="493">
        <v>9</v>
      </c>
      <c r="L21" s="417">
        <f t="shared" si="5"/>
        <v>9</v>
      </c>
      <c r="M21" s="404">
        <f t="shared" si="6"/>
        <v>9</v>
      </c>
      <c r="N21" s="401" t="str">
        <f t="shared" si="0"/>
        <v>A-</v>
      </c>
      <c r="O21" s="396"/>
      <c r="P21" s="491">
        <v>9</v>
      </c>
      <c r="Q21" s="492">
        <v>9</v>
      </c>
      <c r="R21" s="492">
        <v>9</v>
      </c>
      <c r="S21" s="493">
        <v>9</v>
      </c>
      <c r="T21" s="420">
        <f t="shared" si="7"/>
        <v>9</v>
      </c>
      <c r="U21" s="491">
        <v>9</v>
      </c>
      <c r="V21" s="492">
        <v>9</v>
      </c>
      <c r="W21" s="492">
        <v>9</v>
      </c>
      <c r="X21" s="493">
        <v>9</v>
      </c>
      <c r="Y21" s="417">
        <f t="shared" si="8"/>
        <v>9</v>
      </c>
      <c r="Z21" s="404">
        <f t="shared" si="13"/>
        <v>9</v>
      </c>
      <c r="AA21" s="498" t="str">
        <f t="shared" si="1"/>
        <v>A-</v>
      </c>
      <c r="AB21" s="627">
        <v>9</v>
      </c>
      <c r="AC21" s="632">
        <v>9</v>
      </c>
      <c r="AD21" s="630" t="str">
        <f t="shared" si="2"/>
        <v>A-</v>
      </c>
      <c r="AE21" s="408">
        <f t="shared" si="10"/>
        <v>9</v>
      </c>
      <c r="AF21" s="288"/>
      <c r="AG21" s="567"/>
      <c r="AH21" s="567"/>
      <c r="AI21" s="566" t="str">
        <f t="shared" si="11"/>
        <v>N</v>
      </c>
      <c r="AJ21" s="572"/>
      <c r="AK21" s="558"/>
      <c r="AL21" s="558"/>
      <c r="AM21" s="559"/>
      <c r="AN21" s="559"/>
      <c r="AO21" s="560"/>
      <c r="AP21" s="598">
        <f t="shared" si="12"/>
        <v>0</v>
      </c>
      <c r="AQ21" s="598">
        <f t="shared" si="12"/>
        <v>0</v>
      </c>
      <c r="AR21" s="558">
        <f t="shared" si="12"/>
        <v>0</v>
      </c>
      <c r="AS21" s="601">
        <f t="shared" si="3"/>
        <v>67</v>
      </c>
      <c r="AT21" s="600">
        <v>67</v>
      </c>
      <c r="AU21" s="661"/>
      <c r="AV21" s="661"/>
      <c r="AW21" s="661"/>
      <c r="AX21" s="661"/>
      <c r="AY21" s="661"/>
      <c r="AZ21" s="661"/>
      <c r="BA21" s="661"/>
      <c r="BB21" s="661"/>
      <c r="BC21" s="661"/>
      <c r="BD21" s="661"/>
      <c r="BE21" s="661"/>
      <c r="BF21" s="661"/>
    </row>
    <row r="22" spans="1:60" ht="76.5" x14ac:dyDescent="0.9">
      <c r="A22" s="430">
        <v>10</v>
      </c>
      <c r="B22" s="749">
        <f>DATOS!F17</f>
        <v>0</v>
      </c>
      <c r="C22" s="491">
        <v>9</v>
      </c>
      <c r="D22" s="492">
        <v>9</v>
      </c>
      <c r="E22" s="492">
        <v>9</v>
      </c>
      <c r="F22" s="493">
        <v>9</v>
      </c>
      <c r="G22" s="454">
        <f t="shared" si="4"/>
        <v>9</v>
      </c>
      <c r="H22" s="491">
        <v>9</v>
      </c>
      <c r="I22" s="492">
        <v>9</v>
      </c>
      <c r="J22" s="492">
        <v>9</v>
      </c>
      <c r="K22" s="493">
        <v>9</v>
      </c>
      <c r="L22" s="417">
        <f t="shared" si="5"/>
        <v>9</v>
      </c>
      <c r="M22" s="404">
        <f t="shared" si="6"/>
        <v>9</v>
      </c>
      <c r="N22" s="401" t="str">
        <f t="shared" si="0"/>
        <v>A-</v>
      </c>
      <c r="O22" s="396"/>
      <c r="P22" s="491">
        <v>9</v>
      </c>
      <c r="Q22" s="492">
        <v>9</v>
      </c>
      <c r="R22" s="492">
        <v>9</v>
      </c>
      <c r="S22" s="493">
        <v>9</v>
      </c>
      <c r="T22" s="420">
        <f t="shared" si="7"/>
        <v>9</v>
      </c>
      <c r="U22" s="491">
        <v>9</v>
      </c>
      <c r="V22" s="492">
        <v>9</v>
      </c>
      <c r="W22" s="492">
        <v>9</v>
      </c>
      <c r="X22" s="493">
        <v>9</v>
      </c>
      <c r="Y22" s="417">
        <f t="shared" si="8"/>
        <v>9</v>
      </c>
      <c r="Z22" s="404">
        <f t="shared" si="13"/>
        <v>9</v>
      </c>
      <c r="AA22" s="498" t="str">
        <f t="shared" si="1"/>
        <v>A-</v>
      </c>
      <c r="AB22" s="627">
        <v>9</v>
      </c>
      <c r="AC22" s="632">
        <v>9</v>
      </c>
      <c r="AD22" s="630" t="str">
        <f t="shared" si="2"/>
        <v>A-</v>
      </c>
      <c r="AE22" s="408">
        <f t="shared" si="10"/>
        <v>9</v>
      </c>
      <c r="AF22" s="288"/>
      <c r="AG22" s="567"/>
      <c r="AH22" s="567"/>
      <c r="AI22" s="566" t="str">
        <f t="shared" si="11"/>
        <v>N</v>
      </c>
      <c r="AJ22" s="572"/>
      <c r="AK22" s="558"/>
      <c r="AL22" s="558"/>
      <c r="AM22" s="559"/>
      <c r="AN22" s="559"/>
      <c r="AO22" s="560"/>
      <c r="AP22" s="598">
        <f t="shared" si="12"/>
        <v>0</v>
      </c>
      <c r="AQ22" s="598">
        <f t="shared" si="12"/>
        <v>0</v>
      </c>
      <c r="AR22" s="558">
        <f t="shared" si="12"/>
        <v>0</v>
      </c>
      <c r="AS22" s="601">
        <f t="shared" si="3"/>
        <v>67</v>
      </c>
      <c r="AT22" s="600">
        <v>67</v>
      </c>
      <c r="AU22" s="661"/>
      <c r="AV22" s="661"/>
      <c r="AW22" s="661"/>
      <c r="AX22" s="661"/>
      <c r="AY22" s="661"/>
      <c r="AZ22" s="661"/>
      <c r="BA22" s="661"/>
      <c r="BB22" s="661"/>
      <c r="BC22" s="661"/>
      <c r="BD22" s="661"/>
      <c r="BE22" s="661"/>
      <c r="BF22" s="661"/>
    </row>
    <row r="23" spans="1:60" ht="76.5" x14ac:dyDescent="0.9">
      <c r="A23" s="430">
        <v>11</v>
      </c>
      <c r="B23" s="749">
        <f>DATOS!F18</f>
        <v>0</v>
      </c>
      <c r="C23" s="491">
        <v>9</v>
      </c>
      <c r="D23" s="492">
        <v>9</v>
      </c>
      <c r="E23" s="492">
        <v>9</v>
      </c>
      <c r="F23" s="493">
        <v>9</v>
      </c>
      <c r="G23" s="454">
        <f t="shared" si="4"/>
        <v>9</v>
      </c>
      <c r="H23" s="491">
        <v>9</v>
      </c>
      <c r="I23" s="492">
        <v>9</v>
      </c>
      <c r="J23" s="492">
        <v>9</v>
      </c>
      <c r="K23" s="493">
        <v>9</v>
      </c>
      <c r="L23" s="417">
        <f t="shared" si="5"/>
        <v>9</v>
      </c>
      <c r="M23" s="404">
        <f t="shared" si="6"/>
        <v>9</v>
      </c>
      <c r="N23" s="401" t="str">
        <f t="shared" si="0"/>
        <v>A-</v>
      </c>
      <c r="O23" s="396"/>
      <c r="P23" s="491">
        <v>9</v>
      </c>
      <c r="Q23" s="492">
        <v>9</v>
      </c>
      <c r="R23" s="492">
        <v>9</v>
      </c>
      <c r="S23" s="493">
        <v>9</v>
      </c>
      <c r="T23" s="420">
        <f t="shared" si="7"/>
        <v>9</v>
      </c>
      <c r="U23" s="491">
        <v>9</v>
      </c>
      <c r="V23" s="492">
        <v>9</v>
      </c>
      <c r="W23" s="492">
        <v>9</v>
      </c>
      <c r="X23" s="493">
        <v>9</v>
      </c>
      <c r="Y23" s="417">
        <f t="shared" si="8"/>
        <v>9</v>
      </c>
      <c r="Z23" s="404">
        <f t="shared" si="13"/>
        <v>9</v>
      </c>
      <c r="AA23" s="498" t="str">
        <f t="shared" si="1"/>
        <v>A-</v>
      </c>
      <c r="AB23" s="627">
        <v>9</v>
      </c>
      <c r="AC23" s="632">
        <v>9</v>
      </c>
      <c r="AD23" s="630" t="str">
        <f t="shared" si="2"/>
        <v>A-</v>
      </c>
      <c r="AE23" s="408">
        <f t="shared" si="10"/>
        <v>9</v>
      </c>
      <c r="AF23" s="288"/>
      <c r="AG23" s="567"/>
      <c r="AH23" s="567"/>
      <c r="AI23" s="566" t="str">
        <f t="shared" si="11"/>
        <v>N</v>
      </c>
      <c r="AJ23" s="572"/>
      <c r="AK23" s="558"/>
      <c r="AL23" s="558"/>
      <c r="AM23" s="559"/>
      <c r="AN23" s="559"/>
      <c r="AO23" s="560"/>
      <c r="AP23" s="598">
        <f t="shared" si="12"/>
        <v>0</v>
      </c>
      <c r="AQ23" s="598">
        <f t="shared" si="12"/>
        <v>0</v>
      </c>
      <c r="AR23" s="558">
        <f t="shared" si="12"/>
        <v>0</v>
      </c>
      <c r="AS23" s="601">
        <f t="shared" si="3"/>
        <v>67</v>
      </c>
      <c r="AT23" s="600">
        <v>67</v>
      </c>
      <c r="AU23" s="661"/>
      <c r="AV23" s="661"/>
      <c r="AW23" s="661"/>
      <c r="AX23" s="661"/>
      <c r="AY23" s="661"/>
      <c r="AZ23" s="661"/>
      <c r="BA23" s="661"/>
      <c r="BB23" s="661"/>
      <c r="BC23" s="661"/>
      <c r="BD23" s="661"/>
      <c r="BE23" s="661"/>
      <c r="BF23" s="661"/>
    </row>
    <row r="24" spans="1:60" ht="76.5" x14ac:dyDescent="0.9">
      <c r="A24" s="430">
        <v>12</v>
      </c>
      <c r="B24" s="749">
        <f>DATOS!F19</f>
        <v>0</v>
      </c>
      <c r="C24" s="491">
        <v>8</v>
      </c>
      <c r="D24" s="492">
        <v>8</v>
      </c>
      <c r="E24" s="492">
        <v>8</v>
      </c>
      <c r="F24" s="493">
        <v>8</v>
      </c>
      <c r="G24" s="454">
        <f t="shared" si="4"/>
        <v>8</v>
      </c>
      <c r="H24" s="491">
        <v>8</v>
      </c>
      <c r="I24" s="492">
        <v>8</v>
      </c>
      <c r="J24" s="492">
        <v>8</v>
      </c>
      <c r="K24" s="493">
        <v>8</v>
      </c>
      <c r="L24" s="417">
        <f t="shared" si="5"/>
        <v>8</v>
      </c>
      <c r="M24" s="404">
        <f t="shared" si="6"/>
        <v>8</v>
      </c>
      <c r="N24" s="401" t="str">
        <f t="shared" si="0"/>
        <v>B+</v>
      </c>
      <c r="O24" s="396"/>
      <c r="P24" s="491">
        <v>8</v>
      </c>
      <c r="Q24" s="492">
        <v>8</v>
      </c>
      <c r="R24" s="492">
        <v>8</v>
      </c>
      <c r="S24" s="493">
        <v>8</v>
      </c>
      <c r="T24" s="420">
        <f t="shared" si="7"/>
        <v>8</v>
      </c>
      <c r="U24" s="491">
        <v>8</v>
      </c>
      <c r="V24" s="492">
        <v>8</v>
      </c>
      <c r="W24" s="492">
        <v>8</v>
      </c>
      <c r="X24" s="493">
        <v>8</v>
      </c>
      <c r="Y24" s="417">
        <f t="shared" si="8"/>
        <v>8</v>
      </c>
      <c r="Z24" s="404">
        <f t="shared" si="13"/>
        <v>8</v>
      </c>
      <c r="AA24" s="498" t="str">
        <f t="shared" si="1"/>
        <v>B+</v>
      </c>
      <c r="AB24" s="627">
        <v>8</v>
      </c>
      <c r="AC24" s="632">
        <v>8</v>
      </c>
      <c r="AD24" s="630" t="str">
        <f t="shared" si="2"/>
        <v>B+</v>
      </c>
      <c r="AE24" s="408">
        <f t="shared" si="10"/>
        <v>8</v>
      </c>
      <c r="AF24" s="288"/>
      <c r="AG24" s="567"/>
      <c r="AH24" s="567"/>
      <c r="AI24" s="566" t="str">
        <f t="shared" si="11"/>
        <v>N</v>
      </c>
      <c r="AJ24" s="572"/>
      <c r="AK24" s="558"/>
      <c r="AL24" s="558"/>
      <c r="AM24" s="559"/>
      <c r="AN24" s="559"/>
      <c r="AO24" s="560"/>
      <c r="AP24" s="598">
        <f t="shared" si="12"/>
        <v>0</v>
      </c>
      <c r="AQ24" s="598">
        <f t="shared" si="12"/>
        <v>0</v>
      </c>
      <c r="AR24" s="558">
        <f t="shared" si="12"/>
        <v>0</v>
      </c>
      <c r="AS24" s="601">
        <f t="shared" si="3"/>
        <v>67</v>
      </c>
      <c r="AT24" s="600">
        <v>67</v>
      </c>
      <c r="AU24" s="661"/>
      <c r="AV24" s="661"/>
      <c r="AW24" s="661"/>
      <c r="AX24" s="661"/>
      <c r="AY24" s="661"/>
      <c r="AZ24" s="661"/>
      <c r="BA24" s="661"/>
      <c r="BB24" s="661"/>
      <c r="BC24" s="661"/>
      <c r="BD24" s="661"/>
      <c r="BE24" s="661"/>
      <c r="BF24" s="661"/>
    </row>
    <row r="25" spans="1:60" ht="76.5" x14ac:dyDescent="0.9">
      <c r="A25" s="430">
        <v>13</v>
      </c>
      <c r="B25" s="749">
        <f>DATOS!F20</f>
        <v>0</v>
      </c>
      <c r="C25" s="491">
        <v>8</v>
      </c>
      <c r="D25" s="492">
        <v>8</v>
      </c>
      <c r="E25" s="492">
        <v>8</v>
      </c>
      <c r="F25" s="493">
        <v>8</v>
      </c>
      <c r="G25" s="454">
        <f t="shared" si="4"/>
        <v>8</v>
      </c>
      <c r="H25" s="491">
        <v>8</v>
      </c>
      <c r="I25" s="492">
        <v>8</v>
      </c>
      <c r="J25" s="492">
        <v>8</v>
      </c>
      <c r="K25" s="493">
        <v>8</v>
      </c>
      <c r="L25" s="417">
        <f t="shared" si="5"/>
        <v>8</v>
      </c>
      <c r="M25" s="404">
        <f t="shared" si="6"/>
        <v>8</v>
      </c>
      <c r="N25" s="401" t="str">
        <f t="shared" si="0"/>
        <v>B+</v>
      </c>
      <c r="O25" s="396"/>
      <c r="P25" s="491">
        <v>8</v>
      </c>
      <c r="Q25" s="492">
        <v>8</v>
      </c>
      <c r="R25" s="492">
        <v>8</v>
      </c>
      <c r="S25" s="493">
        <v>8</v>
      </c>
      <c r="T25" s="420">
        <f t="shared" si="7"/>
        <v>8</v>
      </c>
      <c r="U25" s="491">
        <v>8</v>
      </c>
      <c r="V25" s="492">
        <v>8</v>
      </c>
      <c r="W25" s="492">
        <v>8</v>
      </c>
      <c r="X25" s="493">
        <v>8</v>
      </c>
      <c r="Y25" s="417">
        <f t="shared" si="8"/>
        <v>8</v>
      </c>
      <c r="Z25" s="404">
        <f t="shared" si="13"/>
        <v>8</v>
      </c>
      <c r="AA25" s="498" t="str">
        <f t="shared" si="1"/>
        <v>B+</v>
      </c>
      <c r="AB25" s="627">
        <v>8</v>
      </c>
      <c r="AC25" s="632">
        <v>8</v>
      </c>
      <c r="AD25" s="630" t="str">
        <f t="shared" si="2"/>
        <v>B+</v>
      </c>
      <c r="AE25" s="408">
        <f t="shared" si="10"/>
        <v>8</v>
      </c>
      <c r="AF25" s="288"/>
      <c r="AG25" s="567"/>
      <c r="AH25" s="567"/>
      <c r="AI25" s="566" t="str">
        <f t="shared" si="11"/>
        <v>N</v>
      </c>
      <c r="AJ25" s="572"/>
      <c r="AK25" s="558"/>
      <c r="AL25" s="558"/>
      <c r="AM25" s="559"/>
      <c r="AN25" s="559"/>
      <c r="AO25" s="560"/>
      <c r="AP25" s="598">
        <f t="shared" si="12"/>
        <v>0</v>
      </c>
      <c r="AQ25" s="598">
        <f t="shared" si="12"/>
        <v>0</v>
      </c>
      <c r="AR25" s="558">
        <f t="shared" si="12"/>
        <v>0</v>
      </c>
      <c r="AS25" s="601">
        <f t="shared" si="3"/>
        <v>67</v>
      </c>
      <c r="AT25" s="600">
        <v>67</v>
      </c>
      <c r="AU25" s="661"/>
      <c r="AV25" s="661"/>
      <c r="AW25" s="661"/>
      <c r="AX25" s="661"/>
      <c r="AY25" s="661"/>
      <c r="AZ25" s="661"/>
      <c r="BA25" s="661"/>
      <c r="BB25" s="661"/>
      <c r="BC25" s="661"/>
      <c r="BD25" s="661"/>
      <c r="BE25" s="661"/>
      <c r="BF25" s="661"/>
    </row>
    <row r="26" spans="1:60" ht="76.5" x14ac:dyDescent="0.9">
      <c r="A26" s="430">
        <v>14</v>
      </c>
      <c r="B26" s="749">
        <f>DATOS!F21</f>
        <v>0</v>
      </c>
      <c r="C26" s="491">
        <v>8</v>
      </c>
      <c r="D26" s="492">
        <v>8</v>
      </c>
      <c r="E26" s="492">
        <v>8</v>
      </c>
      <c r="F26" s="493">
        <v>8</v>
      </c>
      <c r="G26" s="454">
        <f t="shared" si="4"/>
        <v>8</v>
      </c>
      <c r="H26" s="491">
        <v>8</v>
      </c>
      <c r="I26" s="492">
        <v>8</v>
      </c>
      <c r="J26" s="492">
        <v>8</v>
      </c>
      <c r="K26" s="493">
        <v>8</v>
      </c>
      <c r="L26" s="417">
        <f t="shared" si="5"/>
        <v>8</v>
      </c>
      <c r="M26" s="404">
        <f t="shared" si="6"/>
        <v>8</v>
      </c>
      <c r="N26" s="401" t="str">
        <f t="shared" si="0"/>
        <v>B+</v>
      </c>
      <c r="O26" s="396"/>
      <c r="P26" s="491">
        <v>8</v>
      </c>
      <c r="Q26" s="492">
        <v>8</v>
      </c>
      <c r="R26" s="492">
        <v>8</v>
      </c>
      <c r="S26" s="493">
        <v>8</v>
      </c>
      <c r="T26" s="420">
        <f t="shared" si="7"/>
        <v>8</v>
      </c>
      <c r="U26" s="491">
        <v>8</v>
      </c>
      <c r="V26" s="492">
        <v>8</v>
      </c>
      <c r="W26" s="492">
        <v>8</v>
      </c>
      <c r="X26" s="493">
        <v>8</v>
      </c>
      <c r="Y26" s="417">
        <f t="shared" si="8"/>
        <v>8</v>
      </c>
      <c r="Z26" s="404">
        <f t="shared" si="13"/>
        <v>8</v>
      </c>
      <c r="AA26" s="498" t="str">
        <f t="shared" si="1"/>
        <v>B+</v>
      </c>
      <c r="AB26" s="627">
        <v>8</v>
      </c>
      <c r="AC26" s="632">
        <v>8</v>
      </c>
      <c r="AD26" s="630" t="str">
        <f t="shared" si="2"/>
        <v>B+</v>
      </c>
      <c r="AE26" s="408">
        <f t="shared" si="10"/>
        <v>8</v>
      </c>
      <c r="AF26" s="288"/>
      <c r="AG26" s="567"/>
      <c r="AH26" s="567"/>
      <c r="AI26" s="566" t="str">
        <f t="shared" si="11"/>
        <v>N</v>
      </c>
      <c r="AJ26" s="572"/>
      <c r="AK26" s="558"/>
      <c r="AL26" s="558"/>
      <c r="AM26" s="559"/>
      <c r="AN26" s="559"/>
      <c r="AO26" s="560"/>
      <c r="AP26" s="598">
        <f t="shared" si="12"/>
        <v>0</v>
      </c>
      <c r="AQ26" s="598">
        <f t="shared" si="12"/>
        <v>0</v>
      </c>
      <c r="AR26" s="558">
        <f t="shared" si="12"/>
        <v>0</v>
      </c>
      <c r="AS26" s="601">
        <f t="shared" si="3"/>
        <v>67</v>
      </c>
      <c r="AT26" s="600">
        <v>67</v>
      </c>
      <c r="AU26" s="661"/>
      <c r="AV26" s="661"/>
      <c r="AW26" s="661"/>
      <c r="AX26" s="661"/>
      <c r="AY26" s="661"/>
      <c r="AZ26" s="661"/>
      <c r="BA26" s="661"/>
      <c r="BB26" s="661"/>
      <c r="BC26" s="661"/>
      <c r="BD26" s="661"/>
      <c r="BE26" s="661"/>
      <c r="BF26" s="661"/>
    </row>
    <row r="27" spans="1:60" ht="76.5" x14ac:dyDescent="0.9">
      <c r="A27" s="430">
        <v>15</v>
      </c>
      <c r="B27" s="749">
        <f>DATOS!F22</f>
        <v>0</v>
      </c>
      <c r="C27" s="491">
        <v>8</v>
      </c>
      <c r="D27" s="492">
        <v>8</v>
      </c>
      <c r="E27" s="492">
        <v>8</v>
      </c>
      <c r="F27" s="493">
        <v>8</v>
      </c>
      <c r="G27" s="454">
        <f t="shared" si="4"/>
        <v>8</v>
      </c>
      <c r="H27" s="491">
        <v>8</v>
      </c>
      <c r="I27" s="492">
        <v>8</v>
      </c>
      <c r="J27" s="492">
        <v>8</v>
      </c>
      <c r="K27" s="493">
        <v>8</v>
      </c>
      <c r="L27" s="417">
        <f t="shared" si="5"/>
        <v>8</v>
      </c>
      <c r="M27" s="404">
        <f t="shared" si="6"/>
        <v>8</v>
      </c>
      <c r="N27" s="401" t="str">
        <f t="shared" si="0"/>
        <v>B+</v>
      </c>
      <c r="O27" s="396"/>
      <c r="P27" s="491">
        <v>8</v>
      </c>
      <c r="Q27" s="492">
        <v>8</v>
      </c>
      <c r="R27" s="492">
        <v>8</v>
      </c>
      <c r="S27" s="493">
        <v>8</v>
      </c>
      <c r="T27" s="420">
        <f t="shared" si="7"/>
        <v>8</v>
      </c>
      <c r="U27" s="491">
        <v>8</v>
      </c>
      <c r="V27" s="492">
        <v>8</v>
      </c>
      <c r="W27" s="492">
        <v>8</v>
      </c>
      <c r="X27" s="493">
        <v>8</v>
      </c>
      <c r="Y27" s="417">
        <f t="shared" si="8"/>
        <v>8</v>
      </c>
      <c r="Z27" s="404">
        <f t="shared" si="13"/>
        <v>8</v>
      </c>
      <c r="AA27" s="498" t="str">
        <f t="shared" si="1"/>
        <v>B+</v>
      </c>
      <c r="AB27" s="627">
        <v>8</v>
      </c>
      <c r="AC27" s="632">
        <v>8</v>
      </c>
      <c r="AD27" s="630" t="str">
        <f t="shared" si="2"/>
        <v>B+</v>
      </c>
      <c r="AE27" s="408">
        <f t="shared" si="10"/>
        <v>8</v>
      </c>
      <c r="AF27" s="288"/>
      <c r="AG27" s="567"/>
      <c r="AH27" s="567"/>
      <c r="AI27" s="566" t="str">
        <f t="shared" si="11"/>
        <v>N</v>
      </c>
      <c r="AJ27" s="572"/>
      <c r="AK27" s="558"/>
      <c r="AL27" s="558"/>
      <c r="AM27" s="559"/>
      <c r="AN27" s="559"/>
      <c r="AO27" s="560"/>
      <c r="AP27" s="598">
        <f t="shared" si="12"/>
        <v>0</v>
      </c>
      <c r="AQ27" s="598">
        <f t="shared" si="12"/>
        <v>0</v>
      </c>
      <c r="AR27" s="558">
        <f t="shared" si="12"/>
        <v>0</v>
      </c>
      <c r="AS27" s="601">
        <f t="shared" si="3"/>
        <v>67</v>
      </c>
      <c r="AT27" s="600">
        <v>67</v>
      </c>
      <c r="AU27" s="661"/>
      <c r="AV27" s="661"/>
      <c r="AW27" s="661"/>
      <c r="AX27" s="661"/>
      <c r="AY27" s="661"/>
      <c r="AZ27" s="661"/>
      <c r="BA27" s="661"/>
      <c r="BB27" s="661"/>
      <c r="BC27" s="661"/>
      <c r="BD27" s="661"/>
      <c r="BE27" s="661"/>
      <c r="BF27" s="661"/>
    </row>
    <row r="28" spans="1:60" ht="76.5" x14ac:dyDescent="0.9">
      <c r="A28" s="430">
        <v>16</v>
      </c>
      <c r="B28" s="749">
        <f>DATOS!F23</f>
        <v>0</v>
      </c>
      <c r="C28" s="491">
        <v>7</v>
      </c>
      <c r="D28" s="492">
        <v>7</v>
      </c>
      <c r="E28" s="492">
        <v>7</v>
      </c>
      <c r="F28" s="493">
        <v>7</v>
      </c>
      <c r="G28" s="454">
        <f t="shared" si="4"/>
        <v>7</v>
      </c>
      <c r="H28" s="491">
        <v>7</v>
      </c>
      <c r="I28" s="492">
        <v>7</v>
      </c>
      <c r="J28" s="492">
        <v>7</v>
      </c>
      <c r="K28" s="493">
        <v>7</v>
      </c>
      <c r="L28" s="417">
        <f t="shared" si="5"/>
        <v>7</v>
      </c>
      <c r="M28" s="404">
        <f t="shared" si="6"/>
        <v>7</v>
      </c>
      <c r="N28" s="401" t="str">
        <f t="shared" si="0"/>
        <v>B-</v>
      </c>
      <c r="O28" s="396"/>
      <c r="P28" s="491">
        <v>7</v>
      </c>
      <c r="Q28" s="492">
        <v>7</v>
      </c>
      <c r="R28" s="492">
        <v>7</v>
      </c>
      <c r="S28" s="493">
        <v>7</v>
      </c>
      <c r="T28" s="420">
        <f t="shared" si="7"/>
        <v>7</v>
      </c>
      <c r="U28" s="491">
        <v>7</v>
      </c>
      <c r="V28" s="492">
        <v>7</v>
      </c>
      <c r="W28" s="492">
        <v>7</v>
      </c>
      <c r="X28" s="493">
        <v>7</v>
      </c>
      <c r="Y28" s="417">
        <f t="shared" si="8"/>
        <v>7</v>
      </c>
      <c r="Z28" s="404">
        <f t="shared" si="13"/>
        <v>7</v>
      </c>
      <c r="AA28" s="498" t="str">
        <f t="shared" si="1"/>
        <v>B-</v>
      </c>
      <c r="AB28" s="627">
        <v>7</v>
      </c>
      <c r="AC28" s="632">
        <v>7</v>
      </c>
      <c r="AD28" s="630" t="str">
        <f t="shared" si="2"/>
        <v>B-</v>
      </c>
      <c r="AE28" s="408">
        <f t="shared" si="10"/>
        <v>7</v>
      </c>
      <c r="AF28" s="288"/>
      <c r="AG28" s="567"/>
      <c r="AH28" s="567"/>
      <c r="AI28" s="566" t="str">
        <f t="shared" si="11"/>
        <v>N</v>
      </c>
      <c r="AJ28" s="572"/>
      <c r="AK28" s="558"/>
      <c r="AL28" s="558"/>
      <c r="AM28" s="559"/>
      <c r="AN28" s="559"/>
      <c r="AO28" s="560"/>
      <c r="AP28" s="598">
        <f t="shared" si="12"/>
        <v>0</v>
      </c>
      <c r="AQ28" s="598">
        <f t="shared" si="12"/>
        <v>0</v>
      </c>
      <c r="AR28" s="558">
        <f t="shared" si="12"/>
        <v>0</v>
      </c>
      <c r="AS28" s="601">
        <f t="shared" si="3"/>
        <v>67</v>
      </c>
      <c r="AT28" s="600">
        <v>67</v>
      </c>
      <c r="AU28" s="661"/>
      <c r="AV28" s="661"/>
      <c r="AW28" s="661"/>
      <c r="AX28" s="661"/>
      <c r="AY28" s="661"/>
      <c r="AZ28" s="661"/>
      <c r="BA28" s="661"/>
      <c r="BB28" s="661"/>
      <c r="BC28" s="661"/>
      <c r="BD28" s="661"/>
      <c r="BE28" s="661"/>
      <c r="BF28" s="661"/>
    </row>
    <row r="29" spans="1:60" ht="76.5" x14ac:dyDescent="0.9">
      <c r="A29" s="430">
        <v>17</v>
      </c>
      <c r="B29" s="749">
        <f>DATOS!F24</f>
        <v>0</v>
      </c>
      <c r="C29" s="491">
        <v>7</v>
      </c>
      <c r="D29" s="492">
        <v>7</v>
      </c>
      <c r="E29" s="492">
        <v>7</v>
      </c>
      <c r="F29" s="493">
        <v>7</v>
      </c>
      <c r="G29" s="454">
        <f t="shared" si="4"/>
        <v>7</v>
      </c>
      <c r="H29" s="491">
        <v>7</v>
      </c>
      <c r="I29" s="492">
        <v>7</v>
      </c>
      <c r="J29" s="492">
        <v>7</v>
      </c>
      <c r="K29" s="493">
        <v>7</v>
      </c>
      <c r="L29" s="417">
        <f t="shared" si="5"/>
        <v>7</v>
      </c>
      <c r="M29" s="404">
        <f t="shared" si="6"/>
        <v>7</v>
      </c>
      <c r="N29" s="401" t="str">
        <f t="shared" si="0"/>
        <v>B-</v>
      </c>
      <c r="O29" s="396"/>
      <c r="P29" s="491">
        <v>7</v>
      </c>
      <c r="Q29" s="492">
        <v>7</v>
      </c>
      <c r="R29" s="492">
        <v>7</v>
      </c>
      <c r="S29" s="493">
        <v>7</v>
      </c>
      <c r="T29" s="420">
        <f t="shared" si="7"/>
        <v>7</v>
      </c>
      <c r="U29" s="491">
        <v>7</v>
      </c>
      <c r="V29" s="492">
        <v>7</v>
      </c>
      <c r="W29" s="492">
        <v>7</v>
      </c>
      <c r="X29" s="493">
        <v>7</v>
      </c>
      <c r="Y29" s="417">
        <f t="shared" si="8"/>
        <v>7</v>
      </c>
      <c r="Z29" s="404">
        <f t="shared" si="13"/>
        <v>7</v>
      </c>
      <c r="AA29" s="498" t="str">
        <f t="shared" si="1"/>
        <v>B-</v>
      </c>
      <c r="AB29" s="627">
        <v>7</v>
      </c>
      <c r="AC29" s="632">
        <v>7</v>
      </c>
      <c r="AD29" s="630" t="str">
        <f t="shared" si="2"/>
        <v>B-</v>
      </c>
      <c r="AE29" s="408">
        <f t="shared" si="10"/>
        <v>7</v>
      </c>
      <c r="AF29" s="288"/>
      <c r="AG29" s="567"/>
      <c r="AH29" s="567"/>
      <c r="AI29" s="566" t="str">
        <f t="shared" si="11"/>
        <v>N</v>
      </c>
      <c r="AJ29" s="572"/>
      <c r="AK29" s="558"/>
      <c r="AL29" s="558"/>
      <c r="AM29" s="559"/>
      <c r="AN29" s="559"/>
      <c r="AO29" s="560"/>
      <c r="AP29" s="598">
        <f t="shared" si="12"/>
        <v>0</v>
      </c>
      <c r="AQ29" s="598">
        <f t="shared" si="12"/>
        <v>0</v>
      </c>
      <c r="AR29" s="558">
        <f t="shared" si="12"/>
        <v>0</v>
      </c>
      <c r="AS29" s="601">
        <f t="shared" si="3"/>
        <v>67</v>
      </c>
      <c r="AT29" s="600">
        <v>67</v>
      </c>
      <c r="AU29" s="661"/>
      <c r="AV29" s="661"/>
      <c r="AW29" s="661"/>
      <c r="AX29" s="661"/>
      <c r="AY29" s="661"/>
      <c r="AZ29" s="661"/>
      <c r="BA29" s="661"/>
      <c r="BB29" s="661"/>
      <c r="BC29" s="661"/>
      <c r="BD29" s="661"/>
      <c r="BE29" s="661"/>
      <c r="BF29" s="661"/>
    </row>
    <row r="30" spans="1:60" ht="76.5" x14ac:dyDescent="0.9">
      <c r="A30" s="430">
        <v>18</v>
      </c>
      <c r="B30" s="749">
        <f>DATOS!F25</f>
        <v>0</v>
      </c>
      <c r="C30" s="491">
        <v>7</v>
      </c>
      <c r="D30" s="492">
        <v>7</v>
      </c>
      <c r="E30" s="492">
        <v>7</v>
      </c>
      <c r="F30" s="493">
        <v>7</v>
      </c>
      <c r="G30" s="454">
        <f t="shared" si="4"/>
        <v>7</v>
      </c>
      <c r="H30" s="491">
        <v>7</v>
      </c>
      <c r="I30" s="492">
        <v>7</v>
      </c>
      <c r="J30" s="492">
        <v>7</v>
      </c>
      <c r="K30" s="493">
        <v>7</v>
      </c>
      <c r="L30" s="417">
        <f t="shared" si="5"/>
        <v>7</v>
      </c>
      <c r="M30" s="404">
        <f t="shared" si="6"/>
        <v>7</v>
      </c>
      <c r="N30" s="401" t="str">
        <f t="shared" si="0"/>
        <v>B-</v>
      </c>
      <c r="O30" s="396"/>
      <c r="P30" s="491">
        <v>7</v>
      </c>
      <c r="Q30" s="492">
        <v>7</v>
      </c>
      <c r="R30" s="492">
        <v>7</v>
      </c>
      <c r="S30" s="493">
        <v>7</v>
      </c>
      <c r="T30" s="420">
        <f t="shared" si="7"/>
        <v>7</v>
      </c>
      <c r="U30" s="491">
        <v>7</v>
      </c>
      <c r="V30" s="492">
        <v>7</v>
      </c>
      <c r="W30" s="492">
        <v>7</v>
      </c>
      <c r="X30" s="493">
        <v>7</v>
      </c>
      <c r="Y30" s="417">
        <f t="shared" si="8"/>
        <v>7</v>
      </c>
      <c r="Z30" s="404">
        <f t="shared" si="13"/>
        <v>7</v>
      </c>
      <c r="AA30" s="498" t="str">
        <f t="shared" si="1"/>
        <v>B-</v>
      </c>
      <c r="AB30" s="627">
        <v>7</v>
      </c>
      <c r="AC30" s="632">
        <v>7</v>
      </c>
      <c r="AD30" s="630" t="str">
        <f t="shared" si="2"/>
        <v>B-</v>
      </c>
      <c r="AE30" s="408">
        <f t="shared" si="10"/>
        <v>7</v>
      </c>
      <c r="AF30" s="288"/>
      <c r="AG30" s="567"/>
      <c r="AH30" s="567"/>
      <c r="AI30" s="566" t="str">
        <f t="shared" si="11"/>
        <v>N</v>
      </c>
      <c r="AJ30" s="572"/>
      <c r="AK30" s="558"/>
      <c r="AL30" s="558"/>
      <c r="AM30" s="559"/>
      <c r="AN30" s="559"/>
      <c r="AO30" s="560"/>
      <c r="AP30" s="598">
        <f t="shared" si="12"/>
        <v>0</v>
      </c>
      <c r="AQ30" s="598">
        <f t="shared" si="12"/>
        <v>0</v>
      </c>
      <c r="AR30" s="558">
        <f t="shared" si="12"/>
        <v>0</v>
      </c>
      <c r="AS30" s="601">
        <f t="shared" si="3"/>
        <v>67</v>
      </c>
      <c r="AT30" s="600">
        <v>67</v>
      </c>
      <c r="AU30" s="661"/>
      <c r="AV30" s="661"/>
      <c r="AW30" s="661"/>
      <c r="AX30" s="661"/>
      <c r="AY30" s="661"/>
      <c r="AZ30" s="661"/>
      <c r="BA30" s="661"/>
      <c r="BB30" s="661"/>
      <c r="BC30" s="661"/>
      <c r="BD30" s="661"/>
      <c r="BE30" s="661"/>
      <c r="BF30" s="661"/>
    </row>
    <row r="31" spans="1:60" ht="76.5" x14ac:dyDescent="0.9">
      <c r="A31" s="430">
        <v>19</v>
      </c>
      <c r="B31" s="749">
        <f>DATOS!F26</f>
        <v>0</v>
      </c>
      <c r="C31" s="491">
        <v>7</v>
      </c>
      <c r="D31" s="492">
        <v>7</v>
      </c>
      <c r="E31" s="492">
        <v>7</v>
      </c>
      <c r="F31" s="493">
        <v>7</v>
      </c>
      <c r="G31" s="454">
        <f t="shared" si="4"/>
        <v>7</v>
      </c>
      <c r="H31" s="491">
        <v>7</v>
      </c>
      <c r="I31" s="492">
        <v>7</v>
      </c>
      <c r="J31" s="492">
        <v>7</v>
      </c>
      <c r="K31" s="493">
        <v>7</v>
      </c>
      <c r="L31" s="417">
        <f t="shared" si="5"/>
        <v>7</v>
      </c>
      <c r="M31" s="404">
        <f t="shared" si="6"/>
        <v>7</v>
      </c>
      <c r="N31" s="401" t="str">
        <f t="shared" si="0"/>
        <v>B-</v>
      </c>
      <c r="O31" s="396"/>
      <c r="P31" s="491">
        <v>7</v>
      </c>
      <c r="Q31" s="492">
        <v>7</v>
      </c>
      <c r="R31" s="492">
        <v>7</v>
      </c>
      <c r="S31" s="493">
        <v>7</v>
      </c>
      <c r="T31" s="420">
        <f t="shared" si="7"/>
        <v>7</v>
      </c>
      <c r="U31" s="491">
        <v>7</v>
      </c>
      <c r="V31" s="492">
        <v>7</v>
      </c>
      <c r="W31" s="492">
        <v>7</v>
      </c>
      <c r="X31" s="493">
        <v>7</v>
      </c>
      <c r="Y31" s="417">
        <f t="shared" si="8"/>
        <v>7</v>
      </c>
      <c r="Z31" s="404">
        <f t="shared" si="13"/>
        <v>7</v>
      </c>
      <c r="AA31" s="498" t="str">
        <f t="shared" si="1"/>
        <v>B-</v>
      </c>
      <c r="AB31" s="627">
        <v>7</v>
      </c>
      <c r="AC31" s="632">
        <v>7</v>
      </c>
      <c r="AD31" s="630" t="str">
        <f t="shared" si="2"/>
        <v>B-</v>
      </c>
      <c r="AE31" s="408">
        <f t="shared" si="10"/>
        <v>7</v>
      </c>
      <c r="AF31" s="288"/>
      <c r="AG31" s="567"/>
      <c r="AH31" s="567"/>
      <c r="AI31" s="566" t="str">
        <f t="shared" si="11"/>
        <v>N</v>
      </c>
      <c r="AJ31" s="572"/>
      <c r="AK31" s="558"/>
      <c r="AL31" s="558"/>
      <c r="AM31" s="559"/>
      <c r="AN31" s="559"/>
      <c r="AO31" s="560"/>
      <c r="AP31" s="598">
        <f t="shared" si="12"/>
        <v>0</v>
      </c>
      <c r="AQ31" s="598">
        <f t="shared" si="12"/>
        <v>0</v>
      </c>
      <c r="AR31" s="558">
        <f t="shared" si="12"/>
        <v>0</v>
      </c>
      <c r="AS31" s="601">
        <f t="shared" si="3"/>
        <v>67</v>
      </c>
      <c r="AT31" s="600">
        <v>67</v>
      </c>
      <c r="AU31" s="661"/>
      <c r="AV31" s="661"/>
      <c r="AW31" s="661"/>
      <c r="AX31" s="661"/>
      <c r="AY31" s="661"/>
      <c r="AZ31" s="661"/>
      <c r="BA31" s="661"/>
      <c r="BB31" s="661"/>
      <c r="BC31" s="661"/>
      <c r="BD31" s="661"/>
      <c r="BE31" s="661"/>
      <c r="BF31" s="661"/>
    </row>
    <row r="32" spans="1:60" ht="76.5" x14ac:dyDescent="0.9">
      <c r="A32" s="430">
        <v>20</v>
      </c>
      <c r="B32" s="749">
        <f>DATOS!F27</f>
        <v>0</v>
      </c>
      <c r="C32" s="491">
        <v>6</v>
      </c>
      <c r="D32" s="492">
        <v>6</v>
      </c>
      <c r="E32" s="492">
        <v>6</v>
      </c>
      <c r="F32" s="493">
        <v>6</v>
      </c>
      <c r="G32" s="454">
        <f t="shared" si="4"/>
        <v>6</v>
      </c>
      <c r="H32" s="491">
        <v>6</v>
      </c>
      <c r="I32" s="492">
        <v>6</v>
      </c>
      <c r="J32" s="492">
        <v>6</v>
      </c>
      <c r="K32" s="493">
        <v>6</v>
      </c>
      <c r="L32" s="417">
        <f t="shared" si="5"/>
        <v>6</v>
      </c>
      <c r="M32" s="404">
        <f t="shared" si="6"/>
        <v>6</v>
      </c>
      <c r="N32" s="401" t="str">
        <f t="shared" si="0"/>
        <v>C+</v>
      </c>
      <c r="O32" s="396"/>
      <c r="P32" s="491">
        <v>6</v>
      </c>
      <c r="Q32" s="492">
        <v>6</v>
      </c>
      <c r="R32" s="492">
        <v>6</v>
      </c>
      <c r="S32" s="493">
        <v>6</v>
      </c>
      <c r="T32" s="420">
        <f t="shared" si="7"/>
        <v>6</v>
      </c>
      <c r="U32" s="491">
        <v>6</v>
      </c>
      <c r="V32" s="492">
        <v>6</v>
      </c>
      <c r="W32" s="492">
        <v>6</v>
      </c>
      <c r="X32" s="493">
        <v>6</v>
      </c>
      <c r="Y32" s="417">
        <f t="shared" si="8"/>
        <v>6</v>
      </c>
      <c r="Z32" s="404">
        <f t="shared" si="13"/>
        <v>6</v>
      </c>
      <c r="AA32" s="498" t="str">
        <f t="shared" si="1"/>
        <v>C+</v>
      </c>
      <c r="AB32" s="627">
        <v>6</v>
      </c>
      <c r="AC32" s="632">
        <v>6</v>
      </c>
      <c r="AD32" s="630" t="str">
        <f t="shared" si="2"/>
        <v>C+</v>
      </c>
      <c r="AE32" s="408">
        <f t="shared" si="10"/>
        <v>6</v>
      </c>
      <c r="AF32" s="288"/>
      <c r="AG32" s="567"/>
      <c r="AH32" s="567"/>
      <c r="AI32" s="566" t="str">
        <f t="shared" si="11"/>
        <v>N</v>
      </c>
      <c r="AJ32" s="572"/>
      <c r="AK32" s="558"/>
      <c r="AL32" s="558"/>
      <c r="AM32" s="559"/>
      <c r="AN32" s="559"/>
      <c r="AO32" s="560"/>
      <c r="AP32" s="598">
        <f t="shared" si="12"/>
        <v>0</v>
      </c>
      <c r="AQ32" s="598">
        <f t="shared" si="12"/>
        <v>0</v>
      </c>
      <c r="AR32" s="558">
        <f t="shared" si="12"/>
        <v>0</v>
      </c>
      <c r="AS32" s="601">
        <f t="shared" si="3"/>
        <v>67</v>
      </c>
      <c r="AT32" s="600">
        <v>67</v>
      </c>
      <c r="AU32" s="661"/>
      <c r="AV32" s="661"/>
      <c r="AW32" s="661"/>
      <c r="AX32" s="661"/>
      <c r="AY32" s="661"/>
      <c r="AZ32" s="661"/>
      <c r="BA32" s="661"/>
      <c r="BB32" s="661"/>
      <c r="BC32" s="661"/>
      <c r="BD32" s="661"/>
      <c r="BE32" s="661"/>
      <c r="BF32" s="661"/>
    </row>
    <row r="33" spans="1:58" ht="76.5" x14ac:dyDescent="0.9">
      <c r="A33" s="430">
        <v>21</v>
      </c>
      <c r="B33" s="749">
        <f>DATOS!F28</f>
        <v>0</v>
      </c>
      <c r="C33" s="491">
        <v>6</v>
      </c>
      <c r="D33" s="492">
        <v>6</v>
      </c>
      <c r="E33" s="492">
        <v>6</v>
      </c>
      <c r="F33" s="493">
        <v>6</v>
      </c>
      <c r="G33" s="454">
        <f t="shared" si="4"/>
        <v>6</v>
      </c>
      <c r="H33" s="491">
        <v>6</v>
      </c>
      <c r="I33" s="492">
        <v>6</v>
      </c>
      <c r="J33" s="492">
        <v>6</v>
      </c>
      <c r="K33" s="493">
        <v>6</v>
      </c>
      <c r="L33" s="417">
        <f t="shared" si="5"/>
        <v>6</v>
      </c>
      <c r="M33" s="404">
        <f t="shared" si="6"/>
        <v>6</v>
      </c>
      <c r="N33" s="401" t="str">
        <f t="shared" si="0"/>
        <v>C+</v>
      </c>
      <c r="O33" s="396"/>
      <c r="P33" s="491">
        <v>6</v>
      </c>
      <c r="Q33" s="492">
        <v>6</v>
      </c>
      <c r="R33" s="492">
        <v>6</v>
      </c>
      <c r="S33" s="493">
        <v>6</v>
      </c>
      <c r="T33" s="420">
        <f t="shared" si="7"/>
        <v>6</v>
      </c>
      <c r="U33" s="491">
        <v>6</v>
      </c>
      <c r="V33" s="492">
        <v>6</v>
      </c>
      <c r="W33" s="492">
        <v>6</v>
      </c>
      <c r="X33" s="493">
        <v>6</v>
      </c>
      <c r="Y33" s="417">
        <f t="shared" si="8"/>
        <v>6</v>
      </c>
      <c r="Z33" s="404">
        <f t="shared" si="13"/>
        <v>6</v>
      </c>
      <c r="AA33" s="498" t="str">
        <f t="shared" si="1"/>
        <v>C+</v>
      </c>
      <c r="AB33" s="627">
        <v>6</v>
      </c>
      <c r="AC33" s="632">
        <v>6</v>
      </c>
      <c r="AD33" s="630" t="str">
        <f t="shared" si="2"/>
        <v>C+</v>
      </c>
      <c r="AE33" s="408">
        <f t="shared" si="10"/>
        <v>6</v>
      </c>
      <c r="AF33" s="288"/>
      <c r="AG33" s="567"/>
      <c r="AH33" s="567"/>
      <c r="AI33" s="566" t="str">
        <f t="shared" si="11"/>
        <v>N</v>
      </c>
      <c r="AJ33" s="572"/>
      <c r="AK33" s="558"/>
      <c r="AL33" s="558"/>
      <c r="AM33" s="559"/>
      <c r="AN33" s="559"/>
      <c r="AO33" s="560"/>
      <c r="AP33" s="598">
        <f t="shared" si="12"/>
        <v>0</v>
      </c>
      <c r="AQ33" s="598">
        <f t="shared" si="12"/>
        <v>0</v>
      </c>
      <c r="AR33" s="558">
        <f t="shared" si="12"/>
        <v>0</v>
      </c>
      <c r="AS33" s="601">
        <f t="shared" si="3"/>
        <v>67</v>
      </c>
      <c r="AT33" s="600">
        <v>67</v>
      </c>
      <c r="AU33" s="661"/>
      <c r="AV33" s="661"/>
      <c r="AW33" s="661"/>
      <c r="AX33" s="661"/>
      <c r="AY33" s="661"/>
      <c r="AZ33" s="661"/>
      <c r="BA33" s="661"/>
      <c r="BB33" s="661"/>
      <c r="BC33" s="661"/>
      <c r="BD33" s="661"/>
      <c r="BE33" s="661"/>
      <c r="BF33" s="661"/>
    </row>
    <row r="34" spans="1:58" ht="76.5" x14ac:dyDescent="0.9">
      <c r="A34" s="430">
        <v>22</v>
      </c>
      <c r="B34" s="749">
        <f>DATOS!F29</f>
        <v>0</v>
      </c>
      <c r="C34" s="491">
        <v>6</v>
      </c>
      <c r="D34" s="492">
        <v>6</v>
      </c>
      <c r="E34" s="492">
        <v>6</v>
      </c>
      <c r="F34" s="493">
        <v>6</v>
      </c>
      <c r="G34" s="454">
        <f t="shared" si="4"/>
        <v>6</v>
      </c>
      <c r="H34" s="491">
        <v>6</v>
      </c>
      <c r="I34" s="492">
        <v>6</v>
      </c>
      <c r="J34" s="492">
        <v>6</v>
      </c>
      <c r="K34" s="493">
        <v>6</v>
      </c>
      <c r="L34" s="417">
        <f t="shared" si="5"/>
        <v>6</v>
      </c>
      <c r="M34" s="404">
        <f t="shared" si="6"/>
        <v>6</v>
      </c>
      <c r="N34" s="401" t="str">
        <f t="shared" si="0"/>
        <v>C+</v>
      </c>
      <c r="O34" s="396"/>
      <c r="P34" s="491">
        <v>6</v>
      </c>
      <c r="Q34" s="492">
        <v>6</v>
      </c>
      <c r="R34" s="492">
        <v>6</v>
      </c>
      <c r="S34" s="493">
        <v>6</v>
      </c>
      <c r="T34" s="420">
        <f t="shared" si="7"/>
        <v>6</v>
      </c>
      <c r="U34" s="491">
        <v>6</v>
      </c>
      <c r="V34" s="492">
        <v>6</v>
      </c>
      <c r="W34" s="492">
        <v>6</v>
      </c>
      <c r="X34" s="493">
        <v>6</v>
      </c>
      <c r="Y34" s="417">
        <f t="shared" si="8"/>
        <v>6</v>
      </c>
      <c r="Z34" s="404">
        <f t="shared" si="13"/>
        <v>6</v>
      </c>
      <c r="AA34" s="498" t="str">
        <f t="shared" si="1"/>
        <v>C+</v>
      </c>
      <c r="AB34" s="627">
        <v>6</v>
      </c>
      <c r="AC34" s="632">
        <v>6</v>
      </c>
      <c r="AD34" s="630" t="str">
        <f t="shared" si="2"/>
        <v>C+</v>
      </c>
      <c r="AE34" s="408">
        <f t="shared" si="10"/>
        <v>6</v>
      </c>
      <c r="AF34" s="288"/>
      <c r="AG34" s="567"/>
      <c r="AH34" s="567"/>
      <c r="AI34" s="566" t="str">
        <f t="shared" si="11"/>
        <v>N</v>
      </c>
      <c r="AJ34" s="572"/>
      <c r="AK34" s="558"/>
      <c r="AL34" s="558"/>
      <c r="AM34" s="559"/>
      <c r="AN34" s="559"/>
      <c r="AO34" s="560"/>
      <c r="AP34" s="598">
        <f t="shared" si="12"/>
        <v>0</v>
      </c>
      <c r="AQ34" s="598">
        <f t="shared" si="12"/>
        <v>0</v>
      </c>
      <c r="AR34" s="558">
        <f t="shared" si="12"/>
        <v>0</v>
      </c>
      <c r="AS34" s="601">
        <f t="shared" si="3"/>
        <v>67</v>
      </c>
      <c r="AT34" s="600">
        <v>67</v>
      </c>
      <c r="AU34" s="661"/>
      <c r="AV34" s="661"/>
      <c r="AW34" s="661"/>
      <c r="AX34" s="661"/>
      <c r="AY34" s="661"/>
      <c r="AZ34" s="661"/>
      <c r="BA34" s="661"/>
      <c r="BB34" s="661"/>
      <c r="BC34" s="661"/>
      <c r="BD34" s="661"/>
      <c r="BE34" s="661"/>
      <c r="BF34" s="661"/>
    </row>
    <row r="35" spans="1:58" ht="76.5" x14ac:dyDescent="0.9">
      <c r="A35" s="430">
        <v>23</v>
      </c>
      <c r="B35" s="749">
        <f>DATOS!F30</f>
        <v>0</v>
      </c>
      <c r="C35" s="491">
        <v>5</v>
      </c>
      <c r="D35" s="492">
        <v>5</v>
      </c>
      <c r="E35" s="492">
        <v>5</v>
      </c>
      <c r="F35" s="493">
        <v>5</v>
      </c>
      <c r="G35" s="454">
        <f t="shared" si="4"/>
        <v>5</v>
      </c>
      <c r="H35" s="491">
        <v>5</v>
      </c>
      <c r="I35" s="492">
        <v>5</v>
      </c>
      <c r="J35" s="492">
        <v>5</v>
      </c>
      <c r="K35" s="493">
        <v>5</v>
      </c>
      <c r="L35" s="417">
        <f t="shared" si="5"/>
        <v>5</v>
      </c>
      <c r="M35" s="404">
        <f t="shared" si="6"/>
        <v>5</v>
      </c>
      <c r="N35" s="401" t="str">
        <f t="shared" si="0"/>
        <v>C-</v>
      </c>
      <c r="O35" s="396"/>
      <c r="P35" s="491">
        <v>5</v>
      </c>
      <c r="Q35" s="492">
        <v>5</v>
      </c>
      <c r="R35" s="492">
        <v>5</v>
      </c>
      <c r="S35" s="493">
        <v>5</v>
      </c>
      <c r="T35" s="420">
        <f t="shared" si="7"/>
        <v>5</v>
      </c>
      <c r="U35" s="491">
        <v>5</v>
      </c>
      <c r="V35" s="492">
        <v>5</v>
      </c>
      <c r="W35" s="492">
        <v>5</v>
      </c>
      <c r="X35" s="493">
        <v>5</v>
      </c>
      <c r="Y35" s="417">
        <f t="shared" si="8"/>
        <v>5</v>
      </c>
      <c r="Z35" s="404">
        <f t="shared" si="13"/>
        <v>5</v>
      </c>
      <c r="AA35" s="498" t="str">
        <f t="shared" si="1"/>
        <v>C-</v>
      </c>
      <c r="AB35" s="627">
        <v>5</v>
      </c>
      <c r="AC35" s="632">
        <v>5</v>
      </c>
      <c r="AD35" s="630" t="str">
        <f t="shared" si="2"/>
        <v>C-</v>
      </c>
      <c r="AE35" s="408">
        <f t="shared" si="10"/>
        <v>5</v>
      </c>
      <c r="AF35" s="288"/>
      <c r="AG35" s="567"/>
      <c r="AH35" s="567"/>
      <c r="AI35" s="566" t="str">
        <f t="shared" si="11"/>
        <v>N</v>
      </c>
      <c r="AJ35" s="572"/>
      <c r="AK35" s="558"/>
      <c r="AL35" s="558"/>
      <c r="AM35" s="559"/>
      <c r="AN35" s="559"/>
      <c r="AO35" s="560"/>
      <c r="AP35" s="598">
        <f t="shared" si="12"/>
        <v>0</v>
      </c>
      <c r="AQ35" s="598">
        <f t="shared" si="12"/>
        <v>0</v>
      </c>
      <c r="AR35" s="558">
        <f t="shared" si="12"/>
        <v>0</v>
      </c>
      <c r="AS35" s="601">
        <f t="shared" si="3"/>
        <v>67</v>
      </c>
      <c r="AT35" s="600">
        <v>67</v>
      </c>
      <c r="AU35" s="661"/>
      <c r="AV35" s="661"/>
      <c r="AW35" s="661"/>
      <c r="AX35" s="661"/>
      <c r="AY35" s="661"/>
      <c r="AZ35" s="661"/>
      <c r="BA35" s="661"/>
      <c r="BB35" s="661"/>
      <c r="BC35" s="661"/>
      <c r="BD35" s="661"/>
      <c r="BE35" s="661"/>
      <c r="BF35" s="661"/>
    </row>
    <row r="36" spans="1:58" ht="76.5" x14ac:dyDescent="0.9">
      <c r="A36" s="430">
        <v>24</v>
      </c>
      <c r="B36" s="749">
        <f>DATOS!F31</f>
        <v>0</v>
      </c>
      <c r="C36" s="491">
        <v>5</v>
      </c>
      <c r="D36" s="492">
        <v>5</v>
      </c>
      <c r="E36" s="492">
        <v>5</v>
      </c>
      <c r="F36" s="493">
        <v>5</v>
      </c>
      <c r="G36" s="454">
        <f t="shared" si="4"/>
        <v>5</v>
      </c>
      <c r="H36" s="491">
        <v>5</v>
      </c>
      <c r="I36" s="492">
        <v>5</v>
      </c>
      <c r="J36" s="492">
        <v>5</v>
      </c>
      <c r="K36" s="493">
        <v>5</v>
      </c>
      <c r="L36" s="417">
        <f t="shared" si="5"/>
        <v>5</v>
      </c>
      <c r="M36" s="404">
        <f t="shared" si="6"/>
        <v>5</v>
      </c>
      <c r="N36" s="401" t="str">
        <f t="shared" si="0"/>
        <v>C-</v>
      </c>
      <c r="O36" s="396"/>
      <c r="P36" s="491">
        <v>5</v>
      </c>
      <c r="Q36" s="492">
        <v>5</v>
      </c>
      <c r="R36" s="492">
        <v>5</v>
      </c>
      <c r="S36" s="493">
        <v>5</v>
      </c>
      <c r="T36" s="420">
        <f t="shared" si="7"/>
        <v>5</v>
      </c>
      <c r="U36" s="491">
        <v>5</v>
      </c>
      <c r="V36" s="492">
        <v>5</v>
      </c>
      <c r="W36" s="492">
        <v>5</v>
      </c>
      <c r="X36" s="493">
        <v>5</v>
      </c>
      <c r="Y36" s="417">
        <f t="shared" si="8"/>
        <v>5</v>
      </c>
      <c r="Z36" s="404">
        <f t="shared" si="13"/>
        <v>5</v>
      </c>
      <c r="AA36" s="498" t="str">
        <f t="shared" si="1"/>
        <v>C-</v>
      </c>
      <c r="AB36" s="627">
        <v>5</v>
      </c>
      <c r="AC36" s="632">
        <v>5</v>
      </c>
      <c r="AD36" s="630" t="str">
        <f t="shared" si="2"/>
        <v>C-</v>
      </c>
      <c r="AE36" s="408">
        <f t="shared" si="10"/>
        <v>5</v>
      </c>
      <c r="AF36" s="288"/>
      <c r="AG36" s="567"/>
      <c r="AH36" s="567"/>
      <c r="AI36" s="566" t="str">
        <f t="shared" si="11"/>
        <v>N</v>
      </c>
      <c r="AJ36" s="572"/>
      <c r="AK36" s="558"/>
      <c r="AL36" s="558"/>
      <c r="AM36" s="559"/>
      <c r="AN36" s="559"/>
      <c r="AO36" s="560"/>
      <c r="AP36" s="598">
        <f t="shared" si="12"/>
        <v>0</v>
      </c>
      <c r="AQ36" s="598">
        <f t="shared" si="12"/>
        <v>0</v>
      </c>
      <c r="AR36" s="558">
        <f t="shared" si="12"/>
        <v>0</v>
      </c>
      <c r="AS36" s="601">
        <f t="shared" si="3"/>
        <v>67</v>
      </c>
      <c r="AT36" s="600">
        <v>67</v>
      </c>
      <c r="AU36" s="661"/>
      <c r="AV36" s="661"/>
      <c r="AW36" s="661"/>
      <c r="AX36" s="661"/>
      <c r="AY36" s="661"/>
      <c r="AZ36" s="661"/>
      <c r="BA36" s="661"/>
      <c r="BB36" s="661"/>
      <c r="BC36" s="661"/>
      <c r="BD36" s="661"/>
      <c r="BE36" s="661"/>
      <c r="BF36" s="661"/>
    </row>
    <row r="37" spans="1:58" ht="76.5" x14ac:dyDescent="0.9">
      <c r="A37" s="430">
        <v>25</v>
      </c>
      <c r="B37" s="749">
        <f>DATOS!F32</f>
        <v>0</v>
      </c>
      <c r="C37" s="491">
        <v>5</v>
      </c>
      <c r="D37" s="492">
        <v>5</v>
      </c>
      <c r="E37" s="492">
        <v>5</v>
      </c>
      <c r="F37" s="493">
        <v>5</v>
      </c>
      <c r="G37" s="454">
        <f t="shared" si="4"/>
        <v>5</v>
      </c>
      <c r="H37" s="491">
        <v>5</v>
      </c>
      <c r="I37" s="492">
        <v>5</v>
      </c>
      <c r="J37" s="492">
        <v>5</v>
      </c>
      <c r="K37" s="493">
        <v>5</v>
      </c>
      <c r="L37" s="417">
        <f t="shared" si="5"/>
        <v>5</v>
      </c>
      <c r="M37" s="404">
        <f t="shared" si="6"/>
        <v>5</v>
      </c>
      <c r="N37" s="401" t="str">
        <f t="shared" si="0"/>
        <v>C-</v>
      </c>
      <c r="O37" s="396"/>
      <c r="P37" s="491">
        <v>5</v>
      </c>
      <c r="Q37" s="492">
        <v>5</v>
      </c>
      <c r="R37" s="492">
        <v>5</v>
      </c>
      <c r="S37" s="493">
        <v>5</v>
      </c>
      <c r="T37" s="420">
        <f t="shared" si="7"/>
        <v>5</v>
      </c>
      <c r="U37" s="491">
        <v>5</v>
      </c>
      <c r="V37" s="492">
        <v>5</v>
      </c>
      <c r="W37" s="492">
        <v>5</v>
      </c>
      <c r="X37" s="493">
        <v>5</v>
      </c>
      <c r="Y37" s="417">
        <f t="shared" si="8"/>
        <v>5</v>
      </c>
      <c r="Z37" s="404">
        <f t="shared" si="13"/>
        <v>5</v>
      </c>
      <c r="AA37" s="498" t="str">
        <f t="shared" si="1"/>
        <v>C-</v>
      </c>
      <c r="AB37" s="627">
        <v>5</v>
      </c>
      <c r="AC37" s="632">
        <v>5</v>
      </c>
      <c r="AD37" s="630" t="str">
        <f t="shared" si="2"/>
        <v>C-</v>
      </c>
      <c r="AE37" s="408">
        <f t="shared" si="10"/>
        <v>5</v>
      </c>
      <c r="AF37" s="288"/>
      <c r="AG37" s="567"/>
      <c r="AH37" s="567"/>
      <c r="AI37" s="566" t="str">
        <f t="shared" si="11"/>
        <v>N</v>
      </c>
      <c r="AJ37" s="572"/>
      <c r="AK37" s="558"/>
      <c r="AL37" s="558"/>
      <c r="AM37" s="559"/>
      <c r="AN37" s="559"/>
      <c r="AO37" s="560"/>
      <c r="AP37" s="598">
        <f t="shared" si="12"/>
        <v>0</v>
      </c>
      <c r="AQ37" s="598">
        <f t="shared" si="12"/>
        <v>0</v>
      </c>
      <c r="AR37" s="558">
        <f t="shared" si="12"/>
        <v>0</v>
      </c>
      <c r="AS37" s="601">
        <f t="shared" si="3"/>
        <v>67</v>
      </c>
      <c r="AT37" s="600">
        <v>67</v>
      </c>
      <c r="AU37" s="661"/>
      <c r="AV37" s="661"/>
      <c r="AW37" s="661"/>
      <c r="AX37" s="661"/>
      <c r="AY37" s="661"/>
      <c r="AZ37" s="661"/>
      <c r="BA37" s="661"/>
      <c r="BB37" s="661"/>
      <c r="BC37" s="661"/>
      <c r="BD37" s="661"/>
      <c r="BE37" s="661"/>
      <c r="BF37" s="661"/>
    </row>
    <row r="38" spans="1:58" ht="76.5" x14ac:dyDescent="0.9">
      <c r="A38" s="430">
        <v>26</v>
      </c>
      <c r="B38" s="749">
        <f>DATOS!F33</f>
        <v>0</v>
      </c>
      <c r="C38" s="491">
        <v>4</v>
      </c>
      <c r="D38" s="492">
        <v>4</v>
      </c>
      <c r="E38" s="492">
        <v>4</v>
      </c>
      <c r="F38" s="493">
        <v>4</v>
      </c>
      <c r="G38" s="454">
        <f t="shared" si="4"/>
        <v>4</v>
      </c>
      <c r="H38" s="491">
        <v>4</v>
      </c>
      <c r="I38" s="492">
        <v>4</v>
      </c>
      <c r="J38" s="492">
        <v>4</v>
      </c>
      <c r="K38" s="493">
        <v>4</v>
      </c>
      <c r="L38" s="417">
        <f t="shared" si="5"/>
        <v>4</v>
      </c>
      <c r="M38" s="404">
        <f t="shared" si="6"/>
        <v>4</v>
      </c>
      <c r="N38" s="401" t="str">
        <f t="shared" si="0"/>
        <v>D+</v>
      </c>
      <c r="O38" s="396"/>
      <c r="P38" s="491">
        <v>4</v>
      </c>
      <c r="Q38" s="492">
        <v>4</v>
      </c>
      <c r="R38" s="492">
        <v>4</v>
      </c>
      <c r="S38" s="493">
        <v>4</v>
      </c>
      <c r="T38" s="420">
        <f t="shared" si="7"/>
        <v>4</v>
      </c>
      <c r="U38" s="491">
        <v>4</v>
      </c>
      <c r="V38" s="492">
        <v>4</v>
      </c>
      <c r="W38" s="492">
        <v>4</v>
      </c>
      <c r="X38" s="493">
        <v>4</v>
      </c>
      <c r="Y38" s="417">
        <f t="shared" si="8"/>
        <v>4</v>
      </c>
      <c r="Z38" s="404">
        <f t="shared" si="13"/>
        <v>4</v>
      </c>
      <c r="AA38" s="498" t="str">
        <f t="shared" si="1"/>
        <v>D+</v>
      </c>
      <c r="AB38" s="627">
        <v>4</v>
      </c>
      <c r="AC38" s="632">
        <v>4</v>
      </c>
      <c r="AD38" s="630" t="str">
        <f t="shared" si="2"/>
        <v>D+</v>
      </c>
      <c r="AE38" s="408">
        <f t="shared" si="10"/>
        <v>4</v>
      </c>
      <c r="AF38" s="288"/>
      <c r="AG38" s="567"/>
      <c r="AH38" s="567"/>
      <c r="AI38" s="566" t="str">
        <f t="shared" si="11"/>
        <v>N</v>
      </c>
      <c r="AJ38" s="572"/>
      <c r="AK38" s="558"/>
      <c r="AL38" s="558"/>
      <c r="AM38" s="559"/>
      <c r="AN38" s="559"/>
      <c r="AO38" s="560"/>
      <c r="AP38" s="598">
        <f t="shared" si="12"/>
        <v>0</v>
      </c>
      <c r="AQ38" s="598">
        <f t="shared" si="12"/>
        <v>0</v>
      </c>
      <c r="AR38" s="558">
        <f t="shared" si="12"/>
        <v>0</v>
      </c>
      <c r="AS38" s="601">
        <f t="shared" si="3"/>
        <v>67</v>
      </c>
      <c r="AT38" s="600">
        <v>67</v>
      </c>
      <c r="AU38" s="661"/>
      <c r="AV38" s="661"/>
      <c r="AW38" s="661"/>
      <c r="AX38" s="661"/>
      <c r="AY38" s="661"/>
      <c r="AZ38" s="661"/>
      <c r="BA38" s="661"/>
      <c r="BB38" s="661"/>
      <c r="BC38" s="661"/>
      <c r="BD38" s="661"/>
      <c r="BE38" s="661"/>
      <c r="BF38" s="661"/>
    </row>
    <row r="39" spans="1:58" ht="76.5" x14ac:dyDescent="0.9">
      <c r="A39" s="430">
        <v>27</v>
      </c>
      <c r="B39" s="749">
        <f>DATOS!F34</f>
        <v>0</v>
      </c>
      <c r="C39" s="491">
        <v>4</v>
      </c>
      <c r="D39" s="492">
        <v>4</v>
      </c>
      <c r="E39" s="492">
        <v>4</v>
      </c>
      <c r="F39" s="493">
        <v>4</v>
      </c>
      <c r="G39" s="454">
        <f t="shared" si="4"/>
        <v>4</v>
      </c>
      <c r="H39" s="491">
        <v>4</v>
      </c>
      <c r="I39" s="492">
        <v>4</v>
      </c>
      <c r="J39" s="492">
        <v>4</v>
      </c>
      <c r="K39" s="493">
        <v>4</v>
      </c>
      <c r="L39" s="417">
        <f t="shared" si="5"/>
        <v>4</v>
      </c>
      <c r="M39" s="404">
        <f t="shared" si="6"/>
        <v>4</v>
      </c>
      <c r="N39" s="401" t="str">
        <f t="shared" si="0"/>
        <v>D+</v>
      </c>
      <c r="O39" s="396"/>
      <c r="P39" s="491">
        <v>4</v>
      </c>
      <c r="Q39" s="492">
        <v>4</v>
      </c>
      <c r="R39" s="492">
        <v>4</v>
      </c>
      <c r="S39" s="493">
        <v>4</v>
      </c>
      <c r="T39" s="420">
        <f t="shared" si="7"/>
        <v>4</v>
      </c>
      <c r="U39" s="491">
        <v>4</v>
      </c>
      <c r="V39" s="492">
        <v>4</v>
      </c>
      <c r="W39" s="492">
        <v>4</v>
      </c>
      <c r="X39" s="493">
        <v>4</v>
      </c>
      <c r="Y39" s="417">
        <f t="shared" si="8"/>
        <v>4</v>
      </c>
      <c r="Z39" s="404">
        <f t="shared" si="13"/>
        <v>4</v>
      </c>
      <c r="AA39" s="498" t="str">
        <f t="shared" si="1"/>
        <v>D+</v>
      </c>
      <c r="AB39" s="627">
        <v>4</v>
      </c>
      <c r="AC39" s="632">
        <v>4</v>
      </c>
      <c r="AD39" s="630" t="str">
        <f t="shared" si="2"/>
        <v>D+</v>
      </c>
      <c r="AE39" s="408">
        <f t="shared" si="10"/>
        <v>4</v>
      </c>
      <c r="AF39" s="288"/>
      <c r="AG39" s="567"/>
      <c r="AH39" s="567"/>
      <c r="AI39" s="566" t="str">
        <f t="shared" si="11"/>
        <v>N</v>
      </c>
      <c r="AJ39" s="572"/>
      <c r="AK39" s="558"/>
      <c r="AL39" s="558"/>
      <c r="AM39" s="559"/>
      <c r="AN39" s="559"/>
      <c r="AO39" s="560"/>
      <c r="AP39" s="598">
        <f t="shared" si="12"/>
        <v>0</v>
      </c>
      <c r="AQ39" s="598">
        <f t="shared" si="12"/>
        <v>0</v>
      </c>
      <c r="AR39" s="558">
        <f t="shared" si="12"/>
        <v>0</v>
      </c>
      <c r="AS39" s="601">
        <f t="shared" si="3"/>
        <v>67</v>
      </c>
      <c r="AT39" s="600">
        <v>67</v>
      </c>
      <c r="AU39" s="661"/>
      <c r="AV39" s="661"/>
      <c r="AW39" s="661"/>
      <c r="AX39" s="661"/>
      <c r="AY39" s="661"/>
      <c r="AZ39" s="661"/>
      <c r="BA39" s="661"/>
      <c r="BB39" s="661"/>
      <c r="BC39" s="661"/>
      <c r="BD39" s="661"/>
      <c r="BE39" s="661"/>
      <c r="BF39" s="661"/>
    </row>
    <row r="40" spans="1:58" ht="76.5" x14ac:dyDescent="0.9">
      <c r="A40" s="430">
        <v>28</v>
      </c>
      <c r="B40" s="749">
        <f>DATOS!F35</f>
        <v>0</v>
      </c>
      <c r="C40" s="491">
        <v>4</v>
      </c>
      <c r="D40" s="492">
        <v>4</v>
      </c>
      <c r="E40" s="492">
        <v>4</v>
      </c>
      <c r="F40" s="493">
        <v>4</v>
      </c>
      <c r="G40" s="454">
        <f t="shared" si="4"/>
        <v>4</v>
      </c>
      <c r="H40" s="491">
        <v>4</v>
      </c>
      <c r="I40" s="492">
        <v>4</v>
      </c>
      <c r="J40" s="492">
        <v>4</v>
      </c>
      <c r="K40" s="493">
        <v>4</v>
      </c>
      <c r="L40" s="417">
        <f t="shared" si="5"/>
        <v>4</v>
      </c>
      <c r="M40" s="404">
        <f t="shared" si="6"/>
        <v>4</v>
      </c>
      <c r="N40" s="401" t="str">
        <f t="shared" si="0"/>
        <v>D+</v>
      </c>
      <c r="O40" s="396"/>
      <c r="P40" s="491">
        <v>4</v>
      </c>
      <c r="Q40" s="492">
        <v>4</v>
      </c>
      <c r="R40" s="492">
        <v>4</v>
      </c>
      <c r="S40" s="493">
        <v>4</v>
      </c>
      <c r="T40" s="420">
        <f t="shared" si="7"/>
        <v>4</v>
      </c>
      <c r="U40" s="491">
        <v>4</v>
      </c>
      <c r="V40" s="492">
        <v>4</v>
      </c>
      <c r="W40" s="492">
        <v>4</v>
      </c>
      <c r="X40" s="493">
        <v>4</v>
      </c>
      <c r="Y40" s="417">
        <f t="shared" si="8"/>
        <v>4</v>
      </c>
      <c r="Z40" s="404">
        <f t="shared" si="13"/>
        <v>4</v>
      </c>
      <c r="AA40" s="498" t="str">
        <f t="shared" si="1"/>
        <v>D+</v>
      </c>
      <c r="AB40" s="627">
        <v>4</v>
      </c>
      <c r="AC40" s="632">
        <v>4</v>
      </c>
      <c r="AD40" s="630" t="str">
        <f t="shared" si="2"/>
        <v>D+</v>
      </c>
      <c r="AE40" s="408">
        <f t="shared" si="10"/>
        <v>4</v>
      </c>
      <c r="AF40" s="288"/>
      <c r="AG40" s="567"/>
      <c r="AH40" s="567"/>
      <c r="AI40" s="566" t="str">
        <f t="shared" si="11"/>
        <v>N</v>
      </c>
      <c r="AJ40" s="572"/>
      <c r="AK40" s="558"/>
      <c r="AL40" s="558"/>
      <c r="AM40" s="559"/>
      <c r="AN40" s="559"/>
      <c r="AO40" s="560"/>
      <c r="AP40" s="598">
        <f t="shared" si="12"/>
        <v>0</v>
      </c>
      <c r="AQ40" s="598">
        <f t="shared" si="12"/>
        <v>0</v>
      </c>
      <c r="AR40" s="558">
        <f t="shared" si="12"/>
        <v>0</v>
      </c>
      <c r="AS40" s="601">
        <f t="shared" si="3"/>
        <v>67</v>
      </c>
      <c r="AT40" s="600">
        <v>67</v>
      </c>
      <c r="AU40" s="661"/>
      <c r="AV40" s="661"/>
      <c r="AW40" s="661"/>
      <c r="AX40" s="661"/>
      <c r="AY40" s="661"/>
      <c r="AZ40" s="661"/>
      <c r="BA40" s="661"/>
      <c r="BB40" s="661"/>
      <c r="BC40" s="661"/>
      <c r="BD40" s="661"/>
      <c r="BE40" s="661"/>
      <c r="BF40" s="661"/>
    </row>
    <row r="41" spans="1:58" ht="76.5" x14ac:dyDescent="0.9">
      <c r="A41" s="430">
        <v>29</v>
      </c>
      <c r="B41" s="749">
        <f>DATOS!F36</f>
        <v>0</v>
      </c>
      <c r="C41" s="491">
        <v>5</v>
      </c>
      <c r="D41" s="492">
        <v>5</v>
      </c>
      <c r="E41" s="492">
        <v>5</v>
      </c>
      <c r="F41" s="493">
        <v>5</v>
      </c>
      <c r="G41" s="454">
        <f t="shared" si="4"/>
        <v>5</v>
      </c>
      <c r="H41" s="491">
        <v>5</v>
      </c>
      <c r="I41" s="492">
        <v>5</v>
      </c>
      <c r="J41" s="492">
        <v>5</v>
      </c>
      <c r="K41" s="493">
        <v>5</v>
      </c>
      <c r="L41" s="417">
        <f t="shared" si="5"/>
        <v>5</v>
      </c>
      <c r="M41" s="404">
        <f t="shared" si="6"/>
        <v>5</v>
      </c>
      <c r="N41" s="401" t="str">
        <f t="shared" si="0"/>
        <v>C-</v>
      </c>
      <c r="O41" s="396"/>
      <c r="P41" s="491">
        <v>5</v>
      </c>
      <c r="Q41" s="492">
        <v>5</v>
      </c>
      <c r="R41" s="492">
        <v>5</v>
      </c>
      <c r="S41" s="493">
        <v>5</v>
      </c>
      <c r="T41" s="420">
        <f t="shared" si="7"/>
        <v>5</v>
      </c>
      <c r="U41" s="491">
        <v>5</v>
      </c>
      <c r="V41" s="492">
        <v>5</v>
      </c>
      <c r="W41" s="492">
        <v>5</v>
      </c>
      <c r="X41" s="493">
        <v>5</v>
      </c>
      <c r="Y41" s="417">
        <f t="shared" si="8"/>
        <v>5</v>
      </c>
      <c r="Z41" s="404">
        <f t="shared" si="13"/>
        <v>5</v>
      </c>
      <c r="AA41" s="498" t="str">
        <f t="shared" si="1"/>
        <v>C-</v>
      </c>
      <c r="AB41" s="627">
        <v>5</v>
      </c>
      <c r="AC41" s="632">
        <v>5</v>
      </c>
      <c r="AD41" s="630" t="str">
        <f t="shared" si="2"/>
        <v>C-</v>
      </c>
      <c r="AE41" s="408">
        <f t="shared" si="10"/>
        <v>5</v>
      </c>
      <c r="AF41" s="288"/>
      <c r="AG41" s="567"/>
      <c r="AH41" s="567"/>
      <c r="AI41" s="566" t="str">
        <f t="shared" si="11"/>
        <v>N</v>
      </c>
      <c r="AJ41" s="572"/>
      <c r="AK41" s="558"/>
      <c r="AL41" s="558"/>
      <c r="AM41" s="559"/>
      <c r="AN41" s="559"/>
      <c r="AO41" s="560"/>
      <c r="AP41" s="598">
        <f t="shared" si="12"/>
        <v>0</v>
      </c>
      <c r="AQ41" s="598">
        <f t="shared" si="12"/>
        <v>0</v>
      </c>
      <c r="AR41" s="558">
        <f t="shared" si="12"/>
        <v>0</v>
      </c>
      <c r="AS41" s="601">
        <f t="shared" si="3"/>
        <v>67</v>
      </c>
      <c r="AT41" s="600">
        <v>67</v>
      </c>
      <c r="AU41" s="661"/>
      <c r="AV41" s="661"/>
      <c r="AW41" s="661"/>
      <c r="AX41" s="661"/>
      <c r="AY41" s="661"/>
      <c r="AZ41" s="661"/>
      <c r="BA41" s="661"/>
      <c r="BB41" s="661"/>
      <c r="BC41" s="661"/>
      <c r="BD41" s="661"/>
      <c r="BE41" s="661"/>
      <c r="BF41" s="661"/>
    </row>
    <row r="42" spans="1:58" ht="76.5" x14ac:dyDescent="0.9">
      <c r="A42" s="430">
        <v>30</v>
      </c>
      <c r="B42" s="749">
        <f>DATOS!F37</f>
        <v>0</v>
      </c>
      <c r="C42" s="491">
        <v>3</v>
      </c>
      <c r="D42" s="492">
        <v>3</v>
      </c>
      <c r="E42" s="492">
        <v>3</v>
      </c>
      <c r="F42" s="493">
        <v>3</v>
      </c>
      <c r="G42" s="454">
        <f t="shared" si="4"/>
        <v>3</v>
      </c>
      <c r="H42" s="491">
        <v>3</v>
      </c>
      <c r="I42" s="492">
        <v>3</v>
      </c>
      <c r="J42" s="492">
        <v>3</v>
      </c>
      <c r="K42" s="493">
        <v>3</v>
      </c>
      <c r="L42" s="417">
        <f t="shared" si="5"/>
        <v>3</v>
      </c>
      <c r="M42" s="404">
        <f t="shared" si="6"/>
        <v>3</v>
      </c>
      <c r="N42" s="401" t="str">
        <f t="shared" si="0"/>
        <v>D-</v>
      </c>
      <c r="O42" s="396"/>
      <c r="P42" s="491">
        <v>3</v>
      </c>
      <c r="Q42" s="492">
        <v>3</v>
      </c>
      <c r="R42" s="492">
        <v>3</v>
      </c>
      <c r="S42" s="493">
        <v>3</v>
      </c>
      <c r="T42" s="420">
        <f t="shared" si="7"/>
        <v>3</v>
      </c>
      <c r="U42" s="491">
        <v>3</v>
      </c>
      <c r="V42" s="492">
        <v>3</v>
      </c>
      <c r="W42" s="492">
        <v>3</v>
      </c>
      <c r="X42" s="493">
        <v>3</v>
      </c>
      <c r="Y42" s="417">
        <f t="shared" si="8"/>
        <v>3</v>
      </c>
      <c r="Z42" s="404">
        <f t="shared" si="13"/>
        <v>3</v>
      </c>
      <c r="AA42" s="498" t="str">
        <f t="shared" si="1"/>
        <v>D-</v>
      </c>
      <c r="AB42" s="627">
        <v>3</v>
      </c>
      <c r="AC42" s="632">
        <v>3</v>
      </c>
      <c r="AD42" s="630" t="str">
        <f t="shared" si="2"/>
        <v>D-</v>
      </c>
      <c r="AE42" s="408">
        <f t="shared" si="10"/>
        <v>3</v>
      </c>
      <c r="AF42" s="288"/>
      <c r="AG42" s="567"/>
      <c r="AH42" s="567"/>
      <c r="AI42" s="566" t="str">
        <f t="shared" si="11"/>
        <v>N</v>
      </c>
      <c r="AJ42" s="572"/>
      <c r="AK42" s="558"/>
      <c r="AL42" s="558"/>
      <c r="AM42" s="559"/>
      <c r="AN42" s="559"/>
      <c r="AO42" s="560"/>
      <c r="AP42" s="598">
        <f t="shared" si="12"/>
        <v>0</v>
      </c>
      <c r="AQ42" s="598">
        <f t="shared" si="12"/>
        <v>0</v>
      </c>
      <c r="AR42" s="558">
        <f t="shared" si="12"/>
        <v>0</v>
      </c>
      <c r="AS42" s="601">
        <f t="shared" si="3"/>
        <v>67</v>
      </c>
      <c r="AT42" s="600">
        <v>67</v>
      </c>
      <c r="AU42" s="661"/>
      <c r="AV42" s="661"/>
      <c r="AW42" s="661"/>
      <c r="AX42" s="661"/>
      <c r="AY42" s="661"/>
      <c r="AZ42" s="661"/>
      <c r="BA42" s="661"/>
      <c r="BB42" s="661"/>
      <c r="BC42" s="661"/>
      <c r="BD42" s="661"/>
      <c r="BE42" s="661"/>
      <c r="BF42" s="661"/>
    </row>
    <row r="43" spans="1:58" ht="76.5" x14ac:dyDescent="0.9">
      <c r="A43" s="430">
        <v>31</v>
      </c>
      <c r="B43" s="749">
        <f>DATOS!F38</f>
        <v>0</v>
      </c>
      <c r="C43" s="491">
        <v>3</v>
      </c>
      <c r="D43" s="492">
        <v>3</v>
      </c>
      <c r="E43" s="492">
        <v>3</v>
      </c>
      <c r="F43" s="493">
        <v>3</v>
      </c>
      <c r="G43" s="454">
        <f t="shared" si="4"/>
        <v>3</v>
      </c>
      <c r="H43" s="491">
        <v>3</v>
      </c>
      <c r="I43" s="492">
        <v>3</v>
      </c>
      <c r="J43" s="492">
        <v>3</v>
      </c>
      <c r="K43" s="493">
        <v>3</v>
      </c>
      <c r="L43" s="417">
        <f t="shared" si="5"/>
        <v>3</v>
      </c>
      <c r="M43" s="404">
        <f t="shared" si="6"/>
        <v>3</v>
      </c>
      <c r="N43" s="401" t="str">
        <f t="shared" si="0"/>
        <v>D-</v>
      </c>
      <c r="O43" s="396"/>
      <c r="P43" s="491">
        <v>3</v>
      </c>
      <c r="Q43" s="492">
        <v>3</v>
      </c>
      <c r="R43" s="492">
        <v>3</v>
      </c>
      <c r="S43" s="493">
        <v>3</v>
      </c>
      <c r="T43" s="420">
        <f t="shared" si="7"/>
        <v>3</v>
      </c>
      <c r="U43" s="491">
        <v>3</v>
      </c>
      <c r="V43" s="492">
        <v>3</v>
      </c>
      <c r="W43" s="492">
        <v>3</v>
      </c>
      <c r="X43" s="493">
        <v>3</v>
      </c>
      <c r="Y43" s="417">
        <f t="shared" si="8"/>
        <v>3</v>
      </c>
      <c r="Z43" s="404">
        <f t="shared" si="13"/>
        <v>3</v>
      </c>
      <c r="AA43" s="498" t="str">
        <f t="shared" si="1"/>
        <v>D-</v>
      </c>
      <c r="AB43" s="627">
        <v>3</v>
      </c>
      <c r="AC43" s="632">
        <v>3</v>
      </c>
      <c r="AD43" s="630" t="str">
        <f t="shared" si="2"/>
        <v>D-</v>
      </c>
      <c r="AE43" s="408">
        <f t="shared" si="10"/>
        <v>3</v>
      </c>
      <c r="AF43" s="288"/>
      <c r="AG43" s="567"/>
      <c r="AH43" s="567"/>
      <c r="AI43" s="566" t="str">
        <f t="shared" si="11"/>
        <v>N</v>
      </c>
      <c r="AJ43" s="572"/>
      <c r="AK43" s="558"/>
      <c r="AL43" s="558"/>
      <c r="AM43" s="559"/>
      <c r="AN43" s="559"/>
      <c r="AO43" s="560"/>
      <c r="AP43" s="598">
        <f t="shared" si="12"/>
        <v>0</v>
      </c>
      <c r="AQ43" s="598">
        <f t="shared" si="12"/>
        <v>0</v>
      </c>
      <c r="AR43" s="558">
        <f t="shared" si="12"/>
        <v>0</v>
      </c>
      <c r="AS43" s="601">
        <f t="shared" si="3"/>
        <v>67</v>
      </c>
      <c r="AT43" s="600">
        <v>67</v>
      </c>
      <c r="AU43" s="661"/>
      <c r="AV43" s="661"/>
      <c r="AW43" s="661"/>
      <c r="AX43" s="661"/>
      <c r="AY43" s="661"/>
      <c r="AZ43" s="661"/>
      <c r="BA43" s="661"/>
      <c r="BB43" s="661"/>
      <c r="BC43" s="661"/>
      <c r="BD43" s="661"/>
      <c r="BE43" s="661"/>
      <c r="BF43" s="661"/>
    </row>
    <row r="44" spans="1:58" ht="76.5" x14ac:dyDescent="0.9">
      <c r="A44" s="430">
        <v>32</v>
      </c>
      <c r="B44" s="749">
        <f>DATOS!F39</f>
        <v>0</v>
      </c>
      <c r="C44" s="491">
        <v>3</v>
      </c>
      <c r="D44" s="492">
        <v>3</v>
      </c>
      <c r="E44" s="492">
        <v>3</v>
      </c>
      <c r="F44" s="493">
        <v>3</v>
      </c>
      <c r="G44" s="454">
        <f t="shared" si="4"/>
        <v>3</v>
      </c>
      <c r="H44" s="491">
        <v>3</v>
      </c>
      <c r="I44" s="492">
        <v>3</v>
      </c>
      <c r="J44" s="492">
        <v>3</v>
      </c>
      <c r="K44" s="493">
        <v>3</v>
      </c>
      <c r="L44" s="417">
        <f t="shared" si="5"/>
        <v>3</v>
      </c>
      <c r="M44" s="404">
        <f t="shared" si="6"/>
        <v>3</v>
      </c>
      <c r="N44" s="401" t="str">
        <f t="shared" si="0"/>
        <v>D-</v>
      </c>
      <c r="O44" s="396"/>
      <c r="P44" s="491">
        <v>3</v>
      </c>
      <c r="Q44" s="492">
        <v>3</v>
      </c>
      <c r="R44" s="492">
        <v>3</v>
      </c>
      <c r="S44" s="493">
        <v>3</v>
      </c>
      <c r="T44" s="420">
        <f t="shared" si="7"/>
        <v>3</v>
      </c>
      <c r="U44" s="491">
        <v>3</v>
      </c>
      <c r="V44" s="492">
        <v>3</v>
      </c>
      <c r="W44" s="492">
        <v>3</v>
      </c>
      <c r="X44" s="493">
        <v>3</v>
      </c>
      <c r="Y44" s="417">
        <f t="shared" si="8"/>
        <v>3</v>
      </c>
      <c r="Z44" s="404">
        <f t="shared" si="13"/>
        <v>3</v>
      </c>
      <c r="AA44" s="498" t="str">
        <f t="shared" si="1"/>
        <v>D-</v>
      </c>
      <c r="AB44" s="627">
        <v>3</v>
      </c>
      <c r="AC44" s="632">
        <v>3</v>
      </c>
      <c r="AD44" s="630" t="str">
        <f t="shared" si="2"/>
        <v>D-</v>
      </c>
      <c r="AE44" s="408">
        <f t="shared" si="10"/>
        <v>3</v>
      </c>
      <c r="AF44" s="288"/>
      <c r="AG44" s="567"/>
      <c r="AH44" s="567"/>
      <c r="AI44" s="566" t="str">
        <f t="shared" si="11"/>
        <v>N</v>
      </c>
      <c r="AJ44" s="572"/>
      <c r="AK44" s="558"/>
      <c r="AL44" s="558"/>
      <c r="AM44" s="559"/>
      <c r="AN44" s="559"/>
      <c r="AO44" s="560"/>
      <c r="AP44" s="598">
        <f t="shared" si="12"/>
        <v>0</v>
      </c>
      <c r="AQ44" s="598">
        <f t="shared" si="12"/>
        <v>0</v>
      </c>
      <c r="AR44" s="558">
        <f t="shared" si="12"/>
        <v>0</v>
      </c>
      <c r="AS44" s="601">
        <f t="shared" si="3"/>
        <v>67</v>
      </c>
      <c r="AT44" s="600">
        <v>67</v>
      </c>
      <c r="AU44" s="661"/>
      <c r="AV44" s="661"/>
      <c r="AW44" s="661"/>
      <c r="AX44" s="661"/>
      <c r="AY44" s="661"/>
      <c r="AZ44" s="661"/>
      <c r="BA44" s="661"/>
      <c r="BB44" s="661"/>
      <c r="BC44" s="661"/>
      <c r="BD44" s="661"/>
      <c r="BE44" s="661"/>
      <c r="BF44" s="661"/>
    </row>
    <row r="45" spans="1:58" ht="76.5" x14ac:dyDescent="0.9">
      <c r="A45" s="430">
        <v>33</v>
      </c>
      <c r="B45" s="749">
        <f>DATOS!F40</f>
        <v>0</v>
      </c>
      <c r="C45" s="491">
        <v>4</v>
      </c>
      <c r="D45" s="492">
        <v>4</v>
      </c>
      <c r="E45" s="492">
        <v>4</v>
      </c>
      <c r="F45" s="493">
        <v>4</v>
      </c>
      <c r="G45" s="454">
        <f t="shared" si="4"/>
        <v>4</v>
      </c>
      <c r="H45" s="491">
        <v>4</v>
      </c>
      <c r="I45" s="492">
        <v>4</v>
      </c>
      <c r="J45" s="492">
        <v>4</v>
      </c>
      <c r="K45" s="493">
        <v>4</v>
      </c>
      <c r="L45" s="417">
        <f t="shared" si="5"/>
        <v>4</v>
      </c>
      <c r="M45" s="404">
        <f t="shared" si="6"/>
        <v>4</v>
      </c>
      <c r="N45" s="401" t="str">
        <f t="shared" si="0"/>
        <v>D+</v>
      </c>
      <c r="O45" s="396"/>
      <c r="P45" s="491">
        <v>4</v>
      </c>
      <c r="Q45" s="492">
        <v>4</v>
      </c>
      <c r="R45" s="492">
        <v>4</v>
      </c>
      <c r="S45" s="493">
        <v>4</v>
      </c>
      <c r="T45" s="420">
        <f t="shared" si="7"/>
        <v>4</v>
      </c>
      <c r="U45" s="491">
        <v>4</v>
      </c>
      <c r="V45" s="492">
        <v>4</v>
      </c>
      <c r="W45" s="492">
        <v>4</v>
      </c>
      <c r="X45" s="493">
        <v>4</v>
      </c>
      <c r="Y45" s="417">
        <f t="shared" si="8"/>
        <v>4</v>
      </c>
      <c r="Z45" s="404">
        <f t="shared" si="13"/>
        <v>4</v>
      </c>
      <c r="AA45" s="498" t="str">
        <f t="shared" si="1"/>
        <v>D+</v>
      </c>
      <c r="AB45" s="627">
        <v>4</v>
      </c>
      <c r="AC45" s="632">
        <v>4</v>
      </c>
      <c r="AD45" s="630" t="str">
        <f t="shared" si="2"/>
        <v>D+</v>
      </c>
      <c r="AE45" s="408">
        <f t="shared" si="10"/>
        <v>4</v>
      </c>
      <c r="AF45" s="288"/>
      <c r="AG45" s="567"/>
      <c r="AH45" s="567"/>
      <c r="AI45" s="566" t="str">
        <f t="shared" si="11"/>
        <v>N</v>
      </c>
      <c r="AJ45" s="572"/>
      <c r="AK45" s="558"/>
      <c r="AL45" s="558"/>
      <c r="AM45" s="559"/>
      <c r="AN45" s="559"/>
      <c r="AO45" s="560"/>
      <c r="AP45" s="598">
        <f t="shared" si="12"/>
        <v>0</v>
      </c>
      <c r="AQ45" s="598">
        <f t="shared" si="12"/>
        <v>0</v>
      </c>
      <c r="AR45" s="558">
        <f t="shared" si="12"/>
        <v>0</v>
      </c>
      <c r="AS45" s="601">
        <f t="shared" si="3"/>
        <v>67</v>
      </c>
      <c r="AT45" s="600">
        <v>67</v>
      </c>
      <c r="AU45" s="661"/>
      <c r="AV45" s="661"/>
      <c r="AW45" s="661"/>
      <c r="AX45" s="661"/>
      <c r="AY45" s="661"/>
      <c r="AZ45" s="661"/>
      <c r="BA45" s="661"/>
      <c r="BB45" s="661"/>
      <c r="BC45" s="661"/>
      <c r="BD45" s="661"/>
      <c r="BE45" s="661"/>
      <c r="BF45" s="661"/>
    </row>
    <row r="46" spans="1:58" ht="76.5" x14ac:dyDescent="0.9">
      <c r="A46" s="430">
        <v>34</v>
      </c>
      <c r="B46" s="749">
        <f>DATOS!F41</f>
        <v>0</v>
      </c>
      <c r="C46" s="491">
        <v>2</v>
      </c>
      <c r="D46" s="492">
        <v>2</v>
      </c>
      <c r="E46" s="492">
        <v>2</v>
      </c>
      <c r="F46" s="493">
        <v>2</v>
      </c>
      <c r="G46" s="454">
        <f t="shared" si="4"/>
        <v>2</v>
      </c>
      <c r="H46" s="491">
        <v>2</v>
      </c>
      <c r="I46" s="492">
        <v>2</v>
      </c>
      <c r="J46" s="492">
        <v>2</v>
      </c>
      <c r="K46" s="493">
        <v>2</v>
      </c>
      <c r="L46" s="417">
        <f t="shared" si="5"/>
        <v>2</v>
      </c>
      <c r="M46" s="404">
        <f t="shared" si="6"/>
        <v>2</v>
      </c>
      <c r="N46" s="401" t="str">
        <f t="shared" si="0"/>
        <v>E+</v>
      </c>
      <c r="O46" s="396"/>
      <c r="P46" s="491">
        <v>2</v>
      </c>
      <c r="Q46" s="492">
        <v>2</v>
      </c>
      <c r="R46" s="492">
        <v>2</v>
      </c>
      <c r="S46" s="493">
        <v>2</v>
      </c>
      <c r="T46" s="420">
        <f t="shared" si="7"/>
        <v>2</v>
      </c>
      <c r="U46" s="491">
        <v>2</v>
      </c>
      <c r="V46" s="492">
        <v>2</v>
      </c>
      <c r="W46" s="492">
        <v>2</v>
      </c>
      <c r="X46" s="493">
        <v>2</v>
      </c>
      <c r="Y46" s="417">
        <f t="shared" si="8"/>
        <v>2</v>
      </c>
      <c r="Z46" s="404">
        <f t="shared" si="13"/>
        <v>2</v>
      </c>
      <c r="AA46" s="498" t="str">
        <f t="shared" si="1"/>
        <v>E+</v>
      </c>
      <c r="AB46" s="627">
        <v>2</v>
      </c>
      <c r="AC46" s="632">
        <v>2</v>
      </c>
      <c r="AD46" s="630" t="str">
        <f t="shared" si="2"/>
        <v>E+</v>
      </c>
      <c r="AE46" s="408">
        <f t="shared" si="10"/>
        <v>2</v>
      </c>
      <c r="AF46" s="288"/>
      <c r="AG46" s="567"/>
      <c r="AH46" s="567"/>
      <c r="AI46" s="566" t="str">
        <f t="shared" si="11"/>
        <v>N</v>
      </c>
      <c r="AJ46" s="572"/>
      <c r="AK46" s="558"/>
      <c r="AL46" s="558"/>
      <c r="AM46" s="559"/>
      <c r="AN46" s="559"/>
      <c r="AO46" s="560"/>
      <c r="AP46" s="598">
        <f t="shared" si="12"/>
        <v>0</v>
      </c>
      <c r="AQ46" s="598">
        <f t="shared" si="12"/>
        <v>0</v>
      </c>
      <c r="AR46" s="558">
        <f t="shared" si="12"/>
        <v>0</v>
      </c>
      <c r="AS46" s="601">
        <f t="shared" si="3"/>
        <v>67</v>
      </c>
      <c r="AT46" s="600">
        <v>67</v>
      </c>
      <c r="AU46" s="661"/>
      <c r="AV46" s="661"/>
      <c r="AW46" s="661"/>
      <c r="AX46" s="661"/>
      <c r="AY46" s="661"/>
      <c r="AZ46" s="661"/>
      <c r="BA46" s="661"/>
      <c r="BB46" s="661"/>
      <c r="BC46" s="661"/>
      <c r="BD46" s="661"/>
      <c r="BE46" s="661"/>
      <c r="BF46" s="661"/>
    </row>
    <row r="47" spans="1:58" ht="76.5" x14ac:dyDescent="0.9">
      <c r="A47" s="430">
        <v>35</v>
      </c>
      <c r="B47" s="749">
        <f>DATOS!F42</f>
        <v>0</v>
      </c>
      <c r="C47" s="491">
        <v>2</v>
      </c>
      <c r="D47" s="492">
        <v>2</v>
      </c>
      <c r="E47" s="492">
        <v>2</v>
      </c>
      <c r="F47" s="493">
        <v>2</v>
      </c>
      <c r="G47" s="454">
        <f t="shared" si="4"/>
        <v>2</v>
      </c>
      <c r="H47" s="491">
        <v>2</v>
      </c>
      <c r="I47" s="492">
        <v>2</v>
      </c>
      <c r="J47" s="492">
        <v>2</v>
      </c>
      <c r="K47" s="493">
        <v>2</v>
      </c>
      <c r="L47" s="417">
        <f t="shared" si="5"/>
        <v>2</v>
      </c>
      <c r="M47" s="404">
        <f t="shared" si="6"/>
        <v>2</v>
      </c>
      <c r="N47" s="401" t="str">
        <f t="shared" si="0"/>
        <v>E+</v>
      </c>
      <c r="O47" s="396"/>
      <c r="P47" s="491">
        <v>2</v>
      </c>
      <c r="Q47" s="492">
        <v>2</v>
      </c>
      <c r="R47" s="492">
        <v>2</v>
      </c>
      <c r="S47" s="493">
        <v>2</v>
      </c>
      <c r="T47" s="420">
        <f t="shared" si="7"/>
        <v>2</v>
      </c>
      <c r="U47" s="491">
        <v>2</v>
      </c>
      <c r="V47" s="492">
        <v>2</v>
      </c>
      <c r="W47" s="492">
        <v>2</v>
      </c>
      <c r="X47" s="493">
        <v>2</v>
      </c>
      <c r="Y47" s="417">
        <f t="shared" si="8"/>
        <v>2</v>
      </c>
      <c r="Z47" s="404">
        <f t="shared" si="13"/>
        <v>2</v>
      </c>
      <c r="AA47" s="498" t="str">
        <f t="shared" si="1"/>
        <v>E+</v>
      </c>
      <c r="AB47" s="627">
        <v>2</v>
      </c>
      <c r="AC47" s="632">
        <v>2</v>
      </c>
      <c r="AD47" s="630" t="str">
        <f t="shared" si="2"/>
        <v>E+</v>
      </c>
      <c r="AE47" s="408">
        <f t="shared" si="10"/>
        <v>2</v>
      </c>
      <c r="AF47" s="288"/>
      <c r="AG47" s="567"/>
      <c r="AH47" s="567"/>
      <c r="AI47" s="566" t="str">
        <f t="shared" si="11"/>
        <v>N</v>
      </c>
      <c r="AJ47" s="572"/>
      <c r="AK47" s="558"/>
      <c r="AL47" s="558"/>
      <c r="AM47" s="559"/>
      <c r="AN47" s="559"/>
      <c r="AO47" s="560"/>
      <c r="AP47" s="598">
        <f t="shared" si="12"/>
        <v>0</v>
      </c>
      <c r="AQ47" s="598">
        <f t="shared" si="12"/>
        <v>0</v>
      </c>
      <c r="AR47" s="558">
        <f t="shared" si="12"/>
        <v>0</v>
      </c>
      <c r="AS47" s="601">
        <f t="shared" si="3"/>
        <v>67</v>
      </c>
      <c r="AT47" s="600">
        <v>67</v>
      </c>
      <c r="AU47" s="661"/>
      <c r="AV47" s="661"/>
      <c r="AW47" s="661"/>
      <c r="AX47" s="661"/>
      <c r="AY47" s="661"/>
      <c r="AZ47" s="661"/>
      <c r="BA47" s="661"/>
      <c r="BB47" s="661"/>
      <c r="BC47" s="661"/>
      <c r="BD47" s="661"/>
      <c r="BE47" s="661"/>
      <c r="BF47" s="661"/>
    </row>
    <row r="48" spans="1:58" ht="76.5" x14ac:dyDescent="0.9">
      <c r="A48" s="430">
        <v>36</v>
      </c>
      <c r="B48" s="749">
        <f>DATOS!F43</f>
        <v>0</v>
      </c>
      <c r="C48" s="491">
        <v>2</v>
      </c>
      <c r="D48" s="492">
        <v>2</v>
      </c>
      <c r="E48" s="492">
        <v>2</v>
      </c>
      <c r="F48" s="493">
        <v>2</v>
      </c>
      <c r="G48" s="454">
        <f t="shared" si="4"/>
        <v>2</v>
      </c>
      <c r="H48" s="491">
        <v>2</v>
      </c>
      <c r="I48" s="492">
        <v>2</v>
      </c>
      <c r="J48" s="492">
        <v>2</v>
      </c>
      <c r="K48" s="493">
        <v>2</v>
      </c>
      <c r="L48" s="417">
        <f t="shared" si="5"/>
        <v>2</v>
      </c>
      <c r="M48" s="404">
        <f t="shared" si="6"/>
        <v>2</v>
      </c>
      <c r="N48" s="401" t="str">
        <f t="shared" si="0"/>
        <v>E+</v>
      </c>
      <c r="O48" s="396"/>
      <c r="P48" s="491">
        <v>2</v>
      </c>
      <c r="Q48" s="492">
        <v>2</v>
      </c>
      <c r="R48" s="492">
        <v>2</v>
      </c>
      <c r="S48" s="493">
        <v>2</v>
      </c>
      <c r="T48" s="420">
        <f t="shared" si="7"/>
        <v>2</v>
      </c>
      <c r="U48" s="491">
        <v>2</v>
      </c>
      <c r="V48" s="492">
        <v>2</v>
      </c>
      <c r="W48" s="492">
        <v>2</v>
      </c>
      <c r="X48" s="493">
        <v>2</v>
      </c>
      <c r="Y48" s="417">
        <f t="shared" si="8"/>
        <v>2</v>
      </c>
      <c r="Z48" s="404">
        <f t="shared" si="13"/>
        <v>2</v>
      </c>
      <c r="AA48" s="498" t="str">
        <f t="shared" si="1"/>
        <v>E+</v>
      </c>
      <c r="AB48" s="627">
        <v>2</v>
      </c>
      <c r="AC48" s="632">
        <v>2</v>
      </c>
      <c r="AD48" s="630" t="str">
        <f t="shared" si="2"/>
        <v>E+</v>
      </c>
      <c r="AE48" s="408">
        <f t="shared" si="10"/>
        <v>2</v>
      </c>
      <c r="AF48" s="288"/>
      <c r="AG48" s="567"/>
      <c r="AH48" s="567"/>
      <c r="AI48" s="566" t="str">
        <f t="shared" si="11"/>
        <v>N</v>
      </c>
      <c r="AJ48" s="572"/>
      <c r="AK48" s="558"/>
      <c r="AL48" s="558"/>
      <c r="AM48" s="559"/>
      <c r="AN48" s="559"/>
      <c r="AO48" s="560"/>
      <c r="AP48" s="598">
        <f t="shared" si="12"/>
        <v>0</v>
      </c>
      <c r="AQ48" s="598">
        <f t="shared" si="12"/>
        <v>0</v>
      </c>
      <c r="AR48" s="558">
        <f t="shared" si="12"/>
        <v>0</v>
      </c>
      <c r="AS48" s="601">
        <f t="shared" si="3"/>
        <v>67</v>
      </c>
      <c r="AT48" s="600">
        <v>67</v>
      </c>
      <c r="AU48" s="661"/>
      <c r="AV48" s="661"/>
      <c r="AW48" s="661"/>
      <c r="AX48" s="661"/>
      <c r="AY48" s="661"/>
      <c r="AZ48" s="661"/>
      <c r="BA48" s="661"/>
      <c r="BB48" s="661"/>
      <c r="BC48" s="661"/>
      <c r="BD48" s="661"/>
      <c r="BE48" s="661"/>
      <c r="BF48" s="661"/>
    </row>
    <row r="49" spans="1:58" ht="76.5" x14ac:dyDescent="0.9">
      <c r="A49" s="430">
        <v>37</v>
      </c>
      <c r="B49" s="749">
        <f>DATOS!F44</f>
        <v>0</v>
      </c>
      <c r="C49" s="491">
        <v>1</v>
      </c>
      <c r="D49" s="492">
        <v>1</v>
      </c>
      <c r="E49" s="492">
        <v>1</v>
      </c>
      <c r="F49" s="493">
        <v>1</v>
      </c>
      <c r="G49" s="454">
        <f t="shared" si="4"/>
        <v>1</v>
      </c>
      <c r="H49" s="491">
        <v>1</v>
      </c>
      <c r="I49" s="492">
        <v>1</v>
      </c>
      <c r="J49" s="492">
        <v>1</v>
      </c>
      <c r="K49" s="493">
        <v>1</v>
      </c>
      <c r="L49" s="417">
        <f t="shared" si="5"/>
        <v>1</v>
      </c>
      <c r="M49" s="404">
        <f t="shared" si="6"/>
        <v>1</v>
      </c>
      <c r="N49" s="401" t="str">
        <f t="shared" si="0"/>
        <v>E-</v>
      </c>
      <c r="O49" s="396"/>
      <c r="P49" s="491">
        <v>1</v>
      </c>
      <c r="Q49" s="492">
        <v>1</v>
      </c>
      <c r="R49" s="492">
        <v>1</v>
      </c>
      <c r="S49" s="493">
        <v>1</v>
      </c>
      <c r="T49" s="420">
        <f t="shared" si="7"/>
        <v>1</v>
      </c>
      <c r="U49" s="491">
        <v>1</v>
      </c>
      <c r="V49" s="492">
        <v>1</v>
      </c>
      <c r="W49" s="492">
        <v>1</v>
      </c>
      <c r="X49" s="493">
        <v>1</v>
      </c>
      <c r="Y49" s="417">
        <f t="shared" si="8"/>
        <v>1</v>
      </c>
      <c r="Z49" s="404">
        <f t="shared" si="13"/>
        <v>1</v>
      </c>
      <c r="AA49" s="498" t="str">
        <f t="shared" si="1"/>
        <v>E-</v>
      </c>
      <c r="AB49" s="627">
        <v>1</v>
      </c>
      <c r="AC49" s="632">
        <v>1</v>
      </c>
      <c r="AD49" s="630" t="str">
        <f t="shared" ref="AD49:AD52" si="14">INDEX($BH$1:$BH$10, MATCH(ROUND(AE49, 2), $BG$1:$BG$10, 1))</f>
        <v>E-</v>
      </c>
      <c r="AE49" s="408">
        <f t="shared" si="10"/>
        <v>1</v>
      </c>
      <c r="AF49" s="288"/>
      <c r="AG49" s="567"/>
      <c r="AH49" s="567"/>
      <c r="AI49" s="566" t="str">
        <f t="shared" si="11"/>
        <v>N</v>
      </c>
      <c r="AJ49" s="572"/>
      <c r="AK49" s="558"/>
      <c r="AL49" s="558"/>
      <c r="AM49" s="559"/>
      <c r="AN49" s="559"/>
      <c r="AO49" s="560"/>
      <c r="AP49" s="598">
        <f t="shared" si="12"/>
        <v>0</v>
      </c>
      <c r="AQ49" s="598">
        <f t="shared" si="12"/>
        <v>0</v>
      </c>
      <c r="AR49" s="558">
        <f t="shared" si="12"/>
        <v>0</v>
      </c>
      <c r="AS49" s="601">
        <f t="shared" si="3"/>
        <v>67</v>
      </c>
      <c r="AT49" s="600">
        <v>67</v>
      </c>
      <c r="AU49" s="661"/>
      <c r="AV49" s="661"/>
      <c r="AW49" s="661"/>
      <c r="AX49" s="661"/>
      <c r="AY49" s="661"/>
      <c r="AZ49" s="661"/>
      <c r="BA49" s="661"/>
      <c r="BB49" s="661"/>
      <c r="BC49" s="661"/>
      <c r="BD49" s="661"/>
      <c r="BE49" s="661"/>
      <c r="BF49" s="661"/>
    </row>
    <row r="50" spans="1:58" ht="76.5" x14ac:dyDescent="0.9">
      <c r="A50" s="430">
        <v>38</v>
      </c>
      <c r="B50" s="749">
        <f>DATOS!F45</f>
        <v>0</v>
      </c>
      <c r="C50" s="491">
        <v>1</v>
      </c>
      <c r="D50" s="492">
        <v>1</v>
      </c>
      <c r="E50" s="492">
        <v>1</v>
      </c>
      <c r="F50" s="493">
        <v>1</v>
      </c>
      <c r="G50" s="454">
        <f t="shared" si="4"/>
        <v>1</v>
      </c>
      <c r="H50" s="491">
        <v>1</v>
      </c>
      <c r="I50" s="492">
        <v>1</v>
      </c>
      <c r="J50" s="492">
        <v>1</v>
      </c>
      <c r="K50" s="493">
        <v>1</v>
      </c>
      <c r="L50" s="417">
        <f t="shared" si="5"/>
        <v>1</v>
      </c>
      <c r="M50" s="404">
        <f t="shared" si="6"/>
        <v>1</v>
      </c>
      <c r="N50" s="401" t="str">
        <f t="shared" si="0"/>
        <v>E-</v>
      </c>
      <c r="O50" s="396"/>
      <c r="P50" s="491">
        <v>1</v>
      </c>
      <c r="Q50" s="492">
        <v>1</v>
      </c>
      <c r="R50" s="492">
        <v>1</v>
      </c>
      <c r="S50" s="493">
        <v>1</v>
      </c>
      <c r="T50" s="420">
        <f t="shared" si="7"/>
        <v>1</v>
      </c>
      <c r="U50" s="491">
        <v>1</v>
      </c>
      <c r="V50" s="492">
        <v>1</v>
      </c>
      <c r="W50" s="492">
        <v>1</v>
      </c>
      <c r="X50" s="493">
        <v>1</v>
      </c>
      <c r="Y50" s="417">
        <f t="shared" si="8"/>
        <v>1</v>
      </c>
      <c r="Z50" s="404">
        <f t="shared" si="13"/>
        <v>1</v>
      </c>
      <c r="AA50" s="498" t="str">
        <f t="shared" si="1"/>
        <v>E-</v>
      </c>
      <c r="AB50" s="627">
        <v>1</v>
      </c>
      <c r="AC50" s="632">
        <v>1</v>
      </c>
      <c r="AD50" s="630" t="str">
        <f t="shared" si="14"/>
        <v>E-</v>
      </c>
      <c r="AE50" s="408">
        <f t="shared" si="10"/>
        <v>1</v>
      </c>
      <c r="AF50" s="288"/>
      <c r="AG50" s="567"/>
      <c r="AH50" s="567"/>
      <c r="AI50" s="566" t="str">
        <f t="shared" si="11"/>
        <v>N</v>
      </c>
      <c r="AJ50" s="572"/>
      <c r="AK50" s="558"/>
      <c r="AL50" s="558"/>
      <c r="AM50" s="559"/>
      <c r="AN50" s="559"/>
      <c r="AO50" s="560"/>
      <c r="AP50" s="598">
        <f t="shared" si="12"/>
        <v>0</v>
      </c>
      <c r="AQ50" s="598">
        <f t="shared" si="12"/>
        <v>0</v>
      </c>
      <c r="AR50" s="558">
        <f t="shared" si="12"/>
        <v>0</v>
      </c>
      <c r="AS50" s="601">
        <f t="shared" si="3"/>
        <v>67</v>
      </c>
      <c r="AT50" s="600">
        <v>67</v>
      </c>
      <c r="AU50" s="661"/>
      <c r="AV50" s="661"/>
      <c r="AW50" s="661"/>
      <c r="AX50" s="661"/>
      <c r="AY50" s="661"/>
      <c r="AZ50" s="661"/>
      <c r="BA50" s="661"/>
      <c r="BB50" s="661"/>
      <c r="BC50" s="661"/>
      <c r="BD50" s="661"/>
      <c r="BE50" s="661"/>
      <c r="BF50" s="661"/>
    </row>
    <row r="51" spans="1:58" ht="76.5" x14ac:dyDescent="0.9">
      <c r="A51" s="430">
        <v>39</v>
      </c>
      <c r="B51" s="749">
        <f>DATOS!F46</f>
        <v>0</v>
      </c>
      <c r="C51" s="491">
        <v>1</v>
      </c>
      <c r="D51" s="492">
        <v>1</v>
      </c>
      <c r="E51" s="492">
        <v>1</v>
      </c>
      <c r="F51" s="493">
        <v>1</v>
      </c>
      <c r="G51" s="454">
        <f t="shared" si="4"/>
        <v>1</v>
      </c>
      <c r="H51" s="491">
        <v>1</v>
      </c>
      <c r="I51" s="492">
        <v>1</v>
      </c>
      <c r="J51" s="492">
        <v>1</v>
      </c>
      <c r="K51" s="493">
        <v>1</v>
      </c>
      <c r="L51" s="417">
        <f t="shared" si="5"/>
        <v>1</v>
      </c>
      <c r="M51" s="404">
        <f t="shared" si="6"/>
        <v>1</v>
      </c>
      <c r="N51" s="401" t="str">
        <f t="shared" si="0"/>
        <v>E-</v>
      </c>
      <c r="O51" s="396"/>
      <c r="P51" s="491">
        <v>1</v>
      </c>
      <c r="Q51" s="492">
        <v>1</v>
      </c>
      <c r="R51" s="492">
        <v>1</v>
      </c>
      <c r="S51" s="493">
        <v>1</v>
      </c>
      <c r="T51" s="420">
        <f t="shared" si="7"/>
        <v>1</v>
      </c>
      <c r="U51" s="491">
        <v>1</v>
      </c>
      <c r="V51" s="492">
        <v>1</v>
      </c>
      <c r="W51" s="492">
        <v>1</v>
      </c>
      <c r="X51" s="493">
        <v>1</v>
      </c>
      <c r="Y51" s="417">
        <f t="shared" si="8"/>
        <v>1</v>
      </c>
      <c r="Z51" s="404">
        <f t="shared" si="13"/>
        <v>1</v>
      </c>
      <c r="AA51" s="498" t="str">
        <f t="shared" si="1"/>
        <v>E-</v>
      </c>
      <c r="AB51" s="627">
        <v>1</v>
      </c>
      <c r="AC51" s="632">
        <v>1</v>
      </c>
      <c r="AD51" s="630" t="str">
        <f t="shared" si="14"/>
        <v>E-</v>
      </c>
      <c r="AE51" s="408">
        <f t="shared" si="10"/>
        <v>1</v>
      </c>
      <c r="AF51" s="288"/>
      <c r="AG51" s="567"/>
      <c r="AH51" s="567"/>
      <c r="AI51" s="566" t="str">
        <f t="shared" si="11"/>
        <v>N</v>
      </c>
      <c r="AJ51" s="572"/>
      <c r="AK51" s="558"/>
      <c r="AL51" s="558"/>
      <c r="AM51" s="559"/>
      <c r="AN51" s="559"/>
      <c r="AO51" s="560"/>
      <c r="AP51" s="598">
        <f t="shared" si="12"/>
        <v>0</v>
      </c>
      <c r="AQ51" s="598">
        <f t="shared" si="12"/>
        <v>0</v>
      </c>
      <c r="AR51" s="558">
        <f t="shared" si="12"/>
        <v>0</v>
      </c>
      <c r="AS51" s="601">
        <f t="shared" si="3"/>
        <v>67</v>
      </c>
      <c r="AT51" s="600">
        <v>67</v>
      </c>
      <c r="AU51" s="661"/>
      <c r="AV51" s="661"/>
      <c r="AW51" s="661"/>
      <c r="AX51" s="661"/>
      <c r="AY51" s="661"/>
      <c r="AZ51" s="661"/>
      <c r="BA51" s="661"/>
      <c r="BB51" s="661"/>
      <c r="BC51" s="661"/>
      <c r="BD51" s="661"/>
      <c r="BE51" s="661"/>
      <c r="BF51" s="661"/>
    </row>
    <row r="52" spans="1:58" ht="77.25" thickBot="1" x14ac:dyDescent="0.95">
      <c r="A52" s="431">
        <v>40</v>
      </c>
      <c r="B52" s="750">
        <f>DATOS!F47</f>
        <v>0</v>
      </c>
      <c r="C52" s="494">
        <v>1</v>
      </c>
      <c r="D52" s="495">
        <v>1</v>
      </c>
      <c r="E52" s="495">
        <v>1</v>
      </c>
      <c r="F52" s="496">
        <v>1</v>
      </c>
      <c r="G52" s="456">
        <f t="shared" si="4"/>
        <v>1</v>
      </c>
      <c r="H52" s="494">
        <v>1</v>
      </c>
      <c r="I52" s="495">
        <v>1</v>
      </c>
      <c r="J52" s="495">
        <v>1</v>
      </c>
      <c r="K52" s="496">
        <v>1</v>
      </c>
      <c r="L52" s="418">
        <f t="shared" si="5"/>
        <v>1</v>
      </c>
      <c r="M52" s="405">
        <f t="shared" si="6"/>
        <v>1</v>
      </c>
      <c r="N52" s="402" t="str">
        <f t="shared" si="0"/>
        <v>E-</v>
      </c>
      <c r="O52" s="397"/>
      <c r="P52" s="494">
        <v>1</v>
      </c>
      <c r="Q52" s="495">
        <v>1</v>
      </c>
      <c r="R52" s="495">
        <v>1</v>
      </c>
      <c r="S52" s="496">
        <v>1</v>
      </c>
      <c r="T52" s="421">
        <f t="shared" si="7"/>
        <v>1</v>
      </c>
      <c r="U52" s="494">
        <v>1</v>
      </c>
      <c r="V52" s="495">
        <v>1</v>
      </c>
      <c r="W52" s="495">
        <v>1</v>
      </c>
      <c r="X52" s="496">
        <v>1</v>
      </c>
      <c r="Y52" s="418">
        <f t="shared" si="8"/>
        <v>1</v>
      </c>
      <c r="Z52" s="405">
        <f t="shared" si="13"/>
        <v>1</v>
      </c>
      <c r="AA52" s="499" t="str">
        <f t="shared" si="1"/>
        <v>E-</v>
      </c>
      <c r="AB52" s="628">
        <v>1</v>
      </c>
      <c r="AC52" s="633">
        <v>1</v>
      </c>
      <c r="AD52" s="630" t="str">
        <f t="shared" si="14"/>
        <v>E-</v>
      </c>
      <c r="AE52" s="409">
        <f t="shared" si="10"/>
        <v>1</v>
      </c>
      <c r="AF52" s="289"/>
      <c r="AG52" s="576"/>
      <c r="AH52" s="576"/>
      <c r="AI52" s="575" t="str">
        <f t="shared" si="11"/>
        <v>N</v>
      </c>
      <c r="AJ52" s="578"/>
      <c r="AK52" s="579"/>
      <c r="AL52" s="579"/>
      <c r="AM52" s="580"/>
      <c r="AN52" s="580"/>
      <c r="AO52" s="581"/>
      <c r="AP52" s="604">
        <f t="shared" si="12"/>
        <v>0</v>
      </c>
      <c r="AQ52" s="604">
        <f t="shared" si="12"/>
        <v>0</v>
      </c>
      <c r="AR52" s="579">
        <f t="shared" si="12"/>
        <v>0</v>
      </c>
      <c r="AS52" s="607">
        <f t="shared" si="3"/>
        <v>67</v>
      </c>
      <c r="AT52" s="606">
        <v>67</v>
      </c>
      <c r="AU52" s="661"/>
      <c r="AV52" s="661"/>
      <c r="AW52" s="661"/>
      <c r="AX52" s="661"/>
      <c r="AY52" s="661"/>
      <c r="AZ52" s="661"/>
      <c r="BA52" s="661"/>
      <c r="BB52" s="661"/>
      <c r="BC52" s="661"/>
      <c r="BD52" s="661"/>
      <c r="BE52" s="661"/>
      <c r="BF52" s="661"/>
    </row>
    <row r="53" spans="1:58" ht="59.25" customHeight="1" thickBot="1" x14ac:dyDescent="0.95">
      <c r="A53" s="385"/>
      <c r="E53" s="457" t="s">
        <v>168</v>
      </c>
      <c r="F53" s="458" t="s">
        <v>929</v>
      </c>
      <c r="G53" s="441" t="s">
        <v>169</v>
      </c>
      <c r="H53" s="384"/>
      <c r="I53" s="384"/>
      <c r="J53" s="384"/>
      <c r="K53" s="384"/>
      <c r="L53" s="224"/>
      <c r="M53" s="224"/>
      <c r="N53" s="224"/>
      <c r="O53" s="224"/>
      <c r="P53" s="384"/>
      <c r="Q53" s="384"/>
      <c r="R53" s="384"/>
      <c r="S53" s="384"/>
      <c r="T53" s="224"/>
      <c r="U53" s="384"/>
      <c r="V53" s="384"/>
      <c r="W53" s="384"/>
      <c r="X53" s="384"/>
      <c r="Y53" s="377"/>
      <c r="Z53" s="377"/>
      <c r="AA53" s="377"/>
      <c r="AB53" s="377"/>
      <c r="AC53" s="1309" t="s">
        <v>157</v>
      </c>
      <c r="AD53" s="1041"/>
      <c r="AE53" s="378">
        <f>AVERAGE(AE13:AE33)</f>
        <v>8.4285714285714288</v>
      </c>
      <c r="AF53" s="228"/>
      <c r="AG53" s="381"/>
      <c r="AH53" s="1040" t="s">
        <v>157</v>
      </c>
      <c r="AI53" s="1311"/>
      <c r="AJ53" s="470"/>
      <c r="AK53" s="471" t="e">
        <f>AVERAGE(AK13:AK33)</f>
        <v>#DIV/0!</v>
      </c>
      <c r="AL53" s="662"/>
      <c r="AM53" s="662"/>
      <c r="AN53" s="662"/>
      <c r="AO53" s="662"/>
      <c r="AP53" s="662"/>
      <c r="AQ53" s="662"/>
      <c r="AR53" s="662"/>
      <c r="AS53" s="662"/>
      <c r="AT53" s="662"/>
      <c r="AU53" s="662"/>
      <c r="AV53" s="662"/>
      <c r="AW53" s="662"/>
      <c r="AX53" s="662"/>
      <c r="AY53" s="662"/>
      <c r="AZ53" s="662"/>
      <c r="BA53" s="662"/>
      <c r="BB53" s="662"/>
      <c r="BC53" s="662"/>
      <c r="BD53" s="662"/>
      <c r="BE53" s="662"/>
      <c r="BF53" s="662"/>
    </row>
    <row r="54" spans="1:58" ht="59.25" customHeight="1" thickBot="1" x14ac:dyDescent="0.95">
      <c r="A54" s="385"/>
      <c r="B54" s="1042" t="s">
        <v>228</v>
      </c>
      <c r="C54" s="1043"/>
      <c r="D54" s="1044"/>
      <c r="E54" s="443" t="s">
        <v>170</v>
      </c>
      <c r="F54" s="444">
        <f>COUNTIFS($V$14:$V$53, "&gt;=8", $V$14:$V$53, "&lt;=10")</f>
        <v>14</v>
      </c>
      <c r="G54" s="449">
        <f>COUNTIFS($G$14:$G$52, "&gt;=8", $G$14:$G$52, "&lt;=10") / COUNT($G$14:$G$52)</f>
        <v>0.35897435897435898</v>
      </c>
      <c r="K54" s="384"/>
      <c r="L54" s="224"/>
      <c r="M54" s="224"/>
      <c r="N54" s="224"/>
      <c r="O54" s="224"/>
      <c r="P54" s="384"/>
      <c r="Q54" s="384"/>
      <c r="R54" s="384"/>
      <c r="S54" s="384"/>
      <c r="T54" s="224"/>
      <c r="U54" s="384"/>
      <c r="V54" s="384"/>
      <c r="W54" s="384"/>
      <c r="X54" s="384"/>
      <c r="Y54" s="377"/>
      <c r="Z54" s="377"/>
      <c r="AA54" s="377"/>
      <c r="AB54" s="377"/>
      <c r="AC54" s="1040" t="s">
        <v>158</v>
      </c>
      <c r="AD54" s="1045"/>
      <c r="AE54" s="379">
        <f>DATOS!C16</f>
        <v>0</v>
      </c>
      <c r="AF54" s="280"/>
      <c r="AG54" s="381"/>
      <c r="AH54" s="1320" t="s">
        <v>158</v>
      </c>
      <c r="AI54" s="1320"/>
      <c r="AJ54" s="472"/>
      <c r="AK54" s="379">
        <f>DATOS!I16</f>
        <v>0</v>
      </c>
      <c r="AL54" s="663"/>
      <c r="AM54" s="663"/>
      <c r="AN54" s="663"/>
      <c r="AO54" s="663"/>
      <c r="AP54" s="663"/>
      <c r="AQ54" s="663"/>
      <c r="AR54" s="663"/>
      <c r="AS54" s="663"/>
      <c r="AT54" s="663"/>
      <c r="AU54" s="663"/>
      <c r="AV54" s="663"/>
      <c r="AW54" s="663"/>
      <c r="AX54" s="663"/>
      <c r="AY54" s="663"/>
      <c r="AZ54" s="663"/>
      <c r="BA54" s="663"/>
      <c r="BB54" s="663"/>
      <c r="BC54" s="663"/>
      <c r="BD54" s="663"/>
      <c r="BE54" s="663"/>
      <c r="BF54" s="663"/>
    </row>
    <row r="55" spans="1:58" ht="48" customHeight="1" x14ac:dyDescent="0.9">
      <c r="B55" s="1027" t="s">
        <v>231</v>
      </c>
      <c r="C55" s="1028"/>
      <c r="D55" s="1029"/>
      <c r="E55" s="445" t="s">
        <v>171</v>
      </c>
      <c r="F55" s="446">
        <f>COUNTIFS($V$14:$V$53, "&gt;=5", $V$14:$V$53, "&lt;=7")</f>
        <v>11</v>
      </c>
      <c r="G55" s="450">
        <f>COUNTIFS($G$14:$G$52, "&gt;=5", $G$14:$G$52, "&lt;=7") / COUNT($G$14:$G$52)</f>
        <v>0.28205128205128205</v>
      </c>
      <c r="K55" s="391"/>
      <c r="L55" s="376"/>
      <c r="M55" s="376"/>
      <c r="N55" s="376"/>
      <c r="O55" s="376"/>
      <c r="P55" s="391"/>
      <c r="Q55" s="391"/>
      <c r="R55" s="391"/>
      <c r="S55" s="391"/>
      <c r="T55" s="376"/>
      <c r="U55" s="384"/>
      <c r="V55" s="384"/>
      <c r="W55" s="384"/>
      <c r="X55" s="384"/>
      <c r="Y55" s="229"/>
      <c r="Z55" s="229"/>
      <c r="AA55" s="229"/>
      <c r="AB55" s="229"/>
      <c r="AC55" s="221"/>
      <c r="AD55" s="229"/>
      <c r="AE55" s="229"/>
      <c r="AF55" s="229"/>
      <c r="AG55" s="381"/>
      <c r="AH55" s="381"/>
      <c r="AI55" s="380"/>
      <c r="AJ55" s="380"/>
      <c r="AK55" s="380"/>
      <c r="AL55" s="380"/>
      <c r="AM55" s="380"/>
      <c r="AN55" s="380"/>
      <c r="AO55" s="380"/>
      <c r="AP55" s="380"/>
      <c r="AQ55" s="380"/>
      <c r="AR55" s="380"/>
      <c r="AS55" s="380"/>
      <c r="AT55" s="380"/>
      <c r="AU55" s="380"/>
      <c r="AV55" s="380"/>
      <c r="AW55" s="380"/>
      <c r="AX55" s="380"/>
      <c r="AY55" s="380"/>
      <c r="AZ55" s="380"/>
      <c r="BA55" s="380"/>
      <c r="BB55" s="380"/>
      <c r="BC55" s="380"/>
      <c r="BD55" s="380"/>
      <c r="BE55" s="380"/>
      <c r="BF55" s="380"/>
    </row>
    <row r="56" spans="1:58" ht="48" customHeight="1" thickBot="1" x14ac:dyDescent="0.95">
      <c r="B56" s="1030" t="s">
        <v>234</v>
      </c>
      <c r="C56" s="1031"/>
      <c r="D56" s="1032"/>
      <c r="E56" s="447" t="s">
        <v>172</v>
      </c>
      <c r="F56" s="448">
        <f>COUNTIFS($V$14:$V$53, "&gt;=1", $V$14:$V$53, "&lt;=4")</f>
        <v>14</v>
      </c>
      <c r="G56" s="451">
        <f>COUNTIFS($G$14:$G$52, "&gt;=1", $G$14:$G$52, "&lt;=4") / COUNT($G$14:$G$52)</f>
        <v>0.35897435897435898</v>
      </c>
      <c r="K56" s="391"/>
      <c r="L56" s="376"/>
      <c r="M56" s="376"/>
      <c r="N56" s="376"/>
      <c r="O56" s="376"/>
      <c r="P56" s="391"/>
      <c r="Q56" s="1306" t="s">
        <v>111</v>
      </c>
      <c r="R56" s="1306"/>
      <c r="U56" s="1321" t="s">
        <v>310</v>
      </c>
      <c r="V56" s="1321"/>
      <c r="W56" s="389"/>
      <c r="X56" s="1035" t="s">
        <v>917</v>
      </c>
      <c r="Y56" s="1035"/>
      <c r="Z56" s="1035"/>
      <c r="AA56" s="1036" t="s">
        <v>918</v>
      </c>
      <c r="AB56" s="1036"/>
      <c r="AC56" s="1036"/>
      <c r="AD56" s="1036"/>
      <c r="AE56" s="1036"/>
      <c r="AF56" s="229"/>
      <c r="AG56" s="381"/>
      <c r="AH56" s="381"/>
      <c r="AI56" s="380"/>
      <c r="AJ56" s="380"/>
      <c r="AK56" s="380"/>
      <c r="AL56" s="380"/>
      <c r="AM56" s="380"/>
      <c r="AN56" s="380"/>
      <c r="AO56" s="380"/>
      <c r="AP56" s="380"/>
      <c r="AQ56" s="380"/>
      <c r="AR56" s="380"/>
      <c r="AS56" s="380"/>
      <c r="AT56" s="380"/>
      <c r="AU56" s="380"/>
      <c r="AV56" s="380"/>
      <c r="AW56" s="380"/>
      <c r="AX56" s="380"/>
      <c r="AY56" s="380"/>
      <c r="AZ56" s="380"/>
      <c r="BA56" s="380"/>
      <c r="BB56" s="380"/>
      <c r="BC56" s="380"/>
      <c r="BD56" s="380"/>
      <c r="BE56" s="380"/>
      <c r="BF56" s="380"/>
    </row>
    <row r="57" spans="1:58" ht="62.25" thickBot="1" x14ac:dyDescent="0.95">
      <c r="B57" s="1046" t="s">
        <v>173</v>
      </c>
      <c r="C57" s="1047"/>
      <c r="D57" s="1047"/>
      <c r="E57" s="1048"/>
      <c r="F57" s="452">
        <f>SUM(F54:F56)</f>
        <v>39</v>
      </c>
      <c r="G57" s="453">
        <f>DATOS!C16/28</f>
        <v>0</v>
      </c>
      <c r="K57" s="391"/>
      <c r="L57" s="376"/>
      <c r="M57" s="376"/>
      <c r="N57" s="376"/>
      <c r="O57" s="376"/>
      <c r="P57" s="391"/>
      <c r="Q57" s="391"/>
      <c r="R57" s="391"/>
      <c r="S57" s="391"/>
      <c r="T57" s="376"/>
      <c r="U57" s="384"/>
      <c r="V57" s="384"/>
      <c r="W57" s="384"/>
      <c r="X57" s="384"/>
      <c r="Y57" s="229"/>
      <c r="Z57" s="229"/>
      <c r="AA57" s="229"/>
      <c r="AB57" s="229"/>
      <c r="AC57" s="221"/>
      <c r="AD57" s="229"/>
      <c r="AE57" s="229"/>
      <c r="AF57" s="229"/>
      <c r="AG57" s="381"/>
      <c r="AH57" s="381"/>
      <c r="AI57" s="380"/>
      <c r="AJ57" s="380"/>
      <c r="AK57" s="380"/>
      <c r="AL57" s="380"/>
      <c r="AM57" s="380"/>
      <c r="AN57" s="380"/>
      <c r="AO57" s="380"/>
      <c r="AP57" s="380"/>
      <c r="AQ57" s="380"/>
      <c r="AR57" s="380"/>
      <c r="AS57" s="380"/>
      <c r="AT57" s="380"/>
      <c r="AU57" s="380"/>
      <c r="AV57" s="380"/>
      <c r="AW57" s="380"/>
      <c r="AX57" s="380"/>
      <c r="AY57" s="380"/>
      <c r="AZ57" s="380"/>
      <c r="BA57" s="380"/>
      <c r="BB57" s="380"/>
      <c r="BC57" s="380"/>
      <c r="BD57" s="380"/>
      <c r="BE57" s="380"/>
      <c r="BF57" s="380"/>
    </row>
    <row r="58" spans="1:58" ht="101.25" x14ac:dyDescent="0.9">
      <c r="A58" s="990" t="s">
        <v>0</v>
      </c>
      <c r="B58" s="990"/>
      <c r="C58" s="990"/>
      <c r="D58" s="990"/>
      <c r="E58" s="990"/>
      <c r="F58" s="990"/>
      <c r="G58" s="990"/>
      <c r="H58" s="990"/>
      <c r="I58" s="990"/>
      <c r="J58" s="990"/>
      <c r="K58" s="990"/>
      <c r="L58" s="990"/>
      <c r="M58" s="990"/>
      <c r="N58" s="990"/>
      <c r="O58" s="990"/>
      <c r="P58" s="990"/>
      <c r="Q58" s="990"/>
      <c r="R58" s="990"/>
      <c r="S58" s="990"/>
      <c r="T58" s="990"/>
      <c r="U58" s="990"/>
      <c r="V58" s="990"/>
      <c r="W58" s="990"/>
      <c r="X58" s="990"/>
      <c r="Y58" s="990"/>
      <c r="Z58" s="990"/>
      <c r="AA58" s="990"/>
      <c r="AB58" s="990"/>
      <c r="AC58" s="990"/>
      <c r="AD58" s="990"/>
      <c r="AE58" s="990"/>
      <c r="AF58" s="990"/>
      <c r="AG58" s="990"/>
      <c r="AH58" s="990"/>
      <c r="AI58" s="82"/>
      <c r="AJ58" s="82"/>
      <c r="AK58" s="82"/>
      <c r="AL58" s="82"/>
      <c r="AM58" s="82"/>
      <c r="AN58" s="82"/>
      <c r="AO58" s="82"/>
      <c r="AP58" s="82"/>
      <c r="AQ58" s="82"/>
      <c r="AR58" s="82"/>
      <c r="AS58" s="82"/>
      <c r="AT58" s="82"/>
      <c r="AU58" s="82"/>
      <c r="AV58" s="82"/>
      <c r="AW58" s="82"/>
      <c r="AX58" s="82"/>
      <c r="AY58" s="82"/>
      <c r="AZ58" s="82"/>
      <c r="BA58" s="82"/>
      <c r="BB58" s="82"/>
      <c r="BC58" s="82"/>
      <c r="BD58" s="82"/>
      <c r="BE58" s="82"/>
      <c r="BF58" s="82"/>
    </row>
    <row r="59" spans="1:58" ht="75" x14ac:dyDescent="0.9">
      <c r="A59" s="991" t="str">
        <f>DATOS!C9</f>
        <v>ESCUELA DE EDUCACIÓN BÀSICA PARTICULAR MINERVA</v>
      </c>
      <c r="B59" s="991"/>
      <c r="C59" s="991"/>
      <c r="D59" s="991"/>
      <c r="E59" s="991"/>
      <c r="F59" s="991"/>
      <c r="G59" s="991"/>
      <c r="H59" s="991"/>
      <c r="I59" s="991"/>
      <c r="J59" s="991"/>
      <c r="K59" s="991"/>
      <c r="L59" s="991"/>
      <c r="M59" s="991"/>
      <c r="N59" s="991"/>
      <c r="O59" s="991"/>
      <c r="P59" s="991"/>
      <c r="Q59" s="991"/>
      <c r="R59" s="991"/>
      <c r="S59" s="991"/>
      <c r="T59" s="991"/>
      <c r="U59" s="991"/>
      <c r="V59" s="991"/>
      <c r="W59" s="991"/>
      <c r="X59" s="991"/>
      <c r="Y59" s="991"/>
      <c r="Z59" s="991"/>
      <c r="AA59" s="991"/>
      <c r="AB59" s="991"/>
      <c r="AC59" s="991"/>
      <c r="AD59" s="991"/>
      <c r="AE59" s="991"/>
      <c r="AF59" s="991"/>
      <c r="AG59" s="991"/>
      <c r="AH59" s="991"/>
      <c r="AI59" s="83"/>
      <c r="AJ59" s="83"/>
      <c r="AK59" s="83"/>
      <c r="AL59" s="83"/>
      <c r="AM59" s="83"/>
      <c r="AN59" s="83"/>
      <c r="AO59" s="83"/>
      <c r="AP59" s="83"/>
      <c r="AQ59" s="83"/>
      <c r="AR59" s="83"/>
      <c r="AS59" s="83"/>
      <c r="AT59" s="83"/>
      <c r="AU59" s="83"/>
      <c r="AV59" s="83"/>
      <c r="AW59" s="83"/>
      <c r="AX59" s="83"/>
      <c r="AY59" s="83"/>
      <c r="AZ59" s="83"/>
      <c r="BA59" s="83"/>
      <c r="BB59" s="83"/>
      <c r="BC59" s="83"/>
      <c r="BD59" s="83"/>
      <c r="BE59" s="83"/>
      <c r="BF59" s="83"/>
    </row>
    <row r="60" spans="1:58" ht="69" x14ac:dyDescent="0.9">
      <c r="A60" s="992" t="s">
        <v>288</v>
      </c>
      <c r="B60" s="992"/>
      <c r="C60" s="992"/>
      <c r="D60" s="992"/>
      <c r="E60" s="992"/>
      <c r="F60" s="992"/>
      <c r="G60" s="992"/>
      <c r="H60" s="992"/>
      <c r="I60" s="992"/>
      <c r="J60" s="992"/>
      <c r="K60" s="992"/>
      <c r="L60" s="992"/>
      <c r="M60" s="992"/>
      <c r="N60" s="992"/>
      <c r="O60" s="992"/>
      <c r="P60" s="992"/>
      <c r="Q60" s="992"/>
      <c r="R60" s="992"/>
      <c r="S60" s="992"/>
      <c r="T60" s="992"/>
      <c r="U60" s="992"/>
      <c r="V60" s="992"/>
      <c r="W60" s="992"/>
      <c r="X60" s="992"/>
      <c r="Y60" s="992"/>
      <c r="Z60" s="992"/>
      <c r="AA60" s="992"/>
      <c r="AB60" s="992"/>
      <c r="AC60" s="992"/>
      <c r="AD60" s="992"/>
      <c r="AE60" s="992"/>
      <c r="AF60" s="992"/>
      <c r="AG60" s="992"/>
      <c r="AH60" s="992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</row>
    <row r="61" spans="1:58" x14ac:dyDescent="0.9">
      <c r="A61" s="993" t="s">
        <v>928</v>
      </c>
      <c r="B61" s="993"/>
      <c r="C61" s="993"/>
      <c r="D61" s="993"/>
      <c r="E61" s="993"/>
      <c r="F61" s="993"/>
      <c r="G61" s="993"/>
      <c r="H61" s="993"/>
      <c r="I61" s="993"/>
      <c r="J61" s="993"/>
      <c r="K61" s="993"/>
      <c r="L61" s="993"/>
      <c r="M61" s="993"/>
      <c r="N61" s="993"/>
      <c r="O61" s="993"/>
      <c r="P61" s="993"/>
      <c r="Q61" s="993"/>
      <c r="R61" s="993"/>
      <c r="S61" s="993"/>
      <c r="T61" s="993"/>
      <c r="U61" s="993"/>
      <c r="V61" s="993"/>
      <c r="W61" s="993"/>
      <c r="X61" s="993"/>
      <c r="Y61" s="993"/>
      <c r="Z61" s="993"/>
      <c r="AA61" s="993"/>
      <c r="AB61" s="993"/>
      <c r="AC61" s="993"/>
      <c r="AD61" s="993"/>
      <c r="AE61" s="993"/>
      <c r="AF61" s="993"/>
      <c r="AG61" s="993"/>
      <c r="AH61" s="993"/>
    </row>
    <row r="62" spans="1:58" x14ac:dyDescent="0.9">
      <c r="A62" s="385"/>
      <c r="B62" s="774"/>
      <c r="C62" s="390"/>
      <c r="D62" s="390"/>
      <c r="E62" s="390"/>
      <c r="F62" s="390"/>
      <c r="G62" s="45"/>
      <c r="H62" s="390"/>
      <c r="I62" s="390"/>
      <c r="J62" s="390"/>
      <c r="K62" s="390"/>
      <c r="L62" s="45"/>
      <c r="M62" s="45"/>
      <c r="N62" s="45"/>
      <c r="O62" s="45"/>
      <c r="P62" s="390"/>
      <c r="Q62" s="390"/>
      <c r="R62" s="382"/>
      <c r="S62" s="390"/>
      <c r="T62" s="45"/>
      <c r="AE62" s="222"/>
      <c r="AF62" s="222"/>
      <c r="AG62" s="223"/>
      <c r="AH62" s="223"/>
    </row>
    <row r="63" spans="1:58" ht="62.25" x14ac:dyDescent="0.9">
      <c r="A63" s="385"/>
      <c r="B63" s="774"/>
      <c r="C63" s="390"/>
      <c r="D63" s="390"/>
      <c r="E63" s="390"/>
      <c r="F63" s="390"/>
      <c r="G63" s="1289" t="s">
        <v>146</v>
      </c>
      <c r="H63" s="1289"/>
      <c r="I63" s="1290" t="str">
        <f>DATOS!C21</f>
        <v>MATEMÁTICA</v>
      </c>
      <c r="J63" s="1290"/>
      <c r="K63" s="1290"/>
      <c r="L63" s="1290"/>
      <c r="M63" s="1290"/>
      <c r="N63" s="1290"/>
      <c r="O63" s="1290"/>
      <c r="P63" s="1290"/>
      <c r="Q63" s="464"/>
      <c r="R63" s="382"/>
      <c r="S63" s="1291" t="s">
        <v>23</v>
      </c>
      <c r="T63" s="1291"/>
      <c r="U63" s="1305" t="str">
        <f>DATOS!C13</f>
        <v xml:space="preserve">BÁSICA </v>
      </c>
      <c r="V63" s="1305"/>
      <c r="W63" s="436"/>
      <c r="X63" s="436"/>
      <c r="Y63" s="435"/>
      <c r="Z63" s="435"/>
      <c r="AA63" s="435"/>
      <c r="AB63" s="435"/>
      <c r="AC63" s="435"/>
      <c r="AD63" s="435"/>
      <c r="AE63" s="222"/>
      <c r="AF63" s="222"/>
      <c r="AG63" s="223"/>
      <c r="AH63" s="223"/>
    </row>
    <row r="64" spans="1:58" ht="62.25" x14ac:dyDescent="0.9">
      <c r="A64" s="385"/>
      <c r="B64" s="774"/>
      <c r="C64" s="390"/>
      <c r="D64" s="390"/>
      <c r="E64" s="390"/>
      <c r="F64" s="390"/>
      <c r="G64" s="1289" t="s">
        <v>111</v>
      </c>
      <c r="H64" s="1289"/>
      <c r="I64" s="1290" t="str">
        <f>DATOS!B20</f>
        <v xml:space="preserve"> TRELLES ORDÓÑEZ CAROL ALEXANDRA</v>
      </c>
      <c r="J64" s="1290"/>
      <c r="K64" s="1290"/>
      <c r="L64" s="1290"/>
      <c r="M64" s="1290"/>
      <c r="N64" s="1290"/>
      <c r="O64" s="1290"/>
      <c r="P64" s="1290"/>
      <c r="Q64" s="464"/>
      <c r="R64" s="383"/>
      <c r="S64" s="996" t="s">
        <v>26</v>
      </c>
      <c r="T64" s="996"/>
      <c r="U64" s="1305" t="str">
        <f>DATOS!C14</f>
        <v>SEGUNDO</v>
      </c>
      <c r="V64" s="1305"/>
      <c r="W64" s="436"/>
      <c r="X64" s="436"/>
      <c r="Y64" s="435"/>
      <c r="Z64" s="435"/>
      <c r="AA64" s="435"/>
      <c r="AB64" s="435"/>
      <c r="AC64" s="435"/>
      <c r="AD64" s="435"/>
      <c r="AE64" s="222"/>
      <c r="AF64" s="222"/>
      <c r="AG64" s="223"/>
      <c r="AH64" s="223"/>
    </row>
    <row r="65" spans="1:58" ht="62.25" x14ac:dyDescent="0.9">
      <c r="A65" s="385"/>
      <c r="B65" s="774"/>
      <c r="C65" s="390"/>
      <c r="D65" s="390"/>
      <c r="E65" s="390"/>
      <c r="F65" s="390"/>
      <c r="G65" s="1291" t="s">
        <v>19</v>
      </c>
      <c r="H65" s="1291"/>
      <c r="I65" s="1300" t="s">
        <v>20</v>
      </c>
      <c r="J65" s="1300"/>
      <c r="K65" s="1300"/>
      <c r="L65" s="1300"/>
      <c r="M65" s="1300"/>
      <c r="N65" s="1300"/>
      <c r="O65" s="465"/>
      <c r="P65" s="465"/>
      <c r="Q65" s="465"/>
      <c r="R65" s="384"/>
      <c r="S65" s="1291" t="s">
        <v>28</v>
      </c>
      <c r="T65" s="1291"/>
      <c r="U65" s="1305" t="str">
        <f>DATOS!C15</f>
        <v>"A"</v>
      </c>
      <c r="V65" s="1305"/>
      <c r="W65" s="436"/>
      <c r="X65" s="436"/>
      <c r="Y65" s="436"/>
      <c r="Z65" s="436"/>
      <c r="AA65" s="436"/>
      <c r="AB65" s="436"/>
      <c r="AC65" s="436"/>
      <c r="AD65" s="436"/>
      <c r="AE65" s="222"/>
      <c r="AF65" s="222"/>
      <c r="AG65" s="223"/>
      <c r="AH65" s="223"/>
    </row>
    <row r="66" spans="1:58" ht="188.25" thickBot="1" x14ac:dyDescent="0.95">
      <c r="A66" s="998" t="s">
        <v>289</v>
      </c>
      <c r="B66" s="998"/>
      <c r="C66" s="998"/>
      <c r="D66" s="998"/>
      <c r="E66" s="998"/>
      <c r="F66" s="998"/>
      <c r="G66" s="998"/>
      <c r="H66" s="281"/>
      <c r="I66" s="281"/>
      <c r="J66" s="281"/>
      <c r="K66" s="281"/>
      <c r="L66" s="388"/>
      <c r="M66" s="388"/>
      <c r="N66" s="388"/>
      <c r="O66" s="388"/>
      <c r="P66" s="281"/>
      <c r="Q66" s="281"/>
      <c r="R66" s="281"/>
      <c r="W66" s="437"/>
      <c r="X66" s="437"/>
      <c r="Y66" s="437"/>
      <c r="Z66" s="437"/>
      <c r="AA66" s="437"/>
      <c r="AB66" s="437"/>
      <c r="AC66" s="437"/>
      <c r="AD66" s="437"/>
      <c r="AE66" s="222"/>
      <c r="AF66" s="222"/>
      <c r="AG66" s="223"/>
      <c r="AH66" s="223"/>
    </row>
    <row r="67" spans="1:58" ht="150.75" customHeight="1" thickBot="1" x14ac:dyDescent="0.95">
      <c r="A67" s="999" t="s">
        <v>926</v>
      </c>
      <c r="B67" s="999" t="s">
        <v>5</v>
      </c>
      <c r="C67" s="1002" t="s">
        <v>919</v>
      </c>
      <c r="D67" s="1003"/>
      <c r="E67" s="1003"/>
      <c r="F67" s="1003"/>
      <c r="G67" s="1003"/>
      <c r="H67" s="1003"/>
      <c r="I67" s="1003"/>
      <c r="J67" s="1003"/>
      <c r="K67" s="1003"/>
      <c r="L67" s="1003"/>
      <c r="M67" s="1003"/>
      <c r="N67" s="1004"/>
      <c r="O67" s="392"/>
      <c r="P67" s="1005" t="s">
        <v>162</v>
      </c>
      <c r="Q67" s="1006"/>
      <c r="R67" s="1006"/>
      <c r="S67" s="1006"/>
      <c r="T67" s="1006"/>
      <c r="U67" s="1006"/>
      <c r="V67" s="1006"/>
      <c r="W67" s="1006"/>
      <c r="X67" s="1006"/>
      <c r="Y67" s="1006"/>
      <c r="Z67" s="1006"/>
      <c r="AA67" s="1007"/>
      <c r="AB67" s="1008" t="s">
        <v>163</v>
      </c>
      <c r="AC67" s="1009"/>
      <c r="AD67" s="1017" t="s">
        <v>920</v>
      </c>
      <c r="AE67" s="1018"/>
      <c r="AF67" s="225"/>
      <c r="AG67" s="676" t="s">
        <v>931</v>
      </c>
      <c r="AH67" s="676"/>
      <c r="AI67" s="676"/>
      <c r="AJ67" s="676"/>
      <c r="AK67" s="677"/>
      <c r="AL67" s="659"/>
      <c r="AM67" s="659"/>
      <c r="AN67" s="659"/>
      <c r="AO67" s="659"/>
      <c r="AP67" s="659"/>
      <c r="AQ67" s="659"/>
      <c r="AR67" s="659"/>
      <c r="AS67" s="659"/>
      <c r="AT67" s="659"/>
      <c r="AU67" s="659"/>
      <c r="AV67" s="659"/>
      <c r="AW67" s="659"/>
      <c r="AX67" s="659"/>
      <c r="AY67" s="659"/>
      <c r="AZ67" s="659"/>
      <c r="BA67" s="659"/>
      <c r="BB67" s="659"/>
      <c r="BC67" s="659"/>
      <c r="BD67" s="659"/>
      <c r="BE67" s="659"/>
      <c r="BF67" s="659"/>
    </row>
    <row r="68" spans="1:58" ht="114" thickBot="1" x14ac:dyDescent="0.95">
      <c r="A68" s="999"/>
      <c r="B68" s="999"/>
      <c r="C68" s="1021" t="s">
        <v>148</v>
      </c>
      <c r="D68" s="1022"/>
      <c r="E68" s="1022"/>
      <c r="F68" s="1023"/>
      <c r="G68" s="1012" t="s">
        <v>924</v>
      </c>
      <c r="H68" s="1021" t="s">
        <v>148</v>
      </c>
      <c r="I68" s="1022"/>
      <c r="J68" s="1022"/>
      <c r="K68" s="1023"/>
      <c r="L68" s="1012" t="s">
        <v>923</v>
      </c>
      <c r="M68" s="1014" t="s">
        <v>922</v>
      </c>
      <c r="N68" s="1015"/>
      <c r="O68" s="393"/>
      <c r="P68" s="1024" t="s">
        <v>148</v>
      </c>
      <c r="Q68" s="1025"/>
      <c r="R68" s="1025"/>
      <c r="S68" s="1026"/>
      <c r="T68" s="1012" t="s">
        <v>924</v>
      </c>
      <c r="U68" s="1024" t="s">
        <v>148</v>
      </c>
      <c r="V68" s="1025"/>
      <c r="W68" s="1025"/>
      <c r="X68" s="1026"/>
      <c r="Y68" s="1012" t="s">
        <v>923</v>
      </c>
      <c r="Z68" s="1014" t="s">
        <v>925</v>
      </c>
      <c r="AA68" s="1015"/>
      <c r="AB68" s="1010"/>
      <c r="AC68" s="1011"/>
      <c r="AD68" s="1019"/>
      <c r="AE68" s="1020"/>
      <c r="AF68" s="226"/>
      <c r="AG68" s="678"/>
      <c r="AH68" s="678"/>
      <c r="AI68" s="678"/>
      <c r="AJ68" s="678"/>
      <c r="AK68" s="67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</row>
    <row r="69" spans="1:58" ht="225.75" thickBot="1" x14ac:dyDescent="0.95">
      <c r="A69" s="999"/>
      <c r="B69" s="1312"/>
      <c r="C69" s="415" t="s">
        <v>149</v>
      </c>
      <c r="D69" s="415" t="s">
        <v>150</v>
      </c>
      <c r="E69" s="415" t="s">
        <v>915</v>
      </c>
      <c r="F69" s="415" t="s">
        <v>916</v>
      </c>
      <c r="G69" s="1013"/>
      <c r="H69" s="415" t="s">
        <v>151</v>
      </c>
      <c r="I69" s="415" t="s">
        <v>152</v>
      </c>
      <c r="J69" s="415" t="s">
        <v>153</v>
      </c>
      <c r="K69" s="415" t="s">
        <v>921</v>
      </c>
      <c r="L69" s="1013"/>
      <c r="M69" s="398" t="s">
        <v>165</v>
      </c>
      <c r="N69" s="399" t="s">
        <v>164</v>
      </c>
      <c r="O69" s="394"/>
      <c r="P69" s="414" t="s">
        <v>149</v>
      </c>
      <c r="Q69" s="414" t="s">
        <v>150</v>
      </c>
      <c r="R69" s="414" t="s">
        <v>915</v>
      </c>
      <c r="S69" s="414" t="s">
        <v>916</v>
      </c>
      <c r="T69" s="1013"/>
      <c r="U69" s="414" t="s">
        <v>151</v>
      </c>
      <c r="V69" s="414" t="s">
        <v>152</v>
      </c>
      <c r="W69" s="414" t="s">
        <v>153</v>
      </c>
      <c r="X69" s="414" t="s">
        <v>921</v>
      </c>
      <c r="Y69" s="1013"/>
      <c r="Z69" s="398" t="s">
        <v>165</v>
      </c>
      <c r="AA69" s="399" t="s">
        <v>164</v>
      </c>
      <c r="AB69" s="425" t="s">
        <v>224</v>
      </c>
      <c r="AC69" s="500" t="s">
        <v>166</v>
      </c>
      <c r="AD69" s="410" t="s">
        <v>164</v>
      </c>
      <c r="AE69" s="406" t="s">
        <v>165</v>
      </c>
      <c r="AF69" s="227"/>
      <c r="AG69" s="485" t="s">
        <v>930</v>
      </c>
      <c r="AH69" s="486" t="s">
        <v>932</v>
      </c>
      <c r="AI69" s="487" t="s">
        <v>933</v>
      </c>
      <c r="AJ69" s="410" t="s">
        <v>164</v>
      </c>
      <c r="AK69" s="406" t="s">
        <v>165</v>
      </c>
      <c r="AL69" s="660"/>
      <c r="AM69" s="660"/>
      <c r="AN69" s="660"/>
      <c r="AO69" s="660"/>
      <c r="AP69" s="660"/>
      <c r="AQ69" s="660"/>
      <c r="AR69" s="660"/>
      <c r="AS69" s="660"/>
      <c r="AT69" s="660"/>
      <c r="AU69" s="660"/>
      <c r="AV69" s="660"/>
      <c r="AW69" s="660"/>
      <c r="AX69" s="660"/>
      <c r="AY69" s="660"/>
      <c r="AZ69" s="660"/>
      <c r="BA69" s="660"/>
      <c r="BB69" s="660"/>
      <c r="BC69" s="660"/>
      <c r="BD69" s="660"/>
      <c r="BE69" s="660"/>
      <c r="BF69" s="660"/>
    </row>
    <row r="70" spans="1:58" ht="62.25" x14ac:dyDescent="0.9">
      <c r="A70" s="429">
        <v>1</v>
      </c>
      <c r="B70" s="775">
        <f>DATOS!F8</f>
        <v>0</v>
      </c>
      <c r="C70" s="488">
        <v>10</v>
      </c>
      <c r="D70" s="489">
        <v>10</v>
      </c>
      <c r="E70" s="489">
        <v>10</v>
      </c>
      <c r="F70" s="490">
        <v>10</v>
      </c>
      <c r="G70" s="416">
        <f>SUM(C70:F70)/4</f>
        <v>10</v>
      </c>
      <c r="H70" s="488">
        <v>10</v>
      </c>
      <c r="I70" s="489">
        <v>10</v>
      </c>
      <c r="J70" s="489">
        <v>10</v>
      </c>
      <c r="K70" s="490">
        <v>10</v>
      </c>
      <c r="L70" s="416">
        <f>SUM(H70:K70)/4</f>
        <v>10</v>
      </c>
      <c r="M70" s="403">
        <f>SUM(G70+L70)/2</f>
        <v>10</v>
      </c>
      <c r="N70" s="400" t="str">
        <f t="shared" ref="N70:N109" si="15">INDEX($BH$1:$BH$10, MATCH(ROUND(M70, 2), $BG$1:$BG$10, 1))</f>
        <v>A+</v>
      </c>
      <c r="O70" s="395"/>
      <c r="P70" s="488">
        <v>10</v>
      </c>
      <c r="Q70" s="489">
        <v>10</v>
      </c>
      <c r="R70" s="489">
        <v>10</v>
      </c>
      <c r="S70" s="490">
        <v>10</v>
      </c>
      <c r="T70" s="419">
        <f>SUM(P70:S70)/4</f>
        <v>10</v>
      </c>
      <c r="U70" s="488">
        <v>10</v>
      </c>
      <c r="V70" s="489">
        <v>10</v>
      </c>
      <c r="W70" s="489">
        <v>10</v>
      </c>
      <c r="X70" s="490">
        <v>10</v>
      </c>
      <c r="Y70" s="416">
        <f>SUM(U70:X70)/4</f>
        <v>10</v>
      </c>
      <c r="Z70" s="403">
        <f>SUM(T70+Y70)/2</f>
        <v>10</v>
      </c>
      <c r="AA70" s="400" t="str">
        <f t="shared" ref="AA70:AA109" si="16">INDEX($BH$1:$BH$10, MATCH(ROUND(Z70, 2), $BG$1:$BG$10, 1))</f>
        <v>A+</v>
      </c>
      <c r="AB70" s="422">
        <v>10</v>
      </c>
      <c r="AC70" s="631">
        <v>10</v>
      </c>
      <c r="AD70" s="411" t="str">
        <f t="shared" ref="AD70:AD109" si="17">INDEX($BH$1:$BH$10, MATCH(ROUND(AE70, 2), $BG$1:$BG$10, 1))</f>
        <v>A+</v>
      </c>
      <c r="AE70" s="407">
        <f>SUM(M70,Z70,AB70,AC70)/4</f>
        <v>10</v>
      </c>
      <c r="AF70" s="287"/>
      <c r="AG70" s="467">
        <f>SUM(M70,Z70)/2</f>
        <v>10</v>
      </c>
      <c r="AH70" s="479">
        <f>AG70*0.7</f>
        <v>7</v>
      </c>
      <c r="AI70" s="473">
        <f>AB70*0.3</f>
        <v>3</v>
      </c>
      <c r="AJ70" s="476" t="str">
        <f>INDEX($BH$1:$BH$10, MATCH(ROUND(AK70, 2), $BG$1:$BG$10, 1))</f>
        <v>A+</v>
      </c>
      <c r="AK70" s="482">
        <f>SUM(AH70+AI70)</f>
        <v>10</v>
      </c>
      <c r="AL70" s="661"/>
      <c r="AM70" s="661"/>
      <c r="AN70" s="661"/>
      <c r="AO70" s="661"/>
      <c r="AP70" s="661"/>
      <c r="AQ70" s="661"/>
      <c r="AR70" s="661"/>
      <c r="AS70" s="661"/>
      <c r="AT70" s="661"/>
      <c r="AU70" s="661"/>
      <c r="AV70" s="661"/>
      <c r="AW70" s="661"/>
      <c r="AX70" s="661"/>
      <c r="AY70" s="661"/>
      <c r="AZ70" s="661"/>
      <c r="BA70" s="661"/>
      <c r="BB70" s="661"/>
      <c r="BC70" s="661"/>
      <c r="BD70" s="661"/>
      <c r="BE70" s="661"/>
      <c r="BF70" s="661"/>
    </row>
    <row r="71" spans="1:58" ht="62.25" x14ac:dyDescent="0.9">
      <c r="A71" s="430">
        <v>2</v>
      </c>
      <c r="B71" s="776">
        <f>DATOS!F9</f>
        <v>0</v>
      </c>
      <c r="C71" s="491">
        <v>10</v>
      </c>
      <c r="D71" s="492">
        <v>10</v>
      </c>
      <c r="E71" s="492">
        <v>10</v>
      </c>
      <c r="F71" s="493">
        <v>10</v>
      </c>
      <c r="G71" s="417">
        <f t="shared" ref="G71:G109" si="18">SUM(C71:F71)/4</f>
        <v>10</v>
      </c>
      <c r="H71" s="491">
        <v>10</v>
      </c>
      <c r="I71" s="492">
        <v>10</v>
      </c>
      <c r="J71" s="492">
        <v>10</v>
      </c>
      <c r="K71" s="493">
        <v>10</v>
      </c>
      <c r="L71" s="417">
        <f t="shared" ref="L71:L109" si="19">SUM(H71:K71)/4</f>
        <v>10</v>
      </c>
      <c r="M71" s="404">
        <f t="shared" ref="M71:M75" si="20">SUM(G71+L71)/2</f>
        <v>10</v>
      </c>
      <c r="N71" s="401" t="str">
        <f t="shared" si="15"/>
        <v>A+</v>
      </c>
      <c r="O71" s="396"/>
      <c r="P71" s="491">
        <v>10</v>
      </c>
      <c r="Q71" s="492">
        <v>10</v>
      </c>
      <c r="R71" s="492">
        <v>10</v>
      </c>
      <c r="S71" s="493">
        <v>10</v>
      </c>
      <c r="T71" s="420">
        <f t="shared" ref="T71:T109" si="21">SUM(P71:S71)/4</f>
        <v>10</v>
      </c>
      <c r="U71" s="491">
        <v>10</v>
      </c>
      <c r="V71" s="492">
        <v>10</v>
      </c>
      <c r="W71" s="492">
        <v>10</v>
      </c>
      <c r="X71" s="493">
        <v>10</v>
      </c>
      <c r="Y71" s="417">
        <f t="shared" ref="Y71:Y109" si="22">SUM(U71:X71)/4</f>
        <v>10</v>
      </c>
      <c r="Z71" s="404">
        <f t="shared" ref="Z71:Z75" si="23">SUM(T71+Y71)/2</f>
        <v>10</v>
      </c>
      <c r="AA71" s="401" t="str">
        <f t="shared" si="16"/>
        <v>A+</v>
      </c>
      <c r="AB71" s="423">
        <v>10</v>
      </c>
      <c r="AC71" s="632">
        <v>10</v>
      </c>
      <c r="AD71" s="412" t="str">
        <f t="shared" si="17"/>
        <v>A+</v>
      </c>
      <c r="AE71" s="408">
        <f t="shared" ref="AE71:AE109" si="24">SUM(M71,Z71,AB71,AC71)/4</f>
        <v>10</v>
      </c>
      <c r="AF71" s="288"/>
      <c r="AG71" s="468">
        <f t="shared" ref="AG71:AG109" si="25">SUM(M71,Z71)/2</f>
        <v>10</v>
      </c>
      <c r="AH71" s="480">
        <f t="shared" ref="AH71:AH109" si="26">AG71*0.7</f>
        <v>7</v>
      </c>
      <c r="AI71" s="474">
        <f t="shared" ref="AI71:AI109" si="27">AB71*0.3</f>
        <v>3</v>
      </c>
      <c r="AJ71" s="477" t="str">
        <f t="shared" ref="AJ71:AJ109" si="28">INDEX($BH$1:$BH$10, MATCH(ROUND(AK71, 2), $BG$1:$BG$10, 1))</f>
        <v>A+</v>
      </c>
      <c r="AK71" s="483">
        <f t="shared" ref="AK71:AK109" si="29">SUM(AH71+AI71)</f>
        <v>10</v>
      </c>
      <c r="AL71" s="661"/>
      <c r="AM71" s="661"/>
      <c r="AN71" s="661"/>
      <c r="AO71" s="661"/>
      <c r="AP71" s="661"/>
      <c r="AQ71" s="661"/>
      <c r="AR71" s="661"/>
      <c r="AS71" s="661"/>
      <c r="AT71" s="661"/>
      <c r="AU71" s="661"/>
      <c r="AV71" s="661"/>
      <c r="AW71" s="661"/>
      <c r="AX71" s="661"/>
      <c r="AY71" s="661"/>
      <c r="AZ71" s="661"/>
      <c r="BA71" s="661"/>
      <c r="BB71" s="661"/>
      <c r="BC71" s="661"/>
      <c r="BD71" s="661"/>
      <c r="BE71" s="661"/>
      <c r="BF71" s="661"/>
    </row>
    <row r="72" spans="1:58" ht="62.25" x14ac:dyDescent="0.9">
      <c r="A72" s="430">
        <v>3</v>
      </c>
      <c r="B72" s="776">
        <f>DATOS!F10</f>
        <v>0</v>
      </c>
      <c r="C72" s="491">
        <v>10</v>
      </c>
      <c r="D72" s="492">
        <v>10</v>
      </c>
      <c r="E72" s="492">
        <v>10</v>
      </c>
      <c r="F72" s="493">
        <v>10</v>
      </c>
      <c r="G72" s="417">
        <f t="shared" si="18"/>
        <v>10</v>
      </c>
      <c r="H72" s="491">
        <v>10</v>
      </c>
      <c r="I72" s="492">
        <v>10</v>
      </c>
      <c r="J72" s="492">
        <v>10</v>
      </c>
      <c r="K72" s="493">
        <v>10</v>
      </c>
      <c r="L72" s="417">
        <f t="shared" si="19"/>
        <v>10</v>
      </c>
      <c r="M72" s="404">
        <f t="shared" si="20"/>
        <v>10</v>
      </c>
      <c r="N72" s="401" t="str">
        <f t="shared" si="15"/>
        <v>A+</v>
      </c>
      <c r="O72" s="396"/>
      <c r="P72" s="491">
        <v>10</v>
      </c>
      <c r="Q72" s="492">
        <v>10</v>
      </c>
      <c r="R72" s="492">
        <v>10</v>
      </c>
      <c r="S72" s="493">
        <v>10</v>
      </c>
      <c r="T72" s="420">
        <f t="shared" si="21"/>
        <v>10</v>
      </c>
      <c r="U72" s="491">
        <v>10</v>
      </c>
      <c r="V72" s="492">
        <v>10</v>
      </c>
      <c r="W72" s="492">
        <v>10</v>
      </c>
      <c r="X72" s="493">
        <v>10</v>
      </c>
      <c r="Y72" s="417">
        <f t="shared" si="22"/>
        <v>10</v>
      </c>
      <c r="Z72" s="404">
        <f t="shared" si="23"/>
        <v>10</v>
      </c>
      <c r="AA72" s="401" t="str">
        <f t="shared" si="16"/>
        <v>A+</v>
      </c>
      <c r="AB72" s="423">
        <v>10</v>
      </c>
      <c r="AC72" s="632">
        <v>10</v>
      </c>
      <c r="AD72" s="412" t="str">
        <f t="shared" si="17"/>
        <v>A+</v>
      </c>
      <c r="AE72" s="408">
        <f t="shared" si="24"/>
        <v>10</v>
      </c>
      <c r="AF72" s="288"/>
      <c r="AG72" s="468">
        <f t="shared" si="25"/>
        <v>10</v>
      </c>
      <c r="AH72" s="480">
        <f t="shared" si="26"/>
        <v>7</v>
      </c>
      <c r="AI72" s="474">
        <f t="shared" si="27"/>
        <v>3</v>
      </c>
      <c r="AJ72" s="477" t="str">
        <f t="shared" si="28"/>
        <v>A+</v>
      </c>
      <c r="AK72" s="483">
        <f t="shared" si="29"/>
        <v>10</v>
      </c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661"/>
      <c r="BD72" s="661"/>
      <c r="BE72" s="661"/>
      <c r="BF72" s="661"/>
    </row>
    <row r="73" spans="1:58" ht="62.25" x14ac:dyDescent="0.9">
      <c r="A73" s="430">
        <v>4</v>
      </c>
      <c r="B73" s="776">
        <f>DATOS!F11</f>
        <v>0</v>
      </c>
      <c r="C73" s="491">
        <v>10</v>
      </c>
      <c r="D73" s="492">
        <v>10</v>
      </c>
      <c r="E73" s="492">
        <v>10</v>
      </c>
      <c r="F73" s="493">
        <v>10</v>
      </c>
      <c r="G73" s="417">
        <f t="shared" si="18"/>
        <v>10</v>
      </c>
      <c r="H73" s="491">
        <v>10</v>
      </c>
      <c r="I73" s="492">
        <v>10</v>
      </c>
      <c r="J73" s="492">
        <v>10</v>
      </c>
      <c r="K73" s="493">
        <v>10</v>
      </c>
      <c r="L73" s="417">
        <f t="shared" si="19"/>
        <v>10</v>
      </c>
      <c r="M73" s="404">
        <f t="shared" si="20"/>
        <v>10</v>
      </c>
      <c r="N73" s="401" t="str">
        <f t="shared" si="15"/>
        <v>A+</v>
      </c>
      <c r="O73" s="396"/>
      <c r="P73" s="491">
        <v>10</v>
      </c>
      <c r="Q73" s="492">
        <v>10</v>
      </c>
      <c r="R73" s="492">
        <v>10</v>
      </c>
      <c r="S73" s="493">
        <v>10</v>
      </c>
      <c r="T73" s="420">
        <f t="shared" si="21"/>
        <v>10</v>
      </c>
      <c r="U73" s="491">
        <v>10</v>
      </c>
      <c r="V73" s="492">
        <v>10</v>
      </c>
      <c r="W73" s="492">
        <v>10</v>
      </c>
      <c r="X73" s="493">
        <v>10</v>
      </c>
      <c r="Y73" s="417">
        <f t="shared" si="22"/>
        <v>10</v>
      </c>
      <c r="Z73" s="404">
        <f t="shared" si="23"/>
        <v>10</v>
      </c>
      <c r="AA73" s="401" t="str">
        <f t="shared" si="16"/>
        <v>A+</v>
      </c>
      <c r="AB73" s="423">
        <v>10</v>
      </c>
      <c r="AC73" s="632">
        <v>10</v>
      </c>
      <c r="AD73" s="412" t="str">
        <f t="shared" si="17"/>
        <v>A+</v>
      </c>
      <c r="AE73" s="408">
        <f t="shared" si="24"/>
        <v>10</v>
      </c>
      <c r="AF73" s="288"/>
      <c r="AG73" s="468">
        <f t="shared" si="25"/>
        <v>10</v>
      </c>
      <c r="AH73" s="480">
        <f t="shared" si="26"/>
        <v>7</v>
      </c>
      <c r="AI73" s="474">
        <f t="shared" si="27"/>
        <v>3</v>
      </c>
      <c r="AJ73" s="477" t="str">
        <f t="shared" si="28"/>
        <v>A+</v>
      </c>
      <c r="AK73" s="483">
        <f t="shared" si="29"/>
        <v>10</v>
      </c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661"/>
      <c r="BD73" s="661"/>
      <c r="BE73" s="661"/>
      <c r="BF73" s="661"/>
    </row>
    <row r="74" spans="1:58" ht="62.25" x14ac:dyDescent="0.9">
      <c r="A74" s="430">
        <v>5</v>
      </c>
      <c r="B74" s="776">
        <f>DATOS!F12</f>
        <v>0</v>
      </c>
      <c r="C74" s="491">
        <v>10</v>
      </c>
      <c r="D74" s="492">
        <v>10</v>
      </c>
      <c r="E74" s="492">
        <v>10</v>
      </c>
      <c r="F74" s="493">
        <v>10</v>
      </c>
      <c r="G74" s="417">
        <f t="shared" si="18"/>
        <v>10</v>
      </c>
      <c r="H74" s="491">
        <v>10</v>
      </c>
      <c r="I74" s="492">
        <v>10</v>
      </c>
      <c r="J74" s="492">
        <v>10</v>
      </c>
      <c r="K74" s="493">
        <v>10</v>
      </c>
      <c r="L74" s="417">
        <f t="shared" si="19"/>
        <v>10</v>
      </c>
      <c r="M74" s="404">
        <f t="shared" si="20"/>
        <v>10</v>
      </c>
      <c r="N74" s="401" t="str">
        <f t="shared" si="15"/>
        <v>A+</v>
      </c>
      <c r="O74" s="396"/>
      <c r="P74" s="491">
        <v>10</v>
      </c>
      <c r="Q74" s="492">
        <v>10</v>
      </c>
      <c r="R74" s="492">
        <v>10</v>
      </c>
      <c r="S74" s="493">
        <v>10</v>
      </c>
      <c r="T74" s="420">
        <f t="shared" si="21"/>
        <v>10</v>
      </c>
      <c r="U74" s="491">
        <v>10</v>
      </c>
      <c r="V74" s="492">
        <v>10</v>
      </c>
      <c r="W74" s="492">
        <v>10</v>
      </c>
      <c r="X74" s="493">
        <v>10</v>
      </c>
      <c r="Y74" s="417">
        <f t="shared" si="22"/>
        <v>10</v>
      </c>
      <c r="Z74" s="404">
        <f t="shared" si="23"/>
        <v>10</v>
      </c>
      <c r="AA74" s="401" t="str">
        <f t="shared" si="16"/>
        <v>A+</v>
      </c>
      <c r="AB74" s="423">
        <v>10</v>
      </c>
      <c r="AC74" s="632">
        <v>10</v>
      </c>
      <c r="AD74" s="412" t="str">
        <f t="shared" si="17"/>
        <v>A+</v>
      </c>
      <c r="AE74" s="408">
        <f t="shared" si="24"/>
        <v>10</v>
      </c>
      <c r="AF74" s="288"/>
      <c r="AG74" s="468">
        <f t="shared" si="25"/>
        <v>10</v>
      </c>
      <c r="AH74" s="480">
        <f t="shared" si="26"/>
        <v>7</v>
      </c>
      <c r="AI74" s="474">
        <f t="shared" si="27"/>
        <v>3</v>
      </c>
      <c r="AJ74" s="477" t="str">
        <f t="shared" si="28"/>
        <v>A+</v>
      </c>
      <c r="AK74" s="483">
        <f t="shared" si="29"/>
        <v>10</v>
      </c>
      <c r="AL74" s="661"/>
      <c r="AM74" s="661"/>
      <c r="AN74" s="661"/>
      <c r="AO74" s="661"/>
      <c r="AP74" s="661"/>
      <c r="AQ74" s="661"/>
      <c r="AR74" s="661"/>
      <c r="AS74" s="661"/>
      <c r="AT74" s="661"/>
      <c r="AU74" s="661"/>
      <c r="AV74" s="661"/>
      <c r="AW74" s="661"/>
      <c r="AX74" s="661"/>
      <c r="AY74" s="661"/>
      <c r="AZ74" s="661"/>
      <c r="BA74" s="661"/>
      <c r="BB74" s="661"/>
      <c r="BC74" s="661"/>
      <c r="BD74" s="661"/>
      <c r="BE74" s="661"/>
      <c r="BF74" s="661"/>
    </row>
    <row r="75" spans="1:58" ht="62.25" x14ac:dyDescent="0.9">
      <c r="A75" s="430">
        <v>6</v>
      </c>
      <c r="B75" s="776">
        <f>DATOS!F13</f>
        <v>0</v>
      </c>
      <c r="C75" s="491">
        <v>10</v>
      </c>
      <c r="D75" s="492">
        <v>10</v>
      </c>
      <c r="E75" s="492">
        <v>10</v>
      </c>
      <c r="F75" s="493">
        <v>10</v>
      </c>
      <c r="G75" s="417">
        <f t="shared" si="18"/>
        <v>10</v>
      </c>
      <c r="H75" s="491">
        <v>10</v>
      </c>
      <c r="I75" s="492">
        <v>10</v>
      </c>
      <c r="J75" s="492">
        <v>10</v>
      </c>
      <c r="K75" s="493">
        <v>10</v>
      </c>
      <c r="L75" s="417">
        <f t="shared" si="19"/>
        <v>10</v>
      </c>
      <c r="M75" s="404">
        <f t="shared" si="20"/>
        <v>10</v>
      </c>
      <c r="N75" s="401" t="str">
        <f t="shared" si="15"/>
        <v>A+</v>
      </c>
      <c r="O75" s="396"/>
      <c r="P75" s="491">
        <v>10</v>
      </c>
      <c r="Q75" s="492">
        <v>10</v>
      </c>
      <c r="R75" s="492">
        <v>10</v>
      </c>
      <c r="S75" s="493">
        <v>10</v>
      </c>
      <c r="T75" s="420">
        <f t="shared" si="21"/>
        <v>10</v>
      </c>
      <c r="U75" s="491">
        <v>10</v>
      </c>
      <c r="V75" s="492">
        <v>10</v>
      </c>
      <c r="W75" s="492">
        <v>10</v>
      </c>
      <c r="X75" s="493">
        <v>10</v>
      </c>
      <c r="Y75" s="417">
        <f t="shared" si="22"/>
        <v>10</v>
      </c>
      <c r="Z75" s="404">
        <f t="shared" si="23"/>
        <v>10</v>
      </c>
      <c r="AA75" s="401" t="str">
        <f t="shared" si="16"/>
        <v>A+</v>
      </c>
      <c r="AB75" s="423">
        <v>10</v>
      </c>
      <c r="AC75" s="632">
        <v>10</v>
      </c>
      <c r="AD75" s="412" t="str">
        <f t="shared" si="17"/>
        <v>A+</v>
      </c>
      <c r="AE75" s="408">
        <f t="shared" si="24"/>
        <v>10</v>
      </c>
      <c r="AF75" s="288"/>
      <c r="AG75" s="468">
        <f t="shared" si="25"/>
        <v>10</v>
      </c>
      <c r="AH75" s="480">
        <f t="shared" si="26"/>
        <v>7</v>
      </c>
      <c r="AI75" s="474">
        <f t="shared" si="27"/>
        <v>3</v>
      </c>
      <c r="AJ75" s="477" t="str">
        <f t="shared" si="28"/>
        <v>A+</v>
      </c>
      <c r="AK75" s="483">
        <f t="shared" si="29"/>
        <v>10</v>
      </c>
      <c r="AL75" s="661"/>
      <c r="AM75" s="661"/>
      <c r="AN75" s="661"/>
      <c r="AO75" s="661"/>
      <c r="AP75" s="661"/>
      <c r="AQ75" s="661"/>
      <c r="AR75" s="661"/>
      <c r="AS75" s="661"/>
      <c r="AT75" s="661"/>
      <c r="AU75" s="661"/>
      <c r="AV75" s="661"/>
      <c r="AW75" s="661"/>
      <c r="AX75" s="661"/>
      <c r="AY75" s="661"/>
      <c r="AZ75" s="661"/>
      <c r="BA75" s="661"/>
      <c r="BB75" s="661"/>
      <c r="BC75" s="661"/>
      <c r="BD75" s="661"/>
      <c r="BE75" s="661"/>
      <c r="BF75" s="661"/>
    </row>
    <row r="76" spans="1:58" ht="62.25" x14ac:dyDescent="0.9">
      <c r="A76" s="430">
        <v>7</v>
      </c>
      <c r="B76" s="776">
        <f>DATOS!F14</f>
        <v>0</v>
      </c>
      <c r="C76" s="491">
        <v>9</v>
      </c>
      <c r="D76" s="492">
        <v>9</v>
      </c>
      <c r="E76" s="492">
        <v>9</v>
      </c>
      <c r="F76" s="493">
        <v>9</v>
      </c>
      <c r="G76" s="417">
        <f t="shared" si="18"/>
        <v>9</v>
      </c>
      <c r="H76" s="491">
        <v>9</v>
      </c>
      <c r="I76" s="492">
        <v>9</v>
      </c>
      <c r="J76" s="492">
        <v>9</v>
      </c>
      <c r="K76" s="493">
        <v>9</v>
      </c>
      <c r="L76" s="417">
        <f t="shared" si="19"/>
        <v>9</v>
      </c>
      <c r="M76" s="404">
        <f>SUM(G76+L76)/2</f>
        <v>9</v>
      </c>
      <c r="N76" s="401" t="str">
        <f t="shared" si="15"/>
        <v>A-</v>
      </c>
      <c r="O76" s="396"/>
      <c r="P76" s="491">
        <v>9</v>
      </c>
      <c r="Q76" s="492">
        <v>9</v>
      </c>
      <c r="R76" s="492">
        <v>9</v>
      </c>
      <c r="S76" s="493">
        <v>9</v>
      </c>
      <c r="T76" s="420">
        <f t="shared" si="21"/>
        <v>9</v>
      </c>
      <c r="U76" s="491">
        <v>9</v>
      </c>
      <c r="V76" s="492">
        <v>9</v>
      </c>
      <c r="W76" s="492">
        <v>9</v>
      </c>
      <c r="X76" s="493">
        <v>9</v>
      </c>
      <c r="Y76" s="417">
        <f t="shared" si="22"/>
        <v>9</v>
      </c>
      <c r="Z76" s="404">
        <f>SUM(T76+Y76)/2</f>
        <v>9</v>
      </c>
      <c r="AA76" s="401" t="str">
        <f t="shared" si="16"/>
        <v>A-</v>
      </c>
      <c r="AB76" s="423">
        <v>9</v>
      </c>
      <c r="AC76" s="632">
        <v>9</v>
      </c>
      <c r="AD76" s="412" t="str">
        <f t="shared" si="17"/>
        <v>A-</v>
      </c>
      <c r="AE76" s="408">
        <f t="shared" si="24"/>
        <v>9</v>
      </c>
      <c r="AF76" s="288"/>
      <c r="AG76" s="468">
        <f t="shared" si="25"/>
        <v>9</v>
      </c>
      <c r="AH76" s="480">
        <f t="shared" si="26"/>
        <v>6.3</v>
      </c>
      <c r="AI76" s="474">
        <f t="shared" si="27"/>
        <v>2.6999999999999997</v>
      </c>
      <c r="AJ76" s="477" t="str">
        <f t="shared" si="28"/>
        <v>A-</v>
      </c>
      <c r="AK76" s="483">
        <f t="shared" si="29"/>
        <v>9</v>
      </c>
      <c r="AL76" s="661"/>
      <c r="AM76" s="661"/>
      <c r="AN76" s="661"/>
      <c r="AO76" s="661"/>
      <c r="AP76" s="661"/>
      <c r="AQ76" s="661"/>
      <c r="AR76" s="661"/>
      <c r="AS76" s="661"/>
      <c r="AT76" s="661"/>
      <c r="AU76" s="661"/>
      <c r="AV76" s="661"/>
      <c r="AW76" s="661"/>
      <c r="AX76" s="661"/>
      <c r="AY76" s="661"/>
      <c r="AZ76" s="661"/>
      <c r="BA76" s="661"/>
      <c r="BB76" s="661"/>
      <c r="BC76" s="661"/>
      <c r="BD76" s="661"/>
      <c r="BE76" s="661"/>
      <c r="BF76" s="661"/>
    </row>
    <row r="77" spans="1:58" ht="62.25" x14ac:dyDescent="0.9">
      <c r="A77" s="430">
        <v>8</v>
      </c>
      <c r="B77" s="776">
        <f>DATOS!F15</f>
        <v>0</v>
      </c>
      <c r="C77" s="491">
        <v>9</v>
      </c>
      <c r="D77" s="492">
        <v>9</v>
      </c>
      <c r="E77" s="492">
        <v>9</v>
      </c>
      <c r="F77" s="493">
        <v>9</v>
      </c>
      <c r="G77" s="417">
        <f t="shared" si="18"/>
        <v>9</v>
      </c>
      <c r="H77" s="491">
        <v>9</v>
      </c>
      <c r="I77" s="492">
        <v>9</v>
      </c>
      <c r="J77" s="492">
        <v>9</v>
      </c>
      <c r="K77" s="493">
        <v>9</v>
      </c>
      <c r="L77" s="417">
        <f t="shared" si="19"/>
        <v>9</v>
      </c>
      <c r="M77" s="404">
        <f t="shared" ref="M77:M109" si="30">SUM(G77+L77)/2</f>
        <v>9</v>
      </c>
      <c r="N77" s="401" t="str">
        <f t="shared" si="15"/>
        <v>A-</v>
      </c>
      <c r="O77" s="396"/>
      <c r="P77" s="491">
        <v>9</v>
      </c>
      <c r="Q77" s="492">
        <v>9</v>
      </c>
      <c r="R77" s="492">
        <v>9</v>
      </c>
      <c r="S77" s="493">
        <v>9</v>
      </c>
      <c r="T77" s="420">
        <f t="shared" si="21"/>
        <v>9</v>
      </c>
      <c r="U77" s="491">
        <v>9</v>
      </c>
      <c r="V77" s="492">
        <v>9</v>
      </c>
      <c r="W77" s="492">
        <v>9</v>
      </c>
      <c r="X77" s="493">
        <v>9</v>
      </c>
      <c r="Y77" s="417">
        <f t="shared" si="22"/>
        <v>9</v>
      </c>
      <c r="Z77" s="404">
        <f t="shared" ref="Z77:Z109" si="31">SUM(T77+Y77)/2</f>
        <v>9</v>
      </c>
      <c r="AA77" s="401" t="str">
        <f t="shared" si="16"/>
        <v>A-</v>
      </c>
      <c r="AB77" s="423">
        <v>9</v>
      </c>
      <c r="AC77" s="632">
        <v>9</v>
      </c>
      <c r="AD77" s="412" t="str">
        <f t="shared" si="17"/>
        <v>A-</v>
      </c>
      <c r="AE77" s="408">
        <f t="shared" si="24"/>
        <v>9</v>
      </c>
      <c r="AF77" s="288"/>
      <c r="AG77" s="468">
        <f t="shared" si="25"/>
        <v>9</v>
      </c>
      <c r="AH77" s="480">
        <f t="shared" si="26"/>
        <v>6.3</v>
      </c>
      <c r="AI77" s="474">
        <f t="shared" si="27"/>
        <v>2.6999999999999997</v>
      </c>
      <c r="AJ77" s="477" t="str">
        <f t="shared" si="28"/>
        <v>A-</v>
      </c>
      <c r="AK77" s="483">
        <f t="shared" si="29"/>
        <v>9</v>
      </c>
      <c r="AL77" s="661"/>
      <c r="AM77" s="661"/>
      <c r="AN77" s="661"/>
      <c r="AO77" s="661"/>
      <c r="AP77" s="661"/>
      <c r="AQ77" s="661"/>
      <c r="AR77" s="661"/>
      <c r="AS77" s="661"/>
      <c r="AT77" s="661"/>
      <c r="AU77" s="661"/>
      <c r="AV77" s="661"/>
      <c r="AW77" s="661"/>
      <c r="AX77" s="661"/>
      <c r="AY77" s="661"/>
      <c r="AZ77" s="661"/>
      <c r="BA77" s="661"/>
      <c r="BB77" s="661"/>
      <c r="BC77" s="661"/>
      <c r="BD77" s="661"/>
      <c r="BE77" s="661"/>
      <c r="BF77" s="661"/>
    </row>
    <row r="78" spans="1:58" ht="62.25" x14ac:dyDescent="0.9">
      <c r="A78" s="430">
        <v>9</v>
      </c>
      <c r="B78" s="776">
        <f>DATOS!F16</f>
        <v>0</v>
      </c>
      <c r="C78" s="491">
        <v>9</v>
      </c>
      <c r="D78" s="492">
        <v>9</v>
      </c>
      <c r="E78" s="492">
        <v>9</v>
      </c>
      <c r="F78" s="493">
        <v>9</v>
      </c>
      <c r="G78" s="417">
        <f t="shared" si="18"/>
        <v>9</v>
      </c>
      <c r="H78" s="491">
        <v>9</v>
      </c>
      <c r="I78" s="492">
        <v>9</v>
      </c>
      <c r="J78" s="492">
        <v>9</v>
      </c>
      <c r="K78" s="493">
        <v>9</v>
      </c>
      <c r="L78" s="417">
        <f t="shared" si="19"/>
        <v>9</v>
      </c>
      <c r="M78" s="404">
        <f t="shared" si="30"/>
        <v>9</v>
      </c>
      <c r="N78" s="401" t="str">
        <f t="shared" si="15"/>
        <v>A-</v>
      </c>
      <c r="O78" s="396"/>
      <c r="P78" s="491">
        <v>9</v>
      </c>
      <c r="Q78" s="492">
        <v>9</v>
      </c>
      <c r="R78" s="492">
        <v>9</v>
      </c>
      <c r="S78" s="493">
        <v>9</v>
      </c>
      <c r="T78" s="420">
        <f t="shared" si="21"/>
        <v>9</v>
      </c>
      <c r="U78" s="491">
        <v>9</v>
      </c>
      <c r="V78" s="492">
        <v>9</v>
      </c>
      <c r="W78" s="492">
        <v>9</v>
      </c>
      <c r="X78" s="493">
        <v>9</v>
      </c>
      <c r="Y78" s="417">
        <f t="shared" si="22"/>
        <v>9</v>
      </c>
      <c r="Z78" s="404">
        <f t="shared" si="31"/>
        <v>9</v>
      </c>
      <c r="AA78" s="401" t="str">
        <f t="shared" si="16"/>
        <v>A-</v>
      </c>
      <c r="AB78" s="423">
        <v>9</v>
      </c>
      <c r="AC78" s="632">
        <v>9</v>
      </c>
      <c r="AD78" s="412" t="str">
        <f t="shared" si="17"/>
        <v>A-</v>
      </c>
      <c r="AE78" s="408">
        <f t="shared" si="24"/>
        <v>9</v>
      </c>
      <c r="AF78" s="288"/>
      <c r="AG78" s="468">
        <f t="shared" si="25"/>
        <v>9</v>
      </c>
      <c r="AH78" s="480">
        <f t="shared" si="26"/>
        <v>6.3</v>
      </c>
      <c r="AI78" s="474">
        <f t="shared" si="27"/>
        <v>2.6999999999999997</v>
      </c>
      <c r="AJ78" s="477" t="str">
        <f t="shared" si="28"/>
        <v>A-</v>
      </c>
      <c r="AK78" s="483">
        <f t="shared" si="29"/>
        <v>9</v>
      </c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661"/>
      <c r="BD78" s="661"/>
      <c r="BE78" s="661"/>
      <c r="BF78" s="661"/>
    </row>
    <row r="79" spans="1:58" ht="62.25" x14ac:dyDescent="0.9">
      <c r="A79" s="430">
        <v>10</v>
      </c>
      <c r="B79" s="776">
        <f>DATOS!F17</f>
        <v>0</v>
      </c>
      <c r="C79" s="491">
        <v>9</v>
      </c>
      <c r="D79" s="492">
        <v>9</v>
      </c>
      <c r="E79" s="492">
        <v>9</v>
      </c>
      <c r="F79" s="493">
        <v>9</v>
      </c>
      <c r="G79" s="417">
        <f t="shared" si="18"/>
        <v>9</v>
      </c>
      <c r="H79" s="491">
        <v>9</v>
      </c>
      <c r="I79" s="492">
        <v>9</v>
      </c>
      <c r="J79" s="492">
        <v>9</v>
      </c>
      <c r="K79" s="493">
        <v>9</v>
      </c>
      <c r="L79" s="417">
        <f t="shared" si="19"/>
        <v>9</v>
      </c>
      <c r="M79" s="404">
        <f t="shared" si="30"/>
        <v>9</v>
      </c>
      <c r="N79" s="401" t="str">
        <f t="shared" si="15"/>
        <v>A-</v>
      </c>
      <c r="O79" s="396"/>
      <c r="P79" s="491">
        <v>9</v>
      </c>
      <c r="Q79" s="492">
        <v>9</v>
      </c>
      <c r="R79" s="492">
        <v>9</v>
      </c>
      <c r="S79" s="493">
        <v>9</v>
      </c>
      <c r="T79" s="420">
        <f t="shared" si="21"/>
        <v>9</v>
      </c>
      <c r="U79" s="491">
        <v>9</v>
      </c>
      <c r="V79" s="492">
        <v>9</v>
      </c>
      <c r="W79" s="492">
        <v>9</v>
      </c>
      <c r="X79" s="493">
        <v>9</v>
      </c>
      <c r="Y79" s="417">
        <f t="shared" si="22"/>
        <v>9</v>
      </c>
      <c r="Z79" s="404">
        <f t="shared" si="31"/>
        <v>9</v>
      </c>
      <c r="AA79" s="401" t="str">
        <f t="shared" si="16"/>
        <v>A-</v>
      </c>
      <c r="AB79" s="423">
        <v>9</v>
      </c>
      <c r="AC79" s="632">
        <v>9</v>
      </c>
      <c r="AD79" s="412" t="str">
        <f t="shared" si="17"/>
        <v>A-</v>
      </c>
      <c r="AE79" s="408">
        <f t="shared" si="24"/>
        <v>9</v>
      </c>
      <c r="AF79" s="288"/>
      <c r="AG79" s="468">
        <f t="shared" si="25"/>
        <v>9</v>
      </c>
      <c r="AH79" s="480">
        <f t="shared" si="26"/>
        <v>6.3</v>
      </c>
      <c r="AI79" s="474">
        <f t="shared" si="27"/>
        <v>2.6999999999999997</v>
      </c>
      <c r="AJ79" s="477" t="str">
        <f t="shared" si="28"/>
        <v>A-</v>
      </c>
      <c r="AK79" s="483">
        <f t="shared" si="29"/>
        <v>9</v>
      </c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661"/>
      <c r="BD79" s="661"/>
      <c r="BE79" s="661"/>
      <c r="BF79" s="661"/>
    </row>
    <row r="80" spans="1:58" ht="62.25" x14ac:dyDescent="0.9">
      <c r="A80" s="430">
        <v>11</v>
      </c>
      <c r="B80" s="776">
        <f>DATOS!F18</f>
        <v>0</v>
      </c>
      <c r="C80" s="491">
        <v>9</v>
      </c>
      <c r="D80" s="492">
        <v>9</v>
      </c>
      <c r="E80" s="492">
        <v>9</v>
      </c>
      <c r="F80" s="493">
        <v>9</v>
      </c>
      <c r="G80" s="417">
        <f t="shared" si="18"/>
        <v>9</v>
      </c>
      <c r="H80" s="491">
        <v>9</v>
      </c>
      <c r="I80" s="492">
        <v>9</v>
      </c>
      <c r="J80" s="492">
        <v>9</v>
      </c>
      <c r="K80" s="493">
        <v>9</v>
      </c>
      <c r="L80" s="417">
        <f t="shared" si="19"/>
        <v>9</v>
      </c>
      <c r="M80" s="404">
        <f t="shared" si="30"/>
        <v>9</v>
      </c>
      <c r="N80" s="401" t="str">
        <f t="shared" si="15"/>
        <v>A-</v>
      </c>
      <c r="O80" s="396"/>
      <c r="P80" s="491">
        <v>9</v>
      </c>
      <c r="Q80" s="492">
        <v>9</v>
      </c>
      <c r="R80" s="492">
        <v>9</v>
      </c>
      <c r="S80" s="493">
        <v>9</v>
      </c>
      <c r="T80" s="420">
        <f t="shared" si="21"/>
        <v>9</v>
      </c>
      <c r="U80" s="491">
        <v>9</v>
      </c>
      <c r="V80" s="492">
        <v>9</v>
      </c>
      <c r="W80" s="492">
        <v>9</v>
      </c>
      <c r="X80" s="493">
        <v>9</v>
      </c>
      <c r="Y80" s="417">
        <f t="shared" si="22"/>
        <v>9</v>
      </c>
      <c r="Z80" s="404">
        <f t="shared" si="31"/>
        <v>9</v>
      </c>
      <c r="AA80" s="401" t="str">
        <f t="shared" si="16"/>
        <v>A-</v>
      </c>
      <c r="AB80" s="423">
        <v>9</v>
      </c>
      <c r="AC80" s="632">
        <v>9</v>
      </c>
      <c r="AD80" s="412" t="str">
        <f t="shared" si="17"/>
        <v>A-</v>
      </c>
      <c r="AE80" s="408">
        <f t="shared" si="24"/>
        <v>9</v>
      </c>
      <c r="AF80" s="288"/>
      <c r="AG80" s="468">
        <f t="shared" si="25"/>
        <v>9</v>
      </c>
      <c r="AH80" s="480">
        <f t="shared" si="26"/>
        <v>6.3</v>
      </c>
      <c r="AI80" s="474">
        <f t="shared" si="27"/>
        <v>2.6999999999999997</v>
      </c>
      <c r="AJ80" s="477" t="str">
        <f t="shared" si="28"/>
        <v>A-</v>
      </c>
      <c r="AK80" s="483">
        <f t="shared" si="29"/>
        <v>9</v>
      </c>
      <c r="AL80" s="661"/>
      <c r="AM80" s="661"/>
      <c r="AN80" s="661"/>
      <c r="AO80" s="661"/>
      <c r="AP80" s="661"/>
      <c r="AQ80" s="661"/>
      <c r="AR80" s="661"/>
      <c r="AS80" s="661"/>
      <c r="AT80" s="661"/>
      <c r="AU80" s="661"/>
      <c r="AV80" s="661"/>
      <c r="AW80" s="661"/>
      <c r="AX80" s="661"/>
      <c r="AY80" s="661"/>
      <c r="AZ80" s="661"/>
      <c r="BA80" s="661"/>
      <c r="BB80" s="661"/>
      <c r="BC80" s="661"/>
      <c r="BD80" s="661"/>
      <c r="BE80" s="661"/>
      <c r="BF80" s="661"/>
    </row>
    <row r="81" spans="1:58" ht="62.25" x14ac:dyDescent="0.9">
      <c r="A81" s="430">
        <v>12</v>
      </c>
      <c r="B81" s="776">
        <f>DATOS!F19</f>
        <v>0</v>
      </c>
      <c r="C81" s="491">
        <v>8</v>
      </c>
      <c r="D81" s="492">
        <v>8</v>
      </c>
      <c r="E81" s="492">
        <v>8</v>
      </c>
      <c r="F81" s="493">
        <v>8</v>
      </c>
      <c r="G81" s="417">
        <f t="shared" si="18"/>
        <v>8</v>
      </c>
      <c r="H81" s="491">
        <v>8</v>
      </c>
      <c r="I81" s="492">
        <v>8</v>
      </c>
      <c r="J81" s="492">
        <v>8</v>
      </c>
      <c r="K81" s="493">
        <v>8</v>
      </c>
      <c r="L81" s="417">
        <f t="shared" si="19"/>
        <v>8</v>
      </c>
      <c r="M81" s="404">
        <f t="shared" si="30"/>
        <v>8</v>
      </c>
      <c r="N81" s="401" t="str">
        <f t="shared" si="15"/>
        <v>B+</v>
      </c>
      <c r="O81" s="396"/>
      <c r="P81" s="491">
        <v>8</v>
      </c>
      <c r="Q81" s="492">
        <v>8</v>
      </c>
      <c r="R81" s="492">
        <v>8</v>
      </c>
      <c r="S81" s="493">
        <v>8</v>
      </c>
      <c r="T81" s="420">
        <f t="shared" si="21"/>
        <v>8</v>
      </c>
      <c r="U81" s="491">
        <v>8</v>
      </c>
      <c r="V81" s="492">
        <v>8</v>
      </c>
      <c r="W81" s="492">
        <v>8</v>
      </c>
      <c r="X81" s="493">
        <v>8</v>
      </c>
      <c r="Y81" s="417">
        <f t="shared" si="22"/>
        <v>8</v>
      </c>
      <c r="Z81" s="404">
        <f t="shared" si="31"/>
        <v>8</v>
      </c>
      <c r="AA81" s="401" t="str">
        <f t="shared" si="16"/>
        <v>B+</v>
      </c>
      <c r="AB81" s="423">
        <v>8</v>
      </c>
      <c r="AC81" s="632">
        <v>8</v>
      </c>
      <c r="AD81" s="412" t="str">
        <f t="shared" si="17"/>
        <v>B+</v>
      </c>
      <c r="AE81" s="408">
        <f t="shared" si="24"/>
        <v>8</v>
      </c>
      <c r="AF81" s="288"/>
      <c r="AG81" s="468">
        <f t="shared" si="25"/>
        <v>8</v>
      </c>
      <c r="AH81" s="480">
        <f t="shared" si="26"/>
        <v>5.6</v>
      </c>
      <c r="AI81" s="474">
        <f t="shared" si="27"/>
        <v>2.4</v>
      </c>
      <c r="AJ81" s="477" t="str">
        <f t="shared" si="28"/>
        <v>B+</v>
      </c>
      <c r="AK81" s="483">
        <f t="shared" si="29"/>
        <v>8</v>
      </c>
      <c r="AL81" s="661"/>
      <c r="AM81" s="661"/>
      <c r="AN81" s="661"/>
      <c r="AO81" s="661"/>
      <c r="AP81" s="661"/>
      <c r="AQ81" s="661"/>
      <c r="AR81" s="661"/>
      <c r="AS81" s="661"/>
      <c r="AT81" s="661"/>
      <c r="AU81" s="661"/>
      <c r="AV81" s="661"/>
      <c r="AW81" s="661"/>
      <c r="AX81" s="661"/>
      <c r="AY81" s="661"/>
      <c r="AZ81" s="661"/>
      <c r="BA81" s="661"/>
      <c r="BB81" s="661"/>
      <c r="BC81" s="661"/>
      <c r="BD81" s="661"/>
      <c r="BE81" s="661"/>
      <c r="BF81" s="661"/>
    </row>
    <row r="82" spans="1:58" ht="62.25" x14ac:dyDescent="0.9">
      <c r="A82" s="430">
        <v>13</v>
      </c>
      <c r="B82" s="776">
        <f>DATOS!F20</f>
        <v>0</v>
      </c>
      <c r="C82" s="491">
        <v>8</v>
      </c>
      <c r="D82" s="492">
        <v>8</v>
      </c>
      <c r="E82" s="492">
        <v>8</v>
      </c>
      <c r="F82" s="493">
        <v>8</v>
      </c>
      <c r="G82" s="417">
        <f t="shared" si="18"/>
        <v>8</v>
      </c>
      <c r="H82" s="491">
        <v>8</v>
      </c>
      <c r="I82" s="492">
        <v>8</v>
      </c>
      <c r="J82" s="492">
        <v>8</v>
      </c>
      <c r="K82" s="493">
        <v>8</v>
      </c>
      <c r="L82" s="417">
        <f t="shared" si="19"/>
        <v>8</v>
      </c>
      <c r="M82" s="404">
        <f t="shared" si="30"/>
        <v>8</v>
      </c>
      <c r="N82" s="401" t="str">
        <f t="shared" si="15"/>
        <v>B+</v>
      </c>
      <c r="O82" s="396"/>
      <c r="P82" s="491">
        <v>8</v>
      </c>
      <c r="Q82" s="492">
        <v>8</v>
      </c>
      <c r="R82" s="492">
        <v>8</v>
      </c>
      <c r="S82" s="493">
        <v>8</v>
      </c>
      <c r="T82" s="420">
        <f t="shared" si="21"/>
        <v>8</v>
      </c>
      <c r="U82" s="491">
        <v>8</v>
      </c>
      <c r="V82" s="492">
        <v>8</v>
      </c>
      <c r="W82" s="492">
        <v>8</v>
      </c>
      <c r="X82" s="493">
        <v>8</v>
      </c>
      <c r="Y82" s="417">
        <f t="shared" si="22"/>
        <v>8</v>
      </c>
      <c r="Z82" s="404">
        <f t="shared" si="31"/>
        <v>8</v>
      </c>
      <c r="AA82" s="401" t="str">
        <f t="shared" si="16"/>
        <v>B+</v>
      </c>
      <c r="AB82" s="423">
        <v>8</v>
      </c>
      <c r="AC82" s="632">
        <v>8</v>
      </c>
      <c r="AD82" s="412" t="str">
        <f t="shared" si="17"/>
        <v>B+</v>
      </c>
      <c r="AE82" s="408">
        <f t="shared" si="24"/>
        <v>8</v>
      </c>
      <c r="AF82" s="288"/>
      <c r="AG82" s="468">
        <f t="shared" si="25"/>
        <v>8</v>
      </c>
      <c r="AH82" s="480">
        <f t="shared" si="26"/>
        <v>5.6</v>
      </c>
      <c r="AI82" s="474">
        <f t="shared" si="27"/>
        <v>2.4</v>
      </c>
      <c r="AJ82" s="477" t="str">
        <f t="shared" si="28"/>
        <v>B+</v>
      </c>
      <c r="AK82" s="483">
        <f t="shared" si="29"/>
        <v>8</v>
      </c>
      <c r="AL82" s="661"/>
      <c r="AM82" s="661"/>
      <c r="AN82" s="661"/>
      <c r="AO82" s="661"/>
      <c r="AP82" s="661"/>
      <c r="AQ82" s="661"/>
      <c r="AR82" s="661"/>
      <c r="AS82" s="661"/>
      <c r="AT82" s="661"/>
      <c r="AU82" s="661"/>
      <c r="AV82" s="661"/>
      <c r="AW82" s="661"/>
      <c r="AX82" s="661"/>
      <c r="AY82" s="661"/>
      <c r="AZ82" s="661"/>
      <c r="BA82" s="661"/>
      <c r="BB82" s="661"/>
      <c r="BC82" s="661"/>
      <c r="BD82" s="661"/>
      <c r="BE82" s="661"/>
      <c r="BF82" s="661"/>
    </row>
    <row r="83" spans="1:58" ht="62.25" x14ac:dyDescent="0.9">
      <c r="A83" s="430">
        <v>14</v>
      </c>
      <c r="B83" s="776">
        <f>DATOS!F21</f>
        <v>0</v>
      </c>
      <c r="C83" s="491">
        <v>8</v>
      </c>
      <c r="D83" s="492">
        <v>8</v>
      </c>
      <c r="E83" s="492">
        <v>8</v>
      </c>
      <c r="F83" s="493">
        <v>8</v>
      </c>
      <c r="G83" s="417">
        <f t="shared" si="18"/>
        <v>8</v>
      </c>
      <c r="H83" s="491">
        <v>8</v>
      </c>
      <c r="I83" s="492">
        <v>8</v>
      </c>
      <c r="J83" s="492">
        <v>8</v>
      </c>
      <c r="K83" s="493">
        <v>8</v>
      </c>
      <c r="L83" s="417">
        <f t="shared" si="19"/>
        <v>8</v>
      </c>
      <c r="M83" s="404">
        <f t="shared" si="30"/>
        <v>8</v>
      </c>
      <c r="N83" s="401" t="str">
        <f t="shared" si="15"/>
        <v>B+</v>
      </c>
      <c r="O83" s="396"/>
      <c r="P83" s="491">
        <v>8</v>
      </c>
      <c r="Q83" s="492">
        <v>8</v>
      </c>
      <c r="R83" s="492">
        <v>8</v>
      </c>
      <c r="S83" s="493">
        <v>8</v>
      </c>
      <c r="T83" s="420">
        <f t="shared" si="21"/>
        <v>8</v>
      </c>
      <c r="U83" s="491">
        <v>8</v>
      </c>
      <c r="V83" s="492">
        <v>8</v>
      </c>
      <c r="W83" s="492">
        <v>8</v>
      </c>
      <c r="X83" s="493">
        <v>8</v>
      </c>
      <c r="Y83" s="417">
        <f t="shared" si="22"/>
        <v>8</v>
      </c>
      <c r="Z83" s="404">
        <f t="shared" si="31"/>
        <v>8</v>
      </c>
      <c r="AA83" s="401" t="str">
        <f t="shared" si="16"/>
        <v>B+</v>
      </c>
      <c r="AB83" s="423">
        <v>8</v>
      </c>
      <c r="AC83" s="632">
        <v>8</v>
      </c>
      <c r="AD83" s="412" t="str">
        <f t="shared" si="17"/>
        <v>B+</v>
      </c>
      <c r="AE83" s="408">
        <f t="shared" si="24"/>
        <v>8</v>
      </c>
      <c r="AF83" s="288"/>
      <c r="AG83" s="468">
        <f t="shared" si="25"/>
        <v>8</v>
      </c>
      <c r="AH83" s="480">
        <f t="shared" si="26"/>
        <v>5.6</v>
      </c>
      <c r="AI83" s="474">
        <f t="shared" si="27"/>
        <v>2.4</v>
      </c>
      <c r="AJ83" s="477" t="str">
        <f t="shared" si="28"/>
        <v>B+</v>
      </c>
      <c r="AK83" s="483">
        <f t="shared" si="29"/>
        <v>8</v>
      </c>
      <c r="AL83" s="661"/>
      <c r="AM83" s="661"/>
      <c r="AN83" s="661"/>
      <c r="AO83" s="661"/>
      <c r="AP83" s="661"/>
      <c r="AQ83" s="661"/>
      <c r="AR83" s="661"/>
      <c r="AS83" s="661"/>
      <c r="AT83" s="661"/>
      <c r="AU83" s="661"/>
      <c r="AV83" s="661"/>
      <c r="AW83" s="661"/>
      <c r="AX83" s="661"/>
      <c r="AY83" s="661"/>
      <c r="AZ83" s="661"/>
      <c r="BA83" s="661"/>
      <c r="BB83" s="661"/>
      <c r="BC83" s="661"/>
      <c r="BD83" s="661"/>
      <c r="BE83" s="661"/>
      <c r="BF83" s="661"/>
    </row>
    <row r="84" spans="1:58" ht="62.25" x14ac:dyDescent="0.9">
      <c r="A84" s="430">
        <v>15</v>
      </c>
      <c r="B84" s="776">
        <f>DATOS!F22</f>
        <v>0</v>
      </c>
      <c r="C84" s="491">
        <v>8</v>
      </c>
      <c r="D84" s="492">
        <v>8</v>
      </c>
      <c r="E84" s="492">
        <v>8</v>
      </c>
      <c r="F84" s="493">
        <v>8</v>
      </c>
      <c r="G84" s="417">
        <f t="shared" si="18"/>
        <v>8</v>
      </c>
      <c r="H84" s="491">
        <v>8</v>
      </c>
      <c r="I84" s="492">
        <v>8</v>
      </c>
      <c r="J84" s="492">
        <v>8</v>
      </c>
      <c r="K84" s="493">
        <v>8</v>
      </c>
      <c r="L84" s="417">
        <f t="shared" si="19"/>
        <v>8</v>
      </c>
      <c r="M84" s="404">
        <f t="shared" si="30"/>
        <v>8</v>
      </c>
      <c r="N84" s="401" t="str">
        <f t="shared" si="15"/>
        <v>B+</v>
      </c>
      <c r="O84" s="396"/>
      <c r="P84" s="491">
        <v>8</v>
      </c>
      <c r="Q84" s="492">
        <v>8</v>
      </c>
      <c r="R84" s="492">
        <v>8</v>
      </c>
      <c r="S84" s="493">
        <v>8</v>
      </c>
      <c r="T84" s="420">
        <f t="shared" si="21"/>
        <v>8</v>
      </c>
      <c r="U84" s="491">
        <v>8</v>
      </c>
      <c r="V84" s="492">
        <v>8</v>
      </c>
      <c r="W84" s="492">
        <v>8</v>
      </c>
      <c r="X84" s="493">
        <v>8</v>
      </c>
      <c r="Y84" s="417">
        <f t="shared" si="22"/>
        <v>8</v>
      </c>
      <c r="Z84" s="404">
        <f t="shared" si="31"/>
        <v>8</v>
      </c>
      <c r="AA84" s="401" t="str">
        <f t="shared" si="16"/>
        <v>B+</v>
      </c>
      <c r="AB84" s="423">
        <v>8</v>
      </c>
      <c r="AC84" s="632">
        <v>8</v>
      </c>
      <c r="AD84" s="412" t="str">
        <f t="shared" si="17"/>
        <v>B+</v>
      </c>
      <c r="AE84" s="408">
        <f t="shared" si="24"/>
        <v>8</v>
      </c>
      <c r="AF84" s="288"/>
      <c r="AG84" s="468">
        <f t="shared" si="25"/>
        <v>8</v>
      </c>
      <c r="AH84" s="480">
        <f t="shared" si="26"/>
        <v>5.6</v>
      </c>
      <c r="AI84" s="474">
        <f t="shared" si="27"/>
        <v>2.4</v>
      </c>
      <c r="AJ84" s="477" t="str">
        <f t="shared" si="28"/>
        <v>B+</v>
      </c>
      <c r="AK84" s="483">
        <f t="shared" si="29"/>
        <v>8</v>
      </c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661"/>
      <c r="BD84" s="661"/>
      <c r="BE84" s="661"/>
      <c r="BF84" s="661"/>
    </row>
    <row r="85" spans="1:58" ht="62.25" x14ac:dyDescent="0.9">
      <c r="A85" s="430">
        <v>16</v>
      </c>
      <c r="B85" s="776">
        <f>DATOS!F23</f>
        <v>0</v>
      </c>
      <c r="C85" s="491">
        <v>7</v>
      </c>
      <c r="D85" s="492">
        <v>7</v>
      </c>
      <c r="E85" s="492">
        <v>7</v>
      </c>
      <c r="F85" s="493">
        <v>7</v>
      </c>
      <c r="G85" s="417">
        <f t="shared" si="18"/>
        <v>7</v>
      </c>
      <c r="H85" s="491">
        <v>7</v>
      </c>
      <c r="I85" s="492">
        <v>7</v>
      </c>
      <c r="J85" s="492">
        <v>7</v>
      </c>
      <c r="K85" s="493">
        <v>7</v>
      </c>
      <c r="L85" s="417">
        <f t="shared" si="19"/>
        <v>7</v>
      </c>
      <c r="M85" s="404">
        <f t="shared" si="30"/>
        <v>7</v>
      </c>
      <c r="N85" s="401" t="str">
        <f t="shared" si="15"/>
        <v>B-</v>
      </c>
      <c r="O85" s="396"/>
      <c r="P85" s="491">
        <v>7</v>
      </c>
      <c r="Q85" s="492">
        <v>7</v>
      </c>
      <c r="R85" s="492">
        <v>7</v>
      </c>
      <c r="S85" s="493">
        <v>7</v>
      </c>
      <c r="T85" s="420">
        <f t="shared" si="21"/>
        <v>7</v>
      </c>
      <c r="U85" s="491">
        <v>7</v>
      </c>
      <c r="V85" s="492">
        <v>7</v>
      </c>
      <c r="W85" s="492">
        <v>7</v>
      </c>
      <c r="X85" s="493">
        <v>7</v>
      </c>
      <c r="Y85" s="417">
        <f t="shared" si="22"/>
        <v>7</v>
      </c>
      <c r="Z85" s="404">
        <f t="shared" si="31"/>
        <v>7</v>
      </c>
      <c r="AA85" s="401" t="str">
        <f t="shared" si="16"/>
        <v>B-</v>
      </c>
      <c r="AB85" s="423">
        <v>7</v>
      </c>
      <c r="AC85" s="632">
        <v>7</v>
      </c>
      <c r="AD85" s="412" t="str">
        <f t="shared" si="17"/>
        <v>B-</v>
      </c>
      <c r="AE85" s="408">
        <f t="shared" si="24"/>
        <v>7</v>
      </c>
      <c r="AF85" s="288"/>
      <c r="AG85" s="468">
        <f t="shared" si="25"/>
        <v>7</v>
      </c>
      <c r="AH85" s="480">
        <f t="shared" si="26"/>
        <v>4.8999999999999995</v>
      </c>
      <c r="AI85" s="474">
        <f t="shared" si="27"/>
        <v>2.1</v>
      </c>
      <c r="AJ85" s="477" t="str">
        <f t="shared" si="28"/>
        <v>B-</v>
      </c>
      <c r="AK85" s="483">
        <f t="shared" si="29"/>
        <v>7</v>
      </c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661"/>
      <c r="BD85" s="661"/>
      <c r="BE85" s="661"/>
      <c r="BF85" s="661"/>
    </row>
    <row r="86" spans="1:58" ht="62.25" x14ac:dyDescent="0.9">
      <c r="A86" s="430">
        <v>17</v>
      </c>
      <c r="B86" s="776">
        <f>DATOS!F24</f>
        <v>0</v>
      </c>
      <c r="C86" s="491">
        <v>7</v>
      </c>
      <c r="D86" s="492">
        <v>7</v>
      </c>
      <c r="E86" s="492">
        <v>7</v>
      </c>
      <c r="F86" s="493">
        <v>7</v>
      </c>
      <c r="G86" s="417">
        <f t="shared" si="18"/>
        <v>7</v>
      </c>
      <c r="H86" s="491">
        <v>7</v>
      </c>
      <c r="I86" s="492">
        <v>7</v>
      </c>
      <c r="J86" s="492">
        <v>7</v>
      </c>
      <c r="K86" s="493">
        <v>7</v>
      </c>
      <c r="L86" s="417">
        <f t="shared" si="19"/>
        <v>7</v>
      </c>
      <c r="M86" s="404">
        <f t="shared" si="30"/>
        <v>7</v>
      </c>
      <c r="N86" s="401" t="str">
        <f t="shared" si="15"/>
        <v>B-</v>
      </c>
      <c r="O86" s="396"/>
      <c r="P86" s="491">
        <v>7</v>
      </c>
      <c r="Q86" s="492">
        <v>7</v>
      </c>
      <c r="R86" s="492">
        <v>7</v>
      </c>
      <c r="S86" s="493">
        <v>7</v>
      </c>
      <c r="T86" s="420">
        <f t="shared" si="21"/>
        <v>7</v>
      </c>
      <c r="U86" s="491">
        <v>7</v>
      </c>
      <c r="V86" s="492">
        <v>7</v>
      </c>
      <c r="W86" s="492">
        <v>7</v>
      </c>
      <c r="X86" s="493">
        <v>7</v>
      </c>
      <c r="Y86" s="417">
        <f t="shared" si="22"/>
        <v>7</v>
      </c>
      <c r="Z86" s="404">
        <f t="shared" si="31"/>
        <v>7</v>
      </c>
      <c r="AA86" s="401" t="str">
        <f t="shared" si="16"/>
        <v>B-</v>
      </c>
      <c r="AB86" s="423">
        <v>7</v>
      </c>
      <c r="AC86" s="632">
        <v>7</v>
      </c>
      <c r="AD86" s="412" t="str">
        <f t="shared" si="17"/>
        <v>B-</v>
      </c>
      <c r="AE86" s="408">
        <f t="shared" si="24"/>
        <v>7</v>
      </c>
      <c r="AF86" s="288"/>
      <c r="AG86" s="468">
        <f t="shared" si="25"/>
        <v>7</v>
      </c>
      <c r="AH86" s="480">
        <f t="shared" si="26"/>
        <v>4.8999999999999995</v>
      </c>
      <c r="AI86" s="474">
        <f t="shared" si="27"/>
        <v>2.1</v>
      </c>
      <c r="AJ86" s="477" t="str">
        <f t="shared" si="28"/>
        <v>B-</v>
      </c>
      <c r="AK86" s="483">
        <f t="shared" si="29"/>
        <v>7</v>
      </c>
      <c r="AL86" s="661"/>
      <c r="AM86" s="661"/>
      <c r="AN86" s="661"/>
      <c r="AO86" s="661"/>
      <c r="AP86" s="661"/>
      <c r="AQ86" s="661"/>
      <c r="AR86" s="661"/>
      <c r="AS86" s="661"/>
      <c r="AT86" s="661"/>
      <c r="AU86" s="661"/>
      <c r="AV86" s="661"/>
      <c r="AW86" s="661"/>
      <c r="AX86" s="661"/>
      <c r="AY86" s="661"/>
      <c r="AZ86" s="661"/>
      <c r="BA86" s="661"/>
      <c r="BB86" s="661"/>
      <c r="BC86" s="661"/>
      <c r="BD86" s="661"/>
      <c r="BE86" s="661"/>
      <c r="BF86" s="661"/>
    </row>
    <row r="87" spans="1:58" ht="62.25" x14ac:dyDescent="0.9">
      <c r="A87" s="430">
        <v>18</v>
      </c>
      <c r="B87" s="776">
        <f>DATOS!F25</f>
        <v>0</v>
      </c>
      <c r="C87" s="491">
        <v>7</v>
      </c>
      <c r="D87" s="492">
        <v>7</v>
      </c>
      <c r="E87" s="492">
        <v>7</v>
      </c>
      <c r="F87" s="493">
        <v>7</v>
      </c>
      <c r="G87" s="417">
        <f t="shared" si="18"/>
        <v>7</v>
      </c>
      <c r="H87" s="491">
        <v>7</v>
      </c>
      <c r="I87" s="492">
        <v>7</v>
      </c>
      <c r="J87" s="492">
        <v>7</v>
      </c>
      <c r="K87" s="493">
        <v>7</v>
      </c>
      <c r="L87" s="417">
        <f t="shared" si="19"/>
        <v>7</v>
      </c>
      <c r="M87" s="404">
        <f t="shared" si="30"/>
        <v>7</v>
      </c>
      <c r="N87" s="401" t="str">
        <f t="shared" si="15"/>
        <v>B-</v>
      </c>
      <c r="O87" s="396"/>
      <c r="P87" s="491">
        <v>7</v>
      </c>
      <c r="Q87" s="492">
        <v>7</v>
      </c>
      <c r="R87" s="492">
        <v>7</v>
      </c>
      <c r="S87" s="493">
        <v>7</v>
      </c>
      <c r="T87" s="420">
        <f t="shared" si="21"/>
        <v>7</v>
      </c>
      <c r="U87" s="491">
        <v>7</v>
      </c>
      <c r="V87" s="492">
        <v>7</v>
      </c>
      <c r="W87" s="492">
        <v>7</v>
      </c>
      <c r="X87" s="493">
        <v>7</v>
      </c>
      <c r="Y87" s="417">
        <f t="shared" si="22"/>
        <v>7</v>
      </c>
      <c r="Z87" s="404">
        <f t="shared" si="31"/>
        <v>7</v>
      </c>
      <c r="AA87" s="401" t="str">
        <f t="shared" si="16"/>
        <v>B-</v>
      </c>
      <c r="AB87" s="423">
        <v>7</v>
      </c>
      <c r="AC87" s="632">
        <v>7</v>
      </c>
      <c r="AD87" s="412" t="str">
        <f t="shared" si="17"/>
        <v>B-</v>
      </c>
      <c r="AE87" s="408">
        <f t="shared" si="24"/>
        <v>7</v>
      </c>
      <c r="AF87" s="288"/>
      <c r="AG87" s="468">
        <f t="shared" si="25"/>
        <v>7</v>
      </c>
      <c r="AH87" s="480">
        <f t="shared" si="26"/>
        <v>4.8999999999999995</v>
      </c>
      <c r="AI87" s="474">
        <f t="shared" si="27"/>
        <v>2.1</v>
      </c>
      <c r="AJ87" s="477" t="str">
        <f t="shared" si="28"/>
        <v>B-</v>
      </c>
      <c r="AK87" s="483">
        <f t="shared" si="29"/>
        <v>7</v>
      </c>
      <c r="AL87" s="661"/>
      <c r="AM87" s="661"/>
      <c r="AN87" s="661"/>
      <c r="AO87" s="661"/>
      <c r="AP87" s="661"/>
      <c r="AQ87" s="661"/>
      <c r="AR87" s="661"/>
      <c r="AS87" s="661"/>
      <c r="AT87" s="661"/>
      <c r="AU87" s="661"/>
      <c r="AV87" s="661"/>
      <c r="AW87" s="661"/>
      <c r="AX87" s="661"/>
      <c r="AY87" s="661"/>
      <c r="AZ87" s="661"/>
      <c r="BA87" s="661"/>
      <c r="BB87" s="661"/>
      <c r="BC87" s="661"/>
      <c r="BD87" s="661"/>
      <c r="BE87" s="661"/>
      <c r="BF87" s="661"/>
    </row>
    <row r="88" spans="1:58" ht="62.25" x14ac:dyDescent="0.9">
      <c r="A88" s="430">
        <v>19</v>
      </c>
      <c r="B88" s="776">
        <f>DATOS!F26</f>
        <v>0</v>
      </c>
      <c r="C88" s="491">
        <v>7</v>
      </c>
      <c r="D88" s="492">
        <v>7</v>
      </c>
      <c r="E88" s="492">
        <v>7</v>
      </c>
      <c r="F88" s="493">
        <v>7</v>
      </c>
      <c r="G88" s="417">
        <f t="shared" si="18"/>
        <v>7</v>
      </c>
      <c r="H88" s="491">
        <v>7</v>
      </c>
      <c r="I88" s="492">
        <v>7</v>
      </c>
      <c r="J88" s="492">
        <v>7</v>
      </c>
      <c r="K88" s="493">
        <v>7</v>
      </c>
      <c r="L88" s="417">
        <f t="shared" si="19"/>
        <v>7</v>
      </c>
      <c r="M88" s="404">
        <f t="shared" si="30"/>
        <v>7</v>
      </c>
      <c r="N88" s="401" t="str">
        <f t="shared" si="15"/>
        <v>B-</v>
      </c>
      <c r="O88" s="396"/>
      <c r="P88" s="491">
        <v>7</v>
      </c>
      <c r="Q88" s="492">
        <v>7</v>
      </c>
      <c r="R88" s="492">
        <v>7</v>
      </c>
      <c r="S88" s="493">
        <v>7</v>
      </c>
      <c r="T88" s="420">
        <f t="shared" si="21"/>
        <v>7</v>
      </c>
      <c r="U88" s="491">
        <v>7</v>
      </c>
      <c r="V88" s="492">
        <v>7</v>
      </c>
      <c r="W88" s="492">
        <v>7</v>
      </c>
      <c r="X88" s="493">
        <v>7</v>
      </c>
      <c r="Y88" s="417">
        <f t="shared" si="22"/>
        <v>7</v>
      </c>
      <c r="Z88" s="404">
        <f t="shared" si="31"/>
        <v>7</v>
      </c>
      <c r="AA88" s="401" t="str">
        <f t="shared" si="16"/>
        <v>B-</v>
      </c>
      <c r="AB88" s="423">
        <v>7</v>
      </c>
      <c r="AC88" s="632">
        <v>7</v>
      </c>
      <c r="AD88" s="412" t="str">
        <f t="shared" si="17"/>
        <v>B-</v>
      </c>
      <c r="AE88" s="408">
        <f t="shared" si="24"/>
        <v>7</v>
      </c>
      <c r="AF88" s="288"/>
      <c r="AG88" s="468">
        <f t="shared" si="25"/>
        <v>7</v>
      </c>
      <c r="AH88" s="480">
        <f t="shared" si="26"/>
        <v>4.8999999999999995</v>
      </c>
      <c r="AI88" s="474">
        <f t="shared" si="27"/>
        <v>2.1</v>
      </c>
      <c r="AJ88" s="477" t="str">
        <f t="shared" si="28"/>
        <v>B-</v>
      </c>
      <c r="AK88" s="483">
        <f t="shared" si="29"/>
        <v>7</v>
      </c>
      <c r="AL88" s="661"/>
      <c r="AM88" s="661"/>
      <c r="AN88" s="661"/>
      <c r="AO88" s="661"/>
      <c r="AP88" s="661"/>
      <c r="AQ88" s="661"/>
      <c r="AR88" s="661"/>
      <c r="AS88" s="661"/>
      <c r="AT88" s="661"/>
      <c r="AU88" s="661"/>
      <c r="AV88" s="661"/>
      <c r="AW88" s="661"/>
      <c r="AX88" s="661"/>
      <c r="AY88" s="661"/>
      <c r="AZ88" s="661"/>
      <c r="BA88" s="661"/>
      <c r="BB88" s="661"/>
      <c r="BC88" s="661"/>
      <c r="BD88" s="661"/>
      <c r="BE88" s="661"/>
      <c r="BF88" s="661"/>
    </row>
    <row r="89" spans="1:58" ht="62.25" x14ac:dyDescent="0.9">
      <c r="A89" s="430">
        <v>20</v>
      </c>
      <c r="B89" s="776">
        <f>DATOS!F27</f>
        <v>0</v>
      </c>
      <c r="C89" s="491">
        <v>6</v>
      </c>
      <c r="D89" s="492">
        <v>6</v>
      </c>
      <c r="E89" s="492">
        <v>6</v>
      </c>
      <c r="F89" s="493">
        <v>6</v>
      </c>
      <c r="G89" s="417">
        <f t="shared" si="18"/>
        <v>6</v>
      </c>
      <c r="H89" s="491">
        <v>6</v>
      </c>
      <c r="I89" s="492">
        <v>6</v>
      </c>
      <c r="J89" s="492">
        <v>6</v>
      </c>
      <c r="K89" s="493">
        <v>6</v>
      </c>
      <c r="L89" s="417">
        <f t="shared" si="19"/>
        <v>6</v>
      </c>
      <c r="M89" s="404">
        <f t="shared" si="30"/>
        <v>6</v>
      </c>
      <c r="N89" s="401" t="str">
        <f t="shared" si="15"/>
        <v>C+</v>
      </c>
      <c r="O89" s="396"/>
      <c r="P89" s="491">
        <v>6</v>
      </c>
      <c r="Q89" s="492">
        <v>6</v>
      </c>
      <c r="R89" s="492">
        <v>6</v>
      </c>
      <c r="S89" s="493">
        <v>6</v>
      </c>
      <c r="T89" s="420">
        <f t="shared" si="21"/>
        <v>6</v>
      </c>
      <c r="U89" s="491">
        <v>6</v>
      </c>
      <c r="V89" s="492">
        <v>6</v>
      </c>
      <c r="W89" s="492">
        <v>6</v>
      </c>
      <c r="X89" s="493">
        <v>6</v>
      </c>
      <c r="Y89" s="417">
        <f t="shared" si="22"/>
        <v>6</v>
      </c>
      <c r="Z89" s="404">
        <f t="shared" si="31"/>
        <v>6</v>
      </c>
      <c r="AA89" s="401" t="str">
        <f t="shared" si="16"/>
        <v>C+</v>
      </c>
      <c r="AB89" s="423">
        <v>6</v>
      </c>
      <c r="AC89" s="632">
        <v>6</v>
      </c>
      <c r="AD89" s="412" t="str">
        <f t="shared" si="17"/>
        <v>C+</v>
      </c>
      <c r="AE89" s="408">
        <f t="shared" si="24"/>
        <v>6</v>
      </c>
      <c r="AF89" s="288"/>
      <c r="AG89" s="468">
        <f t="shared" si="25"/>
        <v>6</v>
      </c>
      <c r="AH89" s="480">
        <f t="shared" si="26"/>
        <v>4.1999999999999993</v>
      </c>
      <c r="AI89" s="474">
        <f t="shared" si="27"/>
        <v>1.7999999999999998</v>
      </c>
      <c r="AJ89" s="477" t="str">
        <f t="shared" si="28"/>
        <v>C+</v>
      </c>
      <c r="AK89" s="483">
        <f t="shared" si="29"/>
        <v>5.9999999999999991</v>
      </c>
      <c r="AL89" s="661"/>
      <c r="AM89" s="661"/>
      <c r="AN89" s="661"/>
      <c r="AO89" s="661"/>
      <c r="AP89" s="661"/>
      <c r="AQ89" s="661"/>
      <c r="AR89" s="661"/>
      <c r="AS89" s="661"/>
      <c r="AT89" s="661"/>
      <c r="AU89" s="661"/>
      <c r="AV89" s="661"/>
      <c r="AW89" s="661"/>
      <c r="AX89" s="661"/>
      <c r="AY89" s="661"/>
      <c r="AZ89" s="661"/>
      <c r="BA89" s="661"/>
      <c r="BB89" s="661"/>
      <c r="BC89" s="661"/>
      <c r="BD89" s="661"/>
      <c r="BE89" s="661"/>
      <c r="BF89" s="661"/>
    </row>
    <row r="90" spans="1:58" ht="62.25" x14ac:dyDescent="0.9">
      <c r="A90" s="430">
        <v>21</v>
      </c>
      <c r="B90" s="776">
        <f>DATOS!F28</f>
        <v>0</v>
      </c>
      <c r="C90" s="491">
        <v>6</v>
      </c>
      <c r="D90" s="492">
        <v>6</v>
      </c>
      <c r="E90" s="492">
        <v>6</v>
      </c>
      <c r="F90" s="493">
        <v>6</v>
      </c>
      <c r="G90" s="417">
        <f t="shared" si="18"/>
        <v>6</v>
      </c>
      <c r="H90" s="491">
        <v>6</v>
      </c>
      <c r="I90" s="492">
        <v>6</v>
      </c>
      <c r="J90" s="492">
        <v>6</v>
      </c>
      <c r="K90" s="493">
        <v>6</v>
      </c>
      <c r="L90" s="417">
        <f t="shared" si="19"/>
        <v>6</v>
      </c>
      <c r="M90" s="404">
        <f t="shared" si="30"/>
        <v>6</v>
      </c>
      <c r="N90" s="401" t="str">
        <f t="shared" si="15"/>
        <v>C+</v>
      </c>
      <c r="O90" s="396"/>
      <c r="P90" s="491">
        <v>6</v>
      </c>
      <c r="Q90" s="492">
        <v>6</v>
      </c>
      <c r="R90" s="492">
        <v>6</v>
      </c>
      <c r="S90" s="493">
        <v>6</v>
      </c>
      <c r="T90" s="420">
        <f t="shared" si="21"/>
        <v>6</v>
      </c>
      <c r="U90" s="491">
        <v>6</v>
      </c>
      <c r="V90" s="492">
        <v>6</v>
      </c>
      <c r="W90" s="492">
        <v>6</v>
      </c>
      <c r="X90" s="493">
        <v>6</v>
      </c>
      <c r="Y90" s="417">
        <f t="shared" si="22"/>
        <v>6</v>
      </c>
      <c r="Z90" s="404">
        <f t="shared" si="31"/>
        <v>6</v>
      </c>
      <c r="AA90" s="401" t="str">
        <f t="shared" si="16"/>
        <v>C+</v>
      </c>
      <c r="AB90" s="423">
        <v>6</v>
      </c>
      <c r="AC90" s="632">
        <v>6</v>
      </c>
      <c r="AD90" s="412" t="str">
        <f t="shared" si="17"/>
        <v>C+</v>
      </c>
      <c r="AE90" s="408">
        <f t="shared" si="24"/>
        <v>6</v>
      </c>
      <c r="AF90" s="288"/>
      <c r="AG90" s="468">
        <f t="shared" si="25"/>
        <v>6</v>
      </c>
      <c r="AH90" s="480">
        <f t="shared" si="26"/>
        <v>4.1999999999999993</v>
      </c>
      <c r="AI90" s="474">
        <f t="shared" si="27"/>
        <v>1.7999999999999998</v>
      </c>
      <c r="AJ90" s="477" t="str">
        <f t="shared" si="28"/>
        <v>C+</v>
      </c>
      <c r="AK90" s="483">
        <f t="shared" si="29"/>
        <v>5.9999999999999991</v>
      </c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661"/>
      <c r="BD90" s="661"/>
      <c r="BE90" s="661"/>
      <c r="BF90" s="661"/>
    </row>
    <row r="91" spans="1:58" ht="62.25" x14ac:dyDescent="0.9">
      <c r="A91" s="430">
        <v>22</v>
      </c>
      <c r="B91" s="776">
        <f>DATOS!F29</f>
        <v>0</v>
      </c>
      <c r="C91" s="491">
        <v>6</v>
      </c>
      <c r="D91" s="492">
        <v>6</v>
      </c>
      <c r="E91" s="492">
        <v>6</v>
      </c>
      <c r="F91" s="493">
        <v>6</v>
      </c>
      <c r="G91" s="417">
        <f t="shared" si="18"/>
        <v>6</v>
      </c>
      <c r="H91" s="491">
        <v>6</v>
      </c>
      <c r="I91" s="492">
        <v>6</v>
      </c>
      <c r="J91" s="492">
        <v>6</v>
      </c>
      <c r="K91" s="493">
        <v>6</v>
      </c>
      <c r="L91" s="417">
        <f t="shared" si="19"/>
        <v>6</v>
      </c>
      <c r="M91" s="404">
        <f t="shared" si="30"/>
        <v>6</v>
      </c>
      <c r="N91" s="401" t="str">
        <f t="shared" si="15"/>
        <v>C+</v>
      </c>
      <c r="O91" s="396"/>
      <c r="P91" s="491">
        <v>6</v>
      </c>
      <c r="Q91" s="492">
        <v>6</v>
      </c>
      <c r="R91" s="492">
        <v>6</v>
      </c>
      <c r="S91" s="493">
        <v>6</v>
      </c>
      <c r="T91" s="420">
        <f t="shared" si="21"/>
        <v>6</v>
      </c>
      <c r="U91" s="491">
        <v>6</v>
      </c>
      <c r="V91" s="492">
        <v>6</v>
      </c>
      <c r="W91" s="492">
        <v>6</v>
      </c>
      <c r="X91" s="493">
        <v>6</v>
      </c>
      <c r="Y91" s="417">
        <f t="shared" si="22"/>
        <v>6</v>
      </c>
      <c r="Z91" s="404">
        <f t="shared" si="31"/>
        <v>6</v>
      </c>
      <c r="AA91" s="401" t="str">
        <f t="shared" si="16"/>
        <v>C+</v>
      </c>
      <c r="AB91" s="423">
        <v>6</v>
      </c>
      <c r="AC91" s="632">
        <v>6</v>
      </c>
      <c r="AD91" s="412" t="str">
        <f t="shared" si="17"/>
        <v>C+</v>
      </c>
      <c r="AE91" s="408">
        <f t="shared" si="24"/>
        <v>6</v>
      </c>
      <c r="AF91" s="288"/>
      <c r="AG91" s="468">
        <f t="shared" si="25"/>
        <v>6</v>
      </c>
      <c r="AH91" s="480">
        <f t="shared" si="26"/>
        <v>4.1999999999999993</v>
      </c>
      <c r="AI91" s="474">
        <f t="shared" si="27"/>
        <v>1.7999999999999998</v>
      </c>
      <c r="AJ91" s="477" t="str">
        <f t="shared" si="28"/>
        <v>C+</v>
      </c>
      <c r="AK91" s="483">
        <f t="shared" si="29"/>
        <v>5.9999999999999991</v>
      </c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661"/>
      <c r="BD91" s="661"/>
      <c r="BE91" s="661"/>
      <c r="BF91" s="661"/>
    </row>
    <row r="92" spans="1:58" ht="62.25" x14ac:dyDescent="0.9">
      <c r="A92" s="430">
        <v>23</v>
      </c>
      <c r="B92" s="776">
        <f>DATOS!F30</f>
        <v>0</v>
      </c>
      <c r="C92" s="491">
        <v>5</v>
      </c>
      <c r="D92" s="492">
        <v>5</v>
      </c>
      <c r="E92" s="492">
        <v>5</v>
      </c>
      <c r="F92" s="493">
        <v>5</v>
      </c>
      <c r="G92" s="417">
        <f t="shared" si="18"/>
        <v>5</v>
      </c>
      <c r="H92" s="491">
        <v>5</v>
      </c>
      <c r="I92" s="492">
        <v>5</v>
      </c>
      <c r="J92" s="492">
        <v>5</v>
      </c>
      <c r="K92" s="493">
        <v>5</v>
      </c>
      <c r="L92" s="417">
        <f t="shared" si="19"/>
        <v>5</v>
      </c>
      <c r="M92" s="404">
        <f t="shared" si="30"/>
        <v>5</v>
      </c>
      <c r="N92" s="401" t="str">
        <f t="shared" si="15"/>
        <v>C-</v>
      </c>
      <c r="O92" s="396"/>
      <c r="P92" s="491">
        <v>5</v>
      </c>
      <c r="Q92" s="492">
        <v>5</v>
      </c>
      <c r="R92" s="492">
        <v>5</v>
      </c>
      <c r="S92" s="493">
        <v>5</v>
      </c>
      <c r="T92" s="420">
        <f t="shared" si="21"/>
        <v>5</v>
      </c>
      <c r="U92" s="491">
        <v>5</v>
      </c>
      <c r="V92" s="492">
        <v>5</v>
      </c>
      <c r="W92" s="492">
        <v>5</v>
      </c>
      <c r="X92" s="493">
        <v>5</v>
      </c>
      <c r="Y92" s="417">
        <f t="shared" si="22"/>
        <v>5</v>
      </c>
      <c r="Z92" s="404">
        <f t="shared" si="31"/>
        <v>5</v>
      </c>
      <c r="AA92" s="401" t="str">
        <f t="shared" si="16"/>
        <v>C-</v>
      </c>
      <c r="AB92" s="423">
        <v>5</v>
      </c>
      <c r="AC92" s="632">
        <v>5</v>
      </c>
      <c r="AD92" s="412" t="str">
        <f t="shared" si="17"/>
        <v>C-</v>
      </c>
      <c r="AE92" s="408">
        <f t="shared" si="24"/>
        <v>5</v>
      </c>
      <c r="AF92" s="288"/>
      <c r="AG92" s="468">
        <f t="shared" si="25"/>
        <v>5</v>
      </c>
      <c r="AH92" s="480">
        <f t="shared" si="26"/>
        <v>3.5</v>
      </c>
      <c r="AI92" s="474">
        <f t="shared" si="27"/>
        <v>1.5</v>
      </c>
      <c r="AJ92" s="477" t="str">
        <f t="shared" si="28"/>
        <v>C-</v>
      </c>
      <c r="AK92" s="483">
        <f t="shared" si="29"/>
        <v>5</v>
      </c>
      <c r="AL92" s="661"/>
      <c r="AM92" s="661"/>
      <c r="AN92" s="661"/>
      <c r="AO92" s="661"/>
      <c r="AP92" s="661"/>
      <c r="AQ92" s="661"/>
      <c r="AR92" s="661"/>
      <c r="AS92" s="661"/>
      <c r="AT92" s="661"/>
      <c r="AU92" s="661"/>
      <c r="AV92" s="661"/>
      <c r="AW92" s="661"/>
      <c r="AX92" s="661"/>
      <c r="AY92" s="661"/>
      <c r="AZ92" s="661"/>
      <c r="BA92" s="661"/>
      <c r="BB92" s="661"/>
      <c r="BC92" s="661"/>
      <c r="BD92" s="661"/>
      <c r="BE92" s="661"/>
      <c r="BF92" s="661"/>
    </row>
    <row r="93" spans="1:58" ht="62.25" x14ac:dyDescent="0.9">
      <c r="A93" s="430">
        <v>24</v>
      </c>
      <c r="B93" s="776">
        <f>DATOS!F31</f>
        <v>0</v>
      </c>
      <c r="C93" s="491">
        <v>5</v>
      </c>
      <c r="D93" s="492">
        <v>5</v>
      </c>
      <c r="E93" s="492">
        <v>5</v>
      </c>
      <c r="F93" s="493">
        <v>5</v>
      </c>
      <c r="G93" s="417">
        <f t="shared" si="18"/>
        <v>5</v>
      </c>
      <c r="H93" s="491">
        <v>5</v>
      </c>
      <c r="I93" s="492">
        <v>5</v>
      </c>
      <c r="J93" s="492">
        <v>5</v>
      </c>
      <c r="K93" s="493">
        <v>5</v>
      </c>
      <c r="L93" s="417">
        <f t="shared" si="19"/>
        <v>5</v>
      </c>
      <c r="M93" s="404">
        <f t="shared" si="30"/>
        <v>5</v>
      </c>
      <c r="N93" s="401" t="str">
        <f t="shared" si="15"/>
        <v>C-</v>
      </c>
      <c r="O93" s="396"/>
      <c r="P93" s="491">
        <v>5</v>
      </c>
      <c r="Q93" s="492">
        <v>5</v>
      </c>
      <c r="R93" s="492">
        <v>5</v>
      </c>
      <c r="S93" s="493">
        <v>5</v>
      </c>
      <c r="T93" s="420">
        <f t="shared" si="21"/>
        <v>5</v>
      </c>
      <c r="U93" s="491">
        <v>5</v>
      </c>
      <c r="V93" s="492">
        <v>5</v>
      </c>
      <c r="W93" s="492">
        <v>5</v>
      </c>
      <c r="X93" s="493">
        <v>5</v>
      </c>
      <c r="Y93" s="417">
        <f t="shared" si="22"/>
        <v>5</v>
      </c>
      <c r="Z93" s="404">
        <f t="shared" si="31"/>
        <v>5</v>
      </c>
      <c r="AA93" s="401" t="str">
        <f t="shared" si="16"/>
        <v>C-</v>
      </c>
      <c r="AB93" s="423">
        <v>5</v>
      </c>
      <c r="AC93" s="632">
        <v>5</v>
      </c>
      <c r="AD93" s="412" t="str">
        <f t="shared" si="17"/>
        <v>C-</v>
      </c>
      <c r="AE93" s="408">
        <f t="shared" si="24"/>
        <v>5</v>
      </c>
      <c r="AF93" s="288"/>
      <c r="AG93" s="468">
        <f t="shared" si="25"/>
        <v>5</v>
      </c>
      <c r="AH93" s="480">
        <f t="shared" si="26"/>
        <v>3.5</v>
      </c>
      <c r="AI93" s="474">
        <f t="shared" si="27"/>
        <v>1.5</v>
      </c>
      <c r="AJ93" s="477" t="str">
        <f t="shared" si="28"/>
        <v>C-</v>
      </c>
      <c r="AK93" s="483">
        <f t="shared" si="29"/>
        <v>5</v>
      </c>
      <c r="AL93" s="661"/>
      <c r="AM93" s="661"/>
      <c r="AN93" s="661"/>
      <c r="AO93" s="661"/>
      <c r="AP93" s="661"/>
      <c r="AQ93" s="661"/>
      <c r="AR93" s="661"/>
      <c r="AS93" s="661"/>
      <c r="AT93" s="661"/>
      <c r="AU93" s="661"/>
      <c r="AV93" s="661"/>
      <c r="AW93" s="661"/>
      <c r="AX93" s="661"/>
      <c r="AY93" s="661"/>
      <c r="AZ93" s="661"/>
      <c r="BA93" s="661"/>
      <c r="BB93" s="661"/>
      <c r="BC93" s="661"/>
      <c r="BD93" s="661"/>
      <c r="BE93" s="661"/>
      <c r="BF93" s="661"/>
    </row>
    <row r="94" spans="1:58" ht="62.25" x14ac:dyDescent="0.9">
      <c r="A94" s="430">
        <v>25</v>
      </c>
      <c r="B94" s="776">
        <f>DATOS!F32</f>
        <v>0</v>
      </c>
      <c r="C94" s="491">
        <v>5</v>
      </c>
      <c r="D94" s="492">
        <v>5</v>
      </c>
      <c r="E94" s="492">
        <v>5</v>
      </c>
      <c r="F94" s="493">
        <v>5</v>
      </c>
      <c r="G94" s="417">
        <f t="shared" si="18"/>
        <v>5</v>
      </c>
      <c r="H94" s="491">
        <v>5</v>
      </c>
      <c r="I94" s="492">
        <v>5</v>
      </c>
      <c r="J94" s="492">
        <v>5</v>
      </c>
      <c r="K94" s="493">
        <v>5</v>
      </c>
      <c r="L94" s="417">
        <f t="shared" si="19"/>
        <v>5</v>
      </c>
      <c r="M94" s="404">
        <f t="shared" si="30"/>
        <v>5</v>
      </c>
      <c r="N94" s="401" t="str">
        <f t="shared" si="15"/>
        <v>C-</v>
      </c>
      <c r="O94" s="396"/>
      <c r="P94" s="491">
        <v>5</v>
      </c>
      <c r="Q94" s="492">
        <v>5</v>
      </c>
      <c r="R94" s="492">
        <v>5</v>
      </c>
      <c r="S94" s="493">
        <v>5</v>
      </c>
      <c r="T94" s="420">
        <f t="shared" si="21"/>
        <v>5</v>
      </c>
      <c r="U94" s="491">
        <v>5</v>
      </c>
      <c r="V94" s="492">
        <v>5</v>
      </c>
      <c r="W94" s="492">
        <v>5</v>
      </c>
      <c r="X94" s="493">
        <v>5</v>
      </c>
      <c r="Y94" s="417">
        <f t="shared" si="22"/>
        <v>5</v>
      </c>
      <c r="Z94" s="404">
        <f t="shared" si="31"/>
        <v>5</v>
      </c>
      <c r="AA94" s="401" t="str">
        <f t="shared" si="16"/>
        <v>C-</v>
      </c>
      <c r="AB94" s="423">
        <v>5</v>
      </c>
      <c r="AC94" s="632">
        <v>5</v>
      </c>
      <c r="AD94" s="412" t="str">
        <f t="shared" si="17"/>
        <v>C-</v>
      </c>
      <c r="AE94" s="408">
        <f t="shared" si="24"/>
        <v>5</v>
      </c>
      <c r="AF94" s="288"/>
      <c r="AG94" s="468">
        <f t="shared" si="25"/>
        <v>5</v>
      </c>
      <c r="AH94" s="480">
        <f t="shared" si="26"/>
        <v>3.5</v>
      </c>
      <c r="AI94" s="474">
        <f t="shared" si="27"/>
        <v>1.5</v>
      </c>
      <c r="AJ94" s="477" t="str">
        <f t="shared" si="28"/>
        <v>C-</v>
      </c>
      <c r="AK94" s="483">
        <f t="shared" si="29"/>
        <v>5</v>
      </c>
      <c r="AL94" s="661"/>
      <c r="AM94" s="661"/>
      <c r="AN94" s="661"/>
      <c r="AO94" s="661"/>
      <c r="AP94" s="661"/>
      <c r="AQ94" s="661"/>
      <c r="AR94" s="661"/>
      <c r="AS94" s="661"/>
      <c r="AT94" s="661"/>
      <c r="AU94" s="661"/>
      <c r="AV94" s="661"/>
      <c r="AW94" s="661"/>
      <c r="AX94" s="661"/>
      <c r="AY94" s="661"/>
      <c r="AZ94" s="661"/>
      <c r="BA94" s="661"/>
      <c r="BB94" s="661"/>
      <c r="BC94" s="661"/>
      <c r="BD94" s="661"/>
      <c r="BE94" s="661"/>
      <c r="BF94" s="661"/>
    </row>
    <row r="95" spans="1:58" ht="62.25" x14ac:dyDescent="0.9">
      <c r="A95" s="430">
        <v>26</v>
      </c>
      <c r="B95" s="776">
        <f>DATOS!F33</f>
        <v>0</v>
      </c>
      <c r="C95" s="491">
        <v>4</v>
      </c>
      <c r="D95" s="492">
        <v>4</v>
      </c>
      <c r="E95" s="492">
        <v>4</v>
      </c>
      <c r="F95" s="493">
        <v>4</v>
      </c>
      <c r="G95" s="417">
        <f t="shared" si="18"/>
        <v>4</v>
      </c>
      <c r="H95" s="491">
        <v>4</v>
      </c>
      <c r="I95" s="492">
        <v>4</v>
      </c>
      <c r="J95" s="492">
        <v>4</v>
      </c>
      <c r="K95" s="493">
        <v>4</v>
      </c>
      <c r="L95" s="417">
        <f t="shared" si="19"/>
        <v>4</v>
      </c>
      <c r="M95" s="404">
        <f t="shared" si="30"/>
        <v>4</v>
      </c>
      <c r="N95" s="401" t="str">
        <f t="shared" si="15"/>
        <v>D+</v>
      </c>
      <c r="O95" s="396"/>
      <c r="P95" s="491">
        <v>4</v>
      </c>
      <c r="Q95" s="492">
        <v>4</v>
      </c>
      <c r="R95" s="492">
        <v>4</v>
      </c>
      <c r="S95" s="493">
        <v>4</v>
      </c>
      <c r="T95" s="420">
        <f t="shared" si="21"/>
        <v>4</v>
      </c>
      <c r="U95" s="491">
        <v>4</v>
      </c>
      <c r="V95" s="492">
        <v>4</v>
      </c>
      <c r="W95" s="492">
        <v>4</v>
      </c>
      <c r="X95" s="493">
        <v>4</v>
      </c>
      <c r="Y95" s="417">
        <f t="shared" si="22"/>
        <v>4</v>
      </c>
      <c r="Z95" s="404">
        <f t="shared" si="31"/>
        <v>4</v>
      </c>
      <c r="AA95" s="401" t="str">
        <f t="shared" si="16"/>
        <v>D+</v>
      </c>
      <c r="AB95" s="423">
        <v>4</v>
      </c>
      <c r="AC95" s="632">
        <v>4</v>
      </c>
      <c r="AD95" s="412" t="str">
        <f t="shared" si="17"/>
        <v>D+</v>
      </c>
      <c r="AE95" s="408">
        <f t="shared" si="24"/>
        <v>4</v>
      </c>
      <c r="AF95" s="288"/>
      <c r="AG95" s="468">
        <f t="shared" si="25"/>
        <v>4</v>
      </c>
      <c r="AH95" s="480">
        <f t="shared" si="26"/>
        <v>2.8</v>
      </c>
      <c r="AI95" s="474">
        <f t="shared" si="27"/>
        <v>1.2</v>
      </c>
      <c r="AJ95" s="477" t="str">
        <f t="shared" si="28"/>
        <v>D+</v>
      </c>
      <c r="AK95" s="483">
        <f t="shared" si="29"/>
        <v>4</v>
      </c>
      <c r="AL95" s="661"/>
      <c r="AM95" s="661"/>
      <c r="AN95" s="661"/>
      <c r="AO95" s="661"/>
      <c r="AP95" s="661"/>
      <c r="AQ95" s="661"/>
      <c r="AR95" s="661"/>
      <c r="AS95" s="661"/>
      <c r="AT95" s="661"/>
      <c r="AU95" s="661"/>
      <c r="AV95" s="661"/>
      <c r="AW95" s="661"/>
      <c r="AX95" s="661"/>
      <c r="AY95" s="661"/>
      <c r="AZ95" s="661"/>
      <c r="BA95" s="661"/>
      <c r="BB95" s="661"/>
      <c r="BC95" s="661"/>
      <c r="BD95" s="661"/>
      <c r="BE95" s="661"/>
      <c r="BF95" s="661"/>
    </row>
    <row r="96" spans="1:58" ht="62.25" x14ac:dyDescent="0.9">
      <c r="A96" s="430">
        <v>27</v>
      </c>
      <c r="B96" s="776">
        <f>DATOS!F34</f>
        <v>0</v>
      </c>
      <c r="C96" s="491">
        <v>4</v>
      </c>
      <c r="D96" s="492">
        <v>4</v>
      </c>
      <c r="E96" s="492">
        <v>4</v>
      </c>
      <c r="F96" s="493">
        <v>4</v>
      </c>
      <c r="G96" s="417">
        <f t="shared" si="18"/>
        <v>4</v>
      </c>
      <c r="H96" s="491">
        <v>4</v>
      </c>
      <c r="I96" s="492">
        <v>4</v>
      </c>
      <c r="J96" s="492">
        <v>4</v>
      </c>
      <c r="K96" s="493">
        <v>4</v>
      </c>
      <c r="L96" s="417">
        <f t="shared" si="19"/>
        <v>4</v>
      </c>
      <c r="M96" s="404">
        <f t="shared" si="30"/>
        <v>4</v>
      </c>
      <c r="N96" s="401" t="str">
        <f t="shared" si="15"/>
        <v>D+</v>
      </c>
      <c r="O96" s="396"/>
      <c r="P96" s="491">
        <v>4</v>
      </c>
      <c r="Q96" s="492">
        <v>4</v>
      </c>
      <c r="R96" s="492">
        <v>4</v>
      </c>
      <c r="S96" s="493">
        <v>4</v>
      </c>
      <c r="T96" s="420">
        <f t="shared" si="21"/>
        <v>4</v>
      </c>
      <c r="U96" s="491">
        <v>4</v>
      </c>
      <c r="V96" s="492">
        <v>4</v>
      </c>
      <c r="W96" s="492">
        <v>4</v>
      </c>
      <c r="X96" s="493">
        <v>4</v>
      </c>
      <c r="Y96" s="417">
        <f t="shared" si="22"/>
        <v>4</v>
      </c>
      <c r="Z96" s="404">
        <f t="shared" si="31"/>
        <v>4</v>
      </c>
      <c r="AA96" s="401" t="str">
        <f t="shared" si="16"/>
        <v>D+</v>
      </c>
      <c r="AB96" s="423">
        <v>4</v>
      </c>
      <c r="AC96" s="632">
        <v>4</v>
      </c>
      <c r="AD96" s="412" t="str">
        <f t="shared" si="17"/>
        <v>D+</v>
      </c>
      <c r="AE96" s="408">
        <f t="shared" si="24"/>
        <v>4</v>
      </c>
      <c r="AF96" s="288"/>
      <c r="AG96" s="468">
        <f t="shared" si="25"/>
        <v>4</v>
      </c>
      <c r="AH96" s="480">
        <f t="shared" si="26"/>
        <v>2.8</v>
      </c>
      <c r="AI96" s="474">
        <f t="shared" si="27"/>
        <v>1.2</v>
      </c>
      <c r="AJ96" s="477" t="str">
        <f t="shared" si="28"/>
        <v>D+</v>
      </c>
      <c r="AK96" s="483">
        <f t="shared" si="29"/>
        <v>4</v>
      </c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661"/>
      <c r="BD96" s="661"/>
      <c r="BE96" s="661"/>
      <c r="BF96" s="661"/>
    </row>
    <row r="97" spans="1:58" ht="62.25" x14ac:dyDescent="0.9">
      <c r="A97" s="430">
        <v>28</v>
      </c>
      <c r="B97" s="776">
        <f>DATOS!F35</f>
        <v>0</v>
      </c>
      <c r="C97" s="491">
        <v>4</v>
      </c>
      <c r="D97" s="492">
        <v>4</v>
      </c>
      <c r="E97" s="492">
        <v>4</v>
      </c>
      <c r="F97" s="493">
        <v>4</v>
      </c>
      <c r="G97" s="417">
        <f t="shared" si="18"/>
        <v>4</v>
      </c>
      <c r="H97" s="491">
        <v>4</v>
      </c>
      <c r="I97" s="492">
        <v>4</v>
      </c>
      <c r="J97" s="492">
        <v>4</v>
      </c>
      <c r="K97" s="493">
        <v>4</v>
      </c>
      <c r="L97" s="417">
        <f t="shared" si="19"/>
        <v>4</v>
      </c>
      <c r="M97" s="404">
        <f t="shared" si="30"/>
        <v>4</v>
      </c>
      <c r="N97" s="401" t="str">
        <f t="shared" si="15"/>
        <v>D+</v>
      </c>
      <c r="O97" s="396"/>
      <c r="P97" s="491">
        <v>4</v>
      </c>
      <c r="Q97" s="492">
        <v>4</v>
      </c>
      <c r="R97" s="492">
        <v>4</v>
      </c>
      <c r="S97" s="493">
        <v>4</v>
      </c>
      <c r="T97" s="420">
        <f t="shared" si="21"/>
        <v>4</v>
      </c>
      <c r="U97" s="491">
        <v>4</v>
      </c>
      <c r="V97" s="492">
        <v>4</v>
      </c>
      <c r="W97" s="492">
        <v>4</v>
      </c>
      <c r="X97" s="493">
        <v>4</v>
      </c>
      <c r="Y97" s="417">
        <f t="shared" si="22"/>
        <v>4</v>
      </c>
      <c r="Z97" s="404">
        <f t="shared" si="31"/>
        <v>4</v>
      </c>
      <c r="AA97" s="401" t="str">
        <f t="shared" si="16"/>
        <v>D+</v>
      </c>
      <c r="AB97" s="423">
        <v>4</v>
      </c>
      <c r="AC97" s="632">
        <v>4</v>
      </c>
      <c r="AD97" s="412" t="str">
        <f t="shared" si="17"/>
        <v>D+</v>
      </c>
      <c r="AE97" s="408">
        <f t="shared" si="24"/>
        <v>4</v>
      </c>
      <c r="AF97" s="288"/>
      <c r="AG97" s="468">
        <f t="shared" si="25"/>
        <v>4</v>
      </c>
      <c r="AH97" s="480">
        <f t="shared" si="26"/>
        <v>2.8</v>
      </c>
      <c r="AI97" s="474">
        <f t="shared" si="27"/>
        <v>1.2</v>
      </c>
      <c r="AJ97" s="477" t="str">
        <f t="shared" si="28"/>
        <v>D+</v>
      </c>
      <c r="AK97" s="483">
        <f t="shared" si="29"/>
        <v>4</v>
      </c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661"/>
      <c r="BD97" s="661"/>
      <c r="BE97" s="661"/>
      <c r="BF97" s="661"/>
    </row>
    <row r="98" spans="1:58" ht="62.25" x14ac:dyDescent="0.9">
      <c r="A98" s="430">
        <v>29</v>
      </c>
      <c r="B98" s="776">
        <f>DATOS!F36</f>
        <v>0</v>
      </c>
      <c r="C98" s="491">
        <v>5</v>
      </c>
      <c r="D98" s="492">
        <v>5</v>
      </c>
      <c r="E98" s="492">
        <v>5</v>
      </c>
      <c r="F98" s="493">
        <v>5</v>
      </c>
      <c r="G98" s="417">
        <f t="shared" si="18"/>
        <v>5</v>
      </c>
      <c r="H98" s="491">
        <v>5</v>
      </c>
      <c r="I98" s="492">
        <v>5</v>
      </c>
      <c r="J98" s="492">
        <v>5</v>
      </c>
      <c r="K98" s="493">
        <v>5</v>
      </c>
      <c r="L98" s="417">
        <f t="shared" si="19"/>
        <v>5</v>
      </c>
      <c r="M98" s="404">
        <f t="shared" si="30"/>
        <v>5</v>
      </c>
      <c r="N98" s="401" t="str">
        <f t="shared" si="15"/>
        <v>C-</v>
      </c>
      <c r="O98" s="396"/>
      <c r="P98" s="491">
        <v>5</v>
      </c>
      <c r="Q98" s="492">
        <v>5</v>
      </c>
      <c r="R98" s="492">
        <v>5</v>
      </c>
      <c r="S98" s="493">
        <v>5</v>
      </c>
      <c r="T98" s="420">
        <f t="shared" si="21"/>
        <v>5</v>
      </c>
      <c r="U98" s="491">
        <v>5</v>
      </c>
      <c r="V98" s="492">
        <v>5</v>
      </c>
      <c r="W98" s="492">
        <v>5</v>
      </c>
      <c r="X98" s="493">
        <v>5</v>
      </c>
      <c r="Y98" s="417">
        <f t="shared" si="22"/>
        <v>5</v>
      </c>
      <c r="Z98" s="404">
        <f t="shared" si="31"/>
        <v>5</v>
      </c>
      <c r="AA98" s="401" t="str">
        <f t="shared" si="16"/>
        <v>C-</v>
      </c>
      <c r="AB98" s="423">
        <v>5</v>
      </c>
      <c r="AC98" s="632">
        <v>5</v>
      </c>
      <c r="AD98" s="412" t="str">
        <f t="shared" si="17"/>
        <v>C-</v>
      </c>
      <c r="AE98" s="408">
        <f t="shared" si="24"/>
        <v>5</v>
      </c>
      <c r="AF98" s="288"/>
      <c r="AG98" s="468">
        <f t="shared" si="25"/>
        <v>5</v>
      </c>
      <c r="AH98" s="480">
        <f t="shared" si="26"/>
        <v>3.5</v>
      </c>
      <c r="AI98" s="474">
        <f t="shared" si="27"/>
        <v>1.5</v>
      </c>
      <c r="AJ98" s="477" t="str">
        <f t="shared" si="28"/>
        <v>C-</v>
      </c>
      <c r="AK98" s="483">
        <f t="shared" si="29"/>
        <v>5</v>
      </c>
      <c r="AL98" s="661"/>
      <c r="AM98" s="661"/>
      <c r="AN98" s="661"/>
      <c r="AO98" s="661"/>
      <c r="AP98" s="661"/>
      <c r="AQ98" s="661"/>
      <c r="AR98" s="661"/>
      <c r="AS98" s="661"/>
      <c r="AT98" s="661"/>
      <c r="AU98" s="661"/>
      <c r="AV98" s="661"/>
      <c r="AW98" s="661"/>
      <c r="AX98" s="661"/>
      <c r="AY98" s="661"/>
      <c r="AZ98" s="661"/>
      <c r="BA98" s="661"/>
      <c r="BB98" s="661"/>
      <c r="BC98" s="661"/>
      <c r="BD98" s="661"/>
      <c r="BE98" s="661"/>
      <c r="BF98" s="661"/>
    </row>
    <row r="99" spans="1:58" ht="62.25" x14ac:dyDescent="0.9">
      <c r="A99" s="430">
        <v>30</v>
      </c>
      <c r="B99" s="776">
        <f>DATOS!F37</f>
        <v>0</v>
      </c>
      <c r="C99" s="491">
        <v>3</v>
      </c>
      <c r="D99" s="492">
        <v>3</v>
      </c>
      <c r="E99" s="492">
        <v>3</v>
      </c>
      <c r="F99" s="493">
        <v>3</v>
      </c>
      <c r="G99" s="417">
        <f t="shared" si="18"/>
        <v>3</v>
      </c>
      <c r="H99" s="491">
        <v>3</v>
      </c>
      <c r="I99" s="492">
        <v>3</v>
      </c>
      <c r="J99" s="492">
        <v>3</v>
      </c>
      <c r="K99" s="493">
        <v>3</v>
      </c>
      <c r="L99" s="417">
        <f t="shared" si="19"/>
        <v>3</v>
      </c>
      <c r="M99" s="404">
        <f t="shared" si="30"/>
        <v>3</v>
      </c>
      <c r="N99" s="401" t="str">
        <f t="shared" si="15"/>
        <v>D-</v>
      </c>
      <c r="O99" s="396"/>
      <c r="P99" s="491">
        <v>3</v>
      </c>
      <c r="Q99" s="492">
        <v>3</v>
      </c>
      <c r="R99" s="492">
        <v>3</v>
      </c>
      <c r="S99" s="493">
        <v>3</v>
      </c>
      <c r="T99" s="420">
        <f t="shared" si="21"/>
        <v>3</v>
      </c>
      <c r="U99" s="491">
        <v>3</v>
      </c>
      <c r="V99" s="492">
        <v>3</v>
      </c>
      <c r="W99" s="492">
        <v>3</v>
      </c>
      <c r="X99" s="493">
        <v>3</v>
      </c>
      <c r="Y99" s="417">
        <f t="shared" si="22"/>
        <v>3</v>
      </c>
      <c r="Z99" s="404">
        <f t="shared" si="31"/>
        <v>3</v>
      </c>
      <c r="AA99" s="401" t="str">
        <f t="shared" si="16"/>
        <v>D-</v>
      </c>
      <c r="AB99" s="423">
        <v>3</v>
      </c>
      <c r="AC99" s="632">
        <v>3</v>
      </c>
      <c r="AD99" s="412" t="str">
        <f t="shared" si="17"/>
        <v>D-</v>
      </c>
      <c r="AE99" s="408">
        <f t="shared" si="24"/>
        <v>3</v>
      </c>
      <c r="AF99" s="288"/>
      <c r="AG99" s="468">
        <f t="shared" si="25"/>
        <v>3</v>
      </c>
      <c r="AH99" s="480">
        <f t="shared" si="26"/>
        <v>2.0999999999999996</v>
      </c>
      <c r="AI99" s="474">
        <f t="shared" si="27"/>
        <v>0.89999999999999991</v>
      </c>
      <c r="AJ99" s="477" t="str">
        <f t="shared" si="28"/>
        <v>D-</v>
      </c>
      <c r="AK99" s="483">
        <f t="shared" si="29"/>
        <v>2.9999999999999996</v>
      </c>
      <c r="AL99" s="661"/>
      <c r="AM99" s="661"/>
      <c r="AN99" s="661"/>
      <c r="AO99" s="661"/>
      <c r="AP99" s="661"/>
      <c r="AQ99" s="661"/>
      <c r="AR99" s="661"/>
      <c r="AS99" s="661"/>
      <c r="AT99" s="661"/>
      <c r="AU99" s="661"/>
      <c r="AV99" s="661"/>
      <c r="AW99" s="661"/>
      <c r="AX99" s="661"/>
      <c r="AY99" s="661"/>
      <c r="AZ99" s="661"/>
      <c r="BA99" s="661"/>
      <c r="BB99" s="661"/>
      <c r="BC99" s="661"/>
      <c r="BD99" s="661"/>
      <c r="BE99" s="661"/>
      <c r="BF99" s="661"/>
    </row>
    <row r="100" spans="1:58" ht="62.25" x14ac:dyDescent="0.9">
      <c r="A100" s="430">
        <v>31</v>
      </c>
      <c r="B100" s="776">
        <f>DATOS!F38</f>
        <v>0</v>
      </c>
      <c r="C100" s="491">
        <v>3</v>
      </c>
      <c r="D100" s="492">
        <v>3</v>
      </c>
      <c r="E100" s="492">
        <v>3</v>
      </c>
      <c r="F100" s="493">
        <v>3</v>
      </c>
      <c r="G100" s="417">
        <f t="shared" si="18"/>
        <v>3</v>
      </c>
      <c r="H100" s="491">
        <v>3</v>
      </c>
      <c r="I100" s="492">
        <v>3</v>
      </c>
      <c r="J100" s="492">
        <v>3</v>
      </c>
      <c r="K100" s="493">
        <v>3</v>
      </c>
      <c r="L100" s="417">
        <f t="shared" si="19"/>
        <v>3</v>
      </c>
      <c r="M100" s="404">
        <f t="shared" si="30"/>
        <v>3</v>
      </c>
      <c r="N100" s="401" t="str">
        <f t="shared" si="15"/>
        <v>D-</v>
      </c>
      <c r="O100" s="396"/>
      <c r="P100" s="491">
        <v>3</v>
      </c>
      <c r="Q100" s="492">
        <v>3</v>
      </c>
      <c r="R100" s="492">
        <v>3</v>
      </c>
      <c r="S100" s="493">
        <v>3</v>
      </c>
      <c r="T100" s="420">
        <f t="shared" si="21"/>
        <v>3</v>
      </c>
      <c r="U100" s="491">
        <v>3</v>
      </c>
      <c r="V100" s="492">
        <v>3</v>
      </c>
      <c r="W100" s="492">
        <v>3</v>
      </c>
      <c r="X100" s="493">
        <v>3</v>
      </c>
      <c r="Y100" s="417">
        <f t="shared" si="22"/>
        <v>3</v>
      </c>
      <c r="Z100" s="404">
        <f t="shared" si="31"/>
        <v>3</v>
      </c>
      <c r="AA100" s="401" t="str">
        <f t="shared" si="16"/>
        <v>D-</v>
      </c>
      <c r="AB100" s="423">
        <v>3</v>
      </c>
      <c r="AC100" s="632">
        <v>3</v>
      </c>
      <c r="AD100" s="412" t="str">
        <f t="shared" si="17"/>
        <v>D-</v>
      </c>
      <c r="AE100" s="408">
        <f t="shared" si="24"/>
        <v>3</v>
      </c>
      <c r="AF100" s="288"/>
      <c r="AG100" s="468">
        <f t="shared" si="25"/>
        <v>3</v>
      </c>
      <c r="AH100" s="480">
        <f t="shared" si="26"/>
        <v>2.0999999999999996</v>
      </c>
      <c r="AI100" s="474">
        <f t="shared" si="27"/>
        <v>0.89999999999999991</v>
      </c>
      <c r="AJ100" s="477" t="str">
        <f t="shared" si="28"/>
        <v>D-</v>
      </c>
      <c r="AK100" s="483">
        <f t="shared" si="29"/>
        <v>2.9999999999999996</v>
      </c>
      <c r="AL100" s="661"/>
      <c r="AM100" s="661"/>
      <c r="AN100" s="661"/>
      <c r="AO100" s="661"/>
      <c r="AP100" s="661"/>
      <c r="AQ100" s="661"/>
      <c r="AR100" s="661"/>
      <c r="AS100" s="661"/>
      <c r="AT100" s="661"/>
      <c r="AU100" s="661"/>
      <c r="AV100" s="661"/>
      <c r="AW100" s="661"/>
      <c r="AX100" s="661"/>
      <c r="AY100" s="661"/>
      <c r="AZ100" s="661"/>
      <c r="BA100" s="661"/>
      <c r="BB100" s="661"/>
      <c r="BC100" s="661"/>
      <c r="BD100" s="661"/>
      <c r="BE100" s="661"/>
      <c r="BF100" s="661"/>
    </row>
    <row r="101" spans="1:58" ht="62.25" x14ac:dyDescent="0.9">
      <c r="A101" s="430">
        <v>32</v>
      </c>
      <c r="B101" s="776">
        <f>DATOS!F39</f>
        <v>0</v>
      </c>
      <c r="C101" s="491">
        <v>3</v>
      </c>
      <c r="D101" s="492">
        <v>3</v>
      </c>
      <c r="E101" s="492">
        <v>3</v>
      </c>
      <c r="F101" s="493">
        <v>3</v>
      </c>
      <c r="G101" s="417">
        <f t="shared" si="18"/>
        <v>3</v>
      </c>
      <c r="H101" s="491">
        <v>3</v>
      </c>
      <c r="I101" s="492">
        <v>3</v>
      </c>
      <c r="J101" s="492">
        <v>3</v>
      </c>
      <c r="K101" s="493">
        <v>3</v>
      </c>
      <c r="L101" s="417">
        <f t="shared" si="19"/>
        <v>3</v>
      </c>
      <c r="M101" s="404">
        <f t="shared" si="30"/>
        <v>3</v>
      </c>
      <c r="N101" s="401" t="str">
        <f t="shared" si="15"/>
        <v>D-</v>
      </c>
      <c r="O101" s="396"/>
      <c r="P101" s="491">
        <v>3</v>
      </c>
      <c r="Q101" s="492">
        <v>3</v>
      </c>
      <c r="R101" s="492">
        <v>3</v>
      </c>
      <c r="S101" s="493">
        <v>3</v>
      </c>
      <c r="T101" s="420">
        <f t="shared" si="21"/>
        <v>3</v>
      </c>
      <c r="U101" s="491">
        <v>3</v>
      </c>
      <c r="V101" s="492">
        <v>3</v>
      </c>
      <c r="W101" s="492">
        <v>3</v>
      </c>
      <c r="X101" s="493">
        <v>3</v>
      </c>
      <c r="Y101" s="417">
        <f t="shared" si="22"/>
        <v>3</v>
      </c>
      <c r="Z101" s="404">
        <f t="shared" si="31"/>
        <v>3</v>
      </c>
      <c r="AA101" s="401" t="str">
        <f t="shared" si="16"/>
        <v>D-</v>
      </c>
      <c r="AB101" s="423">
        <v>3</v>
      </c>
      <c r="AC101" s="632">
        <v>3</v>
      </c>
      <c r="AD101" s="412" t="str">
        <f t="shared" si="17"/>
        <v>D-</v>
      </c>
      <c r="AE101" s="408">
        <f t="shared" si="24"/>
        <v>3</v>
      </c>
      <c r="AF101" s="288"/>
      <c r="AG101" s="468">
        <f t="shared" si="25"/>
        <v>3</v>
      </c>
      <c r="AH101" s="480">
        <f t="shared" si="26"/>
        <v>2.0999999999999996</v>
      </c>
      <c r="AI101" s="474">
        <f t="shared" si="27"/>
        <v>0.89999999999999991</v>
      </c>
      <c r="AJ101" s="477" t="str">
        <f t="shared" si="28"/>
        <v>D-</v>
      </c>
      <c r="AK101" s="483">
        <f t="shared" si="29"/>
        <v>2.9999999999999996</v>
      </c>
      <c r="AL101" s="661"/>
      <c r="AM101" s="661"/>
      <c r="AN101" s="661"/>
      <c r="AO101" s="661"/>
      <c r="AP101" s="661"/>
      <c r="AQ101" s="661"/>
      <c r="AR101" s="661"/>
      <c r="AS101" s="661"/>
      <c r="AT101" s="661"/>
      <c r="AU101" s="661"/>
      <c r="AV101" s="661"/>
      <c r="AW101" s="661"/>
      <c r="AX101" s="661"/>
      <c r="AY101" s="661"/>
      <c r="AZ101" s="661"/>
      <c r="BA101" s="661"/>
      <c r="BB101" s="661"/>
      <c r="BC101" s="661"/>
      <c r="BD101" s="661"/>
      <c r="BE101" s="661"/>
      <c r="BF101" s="661"/>
    </row>
    <row r="102" spans="1:58" ht="62.25" x14ac:dyDescent="0.9">
      <c r="A102" s="430">
        <v>33</v>
      </c>
      <c r="B102" s="776">
        <f>DATOS!F40</f>
        <v>0</v>
      </c>
      <c r="C102" s="491">
        <v>4</v>
      </c>
      <c r="D102" s="492">
        <v>4</v>
      </c>
      <c r="E102" s="492">
        <v>4</v>
      </c>
      <c r="F102" s="493">
        <v>4</v>
      </c>
      <c r="G102" s="417">
        <f t="shared" si="18"/>
        <v>4</v>
      </c>
      <c r="H102" s="491">
        <v>4</v>
      </c>
      <c r="I102" s="492">
        <v>4</v>
      </c>
      <c r="J102" s="492">
        <v>4</v>
      </c>
      <c r="K102" s="493">
        <v>4</v>
      </c>
      <c r="L102" s="417">
        <f t="shared" si="19"/>
        <v>4</v>
      </c>
      <c r="M102" s="404">
        <f t="shared" si="30"/>
        <v>4</v>
      </c>
      <c r="N102" s="401" t="str">
        <f t="shared" si="15"/>
        <v>D+</v>
      </c>
      <c r="O102" s="396"/>
      <c r="P102" s="491">
        <v>4</v>
      </c>
      <c r="Q102" s="492">
        <v>4</v>
      </c>
      <c r="R102" s="492">
        <v>4</v>
      </c>
      <c r="S102" s="493">
        <v>4</v>
      </c>
      <c r="T102" s="420">
        <f t="shared" si="21"/>
        <v>4</v>
      </c>
      <c r="U102" s="491">
        <v>4</v>
      </c>
      <c r="V102" s="492">
        <v>4</v>
      </c>
      <c r="W102" s="492">
        <v>4</v>
      </c>
      <c r="X102" s="493">
        <v>4</v>
      </c>
      <c r="Y102" s="417">
        <f t="shared" si="22"/>
        <v>4</v>
      </c>
      <c r="Z102" s="404">
        <f t="shared" si="31"/>
        <v>4</v>
      </c>
      <c r="AA102" s="401" t="str">
        <f t="shared" si="16"/>
        <v>D+</v>
      </c>
      <c r="AB102" s="423">
        <v>4</v>
      </c>
      <c r="AC102" s="632">
        <v>4</v>
      </c>
      <c r="AD102" s="412" t="str">
        <f t="shared" si="17"/>
        <v>D+</v>
      </c>
      <c r="AE102" s="408">
        <f t="shared" si="24"/>
        <v>4</v>
      </c>
      <c r="AF102" s="288"/>
      <c r="AG102" s="468">
        <f t="shared" si="25"/>
        <v>4</v>
      </c>
      <c r="AH102" s="480">
        <f t="shared" si="26"/>
        <v>2.8</v>
      </c>
      <c r="AI102" s="474">
        <f t="shared" si="27"/>
        <v>1.2</v>
      </c>
      <c r="AJ102" s="477" t="str">
        <f t="shared" si="28"/>
        <v>D+</v>
      </c>
      <c r="AK102" s="483">
        <f t="shared" si="29"/>
        <v>4</v>
      </c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661"/>
      <c r="BD102" s="661"/>
      <c r="BE102" s="661"/>
      <c r="BF102" s="661"/>
    </row>
    <row r="103" spans="1:58" ht="62.25" x14ac:dyDescent="0.9">
      <c r="A103" s="430">
        <v>34</v>
      </c>
      <c r="B103" s="776">
        <f>DATOS!F41</f>
        <v>0</v>
      </c>
      <c r="C103" s="491">
        <v>2</v>
      </c>
      <c r="D103" s="492">
        <v>2</v>
      </c>
      <c r="E103" s="492">
        <v>2</v>
      </c>
      <c r="F103" s="493">
        <v>2</v>
      </c>
      <c r="G103" s="417">
        <f t="shared" si="18"/>
        <v>2</v>
      </c>
      <c r="H103" s="491">
        <v>2</v>
      </c>
      <c r="I103" s="492">
        <v>2</v>
      </c>
      <c r="J103" s="492">
        <v>2</v>
      </c>
      <c r="K103" s="493">
        <v>2</v>
      </c>
      <c r="L103" s="417">
        <f t="shared" si="19"/>
        <v>2</v>
      </c>
      <c r="M103" s="404">
        <f t="shared" si="30"/>
        <v>2</v>
      </c>
      <c r="N103" s="401" t="str">
        <f t="shared" si="15"/>
        <v>E+</v>
      </c>
      <c r="O103" s="396"/>
      <c r="P103" s="491">
        <v>2</v>
      </c>
      <c r="Q103" s="492">
        <v>2</v>
      </c>
      <c r="R103" s="492">
        <v>2</v>
      </c>
      <c r="S103" s="493">
        <v>2</v>
      </c>
      <c r="T103" s="420">
        <f t="shared" si="21"/>
        <v>2</v>
      </c>
      <c r="U103" s="491">
        <v>2</v>
      </c>
      <c r="V103" s="492">
        <v>2</v>
      </c>
      <c r="W103" s="492">
        <v>2</v>
      </c>
      <c r="X103" s="493">
        <v>2</v>
      </c>
      <c r="Y103" s="417">
        <f t="shared" si="22"/>
        <v>2</v>
      </c>
      <c r="Z103" s="404">
        <f t="shared" si="31"/>
        <v>2</v>
      </c>
      <c r="AA103" s="401" t="str">
        <f t="shared" si="16"/>
        <v>E+</v>
      </c>
      <c r="AB103" s="423">
        <v>2</v>
      </c>
      <c r="AC103" s="632">
        <v>2</v>
      </c>
      <c r="AD103" s="412" t="str">
        <f t="shared" si="17"/>
        <v>E+</v>
      </c>
      <c r="AE103" s="408">
        <f t="shared" si="24"/>
        <v>2</v>
      </c>
      <c r="AF103" s="288"/>
      <c r="AG103" s="468">
        <f t="shared" si="25"/>
        <v>2</v>
      </c>
      <c r="AH103" s="480">
        <f t="shared" si="26"/>
        <v>1.4</v>
      </c>
      <c r="AI103" s="474">
        <f t="shared" si="27"/>
        <v>0.6</v>
      </c>
      <c r="AJ103" s="477" t="str">
        <f t="shared" si="28"/>
        <v>E+</v>
      </c>
      <c r="AK103" s="483">
        <f t="shared" si="29"/>
        <v>2</v>
      </c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661"/>
      <c r="BD103" s="661"/>
      <c r="BE103" s="661"/>
      <c r="BF103" s="661"/>
    </row>
    <row r="104" spans="1:58" ht="62.25" x14ac:dyDescent="0.9">
      <c r="A104" s="430">
        <v>35</v>
      </c>
      <c r="B104" s="776">
        <f>DATOS!F42</f>
        <v>0</v>
      </c>
      <c r="C104" s="491">
        <v>2</v>
      </c>
      <c r="D104" s="492">
        <v>2</v>
      </c>
      <c r="E104" s="492">
        <v>2</v>
      </c>
      <c r="F104" s="493">
        <v>2</v>
      </c>
      <c r="G104" s="417">
        <f t="shared" si="18"/>
        <v>2</v>
      </c>
      <c r="H104" s="491">
        <v>2</v>
      </c>
      <c r="I104" s="492">
        <v>2</v>
      </c>
      <c r="J104" s="492">
        <v>2</v>
      </c>
      <c r="K104" s="493">
        <v>2</v>
      </c>
      <c r="L104" s="417">
        <f t="shared" si="19"/>
        <v>2</v>
      </c>
      <c r="M104" s="404">
        <f t="shared" si="30"/>
        <v>2</v>
      </c>
      <c r="N104" s="401" t="str">
        <f t="shared" si="15"/>
        <v>E+</v>
      </c>
      <c r="O104" s="396"/>
      <c r="P104" s="491">
        <v>2</v>
      </c>
      <c r="Q104" s="492">
        <v>2</v>
      </c>
      <c r="R104" s="492">
        <v>2</v>
      </c>
      <c r="S104" s="493">
        <v>2</v>
      </c>
      <c r="T104" s="420">
        <f t="shared" si="21"/>
        <v>2</v>
      </c>
      <c r="U104" s="491">
        <v>2</v>
      </c>
      <c r="V104" s="492">
        <v>2</v>
      </c>
      <c r="W104" s="492">
        <v>2</v>
      </c>
      <c r="X104" s="493">
        <v>2</v>
      </c>
      <c r="Y104" s="417">
        <f t="shared" si="22"/>
        <v>2</v>
      </c>
      <c r="Z104" s="404">
        <f t="shared" si="31"/>
        <v>2</v>
      </c>
      <c r="AA104" s="401" t="str">
        <f t="shared" si="16"/>
        <v>E+</v>
      </c>
      <c r="AB104" s="423">
        <v>2</v>
      </c>
      <c r="AC104" s="632">
        <v>2</v>
      </c>
      <c r="AD104" s="412" t="str">
        <f t="shared" si="17"/>
        <v>E+</v>
      </c>
      <c r="AE104" s="408">
        <f t="shared" si="24"/>
        <v>2</v>
      </c>
      <c r="AF104" s="288"/>
      <c r="AG104" s="468">
        <f t="shared" si="25"/>
        <v>2</v>
      </c>
      <c r="AH104" s="480">
        <f t="shared" si="26"/>
        <v>1.4</v>
      </c>
      <c r="AI104" s="474">
        <f t="shared" si="27"/>
        <v>0.6</v>
      </c>
      <c r="AJ104" s="477" t="str">
        <f t="shared" si="28"/>
        <v>E+</v>
      </c>
      <c r="AK104" s="483">
        <f t="shared" si="29"/>
        <v>2</v>
      </c>
      <c r="AL104" s="661"/>
      <c r="AM104" s="661"/>
      <c r="AN104" s="661"/>
      <c r="AO104" s="661"/>
      <c r="AP104" s="661"/>
      <c r="AQ104" s="661"/>
      <c r="AR104" s="661"/>
      <c r="AS104" s="661"/>
      <c r="AT104" s="661"/>
      <c r="AU104" s="661"/>
      <c r="AV104" s="661"/>
      <c r="AW104" s="661"/>
      <c r="AX104" s="661"/>
      <c r="AY104" s="661"/>
      <c r="AZ104" s="661"/>
      <c r="BA104" s="661"/>
      <c r="BB104" s="661"/>
      <c r="BC104" s="661"/>
      <c r="BD104" s="661"/>
      <c r="BE104" s="661"/>
      <c r="BF104" s="661"/>
    </row>
    <row r="105" spans="1:58" ht="62.25" x14ac:dyDescent="0.9">
      <c r="A105" s="430">
        <v>36</v>
      </c>
      <c r="B105" s="776">
        <f>DATOS!F43</f>
        <v>0</v>
      </c>
      <c r="C105" s="491">
        <v>2</v>
      </c>
      <c r="D105" s="492">
        <v>2</v>
      </c>
      <c r="E105" s="492">
        <v>2</v>
      </c>
      <c r="F105" s="493">
        <v>2</v>
      </c>
      <c r="G105" s="417">
        <f t="shared" si="18"/>
        <v>2</v>
      </c>
      <c r="H105" s="491">
        <v>2</v>
      </c>
      <c r="I105" s="492">
        <v>2</v>
      </c>
      <c r="J105" s="492">
        <v>2</v>
      </c>
      <c r="K105" s="493">
        <v>2</v>
      </c>
      <c r="L105" s="417">
        <f t="shared" si="19"/>
        <v>2</v>
      </c>
      <c r="M105" s="404">
        <f t="shared" si="30"/>
        <v>2</v>
      </c>
      <c r="N105" s="401" t="str">
        <f t="shared" si="15"/>
        <v>E+</v>
      </c>
      <c r="O105" s="396"/>
      <c r="P105" s="491">
        <v>2</v>
      </c>
      <c r="Q105" s="492">
        <v>2</v>
      </c>
      <c r="R105" s="492">
        <v>2</v>
      </c>
      <c r="S105" s="493">
        <v>2</v>
      </c>
      <c r="T105" s="420">
        <f t="shared" si="21"/>
        <v>2</v>
      </c>
      <c r="U105" s="491">
        <v>2</v>
      </c>
      <c r="V105" s="492">
        <v>2</v>
      </c>
      <c r="W105" s="492">
        <v>2</v>
      </c>
      <c r="X105" s="493">
        <v>2</v>
      </c>
      <c r="Y105" s="417">
        <f t="shared" si="22"/>
        <v>2</v>
      </c>
      <c r="Z105" s="404">
        <f t="shared" si="31"/>
        <v>2</v>
      </c>
      <c r="AA105" s="401" t="str">
        <f t="shared" si="16"/>
        <v>E+</v>
      </c>
      <c r="AB105" s="423">
        <v>2</v>
      </c>
      <c r="AC105" s="632">
        <v>2</v>
      </c>
      <c r="AD105" s="412" t="str">
        <f t="shared" si="17"/>
        <v>E+</v>
      </c>
      <c r="AE105" s="408">
        <f t="shared" si="24"/>
        <v>2</v>
      </c>
      <c r="AF105" s="288"/>
      <c r="AG105" s="468">
        <f t="shared" si="25"/>
        <v>2</v>
      </c>
      <c r="AH105" s="480">
        <f t="shared" si="26"/>
        <v>1.4</v>
      </c>
      <c r="AI105" s="474">
        <f t="shared" si="27"/>
        <v>0.6</v>
      </c>
      <c r="AJ105" s="477" t="str">
        <f t="shared" si="28"/>
        <v>E+</v>
      </c>
      <c r="AK105" s="483">
        <f t="shared" si="29"/>
        <v>2</v>
      </c>
      <c r="AL105" s="661"/>
      <c r="AM105" s="661"/>
      <c r="AN105" s="661"/>
      <c r="AO105" s="661"/>
      <c r="AP105" s="661"/>
      <c r="AQ105" s="661"/>
      <c r="AR105" s="661"/>
      <c r="AS105" s="661"/>
      <c r="AT105" s="661"/>
      <c r="AU105" s="661"/>
      <c r="AV105" s="661"/>
      <c r="AW105" s="661"/>
      <c r="AX105" s="661"/>
      <c r="AY105" s="661"/>
      <c r="AZ105" s="661"/>
      <c r="BA105" s="661"/>
      <c r="BB105" s="661"/>
      <c r="BC105" s="661"/>
      <c r="BD105" s="661"/>
      <c r="BE105" s="661"/>
      <c r="BF105" s="661"/>
    </row>
    <row r="106" spans="1:58" ht="62.25" x14ac:dyDescent="0.9">
      <c r="A106" s="430">
        <v>37</v>
      </c>
      <c r="B106" s="776">
        <f>DATOS!F44</f>
        <v>0</v>
      </c>
      <c r="C106" s="491">
        <v>1</v>
      </c>
      <c r="D106" s="492">
        <v>1</v>
      </c>
      <c r="E106" s="492">
        <v>1</v>
      </c>
      <c r="F106" s="493">
        <v>1</v>
      </c>
      <c r="G106" s="417">
        <f t="shared" si="18"/>
        <v>1</v>
      </c>
      <c r="H106" s="491">
        <v>1</v>
      </c>
      <c r="I106" s="492">
        <v>1</v>
      </c>
      <c r="J106" s="492">
        <v>1</v>
      </c>
      <c r="K106" s="493">
        <v>1</v>
      </c>
      <c r="L106" s="417">
        <f t="shared" si="19"/>
        <v>1</v>
      </c>
      <c r="M106" s="404">
        <f t="shared" si="30"/>
        <v>1</v>
      </c>
      <c r="N106" s="401" t="str">
        <f t="shared" si="15"/>
        <v>E-</v>
      </c>
      <c r="O106" s="396"/>
      <c r="P106" s="491">
        <v>1</v>
      </c>
      <c r="Q106" s="492">
        <v>1</v>
      </c>
      <c r="R106" s="492">
        <v>1</v>
      </c>
      <c r="S106" s="493">
        <v>1</v>
      </c>
      <c r="T106" s="420">
        <f t="shared" si="21"/>
        <v>1</v>
      </c>
      <c r="U106" s="491">
        <v>1</v>
      </c>
      <c r="V106" s="492">
        <v>1</v>
      </c>
      <c r="W106" s="492">
        <v>1</v>
      </c>
      <c r="X106" s="493">
        <v>1</v>
      </c>
      <c r="Y106" s="417">
        <f t="shared" si="22"/>
        <v>1</v>
      </c>
      <c r="Z106" s="404">
        <f t="shared" si="31"/>
        <v>1</v>
      </c>
      <c r="AA106" s="401" t="str">
        <f t="shared" si="16"/>
        <v>E-</v>
      </c>
      <c r="AB106" s="423">
        <v>1</v>
      </c>
      <c r="AC106" s="632">
        <v>1</v>
      </c>
      <c r="AD106" s="412" t="str">
        <f t="shared" si="17"/>
        <v>E-</v>
      </c>
      <c r="AE106" s="408">
        <f t="shared" si="24"/>
        <v>1</v>
      </c>
      <c r="AF106" s="288"/>
      <c r="AG106" s="468">
        <f t="shared" si="25"/>
        <v>1</v>
      </c>
      <c r="AH106" s="480">
        <f t="shared" si="26"/>
        <v>0.7</v>
      </c>
      <c r="AI106" s="474">
        <f t="shared" si="27"/>
        <v>0.3</v>
      </c>
      <c r="AJ106" s="477" t="str">
        <f t="shared" si="28"/>
        <v>E-</v>
      </c>
      <c r="AK106" s="483">
        <f t="shared" si="29"/>
        <v>1</v>
      </c>
      <c r="AL106" s="661"/>
      <c r="AM106" s="661"/>
      <c r="AN106" s="661"/>
      <c r="AO106" s="661"/>
      <c r="AP106" s="661"/>
      <c r="AQ106" s="661"/>
      <c r="AR106" s="661"/>
      <c r="AS106" s="661"/>
      <c r="AT106" s="661"/>
      <c r="AU106" s="661"/>
      <c r="AV106" s="661"/>
      <c r="AW106" s="661"/>
      <c r="AX106" s="661"/>
      <c r="AY106" s="661"/>
      <c r="AZ106" s="661"/>
      <c r="BA106" s="661"/>
      <c r="BB106" s="661"/>
      <c r="BC106" s="661"/>
      <c r="BD106" s="661"/>
      <c r="BE106" s="661"/>
      <c r="BF106" s="661"/>
    </row>
    <row r="107" spans="1:58" ht="62.25" x14ac:dyDescent="0.9">
      <c r="A107" s="430">
        <v>38</v>
      </c>
      <c r="B107" s="776">
        <f>DATOS!F45</f>
        <v>0</v>
      </c>
      <c r="C107" s="491">
        <v>1</v>
      </c>
      <c r="D107" s="492">
        <v>1</v>
      </c>
      <c r="E107" s="492">
        <v>1</v>
      </c>
      <c r="F107" s="493">
        <v>1</v>
      </c>
      <c r="G107" s="417">
        <f t="shared" si="18"/>
        <v>1</v>
      </c>
      <c r="H107" s="491">
        <v>1</v>
      </c>
      <c r="I107" s="492">
        <v>1</v>
      </c>
      <c r="J107" s="492">
        <v>1</v>
      </c>
      <c r="K107" s="493">
        <v>1</v>
      </c>
      <c r="L107" s="417">
        <f t="shared" si="19"/>
        <v>1</v>
      </c>
      <c r="M107" s="404">
        <f t="shared" si="30"/>
        <v>1</v>
      </c>
      <c r="N107" s="401" t="str">
        <f t="shared" si="15"/>
        <v>E-</v>
      </c>
      <c r="O107" s="396"/>
      <c r="P107" s="491">
        <v>1</v>
      </c>
      <c r="Q107" s="492">
        <v>1</v>
      </c>
      <c r="R107" s="492">
        <v>1</v>
      </c>
      <c r="S107" s="493">
        <v>1</v>
      </c>
      <c r="T107" s="420">
        <f t="shared" si="21"/>
        <v>1</v>
      </c>
      <c r="U107" s="491">
        <v>1</v>
      </c>
      <c r="V107" s="492">
        <v>1</v>
      </c>
      <c r="W107" s="492">
        <v>1</v>
      </c>
      <c r="X107" s="493">
        <v>1</v>
      </c>
      <c r="Y107" s="417">
        <f t="shared" si="22"/>
        <v>1</v>
      </c>
      <c r="Z107" s="404">
        <f t="shared" si="31"/>
        <v>1</v>
      </c>
      <c r="AA107" s="401" t="str">
        <f t="shared" si="16"/>
        <v>E-</v>
      </c>
      <c r="AB107" s="423">
        <v>1</v>
      </c>
      <c r="AC107" s="632">
        <v>1</v>
      </c>
      <c r="AD107" s="412" t="str">
        <f t="shared" si="17"/>
        <v>E-</v>
      </c>
      <c r="AE107" s="408">
        <f t="shared" si="24"/>
        <v>1</v>
      </c>
      <c r="AF107" s="288"/>
      <c r="AG107" s="468">
        <f t="shared" si="25"/>
        <v>1</v>
      </c>
      <c r="AH107" s="480">
        <f t="shared" si="26"/>
        <v>0.7</v>
      </c>
      <c r="AI107" s="474">
        <f t="shared" si="27"/>
        <v>0.3</v>
      </c>
      <c r="AJ107" s="477" t="str">
        <f t="shared" si="28"/>
        <v>E-</v>
      </c>
      <c r="AK107" s="483">
        <f t="shared" si="29"/>
        <v>1</v>
      </c>
      <c r="AL107" s="661"/>
      <c r="AM107" s="661"/>
      <c r="AN107" s="661"/>
      <c r="AO107" s="661"/>
      <c r="AP107" s="661"/>
      <c r="AQ107" s="661"/>
      <c r="AR107" s="661"/>
      <c r="AS107" s="661"/>
      <c r="AT107" s="661"/>
      <c r="AU107" s="661"/>
      <c r="AV107" s="661"/>
      <c r="AW107" s="661"/>
      <c r="AX107" s="661"/>
      <c r="AY107" s="661"/>
      <c r="AZ107" s="661"/>
      <c r="BA107" s="661"/>
      <c r="BB107" s="661"/>
      <c r="BC107" s="661"/>
      <c r="BD107" s="661"/>
      <c r="BE107" s="661"/>
      <c r="BF107" s="661"/>
    </row>
    <row r="108" spans="1:58" ht="62.25" x14ac:dyDescent="0.9">
      <c r="A108" s="430">
        <v>39</v>
      </c>
      <c r="B108" s="776">
        <f>DATOS!F46</f>
        <v>0</v>
      </c>
      <c r="C108" s="491">
        <v>1</v>
      </c>
      <c r="D108" s="492">
        <v>1</v>
      </c>
      <c r="E108" s="492">
        <v>1</v>
      </c>
      <c r="F108" s="493">
        <v>1</v>
      </c>
      <c r="G108" s="417">
        <f t="shared" si="18"/>
        <v>1</v>
      </c>
      <c r="H108" s="491">
        <v>1</v>
      </c>
      <c r="I108" s="492">
        <v>1</v>
      </c>
      <c r="J108" s="492">
        <v>1</v>
      </c>
      <c r="K108" s="493">
        <v>1</v>
      </c>
      <c r="L108" s="417">
        <f t="shared" si="19"/>
        <v>1</v>
      </c>
      <c r="M108" s="404">
        <f t="shared" si="30"/>
        <v>1</v>
      </c>
      <c r="N108" s="401" t="str">
        <f t="shared" si="15"/>
        <v>E-</v>
      </c>
      <c r="O108" s="396"/>
      <c r="P108" s="491">
        <v>1</v>
      </c>
      <c r="Q108" s="492">
        <v>1</v>
      </c>
      <c r="R108" s="492">
        <v>1</v>
      </c>
      <c r="S108" s="493">
        <v>1</v>
      </c>
      <c r="T108" s="420">
        <f t="shared" si="21"/>
        <v>1</v>
      </c>
      <c r="U108" s="491">
        <v>1</v>
      </c>
      <c r="V108" s="492">
        <v>1</v>
      </c>
      <c r="W108" s="492">
        <v>1</v>
      </c>
      <c r="X108" s="493">
        <v>1</v>
      </c>
      <c r="Y108" s="417">
        <f t="shared" si="22"/>
        <v>1</v>
      </c>
      <c r="Z108" s="404">
        <f t="shared" si="31"/>
        <v>1</v>
      </c>
      <c r="AA108" s="401" t="str">
        <f t="shared" si="16"/>
        <v>E-</v>
      </c>
      <c r="AB108" s="423">
        <v>1</v>
      </c>
      <c r="AC108" s="632">
        <v>1</v>
      </c>
      <c r="AD108" s="412" t="str">
        <f t="shared" si="17"/>
        <v>E-</v>
      </c>
      <c r="AE108" s="408">
        <f t="shared" si="24"/>
        <v>1</v>
      </c>
      <c r="AF108" s="288"/>
      <c r="AG108" s="468">
        <f t="shared" si="25"/>
        <v>1</v>
      </c>
      <c r="AH108" s="480">
        <f t="shared" si="26"/>
        <v>0.7</v>
      </c>
      <c r="AI108" s="474">
        <f t="shared" si="27"/>
        <v>0.3</v>
      </c>
      <c r="AJ108" s="477" t="str">
        <f t="shared" si="28"/>
        <v>E-</v>
      </c>
      <c r="AK108" s="483">
        <f t="shared" si="29"/>
        <v>1</v>
      </c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661"/>
      <c r="BD108" s="661"/>
      <c r="BE108" s="661"/>
      <c r="BF108" s="661"/>
    </row>
    <row r="109" spans="1:58" ht="63" thickBot="1" x14ac:dyDescent="0.95">
      <c r="A109" s="431">
        <v>40</v>
      </c>
      <c r="B109" s="777">
        <f>DATOS!F47</f>
        <v>0</v>
      </c>
      <c r="C109" s="494">
        <v>1</v>
      </c>
      <c r="D109" s="495">
        <v>1</v>
      </c>
      <c r="E109" s="495">
        <v>1</v>
      </c>
      <c r="F109" s="496">
        <v>1</v>
      </c>
      <c r="G109" s="418">
        <f t="shared" si="18"/>
        <v>1</v>
      </c>
      <c r="H109" s="494">
        <v>1</v>
      </c>
      <c r="I109" s="495">
        <v>1</v>
      </c>
      <c r="J109" s="495">
        <v>1</v>
      </c>
      <c r="K109" s="496">
        <v>1</v>
      </c>
      <c r="L109" s="418">
        <f t="shared" si="19"/>
        <v>1</v>
      </c>
      <c r="M109" s="405">
        <f t="shared" si="30"/>
        <v>1</v>
      </c>
      <c r="N109" s="402" t="str">
        <f t="shared" si="15"/>
        <v>E-</v>
      </c>
      <c r="O109" s="397"/>
      <c r="P109" s="494">
        <v>1</v>
      </c>
      <c r="Q109" s="495">
        <v>1</v>
      </c>
      <c r="R109" s="495">
        <v>1</v>
      </c>
      <c r="S109" s="496">
        <v>1</v>
      </c>
      <c r="T109" s="421">
        <f t="shared" si="21"/>
        <v>1</v>
      </c>
      <c r="U109" s="494">
        <v>1</v>
      </c>
      <c r="V109" s="495">
        <v>1</v>
      </c>
      <c r="W109" s="495">
        <v>1</v>
      </c>
      <c r="X109" s="496">
        <v>1</v>
      </c>
      <c r="Y109" s="418">
        <f t="shared" si="22"/>
        <v>1</v>
      </c>
      <c r="Z109" s="405">
        <f t="shared" si="31"/>
        <v>1</v>
      </c>
      <c r="AA109" s="402" t="str">
        <f t="shared" si="16"/>
        <v>E-</v>
      </c>
      <c r="AB109" s="424">
        <v>1</v>
      </c>
      <c r="AC109" s="633">
        <v>1</v>
      </c>
      <c r="AD109" s="413" t="str">
        <f t="shared" si="17"/>
        <v>E-</v>
      </c>
      <c r="AE109" s="409">
        <f t="shared" si="24"/>
        <v>1</v>
      </c>
      <c r="AF109" s="289"/>
      <c r="AG109" s="469">
        <f t="shared" si="25"/>
        <v>1</v>
      </c>
      <c r="AH109" s="481">
        <f t="shared" si="26"/>
        <v>0.7</v>
      </c>
      <c r="AI109" s="475">
        <f t="shared" si="27"/>
        <v>0.3</v>
      </c>
      <c r="AJ109" s="478" t="str">
        <f t="shared" si="28"/>
        <v>E-</v>
      </c>
      <c r="AK109" s="484">
        <f t="shared" si="29"/>
        <v>1</v>
      </c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661"/>
      <c r="BD109" s="661"/>
      <c r="BE109" s="661"/>
      <c r="BF109" s="661"/>
    </row>
    <row r="110" spans="1:58" ht="63" thickBot="1" x14ac:dyDescent="0.95">
      <c r="A110" s="385"/>
      <c r="E110" s="442" t="s">
        <v>168</v>
      </c>
      <c r="F110" s="440" t="s">
        <v>929</v>
      </c>
      <c r="G110" s="441" t="s">
        <v>169</v>
      </c>
      <c r="H110" s="384"/>
      <c r="I110" s="384"/>
      <c r="J110" s="384"/>
      <c r="K110" s="384"/>
      <c r="L110" s="224"/>
      <c r="M110" s="224"/>
      <c r="N110" s="224"/>
      <c r="O110" s="224"/>
      <c r="P110" s="384"/>
      <c r="Q110" s="384"/>
      <c r="R110" s="384"/>
      <c r="S110" s="384"/>
      <c r="T110" s="224"/>
      <c r="U110" s="384"/>
      <c r="V110" s="384"/>
      <c r="W110" s="384"/>
      <c r="X110" s="384"/>
      <c r="Y110" s="377"/>
      <c r="Z110" s="377"/>
      <c r="AA110" s="377"/>
      <c r="AB110" s="377"/>
      <c r="AC110" s="1040" t="s">
        <v>157</v>
      </c>
      <c r="AD110" s="1041"/>
      <c r="AE110" s="378">
        <f>AVERAGE(AE70:AE90)</f>
        <v>8.4285714285714288</v>
      </c>
      <c r="AF110" s="228"/>
      <c r="AG110" s="381"/>
      <c r="AH110" s="1040" t="s">
        <v>157</v>
      </c>
      <c r="AI110" s="1322"/>
      <c r="AJ110" s="470"/>
      <c r="AK110" s="471">
        <f>AVERAGE(AK70:AK90)</f>
        <v>8.4285714285714288</v>
      </c>
      <c r="AL110" s="662"/>
      <c r="AM110" s="662"/>
      <c r="AN110" s="662"/>
      <c r="AO110" s="662"/>
      <c r="AP110" s="662"/>
      <c r="AQ110" s="662"/>
      <c r="AR110" s="662"/>
      <c r="AS110" s="662"/>
      <c r="AT110" s="662"/>
      <c r="AU110" s="662"/>
      <c r="AV110" s="662"/>
      <c r="AW110" s="662"/>
      <c r="AX110" s="662"/>
      <c r="AY110" s="662"/>
      <c r="AZ110" s="662"/>
      <c r="BA110" s="662"/>
      <c r="BB110" s="662"/>
      <c r="BC110" s="662"/>
      <c r="BD110" s="662"/>
      <c r="BE110" s="662"/>
      <c r="BF110" s="662"/>
    </row>
    <row r="111" spans="1:58" ht="63" thickBot="1" x14ac:dyDescent="0.95">
      <c r="A111" s="385"/>
      <c r="B111" s="1042" t="s">
        <v>228</v>
      </c>
      <c r="C111" s="1043"/>
      <c r="D111" s="1044"/>
      <c r="E111" s="443" t="s">
        <v>170</v>
      </c>
      <c r="F111" s="444">
        <f>COUNTIFS($V$14:$V$53, "&gt;=8", $V$14:$V$53, "&lt;=10")</f>
        <v>14</v>
      </c>
      <c r="G111" s="449">
        <f>COUNTIFS($G$14:$G$52, "&gt;=8", $G$14:$G$52, "&lt;=10") / COUNT($G$14:$G$52)</f>
        <v>0.35897435897435898</v>
      </c>
      <c r="K111" s="384"/>
      <c r="L111" s="224"/>
      <c r="M111" s="224"/>
      <c r="N111" s="224"/>
      <c r="O111" s="224"/>
      <c r="P111" s="384"/>
      <c r="Q111" s="384"/>
      <c r="R111" s="384"/>
      <c r="S111" s="384"/>
      <c r="T111" s="224"/>
      <c r="U111" s="384"/>
      <c r="V111" s="384"/>
      <c r="W111" s="384"/>
      <c r="X111" s="384"/>
      <c r="Y111" s="377"/>
      <c r="Z111" s="377"/>
      <c r="AA111" s="377"/>
      <c r="AB111" s="377"/>
      <c r="AC111" s="1040" t="s">
        <v>158</v>
      </c>
      <c r="AD111" s="1045"/>
      <c r="AE111" s="379">
        <f>DATOS!C73</f>
        <v>0</v>
      </c>
      <c r="AF111" s="280"/>
      <c r="AG111" s="381"/>
      <c r="AH111" s="1320" t="s">
        <v>158</v>
      </c>
      <c r="AI111" s="1320"/>
      <c r="AJ111" s="472"/>
      <c r="AK111" s="379">
        <f>DATOS!I73</f>
        <v>0</v>
      </c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</row>
    <row r="112" spans="1:58" x14ac:dyDescent="0.9">
      <c r="B112" s="1027" t="s">
        <v>231</v>
      </c>
      <c r="C112" s="1028"/>
      <c r="D112" s="1029"/>
      <c r="E112" s="445" t="s">
        <v>171</v>
      </c>
      <c r="F112" s="446">
        <f>COUNTIFS($V$14:$V$53, "&gt;=5", $V$14:$V$53, "&lt;=7")</f>
        <v>11</v>
      </c>
      <c r="G112" s="450">
        <f>COUNTIFS($G$14:$G$52, "&gt;=5", $G$14:$G$52, "&lt;=7") / COUNT($G$14:$G$52)</f>
        <v>0.28205128205128205</v>
      </c>
      <c r="K112" s="391"/>
      <c r="L112" s="376"/>
      <c r="M112" s="376"/>
      <c r="N112" s="376"/>
      <c r="O112" s="376"/>
      <c r="P112" s="391"/>
      <c r="Q112" s="391"/>
      <c r="R112" s="391"/>
      <c r="S112" s="391"/>
      <c r="T112" s="376"/>
      <c r="U112" s="384"/>
      <c r="V112" s="384"/>
      <c r="W112" s="384"/>
      <c r="X112" s="384"/>
      <c r="Y112" s="229"/>
      <c r="Z112" s="229"/>
      <c r="AA112" s="229"/>
      <c r="AB112" s="229"/>
      <c r="AC112" s="221"/>
      <c r="AD112" s="229"/>
      <c r="AE112" s="229"/>
      <c r="AF112" s="229"/>
      <c r="AG112" s="223"/>
      <c r="AH112" s="223"/>
      <c r="AI112" s="221"/>
      <c r="AJ112" s="221"/>
      <c r="AK112" s="221"/>
      <c r="AL112" s="221"/>
      <c r="AM112" s="221"/>
      <c r="AN112" s="221"/>
      <c r="AO112" s="221"/>
      <c r="AP112" s="221"/>
      <c r="AQ112" s="221"/>
      <c r="AR112" s="221"/>
      <c r="AS112" s="221"/>
      <c r="AT112" s="221"/>
      <c r="AU112" s="221"/>
      <c r="AV112" s="221"/>
      <c r="AW112" s="221"/>
      <c r="AX112" s="221"/>
      <c r="AY112" s="221"/>
      <c r="AZ112" s="221"/>
      <c r="BA112" s="221"/>
      <c r="BB112" s="221"/>
      <c r="BC112" s="221"/>
      <c r="BD112" s="221"/>
      <c r="BE112" s="221"/>
      <c r="BF112" s="221"/>
    </row>
    <row r="113" spans="1:58" ht="63" thickBot="1" x14ac:dyDescent="0.95">
      <c r="B113" s="1030" t="s">
        <v>234</v>
      </c>
      <c r="C113" s="1031"/>
      <c r="D113" s="1032"/>
      <c r="E113" s="447" t="s">
        <v>172</v>
      </c>
      <c r="F113" s="448">
        <f>COUNTIFS($V$14:$V$53, "&gt;=1", $V$14:$V$53, "&lt;=4")</f>
        <v>14</v>
      </c>
      <c r="G113" s="451">
        <f>COUNTIFS($G$14:$G$52, "&gt;=1", $G$14:$G$52, "&lt;=4") / COUNT($G$14:$G$52)</f>
        <v>0.35897435897435898</v>
      </c>
      <c r="K113" s="391"/>
      <c r="L113" s="376"/>
      <c r="M113" s="376"/>
      <c r="N113" s="376"/>
      <c r="O113" s="376"/>
      <c r="P113" s="391"/>
      <c r="Q113" s="1306" t="s">
        <v>111</v>
      </c>
      <c r="R113" s="1306"/>
      <c r="U113" s="1321" t="s">
        <v>310</v>
      </c>
      <c r="V113" s="1321"/>
      <c r="W113" s="389"/>
      <c r="X113" s="1035" t="s">
        <v>917</v>
      </c>
      <c r="Y113" s="1035"/>
      <c r="Z113" s="1035"/>
      <c r="AA113" s="1036" t="s">
        <v>918</v>
      </c>
      <c r="AB113" s="1036"/>
      <c r="AC113" s="1036"/>
      <c r="AD113" s="1036"/>
      <c r="AE113" s="1036"/>
      <c r="AF113" s="229"/>
      <c r="AG113" s="223"/>
      <c r="AH113" s="223"/>
      <c r="AI113" s="221"/>
      <c r="AJ113" s="221"/>
      <c r="AK113" s="221"/>
      <c r="AL113" s="221"/>
      <c r="AM113" s="221"/>
      <c r="AN113" s="221"/>
      <c r="AO113" s="221"/>
      <c r="AP113" s="221"/>
      <c r="AQ113" s="221"/>
      <c r="AR113" s="221"/>
      <c r="AS113" s="221"/>
      <c r="AT113" s="221"/>
      <c r="AU113" s="221"/>
      <c r="AV113" s="221"/>
      <c r="AW113" s="221"/>
      <c r="AX113" s="221"/>
      <c r="AY113" s="221"/>
      <c r="AZ113" s="221"/>
      <c r="BA113" s="221"/>
      <c r="BB113" s="221"/>
      <c r="BC113" s="221"/>
      <c r="BD113" s="221"/>
      <c r="BE113" s="221"/>
      <c r="BF113" s="221"/>
    </row>
    <row r="114" spans="1:58" ht="62.25" thickBot="1" x14ac:dyDescent="0.95">
      <c r="B114" s="1046" t="s">
        <v>173</v>
      </c>
      <c r="C114" s="1047"/>
      <c r="D114" s="1047"/>
      <c r="E114" s="1048"/>
      <c r="F114" s="452">
        <f>SUM(F111:F113)</f>
        <v>39</v>
      </c>
      <c r="G114" s="453">
        <f>DATOS!C73/28</f>
        <v>0</v>
      </c>
      <c r="K114" s="391"/>
      <c r="L114" s="376"/>
      <c r="M114" s="376"/>
      <c r="N114" s="376"/>
      <c r="O114" s="376"/>
      <c r="P114" s="391"/>
      <c r="Q114" s="391"/>
      <c r="R114" s="391"/>
      <c r="S114" s="391"/>
      <c r="T114" s="376"/>
      <c r="U114" s="384"/>
      <c r="V114" s="384"/>
      <c r="W114" s="384"/>
      <c r="X114" s="384"/>
      <c r="Y114" s="229"/>
      <c r="Z114" s="229"/>
      <c r="AA114" s="229"/>
      <c r="AB114" s="229"/>
      <c r="AC114" s="221"/>
      <c r="AD114" s="229"/>
      <c r="AE114" s="229"/>
      <c r="AF114" s="229"/>
      <c r="AG114" s="223"/>
      <c r="AH114" s="223"/>
      <c r="AI114" s="221"/>
      <c r="AJ114" s="221"/>
      <c r="AK114" s="221"/>
      <c r="AL114" s="221"/>
      <c r="AM114" s="221"/>
      <c r="AN114" s="221"/>
      <c r="AO114" s="221"/>
      <c r="AP114" s="221"/>
      <c r="AQ114" s="221"/>
      <c r="AR114" s="221"/>
      <c r="AS114" s="221"/>
      <c r="AT114" s="221"/>
      <c r="AU114" s="221"/>
      <c r="AV114" s="221"/>
      <c r="AW114" s="221"/>
      <c r="AX114" s="221"/>
      <c r="AY114" s="221"/>
      <c r="AZ114" s="221"/>
      <c r="BA114" s="221"/>
      <c r="BB114" s="221"/>
      <c r="BC114" s="221"/>
      <c r="BD114" s="221"/>
      <c r="BE114" s="221"/>
      <c r="BF114" s="221"/>
    </row>
    <row r="115" spans="1:58" ht="101.25" x14ac:dyDescent="0.9">
      <c r="A115" s="990" t="s">
        <v>0</v>
      </c>
      <c r="B115" s="990"/>
      <c r="C115" s="990"/>
      <c r="D115" s="990"/>
      <c r="E115" s="990"/>
      <c r="F115" s="990"/>
      <c r="G115" s="990"/>
      <c r="H115" s="990"/>
      <c r="I115" s="990"/>
      <c r="J115" s="990"/>
      <c r="K115" s="990"/>
      <c r="L115" s="990"/>
      <c r="M115" s="990"/>
      <c r="N115" s="990"/>
      <c r="O115" s="990"/>
      <c r="P115" s="990"/>
      <c r="Q115" s="990"/>
      <c r="R115" s="990"/>
      <c r="S115" s="990"/>
      <c r="T115" s="990"/>
      <c r="U115" s="990"/>
      <c r="V115" s="990"/>
      <c r="W115" s="990"/>
      <c r="X115" s="990"/>
      <c r="Y115" s="990"/>
      <c r="Z115" s="990"/>
      <c r="AA115" s="990"/>
      <c r="AB115" s="990"/>
      <c r="AC115" s="990"/>
      <c r="AD115" s="990"/>
      <c r="AE115" s="990"/>
      <c r="AF115" s="990"/>
      <c r="AG115" s="990"/>
      <c r="AH115" s="990"/>
      <c r="AI115" s="82"/>
      <c r="AJ115" s="82"/>
      <c r="AK115" s="82"/>
      <c r="AL115" s="82"/>
      <c r="AM115" s="82"/>
      <c r="AN115" s="82"/>
      <c r="AO115" s="82"/>
      <c r="AP115" s="82"/>
      <c r="AQ115" s="82"/>
      <c r="AR115" s="82"/>
      <c r="AS115" s="82"/>
      <c r="AT115" s="82"/>
      <c r="AU115" s="82"/>
      <c r="AV115" s="82"/>
      <c r="AW115" s="82"/>
      <c r="AX115" s="82"/>
      <c r="AY115" s="82"/>
      <c r="AZ115" s="82"/>
      <c r="BA115" s="82"/>
      <c r="BB115" s="82"/>
      <c r="BC115" s="82"/>
      <c r="BD115" s="82"/>
      <c r="BE115" s="82"/>
      <c r="BF115" s="82"/>
    </row>
    <row r="116" spans="1:58" ht="75" x14ac:dyDescent="0.9">
      <c r="A116" s="991" t="str">
        <f>DATOS!C9</f>
        <v>ESCUELA DE EDUCACIÓN BÀSICA PARTICULAR MINERVA</v>
      </c>
      <c r="B116" s="991"/>
      <c r="C116" s="991"/>
      <c r="D116" s="991"/>
      <c r="E116" s="991"/>
      <c r="F116" s="991"/>
      <c r="G116" s="991"/>
      <c r="H116" s="991"/>
      <c r="I116" s="991"/>
      <c r="J116" s="991"/>
      <c r="K116" s="991"/>
      <c r="L116" s="991"/>
      <c r="M116" s="991"/>
      <c r="N116" s="991"/>
      <c r="O116" s="991"/>
      <c r="P116" s="991"/>
      <c r="Q116" s="991"/>
      <c r="R116" s="991"/>
      <c r="S116" s="991"/>
      <c r="T116" s="991"/>
      <c r="U116" s="991"/>
      <c r="V116" s="991"/>
      <c r="W116" s="991"/>
      <c r="X116" s="991"/>
      <c r="Y116" s="991"/>
      <c r="Z116" s="991"/>
      <c r="AA116" s="991"/>
      <c r="AB116" s="991"/>
      <c r="AC116" s="991"/>
      <c r="AD116" s="991"/>
      <c r="AE116" s="991"/>
      <c r="AF116" s="991"/>
      <c r="AG116" s="991"/>
      <c r="AH116" s="991"/>
      <c r="AI116" s="83"/>
      <c r="AJ116" s="83"/>
      <c r="AK116" s="83"/>
      <c r="AL116" s="83"/>
      <c r="AM116" s="83"/>
      <c r="AN116" s="83"/>
      <c r="AO116" s="83"/>
      <c r="AP116" s="83"/>
      <c r="AQ116" s="83"/>
      <c r="AR116" s="83"/>
      <c r="AS116" s="83"/>
      <c r="AT116" s="83"/>
      <c r="AU116" s="83"/>
      <c r="AV116" s="83"/>
      <c r="AW116" s="83"/>
      <c r="AX116" s="83"/>
      <c r="AY116" s="83"/>
      <c r="AZ116" s="83"/>
      <c r="BA116" s="83"/>
      <c r="BB116" s="83"/>
      <c r="BC116" s="83"/>
      <c r="BD116" s="83"/>
      <c r="BE116" s="83"/>
      <c r="BF116" s="83"/>
    </row>
    <row r="117" spans="1:58" ht="69" x14ac:dyDescent="0.9">
      <c r="A117" s="992" t="s">
        <v>288</v>
      </c>
      <c r="B117" s="992"/>
      <c r="C117" s="992"/>
      <c r="D117" s="992"/>
      <c r="E117" s="992"/>
      <c r="F117" s="992"/>
      <c r="G117" s="992"/>
      <c r="H117" s="992"/>
      <c r="I117" s="992"/>
      <c r="J117" s="992"/>
      <c r="K117" s="992"/>
      <c r="L117" s="992"/>
      <c r="M117" s="992"/>
      <c r="N117" s="992"/>
      <c r="O117" s="992"/>
      <c r="P117" s="992"/>
      <c r="Q117" s="992"/>
      <c r="R117" s="992"/>
      <c r="S117" s="992"/>
      <c r="T117" s="992"/>
      <c r="U117" s="992"/>
      <c r="V117" s="992"/>
      <c r="W117" s="992"/>
      <c r="X117" s="992"/>
      <c r="Y117" s="992"/>
      <c r="Z117" s="992"/>
      <c r="AA117" s="992"/>
      <c r="AB117" s="992"/>
      <c r="AC117" s="992"/>
      <c r="AD117" s="992"/>
      <c r="AE117" s="992"/>
      <c r="AF117" s="992"/>
      <c r="AG117" s="992"/>
      <c r="AH117" s="992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</row>
    <row r="118" spans="1:58" x14ac:dyDescent="0.9">
      <c r="A118" s="993" t="s">
        <v>928</v>
      </c>
      <c r="B118" s="993"/>
      <c r="C118" s="993"/>
      <c r="D118" s="993"/>
      <c r="E118" s="993"/>
      <c r="F118" s="993"/>
      <c r="G118" s="993"/>
      <c r="H118" s="993"/>
      <c r="I118" s="993"/>
      <c r="J118" s="993"/>
      <c r="K118" s="993"/>
      <c r="L118" s="993"/>
      <c r="M118" s="993"/>
      <c r="N118" s="993"/>
      <c r="O118" s="993"/>
      <c r="P118" s="993"/>
      <c r="Q118" s="993"/>
      <c r="R118" s="993"/>
      <c r="S118" s="993"/>
      <c r="T118" s="993"/>
      <c r="U118" s="993"/>
      <c r="V118" s="993"/>
      <c r="W118" s="993"/>
      <c r="X118" s="993"/>
      <c r="Y118" s="993"/>
      <c r="Z118" s="993"/>
      <c r="AA118" s="993"/>
      <c r="AB118" s="993"/>
      <c r="AC118" s="993"/>
      <c r="AD118" s="993"/>
      <c r="AE118" s="993"/>
      <c r="AF118" s="993"/>
      <c r="AG118" s="993"/>
      <c r="AH118" s="993"/>
    </row>
    <row r="119" spans="1:58" x14ac:dyDescent="0.9">
      <c r="A119" s="385"/>
      <c r="B119" s="774"/>
      <c r="C119" s="390"/>
      <c r="D119" s="390"/>
      <c r="E119" s="390"/>
      <c r="F119" s="390"/>
      <c r="G119" s="45"/>
      <c r="H119" s="390"/>
      <c r="I119" s="390"/>
      <c r="J119" s="390"/>
      <c r="K119" s="390"/>
      <c r="L119" s="45"/>
      <c r="M119" s="45"/>
      <c r="N119" s="45"/>
      <c r="O119" s="45"/>
      <c r="P119" s="390"/>
      <c r="Q119" s="390"/>
      <c r="R119" s="382"/>
      <c r="S119" s="390"/>
      <c r="T119" s="45"/>
      <c r="AE119" s="222"/>
      <c r="AF119" s="222"/>
      <c r="AG119" s="223"/>
      <c r="AH119" s="223"/>
    </row>
    <row r="120" spans="1:58" ht="62.25" x14ac:dyDescent="0.9">
      <c r="A120" s="385"/>
      <c r="B120" s="774"/>
      <c r="C120" s="390"/>
      <c r="D120" s="390"/>
      <c r="E120" s="390"/>
      <c r="F120" s="390"/>
      <c r="G120" s="1289" t="s">
        <v>146</v>
      </c>
      <c r="H120" s="1289"/>
      <c r="I120" s="1290" t="str">
        <f>DATOS!C22</f>
        <v>ESTUDIOS SOCIALES</v>
      </c>
      <c r="J120" s="1290"/>
      <c r="K120" s="1290"/>
      <c r="L120" s="1290"/>
      <c r="M120" s="1290"/>
      <c r="N120" s="1290"/>
      <c r="O120" s="1290"/>
      <c r="P120" s="1290"/>
      <c r="Q120" s="464"/>
      <c r="R120" s="382"/>
      <c r="S120" s="1291" t="s">
        <v>23</v>
      </c>
      <c r="T120" s="1291"/>
      <c r="U120" s="1305" t="str">
        <f>DATOS!C13</f>
        <v xml:space="preserve">BÁSICA </v>
      </c>
      <c r="V120" s="1305"/>
      <c r="W120" s="436"/>
      <c r="X120" s="436"/>
      <c r="Y120" s="435"/>
      <c r="Z120" s="435"/>
      <c r="AA120" s="435"/>
      <c r="AB120" s="435"/>
      <c r="AC120" s="435"/>
      <c r="AD120" s="435"/>
      <c r="AE120" s="222"/>
      <c r="AF120" s="222"/>
      <c r="AG120" s="223"/>
      <c r="AH120" s="223"/>
    </row>
    <row r="121" spans="1:58" ht="62.25" x14ac:dyDescent="0.9">
      <c r="A121" s="385"/>
      <c r="B121" s="774"/>
      <c r="C121" s="390"/>
      <c r="D121" s="390"/>
      <c r="E121" s="390"/>
      <c r="F121" s="390"/>
      <c r="G121" s="1289" t="s">
        <v>111</v>
      </c>
      <c r="H121" s="1289"/>
      <c r="I121" s="1290" t="str">
        <f>DATOS!B20</f>
        <v xml:space="preserve"> TRELLES ORDÓÑEZ CAROL ALEXANDRA</v>
      </c>
      <c r="J121" s="1290"/>
      <c r="K121" s="1290"/>
      <c r="L121" s="1290"/>
      <c r="M121" s="1290"/>
      <c r="N121" s="1290"/>
      <c r="O121" s="1290"/>
      <c r="P121" s="1290"/>
      <c r="Q121" s="464"/>
      <c r="R121" s="383"/>
      <c r="S121" s="996" t="s">
        <v>26</v>
      </c>
      <c r="T121" s="996"/>
      <c r="U121" s="1305" t="str">
        <f>DATOS!C14</f>
        <v>SEGUNDO</v>
      </c>
      <c r="V121" s="1305"/>
      <c r="W121" s="436"/>
      <c r="X121" s="436"/>
      <c r="Y121" s="435"/>
      <c r="Z121" s="435"/>
      <c r="AA121" s="435"/>
      <c r="AB121" s="435"/>
      <c r="AC121" s="435"/>
      <c r="AD121" s="435"/>
      <c r="AE121" s="222"/>
      <c r="AF121" s="222"/>
      <c r="AG121" s="223"/>
      <c r="AH121" s="223"/>
    </row>
    <row r="122" spans="1:58" ht="62.25" x14ac:dyDescent="0.9">
      <c r="A122" s="385"/>
      <c r="B122" s="774"/>
      <c r="C122" s="390"/>
      <c r="D122" s="390"/>
      <c r="E122" s="390"/>
      <c r="F122" s="390"/>
      <c r="G122" s="1291" t="s">
        <v>19</v>
      </c>
      <c r="H122" s="1291"/>
      <c r="I122" s="1300" t="s">
        <v>20</v>
      </c>
      <c r="J122" s="1300"/>
      <c r="K122" s="1300"/>
      <c r="L122" s="1300"/>
      <c r="M122" s="1300"/>
      <c r="N122" s="1300"/>
      <c r="O122" s="465"/>
      <c r="P122" s="465"/>
      <c r="Q122" s="465"/>
      <c r="R122" s="384"/>
      <c r="S122" s="1291" t="s">
        <v>28</v>
      </c>
      <c r="T122" s="1291"/>
      <c r="U122" s="1305" t="str">
        <f>DATOS!C15</f>
        <v>"A"</v>
      </c>
      <c r="V122" s="1305"/>
      <c r="W122" s="436"/>
      <c r="X122" s="436"/>
      <c r="Y122" s="436"/>
      <c r="Z122" s="436"/>
      <c r="AA122" s="436"/>
      <c r="AB122" s="436"/>
      <c r="AC122" s="436"/>
      <c r="AD122" s="436"/>
      <c r="AE122" s="222"/>
      <c r="AF122" s="222"/>
      <c r="AG122" s="223"/>
      <c r="AH122" s="223"/>
    </row>
    <row r="123" spans="1:58" ht="188.25" thickBot="1" x14ac:dyDescent="0.95">
      <c r="A123" s="998" t="s">
        <v>289</v>
      </c>
      <c r="B123" s="998"/>
      <c r="C123" s="998"/>
      <c r="D123" s="998"/>
      <c r="E123" s="998"/>
      <c r="F123" s="998"/>
      <c r="G123" s="998"/>
      <c r="H123" s="281"/>
      <c r="I123" s="281"/>
      <c r="J123" s="281"/>
      <c r="K123" s="281"/>
      <c r="L123" s="388"/>
      <c r="M123" s="388"/>
      <c r="N123" s="388"/>
      <c r="O123" s="388"/>
      <c r="P123" s="281"/>
      <c r="Q123" s="281"/>
      <c r="R123" s="281"/>
      <c r="W123" s="437"/>
      <c r="X123" s="437"/>
      <c r="Y123" s="437"/>
      <c r="Z123" s="437"/>
      <c r="AA123" s="437"/>
      <c r="AB123" s="437"/>
      <c r="AC123" s="437"/>
      <c r="AD123" s="437"/>
      <c r="AE123" s="222"/>
      <c r="AF123" s="222"/>
      <c r="AG123" s="223"/>
      <c r="AH123" s="223"/>
    </row>
    <row r="124" spans="1:58" ht="150.75" customHeight="1" thickBot="1" x14ac:dyDescent="0.95">
      <c r="A124" s="999" t="s">
        <v>926</v>
      </c>
      <c r="B124" s="999" t="s">
        <v>5</v>
      </c>
      <c r="C124" s="1002" t="s">
        <v>919</v>
      </c>
      <c r="D124" s="1003"/>
      <c r="E124" s="1003"/>
      <c r="F124" s="1003"/>
      <c r="G124" s="1003"/>
      <c r="H124" s="1003"/>
      <c r="I124" s="1003"/>
      <c r="J124" s="1003"/>
      <c r="K124" s="1003"/>
      <c r="L124" s="1003"/>
      <c r="M124" s="1003"/>
      <c r="N124" s="1004"/>
      <c r="O124" s="392"/>
      <c r="P124" s="1005" t="s">
        <v>162</v>
      </c>
      <c r="Q124" s="1006"/>
      <c r="R124" s="1006"/>
      <c r="S124" s="1006"/>
      <c r="T124" s="1006"/>
      <c r="U124" s="1006"/>
      <c r="V124" s="1006"/>
      <c r="W124" s="1006"/>
      <c r="X124" s="1006"/>
      <c r="Y124" s="1006"/>
      <c r="Z124" s="1006"/>
      <c r="AA124" s="1007"/>
      <c r="AB124" s="1008" t="s">
        <v>163</v>
      </c>
      <c r="AC124" s="1009"/>
      <c r="AD124" s="1017" t="s">
        <v>920</v>
      </c>
      <c r="AE124" s="1018"/>
      <c r="AF124" s="225"/>
      <c r="AG124" s="676" t="s">
        <v>931</v>
      </c>
      <c r="AH124" s="676"/>
      <c r="AI124" s="676"/>
      <c r="AJ124" s="676"/>
      <c r="AK124" s="677"/>
      <c r="AL124" s="659"/>
      <c r="AM124" s="659"/>
      <c r="AN124" s="659"/>
      <c r="AO124" s="659"/>
      <c r="AP124" s="659"/>
      <c r="AQ124" s="659"/>
      <c r="AR124" s="659"/>
      <c r="AS124" s="659"/>
      <c r="AT124" s="659"/>
      <c r="AU124" s="659"/>
      <c r="AV124" s="659"/>
      <c r="AW124" s="659"/>
      <c r="AX124" s="659"/>
      <c r="AY124" s="659"/>
      <c r="AZ124" s="659"/>
      <c r="BA124" s="659"/>
      <c r="BB124" s="659"/>
      <c r="BC124" s="659"/>
      <c r="BD124" s="659"/>
      <c r="BE124" s="659"/>
      <c r="BF124" s="659"/>
    </row>
    <row r="125" spans="1:58" ht="114" thickBot="1" x14ac:dyDescent="0.95">
      <c r="A125" s="999"/>
      <c r="B125" s="999"/>
      <c r="C125" s="1021" t="s">
        <v>148</v>
      </c>
      <c r="D125" s="1022"/>
      <c r="E125" s="1022"/>
      <c r="F125" s="1023"/>
      <c r="G125" s="1012" t="s">
        <v>924</v>
      </c>
      <c r="H125" s="1021" t="s">
        <v>148</v>
      </c>
      <c r="I125" s="1022"/>
      <c r="J125" s="1022"/>
      <c r="K125" s="1023"/>
      <c r="L125" s="1012" t="s">
        <v>923</v>
      </c>
      <c r="M125" s="1014" t="s">
        <v>922</v>
      </c>
      <c r="N125" s="1015"/>
      <c r="O125" s="393"/>
      <c r="P125" s="1024" t="s">
        <v>148</v>
      </c>
      <c r="Q125" s="1025"/>
      <c r="R125" s="1025"/>
      <c r="S125" s="1026"/>
      <c r="T125" s="1012" t="s">
        <v>924</v>
      </c>
      <c r="U125" s="1024" t="s">
        <v>148</v>
      </c>
      <c r="V125" s="1025"/>
      <c r="W125" s="1025"/>
      <c r="X125" s="1026"/>
      <c r="Y125" s="1012" t="s">
        <v>923</v>
      </c>
      <c r="Z125" s="1014" t="s">
        <v>925</v>
      </c>
      <c r="AA125" s="1015"/>
      <c r="AB125" s="1010"/>
      <c r="AC125" s="1011"/>
      <c r="AD125" s="1019"/>
      <c r="AE125" s="1020"/>
      <c r="AF125" s="226"/>
      <c r="AG125" s="678"/>
      <c r="AH125" s="678"/>
      <c r="AI125" s="678"/>
      <c r="AJ125" s="678"/>
      <c r="AK125" s="679"/>
      <c r="AL125" s="659"/>
      <c r="AM125" s="659"/>
      <c r="AN125" s="659"/>
      <c r="AO125" s="659"/>
      <c r="AP125" s="659"/>
      <c r="AQ125" s="659"/>
      <c r="AR125" s="659"/>
      <c r="AS125" s="659"/>
      <c r="AT125" s="659"/>
      <c r="AU125" s="659"/>
      <c r="AV125" s="659"/>
      <c r="AW125" s="659"/>
      <c r="AX125" s="659"/>
      <c r="AY125" s="659"/>
      <c r="AZ125" s="659"/>
      <c r="BA125" s="659"/>
      <c r="BB125" s="659"/>
      <c r="BC125" s="659"/>
      <c r="BD125" s="659"/>
      <c r="BE125" s="659"/>
      <c r="BF125" s="659"/>
    </row>
    <row r="126" spans="1:58" ht="225.75" thickBot="1" x14ac:dyDescent="0.95">
      <c r="A126" s="999"/>
      <c r="B126" s="1312"/>
      <c r="C126" s="415" t="s">
        <v>149</v>
      </c>
      <c r="D126" s="415" t="s">
        <v>150</v>
      </c>
      <c r="E126" s="415" t="s">
        <v>915</v>
      </c>
      <c r="F126" s="415" t="s">
        <v>916</v>
      </c>
      <c r="G126" s="1013"/>
      <c r="H126" s="415" t="s">
        <v>151</v>
      </c>
      <c r="I126" s="415" t="s">
        <v>152</v>
      </c>
      <c r="J126" s="415" t="s">
        <v>153</v>
      </c>
      <c r="K126" s="415" t="s">
        <v>921</v>
      </c>
      <c r="L126" s="1013"/>
      <c r="M126" s="398" t="s">
        <v>165</v>
      </c>
      <c r="N126" s="399" t="s">
        <v>164</v>
      </c>
      <c r="O126" s="394"/>
      <c r="P126" s="414" t="s">
        <v>149</v>
      </c>
      <c r="Q126" s="414" t="s">
        <v>150</v>
      </c>
      <c r="R126" s="414" t="s">
        <v>915</v>
      </c>
      <c r="S126" s="414" t="s">
        <v>916</v>
      </c>
      <c r="T126" s="1013"/>
      <c r="U126" s="414" t="s">
        <v>151</v>
      </c>
      <c r="V126" s="414" t="s">
        <v>152</v>
      </c>
      <c r="W126" s="414" t="s">
        <v>153</v>
      </c>
      <c r="X126" s="414" t="s">
        <v>921</v>
      </c>
      <c r="Y126" s="1013"/>
      <c r="Z126" s="398" t="s">
        <v>165</v>
      </c>
      <c r="AA126" s="399" t="s">
        <v>164</v>
      </c>
      <c r="AB126" s="425" t="s">
        <v>224</v>
      </c>
      <c r="AC126" s="500" t="s">
        <v>166</v>
      </c>
      <c r="AD126" s="410" t="s">
        <v>164</v>
      </c>
      <c r="AE126" s="406" t="s">
        <v>165</v>
      </c>
      <c r="AF126" s="227"/>
      <c r="AG126" s="485" t="s">
        <v>930</v>
      </c>
      <c r="AH126" s="486" t="s">
        <v>932</v>
      </c>
      <c r="AI126" s="487" t="s">
        <v>933</v>
      </c>
      <c r="AJ126" s="410" t="s">
        <v>164</v>
      </c>
      <c r="AK126" s="406" t="s">
        <v>165</v>
      </c>
      <c r="AL126" s="660"/>
      <c r="AM126" s="660"/>
      <c r="AN126" s="660"/>
      <c r="AO126" s="660"/>
      <c r="AP126" s="660"/>
      <c r="AQ126" s="660"/>
      <c r="AR126" s="660"/>
      <c r="AS126" s="660"/>
      <c r="AT126" s="660"/>
      <c r="AU126" s="660"/>
      <c r="AV126" s="660"/>
      <c r="AW126" s="660"/>
      <c r="AX126" s="660"/>
      <c r="AY126" s="660"/>
      <c r="AZ126" s="660"/>
      <c r="BA126" s="660"/>
      <c r="BB126" s="660"/>
      <c r="BC126" s="660"/>
      <c r="BD126" s="660"/>
      <c r="BE126" s="660"/>
      <c r="BF126" s="660"/>
    </row>
    <row r="127" spans="1:58" ht="62.25" x14ac:dyDescent="0.9">
      <c r="A127" s="429">
        <v>1</v>
      </c>
      <c r="B127" s="775">
        <f>DATOS!F8</f>
        <v>0</v>
      </c>
      <c r="C127" s="488">
        <v>10</v>
      </c>
      <c r="D127" s="489">
        <v>10</v>
      </c>
      <c r="E127" s="489">
        <v>10</v>
      </c>
      <c r="F127" s="490">
        <v>10</v>
      </c>
      <c r="G127" s="416">
        <f>SUM(C127:F127)/4</f>
        <v>10</v>
      </c>
      <c r="H127" s="488">
        <v>10</v>
      </c>
      <c r="I127" s="489">
        <v>10</v>
      </c>
      <c r="J127" s="489">
        <v>10</v>
      </c>
      <c r="K127" s="490">
        <v>10</v>
      </c>
      <c r="L127" s="416">
        <f>SUM(H127:K127)/4</f>
        <v>10</v>
      </c>
      <c r="M127" s="403">
        <f>SUM(G127+L127)/2</f>
        <v>10</v>
      </c>
      <c r="N127" s="400" t="str">
        <f t="shared" ref="N127:N166" si="32">INDEX($BH$1:$BH$10, MATCH(ROUND(M127, 2), $BG$1:$BG$10, 1))</f>
        <v>A+</v>
      </c>
      <c r="O127" s="395"/>
      <c r="P127" s="488">
        <v>10</v>
      </c>
      <c r="Q127" s="489">
        <v>10</v>
      </c>
      <c r="R127" s="489">
        <v>10</v>
      </c>
      <c r="S127" s="490">
        <v>10</v>
      </c>
      <c r="T127" s="419">
        <f>SUM(P127:S127)/4</f>
        <v>10</v>
      </c>
      <c r="U127" s="488">
        <v>10</v>
      </c>
      <c r="V127" s="489">
        <v>10</v>
      </c>
      <c r="W127" s="489">
        <v>10</v>
      </c>
      <c r="X127" s="490">
        <v>10</v>
      </c>
      <c r="Y127" s="416">
        <f>SUM(U127:X127)/4</f>
        <v>10</v>
      </c>
      <c r="Z127" s="403">
        <f>SUM(T127+Y127)/2</f>
        <v>10</v>
      </c>
      <c r="AA127" s="400" t="str">
        <f t="shared" ref="AA127:AA166" si="33">INDEX($BH$1:$BH$10, MATCH(ROUND(Z127, 2), $BG$1:$BG$10, 1))</f>
        <v>A+</v>
      </c>
      <c r="AB127" s="422">
        <v>10</v>
      </c>
      <c r="AC127" s="631">
        <v>10</v>
      </c>
      <c r="AD127" s="411" t="str">
        <f t="shared" ref="AD127:AD166" si="34">INDEX($BH$1:$BH$10, MATCH(ROUND(AE127, 2), $BG$1:$BG$10, 1))</f>
        <v>A+</v>
      </c>
      <c r="AE127" s="407">
        <f>SUM(M127,Z127,AB127,AC127)/4</f>
        <v>10</v>
      </c>
      <c r="AF127" s="287"/>
      <c r="AG127" s="467">
        <f>SUM(M127,Z127)/2</f>
        <v>10</v>
      </c>
      <c r="AH127" s="479">
        <f>AG127*0.7</f>
        <v>7</v>
      </c>
      <c r="AI127" s="473">
        <f>AB127*0.3</f>
        <v>3</v>
      </c>
      <c r="AJ127" s="476" t="str">
        <f>INDEX($BH$1:$BH$10, MATCH(ROUND(AK127, 2), $BG$1:$BG$10, 1))</f>
        <v>A+</v>
      </c>
      <c r="AK127" s="482">
        <f>SUM(AH127+AI127)</f>
        <v>10</v>
      </c>
      <c r="AL127" s="661"/>
      <c r="AM127" s="661"/>
      <c r="AN127" s="661"/>
      <c r="AO127" s="661"/>
      <c r="AP127" s="661"/>
      <c r="AQ127" s="661"/>
      <c r="AR127" s="661"/>
      <c r="AS127" s="661"/>
      <c r="AT127" s="661"/>
      <c r="AU127" s="661"/>
      <c r="AV127" s="661"/>
      <c r="AW127" s="661"/>
      <c r="AX127" s="661"/>
      <c r="AY127" s="661"/>
      <c r="AZ127" s="661"/>
      <c r="BA127" s="661"/>
      <c r="BB127" s="661"/>
      <c r="BC127" s="661"/>
      <c r="BD127" s="661"/>
      <c r="BE127" s="661"/>
      <c r="BF127" s="661"/>
    </row>
    <row r="128" spans="1:58" ht="62.25" x14ac:dyDescent="0.9">
      <c r="A128" s="430">
        <v>2</v>
      </c>
      <c r="B128" s="776">
        <f>DATOS!F9</f>
        <v>0</v>
      </c>
      <c r="C128" s="491">
        <v>10</v>
      </c>
      <c r="D128" s="492">
        <v>10</v>
      </c>
      <c r="E128" s="492">
        <v>10</v>
      </c>
      <c r="F128" s="493">
        <v>10</v>
      </c>
      <c r="G128" s="417">
        <f t="shared" ref="G128:G166" si="35">SUM(C128:F128)/4</f>
        <v>10</v>
      </c>
      <c r="H128" s="491">
        <v>10</v>
      </c>
      <c r="I128" s="492">
        <v>10</v>
      </c>
      <c r="J128" s="492">
        <v>10</v>
      </c>
      <c r="K128" s="493">
        <v>10</v>
      </c>
      <c r="L128" s="417">
        <f t="shared" ref="L128:L166" si="36">SUM(H128:K128)/4</f>
        <v>10</v>
      </c>
      <c r="M128" s="404">
        <f t="shared" ref="M128:M132" si="37">SUM(G128+L128)/2</f>
        <v>10</v>
      </c>
      <c r="N128" s="401" t="str">
        <f t="shared" si="32"/>
        <v>A+</v>
      </c>
      <c r="O128" s="396"/>
      <c r="P128" s="491">
        <v>10</v>
      </c>
      <c r="Q128" s="492">
        <v>10</v>
      </c>
      <c r="R128" s="492">
        <v>10</v>
      </c>
      <c r="S128" s="493">
        <v>10</v>
      </c>
      <c r="T128" s="420">
        <f t="shared" ref="T128:T166" si="38">SUM(P128:S128)/4</f>
        <v>10</v>
      </c>
      <c r="U128" s="491">
        <v>10</v>
      </c>
      <c r="V128" s="492">
        <v>10</v>
      </c>
      <c r="W128" s="492">
        <v>10</v>
      </c>
      <c r="X128" s="493">
        <v>10</v>
      </c>
      <c r="Y128" s="417">
        <f t="shared" ref="Y128:Y166" si="39">SUM(U128:X128)/4</f>
        <v>10</v>
      </c>
      <c r="Z128" s="404">
        <f t="shared" ref="Z128:Z132" si="40">SUM(T128+Y128)/2</f>
        <v>10</v>
      </c>
      <c r="AA128" s="401" t="str">
        <f t="shared" si="33"/>
        <v>A+</v>
      </c>
      <c r="AB128" s="423">
        <v>10</v>
      </c>
      <c r="AC128" s="632">
        <v>10</v>
      </c>
      <c r="AD128" s="412" t="str">
        <f t="shared" si="34"/>
        <v>A+</v>
      </c>
      <c r="AE128" s="408">
        <f t="shared" ref="AE128:AE166" si="41">SUM(M128,Z128,AB128,AC128)/4</f>
        <v>10</v>
      </c>
      <c r="AF128" s="288"/>
      <c r="AG128" s="468">
        <f t="shared" ref="AG128:AG166" si="42">SUM(M128,Z128)/2</f>
        <v>10</v>
      </c>
      <c r="AH128" s="480">
        <f t="shared" ref="AH128:AH166" si="43">AG128*0.7</f>
        <v>7</v>
      </c>
      <c r="AI128" s="474">
        <f t="shared" ref="AI128:AI166" si="44">AB128*0.3</f>
        <v>3</v>
      </c>
      <c r="AJ128" s="477" t="str">
        <f t="shared" ref="AJ128:AJ166" si="45">INDEX($BH$1:$BH$10, MATCH(ROUND(AK128, 2), $BG$1:$BG$10, 1))</f>
        <v>A+</v>
      </c>
      <c r="AK128" s="483">
        <f t="shared" ref="AK128:AK166" si="46">SUM(AH128+AI128)</f>
        <v>10</v>
      </c>
      <c r="AL128" s="661"/>
      <c r="AM128" s="661"/>
      <c r="AN128" s="661"/>
      <c r="AO128" s="661"/>
      <c r="AP128" s="661"/>
      <c r="AQ128" s="661"/>
      <c r="AR128" s="661"/>
      <c r="AS128" s="661"/>
      <c r="AT128" s="661"/>
      <c r="AU128" s="661"/>
      <c r="AV128" s="661"/>
      <c r="AW128" s="661"/>
      <c r="AX128" s="661"/>
      <c r="AY128" s="661"/>
      <c r="AZ128" s="661"/>
      <c r="BA128" s="661"/>
      <c r="BB128" s="661"/>
      <c r="BC128" s="661"/>
      <c r="BD128" s="661"/>
      <c r="BE128" s="661"/>
      <c r="BF128" s="661"/>
    </row>
    <row r="129" spans="1:58" ht="62.25" x14ac:dyDescent="0.9">
      <c r="A129" s="430">
        <v>3</v>
      </c>
      <c r="B129" s="776">
        <f>DATOS!F10</f>
        <v>0</v>
      </c>
      <c r="C129" s="491">
        <v>10</v>
      </c>
      <c r="D129" s="492">
        <v>10</v>
      </c>
      <c r="E129" s="492">
        <v>10</v>
      </c>
      <c r="F129" s="493">
        <v>10</v>
      </c>
      <c r="G129" s="417">
        <f t="shared" si="35"/>
        <v>10</v>
      </c>
      <c r="H129" s="491">
        <v>10</v>
      </c>
      <c r="I129" s="492">
        <v>10</v>
      </c>
      <c r="J129" s="492">
        <v>10</v>
      </c>
      <c r="K129" s="493">
        <v>10</v>
      </c>
      <c r="L129" s="417">
        <f t="shared" si="36"/>
        <v>10</v>
      </c>
      <c r="M129" s="404">
        <f t="shared" si="37"/>
        <v>10</v>
      </c>
      <c r="N129" s="401" t="str">
        <f t="shared" si="32"/>
        <v>A+</v>
      </c>
      <c r="O129" s="396"/>
      <c r="P129" s="491">
        <v>10</v>
      </c>
      <c r="Q129" s="492">
        <v>10</v>
      </c>
      <c r="R129" s="492">
        <v>10</v>
      </c>
      <c r="S129" s="493">
        <v>10</v>
      </c>
      <c r="T129" s="420">
        <f t="shared" si="38"/>
        <v>10</v>
      </c>
      <c r="U129" s="491">
        <v>10</v>
      </c>
      <c r="V129" s="492">
        <v>10</v>
      </c>
      <c r="W129" s="492">
        <v>10</v>
      </c>
      <c r="X129" s="493">
        <v>10</v>
      </c>
      <c r="Y129" s="417">
        <f t="shared" si="39"/>
        <v>10</v>
      </c>
      <c r="Z129" s="404">
        <f t="shared" si="40"/>
        <v>10</v>
      </c>
      <c r="AA129" s="401" t="str">
        <f t="shared" si="33"/>
        <v>A+</v>
      </c>
      <c r="AB129" s="423">
        <v>10</v>
      </c>
      <c r="AC129" s="632">
        <v>10</v>
      </c>
      <c r="AD129" s="412" t="str">
        <f t="shared" si="34"/>
        <v>A+</v>
      </c>
      <c r="AE129" s="408">
        <f t="shared" si="41"/>
        <v>10</v>
      </c>
      <c r="AF129" s="288"/>
      <c r="AG129" s="468">
        <f t="shared" si="42"/>
        <v>10</v>
      </c>
      <c r="AH129" s="480">
        <f t="shared" si="43"/>
        <v>7</v>
      </c>
      <c r="AI129" s="474">
        <f t="shared" si="44"/>
        <v>3</v>
      </c>
      <c r="AJ129" s="477" t="str">
        <f t="shared" si="45"/>
        <v>A+</v>
      </c>
      <c r="AK129" s="483">
        <f t="shared" si="46"/>
        <v>10</v>
      </c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661"/>
      <c r="BD129" s="661"/>
      <c r="BE129" s="661"/>
      <c r="BF129" s="661"/>
    </row>
    <row r="130" spans="1:58" ht="62.25" x14ac:dyDescent="0.9">
      <c r="A130" s="430">
        <v>4</v>
      </c>
      <c r="B130" s="776">
        <f>DATOS!F11</f>
        <v>0</v>
      </c>
      <c r="C130" s="491">
        <v>10</v>
      </c>
      <c r="D130" s="492">
        <v>10</v>
      </c>
      <c r="E130" s="492">
        <v>10</v>
      </c>
      <c r="F130" s="493">
        <v>10</v>
      </c>
      <c r="G130" s="417">
        <f t="shared" si="35"/>
        <v>10</v>
      </c>
      <c r="H130" s="491">
        <v>10</v>
      </c>
      <c r="I130" s="492">
        <v>10</v>
      </c>
      <c r="J130" s="492">
        <v>10</v>
      </c>
      <c r="K130" s="493">
        <v>10</v>
      </c>
      <c r="L130" s="417">
        <f t="shared" si="36"/>
        <v>10</v>
      </c>
      <c r="M130" s="404">
        <f t="shared" si="37"/>
        <v>10</v>
      </c>
      <c r="N130" s="401" t="str">
        <f t="shared" si="32"/>
        <v>A+</v>
      </c>
      <c r="O130" s="396"/>
      <c r="P130" s="491">
        <v>10</v>
      </c>
      <c r="Q130" s="492">
        <v>10</v>
      </c>
      <c r="R130" s="492">
        <v>10</v>
      </c>
      <c r="S130" s="493">
        <v>10</v>
      </c>
      <c r="T130" s="420">
        <f t="shared" si="38"/>
        <v>10</v>
      </c>
      <c r="U130" s="491">
        <v>10</v>
      </c>
      <c r="V130" s="492">
        <v>10</v>
      </c>
      <c r="W130" s="492">
        <v>10</v>
      </c>
      <c r="X130" s="493">
        <v>10</v>
      </c>
      <c r="Y130" s="417">
        <f t="shared" si="39"/>
        <v>10</v>
      </c>
      <c r="Z130" s="404">
        <f t="shared" si="40"/>
        <v>10</v>
      </c>
      <c r="AA130" s="401" t="str">
        <f t="shared" si="33"/>
        <v>A+</v>
      </c>
      <c r="AB130" s="423">
        <v>10</v>
      </c>
      <c r="AC130" s="632">
        <v>10</v>
      </c>
      <c r="AD130" s="412" t="str">
        <f t="shared" si="34"/>
        <v>A+</v>
      </c>
      <c r="AE130" s="408">
        <f t="shared" si="41"/>
        <v>10</v>
      </c>
      <c r="AF130" s="288"/>
      <c r="AG130" s="468">
        <f t="shared" si="42"/>
        <v>10</v>
      </c>
      <c r="AH130" s="480">
        <f t="shared" si="43"/>
        <v>7</v>
      </c>
      <c r="AI130" s="474">
        <f t="shared" si="44"/>
        <v>3</v>
      </c>
      <c r="AJ130" s="477" t="str">
        <f t="shared" si="45"/>
        <v>A+</v>
      </c>
      <c r="AK130" s="483">
        <f t="shared" si="46"/>
        <v>10</v>
      </c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661"/>
      <c r="BD130" s="661"/>
      <c r="BE130" s="661"/>
      <c r="BF130" s="661"/>
    </row>
    <row r="131" spans="1:58" ht="62.25" x14ac:dyDescent="0.9">
      <c r="A131" s="430">
        <v>5</v>
      </c>
      <c r="B131" s="776">
        <f>DATOS!F12</f>
        <v>0</v>
      </c>
      <c r="C131" s="491">
        <v>10</v>
      </c>
      <c r="D131" s="492">
        <v>10</v>
      </c>
      <c r="E131" s="492">
        <v>10</v>
      </c>
      <c r="F131" s="493">
        <v>10</v>
      </c>
      <c r="G131" s="417">
        <f t="shared" si="35"/>
        <v>10</v>
      </c>
      <c r="H131" s="491">
        <v>10</v>
      </c>
      <c r="I131" s="492">
        <v>10</v>
      </c>
      <c r="J131" s="492">
        <v>10</v>
      </c>
      <c r="K131" s="493">
        <v>10</v>
      </c>
      <c r="L131" s="417">
        <f t="shared" si="36"/>
        <v>10</v>
      </c>
      <c r="M131" s="404">
        <f t="shared" si="37"/>
        <v>10</v>
      </c>
      <c r="N131" s="401" t="str">
        <f t="shared" si="32"/>
        <v>A+</v>
      </c>
      <c r="O131" s="396"/>
      <c r="P131" s="491">
        <v>10</v>
      </c>
      <c r="Q131" s="492">
        <v>10</v>
      </c>
      <c r="R131" s="492">
        <v>10</v>
      </c>
      <c r="S131" s="493">
        <v>10</v>
      </c>
      <c r="T131" s="420">
        <f t="shared" si="38"/>
        <v>10</v>
      </c>
      <c r="U131" s="491">
        <v>10</v>
      </c>
      <c r="V131" s="492">
        <v>10</v>
      </c>
      <c r="W131" s="492">
        <v>10</v>
      </c>
      <c r="X131" s="493">
        <v>10</v>
      </c>
      <c r="Y131" s="417">
        <f t="shared" si="39"/>
        <v>10</v>
      </c>
      <c r="Z131" s="404">
        <f t="shared" si="40"/>
        <v>10</v>
      </c>
      <c r="AA131" s="401" t="str">
        <f t="shared" si="33"/>
        <v>A+</v>
      </c>
      <c r="AB131" s="423">
        <v>10</v>
      </c>
      <c r="AC131" s="632">
        <v>10</v>
      </c>
      <c r="AD131" s="412" t="str">
        <f t="shared" si="34"/>
        <v>A+</v>
      </c>
      <c r="AE131" s="408">
        <f t="shared" si="41"/>
        <v>10</v>
      </c>
      <c r="AF131" s="288"/>
      <c r="AG131" s="468">
        <f t="shared" si="42"/>
        <v>10</v>
      </c>
      <c r="AH131" s="480">
        <f t="shared" si="43"/>
        <v>7</v>
      </c>
      <c r="AI131" s="474">
        <f t="shared" si="44"/>
        <v>3</v>
      </c>
      <c r="AJ131" s="477" t="str">
        <f t="shared" si="45"/>
        <v>A+</v>
      </c>
      <c r="AK131" s="483">
        <f t="shared" si="46"/>
        <v>10</v>
      </c>
      <c r="AL131" s="661"/>
      <c r="AM131" s="661"/>
      <c r="AN131" s="661"/>
      <c r="AO131" s="661"/>
      <c r="AP131" s="661"/>
      <c r="AQ131" s="661"/>
      <c r="AR131" s="661"/>
      <c r="AS131" s="661"/>
      <c r="AT131" s="661"/>
      <c r="AU131" s="661"/>
      <c r="AV131" s="661"/>
      <c r="AW131" s="661"/>
      <c r="AX131" s="661"/>
      <c r="AY131" s="661"/>
      <c r="AZ131" s="661"/>
      <c r="BA131" s="661"/>
      <c r="BB131" s="661"/>
      <c r="BC131" s="661"/>
      <c r="BD131" s="661"/>
      <c r="BE131" s="661"/>
      <c r="BF131" s="661"/>
    </row>
    <row r="132" spans="1:58" ht="62.25" x14ac:dyDescent="0.9">
      <c r="A132" s="430">
        <v>6</v>
      </c>
      <c r="B132" s="776">
        <f>DATOS!F13</f>
        <v>0</v>
      </c>
      <c r="C132" s="491">
        <v>10</v>
      </c>
      <c r="D132" s="492">
        <v>10</v>
      </c>
      <c r="E132" s="492">
        <v>10</v>
      </c>
      <c r="F132" s="493">
        <v>10</v>
      </c>
      <c r="G132" s="417">
        <f t="shared" si="35"/>
        <v>10</v>
      </c>
      <c r="H132" s="491">
        <v>10</v>
      </c>
      <c r="I132" s="492">
        <v>10</v>
      </c>
      <c r="J132" s="492">
        <v>10</v>
      </c>
      <c r="K132" s="493">
        <v>10</v>
      </c>
      <c r="L132" s="417">
        <f t="shared" si="36"/>
        <v>10</v>
      </c>
      <c r="M132" s="404">
        <f t="shared" si="37"/>
        <v>10</v>
      </c>
      <c r="N132" s="401" t="str">
        <f t="shared" si="32"/>
        <v>A+</v>
      </c>
      <c r="O132" s="396"/>
      <c r="P132" s="491">
        <v>10</v>
      </c>
      <c r="Q132" s="492">
        <v>10</v>
      </c>
      <c r="R132" s="492">
        <v>10</v>
      </c>
      <c r="S132" s="493">
        <v>10</v>
      </c>
      <c r="T132" s="420">
        <f t="shared" si="38"/>
        <v>10</v>
      </c>
      <c r="U132" s="491">
        <v>10</v>
      </c>
      <c r="V132" s="492">
        <v>10</v>
      </c>
      <c r="W132" s="492">
        <v>10</v>
      </c>
      <c r="X132" s="493">
        <v>10</v>
      </c>
      <c r="Y132" s="417">
        <f t="shared" si="39"/>
        <v>10</v>
      </c>
      <c r="Z132" s="404">
        <f t="shared" si="40"/>
        <v>10</v>
      </c>
      <c r="AA132" s="401" t="str">
        <f t="shared" si="33"/>
        <v>A+</v>
      </c>
      <c r="AB132" s="423">
        <v>10</v>
      </c>
      <c r="AC132" s="632">
        <v>10</v>
      </c>
      <c r="AD132" s="412" t="str">
        <f t="shared" si="34"/>
        <v>A+</v>
      </c>
      <c r="AE132" s="408">
        <f t="shared" si="41"/>
        <v>10</v>
      </c>
      <c r="AF132" s="288"/>
      <c r="AG132" s="468">
        <f t="shared" si="42"/>
        <v>10</v>
      </c>
      <c r="AH132" s="480">
        <f t="shared" si="43"/>
        <v>7</v>
      </c>
      <c r="AI132" s="474">
        <f t="shared" si="44"/>
        <v>3</v>
      </c>
      <c r="AJ132" s="477" t="str">
        <f t="shared" si="45"/>
        <v>A+</v>
      </c>
      <c r="AK132" s="483">
        <f t="shared" si="46"/>
        <v>10</v>
      </c>
      <c r="AL132" s="661"/>
      <c r="AM132" s="661"/>
      <c r="AN132" s="661"/>
      <c r="AO132" s="661"/>
      <c r="AP132" s="661"/>
      <c r="AQ132" s="661"/>
      <c r="AR132" s="661"/>
      <c r="AS132" s="661"/>
      <c r="AT132" s="661"/>
      <c r="AU132" s="661"/>
      <c r="AV132" s="661"/>
      <c r="AW132" s="661"/>
      <c r="AX132" s="661"/>
      <c r="AY132" s="661"/>
      <c r="AZ132" s="661"/>
      <c r="BA132" s="661"/>
      <c r="BB132" s="661"/>
      <c r="BC132" s="661"/>
      <c r="BD132" s="661"/>
      <c r="BE132" s="661"/>
      <c r="BF132" s="661"/>
    </row>
    <row r="133" spans="1:58" ht="62.25" x14ac:dyDescent="0.9">
      <c r="A133" s="430">
        <v>7</v>
      </c>
      <c r="B133" s="776">
        <f>DATOS!F14</f>
        <v>0</v>
      </c>
      <c r="C133" s="491">
        <v>9</v>
      </c>
      <c r="D133" s="492">
        <v>9</v>
      </c>
      <c r="E133" s="492">
        <v>9</v>
      </c>
      <c r="F133" s="493">
        <v>9</v>
      </c>
      <c r="G133" s="417">
        <f t="shared" si="35"/>
        <v>9</v>
      </c>
      <c r="H133" s="491">
        <v>9</v>
      </c>
      <c r="I133" s="492">
        <v>9</v>
      </c>
      <c r="J133" s="492">
        <v>9</v>
      </c>
      <c r="K133" s="493">
        <v>9</v>
      </c>
      <c r="L133" s="417">
        <f t="shared" si="36"/>
        <v>9</v>
      </c>
      <c r="M133" s="404">
        <f>SUM(G133+L133)/2</f>
        <v>9</v>
      </c>
      <c r="N133" s="401" t="str">
        <f t="shared" si="32"/>
        <v>A-</v>
      </c>
      <c r="O133" s="396"/>
      <c r="P133" s="491">
        <v>9</v>
      </c>
      <c r="Q133" s="492">
        <v>9</v>
      </c>
      <c r="R133" s="492">
        <v>9</v>
      </c>
      <c r="S133" s="493">
        <v>9</v>
      </c>
      <c r="T133" s="420">
        <f t="shared" si="38"/>
        <v>9</v>
      </c>
      <c r="U133" s="491">
        <v>9</v>
      </c>
      <c r="V133" s="492">
        <v>9</v>
      </c>
      <c r="W133" s="492">
        <v>9</v>
      </c>
      <c r="X133" s="493">
        <v>9</v>
      </c>
      <c r="Y133" s="417">
        <f t="shared" si="39"/>
        <v>9</v>
      </c>
      <c r="Z133" s="404">
        <f>SUM(T133+Y133)/2</f>
        <v>9</v>
      </c>
      <c r="AA133" s="401" t="str">
        <f t="shared" si="33"/>
        <v>A-</v>
      </c>
      <c r="AB133" s="423">
        <v>9</v>
      </c>
      <c r="AC133" s="632">
        <v>9</v>
      </c>
      <c r="AD133" s="412" t="str">
        <f t="shared" si="34"/>
        <v>A-</v>
      </c>
      <c r="AE133" s="408">
        <f t="shared" si="41"/>
        <v>9</v>
      </c>
      <c r="AF133" s="288"/>
      <c r="AG133" s="468">
        <f t="shared" si="42"/>
        <v>9</v>
      </c>
      <c r="AH133" s="480">
        <f t="shared" si="43"/>
        <v>6.3</v>
      </c>
      <c r="AI133" s="474">
        <f t="shared" si="44"/>
        <v>2.6999999999999997</v>
      </c>
      <c r="AJ133" s="477" t="str">
        <f t="shared" si="45"/>
        <v>A-</v>
      </c>
      <c r="AK133" s="483">
        <f t="shared" si="46"/>
        <v>9</v>
      </c>
      <c r="AL133" s="661"/>
      <c r="AM133" s="661"/>
      <c r="AN133" s="661"/>
      <c r="AO133" s="661"/>
      <c r="AP133" s="661"/>
      <c r="AQ133" s="661"/>
      <c r="AR133" s="661"/>
      <c r="AS133" s="661"/>
      <c r="AT133" s="661"/>
      <c r="AU133" s="661"/>
      <c r="AV133" s="661"/>
      <c r="AW133" s="661"/>
      <c r="AX133" s="661"/>
      <c r="AY133" s="661"/>
      <c r="AZ133" s="661"/>
      <c r="BA133" s="661"/>
      <c r="BB133" s="661"/>
      <c r="BC133" s="661"/>
      <c r="BD133" s="661"/>
      <c r="BE133" s="661"/>
      <c r="BF133" s="661"/>
    </row>
    <row r="134" spans="1:58" ht="62.25" x14ac:dyDescent="0.9">
      <c r="A134" s="430">
        <v>8</v>
      </c>
      <c r="B134" s="776">
        <f>DATOS!F15</f>
        <v>0</v>
      </c>
      <c r="C134" s="491">
        <v>9</v>
      </c>
      <c r="D134" s="492">
        <v>9</v>
      </c>
      <c r="E134" s="492">
        <v>9</v>
      </c>
      <c r="F134" s="493">
        <v>9</v>
      </c>
      <c r="G134" s="417">
        <f t="shared" si="35"/>
        <v>9</v>
      </c>
      <c r="H134" s="491">
        <v>9</v>
      </c>
      <c r="I134" s="492">
        <v>9</v>
      </c>
      <c r="J134" s="492">
        <v>9</v>
      </c>
      <c r="K134" s="493">
        <v>9</v>
      </c>
      <c r="L134" s="417">
        <f t="shared" si="36"/>
        <v>9</v>
      </c>
      <c r="M134" s="404">
        <f t="shared" ref="M134:M166" si="47">SUM(G134+L134)/2</f>
        <v>9</v>
      </c>
      <c r="N134" s="401" t="str">
        <f t="shared" si="32"/>
        <v>A-</v>
      </c>
      <c r="O134" s="396"/>
      <c r="P134" s="491">
        <v>9</v>
      </c>
      <c r="Q134" s="492">
        <v>9</v>
      </c>
      <c r="R134" s="492">
        <v>9</v>
      </c>
      <c r="S134" s="493">
        <v>9</v>
      </c>
      <c r="T134" s="420">
        <f t="shared" si="38"/>
        <v>9</v>
      </c>
      <c r="U134" s="491">
        <v>9</v>
      </c>
      <c r="V134" s="492">
        <v>9</v>
      </c>
      <c r="W134" s="492">
        <v>9</v>
      </c>
      <c r="X134" s="493">
        <v>9</v>
      </c>
      <c r="Y134" s="417">
        <f t="shared" si="39"/>
        <v>9</v>
      </c>
      <c r="Z134" s="404">
        <f t="shared" ref="Z134:Z166" si="48">SUM(T134+Y134)/2</f>
        <v>9</v>
      </c>
      <c r="AA134" s="401" t="str">
        <f t="shared" si="33"/>
        <v>A-</v>
      </c>
      <c r="AB134" s="423">
        <v>9</v>
      </c>
      <c r="AC134" s="632">
        <v>9</v>
      </c>
      <c r="AD134" s="412" t="str">
        <f t="shared" si="34"/>
        <v>A-</v>
      </c>
      <c r="AE134" s="408">
        <f t="shared" si="41"/>
        <v>9</v>
      </c>
      <c r="AF134" s="288"/>
      <c r="AG134" s="468">
        <f t="shared" si="42"/>
        <v>9</v>
      </c>
      <c r="AH134" s="480">
        <f t="shared" si="43"/>
        <v>6.3</v>
      </c>
      <c r="AI134" s="474">
        <f t="shared" si="44"/>
        <v>2.6999999999999997</v>
      </c>
      <c r="AJ134" s="477" t="str">
        <f t="shared" si="45"/>
        <v>A-</v>
      </c>
      <c r="AK134" s="483">
        <f t="shared" si="46"/>
        <v>9</v>
      </c>
      <c r="AL134" s="661"/>
      <c r="AM134" s="661"/>
      <c r="AN134" s="661"/>
      <c r="AO134" s="661"/>
      <c r="AP134" s="661"/>
      <c r="AQ134" s="661"/>
      <c r="AR134" s="661"/>
      <c r="AS134" s="661"/>
      <c r="AT134" s="661"/>
      <c r="AU134" s="661"/>
      <c r="AV134" s="661"/>
      <c r="AW134" s="661"/>
      <c r="AX134" s="661"/>
      <c r="AY134" s="661"/>
      <c r="AZ134" s="661"/>
      <c r="BA134" s="661"/>
      <c r="BB134" s="661"/>
      <c r="BC134" s="661"/>
      <c r="BD134" s="661"/>
      <c r="BE134" s="661"/>
      <c r="BF134" s="661"/>
    </row>
    <row r="135" spans="1:58" ht="62.25" x14ac:dyDescent="0.9">
      <c r="A135" s="430">
        <v>9</v>
      </c>
      <c r="B135" s="776">
        <f>DATOS!F16</f>
        <v>0</v>
      </c>
      <c r="C135" s="491">
        <v>9</v>
      </c>
      <c r="D135" s="492">
        <v>9</v>
      </c>
      <c r="E135" s="492">
        <v>9</v>
      </c>
      <c r="F135" s="493">
        <v>9</v>
      </c>
      <c r="G135" s="417">
        <f t="shared" si="35"/>
        <v>9</v>
      </c>
      <c r="H135" s="491">
        <v>9</v>
      </c>
      <c r="I135" s="492">
        <v>9</v>
      </c>
      <c r="J135" s="492">
        <v>9</v>
      </c>
      <c r="K135" s="493">
        <v>9</v>
      </c>
      <c r="L135" s="417">
        <f t="shared" si="36"/>
        <v>9</v>
      </c>
      <c r="M135" s="404">
        <f t="shared" si="47"/>
        <v>9</v>
      </c>
      <c r="N135" s="401" t="str">
        <f t="shared" si="32"/>
        <v>A-</v>
      </c>
      <c r="O135" s="396"/>
      <c r="P135" s="491">
        <v>9</v>
      </c>
      <c r="Q135" s="492">
        <v>9</v>
      </c>
      <c r="R135" s="492">
        <v>9</v>
      </c>
      <c r="S135" s="493">
        <v>9</v>
      </c>
      <c r="T135" s="420">
        <f t="shared" si="38"/>
        <v>9</v>
      </c>
      <c r="U135" s="491">
        <v>9</v>
      </c>
      <c r="V135" s="492">
        <v>9</v>
      </c>
      <c r="W135" s="492">
        <v>9</v>
      </c>
      <c r="X135" s="493">
        <v>9</v>
      </c>
      <c r="Y135" s="417">
        <f t="shared" si="39"/>
        <v>9</v>
      </c>
      <c r="Z135" s="404">
        <f t="shared" si="48"/>
        <v>9</v>
      </c>
      <c r="AA135" s="401" t="str">
        <f t="shared" si="33"/>
        <v>A-</v>
      </c>
      <c r="AB135" s="423">
        <v>9</v>
      </c>
      <c r="AC135" s="632">
        <v>9</v>
      </c>
      <c r="AD135" s="412" t="str">
        <f t="shared" si="34"/>
        <v>A-</v>
      </c>
      <c r="AE135" s="408">
        <f t="shared" si="41"/>
        <v>9</v>
      </c>
      <c r="AF135" s="288"/>
      <c r="AG135" s="468">
        <f t="shared" si="42"/>
        <v>9</v>
      </c>
      <c r="AH135" s="480">
        <f t="shared" si="43"/>
        <v>6.3</v>
      </c>
      <c r="AI135" s="474">
        <f t="shared" si="44"/>
        <v>2.6999999999999997</v>
      </c>
      <c r="AJ135" s="477" t="str">
        <f t="shared" si="45"/>
        <v>A-</v>
      </c>
      <c r="AK135" s="483">
        <f t="shared" si="46"/>
        <v>9</v>
      </c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661"/>
      <c r="BD135" s="661"/>
      <c r="BE135" s="661"/>
      <c r="BF135" s="661"/>
    </row>
    <row r="136" spans="1:58" ht="62.25" x14ac:dyDescent="0.9">
      <c r="A136" s="430">
        <v>10</v>
      </c>
      <c r="B136" s="776">
        <f>DATOS!F17</f>
        <v>0</v>
      </c>
      <c r="C136" s="491">
        <v>9</v>
      </c>
      <c r="D136" s="492">
        <v>9</v>
      </c>
      <c r="E136" s="492">
        <v>9</v>
      </c>
      <c r="F136" s="493">
        <v>9</v>
      </c>
      <c r="G136" s="417">
        <f t="shared" si="35"/>
        <v>9</v>
      </c>
      <c r="H136" s="491">
        <v>9</v>
      </c>
      <c r="I136" s="492">
        <v>9</v>
      </c>
      <c r="J136" s="492">
        <v>9</v>
      </c>
      <c r="K136" s="493">
        <v>9</v>
      </c>
      <c r="L136" s="417">
        <f t="shared" si="36"/>
        <v>9</v>
      </c>
      <c r="M136" s="404">
        <f t="shared" si="47"/>
        <v>9</v>
      </c>
      <c r="N136" s="401" t="str">
        <f t="shared" si="32"/>
        <v>A-</v>
      </c>
      <c r="O136" s="396"/>
      <c r="P136" s="491">
        <v>9</v>
      </c>
      <c r="Q136" s="492">
        <v>9</v>
      </c>
      <c r="R136" s="492">
        <v>9</v>
      </c>
      <c r="S136" s="493">
        <v>9</v>
      </c>
      <c r="T136" s="420">
        <f t="shared" si="38"/>
        <v>9</v>
      </c>
      <c r="U136" s="491">
        <v>9</v>
      </c>
      <c r="V136" s="492">
        <v>9</v>
      </c>
      <c r="W136" s="492">
        <v>9</v>
      </c>
      <c r="X136" s="493">
        <v>9</v>
      </c>
      <c r="Y136" s="417">
        <f t="shared" si="39"/>
        <v>9</v>
      </c>
      <c r="Z136" s="404">
        <f t="shared" si="48"/>
        <v>9</v>
      </c>
      <c r="AA136" s="401" t="str">
        <f t="shared" si="33"/>
        <v>A-</v>
      </c>
      <c r="AB136" s="423">
        <v>9</v>
      </c>
      <c r="AC136" s="632">
        <v>9</v>
      </c>
      <c r="AD136" s="412" t="str">
        <f t="shared" si="34"/>
        <v>A-</v>
      </c>
      <c r="AE136" s="408">
        <f t="shared" si="41"/>
        <v>9</v>
      </c>
      <c r="AF136" s="288"/>
      <c r="AG136" s="468">
        <f t="shared" si="42"/>
        <v>9</v>
      </c>
      <c r="AH136" s="480">
        <f t="shared" si="43"/>
        <v>6.3</v>
      </c>
      <c r="AI136" s="474">
        <f t="shared" si="44"/>
        <v>2.6999999999999997</v>
      </c>
      <c r="AJ136" s="477" t="str">
        <f t="shared" si="45"/>
        <v>A-</v>
      </c>
      <c r="AK136" s="483">
        <f t="shared" si="46"/>
        <v>9</v>
      </c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661"/>
      <c r="BD136" s="661"/>
      <c r="BE136" s="661"/>
      <c r="BF136" s="661"/>
    </row>
    <row r="137" spans="1:58" ht="62.25" x14ac:dyDescent="0.9">
      <c r="A137" s="430">
        <v>11</v>
      </c>
      <c r="B137" s="776">
        <f>DATOS!F18</f>
        <v>0</v>
      </c>
      <c r="C137" s="491">
        <v>9</v>
      </c>
      <c r="D137" s="492">
        <v>9</v>
      </c>
      <c r="E137" s="492">
        <v>9</v>
      </c>
      <c r="F137" s="493">
        <v>9</v>
      </c>
      <c r="G137" s="417">
        <f t="shared" si="35"/>
        <v>9</v>
      </c>
      <c r="H137" s="491">
        <v>9</v>
      </c>
      <c r="I137" s="492">
        <v>9</v>
      </c>
      <c r="J137" s="492">
        <v>9</v>
      </c>
      <c r="K137" s="493">
        <v>9</v>
      </c>
      <c r="L137" s="417">
        <f t="shared" si="36"/>
        <v>9</v>
      </c>
      <c r="M137" s="404">
        <f t="shared" si="47"/>
        <v>9</v>
      </c>
      <c r="N137" s="401" t="str">
        <f t="shared" si="32"/>
        <v>A-</v>
      </c>
      <c r="O137" s="396"/>
      <c r="P137" s="491">
        <v>9</v>
      </c>
      <c r="Q137" s="492">
        <v>9</v>
      </c>
      <c r="R137" s="492">
        <v>9</v>
      </c>
      <c r="S137" s="493">
        <v>9</v>
      </c>
      <c r="T137" s="420">
        <f t="shared" si="38"/>
        <v>9</v>
      </c>
      <c r="U137" s="491">
        <v>9</v>
      </c>
      <c r="V137" s="492">
        <v>9</v>
      </c>
      <c r="W137" s="492">
        <v>9</v>
      </c>
      <c r="X137" s="493">
        <v>9</v>
      </c>
      <c r="Y137" s="417">
        <f t="shared" si="39"/>
        <v>9</v>
      </c>
      <c r="Z137" s="404">
        <f t="shared" si="48"/>
        <v>9</v>
      </c>
      <c r="AA137" s="401" t="str">
        <f t="shared" si="33"/>
        <v>A-</v>
      </c>
      <c r="AB137" s="423">
        <v>9</v>
      </c>
      <c r="AC137" s="632">
        <v>9</v>
      </c>
      <c r="AD137" s="412" t="str">
        <f t="shared" si="34"/>
        <v>A-</v>
      </c>
      <c r="AE137" s="408">
        <f t="shared" si="41"/>
        <v>9</v>
      </c>
      <c r="AF137" s="288"/>
      <c r="AG137" s="468">
        <f t="shared" si="42"/>
        <v>9</v>
      </c>
      <c r="AH137" s="480">
        <f t="shared" si="43"/>
        <v>6.3</v>
      </c>
      <c r="AI137" s="474">
        <f t="shared" si="44"/>
        <v>2.6999999999999997</v>
      </c>
      <c r="AJ137" s="477" t="str">
        <f t="shared" si="45"/>
        <v>A-</v>
      </c>
      <c r="AK137" s="483">
        <f t="shared" si="46"/>
        <v>9</v>
      </c>
      <c r="AL137" s="661"/>
      <c r="AM137" s="661"/>
      <c r="AN137" s="661"/>
      <c r="AO137" s="661"/>
      <c r="AP137" s="661"/>
      <c r="AQ137" s="661"/>
      <c r="AR137" s="661"/>
      <c r="AS137" s="661"/>
      <c r="AT137" s="661"/>
      <c r="AU137" s="661"/>
      <c r="AV137" s="661"/>
      <c r="AW137" s="661"/>
      <c r="AX137" s="661"/>
      <c r="AY137" s="661"/>
      <c r="AZ137" s="661"/>
      <c r="BA137" s="661"/>
      <c r="BB137" s="661"/>
      <c r="BC137" s="661"/>
      <c r="BD137" s="661"/>
      <c r="BE137" s="661"/>
      <c r="BF137" s="661"/>
    </row>
    <row r="138" spans="1:58" ht="62.25" x14ac:dyDescent="0.9">
      <c r="A138" s="430">
        <v>12</v>
      </c>
      <c r="B138" s="776">
        <f>DATOS!F19</f>
        <v>0</v>
      </c>
      <c r="C138" s="491">
        <v>8</v>
      </c>
      <c r="D138" s="492">
        <v>8</v>
      </c>
      <c r="E138" s="492">
        <v>8</v>
      </c>
      <c r="F138" s="493">
        <v>8</v>
      </c>
      <c r="G138" s="417">
        <f t="shared" si="35"/>
        <v>8</v>
      </c>
      <c r="H138" s="491">
        <v>8</v>
      </c>
      <c r="I138" s="492">
        <v>8</v>
      </c>
      <c r="J138" s="492">
        <v>8</v>
      </c>
      <c r="K138" s="493">
        <v>8</v>
      </c>
      <c r="L138" s="417">
        <f t="shared" si="36"/>
        <v>8</v>
      </c>
      <c r="M138" s="404">
        <f t="shared" si="47"/>
        <v>8</v>
      </c>
      <c r="N138" s="401" t="str">
        <f t="shared" si="32"/>
        <v>B+</v>
      </c>
      <c r="O138" s="396"/>
      <c r="P138" s="491">
        <v>8</v>
      </c>
      <c r="Q138" s="492">
        <v>8</v>
      </c>
      <c r="R138" s="492">
        <v>8</v>
      </c>
      <c r="S138" s="493">
        <v>8</v>
      </c>
      <c r="T138" s="420">
        <f t="shared" si="38"/>
        <v>8</v>
      </c>
      <c r="U138" s="491">
        <v>8</v>
      </c>
      <c r="V138" s="492">
        <v>8</v>
      </c>
      <c r="W138" s="492">
        <v>8</v>
      </c>
      <c r="X138" s="493">
        <v>8</v>
      </c>
      <c r="Y138" s="417">
        <f t="shared" si="39"/>
        <v>8</v>
      </c>
      <c r="Z138" s="404">
        <f t="shared" si="48"/>
        <v>8</v>
      </c>
      <c r="AA138" s="401" t="str">
        <f t="shared" si="33"/>
        <v>B+</v>
      </c>
      <c r="AB138" s="423">
        <v>8</v>
      </c>
      <c r="AC138" s="632">
        <v>8</v>
      </c>
      <c r="AD138" s="412" t="str">
        <f t="shared" si="34"/>
        <v>B+</v>
      </c>
      <c r="AE138" s="408">
        <f t="shared" si="41"/>
        <v>8</v>
      </c>
      <c r="AF138" s="288"/>
      <c r="AG138" s="468">
        <f t="shared" si="42"/>
        <v>8</v>
      </c>
      <c r="AH138" s="480">
        <f t="shared" si="43"/>
        <v>5.6</v>
      </c>
      <c r="AI138" s="474">
        <f t="shared" si="44"/>
        <v>2.4</v>
      </c>
      <c r="AJ138" s="477" t="str">
        <f t="shared" si="45"/>
        <v>B+</v>
      </c>
      <c r="AK138" s="483">
        <f t="shared" si="46"/>
        <v>8</v>
      </c>
      <c r="AL138" s="661"/>
      <c r="AM138" s="661"/>
      <c r="AN138" s="661"/>
      <c r="AO138" s="661"/>
      <c r="AP138" s="661"/>
      <c r="AQ138" s="661"/>
      <c r="AR138" s="661"/>
      <c r="AS138" s="661"/>
      <c r="AT138" s="661"/>
      <c r="AU138" s="661"/>
      <c r="AV138" s="661"/>
      <c r="AW138" s="661"/>
      <c r="AX138" s="661"/>
      <c r="AY138" s="661"/>
      <c r="AZ138" s="661"/>
      <c r="BA138" s="661"/>
      <c r="BB138" s="661"/>
      <c r="BC138" s="661"/>
      <c r="BD138" s="661"/>
      <c r="BE138" s="661"/>
      <c r="BF138" s="661"/>
    </row>
    <row r="139" spans="1:58" ht="62.25" x14ac:dyDescent="0.9">
      <c r="A139" s="430">
        <v>13</v>
      </c>
      <c r="B139" s="776">
        <f>DATOS!F20</f>
        <v>0</v>
      </c>
      <c r="C139" s="491">
        <v>8</v>
      </c>
      <c r="D139" s="492">
        <v>8</v>
      </c>
      <c r="E139" s="492">
        <v>8</v>
      </c>
      <c r="F139" s="493">
        <v>8</v>
      </c>
      <c r="G139" s="417">
        <f t="shared" si="35"/>
        <v>8</v>
      </c>
      <c r="H139" s="491">
        <v>8</v>
      </c>
      <c r="I139" s="492">
        <v>8</v>
      </c>
      <c r="J139" s="492">
        <v>8</v>
      </c>
      <c r="K139" s="493">
        <v>8</v>
      </c>
      <c r="L139" s="417">
        <f t="shared" si="36"/>
        <v>8</v>
      </c>
      <c r="M139" s="404">
        <f t="shared" si="47"/>
        <v>8</v>
      </c>
      <c r="N139" s="401" t="str">
        <f t="shared" si="32"/>
        <v>B+</v>
      </c>
      <c r="O139" s="396"/>
      <c r="P139" s="491">
        <v>8</v>
      </c>
      <c r="Q139" s="492">
        <v>8</v>
      </c>
      <c r="R139" s="492">
        <v>8</v>
      </c>
      <c r="S139" s="493">
        <v>8</v>
      </c>
      <c r="T139" s="420">
        <f t="shared" si="38"/>
        <v>8</v>
      </c>
      <c r="U139" s="491">
        <v>8</v>
      </c>
      <c r="V139" s="492">
        <v>8</v>
      </c>
      <c r="W139" s="492">
        <v>8</v>
      </c>
      <c r="X139" s="493">
        <v>8</v>
      </c>
      <c r="Y139" s="417">
        <f t="shared" si="39"/>
        <v>8</v>
      </c>
      <c r="Z139" s="404">
        <f t="shared" si="48"/>
        <v>8</v>
      </c>
      <c r="AA139" s="401" t="str">
        <f t="shared" si="33"/>
        <v>B+</v>
      </c>
      <c r="AB139" s="423">
        <v>8</v>
      </c>
      <c r="AC139" s="632">
        <v>8</v>
      </c>
      <c r="AD139" s="412" t="str">
        <f t="shared" si="34"/>
        <v>B+</v>
      </c>
      <c r="AE139" s="408">
        <f t="shared" si="41"/>
        <v>8</v>
      </c>
      <c r="AF139" s="288"/>
      <c r="AG139" s="468">
        <f t="shared" si="42"/>
        <v>8</v>
      </c>
      <c r="AH139" s="480">
        <f t="shared" si="43"/>
        <v>5.6</v>
      </c>
      <c r="AI139" s="474">
        <f t="shared" si="44"/>
        <v>2.4</v>
      </c>
      <c r="AJ139" s="477" t="str">
        <f t="shared" si="45"/>
        <v>B+</v>
      </c>
      <c r="AK139" s="483">
        <f t="shared" si="46"/>
        <v>8</v>
      </c>
      <c r="AL139" s="661"/>
      <c r="AM139" s="661"/>
      <c r="AN139" s="661"/>
      <c r="AO139" s="661"/>
      <c r="AP139" s="661"/>
      <c r="AQ139" s="661"/>
      <c r="AR139" s="661"/>
      <c r="AS139" s="661"/>
      <c r="AT139" s="661"/>
      <c r="AU139" s="661"/>
      <c r="AV139" s="661"/>
      <c r="AW139" s="661"/>
      <c r="AX139" s="661"/>
      <c r="AY139" s="661"/>
      <c r="AZ139" s="661"/>
      <c r="BA139" s="661"/>
      <c r="BB139" s="661"/>
      <c r="BC139" s="661"/>
      <c r="BD139" s="661"/>
      <c r="BE139" s="661"/>
      <c r="BF139" s="661"/>
    </row>
    <row r="140" spans="1:58" ht="62.25" x14ac:dyDescent="0.9">
      <c r="A140" s="430">
        <v>14</v>
      </c>
      <c r="B140" s="776">
        <f>DATOS!F21</f>
        <v>0</v>
      </c>
      <c r="C140" s="491">
        <v>8</v>
      </c>
      <c r="D140" s="492">
        <v>8</v>
      </c>
      <c r="E140" s="492">
        <v>8</v>
      </c>
      <c r="F140" s="493">
        <v>8</v>
      </c>
      <c r="G140" s="417">
        <f t="shared" si="35"/>
        <v>8</v>
      </c>
      <c r="H140" s="491">
        <v>8</v>
      </c>
      <c r="I140" s="492">
        <v>8</v>
      </c>
      <c r="J140" s="492">
        <v>8</v>
      </c>
      <c r="K140" s="493">
        <v>8</v>
      </c>
      <c r="L140" s="417">
        <f t="shared" si="36"/>
        <v>8</v>
      </c>
      <c r="M140" s="404">
        <f t="shared" si="47"/>
        <v>8</v>
      </c>
      <c r="N140" s="401" t="str">
        <f t="shared" si="32"/>
        <v>B+</v>
      </c>
      <c r="O140" s="396"/>
      <c r="P140" s="491">
        <v>8</v>
      </c>
      <c r="Q140" s="492">
        <v>8</v>
      </c>
      <c r="R140" s="492">
        <v>8</v>
      </c>
      <c r="S140" s="493">
        <v>8</v>
      </c>
      <c r="T140" s="420">
        <f t="shared" si="38"/>
        <v>8</v>
      </c>
      <c r="U140" s="491">
        <v>8</v>
      </c>
      <c r="V140" s="492">
        <v>8</v>
      </c>
      <c r="W140" s="492">
        <v>8</v>
      </c>
      <c r="X140" s="493">
        <v>8</v>
      </c>
      <c r="Y140" s="417">
        <f t="shared" si="39"/>
        <v>8</v>
      </c>
      <c r="Z140" s="404">
        <f t="shared" si="48"/>
        <v>8</v>
      </c>
      <c r="AA140" s="401" t="str">
        <f t="shared" si="33"/>
        <v>B+</v>
      </c>
      <c r="AB140" s="423">
        <v>8</v>
      </c>
      <c r="AC140" s="632">
        <v>8</v>
      </c>
      <c r="AD140" s="412" t="str">
        <f t="shared" si="34"/>
        <v>B+</v>
      </c>
      <c r="AE140" s="408">
        <f t="shared" si="41"/>
        <v>8</v>
      </c>
      <c r="AF140" s="288"/>
      <c r="AG140" s="468">
        <f t="shared" si="42"/>
        <v>8</v>
      </c>
      <c r="AH140" s="480">
        <f t="shared" si="43"/>
        <v>5.6</v>
      </c>
      <c r="AI140" s="474">
        <f t="shared" si="44"/>
        <v>2.4</v>
      </c>
      <c r="AJ140" s="477" t="str">
        <f t="shared" si="45"/>
        <v>B+</v>
      </c>
      <c r="AK140" s="483">
        <f t="shared" si="46"/>
        <v>8</v>
      </c>
      <c r="AL140" s="661"/>
      <c r="AM140" s="661"/>
      <c r="AN140" s="661"/>
      <c r="AO140" s="661"/>
      <c r="AP140" s="661"/>
      <c r="AQ140" s="661"/>
      <c r="AR140" s="661"/>
      <c r="AS140" s="661"/>
      <c r="AT140" s="661"/>
      <c r="AU140" s="661"/>
      <c r="AV140" s="661"/>
      <c r="AW140" s="661"/>
      <c r="AX140" s="661"/>
      <c r="AY140" s="661"/>
      <c r="AZ140" s="661"/>
      <c r="BA140" s="661"/>
      <c r="BB140" s="661"/>
      <c r="BC140" s="661"/>
      <c r="BD140" s="661"/>
      <c r="BE140" s="661"/>
      <c r="BF140" s="661"/>
    </row>
    <row r="141" spans="1:58" ht="62.25" x14ac:dyDescent="0.9">
      <c r="A141" s="430">
        <v>15</v>
      </c>
      <c r="B141" s="776">
        <f>DATOS!F22</f>
        <v>0</v>
      </c>
      <c r="C141" s="491">
        <v>8</v>
      </c>
      <c r="D141" s="492">
        <v>8</v>
      </c>
      <c r="E141" s="492">
        <v>8</v>
      </c>
      <c r="F141" s="493">
        <v>8</v>
      </c>
      <c r="G141" s="417">
        <f t="shared" si="35"/>
        <v>8</v>
      </c>
      <c r="H141" s="491">
        <v>8</v>
      </c>
      <c r="I141" s="492">
        <v>8</v>
      </c>
      <c r="J141" s="492">
        <v>8</v>
      </c>
      <c r="K141" s="493">
        <v>8</v>
      </c>
      <c r="L141" s="417">
        <f t="shared" si="36"/>
        <v>8</v>
      </c>
      <c r="M141" s="404">
        <f t="shared" si="47"/>
        <v>8</v>
      </c>
      <c r="N141" s="401" t="str">
        <f t="shared" si="32"/>
        <v>B+</v>
      </c>
      <c r="O141" s="396"/>
      <c r="P141" s="491">
        <v>8</v>
      </c>
      <c r="Q141" s="492">
        <v>8</v>
      </c>
      <c r="R141" s="492">
        <v>8</v>
      </c>
      <c r="S141" s="493">
        <v>8</v>
      </c>
      <c r="T141" s="420">
        <f t="shared" si="38"/>
        <v>8</v>
      </c>
      <c r="U141" s="491">
        <v>8</v>
      </c>
      <c r="V141" s="492">
        <v>8</v>
      </c>
      <c r="W141" s="492">
        <v>8</v>
      </c>
      <c r="X141" s="493">
        <v>8</v>
      </c>
      <c r="Y141" s="417">
        <f t="shared" si="39"/>
        <v>8</v>
      </c>
      <c r="Z141" s="404">
        <f t="shared" si="48"/>
        <v>8</v>
      </c>
      <c r="AA141" s="401" t="str">
        <f t="shared" si="33"/>
        <v>B+</v>
      </c>
      <c r="AB141" s="423">
        <v>8</v>
      </c>
      <c r="AC141" s="632">
        <v>8</v>
      </c>
      <c r="AD141" s="412" t="str">
        <f t="shared" si="34"/>
        <v>B+</v>
      </c>
      <c r="AE141" s="408">
        <f t="shared" si="41"/>
        <v>8</v>
      </c>
      <c r="AF141" s="288"/>
      <c r="AG141" s="468">
        <f t="shared" si="42"/>
        <v>8</v>
      </c>
      <c r="AH141" s="480">
        <f t="shared" si="43"/>
        <v>5.6</v>
      </c>
      <c r="AI141" s="474">
        <f t="shared" si="44"/>
        <v>2.4</v>
      </c>
      <c r="AJ141" s="477" t="str">
        <f t="shared" si="45"/>
        <v>B+</v>
      </c>
      <c r="AK141" s="483">
        <f t="shared" si="46"/>
        <v>8</v>
      </c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661"/>
      <c r="BD141" s="661"/>
      <c r="BE141" s="661"/>
      <c r="BF141" s="661"/>
    </row>
    <row r="142" spans="1:58" ht="62.25" x14ac:dyDescent="0.9">
      <c r="A142" s="430">
        <v>16</v>
      </c>
      <c r="B142" s="776">
        <f>DATOS!F23</f>
        <v>0</v>
      </c>
      <c r="C142" s="491">
        <v>7</v>
      </c>
      <c r="D142" s="492">
        <v>7</v>
      </c>
      <c r="E142" s="492">
        <v>7</v>
      </c>
      <c r="F142" s="493">
        <v>7</v>
      </c>
      <c r="G142" s="417">
        <f t="shared" si="35"/>
        <v>7</v>
      </c>
      <c r="H142" s="491">
        <v>7</v>
      </c>
      <c r="I142" s="492">
        <v>7</v>
      </c>
      <c r="J142" s="492">
        <v>7</v>
      </c>
      <c r="K142" s="493">
        <v>7</v>
      </c>
      <c r="L142" s="417">
        <f t="shared" si="36"/>
        <v>7</v>
      </c>
      <c r="M142" s="404">
        <f t="shared" si="47"/>
        <v>7</v>
      </c>
      <c r="N142" s="401" t="str">
        <f t="shared" si="32"/>
        <v>B-</v>
      </c>
      <c r="O142" s="396"/>
      <c r="P142" s="491">
        <v>7</v>
      </c>
      <c r="Q142" s="492">
        <v>7</v>
      </c>
      <c r="R142" s="492">
        <v>7</v>
      </c>
      <c r="S142" s="493">
        <v>7</v>
      </c>
      <c r="T142" s="420">
        <f t="shared" si="38"/>
        <v>7</v>
      </c>
      <c r="U142" s="491">
        <v>7</v>
      </c>
      <c r="V142" s="492">
        <v>7</v>
      </c>
      <c r="W142" s="492">
        <v>7</v>
      </c>
      <c r="X142" s="493">
        <v>7</v>
      </c>
      <c r="Y142" s="417">
        <f t="shared" si="39"/>
        <v>7</v>
      </c>
      <c r="Z142" s="404">
        <f t="shared" si="48"/>
        <v>7</v>
      </c>
      <c r="AA142" s="401" t="str">
        <f t="shared" si="33"/>
        <v>B-</v>
      </c>
      <c r="AB142" s="423">
        <v>7</v>
      </c>
      <c r="AC142" s="632">
        <v>7</v>
      </c>
      <c r="AD142" s="412" t="str">
        <f t="shared" si="34"/>
        <v>B-</v>
      </c>
      <c r="AE142" s="408">
        <f t="shared" si="41"/>
        <v>7</v>
      </c>
      <c r="AF142" s="288"/>
      <c r="AG142" s="468">
        <f t="shared" si="42"/>
        <v>7</v>
      </c>
      <c r="AH142" s="480">
        <f t="shared" si="43"/>
        <v>4.8999999999999995</v>
      </c>
      <c r="AI142" s="474">
        <f t="shared" si="44"/>
        <v>2.1</v>
      </c>
      <c r="AJ142" s="477" t="str">
        <f t="shared" si="45"/>
        <v>B-</v>
      </c>
      <c r="AK142" s="483">
        <f t="shared" si="46"/>
        <v>7</v>
      </c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661"/>
      <c r="BD142" s="661"/>
      <c r="BE142" s="661"/>
      <c r="BF142" s="661"/>
    </row>
    <row r="143" spans="1:58" ht="62.25" x14ac:dyDescent="0.9">
      <c r="A143" s="430">
        <v>17</v>
      </c>
      <c r="B143" s="776">
        <f>DATOS!F24</f>
        <v>0</v>
      </c>
      <c r="C143" s="491">
        <v>7</v>
      </c>
      <c r="D143" s="492">
        <v>7</v>
      </c>
      <c r="E143" s="492">
        <v>7</v>
      </c>
      <c r="F143" s="493">
        <v>7</v>
      </c>
      <c r="G143" s="417">
        <f t="shared" si="35"/>
        <v>7</v>
      </c>
      <c r="H143" s="491">
        <v>7</v>
      </c>
      <c r="I143" s="492">
        <v>7</v>
      </c>
      <c r="J143" s="492">
        <v>7</v>
      </c>
      <c r="K143" s="493">
        <v>7</v>
      </c>
      <c r="L143" s="417">
        <f t="shared" si="36"/>
        <v>7</v>
      </c>
      <c r="M143" s="404">
        <f t="shared" si="47"/>
        <v>7</v>
      </c>
      <c r="N143" s="401" t="str">
        <f t="shared" si="32"/>
        <v>B-</v>
      </c>
      <c r="O143" s="396"/>
      <c r="P143" s="491">
        <v>7</v>
      </c>
      <c r="Q143" s="492">
        <v>7</v>
      </c>
      <c r="R143" s="492">
        <v>7</v>
      </c>
      <c r="S143" s="493">
        <v>7</v>
      </c>
      <c r="T143" s="420">
        <f t="shared" si="38"/>
        <v>7</v>
      </c>
      <c r="U143" s="491">
        <v>7</v>
      </c>
      <c r="V143" s="492">
        <v>7</v>
      </c>
      <c r="W143" s="492">
        <v>7</v>
      </c>
      <c r="X143" s="493">
        <v>7</v>
      </c>
      <c r="Y143" s="417">
        <f t="shared" si="39"/>
        <v>7</v>
      </c>
      <c r="Z143" s="404">
        <f t="shared" si="48"/>
        <v>7</v>
      </c>
      <c r="AA143" s="401" t="str">
        <f t="shared" si="33"/>
        <v>B-</v>
      </c>
      <c r="AB143" s="423">
        <v>7</v>
      </c>
      <c r="AC143" s="632">
        <v>7</v>
      </c>
      <c r="AD143" s="412" t="str">
        <f t="shared" si="34"/>
        <v>B-</v>
      </c>
      <c r="AE143" s="408">
        <f t="shared" si="41"/>
        <v>7</v>
      </c>
      <c r="AF143" s="288"/>
      <c r="AG143" s="468">
        <f t="shared" si="42"/>
        <v>7</v>
      </c>
      <c r="AH143" s="480">
        <f t="shared" si="43"/>
        <v>4.8999999999999995</v>
      </c>
      <c r="AI143" s="474">
        <f t="shared" si="44"/>
        <v>2.1</v>
      </c>
      <c r="AJ143" s="477" t="str">
        <f t="shared" si="45"/>
        <v>B-</v>
      </c>
      <c r="AK143" s="483">
        <f t="shared" si="46"/>
        <v>7</v>
      </c>
      <c r="AL143" s="661"/>
      <c r="AM143" s="661"/>
      <c r="AN143" s="661"/>
      <c r="AO143" s="661"/>
      <c r="AP143" s="661"/>
      <c r="AQ143" s="661"/>
      <c r="AR143" s="661"/>
      <c r="AS143" s="661"/>
      <c r="AT143" s="661"/>
      <c r="AU143" s="661"/>
      <c r="AV143" s="661"/>
      <c r="AW143" s="661"/>
      <c r="AX143" s="661"/>
      <c r="AY143" s="661"/>
      <c r="AZ143" s="661"/>
      <c r="BA143" s="661"/>
      <c r="BB143" s="661"/>
      <c r="BC143" s="661"/>
      <c r="BD143" s="661"/>
      <c r="BE143" s="661"/>
      <c r="BF143" s="661"/>
    </row>
    <row r="144" spans="1:58" ht="62.25" x14ac:dyDescent="0.9">
      <c r="A144" s="430">
        <v>18</v>
      </c>
      <c r="B144" s="776">
        <f>DATOS!F25</f>
        <v>0</v>
      </c>
      <c r="C144" s="491">
        <v>7</v>
      </c>
      <c r="D144" s="492">
        <v>7</v>
      </c>
      <c r="E144" s="492">
        <v>7</v>
      </c>
      <c r="F144" s="493">
        <v>7</v>
      </c>
      <c r="G144" s="417">
        <f t="shared" si="35"/>
        <v>7</v>
      </c>
      <c r="H144" s="491">
        <v>7</v>
      </c>
      <c r="I144" s="492">
        <v>7</v>
      </c>
      <c r="J144" s="492">
        <v>7</v>
      </c>
      <c r="K144" s="493">
        <v>7</v>
      </c>
      <c r="L144" s="417">
        <f t="shared" si="36"/>
        <v>7</v>
      </c>
      <c r="M144" s="404">
        <f t="shared" si="47"/>
        <v>7</v>
      </c>
      <c r="N144" s="401" t="str">
        <f t="shared" si="32"/>
        <v>B-</v>
      </c>
      <c r="O144" s="396"/>
      <c r="P144" s="491">
        <v>7</v>
      </c>
      <c r="Q144" s="492">
        <v>7</v>
      </c>
      <c r="R144" s="492">
        <v>7</v>
      </c>
      <c r="S144" s="493">
        <v>7</v>
      </c>
      <c r="T144" s="420">
        <f t="shared" si="38"/>
        <v>7</v>
      </c>
      <c r="U144" s="491">
        <v>7</v>
      </c>
      <c r="V144" s="492">
        <v>7</v>
      </c>
      <c r="W144" s="492">
        <v>7</v>
      </c>
      <c r="X144" s="493">
        <v>7</v>
      </c>
      <c r="Y144" s="417">
        <f t="shared" si="39"/>
        <v>7</v>
      </c>
      <c r="Z144" s="404">
        <f t="shared" si="48"/>
        <v>7</v>
      </c>
      <c r="AA144" s="401" t="str">
        <f t="shared" si="33"/>
        <v>B-</v>
      </c>
      <c r="AB144" s="423">
        <v>7</v>
      </c>
      <c r="AC144" s="632">
        <v>7</v>
      </c>
      <c r="AD144" s="412" t="str">
        <f t="shared" si="34"/>
        <v>B-</v>
      </c>
      <c r="AE144" s="408">
        <f t="shared" si="41"/>
        <v>7</v>
      </c>
      <c r="AF144" s="288"/>
      <c r="AG144" s="468">
        <f t="shared" si="42"/>
        <v>7</v>
      </c>
      <c r="AH144" s="480">
        <f t="shared" si="43"/>
        <v>4.8999999999999995</v>
      </c>
      <c r="AI144" s="474">
        <f t="shared" si="44"/>
        <v>2.1</v>
      </c>
      <c r="AJ144" s="477" t="str">
        <f t="shared" si="45"/>
        <v>B-</v>
      </c>
      <c r="AK144" s="483">
        <f t="shared" si="46"/>
        <v>7</v>
      </c>
      <c r="AL144" s="661"/>
      <c r="AM144" s="661"/>
      <c r="AN144" s="661"/>
      <c r="AO144" s="661"/>
      <c r="AP144" s="661"/>
      <c r="AQ144" s="661"/>
      <c r="AR144" s="661"/>
      <c r="AS144" s="661"/>
      <c r="AT144" s="661"/>
      <c r="AU144" s="661"/>
      <c r="AV144" s="661"/>
      <c r="AW144" s="661"/>
      <c r="AX144" s="661"/>
      <c r="AY144" s="661"/>
      <c r="AZ144" s="661"/>
      <c r="BA144" s="661"/>
      <c r="BB144" s="661"/>
      <c r="BC144" s="661"/>
      <c r="BD144" s="661"/>
      <c r="BE144" s="661"/>
      <c r="BF144" s="661"/>
    </row>
    <row r="145" spans="1:58" ht="62.25" x14ac:dyDescent="0.9">
      <c r="A145" s="430">
        <v>19</v>
      </c>
      <c r="B145" s="776">
        <f>DATOS!F26</f>
        <v>0</v>
      </c>
      <c r="C145" s="491">
        <v>7</v>
      </c>
      <c r="D145" s="492">
        <v>7</v>
      </c>
      <c r="E145" s="492">
        <v>7</v>
      </c>
      <c r="F145" s="493">
        <v>7</v>
      </c>
      <c r="G145" s="417">
        <f t="shared" si="35"/>
        <v>7</v>
      </c>
      <c r="H145" s="491">
        <v>7</v>
      </c>
      <c r="I145" s="492">
        <v>7</v>
      </c>
      <c r="J145" s="492">
        <v>7</v>
      </c>
      <c r="K145" s="493">
        <v>7</v>
      </c>
      <c r="L145" s="417">
        <f t="shared" si="36"/>
        <v>7</v>
      </c>
      <c r="M145" s="404">
        <f t="shared" si="47"/>
        <v>7</v>
      </c>
      <c r="N145" s="401" t="str">
        <f t="shared" si="32"/>
        <v>B-</v>
      </c>
      <c r="O145" s="396"/>
      <c r="P145" s="491">
        <v>7</v>
      </c>
      <c r="Q145" s="492">
        <v>7</v>
      </c>
      <c r="R145" s="492">
        <v>7</v>
      </c>
      <c r="S145" s="493">
        <v>7</v>
      </c>
      <c r="T145" s="420">
        <f t="shared" si="38"/>
        <v>7</v>
      </c>
      <c r="U145" s="491">
        <v>7</v>
      </c>
      <c r="V145" s="492">
        <v>7</v>
      </c>
      <c r="W145" s="492">
        <v>7</v>
      </c>
      <c r="X145" s="493">
        <v>7</v>
      </c>
      <c r="Y145" s="417">
        <f t="shared" si="39"/>
        <v>7</v>
      </c>
      <c r="Z145" s="404">
        <f t="shared" si="48"/>
        <v>7</v>
      </c>
      <c r="AA145" s="401" t="str">
        <f t="shared" si="33"/>
        <v>B-</v>
      </c>
      <c r="AB145" s="423">
        <v>7</v>
      </c>
      <c r="AC145" s="632">
        <v>7</v>
      </c>
      <c r="AD145" s="412" t="str">
        <f t="shared" si="34"/>
        <v>B-</v>
      </c>
      <c r="AE145" s="408">
        <f t="shared" si="41"/>
        <v>7</v>
      </c>
      <c r="AF145" s="288"/>
      <c r="AG145" s="468">
        <f t="shared" si="42"/>
        <v>7</v>
      </c>
      <c r="AH145" s="480">
        <f t="shared" si="43"/>
        <v>4.8999999999999995</v>
      </c>
      <c r="AI145" s="474">
        <f t="shared" si="44"/>
        <v>2.1</v>
      </c>
      <c r="AJ145" s="477" t="str">
        <f t="shared" si="45"/>
        <v>B-</v>
      </c>
      <c r="AK145" s="483">
        <f t="shared" si="46"/>
        <v>7</v>
      </c>
      <c r="AL145" s="661"/>
      <c r="AM145" s="661"/>
      <c r="AN145" s="661"/>
      <c r="AO145" s="661"/>
      <c r="AP145" s="661"/>
      <c r="AQ145" s="661"/>
      <c r="AR145" s="661"/>
      <c r="AS145" s="661"/>
      <c r="AT145" s="661"/>
      <c r="AU145" s="661"/>
      <c r="AV145" s="661"/>
      <c r="AW145" s="661"/>
      <c r="AX145" s="661"/>
      <c r="AY145" s="661"/>
      <c r="AZ145" s="661"/>
      <c r="BA145" s="661"/>
      <c r="BB145" s="661"/>
      <c r="BC145" s="661"/>
      <c r="BD145" s="661"/>
      <c r="BE145" s="661"/>
      <c r="BF145" s="661"/>
    </row>
    <row r="146" spans="1:58" ht="62.25" x14ac:dyDescent="0.9">
      <c r="A146" s="430">
        <v>20</v>
      </c>
      <c r="B146" s="776">
        <f>DATOS!F27</f>
        <v>0</v>
      </c>
      <c r="C146" s="491">
        <v>6</v>
      </c>
      <c r="D146" s="492">
        <v>6</v>
      </c>
      <c r="E146" s="492">
        <v>6</v>
      </c>
      <c r="F146" s="493">
        <v>6</v>
      </c>
      <c r="G146" s="417">
        <f t="shared" si="35"/>
        <v>6</v>
      </c>
      <c r="H146" s="491">
        <v>6</v>
      </c>
      <c r="I146" s="492">
        <v>6</v>
      </c>
      <c r="J146" s="492">
        <v>6</v>
      </c>
      <c r="K146" s="493">
        <v>6</v>
      </c>
      <c r="L146" s="417">
        <f t="shared" si="36"/>
        <v>6</v>
      </c>
      <c r="M146" s="404">
        <f t="shared" si="47"/>
        <v>6</v>
      </c>
      <c r="N146" s="401" t="str">
        <f t="shared" si="32"/>
        <v>C+</v>
      </c>
      <c r="O146" s="396"/>
      <c r="P146" s="491">
        <v>6</v>
      </c>
      <c r="Q146" s="492">
        <v>6</v>
      </c>
      <c r="R146" s="492">
        <v>6</v>
      </c>
      <c r="S146" s="493">
        <v>6</v>
      </c>
      <c r="T146" s="420">
        <f t="shared" si="38"/>
        <v>6</v>
      </c>
      <c r="U146" s="491">
        <v>6</v>
      </c>
      <c r="V146" s="492">
        <v>6</v>
      </c>
      <c r="W146" s="492">
        <v>6</v>
      </c>
      <c r="X146" s="493">
        <v>6</v>
      </c>
      <c r="Y146" s="417">
        <f t="shared" si="39"/>
        <v>6</v>
      </c>
      <c r="Z146" s="404">
        <f t="shared" si="48"/>
        <v>6</v>
      </c>
      <c r="AA146" s="401" t="str">
        <f t="shared" si="33"/>
        <v>C+</v>
      </c>
      <c r="AB146" s="423">
        <v>6</v>
      </c>
      <c r="AC146" s="632">
        <v>6</v>
      </c>
      <c r="AD146" s="412" t="str">
        <f t="shared" si="34"/>
        <v>C+</v>
      </c>
      <c r="AE146" s="408">
        <f t="shared" si="41"/>
        <v>6</v>
      </c>
      <c r="AF146" s="288"/>
      <c r="AG146" s="468">
        <f t="shared" si="42"/>
        <v>6</v>
      </c>
      <c r="AH146" s="480">
        <f t="shared" si="43"/>
        <v>4.1999999999999993</v>
      </c>
      <c r="AI146" s="474">
        <f t="shared" si="44"/>
        <v>1.7999999999999998</v>
      </c>
      <c r="AJ146" s="477" t="str">
        <f t="shared" si="45"/>
        <v>C+</v>
      </c>
      <c r="AK146" s="483">
        <f t="shared" si="46"/>
        <v>5.9999999999999991</v>
      </c>
      <c r="AL146" s="661"/>
      <c r="AM146" s="661"/>
      <c r="AN146" s="661"/>
      <c r="AO146" s="661"/>
      <c r="AP146" s="661"/>
      <c r="AQ146" s="661"/>
      <c r="AR146" s="661"/>
      <c r="AS146" s="661"/>
      <c r="AT146" s="661"/>
      <c r="AU146" s="661"/>
      <c r="AV146" s="661"/>
      <c r="AW146" s="661"/>
      <c r="AX146" s="661"/>
      <c r="AY146" s="661"/>
      <c r="AZ146" s="661"/>
      <c r="BA146" s="661"/>
      <c r="BB146" s="661"/>
      <c r="BC146" s="661"/>
      <c r="BD146" s="661"/>
      <c r="BE146" s="661"/>
      <c r="BF146" s="661"/>
    </row>
    <row r="147" spans="1:58" ht="62.25" x14ac:dyDescent="0.9">
      <c r="A147" s="430">
        <v>21</v>
      </c>
      <c r="B147" s="776">
        <f>DATOS!F28</f>
        <v>0</v>
      </c>
      <c r="C147" s="491">
        <v>6</v>
      </c>
      <c r="D147" s="492">
        <v>6</v>
      </c>
      <c r="E147" s="492">
        <v>6</v>
      </c>
      <c r="F147" s="493">
        <v>6</v>
      </c>
      <c r="G147" s="417">
        <f t="shared" si="35"/>
        <v>6</v>
      </c>
      <c r="H147" s="491">
        <v>6</v>
      </c>
      <c r="I147" s="492">
        <v>6</v>
      </c>
      <c r="J147" s="492">
        <v>6</v>
      </c>
      <c r="K147" s="493">
        <v>6</v>
      </c>
      <c r="L147" s="417">
        <f t="shared" si="36"/>
        <v>6</v>
      </c>
      <c r="M147" s="404">
        <f t="shared" si="47"/>
        <v>6</v>
      </c>
      <c r="N147" s="401" t="str">
        <f t="shared" si="32"/>
        <v>C+</v>
      </c>
      <c r="O147" s="396"/>
      <c r="P147" s="491">
        <v>6</v>
      </c>
      <c r="Q147" s="492">
        <v>6</v>
      </c>
      <c r="R147" s="492">
        <v>6</v>
      </c>
      <c r="S147" s="493">
        <v>6</v>
      </c>
      <c r="T147" s="420">
        <f t="shared" si="38"/>
        <v>6</v>
      </c>
      <c r="U147" s="491">
        <v>6</v>
      </c>
      <c r="V147" s="492">
        <v>6</v>
      </c>
      <c r="W147" s="492">
        <v>6</v>
      </c>
      <c r="X147" s="493">
        <v>6</v>
      </c>
      <c r="Y147" s="417">
        <f t="shared" si="39"/>
        <v>6</v>
      </c>
      <c r="Z147" s="404">
        <f t="shared" si="48"/>
        <v>6</v>
      </c>
      <c r="AA147" s="401" t="str">
        <f t="shared" si="33"/>
        <v>C+</v>
      </c>
      <c r="AB147" s="423">
        <v>6</v>
      </c>
      <c r="AC147" s="632">
        <v>6</v>
      </c>
      <c r="AD147" s="412" t="str">
        <f t="shared" si="34"/>
        <v>C+</v>
      </c>
      <c r="AE147" s="408">
        <f t="shared" si="41"/>
        <v>6</v>
      </c>
      <c r="AF147" s="288"/>
      <c r="AG147" s="468">
        <f t="shared" si="42"/>
        <v>6</v>
      </c>
      <c r="AH147" s="480">
        <f t="shared" si="43"/>
        <v>4.1999999999999993</v>
      </c>
      <c r="AI147" s="474">
        <f t="shared" si="44"/>
        <v>1.7999999999999998</v>
      </c>
      <c r="AJ147" s="477" t="str">
        <f t="shared" si="45"/>
        <v>C+</v>
      </c>
      <c r="AK147" s="483">
        <f t="shared" si="46"/>
        <v>5.9999999999999991</v>
      </c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661"/>
      <c r="BD147" s="661"/>
      <c r="BE147" s="661"/>
      <c r="BF147" s="661"/>
    </row>
    <row r="148" spans="1:58" ht="62.25" x14ac:dyDescent="0.9">
      <c r="A148" s="430">
        <v>22</v>
      </c>
      <c r="B148" s="776">
        <f>DATOS!F29</f>
        <v>0</v>
      </c>
      <c r="C148" s="491">
        <v>6</v>
      </c>
      <c r="D148" s="492">
        <v>6</v>
      </c>
      <c r="E148" s="492">
        <v>6</v>
      </c>
      <c r="F148" s="493">
        <v>6</v>
      </c>
      <c r="G148" s="417">
        <f t="shared" si="35"/>
        <v>6</v>
      </c>
      <c r="H148" s="491">
        <v>6</v>
      </c>
      <c r="I148" s="492">
        <v>6</v>
      </c>
      <c r="J148" s="492">
        <v>6</v>
      </c>
      <c r="K148" s="493">
        <v>6</v>
      </c>
      <c r="L148" s="417">
        <f t="shared" si="36"/>
        <v>6</v>
      </c>
      <c r="M148" s="404">
        <f t="shared" si="47"/>
        <v>6</v>
      </c>
      <c r="N148" s="401" t="str">
        <f t="shared" si="32"/>
        <v>C+</v>
      </c>
      <c r="O148" s="396"/>
      <c r="P148" s="491">
        <v>6</v>
      </c>
      <c r="Q148" s="492">
        <v>6</v>
      </c>
      <c r="R148" s="492">
        <v>6</v>
      </c>
      <c r="S148" s="493">
        <v>6</v>
      </c>
      <c r="T148" s="420">
        <f t="shared" si="38"/>
        <v>6</v>
      </c>
      <c r="U148" s="491">
        <v>6</v>
      </c>
      <c r="V148" s="492">
        <v>6</v>
      </c>
      <c r="W148" s="492">
        <v>6</v>
      </c>
      <c r="X148" s="493">
        <v>6</v>
      </c>
      <c r="Y148" s="417">
        <f t="shared" si="39"/>
        <v>6</v>
      </c>
      <c r="Z148" s="404">
        <f t="shared" si="48"/>
        <v>6</v>
      </c>
      <c r="AA148" s="401" t="str">
        <f t="shared" si="33"/>
        <v>C+</v>
      </c>
      <c r="AB148" s="423">
        <v>6</v>
      </c>
      <c r="AC148" s="632">
        <v>6</v>
      </c>
      <c r="AD148" s="412" t="str">
        <f t="shared" si="34"/>
        <v>C+</v>
      </c>
      <c r="AE148" s="408">
        <f t="shared" si="41"/>
        <v>6</v>
      </c>
      <c r="AF148" s="288"/>
      <c r="AG148" s="468">
        <f t="shared" si="42"/>
        <v>6</v>
      </c>
      <c r="AH148" s="480">
        <f t="shared" si="43"/>
        <v>4.1999999999999993</v>
      </c>
      <c r="AI148" s="474">
        <f t="shared" si="44"/>
        <v>1.7999999999999998</v>
      </c>
      <c r="AJ148" s="477" t="str">
        <f t="shared" si="45"/>
        <v>C+</v>
      </c>
      <c r="AK148" s="483">
        <f t="shared" si="46"/>
        <v>5.9999999999999991</v>
      </c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661"/>
      <c r="BD148" s="661"/>
      <c r="BE148" s="661"/>
      <c r="BF148" s="661"/>
    </row>
    <row r="149" spans="1:58" ht="62.25" x14ac:dyDescent="0.9">
      <c r="A149" s="430">
        <v>23</v>
      </c>
      <c r="B149" s="776">
        <f>DATOS!F30</f>
        <v>0</v>
      </c>
      <c r="C149" s="491">
        <v>5</v>
      </c>
      <c r="D149" s="492">
        <v>5</v>
      </c>
      <c r="E149" s="492">
        <v>5</v>
      </c>
      <c r="F149" s="493">
        <v>5</v>
      </c>
      <c r="G149" s="417">
        <f t="shared" si="35"/>
        <v>5</v>
      </c>
      <c r="H149" s="491">
        <v>5</v>
      </c>
      <c r="I149" s="492">
        <v>5</v>
      </c>
      <c r="J149" s="492">
        <v>5</v>
      </c>
      <c r="K149" s="493">
        <v>5</v>
      </c>
      <c r="L149" s="417">
        <f t="shared" si="36"/>
        <v>5</v>
      </c>
      <c r="M149" s="404">
        <f t="shared" si="47"/>
        <v>5</v>
      </c>
      <c r="N149" s="401" t="str">
        <f t="shared" si="32"/>
        <v>C-</v>
      </c>
      <c r="O149" s="396"/>
      <c r="P149" s="491">
        <v>5</v>
      </c>
      <c r="Q149" s="492">
        <v>5</v>
      </c>
      <c r="R149" s="492">
        <v>5</v>
      </c>
      <c r="S149" s="493">
        <v>5</v>
      </c>
      <c r="T149" s="420">
        <f t="shared" si="38"/>
        <v>5</v>
      </c>
      <c r="U149" s="491">
        <v>5</v>
      </c>
      <c r="V149" s="492">
        <v>5</v>
      </c>
      <c r="W149" s="492">
        <v>5</v>
      </c>
      <c r="X149" s="493">
        <v>5</v>
      </c>
      <c r="Y149" s="417">
        <f t="shared" si="39"/>
        <v>5</v>
      </c>
      <c r="Z149" s="404">
        <f t="shared" si="48"/>
        <v>5</v>
      </c>
      <c r="AA149" s="401" t="str">
        <f t="shared" si="33"/>
        <v>C-</v>
      </c>
      <c r="AB149" s="423">
        <v>5</v>
      </c>
      <c r="AC149" s="632">
        <v>5</v>
      </c>
      <c r="AD149" s="412" t="str">
        <f t="shared" si="34"/>
        <v>C-</v>
      </c>
      <c r="AE149" s="408">
        <f t="shared" si="41"/>
        <v>5</v>
      </c>
      <c r="AF149" s="288"/>
      <c r="AG149" s="468">
        <f t="shared" si="42"/>
        <v>5</v>
      </c>
      <c r="AH149" s="480">
        <f t="shared" si="43"/>
        <v>3.5</v>
      </c>
      <c r="AI149" s="474">
        <f t="shared" si="44"/>
        <v>1.5</v>
      </c>
      <c r="AJ149" s="477" t="str">
        <f t="shared" si="45"/>
        <v>C-</v>
      </c>
      <c r="AK149" s="483">
        <f t="shared" si="46"/>
        <v>5</v>
      </c>
      <c r="AL149" s="661"/>
      <c r="AM149" s="661"/>
      <c r="AN149" s="661"/>
      <c r="AO149" s="661"/>
      <c r="AP149" s="661"/>
      <c r="AQ149" s="661"/>
      <c r="AR149" s="661"/>
      <c r="AS149" s="661"/>
      <c r="AT149" s="661"/>
      <c r="AU149" s="661"/>
      <c r="AV149" s="661"/>
      <c r="AW149" s="661"/>
      <c r="AX149" s="661"/>
      <c r="AY149" s="661"/>
      <c r="AZ149" s="661"/>
      <c r="BA149" s="661"/>
      <c r="BB149" s="661"/>
      <c r="BC149" s="661"/>
      <c r="BD149" s="661"/>
      <c r="BE149" s="661"/>
      <c r="BF149" s="661"/>
    </row>
    <row r="150" spans="1:58" ht="62.25" x14ac:dyDescent="0.9">
      <c r="A150" s="430">
        <v>24</v>
      </c>
      <c r="B150" s="776">
        <f>DATOS!F31</f>
        <v>0</v>
      </c>
      <c r="C150" s="491">
        <v>5</v>
      </c>
      <c r="D150" s="492">
        <v>5</v>
      </c>
      <c r="E150" s="492">
        <v>5</v>
      </c>
      <c r="F150" s="493">
        <v>5</v>
      </c>
      <c r="G150" s="417">
        <f t="shared" si="35"/>
        <v>5</v>
      </c>
      <c r="H150" s="491">
        <v>5</v>
      </c>
      <c r="I150" s="492">
        <v>5</v>
      </c>
      <c r="J150" s="492">
        <v>5</v>
      </c>
      <c r="K150" s="493">
        <v>5</v>
      </c>
      <c r="L150" s="417">
        <f t="shared" si="36"/>
        <v>5</v>
      </c>
      <c r="M150" s="404">
        <f t="shared" si="47"/>
        <v>5</v>
      </c>
      <c r="N150" s="401" t="str">
        <f t="shared" si="32"/>
        <v>C-</v>
      </c>
      <c r="O150" s="396"/>
      <c r="P150" s="491">
        <v>5</v>
      </c>
      <c r="Q150" s="492">
        <v>5</v>
      </c>
      <c r="R150" s="492">
        <v>5</v>
      </c>
      <c r="S150" s="493">
        <v>5</v>
      </c>
      <c r="T150" s="420">
        <f t="shared" si="38"/>
        <v>5</v>
      </c>
      <c r="U150" s="491">
        <v>5</v>
      </c>
      <c r="V150" s="492">
        <v>5</v>
      </c>
      <c r="W150" s="492">
        <v>5</v>
      </c>
      <c r="X150" s="493">
        <v>5</v>
      </c>
      <c r="Y150" s="417">
        <f t="shared" si="39"/>
        <v>5</v>
      </c>
      <c r="Z150" s="404">
        <f t="shared" si="48"/>
        <v>5</v>
      </c>
      <c r="AA150" s="401" t="str">
        <f t="shared" si="33"/>
        <v>C-</v>
      </c>
      <c r="AB150" s="423">
        <v>5</v>
      </c>
      <c r="AC150" s="632">
        <v>5</v>
      </c>
      <c r="AD150" s="412" t="str">
        <f t="shared" si="34"/>
        <v>C-</v>
      </c>
      <c r="AE150" s="408">
        <f t="shared" si="41"/>
        <v>5</v>
      </c>
      <c r="AF150" s="288"/>
      <c r="AG150" s="468">
        <f t="shared" si="42"/>
        <v>5</v>
      </c>
      <c r="AH150" s="480">
        <f t="shared" si="43"/>
        <v>3.5</v>
      </c>
      <c r="AI150" s="474">
        <f t="shared" si="44"/>
        <v>1.5</v>
      </c>
      <c r="AJ150" s="477" t="str">
        <f t="shared" si="45"/>
        <v>C-</v>
      </c>
      <c r="AK150" s="483">
        <f t="shared" si="46"/>
        <v>5</v>
      </c>
      <c r="AL150" s="661"/>
      <c r="AM150" s="661"/>
      <c r="AN150" s="661"/>
      <c r="AO150" s="661"/>
      <c r="AP150" s="661"/>
      <c r="AQ150" s="661"/>
      <c r="AR150" s="661"/>
      <c r="AS150" s="661"/>
      <c r="AT150" s="661"/>
      <c r="AU150" s="661"/>
      <c r="AV150" s="661"/>
      <c r="AW150" s="661"/>
      <c r="AX150" s="661"/>
      <c r="AY150" s="661"/>
      <c r="AZ150" s="661"/>
      <c r="BA150" s="661"/>
      <c r="BB150" s="661"/>
      <c r="BC150" s="661"/>
      <c r="BD150" s="661"/>
      <c r="BE150" s="661"/>
      <c r="BF150" s="661"/>
    </row>
    <row r="151" spans="1:58" ht="62.25" x14ac:dyDescent="0.9">
      <c r="A151" s="430">
        <v>25</v>
      </c>
      <c r="B151" s="776">
        <f>DATOS!F32</f>
        <v>0</v>
      </c>
      <c r="C151" s="491">
        <v>5</v>
      </c>
      <c r="D151" s="492">
        <v>5</v>
      </c>
      <c r="E151" s="492">
        <v>5</v>
      </c>
      <c r="F151" s="493">
        <v>5</v>
      </c>
      <c r="G151" s="417">
        <f t="shared" si="35"/>
        <v>5</v>
      </c>
      <c r="H151" s="491">
        <v>5</v>
      </c>
      <c r="I151" s="492">
        <v>5</v>
      </c>
      <c r="J151" s="492">
        <v>5</v>
      </c>
      <c r="K151" s="493">
        <v>5</v>
      </c>
      <c r="L151" s="417">
        <f t="shared" si="36"/>
        <v>5</v>
      </c>
      <c r="M151" s="404">
        <f t="shared" si="47"/>
        <v>5</v>
      </c>
      <c r="N151" s="401" t="str">
        <f t="shared" si="32"/>
        <v>C-</v>
      </c>
      <c r="O151" s="396"/>
      <c r="P151" s="491">
        <v>5</v>
      </c>
      <c r="Q151" s="492">
        <v>5</v>
      </c>
      <c r="R151" s="492">
        <v>5</v>
      </c>
      <c r="S151" s="493">
        <v>5</v>
      </c>
      <c r="T151" s="420">
        <f t="shared" si="38"/>
        <v>5</v>
      </c>
      <c r="U151" s="491">
        <v>5</v>
      </c>
      <c r="V151" s="492">
        <v>5</v>
      </c>
      <c r="W151" s="492">
        <v>5</v>
      </c>
      <c r="X151" s="493">
        <v>5</v>
      </c>
      <c r="Y151" s="417">
        <f t="shared" si="39"/>
        <v>5</v>
      </c>
      <c r="Z151" s="404">
        <f t="shared" si="48"/>
        <v>5</v>
      </c>
      <c r="AA151" s="401" t="str">
        <f t="shared" si="33"/>
        <v>C-</v>
      </c>
      <c r="AB151" s="423">
        <v>5</v>
      </c>
      <c r="AC151" s="632">
        <v>5</v>
      </c>
      <c r="AD151" s="412" t="str">
        <f t="shared" si="34"/>
        <v>C-</v>
      </c>
      <c r="AE151" s="408">
        <f t="shared" si="41"/>
        <v>5</v>
      </c>
      <c r="AF151" s="288"/>
      <c r="AG151" s="468">
        <f t="shared" si="42"/>
        <v>5</v>
      </c>
      <c r="AH151" s="480">
        <f t="shared" si="43"/>
        <v>3.5</v>
      </c>
      <c r="AI151" s="474">
        <f t="shared" si="44"/>
        <v>1.5</v>
      </c>
      <c r="AJ151" s="477" t="str">
        <f t="shared" si="45"/>
        <v>C-</v>
      </c>
      <c r="AK151" s="483">
        <f t="shared" si="46"/>
        <v>5</v>
      </c>
      <c r="AL151" s="661"/>
      <c r="AM151" s="661"/>
      <c r="AN151" s="661"/>
      <c r="AO151" s="661"/>
      <c r="AP151" s="661"/>
      <c r="AQ151" s="661"/>
      <c r="AR151" s="661"/>
      <c r="AS151" s="661"/>
      <c r="AT151" s="661"/>
      <c r="AU151" s="661"/>
      <c r="AV151" s="661"/>
      <c r="AW151" s="661"/>
      <c r="AX151" s="661"/>
      <c r="AY151" s="661"/>
      <c r="AZ151" s="661"/>
      <c r="BA151" s="661"/>
      <c r="BB151" s="661"/>
      <c r="BC151" s="661"/>
      <c r="BD151" s="661"/>
      <c r="BE151" s="661"/>
      <c r="BF151" s="661"/>
    </row>
    <row r="152" spans="1:58" ht="62.25" x14ac:dyDescent="0.9">
      <c r="A152" s="430">
        <v>26</v>
      </c>
      <c r="B152" s="776">
        <f>DATOS!F33</f>
        <v>0</v>
      </c>
      <c r="C152" s="491">
        <v>4</v>
      </c>
      <c r="D152" s="492">
        <v>4</v>
      </c>
      <c r="E152" s="492">
        <v>4</v>
      </c>
      <c r="F152" s="493">
        <v>4</v>
      </c>
      <c r="G152" s="417">
        <f t="shared" si="35"/>
        <v>4</v>
      </c>
      <c r="H152" s="491">
        <v>4</v>
      </c>
      <c r="I152" s="492">
        <v>4</v>
      </c>
      <c r="J152" s="492">
        <v>4</v>
      </c>
      <c r="K152" s="493">
        <v>4</v>
      </c>
      <c r="L152" s="417">
        <f t="shared" si="36"/>
        <v>4</v>
      </c>
      <c r="M152" s="404">
        <f t="shared" si="47"/>
        <v>4</v>
      </c>
      <c r="N152" s="401" t="str">
        <f t="shared" si="32"/>
        <v>D+</v>
      </c>
      <c r="O152" s="396"/>
      <c r="P152" s="491">
        <v>4</v>
      </c>
      <c r="Q152" s="492">
        <v>4</v>
      </c>
      <c r="R152" s="492">
        <v>4</v>
      </c>
      <c r="S152" s="493">
        <v>4</v>
      </c>
      <c r="T152" s="420">
        <f t="shared" si="38"/>
        <v>4</v>
      </c>
      <c r="U152" s="491">
        <v>4</v>
      </c>
      <c r="V152" s="492">
        <v>4</v>
      </c>
      <c r="W152" s="492">
        <v>4</v>
      </c>
      <c r="X152" s="493">
        <v>4</v>
      </c>
      <c r="Y152" s="417">
        <f t="shared" si="39"/>
        <v>4</v>
      </c>
      <c r="Z152" s="404">
        <f t="shared" si="48"/>
        <v>4</v>
      </c>
      <c r="AA152" s="401" t="str">
        <f t="shared" si="33"/>
        <v>D+</v>
      </c>
      <c r="AB152" s="423">
        <v>4</v>
      </c>
      <c r="AC152" s="632">
        <v>4</v>
      </c>
      <c r="AD152" s="412" t="str">
        <f t="shared" si="34"/>
        <v>D+</v>
      </c>
      <c r="AE152" s="408">
        <f t="shared" si="41"/>
        <v>4</v>
      </c>
      <c r="AF152" s="288"/>
      <c r="AG152" s="468">
        <f t="shared" si="42"/>
        <v>4</v>
      </c>
      <c r="AH152" s="480">
        <f t="shared" si="43"/>
        <v>2.8</v>
      </c>
      <c r="AI152" s="474">
        <f t="shared" si="44"/>
        <v>1.2</v>
      </c>
      <c r="AJ152" s="477" t="str">
        <f t="shared" si="45"/>
        <v>D+</v>
      </c>
      <c r="AK152" s="483">
        <f t="shared" si="46"/>
        <v>4</v>
      </c>
      <c r="AL152" s="661"/>
      <c r="AM152" s="661"/>
      <c r="AN152" s="661"/>
      <c r="AO152" s="661"/>
      <c r="AP152" s="661"/>
      <c r="AQ152" s="661"/>
      <c r="AR152" s="661"/>
      <c r="AS152" s="661"/>
      <c r="AT152" s="661"/>
      <c r="AU152" s="661"/>
      <c r="AV152" s="661"/>
      <c r="AW152" s="661"/>
      <c r="AX152" s="661"/>
      <c r="AY152" s="661"/>
      <c r="AZ152" s="661"/>
      <c r="BA152" s="661"/>
      <c r="BB152" s="661"/>
      <c r="BC152" s="661"/>
      <c r="BD152" s="661"/>
      <c r="BE152" s="661"/>
      <c r="BF152" s="661"/>
    </row>
    <row r="153" spans="1:58" ht="62.25" x14ac:dyDescent="0.9">
      <c r="A153" s="430">
        <v>27</v>
      </c>
      <c r="B153" s="776">
        <f>DATOS!F34</f>
        <v>0</v>
      </c>
      <c r="C153" s="491">
        <v>4</v>
      </c>
      <c r="D153" s="492">
        <v>4</v>
      </c>
      <c r="E153" s="492">
        <v>4</v>
      </c>
      <c r="F153" s="493">
        <v>4</v>
      </c>
      <c r="G153" s="417">
        <f t="shared" si="35"/>
        <v>4</v>
      </c>
      <c r="H153" s="491">
        <v>4</v>
      </c>
      <c r="I153" s="492">
        <v>4</v>
      </c>
      <c r="J153" s="492">
        <v>4</v>
      </c>
      <c r="K153" s="493">
        <v>4</v>
      </c>
      <c r="L153" s="417">
        <f t="shared" si="36"/>
        <v>4</v>
      </c>
      <c r="M153" s="404">
        <f t="shared" si="47"/>
        <v>4</v>
      </c>
      <c r="N153" s="401" t="str">
        <f t="shared" si="32"/>
        <v>D+</v>
      </c>
      <c r="O153" s="396"/>
      <c r="P153" s="491">
        <v>4</v>
      </c>
      <c r="Q153" s="492">
        <v>4</v>
      </c>
      <c r="R153" s="492">
        <v>4</v>
      </c>
      <c r="S153" s="493">
        <v>4</v>
      </c>
      <c r="T153" s="420">
        <f t="shared" si="38"/>
        <v>4</v>
      </c>
      <c r="U153" s="491">
        <v>4</v>
      </c>
      <c r="V153" s="492">
        <v>4</v>
      </c>
      <c r="W153" s="492">
        <v>4</v>
      </c>
      <c r="X153" s="493">
        <v>4</v>
      </c>
      <c r="Y153" s="417">
        <f t="shared" si="39"/>
        <v>4</v>
      </c>
      <c r="Z153" s="404">
        <f t="shared" si="48"/>
        <v>4</v>
      </c>
      <c r="AA153" s="401" t="str">
        <f t="shared" si="33"/>
        <v>D+</v>
      </c>
      <c r="AB153" s="423">
        <v>4</v>
      </c>
      <c r="AC153" s="632">
        <v>4</v>
      </c>
      <c r="AD153" s="412" t="str">
        <f t="shared" si="34"/>
        <v>D+</v>
      </c>
      <c r="AE153" s="408">
        <f t="shared" si="41"/>
        <v>4</v>
      </c>
      <c r="AF153" s="288"/>
      <c r="AG153" s="468">
        <f t="shared" si="42"/>
        <v>4</v>
      </c>
      <c r="AH153" s="480">
        <f t="shared" si="43"/>
        <v>2.8</v>
      </c>
      <c r="AI153" s="474">
        <f t="shared" si="44"/>
        <v>1.2</v>
      </c>
      <c r="AJ153" s="477" t="str">
        <f t="shared" si="45"/>
        <v>D+</v>
      </c>
      <c r="AK153" s="483">
        <f t="shared" si="46"/>
        <v>4</v>
      </c>
      <c r="AL153" s="661"/>
      <c r="AM153" s="661"/>
      <c r="AN153" s="661"/>
      <c r="AO153" s="661"/>
      <c r="AP153" s="661"/>
      <c r="AQ153" s="661"/>
      <c r="AR153" s="661"/>
      <c r="AS153" s="661"/>
      <c r="AT153" s="661"/>
      <c r="AU153" s="661"/>
      <c r="AV153" s="661"/>
      <c r="AW153" s="661"/>
      <c r="AX153" s="661"/>
      <c r="AY153" s="661"/>
      <c r="AZ153" s="661"/>
      <c r="BA153" s="661"/>
      <c r="BB153" s="661"/>
      <c r="BC153" s="661"/>
      <c r="BD153" s="661"/>
      <c r="BE153" s="661"/>
      <c r="BF153" s="661"/>
    </row>
    <row r="154" spans="1:58" ht="62.25" x14ac:dyDescent="0.9">
      <c r="A154" s="430">
        <v>28</v>
      </c>
      <c r="B154" s="776">
        <f>DATOS!F35</f>
        <v>0</v>
      </c>
      <c r="C154" s="491">
        <v>4</v>
      </c>
      <c r="D154" s="492">
        <v>4</v>
      </c>
      <c r="E154" s="492">
        <v>4</v>
      </c>
      <c r="F154" s="493">
        <v>4</v>
      </c>
      <c r="G154" s="417">
        <f t="shared" si="35"/>
        <v>4</v>
      </c>
      <c r="H154" s="491">
        <v>4</v>
      </c>
      <c r="I154" s="492">
        <v>4</v>
      </c>
      <c r="J154" s="492">
        <v>4</v>
      </c>
      <c r="K154" s="493">
        <v>4</v>
      </c>
      <c r="L154" s="417">
        <f t="shared" si="36"/>
        <v>4</v>
      </c>
      <c r="M154" s="404">
        <f t="shared" si="47"/>
        <v>4</v>
      </c>
      <c r="N154" s="401" t="str">
        <f t="shared" si="32"/>
        <v>D+</v>
      </c>
      <c r="O154" s="396"/>
      <c r="P154" s="491">
        <v>4</v>
      </c>
      <c r="Q154" s="492">
        <v>4</v>
      </c>
      <c r="R154" s="492">
        <v>4</v>
      </c>
      <c r="S154" s="493">
        <v>4</v>
      </c>
      <c r="T154" s="420">
        <f t="shared" si="38"/>
        <v>4</v>
      </c>
      <c r="U154" s="491">
        <v>4</v>
      </c>
      <c r="V154" s="492">
        <v>4</v>
      </c>
      <c r="W154" s="492">
        <v>4</v>
      </c>
      <c r="X154" s="493">
        <v>4</v>
      </c>
      <c r="Y154" s="417">
        <f t="shared" si="39"/>
        <v>4</v>
      </c>
      <c r="Z154" s="404">
        <f t="shared" si="48"/>
        <v>4</v>
      </c>
      <c r="AA154" s="401" t="str">
        <f t="shared" si="33"/>
        <v>D+</v>
      </c>
      <c r="AB154" s="423">
        <v>4</v>
      </c>
      <c r="AC154" s="632">
        <v>4</v>
      </c>
      <c r="AD154" s="412" t="str">
        <f t="shared" si="34"/>
        <v>D+</v>
      </c>
      <c r="AE154" s="408">
        <f t="shared" si="41"/>
        <v>4</v>
      </c>
      <c r="AF154" s="288"/>
      <c r="AG154" s="468">
        <f t="shared" si="42"/>
        <v>4</v>
      </c>
      <c r="AH154" s="480">
        <f t="shared" si="43"/>
        <v>2.8</v>
      </c>
      <c r="AI154" s="474">
        <f t="shared" si="44"/>
        <v>1.2</v>
      </c>
      <c r="AJ154" s="477" t="str">
        <f t="shared" si="45"/>
        <v>D+</v>
      </c>
      <c r="AK154" s="483">
        <f t="shared" si="46"/>
        <v>4</v>
      </c>
      <c r="AL154" s="661"/>
      <c r="AM154" s="661"/>
      <c r="AN154" s="661"/>
      <c r="AO154" s="661"/>
      <c r="AP154" s="661"/>
      <c r="AQ154" s="661"/>
      <c r="AR154" s="661"/>
      <c r="AS154" s="661"/>
      <c r="AT154" s="661"/>
      <c r="AU154" s="661"/>
      <c r="AV154" s="661"/>
      <c r="AW154" s="661"/>
      <c r="AX154" s="661"/>
      <c r="AY154" s="661"/>
      <c r="AZ154" s="661"/>
      <c r="BA154" s="661"/>
      <c r="BB154" s="661"/>
      <c r="BC154" s="661"/>
      <c r="BD154" s="661"/>
      <c r="BE154" s="661"/>
      <c r="BF154" s="661"/>
    </row>
    <row r="155" spans="1:58" ht="62.25" x14ac:dyDescent="0.9">
      <c r="A155" s="430">
        <v>29</v>
      </c>
      <c r="B155" s="776">
        <f>DATOS!F36</f>
        <v>0</v>
      </c>
      <c r="C155" s="491">
        <v>5</v>
      </c>
      <c r="D155" s="492">
        <v>5</v>
      </c>
      <c r="E155" s="492">
        <v>5</v>
      </c>
      <c r="F155" s="493">
        <v>5</v>
      </c>
      <c r="G155" s="417">
        <f t="shared" si="35"/>
        <v>5</v>
      </c>
      <c r="H155" s="491">
        <v>5</v>
      </c>
      <c r="I155" s="492">
        <v>5</v>
      </c>
      <c r="J155" s="492">
        <v>5</v>
      </c>
      <c r="K155" s="493">
        <v>5</v>
      </c>
      <c r="L155" s="417">
        <f t="shared" si="36"/>
        <v>5</v>
      </c>
      <c r="M155" s="404">
        <f t="shared" si="47"/>
        <v>5</v>
      </c>
      <c r="N155" s="401" t="str">
        <f t="shared" si="32"/>
        <v>C-</v>
      </c>
      <c r="O155" s="396"/>
      <c r="P155" s="491">
        <v>5</v>
      </c>
      <c r="Q155" s="492">
        <v>5</v>
      </c>
      <c r="R155" s="492">
        <v>5</v>
      </c>
      <c r="S155" s="493">
        <v>5</v>
      </c>
      <c r="T155" s="420">
        <f t="shared" si="38"/>
        <v>5</v>
      </c>
      <c r="U155" s="491">
        <v>5</v>
      </c>
      <c r="V155" s="492">
        <v>5</v>
      </c>
      <c r="W155" s="492">
        <v>5</v>
      </c>
      <c r="X155" s="493">
        <v>5</v>
      </c>
      <c r="Y155" s="417">
        <f t="shared" si="39"/>
        <v>5</v>
      </c>
      <c r="Z155" s="404">
        <f t="shared" si="48"/>
        <v>5</v>
      </c>
      <c r="AA155" s="401" t="str">
        <f t="shared" si="33"/>
        <v>C-</v>
      </c>
      <c r="AB155" s="423">
        <v>5</v>
      </c>
      <c r="AC155" s="632">
        <v>5</v>
      </c>
      <c r="AD155" s="412" t="str">
        <f t="shared" si="34"/>
        <v>C-</v>
      </c>
      <c r="AE155" s="408">
        <f t="shared" si="41"/>
        <v>5</v>
      </c>
      <c r="AF155" s="288"/>
      <c r="AG155" s="468">
        <f t="shared" si="42"/>
        <v>5</v>
      </c>
      <c r="AH155" s="480">
        <f t="shared" si="43"/>
        <v>3.5</v>
      </c>
      <c r="AI155" s="474">
        <f t="shared" si="44"/>
        <v>1.5</v>
      </c>
      <c r="AJ155" s="477" t="str">
        <f t="shared" si="45"/>
        <v>C-</v>
      </c>
      <c r="AK155" s="483">
        <f t="shared" si="46"/>
        <v>5</v>
      </c>
      <c r="AL155" s="661"/>
      <c r="AM155" s="661"/>
      <c r="AN155" s="661"/>
      <c r="AO155" s="661"/>
      <c r="AP155" s="661"/>
      <c r="AQ155" s="661"/>
      <c r="AR155" s="661"/>
      <c r="AS155" s="661"/>
      <c r="AT155" s="661"/>
      <c r="AU155" s="661"/>
      <c r="AV155" s="661"/>
      <c r="AW155" s="661"/>
      <c r="AX155" s="661"/>
      <c r="AY155" s="661"/>
      <c r="AZ155" s="661"/>
      <c r="BA155" s="661"/>
      <c r="BB155" s="661"/>
      <c r="BC155" s="661"/>
      <c r="BD155" s="661"/>
      <c r="BE155" s="661"/>
      <c r="BF155" s="661"/>
    </row>
    <row r="156" spans="1:58" ht="62.25" x14ac:dyDescent="0.9">
      <c r="A156" s="430">
        <v>30</v>
      </c>
      <c r="B156" s="776">
        <f>DATOS!F37</f>
        <v>0</v>
      </c>
      <c r="C156" s="491">
        <v>3</v>
      </c>
      <c r="D156" s="492">
        <v>3</v>
      </c>
      <c r="E156" s="492">
        <v>3</v>
      </c>
      <c r="F156" s="493">
        <v>3</v>
      </c>
      <c r="G156" s="417">
        <f t="shared" si="35"/>
        <v>3</v>
      </c>
      <c r="H156" s="491">
        <v>3</v>
      </c>
      <c r="I156" s="492">
        <v>3</v>
      </c>
      <c r="J156" s="492">
        <v>3</v>
      </c>
      <c r="K156" s="493">
        <v>3</v>
      </c>
      <c r="L156" s="417">
        <f t="shared" si="36"/>
        <v>3</v>
      </c>
      <c r="M156" s="404">
        <f t="shared" si="47"/>
        <v>3</v>
      </c>
      <c r="N156" s="401" t="str">
        <f t="shared" si="32"/>
        <v>D-</v>
      </c>
      <c r="O156" s="396"/>
      <c r="P156" s="491">
        <v>3</v>
      </c>
      <c r="Q156" s="492">
        <v>3</v>
      </c>
      <c r="R156" s="492">
        <v>3</v>
      </c>
      <c r="S156" s="493">
        <v>3</v>
      </c>
      <c r="T156" s="420">
        <f t="shared" si="38"/>
        <v>3</v>
      </c>
      <c r="U156" s="491">
        <v>3</v>
      </c>
      <c r="V156" s="492">
        <v>3</v>
      </c>
      <c r="W156" s="492">
        <v>3</v>
      </c>
      <c r="X156" s="493">
        <v>3</v>
      </c>
      <c r="Y156" s="417">
        <f t="shared" si="39"/>
        <v>3</v>
      </c>
      <c r="Z156" s="404">
        <f t="shared" si="48"/>
        <v>3</v>
      </c>
      <c r="AA156" s="401" t="str">
        <f t="shared" si="33"/>
        <v>D-</v>
      </c>
      <c r="AB156" s="423">
        <v>3</v>
      </c>
      <c r="AC156" s="632">
        <v>3</v>
      </c>
      <c r="AD156" s="412" t="str">
        <f t="shared" si="34"/>
        <v>D-</v>
      </c>
      <c r="AE156" s="408">
        <f t="shared" si="41"/>
        <v>3</v>
      </c>
      <c r="AF156" s="288"/>
      <c r="AG156" s="468">
        <f t="shared" si="42"/>
        <v>3</v>
      </c>
      <c r="AH156" s="480">
        <f t="shared" si="43"/>
        <v>2.0999999999999996</v>
      </c>
      <c r="AI156" s="474">
        <f t="shared" si="44"/>
        <v>0.89999999999999991</v>
      </c>
      <c r="AJ156" s="477" t="str">
        <f t="shared" si="45"/>
        <v>D-</v>
      </c>
      <c r="AK156" s="483">
        <f t="shared" si="46"/>
        <v>2.9999999999999996</v>
      </c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661"/>
      <c r="BD156" s="661"/>
      <c r="BE156" s="661"/>
      <c r="BF156" s="661"/>
    </row>
    <row r="157" spans="1:58" ht="62.25" x14ac:dyDescent="0.9">
      <c r="A157" s="430">
        <v>31</v>
      </c>
      <c r="B157" s="776">
        <f>DATOS!F38</f>
        <v>0</v>
      </c>
      <c r="C157" s="491">
        <v>3</v>
      </c>
      <c r="D157" s="492">
        <v>3</v>
      </c>
      <c r="E157" s="492">
        <v>3</v>
      </c>
      <c r="F157" s="493">
        <v>3</v>
      </c>
      <c r="G157" s="417">
        <f t="shared" si="35"/>
        <v>3</v>
      </c>
      <c r="H157" s="491">
        <v>3</v>
      </c>
      <c r="I157" s="492">
        <v>3</v>
      </c>
      <c r="J157" s="492">
        <v>3</v>
      </c>
      <c r="K157" s="493">
        <v>3</v>
      </c>
      <c r="L157" s="417">
        <f t="shared" si="36"/>
        <v>3</v>
      </c>
      <c r="M157" s="404">
        <f t="shared" si="47"/>
        <v>3</v>
      </c>
      <c r="N157" s="401" t="str">
        <f t="shared" si="32"/>
        <v>D-</v>
      </c>
      <c r="O157" s="396"/>
      <c r="P157" s="491">
        <v>3</v>
      </c>
      <c r="Q157" s="492">
        <v>3</v>
      </c>
      <c r="R157" s="492">
        <v>3</v>
      </c>
      <c r="S157" s="493">
        <v>3</v>
      </c>
      <c r="T157" s="420">
        <f t="shared" si="38"/>
        <v>3</v>
      </c>
      <c r="U157" s="491">
        <v>3</v>
      </c>
      <c r="V157" s="492">
        <v>3</v>
      </c>
      <c r="W157" s="492">
        <v>3</v>
      </c>
      <c r="X157" s="493">
        <v>3</v>
      </c>
      <c r="Y157" s="417">
        <f t="shared" si="39"/>
        <v>3</v>
      </c>
      <c r="Z157" s="404">
        <f t="shared" si="48"/>
        <v>3</v>
      </c>
      <c r="AA157" s="401" t="str">
        <f t="shared" si="33"/>
        <v>D-</v>
      </c>
      <c r="AB157" s="423">
        <v>3</v>
      </c>
      <c r="AC157" s="632">
        <v>3</v>
      </c>
      <c r="AD157" s="412" t="str">
        <f t="shared" si="34"/>
        <v>D-</v>
      </c>
      <c r="AE157" s="408">
        <f t="shared" si="41"/>
        <v>3</v>
      </c>
      <c r="AF157" s="288"/>
      <c r="AG157" s="468">
        <f t="shared" si="42"/>
        <v>3</v>
      </c>
      <c r="AH157" s="480">
        <f t="shared" si="43"/>
        <v>2.0999999999999996</v>
      </c>
      <c r="AI157" s="474">
        <f t="shared" si="44"/>
        <v>0.89999999999999991</v>
      </c>
      <c r="AJ157" s="477" t="str">
        <f t="shared" si="45"/>
        <v>D-</v>
      </c>
      <c r="AK157" s="483">
        <f t="shared" si="46"/>
        <v>2.9999999999999996</v>
      </c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661"/>
      <c r="BD157" s="661"/>
      <c r="BE157" s="661"/>
      <c r="BF157" s="661"/>
    </row>
    <row r="158" spans="1:58" ht="62.25" x14ac:dyDescent="0.9">
      <c r="A158" s="430">
        <v>32</v>
      </c>
      <c r="B158" s="776">
        <f>DATOS!F39</f>
        <v>0</v>
      </c>
      <c r="C158" s="491">
        <v>3</v>
      </c>
      <c r="D158" s="492">
        <v>3</v>
      </c>
      <c r="E158" s="492">
        <v>3</v>
      </c>
      <c r="F158" s="493">
        <v>3</v>
      </c>
      <c r="G158" s="417">
        <f t="shared" si="35"/>
        <v>3</v>
      </c>
      <c r="H158" s="491">
        <v>3</v>
      </c>
      <c r="I158" s="492">
        <v>3</v>
      </c>
      <c r="J158" s="492">
        <v>3</v>
      </c>
      <c r="K158" s="493">
        <v>3</v>
      </c>
      <c r="L158" s="417">
        <f t="shared" si="36"/>
        <v>3</v>
      </c>
      <c r="M158" s="404">
        <f t="shared" si="47"/>
        <v>3</v>
      </c>
      <c r="N158" s="401" t="str">
        <f t="shared" si="32"/>
        <v>D-</v>
      </c>
      <c r="O158" s="396"/>
      <c r="P158" s="491">
        <v>3</v>
      </c>
      <c r="Q158" s="492">
        <v>3</v>
      </c>
      <c r="R158" s="492">
        <v>3</v>
      </c>
      <c r="S158" s="493">
        <v>3</v>
      </c>
      <c r="T158" s="420">
        <f t="shared" si="38"/>
        <v>3</v>
      </c>
      <c r="U158" s="491">
        <v>3</v>
      </c>
      <c r="V158" s="492">
        <v>3</v>
      </c>
      <c r="W158" s="492">
        <v>3</v>
      </c>
      <c r="X158" s="493">
        <v>3</v>
      </c>
      <c r="Y158" s="417">
        <f t="shared" si="39"/>
        <v>3</v>
      </c>
      <c r="Z158" s="404">
        <f t="shared" si="48"/>
        <v>3</v>
      </c>
      <c r="AA158" s="401" t="str">
        <f t="shared" si="33"/>
        <v>D-</v>
      </c>
      <c r="AB158" s="423">
        <v>3</v>
      </c>
      <c r="AC158" s="632">
        <v>3</v>
      </c>
      <c r="AD158" s="412" t="str">
        <f t="shared" si="34"/>
        <v>D-</v>
      </c>
      <c r="AE158" s="408">
        <f t="shared" si="41"/>
        <v>3</v>
      </c>
      <c r="AF158" s="288"/>
      <c r="AG158" s="468">
        <f t="shared" si="42"/>
        <v>3</v>
      </c>
      <c r="AH158" s="480">
        <f t="shared" si="43"/>
        <v>2.0999999999999996</v>
      </c>
      <c r="AI158" s="474">
        <f t="shared" si="44"/>
        <v>0.89999999999999991</v>
      </c>
      <c r="AJ158" s="477" t="str">
        <f t="shared" si="45"/>
        <v>D-</v>
      </c>
      <c r="AK158" s="483">
        <f t="shared" si="46"/>
        <v>2.9999999999999996</v>
      </c>
      <c r="AL158" s="661"/>
      <c r="AM158" s="661"/>
      <c r="AN158" s="661"/>
      <c r="AO158" s="661"/>
      <c r="AP158" s="661"/>
      <c r="AQ158" s="661"/>
      <c r="AR158" s="661"/>
      <c r="AS158" s="661"/>
      <c r="AT158" s="661"/>
      <c r="AU158" s="661"/>
      <c r="AV158" s="661"/>
      <c r="AW158" s="661"/>
      <c r="AX158" s="661"/>
      <c r="AY158" s="661"/>
      <c r="AZ158" s="661"/>
      <c r="BA158" s="661"/>
      <c r="BB158" s="661"/>
      <c r="BC158" s="661"/>
      <c r="BD158" s="661"/>
      <c r="BE158" s="661"/>
      <c r="BF158" s="661"/>
    </row>
    <row r="159" spans="1:58" ht="62.25" x14ac:dyDescent="0.9">
      <c r="A159" s="430">
        <v>33</v>
      </c>
      <c r="B159" s="776">
        <f>DATOS!F40</f>
        <v>0</v>
      </c>
      <c r="C159" s="491">
        <v>4</v>
      </c>
      <c r="D159" s="492">
        <v>4</v>
      </c>
      <c r="E159" s="492">
        <v>4</v>
      </c>
      <c r="F159" s="493">
        <v>4</v>
      </c>
      <c r="G159" s="417">
        <f t="shared" si="35"/>
        <v>4</v>
      </c>
      <c r="H159" s="491">
        <v>4</v>
      </c>
      <c r="I159" s="492">
        <v>4</v>
      </c>
      <c r="J159" s="492">
        <v>4</v>
      </c>
      <c r="K159" s="493">
        <v>4</v>
      </c>
      <c r="L159" s="417">
        <f t="shared" si="36"/>
        <v>4</v>
      </c>
      <c r="M159" s="404">
        <f t="shared" si="47"/>
        <v>4</v>
      </c>
      <c r="N159" s="401" t="str">
        <f t="shared" si="32"/>
        <v>D+</v>
      </c>
      <c r="O159" s="396"/>
      <c r="P159" s="491">
        <v>4</v>
      </c>
      <c r="Q159" s="492">
        <v>4</v>
      </c>
      <c r="R159" s="492">
        <v>4</v>
      </c>
      <c r="S159" s="493">
        <v>4</v>
      </c>
      <c r="T159" s="420">
        <f t="shared" si="38"/>
        <v>4</v>
      </c>
      <c r="U159" s="491">
        <v>4</v>
      </c>
      <c r="V159" s="492">
        <v>4</v>
      </c>
      <c r="W159" s="492">
        <v>4</v>
      </c>
      <c r="X159" s="493">
        <v>4</v>
      </c>
      <c r="Y159" s="417">
        <f t="shared" si="39"/>
        <v>4</v>
      </c>
      <c r="Z159" s="404">
        <f t="shared" si="48"/>
        <v>4</v>
      </c>
      <c r="AA159" s="401" t="str">
        <f t="shared" si="33"/>
        <v>D+</v>
      </c>
      <c r="AB159" s="423">
        <v>4</v>
      </c>
      <c r="AC159" s="632">
        <v>4</v>
      </c>
      <c r="AD159" s="412" t="str">
        <f t="shared" si="34"/>
        <v>D+</v>
      </c>
      <c r="AE159" s="408">
        <f t="shared" si="41"/>
        <v>4</v>
      </c>
      <c r="AF159" s="288"/>
      <c r="AG159" s="468">
        <f t="shared" si="42"/>
        <v>4</v>
      </c>
      <c r="AH159" s="480">
        <f t="shared" si="43"/>
        <v>2.8</v>
      </c>
      <c r="AI159" s="474">
        <f t="shared" si="44"/>
        <v>1.2</v>
      </c>
      <c r="AJ159" s="477" t="str">
        <f t="shared" si="45"/>
        <v>D+</v>
      </c>
      <c r="AK159" s="483">
        <f t="shared" si="46"/>
        <v>4</v>
      </c>
      <c r="AL159" s="661"/>
      <c r="AM159" s="661"/>
      <c r="AN159" s="661"/>
      <c r="AO159" s="661"/>
      <c r="AP159" s="661"/>
      <c r="AQ159" s="661"/>
      <c r="AR159" s="661"/>
      <c r="AS159" s="661"/>
      <c r="AT159" s="661"/>
      <c r="AU159" s="661"/>
      <c r="AV159" s="661"/>
      <c r="AW159" s="661"/>
      <c r="AX159" s="661"/>
      <c r="AY159" s="661"/>
      <c r="AZ159" s="661"/>
      <c r="BA159" s="661"/>
      <c r="BB159" s="661"/>
      <c r="BC159" s="661"/>
      <c r="BD159" s="661"/>
      <c r="BE159" s="661"/>
      <c r="BF159" s="661"/>
    </row>
    <row r="160" spans="1:58" ht="62.25" x14ac:dyDescent="0.9">
      <c r="A160" s="430">
        <v>34</v>
      </c>
      <c r="B160" s="776">
        <f>DATOS!F41</f>
        <v>0</v>
      </c>
      <c r="C160" s="491">
        <v>2</v>
      </c>
      <c r="D160" s="492">
        <v>2</v>
      </c>
      <c r="E160" s="492">
        <v>2</v>
      </c>
      <c r="F160" s="493">
        <v>2</v>
      </c>
      <c r="G160" s="417">
        <f t="shared" si="35"/>
        <v>2</v>
      </c>
      <c r="H160" s="491">
        <v>2</v>
      </c>
      <c r="I160" s="492">
        <v>2</v>
      </c>
      <c r="J160" s="492">
        <v>2</v>
      </c>
      <c r="K160" s="493">
        <v>2</v>
      </c>
      <c r="L160" s="417">
        <f t="shared" si="36"/>
        <v>2</v>
      </c>
      <c r="M160" s="404">
        <f t="shared" si="47"/>
        <v>2</v>
      </c>
      <c r="N160" s="401" t="str">
        <f t="shared" si="32"/>
        <v>E+</v>
      </c>
      <c r="O160" s="396"/>
      <c r="P160" s="491">
        <v>2</v>
      </c>
      <c r="Q160" s="492">
        <v>2</v>
      </c>
      <c r="R160" s="492">
        <v>2</v>
      </c>
      <c r="S160" s="493">
        <v>2</v>
      </c>
      <c r="T160" s="420">
        <f t="shared" si="38"/>
        <v>2</v>
      </c>
      <c r="U160" s="491">
        <v>2</v>
      </c>
      <c r="V160" s="492">
        <v>2</v>
      </c>
      <c r="W160" s="492">
        <v>2</v>
      </c>
      <c r="X160" s="493">
        <v>2</v>
      </c>
      <c r="Y160" s="417">
        <f t="shared" si="39"/>
        <v>2</v>
      </c>
      <c r="Z160" s="404">
        <f t="shared" si="48"/>
        <v>2</v>
      </c>
      <c r="AA160" s="401" t="str">
        <f t="shared" si="33"/>
        <v>E+</v>
      </c>
      <c r="AB160" s="423">
        <v>2</v>
      </c>
      <c r="AC160" s="632">
        <v>2</v>
      </c>
      <c r="AD160" s="412" t="str">
        <f t="shared" si="34"/>
        <v>E+</v>
      </c>
      <c r="AE160" s="408">
        <f t="shared" si="41"/>
        <v>2</v>
      </c>
      <c r="AF160" s="288"/>
      <c r="AG160" s="468">
        <f t="shared" si="42"/>
        <v>2</v>
      </c>
      <c r="AH160" s="480">
        <f t="shared" si="43"/>
        <v>1.4</v>
      </c>
      <c r="AI160" s="474">
        <f t="shared" si="44"/>
        <v>0.6</v>
      </c>
      <c r="AJ160" s="477" t="str">
        <f t="shared" si="45"/>
        <v>E+</v>
      </c>
      <c r="AK160" s="483">
        <f t="shared" si="46"/>
        <v>2</v>
      </c>
      <c r="AL160" s="661"/>
      <c r="AM160" s="661"/>
      <c r="AN160" s="661"/>
      <c r="AO160" s="661"/>
      <c r="AP160" s="661"/>
      <c r="AQ160" s="661"/>
      <c r="AR160" s="661"/>
      <c r="AS160" s="661"/>
      <c r="AT160" s="661"/>
      <c r="AU160" s="661"/>
      <c r="AV160" s="661"/>
      <c r="AW160" s="661"/>
      <c r="AX160" s="661"/>
      <c r="AY160" s="661"/>
      <c r="AZ160" s="661"/>
      <c r="BA160" s="661"/>
      <c r="BB160" s="661"/>
      <c r="BC160" s="661"/>
      <c r="BD160" s="661"/>
      <c r="BE160" s="661"/>
      <c r="BF160" s="661"/>
    </row>
    <row r="161" spans="1:58" ht="62.25" x14ac:dyDescent="0.9">
      <c r="A161" s="430">
        <v>35</v>
      </c>
      <c r="B161" s="776">
        <f>DATOS!F42</f>
        <v>0</v>
      </c>
      <c r="C161" s="491">
        <v>2</v>
      </c>
      <c r="D161" s="492">
        <v>2</v>
      </c>
      <c r="E161" s="492">
        <v>2</v>
      </c>
      <c r="F161" s="493">
        <v>2</v>
      </c>
      <c r="G161" s="417">
        <f t="shared" si="35"/>
        <v>2</v>
      </c>
      <c r="H161" s="491">
        <v>2</v>
      </c>
      <c r="I161" s="492">
        <v>2</v>
      </c>
      <c r="J161" s="492">
        <v>2</v>
      </c>
      <c r="K161" s="493">
        <v>2</v>
      </c>
      <c r="L161" s="417">
        <f t="shared" si="36"/>
        <v>2</v>
      </c>
      <c r="M161" s="404">
        <f t="shared" si="47"/>
        <v>2</v>
      </c>
      <c r="N161" s="401" t="str">
        <f t="shared" si="32"/>
        <v>E+</v>
      </c>
      <c r="O161" s="396"/>
      <c r="P161" s="491">
        <v>2</v>
      </c>
      <c r="Q161" s="492">
        <v>2</v>
      </c>
      <c r="R161" s="492">
        <v>2</v>
      </c>
      <c r="S161" s="493">
        <v>2</v>
      </c>
      <c r="T161" s="420">
        <f t="shared" si="38"/>
        <v>2</v>
      </c>
      <c r="U161" s="491">
        <v>2</v>
      </c>
      <c r="V161" s="492">
        <v>2</v>
      </c>
      <c r="W161" s="492">
        <v>2</v>
      </c>
      <c r="X161" s="493">
        <v>2</v>
      </c>
      <c r="Y161" s="417">
        <f t="shared" si="39"/>
        <v>2</v>
      </c>
      <c r="Z161" s="404">
        <f t="shared" si="48"/>
        <v>2</v>
      </c>
      <c r="AA161" s="401" t="str">
        <f t="shared" si="33"/>
        <v>E+</v>
      </c>
      <c r="AB161" s="423">
        <v>2</v>
      </c>
      <c r="AC161" s="632">
        <v>2</v>
      </c>
      <c r="AD161" s="412" t="str">
        <f t="shared" si="34"/>
        <v>E+</v>
      </c>
      <c r="AE161" s="408">
        <f t="shared" si="41"/>
        <v>2</v>
      </c>
      <c r="AF161" s="288"/>
      <c r="AG161" s="468">
        <f t="shared" si="42"/>
        <v>2</v>
      </c>
      <c r="AH161" s="480">
        <f t="shared" si="43"/>
        <v>1.4</v>
      </c>
      <c r="AI161" s="474">
        <f t="shared" si="44"/>
        <v>0.6</v>
      </c>
      <c r="AJ161" s="477" t="str">
        <f t="shared" si="45"/>
        <v>E+</v>
      </c>
      <c r="AK161" s="483">
        <f t="shared" si="46"/>
        <v>2</v>
      </c>
      <c r="AL161" s="661"/>
      <c r="AM161" s="661"/>
      <c r="AN161" s="661"/>
      <c r="AO161" s="661"/>
      <c r="AP161" s="661"/>
      <c r="AQ161" s="661"/>
      <c r="AR161" s="661"/>
      <c r="AS161" s="661"/>
      <c r="AT161" s="661"/>
      <c r="AU161" s="661"/>
      <c r="AV161" s="661"/>
      <c r="AW161" s="661"/>
      <c r="AX161" s="661"/>
      <c r="AY161" s="661"/>
      <c r="AZ161" s="661"/>
      <c r="BA161" s="661"/>
      <c r="BB161" s="661"/>
      <c r="BC161" s="661"/>
      <c r="BD161" s="661"/>
      <c r="BE161" s="661"/>
      <c r="BF161" s="661"/>
    </row>
    <row r="162" spans="1:58" ht="62.25" x14ac:dyDescent="0.9">
      <c r="A162" s="430">
        <v>36</v>
      </c>
      <c r="B162" s="776">
        <f>DATOS!F43</f>
        <v>0</v>
      </c>
      <c r="C162" s="491">
        <v>2</v>
      </c>
      <c r="D162" s="492">
        <v>2</v>
      </c>
      <c r="E162" s="492">
        <v>2</v>
      </c>
      <c r="F162" s="493">
        <v>2</v>
      </c>
      <c r="G162" s="417">
        <f t="shared" si="35"/>
        <v>2</v>
      </c>
      <c r="H162" s="491">
        <v>2</v>
      </c>
      <c r="I162" s="492">
        <v>2</v>
      </c>
      <c r="J162" s="492">
        <v>2</v>
      </c>
      <c r="K162" s="493">
        <v>2</v>
      </c>
      <c r="L162" s="417">
        <f t="shared" si="36"/>
        <v>2</v>
      </c>
      <c r="M162" s="404">
        <f t="shared" si="47"/>
        <v>2</v>
      </c>
      <c r="N162" s="401" t="str">
        <f t="shared" si="32"/>
        <v>E+</v>
      </c>
      <c r="O162" s="396"/>
      <c r="P162" s="491">
        <v>2</v>
      </c>
      <c r="Q162" s="492">
        <v>2</v>
      </c>
      <c r="R162" s="492">
        <v>2</v>
      </c>
      <c r="S162" s="493">
        <v>2</v>
      </c>
      <c r="T162" s="420">
        <f t="shared" si="38"/>
        <v>2</v>
      </c>
      <c r="U162" s="491">
        <v>2</v>
      </c>
      <c r="V162" s="492">
        <v>2</v>
      </c>
      <c r="W162" s="492">
        <v>2</v>
      </c>
      <c r="X162" s="493">
        <v>2</v>
      </c>
      <c r="Y162" s="417">
        <f t="shared" si="39"/>
        <v>2</v>
      </c>
      <c r="Z162" s="404">
        <f t="shared" si="48"/>
        <v>2</v>
      </c>
      <c r="AA162" s="401" t="str">
        <f t="shared" si="33"/>
        <v>E+</v>
      </c>
      <c r="AB162" s="423">
        <v>2</v>
      </c>
      <c r="AC162" s="632">
        <v>2</v>
      </c>
      <c r="AD162" s="412" t="str">
        <f t="shared" si="34"/>
        <v>E+</v>
      </c>
      <c r="AE162" s="408">
        <f t="shared" si="41"/>
        <v>2</v>
      </c>
      <c r="AF162" s="288"/>
      <c r="AG162" s="468">
        <f t="shared" si="42"/>
        <v>2</v>
      </c>
      <c r="AH162" s="480">
        <f t="shared" si="43"/>
        <v>1.4</v>
      </c>
      <c r="AI162" s="474">
        <f t="shared" si="44"/>
        <v>0.6</v>
      </c>
      <c r="AJ162" s="477" t="str">
        <f t="shared" si="45"/>
        <v>E+</v>
      </c>
      <c r="AK162" s="483">
        <f t="shared" si="46"/>
        <v>2</v>
      </c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661"/>
      <c r="BD162" s="661"/>
      <c r="BE162" s="661"/>
      <c r="BF162" s="661"/>
    </row>
    <row r="163" spans="1:58" ht="62.25" x14ac:dyDescent="0.9">
      <c r="A163" s="430">
        <v>37</v>
      </c>
      <c r="B163" s="776">
        <f>DATOS!F44</f>
        <v>0</v>
      </c>
      <c r="C163" s="491">
        <v>1</v>
      </c>
      <c r="D163" s="492">
        <v>1</v>
      </c>
      <c r="E163" s="492">
        <v>1</v>
      </c>
      <c r="F163" s="493">
        <v>1</v>
      </c>
      <c r="G163" s="417">
        <f t="shared" si="35"/>
        <v>1</v>
      </c>
      <c r="H163" s="491">
        <v>1</v>
      </c>
      <c r="I163" s="492">
        <v>1</v>
      </c>
      <c r="J163" s="492">
        <v>1</v>
      </c>
      <c r="K163" s="493">
        <v>1</v>
      </c>
      <c r="L163" s="417">
        <f t="shared" si="36"/>
        <v>1</v>
      </c>
      <c r="M163" s="404">
        <f t="shared" si="47"/>
        <v>1</v>
      </c>
      <c r="N163" s="401" t="str">
        <f t="shared" si="32"/>
        <v>E-</v>
      </c>
      <c r="O163" s="396"/>
      <c r="P163" s="491">
        <v>1</v>
      </c>
      <c r="Q163" s="492">
        <v>1</v>
      </c>
      <c r="R163" s="492">
        <v>1</v>
      </c>
      <c r="S163" s="493">
        <v>1</v>
      </c>
      <c r="T163" s="420">
        <f t="shared" si="38"/>
        <v>1</v>
      </c>
      <c r="U163" s="491">
        <v>1</v>
      </c>
      <c r="V163" s="492">
        <v>1</v>
      </c>
      <c r="W163" s="492">
        <v>1</v>
      </c>
      <c r="X163" s="493">
        <v>1</v>
      </c>
      <c r="Y163" s="417">
        <f t="shared" si="39"/>
        <v>1</v>
      </c>
      <c r="Z163" s="404">
        <f t="shared" si="48"/>
        <v>1</v>
      </c>
      <c r="AA163" s="401" t="str">
        <f t="shared" si="33"/>
        <v>E-</v>
      </c>
      <c r="AB163" s="423">
        <v>1</v>
      </c>
      <c r="AC163" s="632">
        <v>1</v>
      </c>
      <c r="AD163" s="412" t="str">
        <f t="shared" si="34"/>
        <v>E-</v>
      </c>
      <c r="AE163" s="408">
        <f t="shared" si="41"/>
        <v>1</v>
      </c>
      <c r="AF163" s="288"/>
      <c r="AG163" s="468">
        <f t="shared" si="42"/>
        <v>1</v>
      </c>
      <c r="AH163" s="480">
        <f t="shared" si="43"/>
        <v>0.7</v>
      </c>
      <c r="AI163" s="474">
        <f t="shared" si="44"/>
        <v>0.3</v>
      </c>
      <c r="AJ163" s="477" t="str">
        <f t="shared" si="45"/>
        <v>E-</v>
      </c>
      <c r="AK163" s="483">
        <f t="shared" si="46"/>
        <v>1</v>
      </c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661"/>
      <c r="BD163" s="661"/>
      <c r="BE163" s="661"/>
      <c r="BF163" s="661"/>
    </row>
    <row r="164" spans="1:58" ht="62.25" x14ac:dyDescent="0.9">
      <c r="A164" s="430">
        <v>38</v>
      </c>
      <c r="B164" s="776">
        <f>DATOS!F45</f>
        <v>0</v>
      </c>
      <c r="C164" s="491">
        <v>1</v>
      </c>
      <c r="D164" s="492">
        <v>1</v>
      </c>
      <c r="E164" s="492">
        <v>1</v>
      </c>
      <c r="F164" s="493">
        <v>1</v>
      </c>
      <c r="G164" s="417">
        <f t="shared" si="35"/>
        <v>1</v>
      </c>
      <c r="H164" s="491">
        <v>1</v>
      </c>
      <c r="I164" s="492">
        <v>1</v>
      </c>
      <c r="J164" s="492">
        <v>1</v>
      </c>
      <c r="K164" s="493">
        <v>1</v>
      </c>
      <c r="L164" s="417">
        <f t="shared" si="36"/>
        <v>1</v>
      </c>
      <c r="M164" s="404">
        <f t="shared" si="47"/>
        <v>1</v>
      </c>
      <c r="N164" s="401" t="str">
        <f t="shared" si="32"/>
        <v>E-</v>
      </c>
      <c r="O164" s="396"/>
      <c r="P164" s="491">
        <v>1</v>
      </c>
      <c r="Q164" s="492">
        <v>1</v>
      </c>
      <c r="R164" s="492">
        <v>1</v>
      </c>
      <c r="S164" s="493">
        <v>1</v>
      </c>
      <c r="T164" s="420">
        <f t="shared" si="38"/>
        <v>1</v>
      </c>
      <c r="U164" s="491">
        <v>1</v>
      </c>
      <c r="V164" s="492">
        <v>1</v>
      </c>
      <c r="W164" s="492">
        <v>1</v>
      </c>
      <c r="X164" s="493">
        <v>1</v>
      </c>
      <c r="Y164" s="417">
        <f t="shared" si="39"/>
        <v>1</v>
      </c>
      <c r="Z164" s="404">
        <f t="shared" si="48"/>
        <v>1</v>
      </c>
      <c r="AA164" s="401" t="str">
        <f t="shared" si="33"/>
        <v>E-</v>
      </c>
      <c r="AB164" s="423">
        <v>1</v>
      </c>
      <c r="AC164" s="632">
        <v>1</v>
      </c>
      <c r="AD164" s="412" t="str">
        <f t="shared" si="34"/>
        <v>E-</v>
      </c>
      <c r="AE164" s="408">
        <f t="shared" si="41"/>
        <v>1</v>
      </c>
      <c r="AF164" s="288"/>
      <c r="AG164" s="468">
        <f t="shared" si="42"/>
        <v>1</v>
      </c>
      <c r="AH164" s="480">
        <f t="shared" si="43"/>
        <v>0.7</v>
      </c>
      <c r="AI164" s="474">
        <f t="shared" si="44"/>
        <v>0.3</v>
      </c>
      <c r="AJ164" s="477" t="str">
        <f t="shared" si="45"/>
        <v>E-</v>
      </c>
      <c r="AK164" s="483">
        <f t="shared" si="46"/>
        <v>1</v>
      </c>
      <c r="AL164" s="661"/>
      <c r="AM164" s="661"/>
      <c r="AN164" s="661"/>
      <c r="AO164" s="661"/>
      <c r="AP164" s="661"/>
      <c r="AQ164" s="661"/>
      <c r="AR164" s="661"/>
      <c r="AS164" s="661"/>
      <c r="AT164" s="661"/>
      <c r="AU164" s="661"/>
      <c r="AV164" s="661"/>
      <c r="AW164" s="661"/>
      <c r="AX164" s="661"/>
      <c r="AY164" s="661"/>
      <c r="AZ164" s="661"/>
      <c r="BA164" s="661"/>
      <c r="BB164" s="661"/>
      <c r="BC164" s="661"/>
      <c r="BD164" s="661"/>
      <c r="BE164" s="661"/>
      <c r="BF164" s="661"/>
    </row>
    <row r="165" spans="1:58" ht="62.25" x14ac:dyDescent="0.9">
      <c r="A165" s="430">
        <v>39</v>
      </c>
      <c r="B165" s="776">
        <f>DATOS!F46</f>
        <v>0</v>
      </c>
      <c r="C165" s="491">
        <v>1</v>
      </c>
      <c r="D165" s="492">
        <v>1</v>
      </c>
      <c r="E165" s="492">
        <v>1</v>
      </c>
      <c r="F165" s="493">
        <v>1</v>
      </c>
      <c r="G165" s="417">
        <f t="shared" si="35"/>
        <v>1</v>
      </c>
      <c r="H165" s="491">
        <v>1</v>
      </c>
      <c r="I165" s="492">
        <v>1</v>
      </c>
      <c r="J165" s="492">
        <v>1</v>
      </c>
      <c r="K165" s="493">
        <v>1</v>
      </c>
      <c r="L165" s="417">
        <f t="shared" si="36"/>
        <v>1</v>
      </c>
      <c r="M165" s="404">
        <f t="shared" si="47"/>
        <v>1</v>
      </c>
      <c r="N165" s="401" t="str">
        <f t="shared" si="32"/>
        <v>E-</v>
      </c>
      <c r="O165" s="396"/>
      <c r="P165" s="491">
        <v>1</v>
      </c>
      <c r="Q165" s="492">
        <v>1</v>
      </c>
      <c r="R165" s="492">
        <v>1</v>
      </c>
      <c r="S165" s="493">
        <v>1</v>
      </c>
      <c r="T165" s="420">
        <f t="shared" si="38"/>
        <v>1</v>
      </c>
      <c r="U165" s="491">
        <v>1</v>
      </c>
      <c r="V165" s="492">
        <v>1</v>
      </c>
      <c r="W165" s="492">
        <v>1</v>
      </c>
      <c r="X165" s="493">
        <v>1</v>
      </c>
      <c r="Y165" s="417">
        <f t="shared" si="39"/>
        <v>1</v>
      </c>
      <c r="Z165" s="404">
        <f t="shared" si="48"/>
        <v>1</v>
      </c>
      <c r="AA165" s="401" t="str">
        <f t="shared" si="33"/>
        <v>E-</v>
      </c>
      <c r="AB165" s="423">
        <v>1</v>
      </c>
      <c r="AC165" s="632">
        <v>1</v>
      </c>
      <c r="AD165" s="412" t="str">
        <f t="shared" si="34"/>
        <v>E-</v>
      </c>
      <c r="AE165" s="408">
        <f t="shared" si="41"/>
        <v>1</v>
      </c>
      <c r="AF165" s="288"/>
      <c r="AG165" s="468">
        <f t="shared" si="42"/>
        <v>1</v>
      </c>
      <c r="AH165" s="480">
        <f t="shared" si="43"/>
        <v>0.7</v>
      </c>
      <c r="AI165" s="474">
        <f t="shared" si="44"/>
        <v>0.3</v>
      </c>
      <c r="AJ165" s="477" t="str">
        <f t="shared" si="45"/>
        <v>E-</v>
      </c>
      <c r="AK165" s="483">
        <f t="shared" si="46"/>
        <v>1</v>
      </c>
      <c r="AL165" s="661"/>
      <c r="AM165" s="661"/>
      <c r="AN165" s="661"/>
      <c r="AO165" s="661"/>
      <c r="AP165" s="661"/>
      <c r="AQ165" s="661"/>
      <c r="AR165" s="661"/>
      <c r="AS165" s="661"/>
      <c r="AT165" s="661"/>
      <c r="AU165" s="661"/>
      <c r="AV165" s="661"/>
      <c r="AW165" s="661"/>
      <c r="AX165" s="661"/>
      <c r="AY165" s="661"/>
      <c r="AZ165" s="661"/>
      <c r="BA165" s="661"/>
      <c r="BB165" s="661"/>
      <c r="BC165" s="661"/>
      <c r="BD165" s="661"/>
      <c r="BE165" s="661"/>
      <c r="BF165" s="661"/>
    </row>
    <row r="166" spans="1:58" ht="63" thickBot="1" x14ac:dyDescent="0.95">
      <c r="A166" s="431">
        <v>40</v>
      </c>
      <c r="B166" s="777">
        <f>DATOS!F47</f>
        <v>0</v>
      </c>
      <c r="C166" s="494">
        <v>1</v>
      </c>
      <c r="D166" s="495">
        <v>1</v>
      </c>
      <c r="E166" s="495">
        <v>1</v>
      </c>
      <c r="F166" s="496">
        <v>1</v>
      </c>
      <c r="G166" s="418">
        <f t="shared" si="35"/>
        <v>1</v>
      </c>
      <c r="H166" s="494">
        <v>1</v>
      </c>
      <c r="I166" s="495">
        <v>1</v>
      </c>
      <c r="J166" s="495">
        <v>1</v>
      </c>
      <c r="K166" s="496">
        <v>1</v>
      </c>
      <c r="L166" s="418">
        <f t="shared" si="36"/>
        <v>1</v>
      </c>
      <c r="M166" s="405">
        <f t="shared" si="47"/>
        <v>1</v>
      </c>
      <c r="N166" s="402" t="str">
        <f t="shared" si="32"/>
        <v>E-</v>
      </c>
      <c r="O166" s="397"/>
      <c r="P166" s="494">
        <v>1</v>
      </c>
      <c r="Q166" s="495">
        <v>1</v>
      </c>
      <c r="R166" s="495">
        <v>1</v>
      </c>
      <c r="S166" s="496">
        <v>1</v>
      </c>
      <c r="T166" s="421">
        <f t="shared" si="38"/>
        <v>1</v>
      </c>
      <c r="U166" s="494">
        <v>1</v>
      </c>
      <c r="V166" s="495">
        <v>1</v>
      </c>
      <c r="W166" s="495">
        <v>1</v>
      </c>
      <c r="X166" s="496">
        <v>1</v>
      </c>
      <c r="Y166" s="418">
        <f t="shared" si="39"/>
        <v>1</v>
      </c>
      <c r="Z166" s="405">
        <f t="shared" si="48"/>
        <v>1</v>
      </c>
      <c r="AA166" s="402" t="str">
        <f t="shared" si="33"/>
        <v>E-</v>
      </c>
      <c r="AB166" s="424">
        <v>1</v>
      </c>
      <c r="AC166" s="633">
        <v>1</v>
      </c>
      <c r="AD166" s="413" t="str">
        <f t="shared" si="34"/>
        <v>E-</v>
      </c>
      <c r="AE166" s="409">
        <f t="shared" si="41"/>
        <v>1</v>
      </c>
      <c r="AF166" s="289"/>
      <c r="AG166" s="469">
        <f t="shared" si="42"/>
        <v>1</v>
      </c>
      <c r="AH166" s="481">
        <f t="shared" si="43"/>
        <v>0.7</v>
      </c>
      <c r="AI166" s="475">
        <f t="shared" si="44"/>
        <v>0.3</v>
      </c>
      <c r="AJ166" s="478" t="str">
        <f t="shared" si="45"/>
        <v>E-</v>
      </c>
      <c r="AK166" s="484">
        <f t="shared" si="46"/>
        <v>1</v>
      </c>
      <c r="AL166" s="661"/>
      <c r="AM166" s="661"/>
      <c r="AN166" s="661"/>
      <c r="AO166" s="661"/>
      <c r="AP166" s="661"/>
      <c r="AQ166" s="661"/>
      <c r="AR166" s="661"/>
      <c r="AS166" s="661"/>
      <c r="AT166" s="661"/>
      <c r="AU166" s="661"/>
      <c r="AV166" s="661"/>
      <c r="AW166" s="661"/>
      <c r="AX166" s="661"/>
      <c r="AY166" s="661"/>
      <c r="AZ166" s="661"/>
      <c r="BA166" s="661"/>
      <c r="BB166" s="661"/>
      <c r="BC166" s="661"/>
      <c r="BD166" s="661"/>
      <c r="BE166" s="661"/>
      <c r="BF166" s="661"/>
    </row>
    <row r="167" spans="1:58" ht="63" thickBot="1" x14ac:dyDescent="0.95">
      <c r="A167" s="385"/>
      <c r="E167" s="442" t="s">
        <v>168</v>
      </c>
      <c r="F167" s="440" t="s">
        <v>929</v>
      </c>
      <c r="G167" s="441" t="s">
        <v>169</v>
      </c>
      <c r="H167" s="384"/>
      <c r="I167" s="384"/>
      <c r="J167" s="384"/>
      <c r="K167" s="384"/>
      <c r="L167" s="224"/>
      <c r="M167" s="224"/>
      <c r="N167" s="224"/>
      <c r="O167" s="224"/>
      <c r="P167" s="384"/>
      <c r="Q167" s="384"/>
      <c r="R167" s="384"/>
      <c r="S167" s="384"/>
      <c r="T167" s="224"/>
      <c r="U167" s="384"/>
      <c r="V167" s="384"/>
      <c r="W167" s="384"/>
      <c r="X167" s="384"/>
      <c r="Y167" s="377"/>
      <c r="Z167" s="377"/>
      <c r="AA167" s="377"/>
      <c r="AB167" s="377"/>
      <c r="AC167" s="1040" t="s">
        <v>157</v>
      </c>
      <c r="AD167" s="1041"/>
      <c r="AE167" s="378">
        <f>AVERAGE(AE127:AE147)</f>
        <v>8.4285714285714288</v>
      </c>
      <c r="AF167" s="228"/>
      <c r="AG167" s="381"/>
      <c r="AH167" s="1040" t="s">
        <v>157</v>
      </c>
      <c r="AI167" s="1322"/>
      <c r="AJ167" s="470"/>
      <c r="AK167" s="471">
        <f>AVERAGE(AK127:AK147)</f>
        <v>8.4285714285714288</v>
      </c>
      <c r="AL167" s="662"/>
      <c r="AM167" s="662"/>
      <c r="AN167" s="662"/>
      <c r="AO167" s="662"/>
      <c r="AP167" s="662"/>
      <c r="AQ167" s="662"/>
      <c r="AR167" s="662"/>
      <c r="AS167" s="662"/>
      <c r="AT167" s="662"/>
      <c r="AU167" s="662"/>
      <c r="AV167" s="662"/>
      <c r="AW167" s="662"/>
      <c r="AX167" s="662"/>
      <c r="AY167" s="662"/>
      <c r="AZ167" s="662"/>
      <c r="BA167" s="662"/>
      <c r="BB167" s="662"/>
      <c r="BC167" s="662"/>
      <c r="BD167" s="662"/>
      <c r="BE167" s="662"/>
      <c r="BF167" s="662"/>
    </row>
    <row r="168" spans="1:58" ht="63" thickBot="1" x14ac:dyDescent="0.95">
      <c r="A168" s="385"/>
      <c r="B168" s="1042" t="s">
        <v>228</v>
      </c>
      <c r="C168" s="1043"/>
      <c r="D168" s="1044"/>
      <c r="E168" s="443" t="s">
        <v>170</v>
      </c>
      <c r="F168" s="444">
        <f>COUNTIFS($V$14:$V$53, "&gt;=8", $V$14:$V$53, "&lt;=10")</f>
        <v>14</v>
      </c>
      <c r="G168" s="449">
        <f>COUNTIFS($G$14:$G$52, "&gt;=8", $G$14:$G$52, "&lt;=10") / COUNT($G$14:$G$52)</f>
        <v>0.35897435897435898</v>
      </c>
      <c r="K168" s="384"/>
      <c r="L168" s="224"/>
      <c r="M168" s="224"/>
      <c r="N168" s="224"/>
      <c r="O168" s="224"/>
      <c r="P168" s="384"/>
      <c r="Q168" s="384"/>
      <c r="R168" s="384"/>
      <c r="S168" s="384"/>
      <c r="T168" s="224"/>
      <c r="U168" s="384"/>
      <c r="V168" s="384"/>
      <c r="W168" s="384"/>
      <c r="X168" s="384"/>
      <c r="Y168" s="377"/>
      <c r="Z168" s="377"/>
      <c r="AA168" s="377"/>
      <c r="AB168" s="377"/>
      <c r="AC168" s="1040" t="s">
        <v>158</v>
      </c>
      <c r="AD168" s="1045"/>
      <c r="AE168" s="379">
        <f>DATOS!C130</f>
        <v>0</v>
      </c>
      <c r="AF168" s="280"/>
      <c r="AG168" s="381"/>
      <c r="AH168" s="1320" t="s">
        <v>158</v>
      </c>
      <c r="AI168" s="1320"/>
      <c r="AJ168" s="472"/>
      <c r="AK168" s="379">
        <f>DATOS!I130</f>
        <v>0</v>
      </c>
      <c r="AL168" s="663"/>
      <c r="AM168" s="663"/>
      <c r="AN168" s="663"/>
      <c r="AO168" s="663"/>
      <c r="AP168" s="663"/>
      <c r="AQ168" s="663"/>
      <c r="AR168" s="663"/>
      <c r="AS168" s="663"/>
      <c r="AT168" s="663"/>
      <c r="AU168" s="663"/>
      <c r="AV168" s="663"/>
      <c r="AW168" s="663"/>
      <c r="AX168" s="663"/>
      <c r="AY168" s="663"/>
      <c r="AZ168" s="663"/>
      <c r="BA168" s="663"/>
      <c r="BB168" s="663"/>
      <c r="BC168" s="663"/>
      <c r="BD168" s="663"/>
      <c r="BE168" s="663"/>
      <c r="BF168" s="663"/>
    </row>
    <row r="169" spans="1:58" x14ac:dyDescent="0.9">
      <c r="B169" s="1027" t="s">
        <v>231</v>
      </c>
      <c r="C169" s="1028"/>
      <c r="D169" s="1029"/>
      <c r="E169" s="445" t="s">
        <v>171</v>
      </c>
      <c r="F169" s="446">
        <f>COUNTIFS($V$14:$V$53, "&gt;=5", $V$14:$V$53, "&lt;=7")</f>
        <v>11</v>
      </c>
      <c r="G169" s="450">
        <f>COUNTIFS($G$14:$G$52, "&gt;=5", $G$14:$G$52, "&lt;=7") / COUNT($G$14:$G$52)</f>
        <v>0.28205128205128205</v>
      </c>
      <c r="K169" s="391"/>
      <c r="L169" s="376"/>
      <c r="M169" s="376"/>
      <c r="N169" s="376"/>
      <c r="O169" s="376"/>
      <c r="P169" s="391"/>
      <c r="Q169" s="391"/>
      <c r="R169" s="391"/>
      <c r="S169" s="391"/>
      <c r="T169" s="376"/>
      <c r="U169" s="384"/>
      <c r="V169" s="384"/>
      <c r="W169" s="384"/>
      <c r="X169" s="384"/>
      <c r="Y169" s="229"/>
      <c r="Z169" s="229"/>
      <c r="AA169" s="229"/>
      <c r="AB169" s="229"/>
      <c r="AC169" s="221"/>
      <c r="AD169" s="229"/>
      <c r="AE169" s="229"/>
      <c r="AF169" s="229"/>
      <c r="AG169" s="223"/>
      <c r="AH169" s="223"/>
      <c r="AI169" s="221"/>
      <c r="AJ169" s="221"/>
      <c r="AK169" s="221"/>
      <c r="AL169" s="221"/>
      <c r="AM169" s="221"/>
      <c r="AN169" s="221"/>
      <c r="AO169" s="221"/>
      <c r="AP169" s="221"/>
      <c r="AQ169" s="221"/>
      <c r="AR169" s="221"/>
      <c r="AS169" s="221"/>
      <c r="AT169" s="221"/>
      <c r="AU169" s="221"/>
      <c r="AV169" s="221"/>
      <c r="AW169" s="221"/>
      <c r="AX169" s="221"/>
      <c r="AY169" s="221"/>
      <c r="AZ169" s="221"/>
      <c r="BA169" s="221"/>
      <c r="BB169" s="221"/>
      <c r="BC169" s="221"/>
      <c r="BD169" s="221"/>
      <c r="BE169" s="221"/>
      <c r="BF169" s="221"/>
    </row>
    <row r="170" spans="1:58" ht="63" thickBot="1" x14ac:dyDescent="0.95">
      <c r="B170" s="1030" t="s">
        <v>234</v>
      </c>
      <c r="C170" s="1031"/>
      <c r="D170" s="1032"/>
      <c r="E170" s="447" t="s">
        <v>172</v>
      </c>
      <c r="F170" s="448">
        <f>COUNTIFS($V$14:$V$53, "&gt;=1", $V$14:$V$53, "&lt;=4")</f>
        <v>14</v>
      </c>
      <c r="G170" s="451">
        <f>COUNTIFS($G$14:$G$52, "&gt;=1", $G$14:$G$52, "&lt;=4") / COUNT($G$14:$G$52)</f>
        <v>0.35897435897435898</v>
      </c>
      <c r="K170" s="391"/>
      <c r="L170" s="376"/>
      <c r="M170" s="376"/>
      <c r="N170" s="376"/>
      <c r="O170" s="376"/>
      <c r="P170" s="391"/>
      <c r="Q170" s="1306" t="s">
        <v>111</v>
      </c>
      <c r="R170" s="1306"/>
      <c r="U170" s="1321" t="s">
        <v>310</v>
      </c>
      <c r="V170" s="1321"/>
      <c r="W170" s="389"/>
      <c r="X170" s="1035" t="s">
        <v>917</v>
      </c>
      <c r="Y170" s="1035"/>
      <c r="Z170" s="1035"/>
      <c r="AA170" s="1036" t="s">
        <v>918</v>
      </c>
      <c r="AB170" s="1036"/>
      <c r="AC170" s="1036"/>
      <c r="AD170" s="1036"/>
      <c r="AE170" s="1036"/>
      <c r="AF170" s="229"/>
      <c r="AG170" s="223"/>
      <c r="AH170" s="223"/>
      <c r="AI170" s="221"/>
      <c r="AJ170" s="221"/>
      <c r="AK170" s="221"/>
      <c r="AL170" s="221"/>
      <c r="AM170" s="221"/>
      <c r="AN170" s="221"/>
      <c r="AO170" s="221"/>
      <c r="AP170" s="221"/>
      <c r="AQ170" s="221"/>
      <c r="AR170" s="221"/>
      <c r="AS170" s="221"/>
      <c r="AT170" s="221"/>
      <c r="AU170" s="221"/>
      <c r="AV170" s="221"/>
      <c r="AW170" s="221"/>
      <c r="AX170" s="221"/>
      <c r="AY170" s="221"/>
      <c r="AZ170" s="221"/>
      <c r="BA170" s="221"/>
      <c r="BB170" s="221"/>
      <c r="BC170" s="221"/>
      <c r="BD170" s="221"/>
      <c r="BE170" s="221"/>
      <c r="BF170" s="221"/>
    </row>
    <row r="171" spans="1:58" ht="62.25" thickBot="1" x14ac:dyDescent="0.95">
      <c r="B171" s="1046" t="s">
        <v>173</v>
      </c>
      <c r="C171" s="1047"/>
      <c r="D171" s="1047"/>
      <c r="E171" s="1048"/>
      <c r="F171" s="452">
        <f>SUM(F168:F170)</f>
        <v>39</v>
      </c>
      <c r="G171" s="453">
        <f>DATOS!C130/28</f>
        <v>0</v>
      </c>
      <c r="K171" s="391"/>
      <c r="L171" s="376"/>
      <c r="M171" s="376"/>
      <c r="N171" s="376"/>
      <c r="O171" s="376"/>
      <c r="P171" s="391"/>
      <c r="Q171" s="391"/>
      <c r="R171" s="391"/>
      <c r="S171" s="391"/>
      <c r="T171" s="376"/>
      <c r="U171" s="384"/>
      <c r="V171" s="384"/>
      <c r="W171" s="384"/>
      <c r="X171" s="384"/>
      <c r="Y171" s="229"/>
      <c r="Z171" s="229"/>
      <c r="AA171" s="229"/>
      <c r="AB171" s="229"/>
      <c r="AC171" s="221"/>
      <c r="AD171" s="229"/>
      <c r="AE171" s="229"/>
      <c r="AF171" s="229"/>
      <c r="AG171" s="223"/>
      <c r="AH171" s="223"/>
      <c r="AI171" s="221"/>
      <c r="AJ171" s="221"/>
      <c r="AK171" s="221"/>
      <c r="AL171" s="221"/>
      <c r="AM171" s="221"/>
      <c r="AN171" s="221"/>
      <c r="AO171" s="221"/>
      <c r="AP171" s="221"/>
      <c r="AQ171" s="221"/>
      <c r="AR171" s="221"/>
      <c r="AS171" s="221"/>
      <c r="AT171" s="221"/>
      <c r="AU171" s="221"/>
      <c r="AV171" s="221"/>
      <c r="AW171" s="221"/>
      <c r="AX171" s="221"/>
      <c r="AY171" s="221"/>
      <c r="AZ171" s="221"/>
      <c r="BA171" s="221"/>
      <c r="BB171" s="221"/>
      <c r="BC171" s="221"/>
      <c r="BD171" s="221"/>
      <c r="BE171" s="221"/>
      <c r="BF171" s="221"/>
    </row>
    <row r="172" spans="1:58" ht="101.25" x14ac:dyDescent="0.9">
      <c r="A172" s="990" t="s">
        <v>0</v>
      </c>
      <c r="B172" s="990"/>
      <c r="C172" s="990"/>
      <c r="D172" s="990"/>
      <c r="E172" s="990"/>
      <c r="F172" s="990"/>
      <c r="G172" s="990"/>
      <c r="H172" s="990"/>
      <c r="I172" s="990"/>
      <c r="J172" s="990"/>
      <c r="K172" s="990"/>
      <c r="L172" s="990"/>
      <c r="M172" s="990"/>
      <c r="N172" s="990"/>
      <c r="O172" s="990"/>
      <c r="P172" s="990"/>
      <c r="Q172" s="990"/>
      <c r="R172" s="990"/>
      <c r="S172" s="990"/>
      <c r="T172" s="990"/>
      <c r="U172" s="990"/>
      <c r="V172" s="990"/>
      <c r="W172" s="990"/>
      <c r="X172" s="990"/>
      <c r="Y172" s="990"/>
      <c r="Z172" s="990"/>
      <c r="AA172" s="990"/>
      <c r="AB172" s="990"/>
      <c r="AC172" s="990"/>
      <c r="AD172" s="990"/>
      <c r="AE172" s="990"/>
      <c r="AF172" s="990"/>
      <c r="AG172" s="990"/>
      <c r="AH172" s="990"/>
      <c r="AI172" s="82"/>
      <c r="AJ172" s="82"/>
      <c r="AK172" s="82"/>
      <c r="AL172" s="82"/>
      <c r="AM172" s="82"/>
      <c r="AN172" s="82"/>
      <c r="AO172" s="82"/>
      <c r="AP172" s="82"/>
      <c r="AQ172" s="82"/>
      <c r="AR172" s="82"/>
      <c r="AS172" s="82"/>
      <c r="AT172" s="82"/>
      <c r="AU172" s="82"/>
      <c r="AV172" s="82"/>
      <c r="AW172" s="82"/>
      <c r="AX172" s="82"/>
      <c r="AY172" s="82"/>
      <c r="AZ172" s="82"/>
      <c r="BA172" s="82"/>
      <c r="BB172" s="82"/>
      <c r="BC172" s="82"/>
      <c r="BD172" s="82"/>
      <c r="BE172" s="82"/>
      <c r="BF172" s="82"/>
    </row>
    <row r="173" spans="1:58" ht="75" x14ac:dyDescent="0.9">
      <c r="A173" s="991" t="str">
        <f>DATOS!C9</f>
        <v>ESCUELA DE EDUCACIÓN BÀSICA PARTICULAR MINERVA</v>
      </c>
      <c r="B173" s="991"/>
      <c r="C173" s="991"/>
      <c r="D173" s="991"/>
      <c r="E173" s="991"/>
      <c r="F173" s="991"/>
      <c r="G173" s="991"/>
      <c r="H173" s="991"/>
      <c r="I173" s="991"/>
      <c r="J173" s="991"/>
      <c r="K173" s="991"/>
      <c r="L173" s="991"/>
      <c r="M173" s="991"/>
      <c r="N173" s="991"/>
      <c r="O173" s="991"/>
      <c r="P173" s="991"/>
      <c r="Q173" s="991"/>
      <c r="R173" s="991"/>
      <c r="S173" s="991"/>
      <c r="T173" s="991"/>
      <c r="U173" s="991"/>
      <c r="V173" s="991"/>
      <c r="W173" s="991"/>
      <c r="X173" s="991"/>
      <c r="Y173" s="991"/>
      <c r="Z173" s="991"/>
      <c r="AA173" s="991"/>
      <c r="AB173" s="991"/>
      <c r="AC173" s="991"/>
      <c r="AD173" s="991"/>
      <c r="AE173" s="991"/>
      <c r="AF173" s="991"/>
      <c r="AG173" s="991"/>
      <c r="AH173" s="991"/>
      <c r="AI173" s="83"/>
      <c r="AJ173" s="83"/>
      <c r="AK173" s="83"/>
      <c r="AL173" s="83"/>
      <c r="AM173" s="83"/>
      <c r="AN173" s="83"/>
      <c r="AO173" s="83"/>
      <c r="AP173" s="83"/>
      <c r="AQ173" s="83"/>
      <c r="AR173" s="83"/>
      <c r="AS173" s="83"/>
      <c r="AT173" s="83"/>
      <c r="AU173" s="83"/>
      <c r="AV173" s="83"/>
      <c r="AW173" s="83"/>
      <c r="AX173" s="83"/>
      <c r="AY173" s="83"/>
      <c r="AZ173" s="83"/>
      <c r="BA173" s="83"/>
      <c r="BB173" s="83"/>
      <c r="BC173" s="83"/>
      <c r="BD173" s="83"/>
      <c r="BE173" s="83"/>
      <c r="BF173" s="83"/>
    </row>
    <row r="174" spans="1:58" ht="69" x14ac:dyDescent="0.9">
      <c r="A174" s="992" t="s">
        <v>288</v>
      </c>
      <c r="B174" s="992"/>
      <c r="C174" s="992"/>
      <c r="D174" s="992"/>
      <c r="E174" s="992"/>
      <c r="F174" s="992"/>
      <c r="G174" s="992"/>
      <c r="H174" s="992"/>
      <c r="I174" s="992"/>
      <c r="J174" s="992"/>
      <c r="K174" s="992"/>
      <c r="L174" s="992"/>
      <c r="M174" s="992"/>
      <c r="N174" s="992"/>
      <c r="O174" s="992"/>
      <c r="P174" s="992"/>
      <c r="Q174" s="992"/>
      <c r="R174" s="992"/>
      <c r="S174" s="992"/>
      <c r="T174" s="992"/>
      <c r="U174" s="992"/>
      <c r="V174" s="992"/>
      <c r="W174" s="992"/>
      <c r="X174" s="992"/>
      <c r="Y174" s="992"/>
      <c r="Z174" s="992"/>
      <c r="AA174" s="992"/>
      <c r="AB174" s="992"/>
      <c r="AC174" s="992"/>
      <c r="AD174" s="992"/>
      <c r="AE174" s="992"/>
      <c r="AF174" s="992"/>
      <c r="AG174" s="992"/>
      <c r="AH174" s="992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35"/>
      <c r="BD174" s="35"/>
      <c r="BE174" s="35"/>
      <c r="BF174" s="35"/>
    </row>
    <row r="175" spans="1:58" x14ac:dyDescent="0.9">
      <c r="A175" s="993" t="s">
        <v>928</v>
      </c>
      <c r="B175" s="993"/>
      <c r="C175" s="993"/>
      <c r="D175" s="993"/>
      <c r="E175" s="993"/>
      <c r="F175" s="993"/>
      <c r="G175" s="993"/>
      <c r="H175" s="993"/>
      <c r="I175" s="993"/>
      <c r="J175" s="993"/>
      <c r="K175" s="993"/>
      <c r="L175" s="993"/>
      <c r="M175" s="993"/>
      <c r="N175" s="993"/>
      <c r="O175" s="993"/>
      <c r="P175" s="993"/>
      <c r="Q175" s="993"/>
      <c r="R175" s="993"/>
      <c r="S175" s="993"/>
      <c r="T175" s="993"/>
      <c r="U175" s="993"/>
      <c r="V175" s="993"/>
      <c r="W175" s="993"/>
      <c r="X175" s="993"/>
      <c r="Y175" s="993"/>
      <c r="Z175" s="993"/>
      <c r="AA175" s="993"/>
      <c r="AB175" s="993"/>
      <c r="AC175" s="993"/>
      <c r="AD175" s="993"/>
      <c r="AE175" s="993"/>
      <c r="AF175" s="993"/>
      <c r="AG175" s="993"/>
      <c r="AH175" s="993"/>
    </row>
    <row r="176" spans="1:58" x14ac:dyDescent="0.9">
      <c r="A176" s="385"/>
      <c r="B176" s="774"/>
      <c r="C176" s="390"/>
      <c r="D176" s="390"/>
      <c r="E176" s="390"/>
      <c r="F176" s="390"/>
      <c r="G176" s="45"/>
      <c r="H176" s="390"/>
      <c r="I176" s="390"/>
      <c r="J176" s="390"/>
      <c r="K176" s="390"/>
      <c r="L176" s="45"/>
      <c r="M176" s="45"/>
      <c r="N176" s="45"/>
      <c r="O176" s="45"/>
      <c r="P176" s="390"/>
      <c r="Q176" s="390"/>
      <c r="R176" s="382"/>
      <c r="S176" s="390"/>
      <c r="T176" s="45"/>
      <c r="AE176" s="222"/>
      <c r="AF176" s="222"/>
      <c r="AG176" s="223"/>
      <c r="AH176" s="223"/>
    </row>
    <row r="177" spans="1:58" ht="62.25" x14ac:dyDescent="0.9">
      <c r="A177" s="385"/>
      <c r="B177" s="774"/>
      <c r="C177" s="390"/>
      <c r="D177" s="390"/>
      <c r="E177" s="390"/>
      <c r="F177" s="390"/>
      <c r="G177" s="1289" t="s">
        <v>146</v>
      </c>
      <c r="H177" s="1289"/>
      <c r="I177" s="1290" t="str">
        <f>DATOS!C23</f>
        <v>CIENCIAS NATURALES</v>
      </c>
      <c r="J177" s="1290"/>
      <c r="K177" s="1290"/>
      <c r="L177" s="1290"/>
      <c r="M177" s="1290"/>
      <c r="N177" s="1290"/>
      <c r="O177" s="1290"/>
      <c r="P177" s="1290"/>
      <c r="Q177" s="464"/>
      <c r="R177" s="382"/>
      <c r="S177" s="1291" t="s">
        <v>23</v>
      </c>
      <c r="T177" s="1291"/>
      <c r="U177" s="1305" t="str">
        <f>DATOS!C13</f>
        <v xml:space="preserve">BÁSICA </v>
      </c>
      <c r="V177" s="1305"/>
      <c r="W177" s="436"/>
      <c r="X177" s="436"/>
      <c r="Y177" s="435"/>
      <c r="Z177" s="435"/>
      <c r="AA177" s="435"/>
      <c r="AB177" s="435"/>
      <c r="AC177" s="435"/>
      <c r="AD177" s="435"/>
      <c r="AE177" s="222"/>
      <c r="AF177" s="222"/>
      <c r="AG177" s="223"/>
      <c r="AH177" s="223"/>
    </row>
    <row r="178" spans="1:58" ht="62.25" x14ac:dyDescent="0.9">
      <c r="A178" s="385"/>
      <c r="B178" s="774"/>
      <c r="C178" s="390"/>
      <c r="D178" s="390"/>
      <c r="E178" s="390"/>
      <c r="F178" s="390"/>
      <c r="G178" s="1289" t="s">
        <v>111</v>
      </c>
      <c r="H178" s="1289"/>
      <c r="I178" s="1290" t="str">
        <f>DATOS!B20</f>
        <v xml:space="preserve"> TRELLES ORDÓÑEZ CAROL ALEXANDRA</v>
      </c>
      <c r="J178" s="1290"/>
      <c r="K178" s="1290"/>
      <c r="L178" s="1290"/>
      <c r="M178" s="1290"/>
      <c r="N178" s="1290"/>
      <c r="O178" s="1290"/>
      <c r="P178" s="1290"/>
      <c r="Q178" s="464"/>
      <c r="R178" s="383"/>
      <c r="S178" s="996" t="s">
        <v>26</v>
      </c>
      <c r="T178" s="996"/>
      <c r="U178" s="1305" t="str">
        <f>DATOS!C14</f>
        <v>SEGUNDO</v>
      </c>
      <c r="V178" s="1305"/>
      <c r="W178" s="436"/>
      <c r="X178" s="436"/>
      <c r="Y178" s="435"/>
      <c r="Z178" s="435"/>
      <c r="AA178" s="435"/>
      <c r="AB178" s="435"/>
      <c r="AC178" s="435"/>
      <c r="AD178" s="435"/>
      <c r="AE178" s="222"/>
      <c r="AF178" s="222"/>
      <c r="AG178" s="223"/>
      <c r="AH178" s="223"/>
    </row>
    <row r="179" spans="1:58" ht="62.25" x14ac:dyDescent="0.9">
      <c r="A179" s="385"/>
      <c r="B179" s="774"/>
      <c r="C179" s="390"/>
      <c r="D179" s="390"/>
      <c r="E179" s="390"/>
      <c r="F179" s="390"/>
      <c r="G179" s="1291" t="s">
        <v>19</v>
      </c>
      <c r="H179" s="1291"/>
      <c r="I179" s="1300" t="s">
        <v>20</v>
      </c>
      <c r="J179" s="1300"/>
      <c r="K179" s="1300"/>
      <c r="L179" s="1300"/>
      <c r="M179" s="1300"/>
      <c r="N179" s="1300"/>
      <c r="O179" s="465"/>
      <c r="P179" s="465"/>
      <c r="Q179" s="465"/>
      <c r="R179" s="384"/>
      <c r="S179" s="1291" t="s">
        <v>28</v>
      </c>
      <c r="T179" s="1291"/>
      <c r="U179" s="1305" t="str">
        <f>DATOS!C15</f>
        <v>"A"</v>
      </c>
      <c r="V179" s="1305"/>
      <c r="W179" s="436"/>
      <c r="X179" s="436"/>
      <c r="Y179" s="436"/>
      <c r="Z179" s="436"/>
      <c r="AA179" s="436"/>
      <c r="AB179" s="436"/>
      <c r="AC179" s="436"/>
      <c r="AD179" s="436"/>
      <c r="AE179" s="222"/>
      <c r="AF179" s="222"/>
      <c r="AG179" s="223"/>
      <c r="AH179" s="223"/>
    </row>
    <row r="180" spans="1:58" ht="188.25" thickBot="1" x14ac:dyDescent="0.95">
      <c r="A180" s="998" t="s">
        <v>289</v>
      </c>
      <c r="B180" s="998"/>
      <c r="C180" s="998"/>
      <c r="D180" s="998"/>
      <c r="E180" s="998"/>
      <c r="F180" s="998"/>
      <c r="G180" s="998"/>
      <c r="H180" s="281"/>
      <c r="I180" s="281"/>
      <c r="J180" s="281"/>
      <c r="K180" s="281"/>
      <c r="L180" s="388"/>
      <c r="M180" s="388"/>
      <c r="N180" s="388"/>
      <c r="O180" s="388"/>
      <c r="P180" s="281"/>
      <c r="Q180" s="281"/>
      <c r="R180" s="281"/>
      <c r="W180" s="437"/>
      <c r="X180" s="437"/>
      <c r="Y180" s="437"/>
      <c r="Z180" s="437"/>
      <c r="AA180" s="437"/>
      <c r="AB180" s="437"/>
      <c r="AC180" s="437"/>
      <c r="AD180" s="437"/>
      <c r="AE180" s="222"/>
      <c r="AF180" s="222"/>
      <c r="AG180" s="223"/>
      <c r="AH180" s="223"/>
    </row>
    <row r="181" spans="1:58" ht="150.75" customHeight="1" thickBot="1" x14ac:dyDescent="0.95">
      <c r="A181" s="999" t="s">
        <v>926</v>
      </c>
      <c r="B181" s="999" t="s">
        <v>5</v>
      </c>
      <c r="C181" s="1002" t="s">
        <v>919</v>
      </c>
      <c r="D181" s="1003"/>
      <c r="E181" s="1003"/>
      <c r="F181" s="1003"/>
      <c r="G181" s="1003"/>
      <c r="H181" s="1003"/>
      <c r="I181" s="1003"/>
      <c r="J181" s="1003"/>
      <c r="K181" s="1003"/>
      <c r="L181" s="1003"/>
      <c r="M181" s="1003"/>
      <c r="N181" s="1004"/>
      <c r="O181" s="392"/>
      <c r="P181" s="1005" t="s">
        <v>162</v>
      </c>
      <c r="Q181" s="1006"/>
      <c r="R181" s="1006"/>
      <c r="S181" s="1006"/>
      <c r="T181" s="1006"/>
      <c r="U181" s="1006"/>
      <c r="V181" s="1006"/>
      <c r="W181" s="1006"/>
      <c r="X181" s="1006"/>
      <c r="Y181" s="1006"/>
      <c r="Z181" s="1006"/>
      <c r="AA181" s="1007"/>
      <c r="AB181" s="1008" t="s">
        <v>163</v>
      </c>
      <c r="AC181" s="1009"/>
      <c r="AD181" s="1017" t="s">
        <v>920</v>
      </c>
      <c r="AE181" s="1018"/>
      <c r="AF181" s="225"/>
      <c r="AG181" s="676" t="s">
        <v>931</v>
      </c>
      <c r="AH181" s="676"/>
      <c r="AI181" s="676"/>
      <c r="AJ181" s="676"/>
      <c r="AK181" s="677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</row>
    <row r="182" spans="1:58" ht="114" thickBot="1" x14ac:dyDescent="0.95">
      <c r="A182" s="999"/>
      <c r="B182" s="999"/>
      <c r="C182" s="1021" t="s">
        <v>148</v>
      </c>
      <c r="D182" s="1022"/>
      <c r="E182" s="1022"/>
      <c r="F182" s="1023"/>
      <c r="G182" s="1012" t="s">
        <v>924</v>
      </c>
      <c r="H182" s="1021" t="s">
        <v>148</v>
      </c>
      <c r="I182" s="1022"/>
      <c r="J182" s="1022"/>
      <c r="K182" s="1023"/>
      <c r="L182" s="1012" t="s">
        <v>923</v>
      </c>
      <c r="M182" s="1014" t="s">
        <v>922</v>
      </c>
      <c r="N182" s="1015"/>
      <c r="O182" s="393"/>
      <c r="P182" s="1024" t="s">
        <v>148</v>
      </c>
      <c r="Q182" s="1025"/>
      <c r="R182" s="1025"/>
      <c r="S182" s="1026"/>
      <c r="T182" s="1012" t="s">
        <v>924</v>
      </c>
      <c r="U182" s="1024" t="s">
        <v>148</v>
      </c>
      <c r="V182" s="1025"/>
      <c r="W182" s="1025"/>
      <c r="X182" s="1026"/>
      <c r="Y182" s="1012" t="s">
        <v>923</v>
      </c>
      <c r="Z182" s="1014" t="s">
        <v>925</v>
      </c>
      <c r="AA182" s="1015"/>
      <c r="AB182" s="1010"/>
      <c r="AC182" s="1011"/>
      <c r="AD182" s="1019"/>
      <c r="AE182" s="1020"/>
      <c r="AF182" s="226"/>
      <c r="AG182" s="678"/>
      <c r="AH182" s="678"/>
      <c r="AI182" s="678"/>
      <c r="AJ182" s="678"/>
      <c r="AK182" s="679"/>
      <c r="AL182" s="659"/>
      <c r="AM182" s="659"/>
      <c r="AN182" s="659"/>
      <c r="AO182" s="659"/>
      <c r="AP182" s="659"/>
      <c r="AQ182" s="659"/>
      <c r="AR182" s="659"/>
      <c r="AS182" s="659"/>
      <c r="AT182" s="659"/>
      <c r="AU182" s="659"/>
      <c r="AV182" s="659"/>
      <c r="AW182" s="659"/>
      <c r="AX182" s="659"/>
      <c r="AY182" s="659"/>
      <c r="AZ182" s="659"/>
      <c r="BA182" s="659"/>
      <c r="BB182" s="659"/>
      <c r="BC182" s="659"/>
      <c r="BD182" s="659"/>
      <c r="BE182" s="659"/>
      <c r="BF182" s="659"/>
    </row>
    <row r="183" spans="1:58" ht="225.75" thickBot="1" x14ac:dyDescent="0.95">
      <c r="A183" s="999"/>
      <c r="B183" s="1312"/>
      <c r="C183" s="415" t="s">
        <v>149</v>
      </c>
      <c r="D183" s="415" t="s">
        <v>150</v>
      </c>
      <c r="E183" s="415" t="s">
        <v>915</v>
      </c>
      <c r="F183" s="415" t="s">
        <v>916</v>
      </c>
      <c r="G183" s="1013"/>
      <c r="H183" s="415" t="s">
        <v>151</v>
      </c>
      <c r="I183" s="415" t="s">
        <v>152</v>
      </c>
      <c r="J183" s="415" t="s">
        <v>153</v>
      </c>
      <c r="K183" s="415" t="s">
        <v>921</v>
      </c>
      <c r="L183" s="1013"/>
      <c r="M183" s="398" t="s">
        <v>165</v>
      </c>
      <c r="N183" s="399" t="s">
        <v>164</v>
      </c>
      <c r="O183" s="394"/>
      <c r="P183" s="414" t="s">
        <v>149</v>
      </c>
      <c r="Q183" s="414" t="s">
        <v>150</v>
      </c>
      <c r="R183" s="414" t="s">
        <v>915</v>
      </c>
      <c r="S183" s="414" t="s">
        <v>916</v>
      </c>
      <c r="T183" s="1013"/>
      <c r="U183" s="414" t="s">
        <v>151</v>
      </c>
      <c r="V183" s="414" t="s">
        <v>152</v>
      </c>
      <c r="W183" s="414" t="s">
        <v>153</v>
      </c>
      <c r="X183" s="414" t="s">
        <v>921</v>
      </c>
      <c r="Y183" s="1013"/>
      <c r="Z183" s="398" t="s">
        <v>165</v>
      </c>
      <c r="AA183" s="399" t="s">
        <v>164</v>
      </c>
      <c r="AB183" s="425" t="s">
        <v>224</v>
      </c>
      <c r="AC183" s="500" t="s">
        <v>166</v>
      </c>
      <c r="AD183" s="410" t="s">
        <v>164</v>
      </c>
      <c r="AE183" s="406" t="s">
        <v>165</v>
      </c>
      <c r="AF183" s="227"/>
      <c r="AG183" s="485" t="s">
        <v>930</v>
      </c>
      <c r="AH183" s="486" t="s">
        <v>932</v>
      </c>
      <c r="AI183" s="487" t="s">
        <v>933</v>
      </c>
      <c r="AJ183" s="410" t="s">
        <v>164</v>
      </c>
      <c r="AK183" s="406" t="s">
        <v>165</v>
      </c>
      <c r="AL183" s="660"/>
      <c r="AM183" s="660"/>
      <c r="AN183" s="660"/>
      <c r="AO183" s="660"/>
      <c r="AP183" s="660"/>
      <c r="AQ183" s="660"/>
      <c r="AR183" s="660"/>
      <c r="AS183" s="660"/>
      <c r="AT183" s="660"/>
      <c r="AU183" s="660"/>
      <c r="AV183" s="660"/>
      <c r="AW183" s="660"/>
      <c r="AX183" s="660"/>
      <c r="AY183" s="660"/>
      <c r="AZ183" s="660"/>
      <c r="BA183" s="660"/>
      <c r="BB183" s="660"/>
      <c r="BC183" s="660"/>
      <c r="BD183" s="660"/>
      <c r="BE183" s="660"/>
      <c r="BF183" s="660"/>
    </row>
    <row r="184" spans="1:58" ht="62.25" x14ac:dyDescent="0.9">
      <c r="A184" s="429">
        <v>1</v>
      </c>
      <c r="B184" s="775">
        <f>DATOS!F8</f>
        <v>0</v>
      </c>
      <c r="C184" s="488">
        <v>10</v>
      </c>
      <c r="D184" s="489">
        <v>10</v>
      </c>
      <c r="E184" s="489">
        <v>10</v>
      </c>
      <c r="F184" s="490">
        <v>10</v>
      </c>
      <c r="G184" s="416">
        <f>SUM(C184:F184)/4</f>
        <v>10</v>
      </c>
      <c r="H184" s="488">
        <v>10</v>
      </c>
      <c r="I184" s="489">
        <v>10</v>
      </c>
      <c r="J184" s="489">
        <v>10</v>
      </c>
      <c r="K184" s="490">
        <v>10</v>
      </c>
      <c r="L184" s="416">
        <f>SUM(H184:K184)/4</f>
        <v>10</v>
      </c>
      <c r="M184" s="403">
        <f>SUM(G184+L184)/2</f>
        <v>10</v>
      </c>
      <c r="N184" s="400" t="str">
        <f t="shared" ref="N184:N223" si="49">INDEX($BH$1:$BH$10, MATCH(ROUND(M184, 2), $BG$1:$BG$10, 1))</f>
        <v>A+</v>
      </c>
      <c r="O184" s="395"/>
      <c r="P184" s="488">
        <v>10</v>
      </c>
      <c r="Q184" s="489">
        <v>10</v>
      </c>
      <c r="R184" s="489">
        <v>10</v>
      </c>
      <c r="S184" s="490">
        <v>10</v>
      </c>
      <c r="T184" s="419">
        <f>SUM(P184:S184)/4</f>
        <v>10</v>
      </c>
      <c r="U184" s="488">
        <v>10</v>
      </c>
      <c r="V184" s="489">
        <v>10</v>
      </c>
      <c r="W184" s="489">
        <v>10</v>
      </c>
      <c r="X184" s="490">
        <v>10</v>
      </c>
      <c r="Y184" s="416">
        <f>SUM(U184:X184)/4</f>
        <v>10</v>
      </c>
      <c r="Z184" s="403">
        <f>SUM(T184+Y184)/2</f>
        <v>10</v>
      </c>
      <c r="AA184" s="400" t="str">
        <f t="shared" ref="AA184:AA223" si="50">INDEX($BH$1:$BH$10, MATCH(ROUND(Z184, 2), $BG$1:$BG$10, 1))</f>
        <v>A+</v>
      </c>
      <c r="AB184" s="422">
        <v>10</v>
      </c>
      <c r="AC184" s="631">
        <v>10</v>
      </c>
      <c r="AD184" s="411" t="str">
        <f t="shared" ref="AD184:AD223" si="51">INDEX($BH$1:$BH$10, MATCH(ROUND(AE184, 2), $BG$1:$BG$10, 1))</f>
        <v>A+</v>
      </c>
      <c r="AE184" s="407">
        <f>SUM(M184,Z184,AB184,AC184)/4</f>
        <v>10</v>
      </c>
      <c r="AF184" s="287"/>
      <c r="AG184" s="467">
        <f>SUM(M184,Z184)/2</f>
        <v>10</v>
      </c>
      <c r="AH184" s="479">
        <f>AG184*0.7</f>
        <v>7</v>
      </c>
      <c r="AI184" s="473">
        <f>AB184*0.3</f>
        <v>3</v>
      </c>
      <c r="AJ184" s="476" t="str">
        <f>INDEX($BH$1:$BH$10, MATCH(ROUND(AK184, 2), $BG$1:$BG$10, 1))</f>
        <v>A+</v>
      </c>
      <c r="AK184" s="482">
        <f>SUM(AH184+AI184)</f>
        <v>10</v>
      </c>
      <c r="AL184" s="661"/>
      <c r="AM184" s="661"/>
      <c r="AN184" s="661"/>
      <c r="AO184" s="661"/>
      <c r="AP184" s="661"/>
      <c r="AQ184" s="661"/>
      <c r="AR184" s="661"/>
      <c r="AS184" s="661"/>
      <c r="AT184" s="661"/>
      <c r="AU184" s="661"/>
      <c r="AV184" s="661"/>
      <c r="AW184" s="661"/>
      <c r="AX184" s="661"/>
      <c r="AY184" s="661"/>
      <c r="AZ184" s="661"/>
      <c r="BA184" s="661"/>
      <c r="BB184" s="661"/>
      <c r="BC184" s="661"/>
      <c r="BD184" s="661"/>
      <c r="BE184" s="661"/>
      <c r="BF184" s="661"/>
    </row>
    <row r="185" spans="1:58" ht="62.25" x14ac:dyDescent="0.9">
      <c r="A185" s="430">
        <v>2</v>
      </c>
      <c r="B185" s="776">
        <f>DATOS!F9</f>
        <v>0</v>
      </c>
      <c r="C185" s="491">
        <v>10</v>
      </c>
      <c r="D185" s="492">
        <v>10</v>
      </c>
      <c r="E185" s="492">
        <v>10</v>
      </c>
      <c r="F185" s="493">
        <v>10</v>
      </c>
      <c r="G185" s="417">
        <f t="shared" ref="G185:G223" si="52">SUM(C185:F185)/4</f>
        <v>10</v>
      </c>
      <c r="H185" s="491">
        <v>10</v>
      </c>
      <c r="I185" s="492">
        <v>10</v>
      </c>
      <c r="J185" s="492">
        <v>10</v>
      </c>
      <c r="K185" s="493">
        <v>10</v>
      </c>
      <c r="L185" s="417">
        <f t="shared" ref="L185:L223" si="53">SUM(H185:K185)/4</f>
        <v>10</v>
      </c>
      <c r="M185" s="404">
        <f t="shared" ref="M185:M189" si="54">SUM(G185+L185)/2</f>
        <v>10</v>
      </c>
      <c r="N185" s="401" t="str">
        <f t="shared" si="49"/>
        <v>A+</v>
      </c>
      <c r="O185" s="396"/>
      <c r="P185" s="491">
        <v>10</v>
      </c>
      <c r="Q185" s="492">
        <v>10</v>
      </c>
      <c r="R185" s="492">
        <v>10</v>
      </c>
      <c r="S185" s="493">
        <v>10</v>
      </c>
      <c r="T185" s="420">
        <f t="shared" ref="T185:T223" si="55">SUM(P185:S185)/4</f>
        <v>10</v>
      </c>
      <c r="U185" s="491">
        <v>10</v>
      </c>
      <c r="V185" s="492">
        <v>10</v>
      </c>
      <c r="W185" s="492">
        <v>10</v>
      </c>
      <c r="X185" s="493">
        <v>10</v>
      </c>
      <c r="Y185" s="417">
        <f t="shared" ref="Y185:Y223" si="56">SUM(U185:X185)/4</f>
        <v>10</v>
      </c>
      <c r="Z185" s="404">
        <f t="shared" ref="Z185:Z189" si="57">SUM(T185+Y185)/2</f>
        <v>10</v>
      </c>
      <c r="AA185" s="401" t="str">
        <f t="shared" si="50"/>
        <v>A+</v>
      </c>
      <c r="AB185" s="423">
        <v>10</v>
      </c>
      <c r="AC185" s="632">
        <v>10</v>
      </c>
      <c r="AD185" s="412" t="str">
        <f t="shared" si="51"/>
        <v>A+</v>
      </c>
      <c r="AE185" s="408">
        <f t="shared" ref="AE185:AE223" si="58">SUM(M185,Z185,AB185,AC185)/4</f>
        <v>10</v>
      </c>
      <c r="AF185" s="288"/>
      <c r="AG185" s="468">
        <f t="shared" ref="AG185:AG223" si="59">SUM(M185,Z185)/2</f>
        <v>10</v>
      </c>
      <c r="AH185" s="480">
        <f t="shared" ref="AH185:AH223" si="60">AG185*0.7</f>
        <v>7</v>
      </c>
      <c r="AI185" s="474">
        <f t="shared" ref="AI185:AI223" si="61">AB185*0.3</f>
        <v>3</v>
      </c>
      <c r="AJ185" s="477" t="str">
        <f t="shared" ref="AJ185:AJ223" si="62">INDEX($BH$1:$BH$10, MATCH(ROUND(AK185, 2), $BG$1:$BG$10, 1))</f>
        <v>A+</v>
      </c>
      <c r="AK185" s="483">
        <f t="shared" ref="AK185:AK223" si="63">SUM(AH185+AI185)</f>
        <v>10</v>
      </c>
      <c r="AL185" s="661"/>
      <c r="AM185" s="661"/>
      <c r="AN185" s="661"/>
      <c r="AO185" s="661"/>
      <c r="AP185" s="661"/>
      <c r="AQ185" s="661"/>
      <c r="AR185" s="661"/>
      <c r="AS185" s="661"/>
      <c r="AT185" s="661"/>
      <c r="AU185" s="661"/>
      <c r="AV185" s="661"/>
      <c r="AW185" s="661"/>
      <c r="AX185" s="661"/>
      <c r="AY185" s="661"/>
      <c r="AZ185" s="661"/>
      <c r="BA185" s="661"/>
      <c r="BB185" s="661"/>
      <c r="BC185" s="661"/>
      <c r="BD185" s="661"/>
      <c r="BE185" s="661"/>
      <c r="BF185" s="661"/>
    </row>
    <row r="186" spans="1:58" ht="62.25" x14ac:dyDescent="0.9">
      <c r="A186" s="430">
        <v>3</v>
      </c>
      <c r="B186" s="776">
        <f>DATOS!F10</f>
        <v>0</v>
      </c>
      <c r="C186" s="491">
        <v>10</v>
      </c>
      <c r="D186" s="492">
        <v>10</v>
      </c>
      <c r="E186" s="492">
        <v>10</v>
      </c>
      <c r="F186" s="493">
        <v>10</v>
      </c>
      <c r="G186" s="417">
        <f t="shared" si="52"/>
        <v>10</v>
      </c>
      <c r="H186" s="491">
        <v>10</v>
      </c>
      <c r="I186" s="492">
        <v>10</v>
      </c>
      <c r="J186" s="492">
        <v>10</v>
      </c>
      <c r="K186" s="493">
        <v>10</v>
      </c>
      <c r="L186" s="417">
        <f t="shared" si="53"/>
        <v>10</v>
      </c>
      <c r="M186" s="404">
        <f t="shared" si="54"/>
        <v>10</v>
      </c>
      <c r="N186" s="401" t="str">
        <f t="shared" si="49"/>
        <v>A+</v>
      </c>
      <c r="O186" s="396"/>
      <c r="P186" s="491">
        <v>10</v>
      </c>
      <c r="Q186" s="492">
        <v>10</v>
      </c>
      <c r="R186" s="492">
        <v>10</v>
      </c>
      <c r="S186" s="493">
        <v>10</v>
      </c>
      <c r="T186" s="420">
        <f t="shared" si="55"/>
        <v>10</v>
      </c>
      <c r="U186" s="491">
        <v>10</v>
      </c>
      <c r="V186" s="492">
        <v>10</v>
      </c>
      <c r="W186" s="492">
        <v>10</v>
      </c>
      <c r="X186" s="493">
        <v>10</v>
      </c>
      <c r="Y186" s="417">
        <f t="shared" si="56"/>
        <v>10</v>
      </c>
      <c r="Z186" s="404">
        <f t="shared" si="57"/>
        <v>10</v>
      </c>
      <c r="AA186" s="401" t="str">
        <f t="shared" si="50"/>
        <v>A+</v>
      </c>
      <c r="AB186" s="423">
        <v>10</v>
      </c>
      <c r="AC186" s="632">
        <v>10</v>
      </c>
      <c r="AD186" s="412" t="str">
        <f t="shared" si="51"/>
        <v>A+</v>
      </c>
      <c r="AE186" s="408">
        <f t="shared" si="58"/>
        <v>10</v>
      </c>
      <c r="AF186" s="288"/>
      <c r="AG186" s="468">
        <f t="shared" si="59"/>
        <v>10</v>
      </c>
      <c r="AH186" s="480">
        <f t="shared" si="60"/>
        <v>7</v>
      </c>
      <c r="AI186" s="474">
        <f t="shared" si="61"/>
        <v>3</v>
      </c>
      <c r="AJ186" s="477" t="str">
        <f t="shared" si="62"/>
        <v>A+</v>
      </c>
      <c r="AK186" s="483">
        <f t="shared" si="63"/>
        <v>10</v>
      </c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661"/>
      <c r="BD186" s="661"/>
      <c r="BE186" s="661"/>
      <c r="BF186" s="661"/>
    </row>
    <row r="187" spans="1:58" ht="62.25" x14ac:dyDescent="0.9">
      <c r="A187" s="430">
        <v>4</v>
      </c>
      <c r="B187" s="776">
        <f>DATOS!F11</f>
        <v>0</v>
      </c>
      <c r="C187" s="491">
        <v>10</v>
      </c>
      <c r="D187" s="492">
        <v>10</v>
      </c>
      <c r="E187" s="492">
        <v>10</v>
      </c>
      <c r="F187" s="493">
        <v>10</v>
      </c>
      <c r="G187" s="417">
        <f t="shared" si="52"/>
        <v>10</v>
      </c>
      <c r="H187" s="491">
        <v>10</v>
      </c>
      <c r="I187" s="492">
        <v>10</v>
      </c>
      <c r="J187" s="492">
        <v>10</v>
      </c>
      <c r="K187" s="493">
        <v>10</v>
      </c>
      <c r="L187" s="417">
        <f t="shared" si="53"/>
        <v>10</v>
      </c>
      <c r="M187" s="404">
        <f t="shared" si="54"/>
        <v>10</v>
      </c>
      <c r="N187" s="401" t="str">
        <f t="shared" si="49"/>
        <v>A+</v>
      </c>
      <c r="O187" s="396"/>
      <c r="P187" s="491">
        <v>10</v>
      </c>
      <c r="Q187" s="492">
        <v>10</v>
      </c>
      <c r="R187" s="492">
        <v>10</v>
      </c>
      <c r="S187" s="493">
        <v>10</v>
      </c>
      <c r="T187" s="420">
        <f t="shared" si="55"/>
        <v>10</v>
      </c>
      <c r="U187" s="491">
        <v>10</v>
      </c>
      <c r="V187" s="492">
        <v>10</v>
      </c>
      <c r="W187" s="492">
        <v>10</v>
      </c>
      <c r="X187" s="493">
        <v>10</v>
      </c>
      <c r="Y187" s="417">
        <f t="shared" si="56"/>
        <v>10</v>
      </c>
      <c r="Z187" s="404">
        <f t="shared" si="57"/>
        <v>10</v>
      </c>
      <c r="AA187" s="401" t="str">
        <f t="shared" si="50"/>
        <v>A+</v>
      </c>
      <c r="AB187" s="423">
        <v>10</v>
      </c>
      <c r="AC187" s="632">
        <v>10</v>
      </c>
      <c r="AD187" s="412" t="str">
        <f t="shared" si="51"/>
        <v>A+</v>
      </c>
      <c r="AE187" s="408">
        <f t="shared" si="58"/>
        <v>10</v>
      </c>
      <c r="AF187" s="288"/>
      <c r="AG187" s="468">
        <f t="shared" si="59"/>
        <v>10</v>
      </c>
      <c r="AH187" s="480">
        <f t="shared" si="60"/>
        <v>7</v>
      </c>
      <c r="AI187" s="474">
        <f t="shared" si="61"/>
        <v>3</v>
      </c>
      <c r="AJ187" s="477" t="str">
        <f t="shared" si="62"/>
        <v>A+</v>
      </c>
      <c r="AK187" s="483">
        <f t="shared" si="63"/>
        <v>10</v>
      </c>
      <c r="AL187" s="661"/>
      <c r="AM187" s="661"/>
      <c r="AN187" s="661"/>
      <c r="AO187" s="661"/>
      <c r="AP187" s="661"/>
      <c r="AQ187" s="661"/>
      <c r="AR187" s="661"/>
      <c r="AS187" s="661"/>
      <c r="AT187" s="661"/>
      <c r="AU187" s="661"/>
      <c r="AV187" s="661"/>
      <c r="AW187" s="661"/>
      <c r="AX187" s="661"/>
      <c r="AY187" s="661"/>
      <c r="AZ187" s="661"/>
      <c r="BA187" s="661"/>
      <c r="BB187" s="661"/>
      <c r="BC187" s="661"/>
      <c r="BD187" s="661"/>
      <c r="BE187" s="661"/>
      <c r="BF187" s="661"/>
    </row>
    <row r="188" spans="1:58" ht="62.25" x14ac:dyDescent="0.9">
      <c r="A188" s="430">
        <v>5</v>
      </c>
      <c r="B188" s="776">
        <f>DATOS!F12</f>
        <v>0</v>
      </c>
      <c r="C188" s="491">
        <v>10</v>
      </c>
      <c r="D188" s="492">
        <v>10</v>
      </c>
      <c r="E188" s="492">
        <v>10</v>
      </c>
      <c r="F188" s="493">
        <v>10</v>
      </c>
      <c r="G188" s="417">
        <f t="shared" si="52"/>
        <v>10</v>
      </c>
      <c r="H188" s="491">
        <v>10</v>
      </c>
      <c r="I188" s="492">
        <v>10</v>
      </c>
      <c r="J188" s="492">
        <v>10</v>
      </c>
      <c r="K188" s="493">
        <v>10</v>
      </c>
      <c r="L188" s="417">
        <f t="shared" si="53"/>
        <v>10</v>
      </c>
      <c r="M188" s="404">
        <f t="shared" si="54"/>
        <v>10</v>
      </c>
      <c r="N188" s="401" t="str">
        <f t="shared" si="49"/>
        <v>A+</v>
      </c>
      <c r="O188" s="396"/>
      <c r="P188" s="491">
        <v>10</v>
      </c>
      <c r="Q188" s="492">
        <v>10</v>
      </c>
      <c r="R188" s="492">
        <v>10</v>
      </c>
      <c r="S188" s="493">
        <v>10</v>
      </c>
      <c r="T188" s="420">
        <f t="shared" si="55"/>
        <v>10</v>
      </c>
      <c r="U188" s="491">
        <v>10</v>
      </c>
      <c r="V188" s="492">
        <v>10</v>
      </c>
      <c r="W188" s="492">
        <v>10</v>
      </c>
      <c r="X188" s="493">
        <v>10</v>
      </c>
      <c r="Y188" s="417">
        <f t="shared" si="56"/>
        <v>10</v>
      </c>
      <c r="Z188" s="404">
        <f t="shared" si="57"/>
        <v>10</v>
      </c>
      <c r="AA188" s="401" t="str">
        <f t="shared" si="50"/>
        <v>A+</v>
      </c>
      <c r="AB188" s="423">
        <v>10</v>
      </c>
      <c r="AC188" s="632">
        <v>10</v>
      </c>
      <c r="AD188" s="412" t="str">
        <f t="shared" si="51"/>
        <v>A+</v>
      </c>
      <c r="AE188" s="408">
        <f t="shared" si="58"/>
        <v>10</v>
      </c>
      <c r="AF188" s="288"/>
      <c r="AG188" s="468">
        <f t="shared" si="59"/>
        <v>10</v>
      </c>
      <c r="AH188" s="480">
        <f t="shared" si="60"/>
        <v>7</v>
      </c>
      <c r="AI188" s="474">
        <f t="shared" si="61"/>
        <v>3</v>
      </c>
      <c r="AJ188" s="477" t="str">
        <f t="shared" si="62"/>
        <v>A+</v>
      </c>
      <c r="AK188" s="483">
        <f t="shared" si="63"/>
        <v>10</v>
      </c>
      <c r="AL188" s="661"/>
      <c r="AM188" s="661"/>
      <c r="AN188" s="661"/>
      <c r="AO188" s="661"/>
      <c r="AP188" s="661"/>
      <c r="AQ188" s="661"/>
      <c r="AR188" s="661"/>
      <c r="AS188" s="661"/>
      <c r="AT188" s="661"/>
      <c r="AU188" s="661"/>
      <c r="AV188" s="661"/>
      <c r="AW188" s="661"/>
      <c r="AX188" s="661"/>
      <c r="AY188" s="661"/>
      <c r="AZ188" s="661"/>
      <c r="BA188" s="661"/>
      <c r="BB188" s="661"/>
      <c r="BC188" s="661"/>
      <c r="BD188" s="661"/>
      <c r="BE188" s="661"/>
      <c r="BF188" s="661"/>
    </row>
    <row r="189" spans="1:58" ht="62.25" x14ac:dyDescent="0.9">
      <c r="A189" s="430">
        <v>6</v>
      </c>
      <c r="B189" s="776">
        <f>DATOS!F13</f>
        <v>0</v>
      </c>
      <c r="C189" s="491">
        <v>10</v>
      </c>
      <c r="D189" s="492">
        <v>10</v>
      </c>
      <c r="E189" s="492">
        <v>10</v>
      </c>
      <c r="F189" s="493">
        <v>10</v>
      </c>
      <c r="G189" s="417">
        <f t="shared" si="52"/>
        <v>10</v>
      </c>
      <c r="H189" s="491">
        <v>10</v>
      </c>
      <c r="I189" s="492">
        <v>10</v>
      </c>
      <c r="J189" s="492">
        <v>10</v>
      </c>
      <c r="K189" s="493">
        <v>10</v>
      </c>
      <c r="L189" s="417">
        <f t="shared" si="53"/>
        <v>10</v>
      </c>
      <c r="M189" s="404">
        <f t="shared" si="54"/>
        <v>10</v>
      </c>
      <c r="N189" s="401" t="str">
        <f t="shared" si="49"/>
        <v>A+</v>
      </c>
      <c r="O189" s="396"/>
      <c r="P189" s="491">
        <v>10</v>
      </c>
      <c r="Q189" s="492">
        <v>10</v>
      </c>
      <c r="R189" s="492">
        <v>10</v>
      </c>
      <c r="S189" s="493">
        <v>10</v>
      </c>
      <c r="T189" s="420">
        <f t="shared" si="55"/>
        <v>10</v>
      </c>
      <c r="U189" s="491">
        <v>10</v>
      </c>
      <c r="V189" s="492">
        <v>10</v>
      </c>
      <c r="W189" s="492">
        <v>10</v>
      </c>
      <c r="X189" s="493">
        <v>10</v>
      </c>
      <c r="Y189" s="417">
        <f t="shared" si="56"/>
        <v>10</v>
      </c>
      <c r="Z189" s="404">
        <f t="shared" si="57"/>
        <v>10</v>
      </c>
      <c r="AA189" s="401" t="str">
        <f t="shared" si="50"/>
        <v>A+</v>
      </c>
      <c r="AB189" s="423">
        <v>10</v>
      </c>
      <c r="AC189" s="632">
        <v>10</v>
      </c>
      <c r="AD189" s="412" t="str">
        <f t="shared" si="51"/>
        <v>A+</v>
      </c>
      <c r="AE189" s="408">
        <f t="shared" si="58"/>
        <v>10</v>
      </c>
      <c r="AF189" s="288"/>
      <c r="AG189" s="468">
        <f t="shared" si="59"/>
        <v>10</v>
      </c>
      <c r="AH189" s="480">
        <f t="shared" si="60"/>
        <v>7</v>
      </c>
      <c r="AI189" s="474">
        <f t="shared" si="61"/>
        <v>3</v>
      </c>
      <c r="AJ189" s="477" t="str">
        <f t="shared" si="62"/>
        <v>A+</v>
      </c>
      <c r="AK189" s="483">
        <f t="shared" si="63"/>
        <v>10</v>
      </c>
      <c r="AL189" s="661"/>
      <c r="AM189" s="661"/>
      <c r="AN189" s="661"/>
      <c r="AO189" s="661"/>
      <c r="AP189" s="661"/>
      <c r="AQ189" s="661"/>
      <c r="AR189" s="661"/>
      <c r="AS189" s="661"/>
      <c r="AT189" s="661"/>
      <c r="AU189" s="661"/>
      <c r="AV189" s="661"/>
      <c r="AW189" s="661"/>
      <c r="AX189" s="661"/>
      <c r="AY189" s="661"/>
      <c r="AZ189" s="661"/>
      <c r="BA189" s="661"/>
      <c r="BB189" s="661"/>
      <c r="BC189" s="661"/>
      <c r="BD189" s="661"/>
      <c r="BE189" s="661"/>
      <c r="BF189" s="661"/>
    </row>
    <row r="190" spans="1:58" ht="62.25" x14ac:dyDescent="0.9">
      <c r="A190" s="430">
        <v>7</v>
      </c>
      <c r="B190" s="776">
        <f>DATOS!F14</f>
        <v>0</v>
      </c>
      <c r="C190" s="491">
        <v>9</v>
      </c>
      <c r="D190" s="492">
        <v>9</v>
      </c>
      <c r="E190" s="492">
        <v>9</v>
      </c>
      <c r="F190" s="493">
        <v>9</v>
      </c>
      <c r="G190" s="417">
        <f t="shared" si="52"/>
        <v>9</v>
      </c>
      <c r="H190" s="491">
        <v>9</v>
      </c>
      <c r="I190" s="492">
        <v>9</v>
      </c>
      <c r="J190" s="492">
        <v>9</v>
      </c>
      <c r="K190" s="493">
        <v>9</v>
      </c>
      <c r="L190" s="417">
        <f t="shared" si="53"/>
        <v>9</v>
      </c>
      <c r="M190" s="404">
        <f>SUM(G190+L190)/2</f>
        <v>9</v>
      </c>
      <c r="N190" s="401" t="str">
        <f t="shared" si="49"/>
        <v>A-</v>
      </c>
      <c r="O190" s="396"/>
      <c r="P190" s="491">
        <v>9</v>
      </c>
      <c r="Q190" s="492">
        <v>9</v>
      </c>
      <c r="R190" s="492">
        <v>9</v>
      </c>
      <c r="S190" s="493">
        <v>9</v>
      </c>
      <c r="T190" s="420">
        <f t="shared" si="55"/>
        <v>9</v>
      </c>
      <c r="U190" s="491">
        <v>9</v>
      </c>
      <c r="V190" s="492">
        <v>9</v>
      </c>
      <c r="W190" s="492">
        <v>9</v>
      </c>
      <c r="X190" s="493">
        <v>9</v>
      </c>
      <c r="Y190" s="417">
        <f t="shared" si="56"/>
        <v>9</v>
      </c>
      <c r="Z190" s="404">
        <f>SUM(T190+Y190)/2</f>
        <v>9</v>
      </c>
      <c r="AA190" s="401" t="str">
        <f t="shared" si="50"/>
        <v>A-</v>
      </c>
      <c r="AB190" s="423">
        <v>9</v>
      </c>
      <c r="AC190" s="632">
        <v>9</v>
      </c>
      <c r="AD190" s="412" t="str">
        <f t="shared" si="51"/>
        <v>A-</v>
      </c>
      <c r="AE190" s="408">
        <f t="shared" si="58"/>
        <v>9</v>
      </c>
      <c r="AF190" s="288"/>
      <c r="AG190" s="468">
        <f t="shared" si="59"/>
        <v>9</v>
      </c>
      <c r="AH190" s="480">
        <f t="shared" si="60"/>
        <v>6.3</v>
      </c>
      <c r="AI190" s="474">
        <f t="shared" si="61"/>
        <v>2.6999999999999997</v>
      </c>
      <c r="AJ190" s="477" t="str">
        <f t="shared" si="62"/>
        <v>A-</v>
      </c>
      <c r="AK190" s="483">
        <f t="shared" si="63"/>
        <v>9</v>
      </c>
      <c r="AL190" s="661"/>
      <c r="AM190" s="661"/>
      <c r="AN190" s="661"/>
      <c r="AO190" s="661"/>
      <c r="AP190" s="661"/>
      <c r="AQ190" s="661"/>
      <c r="AR190" s="661"/>
      <c r="AS190" s="661"/>
      <c r="AT190" s="661"/>
      <c r="AU190" s="661"/>
      <c r="AV190" s="661"/>
      <c r="AW190" s="661"/>
      <c r="AX190" s="661"/>
      <c r="AY190" s="661"/>
      <c r="AZ190" s="661"/>
      <c r="BA190" s="661"/>
      <c r="BB190" s="661"/>
      <c r="BC190" s="661"/>
      <c r="BD190" s="661"/>
      <c r="BE190" s="661"/>
      <c r="BF190" s="661"/>
    </row>
    <row r="191" spans="1:58" ht="62.25" x14ac:dyDescent="0.9">
      <c r="A191" s="430">
        <v>8</v>
      </c>
      <c r="B191" s="776">
        <f>DATOS!F15</f>
        <v>0</v>
      </c>
      <c r="C191" s="491">
        <v>9</v>
      </c>
      <c r="D191" s="492">
        <v>9</v>
      </c>
      <c r="E191" s="492">
        <v>9</v>
      </c>
      <c r="F191" s="493">
        <v>9</v>
      </c>
      <c r="G191" s="417">
        <f t="shared" si="52"/>
        <v>9</v>
      </c>
      <c r="H191" s="491">
        <v>9</v>
      </c>
      <c r="I191" s="492">
        <v>9</v>
      </c>
      <c r="J191" s="492">
        <v>9</v>
      </c>
      <c r="K191" s="493">
        <v>9</v>
      </c>
      <c r="L191" s="417">
        <f t="shared" si="53"/>
        <v>9</v>
      </c>
      <c r="M191" s="404">
        <f t="shared" ref="M191:M223" si="64">SUM(G191+L191)/2</f>
        <v>9</v>
      </c>
      <c r="N191" s="401" t="str">
        <f t="shared" si="49"/>
        <v>A-</v>
      </c>
      <c r="O191" s="396"/>
      <c r="P191" s="491">
        <v>9</v>
      </c>
      <c r="Q191" s="492">
        <v>9</v>
      </c>
      <c r="R191" s="492">
        <v>9</v>
      </c>
      <c r="S191" s="493">
        <v>9</v>
      </c>
      <c r="T191" s="420">
        <f t="shared" si="55"/>
        <v>9</v>
      </c>
      <c r="U191" s="491">
        <v>9</v>
      </c>
      <c r="V191" s="492">
        <v>9</v>
      </c>
      <c r="W191" s="492">
        <v>9</v>
      </c>
      <c r="X191" s="493">
        <v>9</v>
      </c>
      <c r="Y191" s="417">
        <f t="shared" si="56"/>
        <v>9</v>
      </c>
      <c r="Z191" s="404">
        <f t="shared" ref="Z191:Z223" si="65">SUM(T191+Y191)/2</f>
        <v>9</v>
      </c>
      <c r="AA191" s="401" t="str">
        <f t="shared" si="50"/>
        <v>A-</v>
      </c>
      <c r="AB191" s="423">
        <v>9</v>
      </c>
      <c r="AC191" s="632">
        <v>9</v>
      </c>
      <c r="AD191" s="412" t="str">
        <f t="shared" si="51"/>
        <v>A-</v>
      </c>
      <c r="AE191" s="408">
        <f t="shared" si="58"/>
        <v>9</v>
      </c>
      <c r="AF191" s="288"/>
      <c r="AG191" s="468">
        <f t="shared" si="59"/>
        <v>9</v>
      </c>
      <c r="AH191" s="480">
        <f t="shared" si="60"/>
        <v>6.3</v>
      </c>
      <c r="AI191" s="474">
        <f t="shared" si="61"/>
        <v>2.6999999999999997</v>
      </c>
      <c r="AJ191" s="477" t="str">
        <f t="shared" si="62"/>
        <v>A-</v>
      </c>
      <c r="AK191" s="483">
        <f t="shared" si="63"/>
        <v>9</v>
      </c>
      <c r="AL191" s="661"/>
      <c r="AM191" s="661"/>
      <c r="AN191" s="661"/>
      <c r="AO191" s="661"/>
      <c r="AP191" s="661"/>
      <c r="AQ191" s="661"/>
      <c r="AR191" s="661"/>
      <c r="AS191" s="661"/>
      <c r="AT191" s="661"/>
      <c r="AU191" s="661"/>
      <c r="AV191" s="661"/>
      <c r="AW191" s="661"/>
      <c r="AX191" s="661"/>
      <c r="AY191" s="661"/>
      <c r="AZ191" s="661"/>
      <c r="BA191" s="661"/>
      <c r="BB191" s="661"/>
      <c r="BC191" s="661"/>
      <c r="BD191" s="661"/>
      <c r="BE191" s="661"/>
      <c r="BF191" s="661"/>
    </row>
    <row r="192" spans="1:58" ht="62.25" x14ac:dyDescent="0.9">
      <c r="A192" s="430">
        <v>9</v>
      </c>
      <c r="B192" s="776">
        <f>DATOS!F16</f>
        <v>0</v>
      </c>
      <c r="C192" s="491">
        <v>9</v>
      </c>
      <c r="D192" s="492">
        <v>9</v>
      </c>
      <c r="E192" s="492">
        <v>9</v>
      </c>
      <c r="F192" s="493">
        <v>9</v>
      </c>
      <c r="G192" s="417">
        <f t="shared" si="52"/>
        <v>9</v>
      </c>
      <c r="H192" s="491">
        <v>9</v>
      </c>
      <c r="I192" s="492">
        <v>9</v>
      </c>
      <c r="J192" s="492">
        <v>9</v>
      </c>
      <c r="K192" s="493">
        <v>9</v>
      </c>
      <c r="L192" s="417">
        <f t="shared" si="53"/>
        <v>9</v>
      </c>
      <c r="M192" s="404">
        <f t="shared" si="64"/>
        <v>9</v>
      </c>
      <c r="N192" s="401" t="str">
        <f t="shared" si="49"/>
        <v>A-</v>
      </c>
      <c r="O192" s="396"/>
      <c r="P192" s="491">
        <v>9</v>
      </c>
      <c r="Q192" s="492">
        <v>9</v>
      </c>
      <c r="R192" s="492">
        <v>9</v>
      </c>
      <c r="S192" s="493">
        <v>9</v>
      </c>
      <c r="T192" s="420">
        <f t="shared" si="55"/>
        <v>9</v>
      </c>
      <c r="U192" s="491">
        <v>9</v>
      </c>
      <c r="V192" s="492">
        <v>9</v>
      </c>
      <c r="W192" s="492">
        <v>9</v>
      </c>
      <c r="X192" s="493">
        <v>9</v>
      </c>
      <c r="Y192" s="417">
        <f t="shared" si="56"/>
        <v>9</v>
      </c>
      <c r="Z192" s="404">
        <f t="shared" si="65"/>
        <v>9</v>
      </c>
      <c r="AA192" s="401" t="str">
        <f t="shared" si="50"/>
        <v>A-</v>
      </c>
      <c r="AB192" s="423">
        <v>9</v>
      </c>
      <c r="AC192" s="632">
        <v>9</v>
      </c>
      <c r="AD192" s="412" t="str">
        <f t="shared" si="51"/>
        <v>A-</v>
      </c>
      <c r="AE192" s="408">
        <f t="shared" si="58"/>
        <v>9</v>
      </c>
      <c r="AF192" s="288"/>
      <c r="AG192" s="468">
        <f t="shared" si="59"/>
        <v>9</v>
      </c>
      <c r="AH192" s="480">
        <f t="shared" si="60"/>
        <v>6.3</v>
      </c>
      <c r="AI192" s="474">
        <f t="shared" si="61"/>
        <v>2.6999999999999997</v>
      </c>
      <c r="AJ192" s="477" t="str">
        <f t="shared" si="62"/>
        <v>A-</v>
      </c>
      <c r="AK192" s="483">
        <f t="shared" si="63"/>
        <v>9</v>
      </c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661"/>
      <c r="BD192" s="661"/>
      <c r="BE192" s="661"/>
      <c r="BF192" s="661"/>
    </row>
    <row r="193" spans="1:58" ht="62.25" x14ac:dyDescent="0.9">
      <c r="A193" s="430">
        <v>10</v>
      </c>
      <c r="B193" s="776">
        <f>DATOS!F17</f>
        <v>0</v>
      </c>
      <c r="C193" s="491">
        <v>9</v>
      </c>
      <c r="D193" s="492">
        <v>9</v>
      </c>
      <c r="E193" s="492">
        <v>9</v>
      </c>
      <c r="F193" s="493">
        <v>9</v>
      </c>
      <c r="G193" s="417">
        <f t="shared" si="52"/>
        <v>9</v>
      </c>
      <c r="H193" s="491">
        <v>9</v>
      </c>
      <c r="I193" s="492">
        <v>9</v>
      </c>
      <c r="J193" s="492">
        <v>9</v>
      </c>
      <c r="K193" s="493">
        <v>9</v>
      </c>
      <c r="L193" s="417">
        <f t="shared" si="53"/>
        <v>9</v>
      </c>
      <c r="M193" s="404">
        <f t="shared" si="64"/>
        <v>9</v>
      </c>
      <c r="N193" s="401" t="str">
        <f t="shared" si="49"/>
        <v>A-</v>
      </c>
      <c r="O193" s="396"/>
      <c r="P193" s="491">
        <v>9</v>
      </c>
      <c r="Q193" s="492">
        <v>9</v>
      </c>
      <c r="R193" s="492">
        <v>9</v>
      </c>
      <c r="S193" s="493">
        <v>9</v>
      </c>
      <c r="T193" s="420">
        <f t="shared" si="55"/>
        <v>9</v>
      </c>
      <c r="U193" s="491">
        <v>9</v>
      </c>
      <c r="V193" s="492">
        <v>9</v>
      </c>
      <c r="W193" s="492">
        <v>9</v>
      </c>
      <c r="X193" s="493">
        <v>9</v>
      </c>
      <c r="Y193" s="417">
        <f t="shared" si="56"/>
        <v>9</v>
      </c>
      <c r="Z193" s="404">
        <f t="shared" si="65"/>
        <v>9</v>
      </c>
      <c r="AA193" s="401" t="str">
        <f t="shared" si="50"/>
        <v>A-</v>
      </c>
      <c r="AB193" s="423">
        <v>9</v>
      </c>
      <c r="AC193" s="632">
        <v>9</v>
      </c>
      <c r="AD193" s="412" t="str">
        <f t="shared" si="51"/>
        <v>A-</v>
      </c>
      <c r="AE193" s="408">
        <f t="shared" si="58"/>
        <v>9</v>
      </c>
      <c r="AF193" s="288"/>
      <c r="AG193" s="468">
        <f t="shared" si="59"/>
        <v>9</v>
      </c>
      <c r="AH193" s="480">
        <f t="shared" si="60"/>
        <v>6.3</v>
      </c>
      <c r="AI193" s="474">
        <f t="shared" si="61"/>
        <v>2.6999999999999997</v>
      </c>
      <c r="AJ193" s="477" t="str">
        <f t="shared" si="62"/>
        <v>A-</v>
      </c>
      <c r="AK193" s="483">
        <f t="shared" si="63"/>
        <v>9</v>
      </c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661"/>
      <c r="BD193" s="661"/>
      <c r="BE193" s="661"/>
      <c r="BF193" s="661"/>
    </row>
    <row r="194" spans="1:58" ht="62.25" x14ac:dyDescent="0.9">
      <c r="A194" s="430">
        <v>11</v>
      </c>
      <c r="B194" s="776">
        <f>DATOS!F18</f>
        <v>0</v>
      </c>
      <c r="C194" s="491">
        <v>9</v>
      </c>
      <c r="D194" s="492">
        <v>9</v>
      </c>
      <c r="E194" s="492">
        <v>9</v>
      </c>
      <c r="F194" s="493">
        <v>9</v>
      </c>
      <c r="G194" s="417">
        <f t="shared" si="52"/>
        <v>9</v>
      </c>
      <c r="H194" s="491">
        <v>9</v>
      </c>
      <c r="I194" s="492">
        <v>9</v>
      </c>
      <c r="J194" s="492">
        <v>9</v>
      </c>
      <c r="K194" s="493">
        <v>9</v>
      </c>
      <c r="L194" s="417">
        <f t="shared" si="53"/>
        <v>9</v>
      </c>
      <c r="M194" s="404">
        <f t="shared" si="64"/>
        <v>9</v>
      </c>
      <c r="N194" s="401" t="str">
        <f t="shared" si="49"/>
        <v>A-</v>
      </c>
      <c r="O194" s="396"/>
      <c r="P194" s="491">
        <v>9</v>
      </c>
      <c r="Q194" s="492">
        <v>9</v>
      </c>
      <c r="R194" s="492">
        <v>9</v>
      </c>
      <c r="S194" s="493">
        <v>9</v>
      </c>
      <c r="T194" s="420">
        <f t="shared" si="55"/>
        <v>9</v>
      </c>
      <c r="U194" s="491">
        <v>9</v>
      </c>
      <c r="V194" s="492">
        <v>9</v>
      </c>
      <c r="W194" s="492">
        <v>9</v>
      </c>
      <c r="X194" s="493">
        <v>9</v>
      </c>
      <c r="Y194" s="417">
        <f t="shared" si="56"/>
        <v>9</v>
      </c>
      <c r="Z194" s="404">
        <f t="shared" si="65"/>
        <v>9</v>
      </c>
      <c r="AA194" s="401" t="str">
        <f t="shared" si="50"/>
        <v>A-</v>
      </c>
      <c r="AB194" s="423">
        <v>9</v>
      </c>
      <c r="AC194" s="632">
        <v>9</v>
      </c>
      <c r="AD194" s="412" t="str">
        <f t="shared" si="51"/>
        <v>A-</v>
      </c>
      <c r="AE194" s="408">
        <f t="shared" si="58"/>
        <v>9</v>
      </c>
      <c r="AF194" s="288"/>
      <c r="AG194" s="468">
        <f t="shared" si="59"/>
        <v>9</v>
      </c>
      <c r="AH194" s="480">
        <f t="shared" si="60"/>
        <v>6.3</v>
      </c>
      <c r="AI194" s="474">
        <f t="shared" si="61"/>
        <v>2.6999999999999997</v>
      </c>
      <c r="AJ194" s="477" t="str">
        <f t="shared" si="62"/>
        <v>A-</v>
      </c>
      <c r="AK194" s="483">
        <f t="shared" si="63"/>
        <v>9</v>
      </c>
      <c r="AL194" s="661"/>
      <c r="AM194" s="661"/>
      <c r="AN194" s="661"/>
      <c r="AO194" s="661"/>
      <c r="AP194" s="661"/>
      <c r="AQ194" s="661"/>
      <c r="AR194" s="661"/>
      <c r="AS194" s="661"/>
      <c r="AT194" s="661"/>
      <c r="AU194" s="661"/>
      <c r="AV194" s="661"/>
      <c r="AW194" s="661"/>
      <c r="AX194" s="661"/>
      <c r="AY194" s="661"/>
      <c r="AZ194" s="661"/>
      <c r="BA194" s="661"/>
      <c r="BB194" s="661"/>
      <c r="BC194" s="661"/>
      <c r="BD194" s="661"/>
      <c r="BE194" s="661"/>
      <c r="BF194" s="661"/>
    </row>
    <row r="195" spans="1:58" ht="62.25" x14ac:dyDescent="0.9">
      <c r="A195" s="430">
        <v>12</v>
      </c>
      <c r="B195" s="776">
        <f>DATOS!F19</f>
        <v>0</v>
      </c>
      <c r="C195" s="491">
        <v>8</v>
      </c>
      <c r="D195" s="492">
        <v>8</v>
      </c>
      <c r="E195" s="492">
        <v>8</v>
      </c>
      <c r="F195" s="493">
        <v>8</v>
      </c>
      <c r="G195" s="417">
        <f t="shared" si="52"/>
        <v>8</v>
      </c>
      <c r="H195" s="491">
        <v>8</v>
      </c>
      <c r="I195" s="492">
        <v>8</v>
      </c>
      <c r="J195" s="492">
        <v>8</v>
      </c>
      <c r="K195" s="493">
        <v>8</v>
      </c>
      <c r="L195" s="417">
        <f t="shared" si="53"/>
        <v>8</v>
      </c>
      <c r="M195" s="404">
        <f t="shared" si="64"/>
        <v>8</v>
      </c>
      <c r="N195" s="401" t="str">
        <f t="shared" si="49"/>
        <v>B+</v>
      </c>
      <c r="O195" s="396"/>
      <c r="P195" s="491">
        <v>8</v>
      </c>
      <c r="Q195" s="492">
        <v>8</v>
      </c>
      <c r="R195" s="492">
        <v>8</v>
      </c>
      <c r="S195" s="493">
        <v>8</v>
      </c>
      <c r="T195" s="420">
        <f t="shared" si="55"/>
        <v>8</v>
      </c>
      <c r="U195" s="491">
        <v>8</v>
      </c>
      <c r="V195" s="492">
        <v>8</v>
      </c>
      <c r="W195" s="492">
        <v>8</v>
      </c>
      <c r="X195" s="493">
        <v>8</v>
      </c>
      <c r="Y195" s="417">
        <f t="shared" si="56"/>
        <v>8</v>
      </c>
      <c r="Z195" s="404">
        <f t="shared" si="65"/>
        <v>8</v>
      </c>
      <c r="AA195" s="401" t="str">
        <f t="shared" si="50"/>
        <v>B+</v>
      </c>
      <c r="AB195" s="423">
        <v>8</v>
      </c>
      <c r="AC195" s="632">
        <v>8</v>
      </c>
      <c r="AD195" s="412" t="str">
        <f t="shared" si="51"/>
        <v>B+</v>
      </c>
      <c r="AE195" s="408">
        <f t="shared" si="58"/>
        <v>8</v>
      </c>
      <c r="AF195" s="288"/>
      <c r="AG195" s="468">
        <f t="shared" si="59"/>
        <v>8</v>
      </c>
      <c r="AH195" s="480">
        <f t="shared" si="60"/>
        <v>5.6</v>
      </c>
      <c r="AI195" s="474">
        <f t="shared" si="61"/>
        <v>2.4</v>
      </c>
      <c r="AJ195" s="477" t="str">
        <f t="shared" si="62"/>
        <v>B+</v>
      </c>
      <c r="AK195" s="483">
        <f t="shared" si="63"/>
        <v>8</v>
      </c>
      <c r="AL195" s="661"/>
      <c r="AM195" s="661"/>
      <c r="AN195" s="661"/>
      <c r="AO195" s="661"/>
      <c r="AP195" s="661"/>
      <c r="AQ195" s="661"/>
      <c r="AR195" s="661"/>
      <c r="AS195" s="661"/>
      <c r="AT195" s="661"/>
      <c r="AU195" s="661"/>
      <c r="AV195" s="661"/>
      <c r="AW195" s="661"/>
      <c r="AX195" s="661"/>
      <c r="AY195" s="661"/>
      <c r="AZ195" s="661"/>
      <c r="BA195" s="661"/>
      <c r="BB195" s="661"/>
      <c r="BC195" s="661"/>
      <c r="BD195" s="661"/>
      <c r="BE195" s="661"/>
      <c r="BF195" s="661"/>
    </row>
    <row r="196" spans="1:58" ht="62.25" x14ac:dyDescent="0.9">
      <c r="A196" s="430">
        <v>13</v>
      </c>
      <c r="B196" s="776">
        <f>DATOS!F20</f>
        <v>0</v>
      </c>
      <c r="C196" s="491">
        <v>8</v>
      </c>
      <c r="D196" s="492">
        <v>8</v>
      </c>
      <c r="E196" s="492">
        <v>8</v>
      </c>
      <c r="F196" s="493">
        <v>8</v>
      </c>
      <c r="G196" s="417">
        <f t="shared" si="52"/>
        <v>8</v>
      </c>
      <c r="H196" s="491">
        <v>8</v>
      </c>
      <c r="I196" s="492">
        <v>8</v>
      </c>
      <c r="J196" s="492">
        <v>8</v>
      </c>
      <c r="K196" s="493">
        <v>8</v>
      </c>
      <c r="L196" s="417">
        <f t="shared" si="53"/>
        <v>8</v>
      </c>
      <c r="M196" s="404">
        <f t="shared" si="64"/>
        <v>8</v>
      </c>
      <c r="N196" s="401" t="str">
        <f t="shared" si="49"/>
        <v>B+</v>
      </c>
      <c r="O196" s="396"/>
      <c r="P196" s="491">
        <v>8</v>
      </c>
      <c r="Q196" s="492">
        <v>8</v>
      </c>
      <c r="R196" s="492">
        <v>8</v>
      </c>
      <c r="S196" s="493">
        <v>8</v>
      </c>
      <c r="T196" s="420">
        <f t="shared" si="55"/>
        <v>8</v>
      </c>
      <c r="U196" s="491">
        <v>8</v>
      </c>
      <c r="V196" s="492">
        <v>8</v>
      </c>
      <c r="W196" s="492">
        <v>8</v>
      </c>
      <c r="X196" s="493">
        <v>8</v>
      </c>
      <c r="Y196" s="417">
        <f t="shared" si="56"/>
        <v>8</v>
      </c>
      <c r="Z196" s="404">
        <f t="shared" si="65"/>
        <v>8</v>
      </c>
      <c r="AA196" s="401" t="str">
        <f t="shared" si="50"/>
        <v>B+</v>
      </c>
      <c r="AB196" s="423">
        <v>8</v>
      </c>
      <c r="AC196" s="632">
        <v>8</v>
      </c>
      <c r="AD196" s="412" t="str">
        <f t="shared" si="51"/>
        <v>B+</v>
      </c>
      <c r="AE196" s="408">
        <f t="shared" si="58"/>
        <v>8</v>
      </c>
      <c r="AF196" s="288"/>
      <c r="AG196" s="468">
        <f t="shared" si="59"/>
        <v>8</v>
      </c>
      <c r="AH196" s="480">
        <f t="shared" si="60"/>
        <v>5.6</v>
      </c>
      <c r="AI196" s="474">
        <f t="shared" si="61"/>
        <v>2.4</v>
      </c>
      <c r="AJ196" s="477" t="str">
        <f t="shared" si="62"/>
        <v>B+</v>
      </c>
      <c r="AK196" s="483">
        <f t="shared" si="63"/>
        <v>8</v>
      </c>
      <c r="AL196" s="661"/>
      <c r="AM196" s="661"/>
      <c r="AN196" s="661"/>
      <c r="AO196" s="661"/>
      <c r="AP196" s="661"/>
      <c r="AQ196" s="661"/>
      <c r="AR196" s="661"/>
      <c r="AS196" s="661"/>
      <c r="AT196" s="661"/>
      <c r="AU196" s="661"/>
      <c r="AV196" s="661"/>
      <c r="AW196" s="661"/>
      <c r="AX196" s="661"/>
      <c r="AY196" s="661"/>
      <c r="AZ196" s="661"/>
      <c r="BA196" s="661"/>
      <c r="BB196" s="661"/>
      <c r="BC196" s="661"/>
      <c r="BD196" s="661"/>
      <c r="BE196" s="661"/>
      <c r="BF196" s="661"/>
    </row>
    <row r="197" spans="1:58" ht="62.25" x14ac:dyDescent="0.9">
      <c r="A197" s="430">
        <v>14</v>
      </c>
      <c r="B197" s="776">
        <f>DATOS!F21</f>
        <v>0</v>
      </c>
      <c r="C197" s="491">
        <v>8</v>
      </c>
      <c r="D197" s="492">
        <v>8</v>
      </c>
      <c r="E197" s="492">
        <v>8</v>
      </c>
      <c r="F197" s="493">
        <v>8</v>
      </c>
      <c r="G197" s="417">
        <f t="shared" si="52"/>
        <v>8</v>
      </c>
      <c r="H197" s="491">
        <v>8</v>
      </c>
      <c r="I197" s="492">
        <v>8</v>
      </c>
      <c r="J197" s="492">
        <v>8</v>
      </c>
      <c r="K197" s="493">
        <v>8</v>
      </c>
      <c r="L197" s="417">
        <f t="shared" si="53"/>
        <v>8</v>
      </c>
      <c r="M197" s="404">
        <f t="shared" si="64"/>
        <v>8</v>
      </c>
      <c r="N197" s="401" t="str">
        <f t="shared" si="49"/>
        <v>B+</v>
      </c>
      <c r="O197" s="396"/>
      <c r="P197" s="491">
        <v>8</v>
      </c>
      <c r="Q197" s="492">
        <v>8</v>
      </c>
      <c r="R197" s="492">
        <v>8</v>
      </c>
      <c r="S197" s="493">
        <v>8</v>
      </c>
      <c r="T197" s="420">
        <f t="shared" si="55"/>
        <v>8</v>
      </c>
      <c r="U197" s="491">
        <v>8</v>
      </c>
      <c r="V197" s="492">
        <v>8</v>
      </c>
      <c r="W197" s="492">
        <v>8</v>
      </c>
      <c r="X197" s="493">
        <v>8</v>
      </c>
      <c r="Y197" s="417">
        <f t="shared" si="56"/>
        <v>8</v>
      </c>
      <c r="Z197" s="404">
        <f t="shared" si="65"/>
        <v>8</v>
      </c>
      <c r="AA197" s="401" t="str">
        <f t="shared" si="50"/>
        <v>B+</v>
      </c>
      <c r="AB197" s="423">
        <v>8</v>
      </c>
      <c r="AC197" s="632">
        <v>8</v>
      </c>
      <c r="AD197" s="412" t="str">
        <f t="shared" si="51"/>
        <v>B+</v>
      </c>
      <c r="AE197" s="408">
        <f t="shared" si="58"/>
        <v>8</v>
      </c>
      <c r="AF197" s="288"/>
      <c r="AG197" s="468">
        <f t="shared" si="59"/>
        <v>8</v>
      </c>
      <c r="AH197" s="480">
        <f t="shared" si="60"/>
        <v>5.6</v>
      </c>
      <c r="AI197" s="474">
        <f t="shared" si="61"/>
        <v>2.4</v>
      </c>
      <c r="AJ197" s="477" t="str">
        <f t="shared" si="62"/>
        <v>B+</v>
      </c>
      <c r="AK197" s="483">
        <f t="shared" si="63"/>
        <v>8</v>
      </c>
      <c r="AL197" s="661"/>
      <c r="AM197" s="661"/>
      <c r="AN197" s="661"/>
      <c r="AO197" s="661"/>
      <c r="AP197" s="661"/>
      <c r="AQ197" s="661"/>
      <c r="AR197" s="661"/>
      <c r="AS197" s="661"/>
      <c r="AT197" s="661"/>
      <c r="AU197" s="661"/>
      <c r="AV197" s="661"/>
      <c r="AW197" s="661"/>
      <c r="AX197" s="661"/>
      <c r="AY197" s="661"/>
      <c r="AZ197" s="661"/>
      <c r="BA197" s="661"/>
      <c r="BB197" s="661"/>
      <c r="BC197" s="661"/>
      <c r="BD197" s="661"/>
      <c r="BE197" s="661"/>
      <c r="BF197" s="661"/>
    </row>
    <row r="198" spans="1:58" ht="62.25" x14ac:dyDescent="0.9">
      <c r="A198" s="430">
        <v>15</v>
      </c>
      <c r="B198" s="776">
        <f>DATOS!F22</f>
        <v>0</v>
      </c>
      <c r="C198" s="491">
        <v>8</v>
      </c>
      <c r="D198" s="492">
        <v>8</v>
      </c>
      <c r="E198" s="492">
        <v>8</v>
      </c>
      <c r="F198" s="493">
        <v>8</v>
      </c>
      <c r="G198" s="417">
        <f t="shared" si="52"/>
        <v>8</v>
      </c>
      <c r="H198" s="491">
        <v>8</v>
      </c>
      <c r="I198" s="492">
        <v>8</v>
      </c>
      <c r="J198" s="492">
        <v>8</v>
      </c>
      <c r="K198" s="493">
        <v>8</v>
      </c>
      <c r="L198" s="417">
        <f t="shared" si="53"/>
        <v>8</v>
      </c>
      <c r="M198" s="404">
        <f t="shared" si="64"/>
        <v>8</v>
      </c>
      <c r="N198" s="401" t="str">
        <f t="shared" si="49"/>
        <v>B+</v>
      </c>
      <c r="O198" s="396"/>
      <c r="P198" s="491">
        <v>8</v>
      </c>
      <c r="Q198" s="492">
        <v>8</v>
      </c>
      <c r="R198" s="492">
        <v>8</v>
      </c>
      <c r="S198" s="493">
        <v>8</v>
      </c>
      <c r="T198" s="420">
        <f t="shared" si="55"/>
        <v>8</v>
      </c>
      <c r="U198" s="491">
        <v>8</v>
      </c>
      <c r="V198" s="492">
        <v>8</v>
      </c>
      <c r="W198" s="492">
        <v>8</v>
      </c>
      <c r="X198" s="493">
        <v>8</v>
      </c>
      <c r="Y198" s="417">
        <f t="shared" si="56"/>
        <v>8</v>
      </c>
      <c r="Z198" s="404">
        <f t="shared" si="65"/>
        <v>8</v>
      </c>
      <c r="AA198" s="401" t="str">
        <f t="shared" si="50"/>
        <v>B+</v>
      </c>
      <c r="AB198" s="423">
        <v>8</v>
      </c>
      <c r="AC198" s="632">
        <v>8</v>
      </c>
      <c r="AD198" s="412" t="str">
        <f t="shared" si="51"/>
        <v>B+</v>
      </c>
      <c r="AE198" s="408">
        <f t="shared" si="58"/>
        <v>8</v>
      </c>
      <c r="AF198" s="288"/>
      <c r="AG198" s="468">
        <f t="shared" si="59"/>
        <v>8</v>
      </c>
      <c r="AH198" s="480">
        <f t="shared" si="60"/>
        <v>5.6</v>
      </c>
      <c r="AI198" s="474">
        <f t="shared" si="61"/>
        <v>2.4</v>
      </c>
      <c r="AJ198" s="477" t="str">
        <f t="shared" si="62"/>
        <v>B+</v>
      </c>
      <c r="AK198" s="483">
        <f t="shared" si="63"/>
        <v>8</v>
      </c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661"/>
      <c r="BD198" s="661"/>
      <c r="BE198" s="661"/>
      <c r="BF198" s="661"/>
    </row>
    <row r="199" spans="1:58" ht="62.25" x14ac:dyDescent="0.9">
      <c r="A199" s="430">
        <v>16</v>
      </c>
      <c r="B199" s="776">
        <f>DATOS!F23</f>
        <v>0</v>
      </c>
      <c r="C199" s="491">
        <v>7</v>
      </c>
      <c r="D199" s="492">
        <v>7</v>
      </c>
      <c r="E199" s="492">
        <v>7</v>
      </c>
      <c r="F199" s="493">
        <v>7</v>
      </c>
      <c r="G199" s="417">
        <f t="shared" si="52"/>
        <v>7</v>
      </c>
      <c r="H199" s="491">
        <v>7</v>
      </c>
      <c r="I199" s="492">
        <v>7</v>
      </c>
      <c r="J199" s="492">
        <v>7</v>
      </c>
      <c r="K199" s="493">
        <v>7</v>
      </c>
      <c r="L199" s="417">
        <f t="shared" si="53"/>
        <v>7</v>
      </c>
      <c r="M199" s="404">
        <f t="shared" si="64"/>
        <v>7</v>
      </c>
      <c r="N199" s="401" t="str">
        <f t="shared" si="49"/>
        <v>B-</v>
      </c>
      <c r="O199" s="396"/>
      <c r="P199" s="491">
        <v>7</v>
      </c>
      <c r="Q199" s="492">
        <v>7</v>
      </c>
      <c r="R199" s="492">
        <v>7</v>
      </c>
      <c r="S199" s="493">
        <v>7</v>
      </c>
      <c r="T199" s="420">
        <f t="shared" si="55"/>
        <v>7</v>
      </c>
      <c r="U199" s="491">
        <v>7</v>
      </c>
      <c r="V199" s="492">
        <v>7</v>
      </c>
      <c r="W199" s="492">
        <v>7</v>
      </c>
      <c r="X199" s="493">
        <v>7</v>
      </c>
      <c r="Y199" s="417">
        <f t="shared" si="56"/>
        <v>7</v>
      </c>
      <c r="Z199" s="404">
        <f t="shared" si="65"/>
        <v>7</v>
      </c>
      <c r="AA199" s="401" t="str">
        <f t="shared" si="50"/>
        <v>B-</v>
      </c>
      <c r="AB199" s="423">
        <v>7</v>
      </c>
      <c r="AC199" s="632">
        <v>7</v>
      </c>
      <c r="AD199" s="412" t="str">
        <f t="shared" si="51"/>
        <v>B-</v>
      </c>
      <c r="AE199" s="408">
        <f t="shared" si="58"/>
        <v>7</v>
      </c>
      <c r="AF199" s="288"/>
      <c r="AG199" s="468">
        <f t="shared" si="59"/>
        <v>7</v>
      </c>
      <c r="AH199" s="480">
        <f t="shared" si="60"/>
        <v>4.8999999999999995</v>
      </c>
      <c r="AI199" s="474">
        <f t="shared" si="61"/>
        <v>2.1</v>
      </c>
      <c r="AJ199" s="477" t="str">
        <f t="shared" si="62"/>
        <v>B-</v>
      </c>
      <c r="AK199" s="483">
        <f t="shared" si="63"/>
        <v>7</v>
      </c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661"/>
      <c r="BD199" s="661"/>
      <c r="BE199" s="661"/>
      <c r="BF199" s="661"/>
    </row>
    <row r="200" spans="1:58" ht="62.25" x14ac:dyDescent="0.9">
      <c r="A200" s="430">
        <v>17</v>
      </c>
      <c r="B200" s="776">
        <f>DATOS!F24</f>
        <v>0</v>
      </c>
      <c r="C200" s="491">
        <v>7</v>
      </c>
      <c r="D200" s="492">
        <v>7</v>
      </c>
      <c r="E200" s="492">
        <v>7</v>
      </c>
      <c r="F200" s="493">
        <v>7</v>
      </c>
      <c r="G200" s="417">
        <f t="shared" si="52"/>
        <v>7</v>
      </c>
      <c r="H200" s="491">
        <v>7</v>
      </c>
      <c r="I200" s="492">
        <v>7</v>
      </c>
      <c r="J200" s="492">
        <v>7</v>
      </c>
      <c r="K200" s="493">
        <v>7</v>
      </c>
      <c r="L200" s="417">
        <f t="shared" si="53"/>
        <v>7</v>
      </c>
      <c r="M200" s="404">
        <f t="shared" si="64"/>
        <v>7</v>
      </c>
      <c r="N200" s="401" t="str">
        <f t="shared" si="49"/>
        <v>B-</v>
      </c>
      <c r="O200" s="396"/>
      <c r="P200" s="491">
        <v>7</v>
      </c>
      <c r="Q200" s="492">
        <v>7</v>
      </c>
      <c r="R200" s="492">
        <v>7</v>
      </c>
      <c r="S200" s="493">
        <v>7</v>
      </c>
      <c r="T200" s="420">
        <f t="shared" si="55"/>
        <v>7</v>
      </c>
      <c r="U200" s="491">
        <v>7</v>
      </c>
      <c r="V200" s="492">
        <v>7</v>
      </c>
      <c r="W200" s="492">
        <v>7</v>
      </c>
      <c r="X200" s="493">
        <v>7</v>
      </c>
      <c r="Y200" s="417">
        <f t="shared" si="56"/>
        <v>7</v>
      </c>
      <c r="Z200" s="404">
        <f t="shared" si="65"/>
        <v>7</v>
      </c>
      <c r="AA200" s="401" t="str">
        <f t="shared" si="50"/>
        <v>B-</v>
      </c>
      <c r="AB200" s="423">
        <v>7</v>
      </c>
      <c r="AC200" s="632">
        <v>7</v>
      </c>
      <c r="AD200" s="412" t="str">
        <f t="shared" si="51"/>
        <v>B-</v>
      </c>
      <c r="AE200" s="408">
        <f t="shared" si="58"/>
        <v>7</v>
      </c>
      <c r="AF200" s="288"/>
      <c r="AG200" s="468">
        <f t="shared" si="59"/>
        <v>7</v>
      </c>
      <c r="AH200" s="480">
        <f t="shared" si="60"/>
        <v>4.8999999999999995</v>
      </c>
      <c r="AI200" s="474">
        <f t="shared" si="61"/>
        <v>2.1</v>
      </c>
      <c r="AJ200" s="477" t="str">
        <f t="shared" si="62"/>
        <v>B-</v>
      </c>
      <c r="AK200" s="483">
        <f t="shared" si="63"/>
        <v>7</v>
      </c>
      <c r="AL200" s="661"/>
      <c r="AM200" s="661"/>
      <c r="AN200" s="661"/>
      <c r="AO200" s="661"/>
      <c r="AP200" s="661"/>
      <c r="AQ200" s="661"/>
      <c r="AR200" s="661"/>
      <c r="AS200" s="661"/>
      <c r="AT200" s="661"/>
      <c r="AU200" s="661"/>
      <c r="AV200" s="661"/>
      <c r="AW200" s="661"/>
      <c r="AX200" s="661"/>
      <c r="AY200" s="661"/>
      <c r="AZ200" s="661"/>
      <c r="BA200" s="661"/>
      <c r="BB200" s="661"/>
      <c r="BC200" s="661"/>
      <c r="BD200" s="661"/>
      <c r="BE200" s="661"/>
      <c r="BF200" s="661"/>
    </row>
    <row r="201" spans="1:58" ht="62.25" x14ac:dyDescent="0.9">
      <c r="A201" s="430">
        <v>18</v>
      </c>
      <c r="B201" s="776">
        <f>DATOS!F25</f>
        <v>0</v>
      </c>
      <c r="C201" s="491">
        <v>7</v>
      </c>
      <c r="D201" s="492">
        <v>7</v>
      </c>
      <c r="E201" s="492">
        <v>7</v>
      </c>
      <c r="F201" s="493">
        <v>7</v>
      </c>
      <c r="G201" s="417">
        <f t="shared" si="52"/>
        <v>7</v>
      </c>
      <c r="H201" s="491">
        <v>7</v>
      </c>
      <c r="I201" s="492">
        <v>7</v>
      </c>
      <c r="J201" s="492">
        <v>7</v>
      </c>
      <c r="K201" s="493">
        <v>7</v>
      </c>
      <c r="L201" s="417">
        <f t="shared" si="53"/>
        <v>7</v>
      </c>
      <c r="M201" s="404">
        <f t="shared" si="64"/>
        <v>7</v>
      </c>
      <c r="N201" s="401" t="str">
        <f t="shared" si="49"/>
        <v>B-</v>
      </c>
      <c r="O201" s="396"/>
      <c r="P201" s="491">
        <v>7</v>
      </c>
      <c r="Q201" s="492">
        <v>7</v>
      </c>
      <c r="R201" s="492">
        <v>7</v>
      </c>
      <c r="S201" s="493">
        <v>7</v>
      </c>
      <c r="T201" s="420">
        <f t="shared" si="55"/>
        <v>7</v>
      </c>
      <c r="U201" s="491">
        <v>7</v>
      </c>
      <c r="V201" s="492">
        <v>7</v>
      </c>
      <c r="W201" s="492">
        <v>7</v>
      </c>
      <c r="X201" s="493">
        <v>7</v>
      </c>
      <c r="Y201" s="417">
        <f t="shared" si="56"/>
        <v>7</v>
      </c>
      <c r="Z201" s="404">
        <f t="shared" si="65"/>
        <v>7</v>
      </c>
      <c r="AA201" s="401" t="str">
        <f t="shared" si="50"/>
        <v>B-</v>
      </c>
      <c r="AB201" s="423">
        <v>7</v>
      </c>
      <c r="AC201" s="632">
        <v>7</v>
      </c>
      <c r="AD201" s="412" t="str">
        <f t="shared" si="51"/>
        <v>B-</v>
      </c>
      <c r="AE201" s="408">
        <f t="shared" si="58"/>
        <v>7</v>
      </c>
      <c r="AF201" s="288"/>
      <c r="AG201" s="468">
        <f t="shared" si="59"/>
        <v>7</v>
      </c>
      <c r="AH201" s="480">
        <f t="shared" si="60"/>
        <v>4.8999999999999995</v>
      </c>
      <c r="AI201" s="474">
        <f t="shared" si="61"/>
        <v>2.1</v>
      </c>
      <c r="AJ201" s="477" t="str">
        <f t="shared" si="62"/>
        <v>B-</v>
      </c>
      <c r="AK201" s="483">
        <f t="shared" si="63"/>
        <v>7</v>
      </c>
      <c r="AL201" s="661"/>
      <c r="AM201" s="661"/>
      <c r="AN201" s="661"/>
      <c r="AO201" s="661"/>
      <c r="AP201" s="661"/>
      <c r="AQ201" s="661"/>
      <c r="AR201" s="661"/>
      <c r="AS201" s="661"/>
      <c r="AT201" s="661"/>
      <c r="AU201" s="661"/>
      <c r="AV201" s="661"/>
      <c r="AW201" s="661"/>
      <c r="AX201" s="661"/>
      <c r="AY201" s="661"/>
      <c r="AZ201" s="661"/>
      <c r="BA201" s="661"/>
      <c r="BB201" s="661"/>
      <c r="BC201" s="661"/>
      <c r="BD201" s="661"/>
      <c r="BE201" s="661"/>
      <c r="BF201" s="661"/>
    </row>
    <row r="202" spans="1:58" ht="62.25" x14ac:dyDescent="0.9">
      <c r="A202" s="430">
        <v>19</v>
      </c>
      <c r="B202" s="776">
        <f>DATOS!F26</f>
        <v>0</v>
      </c>
      <c r="C202" s="491">
        <v>7</v>
      </c>
      <c r="D202" s="492">
        <v>7</v>
      </c>
      <c r="E202" s="492">
        <v>7</v>
      </c>
      <c r="F202" s="493">
        <v>7</v>
      </c>
      <c r="G202" s="417">
        <f t="shared" si="52"/>
        <v>7</v>
      </c>
      <c r="H202" s="491">
        <v>7</v>
      </c>
      <c r="I202" s="492">
        <v>7</v>
      </c>
      <c r="J202" s="492">
        <v>7</v>
      </c>
      <c r="K202" s="493">
        <v>7</v>
      </c>
      <c r="L202" s="417">
        <f t="shared" si="53"/>
        <v>7</v>
      </c>
      <c r="M202" s="404">
        <f t="shared" si="64"/>
        <v>7</v>
      </c>
      <c r="N202" s="401" t="str">
        <f t="shared" si="49"/>
        <v>B-</v>
      </c>
      <c r="O202" s="396"/>
      <c r="P202" s="491">
        <v>7</v>
      </c>
      <c r="Q202" s="492">
        <v>7</v>
      </c>
      <c r="R202" s="492">
        <v>7</v>
      </c>
      <c r="S202" s="493">
        <v>7</v>
      </c>
      <c r="T202" s="420">
        <f t="shared" si="55"/>
        <v>7</v>
      </c>
      <c r="U202" s="491">
        <v>7</v>
      </c>
      <c r="V202" s="492">
        <v>7</v>
      </c>
      <c r="W202" s="492">
        <v>7</v>
      </c>
      <c r="X202" s="493">
        <v>7</v>
      </c>
      <c r="Y202" s="417">
        <f t="shared" si="56"/>
        <v>7</v>
      </c>
      <c r="Z202" s="404">
        <f t="shared" si="65"/>
        <v>7</v>
      </c>
      <c r="AA202" s="401" t="str">
        <f t="shared" si="50"/>
        <v>B-</v>
      </c>
      <c r="AB202" s="423">
        <v>7</v>
      </c>
      <c r="AC202" s="632">
        <v>7</v>
      </c>
      <c r="AD202" s="412" t="str">
        <f t="shared" si="51"/>
        <v>B-</v>
      </c>
      <c r="AE202" s="408">
        <f t="shared" si="58"/>
        <v>7</v>
      </c>
      <c r="AF202" s="288"/>
      <c r="AG202" s="468">
        <f t="shared" si="59"/>
        <v>7</v>
      </c>
      <c r="AH202" s="480">
        <f t="shared" si="60"/>
        <v>4.8999999999999995</v>
      </c>
      <c r="AI202" s="474">
        <f t="shared" si="61"/>
        <v>2.1</v>
      </c>
      <c r="AJ202" s="477" t="str">
        <f t="shared" si="62"/>
        <v>B-</v>
      </c>
      <c r="AK202" s="483">
        <f t="shared" si="63"/>
        <v>7</v>
      </c>
      <c r="AL202" s="661"/>
      <c r="AM202" s="661"/>
      <c r="AN202" s="661"/>
      <c r="AO202" s="661"/>
      <c r="AP202" s="661"/>
      <c r="AQ202" s="661"/>
      <c r="AR202" s="661"/>
      <c r="AS202" s="661"/>
      <c r="AT202" s="661"/>
      <c r="AU202" s="661"/>
      <c r="AV202" s="661"/>
      <c r="AW202" s="661"/>
      <c r="AX202" s="661"/>
      <c r="AY202" s="661"/>
      <c r="AZ202" s="661"/>
      <c r="BA202" s="661"/>
      <c r="BB202" s="661"/>
      <c r="BC202" s="661"/>
      <c r="BD202" s="661"/>
      <c r="BE202" s="661"/>
      <c r="BF202" s="661"/>
    </row>
    <row r="203" spans="1:58" ht="62.25" x14ac:dyDescent="0.9">
      <c r="A203" s="430">
        <v>20</v>
      </c>
      <c r="B203" s="776">
        <f>DATOS!F27</f>
        <v>0</v>
      </c>
      <c r="C203" s="491">
        <v>6</v>
      </c>
      <c r="D203" s="492">
        <v>6</v>
      </c>
      <c r="E203" s="492">
        <v>6</v>
      </c>
      <c r="F203" s="493">
        <v>6</v>
      </c>
      <c r="G203" s="417">
        <f t="shared" si="52"/>
        <v>6</v>
      </c>
      <c r="H203" s="491">
        <v>6</v>
      </c>
      <c r="I203" s="492">
        <v>6</v>
      </c>
      <c r="J203" s="492">
        <v>6</v>
      </c>
      <c r="K203" s="493">
        <v>6</v>
      </c>
      <c r="L203" s="417">
        <f t="shared" si="53"/>
        <v>6</v>
      </c>
      <c r="M203" s="404">
        <f t="shared" si="64"/>
        <v>6</v>
      </c>
      <c r="N203" s="401" t="str">
        <f t="shared" si="49"/>
        <v>C+</v>
      </c>
      <c r="O203" s="396"/>
      <c r="P203" s="491">
        <v>6</v>
      </c>
      <c r="Q203" s="492">
        <v>6</v>
      </c>
      <c r="R203" s="492">
        <v>6</v>
      </c>
      <c r="S203" s="493">
        <v>6</v>
      </c>
      <c r="T203" s="420">
        <f t="shared" si="55"/>
        <v>6</v>
      </c>
      <c r="U203" s="491">
        <v>6</v>
      </c>
      <c r="V203" s="492">
        <v>6</v>
      </c>
      <c r="W203" s="492">
        <v>6</v>
      </c>
      <c r="X203" s="493">
        <v>6</v>
      </c>
      <c r="Y203" s="417">
        <f t="shared" si="56"/>
        <v>6</v>
      </c>
      <c r="Z203" s="404">
        <f t="shared" si="65"/>
        <v>6</v>
      </c>
      <c r="AA203" s="401" t="str">
        <f t="shared" si="50"/>
        <v>C+</v>
      </c>
      <c r="AB203" s="423">
        <v>6</v>
      </c>
      <c r="AC203" s="632">
        <v>6</v>
      </c>
      <c r="AD203" s="412" t="str">
        <f t="shared" si="51"/>
        <v>C+</v>
      </c>
      <c r="AE203" s="408">
        <f t="shared" si="58"/>
        <v>6</v>
      </c>
      <c r="AF203" s="288"/>
      <c r="AG203" s="468">
        <f t="shared" si="59"/>
        <v>6</v>
      </c>
      <c r="AH203" s="480">
        <f t="shared" si="60"/>
        <v>4.1999999999999993</v>
      </c>
      <c r="AI203" s="474">
        <f t="shared" si="61"/>
        <v>1.7999999999999998</v>
      </c>
      <c r="AJ203" s="477" t="str">
        <f t="shared" si="62"/>
        <v>C+</v>
      </c>
      <c r="AK203" s="483">
        <f t="shared" si="63"/>
        <v>5.9999999999999991</v>
      </c>
      <c r="AL203" s="661"/>
      <c r="AM203" s="661"/>
      <c r="AN203" s="661"/>
      <c r="AO203" s="661"/>
      <c r="AP203" s="661"/>
      <c r="AQ203" s="661"/>
      <c r="AR203" s="661"/>
      <c r="AS203" s="661"/>
      <c r="AT203" s="661"/>
      <c r="AU203" s="661"/>
      <c r="AV203" s="661"/>
      <c r="AW203" s="661"/>
      <c r="AX203" s="661"/>
      <c r="AY203" s="661"/>
      <c r="AZ203" s="661"/>
      <c r="BA203" s="661"/>
      <c r="BB203" s="661"/>
      <c r="BC203" s="661"/>
      <c r="BD203" s="661"/>
      <c r="BE203" s="661"/>
      <c r="BF203" s="661"/>
    </row>
    <row r="204" spans="1:58" ht="62.25" x14ac:dyDescent="0.9">
      <c r="A204" s="430">
        <v>21</v>
      </c>
      <c r="B204" s="776">
        <f>DATOS!F28</f>
        <v>0</v>
      </c>
      <c r="C204" s="491">
        <v>6</v>
      </c>
      <c r="D204" s="492">
        <v>6</v>
      </c>
      <c r="E204" s="492">
        <v>6</v>
      </c>
      <c r="F204" s="493">
        <v>6</v>
      </c>
      <c r="G204" s="417">
        <f t="shared" si="52"/>
        <v>6</v>
      </c>
      <c r="H204" s="491">
        <v>6</v>
      </c>
      <c r="I204" s="492">
        <v>6</v>
      </c>
      <c r="J204" s="492">
        <v>6</v>
      </c>
      <c r="K204" s="493">
        <v>6</v>
      </c>
      <c r="L204" s="417">
        <f t="shared" si="53"/>
        <v>6</v>
      </c>
      <c r="M204" s="404">
        <f t="shared" si="64"/>
        <v>6</v>
      </c>
      <c r="N204" s="401" t="str">
        <f t="shared" si="49"/>
        <v>C+</v>
      </c>
      <c r="O204" s="396"/>
      <c r="P204" s="491">
        <v>6</v>
      </c>
      <c r="Q204" s="492">
        <v>6</v>
      </c>
      <c r="R204" s="492">
        <v>6</v>
      </c>
      <c r="S204" s="493">
        <v>6</v>
      </c>
      <c r="T204" s="420">
        <f t="shared" si="55"/>
        <v>6</v>
      </c>
      <c r="U204" s="491">
        <v>6</v>
      </c>
      <c r="V204" s="492">
        <v>6</v>
      </c>
      <c r="W204" s="492">
        <v>6</v>
      </c>
      <c r="X204" s="493">
        <v>6</v>
      </c>
      <c r="Y204" s="417">
        <f t="shared" si="56"/>
        <v>6</v>
      </c>
      <c r="Z204" s="404">
        <f t="shared" si="65"/>
        <v>6</v>
      </c>
      <c r="AA204" s="401" t="str">
        <f t="shared" si="50"/>
        <v>C+</v>
      </c>
      <c r="AB204" s="423">
        <v>6</v>
      </c>
      <c r="AC204" s="632">
        <v>6</v>
      </c>
      <c r="AD204" s="412" t="str">
        <f t="shared" si="51"/>
        <v>C+</v>
      </c>
      <c r="AE204" s="408">
        <f t="shared" si="58"/>
        <v>6</v>
      </c>
      <c r="AF204" s="288"/>
      <c r="AG204" s="468">
        <f t="shared" si="59"/>
        <v>6</v>
      </c>
      <c r="AH204" s="480">
        <f t="shared" si="60"/>
        <v>4.1999999999999993</v>
      </c>
      <c r="AI204" s="474">
        <f t="shared" si="61"/>
        <v>1.7999999999999998</v>
      </c>
      <c r="AJ204" s="477" t="str">
        <f t="shared" si="62"/>
        <v>C+</v>
      </c>
      <c r="AK204" s="483">
        <f t="shared" si="63"/>
        <v>5.9999999999999991</v>
      </c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661"/>
      <c r="BD204" s="661"/>
      <c r="BE204" s="661"/>
      <c r="BF204" s="661"/>
    </row>
    <row r="205" spans="1:58" ht="62.25" x14ac:dyDescent="0.9">
      <c r="A205" s="430">
        <v>22</v>
      </c>
      <c r="B205" s="776">
        <f>DATOS!F29</f>
        <v>0</v>
      </c>
      <c r="C205" s="491">
        <v>6</v>
      </c>
      <c r="D205" s="492">
        <v>6</v>
      </c>
      <c r="E205" s="492">
        <v>6</v>
      </c>
      <c r="F205" s="493">
        <v>6</v>
      </c>
      <c r="G205" s="417">
        <f t="shared" si="52"/>
        <v>6</v>
      </c>
      <c r="H205" s="491">
        <v>6</v>
      </c>
      <c r="I205" s="492">
        <v>6</v>
      </c>
      <c r="J205" s="492">
        <v>6</v>
      </c>
      <c r="K205" s="493">
        <v>6</v>
      </c>
      <c r="L205" s="417">
        <f t="shared" si="53"/>
        <v>6</v>
      </c>
      <c r="M205" s="404">
        <f t="shared" si="64"/>
        <v>6</v>
      </c>
      <c r="N205" s="401" t="str">
        <f t="shared" si="49"/>
        <v>C+</v>
      </c>
      <c r="O205" s="396"/>
      <c r="P205" s="491">
        <v>6</v>
      </c>
      <c r="Q205" s="492">
        <v>6</v>
      </c>
      <c r="R205" s="492">
        <v>6</v>
      </c>
      <c r="S205" s="493">
        <v>6</v>
      </c>
      <c r="T205" s="420">
        <f t="shared" si="55"/>
        <v>6</v>
      </c>
      <c r="U205" s="491">
        <v>6</v>
      </c>
      <c r="V205" s="492">
        <v>6</v>
      </c>
      <c r="W205" s="492">
        <v>6</v>
      </c>
      <c r="X205" s="493">
        <v>6</v>
      </c>
      <c r="Y205" s="417">
        <f t="shared" si="56"/>
        <v>6</v>
      </c>
      <c r="Z205" s="404">
        <f t="shared" si="65"/>
        <v>6</v>
      </c>
      <c r="AA205" s="401" t="str">
        <f t="shared" si="50"/>
        <v>C+</v>
      </c>
      <c r="AB205" s="423">
        <v>6</v>
      </c>
      <c r="AC205" s="632">
        <v>6</v>
      </c>
      <c r="AD205" s="412" t="str">
        <f t="shared" si="51"/>
        <v>C+</v>
      </c>
      <c r="AE205" s="408">
        <f t="shared" si="58"/>
        <v>6</v>
      </c>
      <c r="AF205" s="288"/>
      <c r="AG205" s="468">
        <f t="shared" si="59"/>
        <v>6</v>
      </c>
      <c r="AH205" s="480">
        <f t="shared" si="60"/>
        <v>4.1999999999999993</v>
      </c>
      <c r="AI205" s="474">
        <f t="shared" si="61"/>
        <v>1.7999999999999998</v>
      </c>
      <c r="AJ205" s="477" t="str">
        <f t="shared" si="62"/>
        <v>C+</v>
      </c>
      <c r="AK205" s="483">
        <f t="shared" si="63"/>
        <v>5.9999999999999991</v>
      </c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661"/>
      <c r="AZ205" s="661"/>
      <c r="BA205" s="661"/>
      <c r="BB205" s="661"/>
      <c r="BC205" s="661"/>
      <c r="BD205" s="661"/>
      <c r="BE205" s="661"/>
      <c r="BF205" s="661"/>
    </row>
    <row r="206" spans="1:58" ht="62.25" x14ac:dyDescent="0.9">
      <c r="A206" s="430">
        <v>23</v>
      </c>
      <c r="B206" s="776">
        <f>DATOS!F30</f>
        <v>0</v>
      </c>
      <c r="C206" s="491">
        <v>5</v>
      </c>
      <c r="D206" s="492">
        <v>5</v>
      </c>
      <c r="E206" s="492">
        <v>5</v>
      </c>
      <c r="F206" s="493">
        <v>5</v>
      </c>
      <c r="G206" s="417">
        <f t="shared" si="52"/>
        <v>5</v>
      </c>
      <c r="H206" s="491">
        <v>5</v>
      </c>
      <c r="I206" s="492">
        <v>5</v>
      </c>
      <c r="J206" s="492">
        <v>5</v>
      </c>
      <c r="K206" s="493">
        <v>5</v>
      </c>
      <c r="L206" s="417">
        <f t="shared" si="53"/>
        <v>5</v>
      </c>
      <c r="M206" s="404">
        <f t="shared" si="64"/>
        <v>5</v>
      </c>
      <c r="N206" s="401" t="str">
        <f t="shared" si="49"/>
        <v>C-</v>
      </c>
      <c r="O206" s="396"/>
      <c r="P206" s="491">
        <v>5</v>
      </c>
      <c r="Q206" s="492">
        <v>5</v>
      </c>
      <c r="R206" s="492">
        <v>5</v>
      </c>
      <c r="S206" s="493">
        <v>5</v>
      </c>
      <c r="T206" s="420">
        <f t="shared" si="55"/>
        <v>5</v>
      </c>
      <c r="U206" s="491">
        <v>5</v>
      </c>
      <c r="V206" s="492">
        <v>5</v>
      </c>
      <c r="W206" s="492">
        <v>5</v>
      </c>
      <c r="X206" s="493">
        <v>5</v>
      </c>
      <c r="Y206" s="417">
        <f t="shared" si="56"/>
        <v>5</v>
      </c>
      <c r="Z206" s="404">
        <f t="shared" si="65"/>
        <v>5</v>
      </c>
      <c r="AA206" s="401" t="str">
        <f t="shared" si="50"/>
        <v>C-</v>
      </c>
      <c r="AB206" s="423">
        <v>5</v>
      </c>
      <c r="AC206" s="632">
        <v>5</v>
      </c>
      <c r="AD206" s="412" t="str">
        <f t="shared" si="51"/>
        <v>C-</v>
      </c>
      <c r="AE206" s="408">
        <f t="shared" si="58"/>
        <v>5</v>
      </c>
      <c r="AF206" s="288"/>
      <c r="AG206" s="468">
        <f t="shared" si="59"/>
        <v>5</v>
      </c>
      <c r="AH206" s="480">
        <f t="shared" si="60"/>
        <v>3.5</v>
      </c>
      <c r="AI206" s="474">
        <f t="shared" si="61"/>
        <v>1.5</v>
      </c>
      <c r="AJ206" s="477" t="str">
        <f t="shared" si="62"/>
        <v>C-</v>
      </c>
      <c r="AK206" s="483">
        <f t="shared" si="63"/>
        <v>5</v>
      </c>
      <c r="AL206" s="661"/>
      <c r="AM206" s="661"/>
      <c r="AN206" s="661"/>
      <c r="AO206" s="661"/>
      <c r="AP206" s="661"/>
      <c r="AQ206" s="661"/>
      <c r="AR206" s="661"/>
      <c r="AS206" s="661"/>
      <c r="AT206" s="661"/>
      <c r="AU206" s="661"/>
      <c r="AV206" s="661"/>
      <c r="AW206" s="661"/>
      <c r="AX206" s="661"/>
      <c r="AY206" s="661"/>
      <c r="AZ206" s="661"/>
      <c r="BA206" s="661"/>
      <c r="BB206" s="661"/>
      <c r="BC206" s="661"/>
      <c r="BD206" s="661"/>
      <c r="BE206" s="661"/>
      <c r="BF206" s="661"/>
    </row>
    <row r="207" spans="1:58" ht="62.25" x14ac:dyDescent="0.9">
      <c r="A207" s="430">
        <v>24</v>
      </c>
      <c r="B207" s="776">
        <f>DATOS!F31</f>
        <v>0</v>
      </c>
      <c r="C207" s="491">
        <v>5</v>
      </c>
      <c r="D207" s="492">
        <v>5</v>
      </c>
      <c r="E207" s="492">
        <v>5</v>
      </c>
      <c r="F207" s="493">
        <v>5</v>
      </c>
      <c r="G207" s="417">
        <f t="shared" si="52"/>
        <v>5</v>
      </c>
      <c r="H207" s="491">
        <v>5</v>
      </c>
      <c r="I207" s="492">
        <v>5</v>
      </c>
      <c r="J207" s="492">
        <v>5</v>
      </c>
      <c r="K207" s="493">
        <v>5</v>
      </c>
      <c r="L207" s="417">
        <f t="shared" si="53"/>
        <v>5</v>
      </c>
      <c r="M207" s="404">
        <f t="shared" si="64"/>
        <v>5</v>
      </c>
      <c r="N207" s="401" t="str">
        <f t="shared" si="49"/>
        <v>C-</v>
      </c>
      <c r="O207" s="396"/>
      <c r="P207" s="491">
        <v>5</v>
      </c>
      <c r="Q207" s="492">
        <v>5</v>
      </c>
      <c r="R207" s="492">
        <v>5</v>
      </c>
      <c r="S207" s="493">
        <v>5</v>
      </c>
      <c r="T207" s="420">
        <f t="shared" si="55"/>
        <v>5</v>
      </c>
      <c r="U207" s="491">
        <v>5</v>
      </c>
      <c r="V207" s="492">
        <v>5</v>
      </c>
      <c r="W207" s="492">
        <v>5</v>
      </c>
      <c r="X207" s="493">
        <v>5</v>
      </c>
      <c r="Y207" s="417">
        <f t="shared" si="56"/>
        <v>5</v>
      </c>
      <c r="Z207" s="404">
        <f t="shared" si="65"/>
        <v>5</v>
      </c>
      <c r="AA207" s="401" t="str">
        <f t="shared" si="50"/>
        <v>C-</v>
      </c>
      <c r="AB207" s="423">
        <v>5</v>
      </c>
      <c r="AC207" s="632">
        <v>5</v>
      </c>
      <c r="AD207" s="412" t="str">
        <f t="shared" si="51"/>
        <v>C-</v>
      </c>
      <c r="AE207" s="408">
        <f t="shared" si="58"/>
        <v>5</v>
      </c>
      <c r="AF207" s="288"/>
      <c r="AG207" s="468">
        <f t="shared" si="59"/>
        <v>5</v>
      </c>
      <c r="AH207" s="480">
        <f t="shared" si="60"/>
        <v>3.5</v>
      </c>
      <c r="AI207" s="474">
        <f t="shared" si="61"/>
        <v>1.5</v>
      </c>
      <c r="AJ207" s="477" t="str">
        <f t="shared" si="62"/>
        <v>C-</v>
      </c>
      <c r="AK207" s="483">
        <f t="shared" si="63"/>
        <v>5</v>
      </c>
      <c r="AL207" s="661"/>
      <c r="AM207" s="661"/>
      <c r="AN207" s="661"/>
      <c r="AO207" s="661"/>
      <c r="AP207" s="661"/>
      <c r="AQ207" s="661"/>
      <c r="AR207" s="661"/>
      <c r="AS207" s="661"/>
      <c r="AT207" s="661"/>
      <c r="AU207" s="661"/>
      <c r="AV207" s="661"/>
      <c r="AW207" s="661"/>
      <c r="AX207" s="661"/>
      <c r="AY207" s="661"/>
      <c r="AZ207" s="661"/>
      <c r="BA207" s="661"/>
      <c r="BB207" s="661"/>
      <c r="BC207" s="661"/>
      <c r="BD207" s="661"/>
      <c r="BE207" s="661"/>
      <c r="BF207" s="661"/>
    </row>
    <row r="208" spans="1:58" ht="62.25" x14ac:dyDescent="0.9">
      <c r="A208" s="430">
        <v>25</v>
      </c>
      <c r="B208" s="776">
        <f>DATOS!F32</f>
        <v>0</v>
      </c>
      <c r="C208" s="491">
        <v>5</v>
      </c>
      <c r="D208" s="492">
        <v>5</v>
      </c>
      <c r="E208" s="492">
        <v>5</v>
      </c>
      <c r="F208" s="493">
        <v>5</v>
      </c>
      <c r="G208" s="417">
        <f t="shared" si="52"/>
        <v>5</v>
      </c>
      <c r="H208" s="491">
        <v>5</v>
      </c>
      <c r="I208" s="492">
        <v>5</v>
      </c>
      <c r="J208" s="492">
        <v>5</v>
      </c>
      <c r="K208" s="493">
        <v>5</v>
      </c>
      <c r="L208" s="417">
        <f t="shared" si="53"/>
        <v>5</v>
      </c>
      <c r="M208" s="404">
        <f t="shared" si="64"/>
        <v>5</v>
      </c>
      <c r="N208" s="401" t="str">
        <f t="shared" si="49"/>
        <v>C-</v>
      </c>
      <c r="O208" s="396"/>
      <c r="P208" s="491">
        <v>5</v>
      </c>
      <c r="Q208" s="492">
        <v>5</v>
      </c>
      <c r="R208" s="492">
        <v>5</v>
      </c>
      <c r="S208" s="493">
        <v>5</v>
      </c>
      <c r="T208" s="420">
        <f t="shared" si="55"/>
        <v>5</v>
      </c>
      <c r="U208" s="491">
        <v>5</v>
      </c>
      <c r="V208" s="492">
        <v>5</v>
      </c>
      <c r="W208" s="492">
        <v>5</v>
      </c>
      <c r="X208" s="493">
        <v>5</v>
      </c>
      <c r="Y208" s="417">
        <f t="shared" si="56"/>
        <v>5</v>
      </c>
      <c r="Z208" s="404">
        <f t="shared" si="65"/>
        <v>5</v>
      </c>
      <c r="AA208" s="401" t="str">
        <f t="shared" si="50"/>
        <v>C-</v>
      </c>
      <c r="AB208" s="423">
        <v>5</v>
      </c>
      <c r="AC208" s="632">
        <v>5</v>
      </c>
      <c r="AD208" s="412" t="str">
        <f t="shared" si="51"/>
        <v>C-</v>
      </c>
      <c r="AE208" s="408">
        <f t="shared" si="58"/>
        <v>5</v>
      </c>
      <c r="AF208" s="288"/>
      <c r="AG208" s="468">
        <f t="shared" si="59"/>
        <v>5</v>
      </c>
      <c r="AH208" s="480">
        <f t="shared" si="60"/>
        <v>3.5</v>
      </c>
      <c r="AI208" s="474">
        <f t="shared" si="61"/>
        <v>1.5</v>
      </c>
      <c r="AJ208" s="477" t="str">
        <f t="shared" si="62"/>
        <v>C-</v>
      </c>
      <c r="AK208" s="483">
        <f t="shared" si="63"/>
        <v>5</v>
      </c>
      <c r="AL208" s="661"/>
      <c r="AM208" s="661"/>
      <c r="AN208" s="661"/>
      <c r="AO208" s="661"/>
      <c r="AP208" s="661"/>
      <c r="AQ208" s="661"/>
      <c r="AR208" s="661"/>
      <c r="AS208" s="661"/>
      <c r="AT208" s="661"/>
      <c r="AU208" s="661"/>
      <c r="AV208" s="661"/>
      <c r="AW208" s="661"/>
      <c r="AX208" s="661"/>
      <c r="AY208" s="661"/>
      <c r="AZ208" s="661"/>
      <c r="BA208" s="661"/>
      <c r="BB208" s="661"/>
      <c r="BC208" s="661"/>
      <c r="BD208" s="661"/>
      <c r="BE208" s="661"/>
      <c r="BF208" s="661"/>
    </row>
    <row r="209" spans="1:58" ht="62.25" x14ac:dyDescent="0.9">
      <c r="A209" s="430">
        <v>26</v>
      </c>
      <c r="B209" s="776">
        <f>DATOS!F33</f>
        <v>0</v>
      </c>
      <c r="C209" s="491">
        <v>4</v>
      </c>
      <c r="D209" s="492">
        <v>4</v>
      </c>
      <c r="E209" s="492">
        <v>4</v>
      </c>
      <c r="F209" s="493">
        <v>4</v>
      </c>
      <c r="G209" s="417">
        <f t="shared" si="52"/>
        <v>4</v>
      </c>
      <c r="H209" s="491">
        <v>4</v>
      </c>
      <c r="I209" s="492">
        <v>4</v>
      </c>
      <c r="J209" s="492">
        <v>4</v>
      </c>
      <c r="K209" s="493">
        <v>4</v>
      </c>
      <c r="L209" s="417">
        <f t="shared" si="53"/>
        <v>4</v>
      </c>
      <c r="M209" s="404">
        <f t="shared" si="64"/>
        <v>4</v>
      </c>
      <c r="N209" s="401" t="str">
        <f t="shared" si="49"/>
        <v>D+</v>
      </c>
      <c r="O209" s="396"/>
      <c r="P209" s="491">
        <v>4</v>
      </c>
      <c r="Q209" s="492">
        <v>4</v>
      </c>
      <c r="R209" s="492">
        <v>4</v>
      </c>
      <c r="S209" s="493">
        <v>4</v>
      </c>
      <c r="T209" s="420">
        <f t="shared" si="55"/>
        <v>4</v>
      </c>
      <c r="U209" s="491">
        <v>4</v>
      </c>
      <c r="V209" s="492">
        <v>4</v>
      </c>
      <c r="W209" s="492">
        <v>4</v>
      </c>
      <c r="X209" s="493">
        <v>4</v>
      </c>
      <c r="Y209" s="417">
        <f t="shared" si="56"/>
        <v>4</v>
      </c>
      <c r="Z209" s="404">
        <f t="shared" si="65"/>
        <v>4</v>
      </c>
      <c r="AA209" s="401" t="str">
        <f t="shared" si="50"/>
        <v>D+</v>
      </c>
      <c r="AB209" s="423">
        <v>4</v>
      </c>
      <c r="AC209" s="632">
        <v>4</v>
      </c>
      <c r="AD209" s="412" t="str">
        <f t="shared" si="51"/>
        <v>D+</v>
      </c>
      <c r="AE209" s="408">
        <f t="shared" si="58"/>
        <v>4</v>
      </c>
      <c r="AF209" s="288"/>
      <c r="AG209" s="468">
        <f t="shared" si="59"/>
        <v>4</v>
      </c>
      <c r="AH209" s="480">
        <f t="shared" si="60"/>
        <v>2.8</v>
      </c>
      <c r="AI209" s="474">
        <f t="shared" si="61"/>
        <v>1.2</v>
      </c>
      <c r="AJ209" s="477" t="str">
        <f t="shared" si="62"/>
        <v>D+</v>
      </c>
      <c r="AK209" s="483">
        <f t="shared" si="63"/>
        <v>4</v>
      </c>
      <c r="AL209" s="661"/>
      <c r="AM209" s="661"/>
      <c r="AN209" s="661"/>
      <c r="AO209" s="661"/>
      <c r="AP209" s="661"/>
      <c r="AQ209" s="661"/>
      <c r="AR209" s="661"/>
      <c r="AS209" s="661"/>
      <c r="AT209" s="661"/>
      <c r="AU209" s="661"/>
      <c r="AV209" s="661"/>
      <c r="AW209" s="661"/>
      <c r="AX209" s="661"/>
      <c r="AY209" s="661"/>
      <c r="AZ209" s="661"/>
      <c r="BA209" s="661"/>
      <c r="BB209" s="661"/>
      <c r="BC209" s="661"/>
      <c r="BD209" s="661"/>
      <c r="BE209" s="661"/>
      <c r="BF209" s="661"/>
    </row>
    <row r="210" spans="1:58" ht="62.25" x14ac:dyDescent="0.9">
      <c r="A210" s="430">
        <v>27</v>
      </c>
      <c r="B210" s="776">
        <f>DATOS!F34</f>
        <v>0</v>
      </c>
      <c r="C210" s="491">
        <v>4</v>
      </c>
      <c r="D210" s="492">
        <v>4</v>
      </c>
      <c r="E210" s="492">
        <v>4</v>
      </c>
      <c r="F210" s="493">
        <v>4</v>
      </c>
      <c r="G210" s="417">
        <f t="shared" si="52"/>
        <v>4</v>
      </c>
      <c r="H210" s="491">
        <v>4</v>
      </c>
      <c r="I210" s="492">
        <v>4</v>
      </c>
      <c r="J210" s="492">
        <v>4</v>
      </c>
      <c r="K210" s="493">
        <v>4</v>
      </c>
      <c r="L210" s="417">
        <f t="shared" si="53"/>
        <v>4</v>
      </c>
      <c r="M210" s="404">
        <f t="shared" si="64"/>
        <v>4</v>
      </c>
      <c r="N210" s="401" t="str">
        <f t="shared" si="49"/>
        <v>D+</v>
      </c>
      <c r="O210" s="396"/>
      <c r="P210" s="491">
        <v>4</v>
      </c>
      <c r="Q210" s="492">
        <v>4</v>
      </c>
      <c r="R210" s="492">
        <v>4</v>
      </c>
      <c r="S210" s="493">
        <v>4</v>
      </c>
      <c r="T210" s="420">
        <f t="shared" si="55"/>
        <v>4</v>
      </c>
      <c r="U210" s="491">
        <v>4</v>
      </c>
      <c r="V210" s="492">
        <v>4</v>
      </c>
      <c r="W210" s="492">
        <v>4</v>
      </c>
      <c r="X210" s="493">
        <v>4</v>
      </c>
      <c r="Y210" s="417">
        <f t="shared" si="56"/>
        <v>4</v>
      </c>
      <c r="Z210" s="404">
        <f t="shared" si="65"/>
        <v>4</v>
      </c>
      <c r="AA210" s="401" t="str">
        <f t="shared" si="50"/>
        <v>D+</v>
      </c>
      <c r="AB210" s="423">
        <v>4</v>
      </c>
      <c r="AC210" s="632">
        <v>4</v>
      </c>
      <c r="AD210" s="412" t="str">
        <f t="shared" si="51"/>
        <v>D+</v>
      </c>
      <c r="AE210" s="408">
        <f t="shared" si="58"/>
        <v>4</v>
      </c>
      <c r="AF210" s="288"/>
      <c r="AG210" s="468">
        <f t="shared" si="59"/>
        <v>4</v>
      </c>
      <c r="AH210" s="480">
        <f t="shared" si="60"/>
        <v>2.8</v>
      </c>
      <c r="AI210" s="474">
        <f t="shared" si="61"/>
        <v>1.2</v>
      </c>
      <c r="AJ210" s="477" t="str">
        <f t="shared" si="62"/>
        <v>D+</v>
      </c>
      <c r="AK210" s="483">
        <f t="shared" si="63"/>
        <v>4</v>
      </c>
      <c r="AL210" s="661"/>
      <c r="AM210" s="661"/>
      <c r="AN210" s="661"/>
      <c r="AO210" s="661"/>
      <c r="AP210" s="661"/>
      <c r="AQ210" s="661"/>
      <c r="AR210" s="661"/>
      <c r="AS210" s="661"/>
      <c r="AT210" s="661"/>
      <c r="AU210" s="661"/>
      <c r="AV210" s="661"/>
      <c r="AW210" s="661"/>
      <c r="AX210" s="661"/>
      <c r="AY210" s="661"/>
      <c r="AZ210" s="661"/>
      <c r="BA210" s="661"/>
      <c r="BB210" s="661"/>
      <c r="BC210" s="661"/>
      <c r="BD210" s="661"/>
      <c r="BE210" s="661"/>
      <c r="BF210" s="661"/>
    </row>
    <row r="211" spans="1:58" ht="62.25" x14ac:dyDescent="0.9">
      <c r="A211" s="430">
        <v>28</v>
      </c>
      <c r="B211" s="776">
        <f>DATOS!F35</f>
        <v>0</v>
      </c>
      <c r="C211" s="491">
        <v>4</v>
      </c>
      <c r="D211" s="492">
        <v>4</v>
      </c>
      <c r="E211" s="492">
        <v>4</v>
      </c>
      <c r="F211" s="493">
        <v>4</v>
      </c>
      <c r="G211" s="417">
        <f t="shared" si="52"/>
        <v>4</v>
      </c>
      <c r="H211" s="491">
        <v>4</v>
      </c>
      <c r="I211" s="492">
        <v>4</v>
      </c>
      <c r="J211" s="492">
        <v>4</v>
      </c>
      <c r="K211" s="493">
        <v>4</v>
      </c>
      <c r="L211" s="417">
        <f t="shared" si="53"/>
        <v>4</v>
      </c>
      <c r="M211" s="404">
        <f t="shared" si="64"/>
        <v>4</v>
      </c>
      <c r="N211" s="401" t="str">
        <f t="shared" si="49"/>
        <v>D+</v>
      </c>
      <c r="O211" s="396"/>
      <c r="P211" s="491">
        <v>4</v>
      </c>
      <c r="Q211" s="492">
        <v>4</v>
      </c>
      <c r="R211" s="492">
        <v>4</v>
      </c>
      <c r="S211" s="493">
        <v>4</v>
      </c>
      <c r="T211" s="420">
        <f t="shared" si="55"/>
        <v>4</v>
      </c>
      <c r="U211" s="491">
        <v>4</v>
      </c>
      <c r="V211" s="492">
        <v>4</v>
      </c>
      <c r="W211" s="492">
        <v>4</v>
      </c>
      <c r="X211" s="493">
        <v>4</v>
      </c>
      <c r="Y211" s="417">
        <f t="shared" si="56"/>
        <v>4</v>
      </c>
      <c r="Z211" s="404">
        <f t="shared" si="65"/>
        <v>4</v>
      </c>
      <c r="AA211" s="401" t="str">
        <f t="shared" si="50"/>
        <v>D+</v>
      </c>
      <c r="AB211" s="423">
        <v>4</v>
      </c>
      <c r="AC211" s="632">
        <v>4</v>
      </c>
      <c r="AD211" s="412" t="str">
        <f t="shared" si="51"/>
        <v>D+</v>
      </c>
      <c r="AE211" s="408">
        <f t="shared" si="58"/>
        <v>4</v>
      </c>
      <c r="AF211" s="288"/>
      <c r="AG211" s="468">
        <f t="shared" si="59"/>
        <v>4</v>
      </c>
      <c r="AH211" s="480">
        <f t="shared" si="60"/>
        <v>2.8</v>
      </c>
      <c r="AI211" s="474">
        <f t="shared" si="61"/>
        <v>1.2</v>
      </c>
      <c r="AJ211" s="477" t="str">
        <f t="shared" si="62"/>
        <v>D+</v>
      </c>
      <c r="AK211" s="483">
        <f t="shared" si="63"/>
        <v>4</v>
      </c>
      <c r="AL211" s="661"/>
      <c r="AM211" s="661"/>
      <c r="AN211" s="661"/>
      <c r="AO211" s="661"/>
      <c r="AP211" s="661"/>
      <c r="AQ211" s="661"/>
      <c r="AR211" s="661"/>
      <c r="AS211" s="661"/>
      <c r="AT211" s="661"/>
      <c r="AU211" s="661"/>
      <c r="AV211" s="661"/>
      <c r="AW211" s="661"/>
      <c r="AX211" s="661"/>
      <c r="AY211" s="661"/>
      <c r="AZ211" s="661"/>
      <c r="BA211" s="661"/>
      <c r="BB211" s="661"/>
      <c r="BC211" s="661"/>
      <c r="BD211" s="661"/>
      <c r="BE211" s="661"/>
      <c r="BF211" s="661"/>
    </row>
    <row r="212" spans="1:58" ht="62.25" x14ac:dyDescent="0.9">
      <c r="A212" s="430">
        <v>29</v>
      </c>
      <c r="B212" s="776">
        <f>DATOS!F36</f>
        <v>0</v>
      </c>
      <c r="C212" s="491">
        <v>5</v>
      </c>
      <c r="D212" s="492">
        <v>5</v>
      </c>
      <c r="E212" s="492">
        <v>5</v>
      </c>
      <c r="F212" s="493">
        <v>5</v>
      </c>
      <c r="G212" s="417">
        <f t="shared" si="52"/>
        <v>5</v>
      </c>
      <c r="H212" s="491">
        <v>5</v>
      </c>
      <c r="I212" s="492">
        <v>5</v>
      </c>
      <c r="J212" s="492">
        <v>5</v>
      </c>
      <c r="K212" s="493">
        <v>5</v>
      </c>
      <c r="L212" s="417">
        <f t="shared" si="53"/>
        <v>5</v>
      </c>
      <c r="M212" s="404">
        <f t="shared" si="64"/>
        <v>5</v>
      </c>
      <c r="N212" s="401" t="str">
        <f t="shared" si="49"/>
        <v>C-</v>
      </c>
      <c r="O212" s="396"/>
      <c r="P212" s="491">
        <v>5</v>
      </c>
      <c r="Q212" s="492">
        <v>5</v>
      </c>
      <c r="R212" s="492">
        <v>5</v>
      </c>
      <c r="S212" s="493">
        <v>5</v>
      </c>
      <c r="T212" s="420">
        <f t="shared" si="55"/>
        <v>5</v>
      </c>
      <c r="U212" s="491">
        <v>5</v>
      </c>
      <c r="V212" s="492">
        <v>5</v>
      </c>
      <c r="W212" s="492">
        <v>5</v>
      </c>
      <c r="X212" s="493">
        <v>5</v>
      </c>
      <c r="Y212" s="417">
        <f t="shared" si="56"/>
        <v>5</v>
      </c>
      <c r="Z212" s="404">
        <f t="shared" si="65"/>
        <v>5</v>
      </c>
      <c r="AA212" s="401" t="str">
        <f t="shared" si="50"/>
        <v>C-</v>
      </c>
      <c r="AB212" s="423">
        <v>5</v>
      </c>
      <c r="AC212" s="632">
        <v>5</v>
      </c>
      <c r="AD212" s="412" t="str">
        <f t="shared" si="51"/>
        <v>C-</v>
      </c>
      <c r="AE212" s="408">
        <f t="shared" si="58"/>
        <v>5</v>
      </c>
      <c r="AF212" s="288"/>
      <c r="AG212" s="468">
        <f t="shared" si="59"/>
        <v>5</v>
      </c>
      <c r="AH212" s="480">
        <f t="shared" si="60"/>
        <v>3.5</v>
      </c>
      <c r="AI212" s="474">
        <f t="shared" si="61"/>
        <v>1.5</v>
      </c>
      <c r="AJ212" s="477" t="str">
        <f t="shared" si="62"/>
        <v>C-</v>
      </c>
      <c r="AK212" s="483">
        <f t="shared" si="63"/>
        <v>5</v>
      </c>
      <c r="AL212" s="661"/>
      <c r="AM212" s="661"/>
      <c r="AN212" s="661"/>
      <c r="AO212" s="661"/>
      <c r="AP212" s="661"/>
      <c r="AQ212" s="661"/>
      <c r="AR212" s="661"/>
      <c r="AS212" s="661"/>
      <c r="AT212" s="661"/>
      <c r="AU212" s="661"/>
      <c r="AV212" s="661"/>
      <c r="AW212" s="661"/>
      <c r="AX212" s="661"/>
      <c r="AY212" s="661"/>
      <c r="AZ212" s="661"/>
      <c r="BA212" s="661"/>
      <c r="BB212" s="661"/>
      <c r="BC212" s="661"/>
      <c r="BD212" s="661"/>
      <c r="BE212" s="661"/>
      <c r="BF212" s="661"/>
    </row>
    <row r="213" spans="1:58" ht="62.25" x14ac:dyDescent="0.9">
      <c r="A213" s="430">
        <v>30</v>
      </c>
      <c r="B213" s="776">
        <f>DATOS!F37</f>
        <v>0</v>
      </c>
      <c r="C213" s="491">
        <v>3</v>
      </c>
      <c r="D213" s="492">
        <v>3</v>
      </c>
      <c r="E213" s="492">
        <v>3</v>
      </c>
      <c r="F213" s="493">
        <v>3</v>
      </c>
      <c r="G213" s="417">
        <f t="shared" si="52"/>
        <v>3</v>
      </c>
      <c r="H213" s="491">
        <v>3</v>
      </c>
      <c r="I213" s="492">
        <v>3</v>
      </c>
      <c r="J213" s="492">
        <v>3</v>
      </c>
      <c r="K213" s="493">
        <v>3</v>
      </c>
      <c r="L213" s="417">
        <f t="shared" si="53"/>
        <v>3</v>
      </c>
      <c r="M213" s="404">
        <f t="shared" si="64"/>
        <v>3</v>
      </c>
      <c r="N213" s="401" t="str">
        <f t="shared" si="49"/>
        <v>D-</v>
      </c>
      <c r="O213" s="396"/>
      <c r="P213" s="491">
        <v>3</v>
      </c>
      <c r="Q213" s="492">
        <v>3</v>
      </c>
      <c r="R213" s="492">
        <v>3</v>
      </c>
      <c r="S213" s="493">
        <v>3</v>
      </c>
      <c r="T213" s="420">
        <f t="shared" si="55"/>
        <v>3</v>
      </c>
      <c r="U213" s="491">
        <v>3</v>
      </c>
      <c r="V213" s="492">
        <v>3</v>
      </c>
      <c r="W213" s="492">
        <v>3</v>
      </c>
      <c r="X213" s="493">
        <v>3</v>
      </c>
      <c r="Y213" s="417">
        <f t="shared" si="56"/>
        <v>3</v>
      </c>
      <c r="Z213" s="404">
        <f t="shared" si="65"/>
        <v>3</v>
      </c>
      <c r="AA213" s="401" t="str">
        <f t="shared" si="50"/>
        <v>D-</v>
      </c>
      <c r="AB213" s="423">
        <v>3</v>
      </c>
      <c r="AC213" s="632">
        <v>3</v>
      </c>
      <c r="AD213" s="412" t="str">
        <f t="shared" si="51"/>
        <v>D-</v>
      </c>
      <c r="AE213" s="408">
        <f t="shared" si="58"/>
        <v>3</v>
      </c>
      <c r="AF213" s="288"/>
      <c r="AG213" s="468">
        <f t="shared" si="59"/>
        <v>3</v>
      </c>
      <c r="AH213" s="480">
        <f t="shared" si="60"/>
        <v>2.0999999999999996</v>
      </c>
      <c r="AI213" s="474">
        <f t="shared" si="61"/>
        <v>0.89999999999999991</v>
      </c>
      <c r="AJ213" s="477" t="str">
        <f t="shared" si="62"/>
        <v>D-</v>
      </c>
      <c r="AK213" s="483">
        <f t="shared" si="63"/>
        <v>2.9999999999999996</v>
      </c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661"/>
      <c r="BD213" s="661"/>
      <c r="BE213" s="661"/>
      <c r="BF213" s="661"/>
    </row>
    <row r="214" spans="1:58" ht="62.25" x14ac:dyDescent="0.9">
      <c r="A214" s="430">
        <v>31</v>
      </c>
      <c r="B214" s="776">
        <f>DATOS!F38</f>
        <v>0</v>
      </c>
      <c r="C214" s="491">
        <v>3</v>
      </c>
      <c r="D214" s="492">
        <v>3</v>
      </c>
      <c r="E214" s="492">
        <v>3</v>
      </c>
      <c r="F214" s="493">
        <v>3</v>
      </c>
      <c r="G214" s="417">
        <f t="shared" si="52"/>
        <v>3</v>
      </c>
      <c r="H214" s="491">
        <v>3</v>
      </c>
      <c r="I214" s="492">
        <v>3</v>
      </c>
      <c r="J214" s="492">
        <v>3</v>
      </c>
      <c r="K214" s="493">
        <v>3</v>
      </c>
      <c r="L214" s="417">
        <f t="shared" si="53"/>
        <v>3</v>
      </c>
      <c r="M214" s="404">
        <f t="shared" si="64"/>
        <v>3</v>
      </c>
      <c r="N214" s="401" t="str">
        <f t="shared" si="49"/>
        <v>D-</v>
      </c>
      <c r="O214" s="396"/>
      <c r="P214" s="491">
        <v>3</v>
      </c>
      <c r="Q214" s="492">
        <v>3</v>
      </c>
      <c r="R214" s="492">
        <v>3</v>
      </c>
      <c r="S214" s="493">
        <v>3</v>
      </c>
      <c r="T214" s="420">
        <f t="shared" si="55"/>
        <v>3</v>
      </c>
      <c r="U214" s="491">
        <v>3</v>
      </c>
      <c r="V214" s="492">
        <v>3</v>
      </c>
      <c r="W214" s="492">
        <v>3</v>
      </c>
      <c r="X214" s="493">
        <v>3</v>
      </c>
      <c r="Y214" s="417">
        <f t="shared" si="56"/>
        <v>3</v>
      </c>
      <c r="Z214" s="404">
        <f t="shared" si="65"/>
        <v>3</v>
      </c>
      <c r="AA214" s="401" t="str">
        <f t="shared" si="50"/>
        <v>D-</v>
      </c>
      <c r="AB214" s="423">
        <v>3</v>
      </c>
      <c r="AC214" s="632">
        <v>3</v>
      </c>
      <c r="AD214" s="412" t="str">
        <f t="shared" si="51"/>
        <v>D-</v>
      </c>
      <c r="AE214" s="408">
        <f t="shared" si="58"/>
        <v>3</v>
      </c>
      <c r="AF214" s="288"/>
      <c r="AG214" s="468">
        <f t="shared" si="59"/>
        <v>3</v>
      </c>
      <c r="AH214" s="480">
        <f t="shared" si="60"/>
        <v>2.0999999999999996</v>
      </c>
      <c r="AI214" s="474">
        <f t="shared" si="61"/>
        <v>0.89999999999999991</v>
      </c>
      <c r="AJ214" s="477" t="str">
        <f t="shared" si="62"/>
        <v>D-</v>
      </c>
      <c r="AK214" s="483">
        <f t="shared" si="63"/>
        <v>2.9999999999999996</v>
      </c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661"/>
      <c r="BD214" s="661"/>
      <c r="BE214" s="661"/>
      <c r="BF214" s="661"/>
    </row>
    <row r="215" spans="1:58" ht="62.25" x14ac:dyDescent="0.9">
      <c r="A215" s="430">
        <v>32</v>
      </c>
      <c r="B215" s="776">
        <f>DATOS!F39</f>
        <v>0</v>
      </c>
      <c r="C215" s="491">
        <v>3</v>
      </c>
      <c r="D215" s="492">
        <v>3</v>
      </c>
      <c r="E215" s="492">
        <v>3</v>
      </c>
      <c r="F215" s="493">
        <v>3</v>
      </c>
      <c r="G215" s="417">
        <f t="shared" si="52"/>
        <v>3</v>
      </c>
      <c r="H215" s="491">
        <v>3</v>
      </c>
      <c r="I215" s="492">
        <v>3</v>
      </c>
      <c r="J215" s="492">
        <v>3</v>
      </c>
      <c r="K215" s="493">
        <v>3</v>
      </c>
      <c r="L215" s="417">
        <f t="shared" si="53"/>
        <v>3</v>
      </c>
      <c r="M215" s="404">
        <f t="shared" si="64"/>
        <v>3</v>
      </c>
      <c r="N215" s="401" t="str">
        <f t="shared" si="49"/>
        <v>D-</v>
      </c>
      <c r="O215" s="396"/>
      <c r="P215" s="491">
        <v>3</v>
      </c>
      <c r="Q215" s="492">
        <v>3</v>
      </c>
      <c r="R215" s="492">
        <v>3</v>
      </c>
      <c r="S215" s="493">
        <v>3</v>
      </c>
      <c r="T215" s="420">
        <f t="shared" si="55"/>
        <v>3</v>
      </c>
      <c r="U215" s="491">
        <v>3</v>
      </c>
      <c r="V215" s="492">
        <v>3</v>
      </c>
      <c r="W215" s="492">
        <v>3</v>
      </c>
      <c r="X215" s="493">
        <v>3</v>
      </c>
      <c r="Y215" s="417">
        <f t="shared" si="56"/>
        <v>3</v>
      </c>
      <c r="Z215" s="404">
        <f t="shared" si="65"/>
        <v>3</v>
      </c>
      <c r="AA215" s="401" t="str">
        <f t="shared" si="50"/>
        <v>D-</v>
      </c>
      <c r="AB215" s="423">
        <v>3</v>
      </c>
      <c r="AC215" s="632">
        <v>3</v>
      </c>
      <c r="AD215" s="412" t="str">
        <f t="shared" si="51"/>
        <v>D-</v>
      </c>
      <c r="AE215" s="408">
        <f t="shared" si="58"/>
        <v>3</v>
      </c>
      <c r="AF215" s="288"/>
      <c r="AG215" s="468">
        <f t="shared" si="59"/>
        <v>3</v>
      </c>
      <c r="AH215" s="480">
        <f t="shared" si="60"/>
        <v>2.0999999999999996</v>
      </c>
      <c r="AI215" s="474">
        <f t="shared" si="61"/>
        <v>0.89999999999999991</v>
      </c>
      <c r="AJ215" s="477" t="str">
        <f t="shared" si="62"/>
        <v>D-</v>
      </c>
      <c r="AK215" s="483">
        <f t="shared" si="63"/>
        <v>2.9999999999999996</v>
      </c>
      <c r="AL215" s="661"/>
      <c r="AM215" s="661"/>
      <c r="AN215" s="661"/>
      <c r="AO215" s="661"/>
      <c r="AP215" s="661"/>
      <c r="AQ215" s="661"/>
      <c r="AR215" s="661"/>
      <c r="AS215" s="661"/>
      <c r="AT215" s="661"/>
      <c r="AU215" s="661"/>
      <c r="AV215" s="661"/>
      <c r="AW215" s="661"/>
      <c r="AX215" s="661"/>
      <c r="AY215" s="661"/>
      <c r="AZ215" s="661"/>
      <c r="BA215" s="661"/>
      <c r="BB215" s="661"/>
      <c r="BC215" s="661"/>
      <c r="BD215" s="661"/>
      <c r="BE215" s="661"/>
      <c r="BF215" s="661"/>
    </row>
    <row r="216" spans="1:58" ht="62.25" x14ac:dyDescent="0.9">
      <c r="A216" s="430">
        <v>33</v>
      </c>
      <c r="B216" s="776">
        <f>DATOS!F40</f>
        <v>0</v>
      </c>
      <c r="C216" s="491">
        <v>4</v>
      </c>
      <c r="D216" s="492">
        <v>4</v>
      </c>
      <c r="E216" s="492">
        <v>4</v>
      </c>
      <c r="F216" s="493">
        <v>4</v>
      </c>
      <c r="G216" s="417">
        <f t="shared" si="52"/>
        <v>4</v>
      </c>
      <c r="H216" s="491">
        <v>4</v>
      </c>
      <c r="I216" s="492">
        <v>4</v>
      </c>
      <c r="J216" s="492">
        <v>4</v>
      </c>
      <c r="K216" s="493">
        <v>4</v>
      </c>
      <c r="L216" s="417">
        <f t="shared" si="53"/>
        <v>4</v>
      </c>
      <c r="M216" s="404">
        <f t="shared" si="64"/>
        <v>4</v>
      </c>
      <c r="N216" s="401" t="str">
        <f t="shared" si="49"/>
        <v>D+</v>
      </c>
      <c r="O216" s="396"/>
      <c r="P216" s="491">
        <v>4</v>
      </c>
      <c r="Q216" s="492">
        <v>4</v>
      </c>
      <c r="R216" s="492">
        <v>4</v>
      </c>
      <c r="S216" s="493">
        <v>4</v>
      </c>
      <c r="T216" s="420">
        <f t="shared" si="55"/>
        <v>4</v>
      </c>
      <c r="U216" s="491">
        <v>4</v>
      </c>
      <c r="V216" s="492">
        <v>4</v>
      </c>
      <c r="W216" s="492">
        <v>4</v>
      </c>
      <c r="X216" s="493">
        <v>4</v>
      </c>
      <c r="Y216" s="417">
        <f t="shared" si="56"/>
        <v>4</v>
      </c>
      <c r="Z216" s="404">
        <f t="shared" si="65"/>
        <v>4</v>
      </c>
      <c r="AA216" s="401" t="str">
        <f t="shared" si="50"/>
        <v>D+</v>
      </c>
      <c r="AB216" s="423">
        <v>4</v>
      </c>
      <c r="AC216" s="632">
        <v>4</v>
      </c>
      <c r="AD216" s="412" t="str">
        <f t="shared" si="51"/>
        <v>D+</v>
      </c>
      <c r="AE216" s="408">
        <f t="shared" si="58"/>
        <v>4</v>
      </c>
      <c r="AF216" s="288"/>
      <c r="AG216" s="468">
        <f t="shared" si="59"/>
        <v>4</v>
      </c>
      <c r="AH216" s="480">
        <f t="shared" si="60"/>
        <v>2.8</v>
      </c>
      <c r="AI216" s="474">
        <f t="shared" si="61"/>
        <v>1.2</v>
      </c>
      <c r="AJ216" s="477" t="str">
        <f t="shared" si="62"/>
        <v>D+</v>
      </c>
      <c r="AK216" s="483">
        <f t="shared" si="63"/>
        <v>4</v>
      </c>
      <c r="AL216" s="661"/>
      <c r="AM216" s="661"/>
      <c r="AN216" s="661"/>
      <c r="AO216" s="661"/>
      <c r="AP216" s="661"/>
      <c r="AQ216" s="661"/>
      <c r="AR216" s="661"/>
      <c r="AS216" s="661"/>
      <c r="AT216" s="661"/>
      <c r="AU216" s="661"/>
      <c r="AV216" s="661"/>
      <c r="AW216" s="661"/>
      <c r="AX216" s="661"/>
      <c r="AY216" s="661"/>
      <c r="AZ216" s="661"/>
      <c r="BA216" s="661"/>
      <c r="BB216" s="661"/>
      <c r="BC216" s="661"/>
      <c r="BD216" s="661"/>
      <c r="BE216" s="661"/>
      <c r="BF216" s="661"/>
    </row>
    <row r="217" spans="1:58" ht="62.25" x14ac:dyDescent="0.9">
      <c r="A217" s="430">
        <v>34</v>
      </c>
      <c r="B217" s="776">
        <f>DATOS!F41</f>
        <v>0</v>
      </c>
      <c r="C217" s="491">
        <v>2</v>
      </c>
      <c r="D217" s="492">
        <v>2</v>
      </c>
      <c r="E217" s="492">
        <v>2</v>
      </c>
      <c r="F217" s="493">
        <v>2</v>
      </c>
      <c r="G217" s="417">
        <f t="shared" si="52"/>
        <v>2</v>
      </c>
      <c r="H217" s="491">
        <v>2</v>
      </c>
      <c r="I217" s="492">
        <v>2</v>
      </c>
      <c r="J217" s="492">
        <v>2</v>
      </c>
      <c r="K217" s="493">
        <v>2</v>
      </c>
      <c r="L217" s="417">
        <f t="shared" si="53"/>
        <v>2</v>
      </c>
      <c r="M217" s="404">
        <f t="shared" si="64"/>
        <v>2</v>
      </c>
      <c r="N217" s="401" t="str">
        <f t="shared" si="49"/>
        <v>E+</v>
      </c>
      <c r="O217" s="396"/>
      <c r="P217" s="491">
        <v>2</v>
      </c>
      <c r="Q217" s="492">
        <v>2</v>
      </c>
      <c r="R217" s="492">
        <v>2</v>
      </c>
      <c r="S217" s="493">
        <v>2</v>
      </c>
      <c r="T217" s="420">
        <f t="shared" si="55"/>
        <v>2</v>
      </c>
      <c r="U217" s="491">
        <v>2</v>
      </c>
      <c r="V217" s="492">
        <v>2</v>
      </c>
      <c r="W217" s="492">
        <v>2</v>
      </c>
      <c r="X217" s="493">
        <v>2</v>
      </c>
      <c r="Y217" s="417">
        <f t="shared" si="56"/>
        <v>2</v>
      </c>
      <c r="Z217" s="404">
        <f t="shared" si="65"/>
        <v>2</v>
      </c>
      <c r="AA217" s="401" t="str">
        <f t="shared" si="50"/>
        <v>E+</v>
      </c>
      <c r="AB217" s="423">
        <v>2</v>
      </c>
      <c r="AC217" s="632">
        <v>2</v>
      </c>
      <c r="AD217" s="412" t="str">
        <f t="shared" si="51"/>
        <v>E+</v>
      </c>
      <c r="AE217" s="408">
        <f t="shared" si="58"/>
        <v>2</v>
      </c>
      <c r="AF217" s="288"/>
      <c r="AG217" s="468">
        <f t="shared" si="59"/>
        <v>2</v>
      </c>
      <c r="AH217" s="480">
        <f t="shared" si="60"/>
        <v>1.4</v>
      </c>
      <c r="AI217" s="474">
        <f t="shared" si="61"/>
        <v>0.6</v>
      </c>
      <c r="AJ217" s="477" t="str">
        <f t="shared" si="62"/>
        <v>E+</v>
      </c>
      <c r="AK217" s="483">
        <f t="shared" si="63"/>
        <v>2</v>
      </c>
      <c r="AL217" s="661"/>
      <c r="AM217" s="661"/>
      <c r="AN217" s="661"/>
      <c r="AO217" s="661"/>
      <c r="AP217" s="661"/>
      <c r="AQ217" s="661"/>
      <c r="AR217" s="661"/>
      <c r="AS217" s="661"/>
      <c r="AT217" s="661"/>
      <c r="AU217" s="661"/>
      <c r="AV217" s="661"/>
      <c r="AW217" s="661"/>
      <c r="AX217" s="661"/>
      <c r="AY217" s="661"/>
      <c r="AZ217" s="661"/>
      <c r="BA217" s="661"/>
      <c r="BB217" s="661"/>
      <c r="BC217" s="661"/>
      <c r="BD217" s="661"/>
      <c r="BE217" s="661"/>
      <c r="BF217" s="661"/>
    </row>
    <row r="218" spans="1:58" ht="62.25" x14ac:dyDescent="0.9">
      <c r="A218" s="430">
        <v>35</v>
      </c>
      <c r="B218" s="776">
        <f>DATOS!F42</f>
        <v>0</v>
      </c>
      <c r="C218" s="491">
        <v>2</v>
      </c>
      <c r="D218" s="492">
        <v>2</v>
      </c>
      <c r="E218" s="492">
        <v>2</v>
      </c>
      <c r="F218" s="493">
        <v>2</v>
      </c>
      <c r="G218" s="417">
        <f t="shared" si="52"/>
        <v>2</v>
      </c>
      <c r="H218" s="491">
        <v>2</v>
      </c>
      <c r="I218" s="492">
        <v>2</v>
      </c>
      <c r="J218" s="492">
        <v>2</v>
      </c>
      <c r="K218" s="493">
        <v>2</v>
      </c>
      <c r="L218" s="417">
        <f t="shared" si="53"/>
        <v>2</v>
      </c>
      <c r="M218" s="404">
        <f t="shared" si="64"/>
        <v>2</v>
      </c>
      <c r="N218" s="401" t="str">
        <f t="shared" si="49"/>
        <v>E+</v>
      </c>
      <c r="O218" s="396"/>
      <c r="P218" s="491">
        <v>2</v>
      </c>
      <c r="Q218" s="492">
        <v>2</v>
      </c>
      <c r="R218" s="492">
        <v>2</v>
      </c>
      <c r="S218" s="493">
        <v>2</v>
      </c>
      <c r="T218" s="420">
        <f t="shared" si="55"/>
        <v>2</v>
      </c>
      <c r="U218" s="491">
        <v>2</v>
      </c>
      <c r="V218" s="492">
        <v>2</v>
      </c>
      <c r="W218" s="492">
        <v>2</v>
      </c>
      <c r="X218" s="493">
        <v>2</v>
      </c>
      <c r="Y218" s="417">
        <f t="shared" si="56"/>
        <v>2</v>
      </c>
      <c r="Z218" s="404">
        <f t="shared" si="65"/>
        <v>2</v>
      </c>
      <c r="AA218" s="401" t="str">
        <f t="shared" si="50"/>
        <v>E+</v>
      </c>
      <c r="AB218" s="423">
        <v>2</v>
      </c>
      <c r="AC218" s="632">
        <v>2</v>
      </c>
      <c r="AD218" s="412" t="str">
        <f t="shared" si="51"/>
        <v>E+</v>
      </c>
      <c r="AE218" s="408">
        <f t="shared" si="58"/>
        <v>2</v>
      </c>
      <c r="AF218" s="288"/>
      <c r="AG218" s="468">
        <f t="shared" si="59"/>
        <v>2</v>
      </c>
      <c r="AH218" s="480">
        <f t="shared" si="60"/>
        <v>1.4</v>
      </c>
      <c r="AI218" s="474">
        <f t="shared" si="61"/>
        <v>0.6</v>
      </c>
      <c r="AJ218" s="477" t="str">
        <f t="shared" si="62"/>
        <v>E+</v>
      </c>
      <c r="AK218" s="483">
        <f t="shared" si="63"/>
        <v>2</v>
      </c>
      <c r="AL218" s="661"/>
      <c r="AM218" s="661"/>
      <c r="AN218" s="661"/>
      <c r="AO218" s="661"/>
      <c r="AP218" s="661"/>
      <c r="AQ218" s="661"/>
      <c r="AR218" s="661"/>
      <c r="AS218" s="661"/>
      <c r="AT218" s="661"/>
      <c r="AU218" s="661"/>
      <c r="AV218" s="661"/>
      <c r="AW218" s="661"/>
      <c r="AX218" s="661"/>
      <c r="AY218" s="661"/>
      <c r="AZ218" s="661"/>
      <c r="BA218" s="661"/>
      <c r="BB218" s="661"/>
      <c r="BC218" s="661"/>
      <c r="BD218" s="661"/>
      <c r="BE218" s="661"/>
      <c r="BF218" s="661"/>
    </row>
    <row r="219" spans="1:58" ht="62.25" x14ac:dyDescent="0.9">
      <c r="A219" s="430">
        <v>36</v>
      </c>
      <c r="B219" s="776">
        <f>DATOS!F43</f>
        <v>0</v>
      </c>
      <c r="C219" s="491">
        <v>2</v>
      </c>
      <c r="D219" s="492">
        <v>2</v>
      </c>
      <c r="E219" s="492">
        <v>2</v>
      </c>
      <c r="F219" s="493">
        <v>2</v>
      </c>
      <c r="G219" s="417">
        <f t="shared" si="52"/>
        <v>2</v>
      </c>
      <c r="H219" s="491">
        <v>2</v>
      </c>
      <c r="I219" s="492">
        <v>2</v>
      </c>
      <c r="J219" s="492">
        <v>2</v>
      </c>
      <c r="K219" s="493">
        <v>2</v>
      </c>
      <c r="L219" s="417">
        <f t="shared" si="53"/>
        <v>2</v>
      </c>
      <c r="M219" s="404">
        <f t="shared" si="64"/>
        <v>2</v>
      </c>
      <c r="N219" s="401" t="str">
        <f t="shared" si="49"/>
        <v>E+</v>
      </c>
      <c r="O219" s="396"/>
      <c r="P219" s="491">
        <v>2</v>
      </c>
      <c r="Q219" s="492">
        <v>2</v>
      </c>
      <c r="R219" s="492">
        <v>2</v>
      </c>
      <c r="S219" s="493">
        <v>2</v>
      </c>
      <c r="T219" s="420">
        <f t="shared" si="55"/>
        <v>2</v>
      </c>
      <c r="U219" s="491">
        <v>2</v>
      </c>
      <c r="V219" s="492">
        <v>2</v>
      </c>
      <c r="W219" s="492">
        <v>2</v>
      </c>
      <c r="X219" s="493">
        <v>2</v>
      </c>
      <c r="Y219" s="417">
        <f t="shared" si="56"/>
        <v>2</v>
      </c>
      <c r="Z219" s="404">
        <f t="shared" si="65"/>
        <v>2</v>
      </c>
      <c r="AA219" s="401" t="str">
        <f t="shared" si="50"/>
        <v>E+</v>
      </c>
      <c r="AB219" s="423">
        <v>2</v>
      </c>
      <c r="AC219" s="632">
        <v>2</v>
      </c>
      <c r="AD219" s="412" t="str">
        <f t="shared" si="51"/>
        <v>E+</v>
      </c>
      <c r="AE219" s="408">
        <f t="shared" si="58"/>
        <v>2</v>
      </c>
      <c r="AF219" s="288"/>
      <c r="AG219" s="468">
        <f t="shared" si="59"/>
        <v>2</v>
      </c>
      <c r="AH219" s="480">
        <f t="shared" si="60"/>
        <v>1.4</v>
      </c>
      <c r="AI219" s="474">
        <f t="shared" si="61"/>
        <v>0.6</v>
      </c>
      <c r="AJ219" s="477" t="str">
        <f t="shared" si="62"/>
        <v>E+</v>
      </c>
      <c r="AK219" s="483">
        <f t="shared" si="63"/>
        <v>2</v>
      </c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661"/>
      <c r="BD219" s="661"/>
      <c r="BE219" s="661"/>
      <c r="BF219" s="661"/>
    </row>
    <row r="220" spans="1:58" ht="62.25" x14ac:dyDescent="0.9">
      <c r="A220" s="430">
        <v>37</v>
      </c>
      <c r="B220" s="776">
        <f>DATOS!F44</f>
        <v>0</v>
      </c>
      <c r="C220" s="491">
        <v>1</v>
      </c>
      <c r="D220" s="492">
        <v>1</v>
      </c>
      <c r="E220" s="492">
        <v>1</v>
      </c>
      <c r="F220" s="493">
        <v>1</v>
      </c>
      <c r="G220" s="417">
        <f t="shared" si="52"/>
        <v>1</v>
      </c>
      <c r="H220" s="491">
        <v>1</v>
      </c>
      <c r="I220" s="492">
        <v>1</v>
      </c>
      <c r="J220" s="492">
        <v>1</v>
      </c>
      <c r="K220" s="493">
        <v>1</v>
      </c>
      <c r="L220" s="417">
        <f t="shared" si="53"/>
        <v>1</v>
      </c>
      <c r="M220" s="404">
        <f t="shared" si="64"/>
        <v>1</v>
      </c>
      <c r="N220" s="401" t="str">
        <f t="shared" si="49"/>
        <v>E-</v>
      </c>
      <c r="O220" s="396"/>
      <c r="P220" s="491">
        <v>1</v>
      </c>
      <c r="Q220" s="492">
        <v>1</v>
      </c>
      <c r="R220" s="492">
        <v>1</v>
      </c>
      <c r="S220" s="493">
        <v>1</v>
      </c>
      <c r="T220" s="420">
        <f t="shared" si="55"/>
        <v>1</v>
      </c>
      <c r="U220" s="491">
        <v>1</v>
      </c>
      <c r="V220" s="492">
        <v>1</v>
      </c>
      <c r="W220" s="492">
        <v>1</v>
      </c>
      <c r="X220" s="493">
        <v>1</v>
      </c>
      <c r="Y220" s="417">
        <f t="shared" si="56"/>
        <v>1</v>
      </c>
      <c r="Z220" s="404">
        <f t="shared" si="65"/>
        <v>1</v>
      </c>
      <c r="AA220" s="401" t="str">
        <f t="shared" si="50"/>
        <v>E-</v>
      </c>
      <c r="AB220" s="423">
        <v>1</v>
      </c>
      <c r="AC220" s="632">
        <v>1</v>
      </c>
      <c r="AD220" s="412" t="str">
        <f t="shared" si="51"/>
        <v>E-</v>
      </c>
      <c r="AE220" s="408">
        <f t="shared" si="58"/>
        <v>1</v>
      </c>
      <c r="AF220" s="288"/>
      <c r="AG220" s="468">
        <f t="shared" si="59"/>
        <v>1</v>
      </c>
      <c r="AH220" s="480">
        <f t="shared" si="60"/>
        <v>0.7</v>
      </c>
      <c r="AI220" s="474">
        <f t="shared" si="61"/>
        <v>0.3</v>
      </c>
      <c r="AJ220" s="477" t="str">
        <f t="shared" si="62"/>
        <v>E-</v>
      </c>
      <c r="AK220" s="483">
        <f t="shared" si="63"/>
        <v>1</v>
      </c>
      <c r="AL220" s="661"/>
      <c r="AM220" s="661"/>
      <c r="AN220" s="661"/>
      <c r="AO220" s="661"/>
      <c r="AP220" s="661"/>
      <c r="AQ220" s="661"/>
      <c r="AR220" s="661"/>
      <c r="AS220" s="661"/>
      <c r="AT220" s="661"/>
      <c r="AU220" s="661"/>
      <c r="AV220" s="661"/>
      <c r="AW220" s="661"/>
      <c r="AX220" s="661"/>
      <c r="AY220" s="661"/>
      <c r="AZ220" s="661"/>
      <c r="BA220" s="661"/>
      <c r="BB220" s="661"/>
      <c r="BC220" s="661"/>
      <c r="BD220" s="661"/>
      <c r="BE220" s="661"/>
      <c r="BF220" s="661"/>
    </row>
    <row r="221" spans="1:58" ht="62.25" x14ac:dyDescent="0.9">
      <c r="A221" s="430">
        <v>38</v>
      </c>
      <c r="B221" s="776">
        <f>DATOS!F45</f>
        <v>0</v>
      </c>
      <c r="C221" s="491">
        <v>1</v>
      </c>
      <c r="D221" s="492">
        <v>1</v>
      </c>
      <c r="E221" s="492">
        <v>1</v>
      </c>
      <c r="F221" s="493">
        <v>1</v>
      </c>
      <c r="G221" s="417">
        <f t="shared" si="52"/>
        <v>1</v>
      </c>
      <c r="H221" s="491">
        <v>1</v>
      </c>
      <c r="I221" s="492">
        <v>1</v>
      </c>
      <c r="J221" s="492">
        <v>1</v>
      </c>
      <c r="K221" s="493">
        <v>1</v>
      </c>
      <c r="L221" s="417">
        <f t="shared" si="53"/>
        <v>1</v>
      </c>
      <c r="M221" s="404">
        <f t="shared" si="64"/>
        <v>1</v>
      </c>
      <c r="N221" s="401" t="str">
        <f t="shared" si="49"/>
        <v>E-</v>
      </c>
      <c r="O221" s="396"/>
      <c r="P221" s="491">
        <v>1</v>
      </c>
      <c r="Q221" s="492">
        <v>1</v>
      </c>
      <c r="R221" s="492">
        <v>1</v>
      </c>
      <c r="S221" s="493">
        <v>1</v>
      </c>
      <c r="T221" s="420">
        <f t="shared" si="55"/>
        <v>1</v>
      </c>
      <c r="U221" s="491">
        <v>1</v>
      </c>
      <c r="V221" s="492">
        <v>1</v>
      </c>
      <c r="W221" s="492">
        <v>1</v>
      </c>
      <c r="X221" s="493">
        <v>1</v>
      </c>
      <c r="Y221" s="417">
        <f t="shared" si="56"/>
        <v>1</v>
      </c>
      <c r="Z221" s="404">
        <f t="shared" si="65"/>
        <v>1</v>
      </c>
      <c r="AA221" s="401" t="str">
        <f t="shared" si="50"/>
        <v>E-</v>
      </c>
      <c r="AB221" s="423">
        <v>1</v>
      </c>
      <c r="AC221" s="632">
        <v>1</v>
      </c>
      <c r="AD221" s="412" t="str">
        <f t="shared" si="51"/>
        <v>E-</v>
      </c>
      <c r="AE221" s="408">
        <f t="shared" si="58"/>
        <v>1</v>
      </c>
      <c r="AF221" s="288"/>
      <c r="AG221" s="468">
        <f t="shared" si="59"/>
        <v>1</v>
      </c>
      <c r="AH221" s="480">
        <f t="shared" si="60"/>
        <v>0.7</v>
      </c>
      <c r="AI221" s="474">
        <f t="shared" si="61"/>
        <v>0.3</v>
      </c>
      <c r="AJ221" s="477" t="str">
        <f t="shared" si="62"/>
        <v>E-</v>
      </c>
      <c r="AK221" s="483">
        <f t="shared" si="63"/>
        <v>1</v>
      </c>
      <c r="AL221" s="661"/>
      <c r="AM221" s="661"/>
      <c r="AN221" s="661"/>
      <c r="AO221" s="661"/>
      <c r="AP221" s="661"/>
      <c r="AQ221" s="661"/>
      <c r="AR221" s="661"/>
      <c r="AS221" s="661"/>
      <c r="AT221" s="661"/>
      <c r="AU221" s="661"/>
      <c r="AV221" s="661"/>
      <c r="AW221" s="661"/>
      <c r="AX221" s="661"/>
      <c r="AY221" s="661"/>
      <c r="AZ221" s="661"/>
      <c r="BA221" s="661"/>
      <c r="BB221" s="661"/>
      <c r="BC221" s="661"/>
      <c r="BD221" s="661"/>
      <c r="BE221" s="661"/>
      <c r="BF221" s="661"/>
    </row>
    <row r="222" spans="1:58" ht="62.25" x14ac:dyDescent="0.9">
      <c r="A222" s="430">
        <v>39</v>
      </c>
      <c r="B222" s="776">
        <f>DATOS!F46</f>
        <v>0</v>
      </c>
      <c r="C222" s="491">
        <v>1</v>
      </c>
      <c r="D222" s="492">
        <v>1</v>
      </c>
      <c r="E222" s="492">
        <v>1</v>
      </c>
      <c r="F222" s="493">
        <v>1</v>
      </c>
      <c r="G222" s="417">
        <f t="shared" si="52"/>
        <v>1</v>
      </c>
      <c r="H222" s="491">
        <v>1</v>
      </c>
      <c r="I222" s="492">
        <v>1</v>
      </c>
      <c r="J222" s="492">
        <v>1</v>
      </c>
      <c r="K222" s="493">
        <v>1</v>
      </c>
      <c r="L222" s="417">
        <f t="shared" si="53"/>
        <v>1</v>
      </c>
      <c r="M222" s="404">
        <f t="shared" si="64"/>
        <v>1</v>
      </c>
      <c r="N222" s="401" t="str">
        <f t="shared" si="49"/>
        <v>E-</v>
      </c>
      <c r="O222" s="396"/>
      <c r="P222" s="491">
        <v>1</v>
      </c>
      <c r="Q222" s="492">
        <v>1</v>
      </c>
      <c r="R222" s="492">
        <v>1</v>
      </c>
      <c r="S222" s="493">
        <v>1</v>
      </c>
      <c r="T222" s="420">
        <f t="shared" si="55"/>
        <v>1</v>
      </c>
      <c r="U222" s="491">
        <v>1</v>
      </c>
      <c r="V222" s="492">
        <v>1</v>
      </c>
      <c r="W222" s="492">
        <v>1</v>
      </c>
      <c r="X222" s="493">
        <v>1</v>
      </c>
      <c r="Y222" s="417">
        <f t="shared" si="56"/>
        <v>1</v>
      </c>
      <c r="Z222" s="404">
        <f t="shared" si="65"/>
        <v>1</v>
      </c>
      <c r="AA222" s="401" t="str">
        <f t="shared" si="50"/>
        <v>E-</v>
      </c>
      <c r="AB222" s="423">
        <v>1</v>
      </c>
      <c r="AC222" s="632">
        <v>1</v>
      </c>
      <c r="AD222" s="412" t="str">
        <f t="shared" si="51"/>
        <v>E-</v>
      </c>
      <c r="AE222" s="408">
        <f t="shared" si="58"/>
        <v>1</v>
      </c>
      <c r="AF222" s="288"/>
      <c r="AG222" s="468">
        <f t="shared" si="59"/>
        <v>1</v>
      </c>
      <c r="AH222" s="480">
        <f t="shared" si="60"/>
        <v>0.7</v>
      </c>
      <c r="AI222" s="474">
        <f t="shared" si="61"/>
        <v>0.3</v>
      </c>
      <c r="AJ222" s="477" t="str">
        <f t="shared" si="62"/>
        <v>E-</v>
      </c>
      <c r="AK222" s="483">
        <f t="shared" si="63"/>
        <v>1</v>
      </c>
      <c r="AL222" s="661"/>
      <c r="AM222" s="661"/>
      <c r="AN222" s="661"/>
      <c r="AO222" s="661"/>
      <c r="AP222" s="661"/>
      <c r="AQ222" s="661"/>
      <c r="AR222" s="661"/>
      <c r="AS222" s="661"/>
      <c r="AT222" s="661"/>
      <c r="AU222" s="661"/>
      <c r="AV222" s="661"/>
      <c r="AW222" s="661"/>
      <c r="AX222" s="661"/>
      <c r="AY222" s="661"/>
      <c r="AZ222" s="661"/>
      <c r="BA222" s="661"/>
      <c r="BB222" s="661"/>
      <c r="BC222" s="661"/>
      <c r="BD222" s="661"/>
      <c r="BE222" s="661"/>
      <c r="BF222" s="661"/>
    </row>
    <row r="223" spans="1:58" ht="63" thickBot="1" x14ac:dyDescent="0.95">
      <c r="A223" s="431">
        <v>40</v>
      </c>
      <c r="B223" s="777">
        <f>DATOS!F47</f>
        <v>0</v>
      </c>
      <c r="C223" s="494">
        <v>1</v>
      </c>
      <c r="D223" s="495">
        <v>1</v>
      </c>
      <c r="E223" s="495">
        <v>1</v>
      </c>
      <c r="F223" s="496">
        <v>1</v>
      </c>
      <c r="G223" s="418">
        <f t="shared" si="52"/>
        <v>1</v>
      </c>
      <c r="H223" s="494">
        <v>1</v>
      </c>
      <c r="I223" s="495">
        <v>1</v>
      </c>
      <c r="J223" s="495">
        <v>1</v>
      </c>
      <c r="K223" s="496">
        <v>1</v>
      </c>
      <c r="L223" s="418">
        <f t="shared" si="53"/>
        <v>1</v>
      </c>
      <c r="M223" s="405">
        <f t="shared" si="64"/>
        <v>1</v>
      </c>
      <c r="N223" s="402" t="str">
        <f t="shared" si="49"/>
        <v>E-</v>
      </c>
      <c r="O223" s="397"/>
      <c r="P223" s="494">
        <v>1</v>
      </c>
      <c r="Q223" s="495">
        <v>1</v>
      </c>
      <c r="R223" s="495">
        <v>1</v>
      </c>
      <c r="S223" s="496">
        <v>1</v>
      </c>
      <c r="T223" s="421">
        <f t="shared" si="55"/>
        <v>1</v>
      </c>
      <c r="U223" s="494">
        <v>1</v>
      </c>
      <c r="V223" s="495">
        <v>1</v>
      </c>
      <c r="W223" s="495">
        <v>1</v>
      </c>
      <c r="X223" s="496">
        <v>1</v>
      </c>
      <c r="Y223" s="418">
        <f t="shared" si="56"/>
        <v>1</v>
      </c>
      <c r="Z223" s="405">
        <f t="shared" si="65"/>
        <v>1</v>
      </c>
      <c r="AA223" s="402" t="str">
        <f t="shared" si="50"/>
        <v>E-</v>
      </c>
      <c r="AB223" s="424">
        <v>1</v>
      </c>
      <c r="AC223" s="633">
        <v>1</v>
      </c>
      <c r="AD223" s="413" t="str">
        <f t="shared" si="51"/>
        <v>E-</v>
      </c>
      <c r="AE223" s="409">
        <f t="shared" si="58"/>
        <v>1</v>
      </c>
      <c r="AF223" s="289"/>
      <c r="AG223" s="469">
        <f t="shared" si="59"/>
        <v>1</v>
      </c>
      <c r="AH223" s="481">
        <f t="shared" si="60"/>
        <v>0.7</v>
      </c>
      <c r="AI223" s="475">
        <f t="shared" si="61"/>
        <v>0.3</v>
      </c>
      <c r="AJ223" s="478" t="str">
        <f t="shared" si="62"/>
        <v>E-</v>
      </c>
      <c r="AK223" s="484">
        <f t="shared" si="63"/>
        <v>1</v>
      </c>
      <c r="AL223" s="661"/>
      <c r="AM223" s="661"/>
      <c r="AN223" s="661"/>
      <c r="AO223" s="661"/>
      <c r="AP223" s="661"/>
      <c r="AQ223" s="661"/>
      <c r="AR223" s="661"/>
      <c r="AS223" s="661"/>
      <c r="AT223" s="661"/>
      <c r="AU223" s="661"/>
      <c r="AV223" s="661"/>
      <c r="AW223" s="661"/>
      <c r="AX223" s="661"/>
      <c r="AY223" s="661"/>
      <c r="AZ223" s="661"/>
      <c r="BA223" s="661"/>
      <c r="BB223" s="661"/>
      <c r="BC223" s="661"/>
      <c r="BD223" s="661"/>
      <c r="BE223" s="661"/>
      <c r="BF223" s="661"/>
    </row>
    <row r="224" spans="1:58" ht="63" thickBot="1" x14ac:dyDescent="0.95">
      <c r="A224" s="385"/>
      <c r="E224" s="442" t="s">
        <v>168</v>
      </c>
      <c r="F224" s="440" t="s">
        <v>929</v>
      </c>
      <c r="G224" s="441" t="s">
        <v>169</v>
      </c>
      <c r="H224" s="384"/>
      <c r="I224" s="384"/>
      <c r="J224" s="384"/>
      <c r="K224" s="384"/>
      <c r="L224" s="224"/>
      <c r="M224" s="224"/>
      <c r="N224" s="224"/>
      <c r="O224" s="224"/>
      <c r="P224" s="384"/>
      <c r="Q224" s="384"/>
      <c r="R224" s="384"/>
      <c r="S224" s="384"/>
      <c r="T224" s="224"/>
      <c r="U224" s="384"/>
      <c r="V224" s="384"/>
      <c r="W224" s="384"/>
      <c r="X224" s="384"/>
      <c r="Y224" s="377"/>
      <c r="Z224" s="377"/>
      <c r="AA224" s="377"/>
      <c r="AB224" s="377"/>
      <c r="AC224" s="1040" t="s">
        <v>157</v>
      </c>
      <c r="AD224" s="1041"/>
      <c r="AE224" s="378">
        <f>AVERAGE(AE184:AE204)</f>
        <v>8.4285714285714288</v>
      </c>
      <c r="AF224" s="228"/>
      <c r="AG224" s="381"/>
      <c r="AH224" s="1040" t="s">
        <v>157</v>
      </c>
      <c r="AI224" s="1322"/>
      <c r="AJ224" s="470"/>
      <c r="AK224" s="471">
        <f>AVERAGE(AK184:AK204)</f>
        <v>8.4285714285714288</v>
      </c>
      <c r="AL224" s="662"/>
      <c r="AM224" s="662"/>
      <c r="AN224" s="662"/>
      <c r="AO224" s="662"/>
      <c r="AP224" s="662"/>
      <c r="AQ224" s="662"/>
      <c r="AR224" s="662"/>
      <c r="AS224" s="662"/>
      <c r="AT224" s="662"/>
      <c r="AU224" s="662"/>
      <c r="AV224" s="662"/>
      <c r="AW224" s="662"/>
      <c r="AX224" s="662"/>
      <c r="AY224" s="662"/>
      <c r="AZ224" s="662"/>
      <c r="BA224" s="662"/>
      <c r="BB224" s="662"/>
      <c r="BC224" s="662"/>
      <c r="BD224" s="662"/>
      <c r="BE224" s="662"/>
      <c r="BF224" s="662"/>
    </row>
    <row r="225" spans="1:58" ht="63" thickBot="1" x14ac:dyDescent="0.95">
      <c r="A225" s="385"/>
      <c r="B225" s="1042" t="s">
        <v>228</v>
      </c>
      <c r="C225" s="1043"/>
      <c r="D225" s="1044"/>
      <c r="E225" s="443" t="s">
        <v>170</v>
      </c>
      <c r="F225" s="444">
        <f>COUNTIFS($V$14:$V$53, "&gt;=8", $V$14:$V$53, "&lt;=10")</f>
        <v>14</v>
      </c>
      <c r="G225" s="449">
        <f>COUNTIFS($G$14:$G$52, "&gt;=8", $G$14:$G$52, "&lt;=10") / COUNT($G$14:$G$52)</f>
        <v>0.35897435897435898</v>
      </c>
      <c r="K225" s="384"/>
      <c r="L225" s="224"/>
      <c r="M225" s="224"/>
      <c r="N225" s="224"/>
      <c r="O225" s="224"/>
      <c r="P225" s="384"/>
      <c r="Q225" s="384"/>
      <c r="R225" s="384"/>
      <c r="S225" s="384"/>
      <c r="T225" s="224"/>
      <c r="U225" s="384"/>
      <c r="V225" s="384"/>
      <c r="W225" s="384"/>
      <c r="X225" s="384"/>
      <c r="Y225" s="377"/>
      <c r="Z225" s="377"/>
      <c r="AA225" s="377"/>
      <c r="AB225" s="377"/>
      <c r="AC225" s="1040" t="s">
        <v>158</v>
      </c>
      <c r="AD225" s="1045"/>
      <c r="AE225" s="379">
        <f>DATOS!C187</f>
        <v>0</v>
      </c>
      <c r="AF225" s="280"/>
      <c r="AG225" s="381"/>
      <c r="AH225" s="1320" t="s">
        <v>158</v>
      </c>
      <c r="AI225" s="1320"/>
      <c r="AJ225" s="472"/>
      <c r="AK225" s="379">
        <f>DATOS!I187</f>
        <v>0</v>
      </c>
      <c r="AL225" s="663"/>
      <c r="AM225" s="663"/>
      <c r="AN225" s="663"/>
      <c r="AO225" s="663"/>
      <c r="AP225" s="663"/>
      <c r="AQ225" s="663"/>
      <c r="AR225" s="663"/>
      <c r="AS225" s="663"/>
      <c r="AT225" s="663"/>
      <c r="AU225" s="663"/>
      <c r="AV225" s="663"/>
      <c r="AW225" s="663"/>
      <c r="AX225" s="663"/>
      <c r="AY225" s="663"/>
      <c r="AZ225" s="663"/>
      <c r="BA225" s="663"/>
      <c r="BB225" s="663"/>
      <c r="BC225" s="663"/>
      <c r="BD225" s="663"/>
      <c r="BE225" s="663"/>
      <c r="BF225" s="663"/>
    </row>
    <row r="226" spans="1:58" x14ac:dyDescent="0.9">
      <c r="B226" s="1027" t="s">
        <v>231</v>
      </c>
      <c r="C226" s="1028"/>
      <c r="D226" s="1029"/>
      <c r="E226" s="445" t="s">
        <v>171</v>
      </c>
      <c r="F226" s="446">
        <f>COUNTIFS($V$14:$V$53, "&gt;=5", $V$14:$V$53, "&lt;=7")</f>
        <v>11</v>
      </c>
      <c r="G226" s="450">
        <f>COUNTIFS($G$14:$G$52, "&gt;=5", $G$14:$G$52, "&lt;=7") / COUNT($G$14:$G$52)</f>
        <v>0.28205128205128205</v>
      </c>
      <c r="K226" s="391"/>
      <c r="L226" s="376"/>
      <c r="M226" s="376"/>
      <c r="N226" s="376"/>
      <c r="O226" s="376"/>
      <c r="P226" s="391"/>
      <c r="Q226" s="391"/>
      <c r="R226" s="391"/>
      <c r="S226" s="391"/>
      <c r="T226" s="376"/>
      <c r="U226" s="384"/>
      <c r="V226" s="384"/>
      <c r="W226" s="384"/>
      <c r="X226" s="384"/>
      <c r="Y226" s="229"/>
      <c r="Z226" s="229"/>
      <c r="AA226" s="229"/>
      <c r="AB226" s="229"/>
      <c r="AC226" s="221"/>
      <c r="AD226" s="229"/>
      <c r="AE226" s="229"/>
      <c r="AF226" s="229"/>
      <c r="AG226" s="223"/>
      <c r="AH226" s="223"/>
      <c r="AI226" s="221"/>
      <c r="AJ226" s="221"/>
      <c r="AK226" s="221"/>
      <c r="AL226" s="221"/>
      <c r="AM226" s="221"/>
      <c r="AN226" s="221"/>
      <c r="AO226" s="221"/>
      <c r="AP226" s="221"/>
      <c r="AQ226" s="221"/>
      <c r="AR226" s="221"/>
      <c r="AS226" s="221"/>
      <c r="AT226" s="221"/>
      <c r="AU226" s="221"/>
      <c r="AV226" s="221"/>
      <c r="AW226" s="221"/>
      <c r="AX226" s="221"/>
      <c r="AY226" s="221"/>
      <c r="AZ226" s="221"/>
      <c r="BA226" s="221"/>
      <c r="BB226" s="221"/>
      <c r="BC226" s="221"/>
      <c r="BD226" s="221"/>
      <c r="BE226" s="221"/>
      <c r="BF226" s="221"/>
    </row>
    <row r="227" spans="1:58" ht="63" thickBot="1" x14ac:dyDescent="0.95">
      <c r="B227" s="1030" t="s">
        <v>234</v>
      </c>
      <c r="C227" s="1031"/>
      <c r="D227" s="1032"/>
      <c r="E227" s="447" t="s">
        <v>172</v>
      </c>
      <c r="F227" s="448">
        <f>COUNTIFS($V$14:$V$53, "&gt;=1", $V$14:$V$53, "&lt;=4")</f>
        <v>14</v>
      </c>
      <c r="G227" s="451">
        <f>COUNTIFS($G$14:$G$52, "&gt;=1", $G$14:$G$52, "&lt;=4") / COUNT($G$14:$G$52)</f>
        <v>0.35897435897435898</v>
      </c>
      <c r="K227" s="391"/>
      <c r="L227" s="376"/>
      <c r="M227" s="376"/>
      <c r="N227" s="376"/>
      <c r="O227" s="376"/>
      <c r="P227" s="391"/>
      <c r="Q227" s="1306" t="s">
        <v>111</v>
      </c>
      <c r="R227" s="1306"/>
      <c r="U227" s="1321" t="s">
        <v>310</v>
      </c>
      <c r="V227" s="1321"/>
      <c r="W227" s="389"/>
      <c r="X227" s="1035" t="s">
        <v>917</v>
      </c>
      <c r="Y227" s="1035"/>
      <c r="Z227" s="1035"/>
      <c r="AA227" s="1036" t="s">
        <v>918</v>
      </c>
      <c r="AB227" s="1036"/>
      <c r="AC227" s="1036"/>
      <c r="AD227" s="1036"/>
      <c r="AE227" s="1036"/>
      <c r="AF227" s="229"/>
      <c r="AG227" s="223"/>
      <c r="AH227" s="223"/>
      <c r="AI227" s="221"/>
      <c r="AJ227" s="221"/>
      <c r="AK227" s="221"/>
      <c r="AL227" s="221"/>
      <c r="AM227" s="221"/>
      <c r="AN227" s="221"/>
      <c r="AO227" s="221"/>
      <c r="AP227" s="221"/>
      <c r="AQ227" s="221"/>
      <c r="AR227" s="221"/>
      <c r="AS227" s="221"/>
      <c r="AT227" s="221"/>
      <c r="AU227" s="221"/>
      <c r="AV227" s="221"/>
      <c r="AW227" s="221"/>
      <c r="AX227" s="221"/>
      <c r="AY227" s="221"/>
      <c r="AZ227" s="221"/>
      <c r="BA227" s="221"/>
      <c r="BB227" s="221"/>
      <c r="BC227" s="221"/>
      <c r="BD227" s="221"/>
      <c r="BE227" s="221"/>
      <c r="BF227" s="221"/>
    </row>
    <row r="228" spans="1:58" ht="62.25" thickBot="1" x14ac:dyDescent="0.95">
      <c r="B228" s="1046" t="s">
        <v>173</v>
      </c>
      <c r="C228" s="1047"/>
      <c r="D228" s="1047"/>
      <c r="E228" s="1048"/>
      <c r="F228" s="452">
        <f>SUM(F225:F227)</f>
        <v>39</v>
      </c>
      <c r="G228" s="453">
        <f>DATOS!C187/28</f>
        <v>0</v>
      </c>
      <c r="K228" s="391"/>
      <c r="L228" s="376"/>
      <c r="M228" s="376"/>
      <c r="N228" s="376"/>
      <c r="O228" s="376"/>
      <c r="P228" s="391"/>
      <c r="Q228" s="391"/>
      <c r="R228" s="391"/>
      <c r="S228" s="391"/>
      <c r="T228" s="376"/>
      <c r="U228" s="384"/>
      <c r="V228" s="384"/>
      <c r="W228" s="384"/>
      <c r="X228" s="384"/>
      <c r="Y228" s="229"/>
      <c r="Z228" s="229"/>
      <c r="AA228" s="229"/>
      <c r="AB228" s="229"/>
      <c r="AC228" s="221"/>
      <c r="AD228" s="229"/>
      <c r="AE228" s="229"/>
      <c r="AF228" s="229"/>
      <c r="AG228" s="223"/>
      <c r="AH228" s="223"/>
      <c r="AI228" s="221"/>
      <c r="AJ228" s="221"/>
      <c r="AK228" s="221"/>
      <c r="AL228" s="221"/>
      <c r="AM228" s="221"/>
      <c r="AN228" s="221"/>
      <c r="AO228" s="221"/>
      <c r="AP228" s="221"/>
      <c r="AQ228" s="221"/>
      <c r="AR228" s="221"/>
      <c r="AS228" s="221"/>
      <c r="AT228" s="221"/>
      <c r="AU228" s="221"/>
      <c r="AV228" s="221"/>
      <c r="AW228" s="221"/>
      <c r="AX228" s="221"/>
      <c r="AY228" s="221"/>
      <c r="AZ228" s="221"/>
      <c r="BA228" s="221"/>
      <c r="BB228" s="221"/>
      <c r="BC228" s="221"/>
      <c r="BD228" s="221"/>
      <c r="BE228" s="221"/>
      <c r="BF228" s="221"/>
    </row>
    <row r="229" spans="1:58" ht="101.25" x14ac:dyDescent="0.9">
      <c r="A229" s="990" t="s">
        <v>0</v>
      </c>
      <c r="B229" s="990"/>
      <c r="C229" s="990"/>
      <c r="D229" s="990"/>
      <c r="E229" s="990"/>
      <c r="F229" s="990"/>
      <c r="G229" s="990"/>
      <c r="H229" s="990"/>
      <c r="I229" s="990"/>
      <c r="J229" s="990"/>
      <c r="K229" s="990"/>
      <c r="L229" s="990"/>
      <c r="M229" s="990"/>
      <c r="N229" s="990"/>
      <c r="O229" s="990"/>
      <c r="P229" s="990"/>
      <c r="Q229" s="990"/>
      <c r="R229" s="990"/>
      <c r="S229" s="990"/>
      <c r="T229" s="990"/>
      <c r="U229" s="990"/>
      <c r="V229" s="990"/>
      <c r="W229" s="990"/>
      <c r="X229" s="990"/>
      <c r="Y229" s="990"/>
      <c r="Z229" s="990"/>
      <c r="AA229" s="990"/>
      <c r="AB229" s="990"/>
      <c r="AC229" s="990"/>
      <c r="AD229" s="990"/>
      <c r="AE229" s="990"/>
      <c r="AF229" s="990"/>
      <c r="AG229" s="990"/>
      <c r="AH229" s="990"/>
      <c r="AI229" s="82"/>
      <c r="AJ229" s="82"/>
      <c r="AK229" s="82"/>
      <c r="AL229" s="82"/>
      <c r="AM229" s="82"/>
      <c r="AN229" s="82"/>
      <c r="AO229" s="82"/>
      <c r="AP229" s="82"/>
      <c r="AQ229" s="82"/>
      <c r="AR229" s="82"/>
      <c r="AS229" s="82"/>
      <c r="AT229" s="82"/>
      <c r="AU229" s="82"/>
      <c r="AV229" s="82"/>
      <c r="AW229" s="82"/>
      <c r="AX229" s="82"/>
      <c r="AY229" s="82"/>
      <c r="AZ229" s="82"/>
      <c r="BA229" s="82"/>
      <c r="BB229" s="82"/>
      <c r="BC229" s="82"/>
      <c r="BD229" s="82"/>
      <c r="BE229" s="82"/>
      <c r="BF229" s="82"/>
    </row>
    <row r="230" spans="1:58" ht="75" x14ac:dyDescent="0.9">
      <c r="A230" s="991" t="str">
        <f>DATOS!C9</f>
        <v>ESCUELA DE EDUCACIÓN BÀSICA PARTICULAR MINERVA</v>
      </c>
      <c r="B230" s="991"/>
      <c r="C230" s="991"/>
      <c r="D230" s="991"/>
      <c r="E230" s="991"/>
      <c r="F230" s="991"/>
      <c r="G230" s="991"/>
      <c r="H230" s="991"/>
      <c r="I230" s="991"/>
      <c r="J230" s="991"/>
      <c r="K230" s="991"/>
      <c r="L230" s="991"/>
      <c r="M230" s="991"/>
      <c r="N230" s="991"/>
      <c r="O230" s="991"/>
      <c r="P230" s="991"/>
      <c r="Q230" s="991"/>
      <c r="R230" s="991"/>
      <c r="S230" s="991"/>
      <c r="T230" s="991"/>
      <c r="U230" s="991"/>
      <c r="V230" s="991"/>
      <c r="W230" s="991"/>
      <c r="X230" s="991"/>
      <c r="Y230" s="991"/>
      <c r="Z230" s="991"/>
      <c r="AA230" s="991"/>
      <c r="AB230" s="991"/>
      <c r="AC230" s="991"/>
      <c r="AD230" s="991"/>
      <c r="AE230" s="991"/>
      <c r="AF230" s="991"/>
      <c r="AG230" s="991"/>
      <c r="AH230" s="991"/>
      <c r="AI230" s="83"/>
      <c r="AJ230" s="83"/>
      <c r="AK230" s="83"/>
      <c r="AL230" s="83"/>
      <c r="AM230" s="83"/>
      <c r="AN230" s="83"/>
      <c r="AO230" s="83"/>
      <c r="AP230" s="83"/>
      <c r="AQ230" s="83"/>
      <c r="AR230" s="83"/>
      <c r="AS230" s="83"/>
      <c r="AT230" s="83"/>
      <c r="AU230" s="83"/>
      <c r="AV230" s="83"/>
      <c r="AW230" s="83"/>
      <c r="AX230" s="83"/>
      <c r="AY230" s="83"/>
      <c r="AZ230" s="83"/>
      <c r="BA230" s="83"/>
      <c r="BB230" s="83"/>
      <c r="BC230" s="83"/>
      <c r="BD230" s="83"/>
      <c r="BE230" s="83"/>
      <c r="BF230" s="83"/>
    </row>
    <row r="231" spans="1:58" ht="69" x14ac:dyDescent="0.9">
      <c r="A231" s="992" t="s">
        <v>288</v>
      </c>
      <c r="B231" s="992"/>
      <c r="C231" s="992"/>
      <c r="D231" s="992"/>
      <c r="E231" s="992"/>
      <c r="F231" s="992"/>
      <c r="G231" s="992"/>
      <c r="H231" s="992"/>
      <c r="I231" s="992"/>
      <c r="J231" s="992"/>
      <c r="K231" s="992"/>
      <c r="L231" s="992"/>
      <c r="M231" s="992"/>
      <c r="N231" s="992"/>
      <c r="O231" s="992"/>
      <c r="P231" s="992"/>
      <c r="Q231" s="992"/>
      <c r="R231" s="992"/>
      <c r="S231" s="992"/>
      <c r="T231" s="992"/>
      <c r="U231" s="992"/>
      <c r="V231" s="992"/>
      <c r="W231" s="992"/>
      <c r="X231" s="992"/>
      <c r="Y231" s="992"/>
      <c r="Z231" s="992"/>
      <c r="AA231" s="992"/>
      <c r="AB231" s="992"/>
      <c r="AC231" s="992"/>
      <c r="AD231" s="992"/>
      <c r="AE231" s="992"/>
      <c r="AF231" s="992"/>
      <c r="AG231" s="992"/>
      <c r="AH231" s="992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  <c r="BA231" s="35"/>
      <c r="BB231" s="35"/>
      <c r="BC231" s="35"/>
      <c r="BD231" s="35"/>
      <c r="BE231" s="35"/>
      <c r="BF231" s="35"/>
    </row>
    <row r="232" spans="1:58" x14ac:dyDescent="0.9">
      <c r="A232" s="993" t="s">
        <v>928</v>
      </c>
      <c r="B232" s="993"/>
      <c r="C232" s="993"/>
      <c r="D232" s="993"/>
      <c r="E232" s="993"/>
      <c r="F232" s="993"/>
      <c r="G232" s="993"/>
      <c r="H232" s="993"/>
      <c r="I232" s="993"/>
      <c r="J232" s="993"/>
      <c r="K232" s="993"/>
      <c r="L232" s="993"/>
      <c r="M232" s="993"/>
      <c r="N232" s="993"/>
      <c r="O232" s="993"/>
      <c r="P232" s="993"/>
      <c r="Q232" s="993"/>
      <c r="R232" s="993"/>
      <c r="S232" s="993"/>
      <c r="T232" s="993"/>
      <c r="U232" s="993"/>
      <c r="V232" s="993"/>
      <c r="W232" s="993"/>
      <c r="X232" s="993"/>
      <c r="Y232" s="993"/>
      <c r="Z232" s="993"/>
      <c r="AA232" s="993"/>
      <c r="AB232" s="993"/>
      <c r="AC232" s="993"/>
      <c r="AD232" s="993"/>
      <c r="AE232" s="993"/>
      <c r="AF232" s="993"/>
      <c r="AG232" s="993"/>
      <c r="AH232" s="993"/>
    </row>
    <row r="233" spans="1:58" x14ac:dyDescent="0.9">
      <c r="A233" s="385"/>
      <c r="B233" s="774"/>
      <c r="C233" s="390"/>
      <c r="D233" s="390"/>
      <c r="E233" s="390"/>
      <c r="F233" s="390"/>
      <c r="G233" s="45"/>
      <c r="H233" s="390"/>
      <c r="I233" s="390"/>
      <c r="J233" s="390"/>
      <c r="K233" s="390"/>
      <c r="L233" s="45"/>
      <c r="M233" s="45"/>
      <c r="N233" s="45"/>
      <c r="O233" s="45"/>
      <c r="P233" s="390"/>
      <c r="Q233" s="390"/>
      <c r="R233" s="382"/>
      <c r="S233" s="390"/>
      <c r="T233" s="45"/>
      <c r="AE233" s="222"/>
      <c r="AF233" s="222"/>
      <c r="AG233" s="223"/>
      <c r="AH233" s="223"/>
    </row>
    <row r="234" spans="1:58" ht="62.25" x14ac:dyDescent="0.9">
      <c r="A234" s="385"/>
      <c r="B234" s="774"/>
      <c r="C234" s="390"/>
      <c r="D234" s="390"/>
      <c r="E234" s="390"/>
      <c r="F234" s="390"/>
      <c r="G234" s="1289" t="s">
        <v>146</v>
      </c>
      <c r="H234" s="1289"/>
      <c r="I234" s="1290" t="str">
        <f>DATOS!C24</f>
        <v>ANIMACIÓN A LA LECTURA</v>
      </c>
      <c r="J234" s="1290"/>
      <c r="K234" s="1290"/>
      <c r="L234" s="1290"/>
      <c r="M234" s="1290"/>
      <c r="N234" s="1290"/>
      <c r="O234" s="1290"/>
      <c r="P234" s="1290"/>
      <c r="Q234" s="464"/>
      <c r="R234" s="382"/>
      <c r="S234" s="1291" t="s">
        <v>23</v>
      </c>
      <c r="T234" s="1291"/>
      <c r="U234" s="1305" t="str">
        <f>DATOS!C13</f>
        <v xml:space="preserve">BÁSICA </v>
      </c>
      <c r="V234" s="1305"/>
      <c r="W234" s="436"/>
      <c r="X234" s="436"/>
      <c r="Y234" s="435"/>
      <c r="Z234" s="435"/>
      <c r="AA234" s="435"/>
      <c r="AB234" s="435"/>
      <c r="AC234" s="435"/>
      <c r="AD234" s="435"/>
      <c r="AE234" s="222"/>
      <c r="AF234" s="222"/>
      <c r="AG234" s="223"/>
      <c r="AH234" s="223"/>
    </row>
    <row r="235" spans="1:58" ht="62.25" x14ac:dyDescent="0.9">
      <c r="A235" s="385"/>
      <c r="B235" s="774"/>
      <c r="C235" s="390"/>
      <c r="D235" s="390"/>
      <c r="E235" s="390"/>
      <c r="F235" s="390"/>
      <c r="G235" s="1289" t="s">
        <v>111</v>
      </c>
      <c r="H235" s="1289"/>
      <c r="I235" s="1290" t="str">
        <f>DATOS!B20</f>
        <v xml:space="preserve"> TRELLES ORDÓÑEZ CAROL ALEXANDRA</v>
      </c>
      <c r="J235" s="1290"/>
      <c r="K235" s="1290"/>
      <c r="L235" s="1290"/>
      <c r="M235" s="1290"/>
      <c r="N235" s="1290"/>
      <c r="O235" s="1290"/>
      <c r="P235" s="1290"/>
      <c r="Q235" s="464"/>
      <c r="R235" s="383"/>
      <c r="S235" s="996" t="s">
        <v>26</v>
      </c>
      <c r="T235" s="996"/>
      <c r="U235" s="1305" t="str">
        <f>DATOS!C14</f>
        <v>SEGUNDO</v>
      </c>
      <c r="V235" s="1305"/>
      <c r="W235" s="436"/>
      <c r="X235" s="436"/>
      <c r="Y235" s="435"/>
      <c r="Z235" s="435"/>
      <c r="AA235" s="435"/>
      <c r="AB235" s="435"/>
      <c r="AC235" s="435"/>
      <c r="AD235" s="435"/>
      <c r="AE235" s="222"/>
      <c r="AF235" s="222"/>
      <c r="AG235" s="223"/>
      <c r="AH235" s="223"/>
    </row>
    <row r="236" spans="1:58" ht="62.25" x14ac:dyDescent="0.9">
      <c r="A236" s="385"/>
      <c r="B236" s="774"/>
      <c r="C236" s="390"/>
      <c r="D236" s="390"/>
      <c r="E236" s="390"/>
      <c r="F236" s="390"/>
      <c r="G236" s="1291" t="s">
        <v>19</v>
      </c>
      <c r="H236" s="1291"/>
      <c r="I236" s="1300" t="s">
        <v>20</v>
      </c>
      <c r="J236" s="1300"/>
      <c r="K236" s="1300"/>
      <c r="L236" s="1300"/>
      <c r="M236" s="1300"/>
      <c r="N236" s="1300"/>
      <c r="O236" s="465"/>
      <c r="P236" s="465"/>
      <c r="Q236" s="465"/>
      <c r="R236" s="384"/>
      <c r="S236" s="1291" t="s">
        <v>28</v>
      </c>
      <c r="T236" s="1291"/>
      <c r="U236" s="1305" t="str">
        <f>DATOS!C15</f>
        <v>"A"</v>
      </c>
      <c r="V236" s="1305"/>
      <c r="W236" s="436"/>
      <c r="X236" s="436"/>
      <c r="Y236" s="436"/>
      <c r="Z236" s="436"/>
      <c r="AA236" s="436"/>
      <c r="AB236" s="436"/>
      <c r="AC236" s="436"/>
      <c r="AD236" s="436"/>
      <c r="AE236" s="222"/>
      <c r="AF236" s="222"/>
      <c r="AG236" s="223"/>
      <c r="AH236" s="223"/>
    </row>
    <row r="237" spans="1:58" ht="188.25" thickBot="1" x14ac:dyDescent="0.95">
      <c r="A237" s="998" t="s">
        <v>289</v>
      </c>
      <c r="B237" s="998"/>
      <c r="C237" s="998"/>
      <c r="D237" s="998"/>
      <c r="E237" s="998"/>
      <c r="F237" s="998"/>
      <c r="G237" s="998"/>
      <c r="H237" s="281"/>
      <c r="I237" s="281"/>
      <c r="J237" s="281"/>
      <c r="K237" s="281"/>
      <c r="L237" s="388"/>
      <c r="M237" s="388"/>
      <c r="N237" s="388"/>
      <c r="O237" s="388"/>
      <c r="P237" s="281"/>
      <c r="Q237" s="281"/>
      <c r="R237" s="281"/>
      <c r="W237" s="437"/>
      <c r="X237" s="437"/>
      <c r="Y237" s="437"/>
      <c r="Z237" s="437"/>
      <c r="AA237" s="437"/>
      <c r="AB237" s="437"/>
      <c r="AC237" s="437"/>
      <c r="AD237" s="437"/>
      <c r="AE237" s="222"/>
      <c r="AF237" s="222"/>
      <c r="AG237" s="223"/>
      <c r="AH237" s="223"/>
    </row>
    <row r="238" spans="1:58" ht="150.75" customHeight="1" thickBot="1" x14ac:dyDescent="0.95">
      <c r="A238" s="999" t="s">
        <v>926</v>
      </c>
      <c r="B238" s="999" t="s">
        <v>5</v>
      </c>
      <c r="C238" s="1002" t="s">
        <v>919</v>
      </c>
      <c r="D238" s="1003"/>
      <c r="E238" s="1003"/>
      <c r="F238" s="1003"/>
      <c r="G238" s="1003"/>
      <c r="H238" s="1003"/>
      <c r="I238" s="1003"/>
      <c r="J238" s="1003"/>
      <c r="K238" s="1003"/>
      <c r="L238" s="1003"/>
      <c r="M238" s="1003"/>
      <c r="N238" s="1004"/>
      <c r="O238" s="392"/>
      <c r="P238" s="1005" t="s">
        <v>162</v>
      </c>
      <c r="Q238" s="1006"/>
      <c r="R238" s="1006"/>
      <c r="S238" s="1006"/>
      <c r="T238" s="1006"/>
      <c r="U238" s="1006"/>
      <c r="V238" s="1006"/>
      <c r="W238" s="1006"/>
      <c r="X238" s="1006"/>
      <c r="Y238" s="1006"/>
      <c r="Z238" s="1006"/>
      <c r="AA238" s="1007"/>
      <c r="AB238" s="1008" t="s">
        <v>163</v>
      </c>
      <c r="AC238" s="1009"/>
      <c r="AD238" s="1017" t="s">
        <v>920</v>
      </c>
      <c r="AE238" s="1018"/>
      <c r="AF238" s="225"/>
      <c r="AG238" s="676" t="s">
        <v>931</v>
      </c>
      <c r="AH238" s="676"/>
      <c r="AI238" s="676"/>
      <c r="AJ238" s="676"/>
      <c r="AK238" s="677"/>
      <c r="AL238" s="659"/>
      <c r="AM238" s="659"/>
      <c r="AN238" s="659"/>
      <c r="AO238" s="659"/>
      <c r="AP238" s="659"/>
      <c r="AQ238" s="659"/>
      <c r="AR238" s="659"/>
      <c r="AS238" s="659"/>
      <c r="AT238" s="659"/>
      <c r="AU238" s="659"/>
      <c r="AV238" s="659"/>
      <c r="AW238" s="659"/>
      <c r="AX238" s="659"/>
      <c r="AY238" s="659"/>
      <c r="AZ238" s="659"/>
      <c r="BA238" s="659"/>
      <c r="BB238" s="659"/>
      <c r="BC238" s="659"/>
      <c r="BD238" s="659"/>
      <c r="BE238" s="659"/>
      <c r="BF238" s="659"/>
    </row>
    <row r="239" spans="1:58" ht="114" thickBot="1" x14ac:dyDescent="0.95">
      <c r="A239" s="999"/>
      <c r="B239" s="999"/>
      <c r="C239" s="1021" t="s">
        <v>148</v>
      </c>
      <c r="D239" s="1022"/>
      <c r="E239" s="1022"/>
      <c r="F239" s="1023"/>
      <c r="G239" s="1012" t="s">
        <v>924</v>
      </c>
      <c r="H239" s="1021" t="s">
        <v>148</v>
      </c>
      <c r="I239" s="1022"/>
      <c r="J239" s="1022"/>
      <c r="K239" s="1023"/>
      <c r="L239" s="1012" t="s">
        <v>923</v>
      </c>
      <c r="M239" s="1014" t="s">
        <v>922</v>
      </c>
      <c r="N239" s="1015"/>
      <c r="O239" s="393"/>
      <c r="P239" s="1024" t="s">
        <v>148</v>
      </c>
      <c r="Q239" s="1025"/>
      <c r="R239" s="1025"/>
      <c r="S239" s="1026"/>
      <c r="T239" s="1012" t="s">
        <v>924</v>
      </c>
      <c r="U239" s="1024" t="s">
        <v>148</v>
      </c>
      <c r="V239" s="1025"/>
      <c r="W239" s="1025"/>
      <c r="X239" s="1026"/>
      <c r="Y239" s="1012" t="s">
        <v>923</v>
      </c>
      <c r="Z239" s="1014" t="s">
        <v>925</v>
      </c>
      <c r="AA239" s="1015"/>
      <c r="AB239" s="1010"/>
      <c r="AC239" s="1011"/>
      <c r="AD239" s="1019"/>
      <c r="AE239" s="1020"/>
      <c r="AF239" s="226"/>
      <c r="AG239" s="678"/>
      <c r="AH239" s="678"/>
      <c r="AI239" s="678"/>
      <c r="AJ239" s="678"/>
      <c r="AK239" s="67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</row>
    <row r="240" spans="1:58" ht="225.75" thickBot="1" x14ac:dyDescent="0.95">
      <c r="A240" s="999"/>
      <c r="B240" s="1312"/>
      <c r="C240" s="415" t="s">
        <v>149</v>
      </c>
      <c r="D240" s="415" t="s">
        <v>150</v>
      </c>
      <c r="E240" s="415" t="s">
        <v>915</v>
      </c>
      <c r="F240" s="415" t="s">
        <v>916</v>
      </c>
      <c r="G240" s="1013"/>
      <c r="H240" s="415" t="s">
        <v>151</v>
      </c>
      <c r="I240" s="415" t="s">
        <v>152</v>
      </c>
      <c r="J240" s="415" t="s">
        <v>153</v>
      </c>
      <c r="K240" s="415" t="s">
        <v>921</v>
      </c>
      <c r="L240" s="1013"/>
      <c r="M240" s="398" t="s">
        <v>165</v>
      </c>
      <c r="N240" s="399" t="s">
        <v>164</v>
      </c>
      <c r="O240" s="394"/>
      <c r="P240" s="414" t="s">
        <v>149</v>
      </c>
      <c r="Q240" s="414" t="s">
        <v>150</v>
      </c>
      <c r="R240" s="414" t="s">
        <v>915</v>
      </c>
      <c r="S240" s="414" t="s">
        <v>916</v>
      </c>
      <c r="T240" s="1013"/>
      <c r="U240" s="414" t="s">
        <v>151</v>
      </c>
      <c r="V240" s="414" t="s">
        <v>152</v>
      </c>
      <c r="W240" s="414" t="s">
        <v>153</v>
      </c>
      <c r="X240" s="414" t="s">
        <v>921</v>
      </c>
      <c r="Y240" s="1013"/>
      <c r="Z240" s="398" t="s">
        <v>165</v>
      </c>
      <c r="AA240" s="399" t="s">
        <v>164</v>
      </c>
      <c r="AB240" s="425" t="s">
        <v>224</v>
      </c>
      <c r="AC240" s="500" t="s">
        <v>166</v>
      </c>
      <c r="AD240" s="410" t="s">
        <v>164</v>
      </c>
      <c r="AE240" s="406" t="s">
        <v>165</v>
      </c>
      <c r="AF240" s="227"/>
      <c r="AG240" s="485" t="s">
        <v>930</v>
      </c>
      <c r="AH240" s="486" t="s">
        <v>932</v>
      </c>
      <c r="AI240" s="487" t="s">
        <v>933</v>
      </c>
      <c r="AJ240" s="410" t="s">
        <v>164</v>
      </c>
      <c r="AK240" s="406" t="s">
        <v>165</v>
      </c>
      <c r="AL240" s="660"/>
      <c r="AM240" s="660"/>
      <c r="AN240" s="660"/>
      <c r="AO240" s="660"/>
      <c r="AP240" s="660"/>
      <c r="AQ240" s="660"/>
      <c r="AR240" s="660"/>
      <c r="AS240" s="660"/>
      <c r="AT240" s="660"/>
      <c r="AU240" s="660"/>
      <c r="AV240" s="660"/>
      <c r="AW240" s="660"/>
      <c r="AX240" s="660"/>
      <c r="AY240" s="660"/>
      <c r="AZ240" s="660"/>
      <c r="BA240" s="660"/>
      <c r="BB240" s="660"/>
      <c r="BC240" s="660"/>
      <c r="BD240" s="660"/>
      <c r="BE240" s="660"/>
      <c r="BF240" s="660"/>
    </row>
    <row r="241" spans="1:58" ht="62.25" x14ac:dyDescent="0.9">
      <c r="A241" s="429">
        <v>1</v>
      </c>
      <c r="B241" s="775">
        <f>DATOS!F8</f>
        <v>0</v>
      </c>
      <c r="C241" s="488">
        <v>10</v>
      </c>
      <c r="D241" s="489">
        <v>10</v>
      </c>
      <c r="E241" s="489">
        <v>10</v>
      </c>
      <c r="F241" s="490">
        <v>10</v>
      </c>
      <c r="G241" s="416">
        <f>SUM(C241:F241)/4</f>
        <v>10</v>
      </c>
      <c r="H241" s="488">
        <v>10</v>
      </c>
      <c r="I241" s="489">
        <v>10</v>
      </c>
      <c r="J241" s="489">
        <v>10</v>
      </c>
      <c r="K241" s="490">
        <v>10</v>
      </c>
      <c r="L241" s="416">
        <f>SUM(H241:K241)/4</f>
        <v>10</v>
      </c>
      <c r="M241" s="403">
        <f>SUM(G241+L241)/2</f>
        <v>10</v>
      </c>
      <c r="N241" s="400" t="str">
        <f t="shared" ref="N241:N280" si="66">INDEX($BH$1:$BH$10, MATCH(ROUND(M241, 2), $BG$1:$BG$10, 1))</f>
        <v>A+</v>
      </c>
      <c r="O241" s="395"/>
      <c r="P241" s="488">
        <v>10</v>
      </c>
      <c r="Q241" s="489">
        <v>10</v>
      </c>
      <c r="R241" s="489">
        <v>10</v>
      </c>
      <c r="S241" s="490">
        <v>10</v>
      </c>
      <c r="T241" s="419">
        <f>SUM(P241:S241)/4</f>
        <v>10</v>
      </c>
      <c r="U241" s="488">
        <v>10</v>
      </c>
      <c r="V241" s="489">
        <v>10</v>
      </c>
      <c r="W241" s="489">
        <v>10</v>
      </c>
      <c r="X241" s="490">
        <v>10</v>
      </c>
      <c r="Y241" s="416">
        <f>SUM(U241:X241)/4</f>
        <v>10</v>
      </c>
      <c r="Z241" s="403">
        <f>SUM(T241+Y241)/2</f>
        <v>10</v>
      </c>
      <c r="AA241" s="400" t="str">
        <f t="shared" ref="AA241:AA280" si="67">INDEX($BH$1:$BH$10, MATCH(ROUND(Z241, 2), $BG$1:$BG$10, 1))</f>
        <v>A+</v>
      </c>
      <c r="AB241" s="422">
        <v>10</v>
      </c>
      <c r="AC241" s="631">
        <v>10</v>
      </c>
      <c r="AD241" s="411" t="str">
        <f t="shared" ref="AD241:AD280" si="68">INDEX($BH$1:$BH$10, MATCH(ROUND(AE241, 2), $BG$1:$BG$10, 1))</f>
        <v>A+</v>
      </c>
      <c r="AE241" s="407">
        <f>SUM(M241,Z241,AB241,AC241)/4</f>
        <v>10</v>
      </c>
      <c r="AF241" s="287"/>
      <c r="AG241" s="467">
        <f>SUM(M241,Z241)/2</f>
        <v>10</v>
      </c>
      <c r="AH241" s="479">
        <f>AG241*0.7</f>
        <v>7</v>
      </c>
      <c r="AI241" s="473">
        <f>AB241*0.3</f>
        <v>3</v>
      </c>
      <c r="AJ241" s="476" t="str">
        <f>INDEX($BH$1:$BH$10, MATCH(ROUND(AK241, 2), $BG$1:$BG$10, 1))</f>
        <v>A+</v>
      </c>
      <c r="AK241" s="482">
        <f>SUM(AH241+AI241)</f>
        <v>10</v>
      </c>
      <c r="AL241" s="661"/>
      <c r="AM241" s="661"/>
      <c r="AN241" s="661"/>
      <c r="AO241" s="661"/>
      <c r="AP241" s="661"/>
      <c r="AQ241" s="661"/>
      <c r="AR241" s="661"/>
      <c r="AS241" s="661"/>
      <c r="AT241" s="661"/>
      <c r="AU241" s="661"/>
      <c r="AV241" s="661"/>
      <c r="AW241" s="661"/>
      <c r="AX241" s="661"/>
      <c r="AY241" s="661"/>
      <c r="AZ241" s="661"/>
      <c r="BA241" s="661"/>
      <c r="BB241" s="661"/>
      <c r="BC241" s="661"/>
      <c r="BD241" s="661"/>
      <c r="BE241" s="661"/>
      <c r="BF241" s="661"/>
    </row>
    <row r="242" spans="1:58" ht="62.25" x14ac:dyDescent="0.9">
      <c r="A242" s="430">
        <v>2</v>
      </c>
      <c r="B242" s="776">
        <f>DATOS!F9</f>
        <v>0</v>
      </c>
      <c r="C242" s="491">
        <v>10</v>
      </c>
      <c r="D242" s="492">
        <v>10</v>
      </c>
      <c r="E242" s="492">
        <v>10</v>
      </c>
      <c r="F242" s="493">
        <v>10</v>
      </c>
      <c r="G242" s="417">
        <f t="shared" ref="G242:G280" si="69">SUM(C242:F242)/4</f>
        <v>10</v>
      </c>
      <c r="H242" s="491">
        <v>10</v>
      </c>
      <c r="I242" s="492">
        <v>10</v>
      </c>
      <c r="J242" s="492">
        <v>10</v>
      </c>
      <c r="K242" s="493">
        <v>10</v>
      </c>
      <c r="L242" s="417">
        <f t="shared" ref="L242:L280" si="70">SUM(H242:K242)/4</f>
        <v>10</v>
      </c>
      <c r="M242" s="404">
        <f t="shared" ref="M242:M246" si="71">SUM(G242+L242)/2</f>
        <v>10</v>
      </c>
      <c r="N242" s="401" t="str">
        <f t="shared" si="66"/>
        <v>A+</v>
      </c>
      <c r="O242" s="396"/>
      <c r="P242" s="491">
        <v>10</v>
      </c>
      <c r="Q242" s="492">
        <v>10</v>
      </c>
      <c r="R242" s="492">
        <v>10</v>
      </c>
      <c r="S242" s="493">
        <v>10</v>
      </c>
      <c r="T242" s="420">
        <f t="shared" ref="T242:T280" si="72">SUM(P242:S242)/4</f>
        <v>10</v>
      </c>
      <c r="U242" s="491">
        <v>10</v>
      </c>
      <c r="V242" s="492">
        <v>10</v>
      </c>
      <c r="W242" s="492">
        <v>10</v>
      </c>
      <c r="X242" s="493">
        <v>10</v>
      </c>
      <c r="Y242" s="417">
        <f t="shared" ref="Y242:Y280" si="73">SUM(U242:X242)/4</f>
        <v>10</v>
      </c>
      <c r="Z242" s="404">
        <f t="shared" ref="Z242:Z246" si="74">SUM(T242+Y242)/2</f>
        <v>10</v>
      </c>
      <c r="AA242" s="401" t="str">
        <f t="shared" si="67"/>
        <v>A+</v>
      </c>
      <c r="AB242" s="423">
        <v>10</v>
      </c>
      <c r="AC242" s="632">
        <v>10</v>
      </c>
      <c r="AD242" s="412" t="str">
        <f t="shared" si="68"/>
        <v>A+</v>
      </c>
      <c r="AE242" s="408">
        <f t="shared" ref="AE242:AE280" si="75">SUM(M242,Z242,AB242,AC242)/4</f>
        <v>10</v>
      </c>
      <c r="AF242" s="288"/>
      <c r="AG242" s="468">
        <f t="shared" ref="AG242:AG280" si="76">SUM(M242,Z242)/2</f>
        <v>10</v>
      </c>
      <c r="AH242" s="480">
        <f t="shared" ref="AH242:AH280" si="77">AG242*0.7</f>
        <v>7</v>
      </c>
      <c r="AI242" s="474">
        <f t="shared" ref="AI242:AI280" si="78">AB242*0.3</f>
        <v>3</v>
      </c>
      <c r="AJ242" s="477" t="str">
        <f t="shared" ref="AJ242:AJ280" si="79">INDEX($BH$1:$BH$10, MATCH(ROUND(AK242, 2), $BG$1:$BG$10, 1))</f>
        <v>A+</v>
      </c>
      <c r="AK242" s="483">
        <f t="shared" ref="AK242:AK280" si="80">SUM(AH242+AI242)</f>
        <v>10</v>
      </c>
      <c r="AL242" s="661"/>
      <c r="AM242" s="661"/>
      <c r="AN242" s="661"/>
      <c r="AO242" s="661"/>
      <c r="AP242" s="661"/>
      <c r="AQ242" s="661"/>
      <c r="AR242" s="661"/>
      <c r="AS242" s="661"/>
      <c r="AT242" s="661"/>
      <c r="AU242" s="661"/>
      <c r="AV242" s="661"/>
      <c r="AW242" s="661"/>
      <c r="AX242" s="661"/>
      <c r="AY242" s="661"/>
      <c r="AZ242" s="661"/>
      <c r="BA242" s="661"/>
      <c r="BB242" s="661"/>
      <c r="BC242" s="661"/>
      <c r="BD242" s="661"/>
      <c r="BE242" s="661"/>
      <c r="BF242" s="661"/>
    </row>
    <row r="243" spans="1:58" ht="62.25" x14ac:dyDescent="0.9">
      <c r="A243" s="430">
        <v>3</v>
      </c>
      <c r="B243" s="776">
        <f>DATOS!F10</f>
        <v>0</v>
      </c>
      <c r="C243" s="491">
        <v>10</v>
      </c>
      <c r="D243" s="492">
        <v>10</v>
      </c>
      <c r="E243" s="492">
        <v>10</v>
      </c>
      <c r="F243" s="493">
        <v>10</v>
      </c>
      <c r="G243" s="417">
        <f t="shared" si="69"/>
        <v>10</v>
      </c>
      <c r="H243" s="491">
        <v>10</v>
      </c>
      <c r="I243" s="492">
        <v>10</v>
      </c>
      <c r="J243" s="492">
        <v>10</v>
      </c>
      <c r="K243" s="493">
        <v>10</v>
      </c>
      <c r="L243" s="417">
        <f t="shared" si="70"/>
        <v>10</v>
      </c>
      <c r="M243" s="404">
        <f t="shared" si="71"/>
        <v>10</v>
      </c>
      <c r="N243" s="401" t="str">
        <f t="shared" si="66"/>
        <v>A+</v>
      </c>
      <c r="O243" s="396"/>
      <c r="P243" s="491">
        <v>10</v>
      </c>
      <c r="Q243" s="492">
        <v>10</v>
      </c>
      <c r="R243" s="492">
        <v>10</v>
      </c>
      <c r="S243" s="493">
        <v>10</v>
      </c>
      <c r="T243" s="420">
        <f t="shared" si="72"/>
        <v>10</v>
      </c>
      <c r="U243" s="491">
        <v>10</v>
      </c>
      <c r="V243" s="492">
        <v>10</v>
      </c>
      <c r="W243" s="492">
        <v>10</v>
      </c>
      <c r="X243" s="493">
        <v>10</v>
      </c>
      <c r="Y243" s="417">
        <f t="shared" si="73"/>
        <v>10</v>
      </c>
      <c r="Z243" s="404">
        <f t="shared" si="74"/>
        <v>10</v>
      </c>
      <c r="AA243" s="401" t="str">
        <f t="shared" si="67"/>
        <v>A+</v>
      </c>
      <c r="AB243" s="423">
        <v>10</v>
      </c>
      <c r="AC243" s="632">
        <v>10</v>
      </c>
      <c r="AD243" s="412" t="str">
        <f t="shared" si="68"/>
        <v>A+</v>
      </c>
      <c r="AE243" s="408">
        <f t="shared" si="75"/>
        <v>10</v>
      </c>
      <c r="AF243" s="288"/>
      <c r="AG243" s="468">
        <f t="shared" si="76"/>
        <v>10</v>
      </c>
      <c r="AH243" s="480">
        <f t="shared" si="77"/>
        <v>7</v>
      </c>
      <c r="AI243" s="474">
        <f t="shared" si="78"/>
        <v>3</v>
      </c>
      <c r="AJ243" s="477" t="str">
        <f t="shared" si="79"/>
        <v>A+</v>
      </c>
      <c r="AK243" s="483">
        <f t="shared" si="80"/>
        <v>10</v>
      </c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661"/>
      <c r="BD243" s="661"/>
      <c r="BE243" s="661"/>
      <c r="BF243" s="661"/>
    </row>
    <row r="244" spans="1:58" ht="62.25" x14ac:dyDescent="0.9">
      <c r="A244" s="430">
        <v>4</v>
      </c>
      <c r="B244" s="776">
        <f>DATOS!F11</f>
        <v>0</v>
      </c>
      <c r="C244" s="491">
        <v>10</v>
      </c>
      <c r="D244" s="492">
        <v>10</v>
      </c>
      <c r="E244" s="492">
        <v>10</v>
      </c>
      <c r="F244" s="493">
        <v>10</v>
      </c>
      <c r="G244" s="417">
        <f t="shared" si="69"/>
        <v>10</v>
      </c>
      <c r="H244" s="491">
        <v>10</v>
      </c>
      <c r="I244" s="492">
        <v>10</v>
      </c>
      <c r="J244" s="492">
        <v>10</v>
      </c>
      <c r="K244" s="493">
        <v>10</v>
      </c>
      <c r="L244" s="417">
        <f t="shared" si="70"/>
        <v>10</v>
      </c>
      <c r="M244" s="404">
        <f t="shared" si="71"/>
        <v>10</v>
      </c>
      <c r="N244" s="401" t="str">
        <f t="shared" si="66"/>
        <v>A+</v>
      </c>
      <c r="O244" s="396"/>
      <c r="P244" s="491">
        <v>10</v>
      </c>
      <c r="Q244" s="492">
        <v>10</v>
      </c>
      <c r="R244" s="492">
        <v>10</v>
      </c>
      <c r="S244" s="493">
        <v>10</v>
      </c>
      <c r="T244" s="420">
        <f t="shared" si="72"/>
        <v>10</v>
      </c>
      <c r="U244" s="491">
        <v>10</v>
      </c>
      <c r="V244" s="492">
        <v>10</v>
      </c>
      <c r="W244" s="492">
        <v>10</v>
      </c>
      <c r="X244" s="493">
        <v>10</v>
      </c>
      <c r="Y244" s="417">
        <f t="shared" si="73"/>
        <v>10</v>
      </c>
      <c r="Z244" s="404">
        <f t="shared" si="74"/>
        <v>10</v>
      </c>
      <c r="AA244" s="401" t="str">
        <f t="shared" si="67"/>
        <v>A+</v>
      </c>
      <c r="AB244" s="423">
        <v>10</v>
      </c>
      <c r="AC244" s="632">
        <v>10</v>
      </c>
      <c r="AD244" s="412" t="str">
        <f t="shared" si="68"/>
        <v>A+</v>
      </c>
      <c r="AE244" s="408">
        <f t="shared" si="75"/>
        <v>10</v>
      </c>
      <c r="AF244" s="288"/>
      <c r="AG244" s="468">
        <f t="shared" si="76"/>
        <v>10</v>
      </c>
      <c r="AH244" s="480">
        <f t="shared" si="77"/>
        <v>7</v>
      </c>
      <c r="AI244" s="474">
        <f t="shared" si="78"/>
        <v>3</v>
      </c>
      <c r="AJ244" s="477" t="str">
        <f t="shared" si="79"/>
        <v>A+</v>
      </c>
      <c r="AK244" s="483">
        <f t="shared" si="80"/>
        <v>10</v>
      </c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661"/>
      <c r="BD244" s="661"/>
      <c r="BE244" s="661"/>
      <c r="BF244" s="661"/>
    </row>
    <row r="245" spans="1:58" ht="62.25" x14ac:dyDescent="0.9">
      <c r="A245" s="430">
        <v>5</v>
      </c>
      <c r="B245" s="776">
        <f>DATOS!F12</f>
        <v>0</v>
      </c>
      <c r="C245" s="491">
        <v>10</v>
      </c>
      <c r="D245" s="492">
        <v>10</v>
      </c>
      <c r="E245" s="492">
        <v>10</v>
      </c>
      <c r="F245" s="493">
        <v>10</v>
      </c>
      <c r="G245" s="417">
        <f t="shared" si="69"/>
        <v>10</v>
      </c>
      <c r="H245" s="491">
        <v>10</v>
      </c>
      <c r="I245" s="492">
        <v>10</v>
      </c>
      <c r="J245" s="492">
        <v>10</v>
      </c>
      <c r="K245" s="493">
        <v>10</v>
      </c>
      <c r="L245" s="417">
        <f t="shared" si="70"/>
        <v>10</v>
      </c>
      <c r="M245" s="404">
        <f t="shared" si="71"/>
        <v>10</v>
      </c>
      <c r="N245" s="401" t="str">
        <f t="shared" si="66"/>
        <v>A+</v>
      </c>
      <c r="O245" s="396"/>
      <c r="P245" s="491">
        <v>10</v>
      </c>
      <c r="Q245" s="492">
        <v>10</v>
      </c>
      <c r="R245" s="492">
        <v>10</v>
      </c>
      <c r="S245" s="493">
        <v>10</v>
      </c>
      <c r="T245" s="420">
        <f t="shared" si="72"/>
        <v>10</v>
      </c>
      <c r="U245" s="491">
        <v>10</v>
      </c>
      <c r="V245" s="492">
        <v>10</v>
      </c>
      <c r="W245" s="492">
        <v>10</v>
      </c>
      <c r="X245" s="493">
        <v>10</v>
      </c>
      <c r="Y245" s="417">
        <f t="shared" si="73"/>
        <v>10</v>
      </c>
      <c r="Z245" s="404">
        <f t="shared" si="74"/>
        <v>10</v>
      </c>
      <c r="AA245" s="401" t="str">
        <f t="shared" si="67"/>
        <v>A+</v>
      </c>
      <c r="AB245" s="423">
        <v>10</v>
      </c>
      <c r="AC245" s="632">
        <v>10</v>
      </c>
      <c r="AD245" s="412" t="str">
        <f t="shared" si="68"/>
        <v>A+</v>
      </c>
      <c r="AE245" s="408">
        <f t="shared" si="75"/>
        <v>10</v>
      </c>
      <c r="AF245" s="288"/>
      <c r="AG245" s="468">
        <f t="shared" si="76"/>
        <v>10</v>
      </c>
      <c r="AH245" s="480">
        <f t="shared" si="77"/>
        <v>7</v>
      </c>
      <c r="AI245" s="474">
        <f t="shared" si="78"/>
        <v>3</v>
      </c>
      <c r="AJ245" s="477" t="str">
        <f t="shared" si="79"/>
        <v>A+</v>
      </c>
      <c r="AK245" s="483">
        <f t="shared" si="80"/>
        <v>10</v>
      </c>
      <c r="AL245" s="661"/>
      <c r="AM245" s="661"/>
      <c r="AN245" s="661"/>
      <c r="AO245" s="661"/>
      <c r="AP245" s="661"/>
      <c r="AQ245" s="661"/>
      <c r="AR245" s="661"/>
      <c r="AS245" s="661"/>
      <c r="AT245" s="661"/>
      <c r="AU245" s="661"/>
      <c r="AV245" s="661"/>
      <c r="AW245" s="661"/>
      <c r="AX245" s="661"/>
      <c r="AY245" s="661"/>
      <c r="AZ245" s="661"/>
      <c r="BA245" s="661"/>
      <c r="BB245" s="661"/>
      <c r="BC245" s="661"/>
      <c r="BD245" s="661"/>
      <c r="BE245" s="661"/>
      <c r="BF245" s="661"/>
    </row>
    <row r="246" spans="1:58" ht="62.25" x14ac:dyDescent="0.9">
      <c r="A246" s="430">
        <v>6</v>
      </c>
      <c r="B246" s="776">
        <f>DATOS!F13</f>
        <v>0</v>
      </c>
      <c r="C246" s="491">
        <v>10</v>
      </c>
      <c r="D246" s="492">
        <v>10</v>
      </c>
      <c r="E246" s="492">
        <v>10</v>
      </c>
      <c r="F246" s="493">
        <v>10</v>
      </c>
      <c r="G246" s="417">
        <f t="shared" si="69"/>
        <v>10</v>
      </c>
      <c r="H246" s="491">
        <v>10</v>
      </c>
      <c r="I246" s="492">
        <v>10</v>
      </c>
      <c r="J246" s="492">
        <v>10</v>
      </c>
      <c r="K246" s="493">
        <v>10</v>
      </c>
      <c r="L246" s="417">
        <f t="shared" si="70"/>
        <v>10</v>
      </c>
      <c r="M246" s="404">
        <f t="shared" si="71"/>
        <v>10</v>
      </c>
      <c r="N246" s="401" t="str">
        <f t="shared" si="66"/>
        <v>A+</v>
      </c>
      <c r="O246" s="396"/>
      <c r="P246" s="491">
        <v>10</v>
      </c>
      <c r="Q246" s="492">
        <v>10</v>
      </c>
      <c r="R246" s="492">
        <v>10</v>
      </c>
      <c r="S246" s="493">
        <v>10</v>
      </c>
      <c r="T246" s="420">
        <f t="shared" si="72"/>
        <v>10</v>
      </c>
      <c r="U246" s="491">
        <v>10</v>
      </c>
      <c r="V246" s="492">
        <v>10</v>
      </c>
      <c r="W246" s="492">
        <v>10</v>
      </c>
      <c r="X246" s="493">
        <v>10</v>
      </c>
      <c r="Y246" s="417">
        <f t="shared" si="73"/>
        <v>10</v>
      </c>
      <c r="Z246" s="404">
        <f t="shared" si="74"/>
        <v>10</v>
      </c>
      <c r="AA246" s="401" t="str">
        <f t="shared" si="67"/>
        <v>A+</v>
      </c>
      <c r="AB246" s="423">
        <v>10</v>
      </c>
      <c r="AC246" s="632">
        <v>10</v>
      </c>
      <c r="AD246" s="412" t="str">
        <f t="shared" si="68"/>
        <v>A+</v>
      </c>
      <c r="AE246" s="408">
        <f t="shared" si="75"/>
        <v>10</v>
      </c>
      <c r="AF246" s="288"/>
      <c r="AG246" s="468">
        <f t="shared" si="76"/>
        <v>10</v>
      </c>
      <c r="AH246" s="480">
        <f t="shared" si="77"/>
        <v>7</v>
      </c>
      <c r="AI246" s="474">
        <f t="shared" si="78"/>
        <v>3</v>
      </c>
      <c r="AJ246" s="477" t="str">
        <f t="shared" si="79"/>
        <v>A+</v>
      </c>
      <c r="AK246" s="483">
        <f t="shared" si="80"/>
        <v>10</v>
      </c>
      <c r="AL246" s="661"/>
      <c r="AM246" s="661"/>
      <c r="AN246" s="661"/>
      <c r="AO246" s="661"/>
      <c r="AP246" s="661"/>
      <c r="AQ246" s="661"/>
      <c r="AR246" s="661"/>
      <c r="AS246" s="661"/>
      <c r="AT246" s="661"/>
      <c r="AU246" s="661"/>
      <c r="AV246" s="661"/>
      <c r="AW246" s="661"/>
      <c r="AX246" s="661"/>
      <c r="AY246" s="661"/>
      <c r="AZ246" s="661"/>
      <c r="BA246" s="661"/>
      <c r="BB246" s="661"/>
      <c r="BC246" s="661"/>
      <c r="BD246" s="661"/>
      <c r="BE246" s="661"/>
      <c r="BF246" s="661"/>
    </row>
    <row r="247" spans="1:58" ht="62.25" x14ac:dyDescent="0.9">
      <c r="A247" s="430">
        <v>7</v>
      </c>
      <c r="B247" s="776">
        <f>DATOS!F14</f>
        <v>0</v>
      </c>
      <c r="C247" s="491">
        <v>9</v>
      </c>
      <c r="D247" s="492">
        <v>9</v>
      </c>
      <c r="E247" s="492">
        <v>9</v>
      </c>
      <c r="F247" s="493">
        <v>9</v>
      </c>
      <c r="G247" s="417">
        <f t="shared" si="69"/>
        <v>9</v>
      </c>
      <c r="H247" s="491">
        <v>9</v>
      </c>
      <c r="I247" s="492">
        <v>9</v>
      </c>
      <c r="J247" s="492">
        <v>9</v>
      </c>
      <c r="K247" s="493">
        <v>9</v>
      </c>
      <c r="L247" s="417">
        <f t="shared" si="70"/>
        <v>9</v>
      </c>
      <c r="M247" s="404">
        <f>SUM(G247+L247)/2</f>
        <v>9</v>
      </c>
      <c r="N247" s="401" t="str">
        <f t="shared" si="66"/>
        <v>A-</v>
      </c>
      <c r="O247" s="396"/>
      <c r="P247" s="491">
        <v>9</v>
      </c>
      <c r="Q247" s="492">
        <v>9</v>
      </c>
      <c r="R247" s="492">
        <v>9</v>
      </c>
      <c r="S247" s="493">
        <v>9</v>
      </c>
      <c r="T247" s="420">
        <f t="shared" si="72"/>
        <v>9</v>
      </c>
      <c r="U247" s="491">
        <v>9</v>
      </c>
      <c r="V247" s="492">
        <v>9</v>
      </c>
      <c r="W247" s="492">
        <v>9</v>
      </c>
      <c r="X247" s="493">
        <v>9</v>
      </c>
      <c r="Y247" s="417">
        <f t="shared" si="73"/>
        <v>9</v>
      </c>
      <c r="Z247" s="404">
        <f>SUM(T247+Y247)/2</f>
        <v>9</v>
      </c>
      <c r="AA247" s="401" t="str">
        <f t="shared" si="67"/>
        <v>A-</v>
      </c>
      <c r="AB247" s="423">
        <v>9</v>
      </c>
      <c r="AC247" s="632">
        <v>9</v>
      </c>
      <c r="AD247" s="412" t="str">
        <f t="shared" si="68"/>
        <v>A-</v>
      </c>
      <c r="AE247" s="408">
        <f t="shared" si="75"/>
        <v>9</v>
      </c>
      <c r="AF247" s="288"/>
      <c r="AG247" s="468">
        <f t="shared" si="76"/>
        <v>9</v>
      </c>
      <c r="AH247" s="480">
        <f t="shared" si="77"/>
        <v>6.3</v>
      </c>
      <c r="AI247" s="474">
        <f t="shared" si="78"/>
        <v>2.6999999999999997</v>
      </c>
      <c r="AJ247" s="477" t="str">
        <f t="shared" si="79"/>
        <v>A-</v>
      </c>
      <c r="AK247" s="483">
        <f t="shared" si="80"/>
        <v>9</v>
      </c>
      <c r="AL247" s="661"/>
      <c r="AM247" s="661"/>
      <c r="AN247" s="661"/>
      <c r="AO247" s="661"/>
      <c r="AP247" s="661"/>
      <c r="AQ247" s="661"/>
      <c r="AR247" s="661"/>
      <c r="AS247" s="661"/>
      <c r="AT247" s="661"/>
      <c r="AU247" s="661"/>
      <c r="AV247" s="661"/>
      <c r="AW247" s="661"/>
      <c r="AX247" s="661"/>
      <c r="AY247" s="661"/>
      <c r="AZ247" s="661"/>
      <c r="BA247" s="661"/>
      <c r="BB247" s="661"/>
      <c r="BC247" s="661"/>
      <c r="BD247" s="661"/>
      <c r="BE247" s="661"/>
      <c r="BF247" s="661"/>
    </row>
    <row r="248" spans="1:58" ht="62.25" x14ac:dyDescent="0.9">
      <c r="A248" s="430">
        <v>8</v>
      </c>
      <c r="B248" s="776">
        <f>DATOS!F15</f>
        <v>0</v>
      </c>
      <c r="C248" s="491">
        <v>9</v>
      </c>
      <c r="D248" s="492">
        <v>9</v>
      </c>
      <c r="E248" s="492">
        <v>9</v>
      </c>
      <c r="F248" s="493">
        <v>9</v>
      </c>
      <c r="G248" s="417">
        <f t="shared" si="69"/>
        <v>9</v>
      </c>
      <c r="H248" s="491">
        <v>9</v>
      </c>
      <c r="I248" s="492">
        <v>9</v>
      </c>
      <c r="J248" s="492">
        <v>9</v>
      </c>
      <c r="K248" s="493">
        <v>9</v>
      </c>
      <c r="L248" s="417">
        <f t="shared" si="70"/>
        <v>9</v>
      </c>
      <c r="M248" s="404">
        <f t="shared" ref="M248:M280" si="81">SUM(G248+L248)/2</f>
        <v>9</v>
      </c>
      <c r="N248" s="401" t="str">
        <f t="shared" si="66"/>
        <v>A-</v>
      </c>
      <c r="O248" s="396"/>
      <c r="P248" s="491">
        <v>9</v>
      </c>
      <c r="Q248" s="492">
        <v>9</v>
      </c>
      <c r="R248" s="492">
        <v>9</v>
      </c>
      <c r="S248" s="493">
        <v>9</v>
      </c>
      <c r="T248" s="420">
        <f t="shared" si="72"/>
        <v>9</v>
      </c>
      <c r="U248" s="491">
        <v>9</v>
      </c>
      <c r="V248" s="492">
        <v>9</v>
      </c>
      <c r="W248" s="492">
        <v>9</v>
      </c>
      <c r="X248" s="493">
        <v>9</v>
      </c>
      <c r="Y248" s="417">
        <f t="shared" si="73"/>
        <v>9</v>
      </c>
      <c r="Z248" s="404">
        <f t="shared" ref="Z248:Z280" si="82">SUM(T248+Y248)/2</f>
        <v>9</v>
      </c>
      <c r="AA248" s="401" t="str">
        <f t="shared" si="67"/>
        <v>A-</v>
      </c>
      <c r="AB248" s="423">
        <v>9</v>
      </c>
      <c r="AC248" s="632">
        <v>9</v>
      </c>
      <c r="AD248" s="412" t="str">
        <f t="shared" si="68"/>
        <v>A-</v>
      </c>
      <c r="AE248" s="408">
        <f t="shared" si="75"/>
        <v>9</v>
      </c>
      <c r="AF248" s="288"/>
      <c r="AG248" s="468">
        <f t="shared" si="76"/>
        <v>9</v>
      </c>
      <c r="AH248" s="480">
        <f t="shared" si="77"/>
        <v>6.3</v>
      </c>
      <c r="AI248" s="474">
        <f t="shared" si="78"/>
        <v>2.6999999999999997</v>
      </c>
      <c r="AJ248" s="477" t="str">
        <f t="shared" si="79"/>
        <v>A-</v>
      </c>
      <c r="AK248" s="483">
        <f t="shared" si="80"/>
        <v>9</v>
      </c>
      <c r="AL248" s="661"/>
      <c r="AM248" s="661"/>
      <c r="AN248" s="661"/>
      <c r="AO248" s="661"/>
      <c r="AP248" s="661"/>
      <c r="AQ248" s="661"/>
      <c r="AR248" s="661"/>
      <c r="AS248" s="661"/>
      <c r="AT248" s="661"/>
      <c r="AU248" s="661"/>
      <c r="AV248" s="661"/>
      <c r="AW248" s="661"/>
      <c r="AX248" s="661"/>
      <c r="AY248" s="661"/>
      <c r="AZ248" s="661"/>
      <c r="BA248" s="661"/>
      <c r="BB248" s="661"/>
      <c r="BC248" s="661"/>
      <c r="BD248" s="661"/>
      <c r="BE248" s="661"/>
      <c r="BF248" s="661"/>
    </row>
    <row r="249" spans="1:58" ht="62.25" x14ac:dyDescent="0.9">
      <c r="A249" s="430">
        <v>9</v>
      </c>
      <c r="B249" s="776">
        <f>DATOS!F16</f>
        <v>0</v>
      </c>
      <c r="C249" s="491">
        <v>9</v>
      </c>
      <c r="D249" s="492">
        <v>9</v>
      </c>
      <c r="E249" s="492">
        <v>9</v>
      </c>
      <c r="F249" s="493">
        <v>9</v>
      </c>
      <c r="G249" s="417">
        <f t="shared" si="69"/>
        <v>9</v>
      </c>
      <c r="H249" s="491">
        <v>9</v>
      </c>
      <c r="I249" s="492">
        <v>9</v>
      </c>
      <c r="J249" s="492">
        <v>9</v>
      </c>
      <c r="K249" s="493">
        <v>9</v>
      </c>
      <c r="L249" s="417">
        <f t="shared" si="70"/>
        <v>9</v>
      </c>
      <c r="M249" s="404">
        <f t="shared" si="81"/>
        <v>9</v>
      </c>
      <c r="N249" s="401" t="str">
        <f t="shared" si="66"/>
        <v>A-</v>
      </c>
      <c r="O249" s="396"/>
      <c r="P249" s="491">
        <v>9</v>
      </c>
      <c r="Q249" s="492">
        <v>9</v>
      </c>
      <c r="R249" s="492">
        <v>9</v>
      </c>
      <c r="S249" s="493">
        <v>9</v>
      </c>
      <c r="T249" s="420">
        <f t="shared" si="72"/>
        <v>9</v>
      </c>
      <c r="U249" s="491">
        <v>9</v>
      </c>
      <c r="V249" s="492">
        <v>9</v>
      </c>
      <c r="W249" s="492">
        <v>9</v>
      </c>
      <c r="X249" s="493">
        <v>9</v>
      </c>
      <c r="Y249" s="417">
        <f t="shared" si="73"/>
        <v>9</v>
      </c>
      <c r="Z249" s="404">
        <f t="shared" si="82"/>
        <v>9</v>
      </c>
      <c r="AA249" s="401" t="str">
        <f t="shared" si="67"/>
        <v>A-</v>
      </c>
      <c r="AB249" s="423">
        <v>9</v>
      </c>
      <c r="AC249" s="632">
        <v>9</v>
      </c>
      <c r="AD249" s="412" t="str">
        <f t="shared" si="68"/>
        <v>A-</v>
      </c>
      <c r="AE249" s="408">
        <f t="shared" si="75"/>
        <v>9</v>
      </c>
      <c r="AF249" s="288"/>
      <c r="AG249" s="468">
        <f t="shared" si="76"/>
        <v>9</v>
      </c>
      <c r="AH249" s="480">
        <f t="shared" si="77"/>
        <v>6.3</v>
      </c>
      <c r="AI249" s="474">
        <f t="shared" si="78"/>
        <v>2.6999999999999997</v>
      </c>
      <c r="AJ249" s="477" t="str">
        <f t="shared" si="79"/>
        <v>A-</v>
      </c>
      <c r="AK249" s="483">
        <f t="shared" si="80"/>
        <v>9</v>
      </c>
      <c r="AL249" s="661"/>
      <c r="AM249" s="661"/>
      <c r="AN249" s="661"/>
      <c r="AO249" s="661"/>
      <c r="AP249" s="661"/>
      <c r="AQ249" s="661"/>
      <c r="AR249" s="661"/>
      <c r="AS249" s="661"/>
      <c r="AT249" s="661"/>
      <c r="AU249" s="661"/>
      <c r="AV249" s="661"/>
      <c r="AW249" s="661"/>
      <c r="AX249" s="661"/>
      <c r="AY249" s="661"/>
      <c r="AZ249" s="661"/>
      <c r="BA249" s="661"/>
      <c r="BB249" s="661"/>
      <c r="BC249" s="661"/>
      <c r="BD249" s="661"/>
      <c r="BE249" s="661"/>
      <c r="BF249" s="661"/>
    </row>
    <row r="250" spans="1:58" ht="62.25" x14ac:dyDescent="0.9">
      <c r="A250" s="430">
        <v>10</v>
      </c>
      <c r="B250" s="776">
        <f>DATOS!F17</f>
        <v>0</v>
      </c>
      <c r="C250" s="491">
        <v>9</v>
      </c>
      <c r="D250" s="492">
        <v>9</v>
      </c>
      <c r="E250" s="492">
        <v>9</v>
      </c>
      <c r="F250" s="493">
        <v>9</v>
      </c>
      <c r="G250" s="417">
        <f t="shared" si="69"/>
        <v>9</v>
      </c>
      <c r="H250" s="491">
        <v>9</v>
      </c>
      <c r="I250" s="492">
        <v>9</v>
      </c>
      <c r="J250" s="492">
        <v>9</v>
      </c>
      <c r="K250" s="493">
        <v>9</v>
      </c>
      <c r="L250" s="417">
        <f t="shared" si="70"/>
        <v>9</v>
      </c>
      <c r="M250" s="404">
        <f t="shared" si="81"/>
        <v>9</v>
      </c>
      <c r="N250" s="401" t="str">
        <f t="shared" si="66"/>
        <v>A-</v>
      </c>
      <c r="O250" s="396"/>
      <c r="P250" s="491">
        <v>9</v>
      </c>
      <c r="Q250" s="492">
        <v>9</v>
      </c>
      <c r="R250" s="492">
        <v>9</v>
      </c>
      <c r="S250" s="493">
        <v>9</v>
      </c>
      <c r="T250" s="420">
        <f t="shared" si="72"/>
        <v>9</v>
      </c>
      <c r="U250" s="491">
        <v>9</v>
      </c>
      <c r="V250" s="492">
        <v>9</v>
      </c>
      <c r="W250" s="492">
        <v>9</v>
      </c>
      <c r="X250" s="493">
        <v>9</v>
      </c>
      <c r="Y250" s="417">
        <f t="shared" si="73"/>
        <v>9</v>
      </c>
      <c r="Z250" s="404">
        <f t="shared" si="82"/>
        <v>9</v>
      </c>
      <c r="AA250" s="401" t="str">
        <f t="shared" si="67"/>
        <v>A-</v>
      </c>
      <c r="AB250" s="423">
        <v>9</v>
      </c>
      <c r="AC250" s="632">
        <v>9</v>
      </c>
      <c r="AD250" s="412" t="str">
        <f t="shared" si="68"/>
        <v>A-</v>
      </c>
      <c r="AE250" s="408">
        <f t="shared" si="75"/>
        <v>9</v>
      </c>
      <c r="AF250" s="288"/>
      <c r="AG250" s="468">
        <f t="shared" si="76"/>
        <v>9</v>
      </c>
      <c r="AH250" s="480">
        <f t="shared" si="77"/>
        <v>6.3</v>
      </c>
      <c r="AI250" s="474">
        <f t="shared" si="78"/>
        <v>2.6999999999999997</v>
      </c>
      <c r="AJ250" s="477" t="str">
        <f t="shared" si="79"/>
        <v>A-</v>
      </c>
      <c r="AK250" s="483">
        <f t="shared" si="80"/>
        <v>9</v>
      </c>
      <c r="AL250" s="661"/>
      <c r="AM250" s="661"/>
      <c r="AN250" s="661"/>
      <c r="AO250" s="661"/>
      <c r="AP250" s="661"/>
      <c r="AQ250" s="661"/>
      <c r="AR250" s="661"/>
      <c r="AS250" s="661"/>
      <c r="AT250" s="661"/>
      <c r="AU250" s="661"/>
      <c r="AV250" s="661"/>
      <c r="AW250" s="661"/>
      <c r="AX250" s="661"/>
      <c r="AY250" s="661"/>
      <c r="AZ250" s="661"/>
      <c r="BA250" s="661"/>
      <c r="BB250" s="661"/>
      <c r="BC250" s="661"/>
      <c r="BD250" s="661"/>
      <c r="BE250" s="661"/>
      <c r="BF250" s="661"/>
    </row>
    <row r="251" spans="1:58" ht="62.25" x14ac:dyDescent="0.9">
      <c r="A251" s="430">
        <v>11</v>
      </c>
      <c r="B251" s="776">
        <f>DATOS!F18</f>
        <v>0</v>
      </c>
      <c r="C251" s="491">
        <v>9</v>
      </c>
      <c r="D251" s="492">
        <v>9</v>
      </c>
      <c r="E251" s="492">
        <v>9</v>
      </c>
      <c r="F251" s="493">
        <v>9</v>
      </c>
      <c r="G251" s="417">
        <f t="shared" si="69"/>
        <v>9</v>
      </c>
      <c r="H251" s="491">
        <v>9</v>
      </c>
      <c r="I251" s="492">
        <v>9</v>
      </c>
      <c r="J251" s="492">
        <v>9</v>
      </c>
      <c r="K251" s="493">
        <v>9</v>
      </c>
      <c r="L251" s="417">
        <f t="shared" si="70"/>
        <v>9</v>
      </c>
      <c r="M251" s="404">
        <f t="shared" si="81"/>
        <v>9</v>
      </c>
      <c r="N251" s="401" t="str">
        <f t="shared" si="66"/>
        <v>A-</v>
      </c>
      <c r="O251" s="396"/>
      <c r="P251" s="491">
        <v>9</v>
      </c>
      <c r="Q251" s="492">
        <v>9</v>
      </c>
      <c r="R251" s="492">
        <v>9</v>
      </c>
      <c r="S251" s="493">
        <v>9</v>
      </c>
      <c r="T251" s="420">
        <f t="shared" si="72"/>
        <v>9</v>
      </c>
      <c r="U251" s="491">
        <v>9</v>
      </c>
      <c r="V251" s="492">
        <v>9</v>
      </c>
      <c r="W251" s="492">
        <v>9</v>
      </c>
      <c r="X251" s="493">
        <v>9</v>
      </c>
      <c r="Y251" s="417">
        <f t="shared" si="73"/>
        <v>9</v>
      </c>
      <c r="Z251" s="404">
        <f t="shared" si="82"/>
        <v>9</v>
      </c>
      <c r="AA251" s="401" t="str">
        <f t="shared" si="67"/>
        <v>A-</v>
      </c>
      <c r="AB251" s="423">
        <v>9</v>
      </c>
      <c r="AC251" s="632">
        <v>9</v>
      </c>
      <c r="AD251" s="412" t="str">
        <f t="shared" si="68"/>
        <v>A-</v>
      </c>
      <c r="AE251" s="408">
        <f t="shared" si="75"/>
        <v>9</v>
      </c>
      <c r="AF251" s="288"/>
      <c r="AG251" s="468">
        <f t="shared" si="76"/>
        <v>9</v>
      </c>
      <c r="AH251" s="480">
        <f t="shared" si="77"/>
        <v>6.3</v>
      </c>
      <c r="AI251" s="474">
        <f t="shared" si="78"/>
        <v>2.6999999999999997</v>
      </c>
      <c r="AJ251" s="477" t="str">
        <f t="shared" si="79"/>
        <v>A-</v>
      </c>
      <c r="AK251" s="483">
        <f t="shared" si="80"/>
        <v>9</v>
      </c>
      <c r="AL251" s="661"/>
      <c r="AM251" s="661"/>
      <c r="AN251" s="661"/>
      <c r="AO251" s="661"/>
      <c r="AP251" s="661"/>
      <c r="AQ251" s="661"/>
      <c r="AR251" s="661"/>
      <c r="AS251" s="661"/>
      <c r="AT251" s="661"/>
      <c r="AU251" s="661"/>
      <c r="AV251" s="661"/>
      <c r="AW251" s="661"/>
      <c r="AX251" s="661"/>
      <c r="AY251" s="661"/>
      <c r="AZ251" s="661"/>
      <c r="BA251" s="661"/>
      <c r="BB251" s="661"/>
      <c r="BC251" s="661"/>
      <c r="BD251" s="661"/>
      <c r="BE251" s="661"/>
      <c r="BF251" s="661"/>
    </row>
    <row r="252" spans="1:58" ht="62.25" x14ac:dyDescent="0.9">
      <c r="A252" s="430">
        <v>12</v>
      </c>
      <c r="B252" s="776">
        <f>DATOS!F19</f>
        <v>0</v>
      </c>
      <c r="C252" s="491">
        <v>8</v>
      </c>
      <c r="D252" s="492">
        <v>8</v>
      </c>
      <c r="E252" s="492">
        <v>8</v>
      </c>
      <c r="F252" s="493">
        <v>8</v>
      </c>
      <c r="G252" s="417">
        <f t="shared" si="69"/>
        <v>8</v>
      </c>
      <c r="H252" s="491">
        <v>8</v>
      </c>
      <c r="I252" s="492">
        <v>8</v>
      </c>
      <c r="J252" s="492">
        <v>8</v>
      </c>
      <c r="K252" s="493">
        <v>8</v>
      </c>
      <c r="L252" s="417">
        <f t="shared" si="70"/>
        <v>8</v>
      </c>
      <c r="M252" s="404">
        <f t="shared" si="81"/>
        <v>8</v>
      </c>
      <c r="N252" s="401" t="str">
        <f t="shared" si="66"/>
        <v>B+</v>
      </c>
      <c r="O252" s="396"/>
      <c r="P252" s="491">
        <v>8</v>
      </c>
      <c r="Q252" s="492">
        <v>8</v>
      </c>
      <c r="R252" s="492">
        <v>8</v>
      </c>
      <c r="S252" s="493">
        <v>8</v>
      </c>
      <c r="T252" s="420">
        <f t="shared" si="72"/>
        <v>8</v>
      </c>
      <c r="U252" s="491">
        <v>8</v>
      </c>
      <c r="V252" s="492">
        <v>8</v>
      </c>
      <c r="W252" s="492">
        <v>8</v>
      </c>
      <c r="X252" s="493">
        <v>8</v>
      </c>
      <c r="Y252" s="417">
        <f t="shared" si="73"/>
        <v>8</v>
      </c>
      <c r="Z252" s="404">
        <f t="shared" si="82"/>
        <v>8</v>
      </c>
      <c r="AA252" s="401" t="str">
        <f t="shared" si="67"/>
        <v>B+</v>
      </c>
      <c r="AB252" s="423">
        <v>8</v>
      </c>
      <c r="AC252" s="632">
        <v>8</v>
      </c>
      <c r="AD252" s="412" t="str">
        <f t="shared" si="68"/>
        <v>B+</v>
      </c>
      <c r="AE252" s="408">
        <f t="shared" si="75"/>
        <v>8</v>
      </c>
      <c r="AF252" s="288"/>
      <c r="AG252" s="468">
        <f t="shared" si="76"/>
        <v>8</v>
      </c>
      <c r="AH252" s="480">
        <f t="shared" si="77"/>
        <v>5.6</v>
      </c>
      <c r="AI252" s="474">
        <f t="shared" si="78"/>
        <v>2.4</v>
      </c>
      <c r="AJ252" s="477" t="str">
        <f t="shared" si="79"/>
        <v>B+</v>
      </c>
      <c r="AK252" s="483">
        <f t="shared" si="80"/>
        <v>8</v>
      </c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661"/>
      <c r="BD252" s="661"/>
      <c r="BE252" s="661"/>
      <c r="BF252" s="661"/>
    </row>
    <row r="253" spans="1:58" ht="62.25" x14ac:dyDescent="0.9">
      <c r="A253" s="430">
        <v>13</v>
      </c>
      <c r="B253" s="776">
        <f>DATOS!F20</f>
        <v>0</v>
      </c>
      <c r="C253" s="491">
        <v>8</v>
      </c>
      <c r="D253" s="492">
        <v>8</v>
      </c>
      <c r="E253" s="492">
        <v>8</v>
      </c>
      <c r="F253" s="493">
        <v>8</v>
      </c>
      <c r="G253" s="417">
        <f t="shared" si="69"/>
        <v>8</v>
      </c>
      <c r="H253" s="491">
        <v>8</v>
      </c>
      <c r="I253" s="492">
        <v>8</v>
      </c>
      <c r="J253" s="492">
        <v>8</v>
      </c>
      <c r="K253" s="493">
        <v>8</v>
      </c>
      <c r="L253" s="417">
        <f t="shared" si="70"/>
        <v>8</v>
      </c>
      <c r="M253" s="404">
        <f t="shared" si="81"/>
        <v>8</v>
      </c>
      <c r="N253" s="401" t="str">
        <f t="shared" si="66"/>
        <v>B+</v>
      </c>
      <c r="O253" s="396"/>
      <c r="P253" s="491">
        <v>8</v>
      </c>
      <c r="Q253" s="492">
        <v>8</v>
      </c>
      <c r="R253" s="492">
        <v>8</v>
      </c>
      <c r="S253" s="493">
        <v>8</v>
      </c>
      <c r="T253" s="420">
        <f t="shared" si="72"/>
        <v>8</v>
      </c>
      <c r="U253" s="491">
        <v>8</v>
      </c>
      <c r="V253" s="492">
        <v>8</v>
      </c>
      <c r="W253" s="492">
        <v>8</v>
      </c>
      <c r="X253" s="493">
        <v>8</v>
      </c>
      <c r="Y253" s="417">
        <f t="shared" si="73"/>
        <v>8</v>
      </c>
      <c r="Z253" s="404">
        <f t="shared" si="82"/>
        <v>8</v>
      </c>
      <c r="AA253" s="401" t="str">
        <f t="shared" si="67"/>
        <v>B+</v>
      </c>
      <c r="AB253" s="423">
        <v>8</v>
      </c>
      <c r="AC253" s="632">
        <v>8</v>
      </c>
      <c r="AD253" s="412" t="str">
        <f t="shared" si="68"/>
        <v>B+</v>
      </c>
      <c r="AE253" s="408">
        <f t="shared" si="75"/>
        <v>8</v>
      </c>
      <c r="AF253" s="288"/>
      <c r="AG253" s="468">
        <f t="shared" si="76"/>
        <v>8</v>
      </c>
      <c r="AH253" s="480">
        <f t="shared" si="77"/>
        <v>5.6</v>
      </c>
      <c r="AI253" s="474">
        <f t="shared" si="78"/>
        <v>2.4</v>
      </c>
      <c r="AJ253" s="477" t="str">
        <f t="shared" si="79"/>
        <v>B+</v>
      </c>
      <c r="AK253" s="483">
        <f t="shared" si="80"/>
        <v>8</v>
      </c>
      <c r="AL253" s="661"/>
      <c r="AM253" s="661"/>
      <c r="AN253" s="661"/>
      <c r="AO253" s="661"/>
      <c r="AP253" s="661"/>
      <c r="AQ253" s="661"/>
      <c r="AR253" s="661"/>
      <c r="AS253" s="661"/>
      <c r="AT253" s="661"/>
      <c r="AU253" s="661"/>
      <c r="AV253" s="661"/>
      <c r="AW253" s="661"/>
      <c r="AX253" s="661"/>
      <c r="AY253" s="661"/>
      <c r="AZ253" s="661"/>
      <c r="BA253" s="661"/>
      <c r="BB253" s="661"/>
      <c r="BC253" s="661"/>
      <c r="BD253" s="661"/>
      <c r="BE253" s="661"/>
      <c r="BF253" s="661"/>
    </row>
    <row r="254" spans="1:58" ht="62.25" x14ac:dyDescent="0.9">
      <c r="A254" s="430">
        <v>14</v>
      </c>
      <c r="B254" s="776">
        <f>DATOS!F21</f>
        <v>0</v>
      </c>
      <c r="C254" s="491">
        <v>8</v>
      </c>
      <c r="D254" s="492">
        <v>8</v>
      </c>
      <c r="E254" s="492">
        <v>8</v>
      </c>
      <c r="F254" s="493">
        <v>8</v>
      </c>
      <c r="G254" s="417">
        <f t="shared" si="69"/>
        <v>8</v>
      </c>
      <c r="H254" s="491">
        <v>8</v>
      </c>
      <c r="I254" s="492">
        <v>8</v>
      </c>
      <c r="J254" s="492">
        <v>8</v>
      </c>
      <c r="K254" s="493">
        <v>8</v>
      </c>
      <c r="L254" s="417">
        <f t="shared" si="70"/>
        <v>8</v>
      </c>
      <c r="M254" s="404">
        <f t="shared" si="81"/>
        <v>8</v>
      </c>
      <c r="N254" s="401" t="str">
        <f t="shared" si="66"/>
        <v>B+</v>
      </c>
      <c r="O254" s="396"/>
      <c r="P254" s="491">
        <v>8</v>
      </c>
      <c r="Q254" s="492">
        <v>8</v>
      </c>
      <c r="R254" s="492">
        <v>8</v>
      </c>
      <c r="S254" s="493">
        <v>8</v>
      </c>
      <c r="T254" s="420">
        <f t="shared" si="72"/>
        <v>8</v>
      </c>
      <c r="U254" s="491">
        <v>8</v>
      </c>
      <c r="V254" s="492">
        <v>8</v>
      </c>
      <c r="W254" s="492">
        <v>8</v>
      </c>
      <c r="X254" s="493">
        <v>8</v>
      </c>
      <c r="Y254" s="417">
        <f t="shared" si="73"/>
        <v>8</v>
      </c>
      <c r="Z254" s="404">
        <f t="shared" si="82"/>
        <v>8</v>
      </c>
      <c r="AA254" s="401" t="str">
        <f t="shared" si="67"/>
        <v>B+</v>
      </c>
      <c r="AB254" s="423">
        <v>8</v>
      </c>
      <c r="AC254" s="632">
        <v>8</v>
      </c>
      <c r="AD254" s="412" t="str">
        <f t="shared" si="68"/>
        <v>B+</v>
      </c>
      <c r="AE254" s="408">
        <f t="shared" si="75"/>
        <v>8</v>
      </c>
      <c r="AF254" s="288"/>
      <c r="AG254" s="468">
        <f t="shared" si="76"/>
        <v>8</v>
      </c>
      <c r="AH254" s="480">
        <f t="shared" si="77"/>
        <v>5.6</v>
      </c>
      <c r="AI254" s="474">
        <f t="shared" si="78"/>
        <v>2.4</v>
      </c>
      <c r="AJ254" s="477" t="str">
        <f t="shared" si="79"/>
        <v>B+</v>
      </c>
      <c r="AK254" s="483">
        <f t="shared" si="80"/>
        <v>8</v>
      </c>
      <c r="AL254" s="661"/>
      <c r="AM254" s="661"/>
      <c r="AN254" s="661"/>
      <c r="AO254" s="661"/>
      <c r="AP254" s="661"/>
      <c r="AQ254" s="661"/>
      <c r="AR254" s="661"/>
      <c r="AS254" s="661"/>
      <c r="AT254" s="661"/>
      <c r="AU254" s="661"/>
      <c r="AV254" s="661"/>
      <c r="AW254" s="661"/>
      <c r="AX254" s="661"/>
      <c r="AY254" s="661"/>
      <c r="AZ254" s="661"/>
      <c r="BA254" s="661"/>
      <c r="BB254" s="661"/>
      <c r="BC254" s="661"/>
      <c r="BD254" s="661"/>
      <c r="BE254" s="661"/>
      <c r="BF254" s="661"/>
    </row>
    <row r="255" spans="1:58" ht="62.25" x14ac:dyDescent="0.9">
      <c r="A255" s="430">
        <v>15</v>
      </c>
      <c r="B255" s="776">
        <f>DATOS!F22</f>
        <v>0</v>
      </c>
      <c r="C255" s="491">
        <v>8</v>
      </c>
      <c r="D255" s="492">
        <v>8</v>
      </c>
      <c r="E255" s="492">
        <v>8</v>
      </c>
      <c r="F255" s="493">
        <v>8</v>
      </c>
      <c r="G255" s="417">
        <f t="shared" si="69"/>
        <v>8</v>
      </c>
      <c r="H255" s="491">
        <v>8</v>
      </c>
      <c r="I255" s="492">
        <v>8</v>
      </c>
      <c r="J255" s="492">
        <v>8</v>
      </c>
      <c r="K255" s="493">
        <v>8</v>
      </c>
      <c r="L255" s="417">
        <f t="shared" si="70"/>
        <v>8</v>
      </c>
      <c r="M255" s="404">
        <f t="shared" si="81"/>
        <v>8</v>
      </c>
      <c r="N255" s="401" t="str">
        <f t="shared" si="66"/>
        <v>B+</v>
      </c>
      <c r="O255" s="396"/>
      <c r="P255" s="491">
        <v>8</v>
      </c>
      <c r="Q255" s="492">
        <v>8</v>
      </c>
      <c r="R255" s="492">
        <v>8</v>
      </c>
      <c r="S255" s="493">
        <v>8</v>
      </c>
      <c r="T255" s="420">
        <f t="shared" si="72"/>
        <v>8</v>
      </c>
      <c r="U255" s="491">
        <v>8</v>
      </c>
      <c r="V255" s="492">
        <v>8</v>
      </c>
      <c r="W255" s="492">
        <v>8</v>
      </c>
      <c r="X255" s="493">
        <v>8</v>
      </c>
      <c r="Y255" s="417">
        <f t="shared" si="73"/>
        <v>8</v>
      </c>
      <c r="Z255" s="404">
        <f t="shared" si="82"/>
        <v>8</v>
      </c>
      <c r="AA255" s="401" t="str">
        <f t="shared" si="67"/>
        <v>B+</v>
      </c>
      <c r="AB255" s="423">
        <v>8</v>
      </c>
      <c r="AC255" s="632">
        <v>8</v>
      </c>
      <c r="AD255" s="412" t="str">
        <f t="shared" si="68"/>
        <v>B+</v>
      </c>
      <c r="AE255" s="408">
        <f t="shared" si="75"/>
        <v>8</v>
      </c>
      <c r="AF255" s="288"/>
      <c r="AG255" s="468">
        <f t="shared" si="76"/>
        <v>8</v>
      </c>
      <c r="AH255" s="480">
        <f t="shared" si="77"/>
        <v>5.6</v>
      </c>
      <c r="AI255" s="474">
        <f t="shared" si="78"/>
        <v>2.4</v>
      </c>
      <c r="AJ255" s="477" t="str">
        <f t="shared" si="79"/>
        <v>B+</v>
      </c>
      <c r="AK255" s="483">
        <f t="shared" si="80"/>
        <v>8</v>
      </c>
      <c r="AL255" s="661"/>
      <c r="AM255" s="661"/>
      <c r="AN255" s="661"/>
      <c r="AO255" s="661"/>
      <c r="AP255" s="661"/>
      <c r="AQ255" s="661"/>
      <c r="AR255" s="661"/>
      <c r="AS255" s="661"/>
      <c r="AT255" s="661"/>
      <c r="AU255" s="661"/>
      <c r="AV255" s="661"/>
      <c r="AW255" s="661"/>
      <c r="AX255" s="661"/>
      <c r="AY255" s="661"/>
      <c r="AZ255" s="661"/>
      <c r="BA255" s="661"/>
      <c r="BB255" s="661"/>
      <c r="BC255" s="661"/>
      <c r="BD255" s="661"/>
      <c r="BE255" s="661"/>
      <c r="BF255" s="661"/>
    </row>
    <row r="256" spans="1:58" ht="62.25" x14ac:dyDescent="0.9">
      <c r="A256" s="430">
        <v>16</v>
      </c>
      <c r="B256" s="776">
        <f>DATOS!F23</f>
        <v>0</v>
      </c>
      <c r="C256" s="491">
        <v>7</v>
      </c>
      <c r="D256" s="492">
        <v>7</v>
      </c>
      <c r="E256" s="492">
        <v>7</v>
      </c>
      <c r="F256" s="493">
        <v>7</v>
      </c>
      <c r="G256" s="417">
        <f t="shared" si="69"/>
        <v>7</v>
      </c>
      <c r="H256" s="491">
        <v>7</v>
      </c>
      <c r="I256" s="492">
        <v>7</v>
      </c>
      <c r="J256" s="492">
        <v>7</v>
      </c>
      <c r="K256" s="493">
        <v>7</v>
      </c>
      <c r="L256" s="417">
        <f t="shared" si="70"/>
        <v>7</v>
      </c>
      <c r="M256" s="404">
        <f t="shared" si="81"/>
        <v>7</v>
      </c>
      <c r="N256" s="401" t="str">
        <f t="shared" si="66"/>
        <v>B-</v>
      </c>
      <c r="O256" s="396"/>
      <c r="P256" s="491">
        <v>7</v>
      </c>
      <c r="Q256" s="492">
        <v>7</v>
      </c>
      <c r="R256" s="492">
        <v>7</v>
      </c>
      <c r="S256" s="493">
        <v>7</v>
      </c>
      <c r="T256" s="420">
        <f t="shared" si="72"/>
        <v>7</v>
      </c>
      <c r="U256" s="491">
        <v>7</v>
      </c>
      <c r="V256" s="492">
        <v>7</v>
      </c>
      <c r="W256" s="492">
        <v>7</v>
      </c>
      <c r="X256" s="493">
        <v>7</v>
      </c>
      <c r="Y256" s="417">
        <f t="shared" si="73"/>
        <v>7</v>
      </c>
      <c r="Z256" s="404">
        <f t="shared" si="82"/>
        <v>7</v>
      </c>
      <c r="AA256" s="401" t="str">
        <f t="shared" si="67"/>
        <v>B-</v>
      </c>
      <c r="AB256" s="423">
        <v>7</v>
      </c>
      <c r="AC256" s="632">
        <v>7</v>
      </c>
      <c r="AD256" s="412" t="str">
        <f t="shared" si="68"/>
        <v>B-</v>
      </c>
      <c r="AE256" s="408">
        <f t="shared" si="75"/>
        <v>7</v>
      </c>
      <c r="AF256" s="288"/>
      <c r="AG256" s="468">
        <f t="shared" si="76"/>
        <v>7</v>
      </c>
      <c r="AH256" s="480">
        <f t="shared" si="77"/>
        <v>4.8999999999999995</v>
      </c>
      <c r="AI256" s="474">
        <f t="shared" si="78"/>
        <v>2.1</v>
      </c>
      <c r="AJ256" s="477" t="str">
        <f t="shared" si="79"/>
        <v>B-</v>
      </c>
      <c r="AK256" s="483">
        <f t="shared" si="80"/>
        <v>7</v>
      </c>
      <c r="AL256" s="661"/>
      <c r="AM256" s="661"/>
      <c r="AN256" s="661"/>
      <c r="AO256" s="661"/>
      <c r="AP256" s="661"/>
      <c r="AQ256" s="661"/>
      <c r="AR256" s="661"/>
      <c r="AS256" s="661"/>
      <c r="AT256" s="661"/>
      <c r="AU256" s="661"/>
      <c r="AV256" s="661"/>
      <c r="AW256" s="661"/>
      <c r="AX256" s="661"/>
      <c r="AY256" s="661"/>
      <c r="AZ256" s="661"/>
      <c r="BA256" s="661"/>
      <c r="BB256" s="661"/>
      <c r="BC256" s="661"/>
      <c r="BD256" s="661"/>
      <c r="BE256" s="661"/>
      <c r="BF256" s="661"/>
    </row>
    <row r="257" spans="1:58" ht="62.25" x14ac:dyDescent="0.9">
      <c r="A257" s="430">
        <v>17</v>
      </c>
      <c r="B257" s="776">
        <f>DATOS!F24</f>
        <v>0</v>
      </c>
      <c r="C257" s="491">
        <v>7</v>
      </c>
      <c r="D257" s="492">
        <v>7</v>
      </c>
      <c r="E257" s="492">
        <v>7</v>
      </c>
      <c r="F257" s="493">
        <v>7</v>
      </c>
      <c r="G257" s="417">
        <f t="shared" si="69"/>
        <v>7</v>
      </c>
      <c r="H257" s="491">
        <v>7</v>
      </c>
      <c r="I257" s="492">
        <v>7</v>
      </c>
      <c r="J257" s="492">
        <v>7</v>
      </c>
      <c r="K257" s="493">
        <v>7</v>
      </c>
      <c r="L257" s="417">
        <f t="shared" si="70"/>
        <v>7</v>
      </c>
      <c r="M257" s="404">
        <f t="shared" si="81"/>
        <v>7</v>
      </c>
      <c r="N257" s="401" t="str">
        <f t="shared" si="66"/>
        <v>B-</v>
      </c>
      <c r="O257" s="396"/>
      <c r="P257" s="491">
        <v>7</v>
      </c>
      <c r="Q257" s="492">
        <v>7</v>
      </c>
      <c r="R257" s="492">
        <v>7</v>
      </c>
      <c r="S257" s="493">
        <v>7</v>
      </c>
      <c r="T257" s="420">
        <f t="shared" si="72"/>
        <v>7</v>
      </c>
      <c r="U257" s="491">
        <v>7</v>
      </c>
      <c r="V257" s="492">
        <v>7</v>
      </c>
      <c r="W257" s="492">
        <v>7</v>
      </c>
      <c r="X257" s="493">
        <v>7</v>
      </c>
      <c r="Y257" s="417">
        <f t="shared" si="73"/>
        <v>7</v>
      </c>
      <c r="Z257" s="404">
        <f t="shared" si="82"/>
        <v>7</v>
      </c>
      <c r="AA257" s="401" t="str">
        <f t="shared" si="67"/>
        <v>B-</v>
      </c>
      <c r="AB257" s="423">
        <v>7</v>
      </c>
      <c r="AC257" s="632">
        <v>7</v>
      </c>
      <c r="AD257" s="412" t="str">
        <f t="shared" si="68"/>
        <v>B-</v>
      </c>
      <c r="AE257" s="408">
        <f t="shared" si="75"/>
        <v>7</v>
      </c>
      <c r="AF257" s="288"/>
      <c r="AG257" s="468">
        <f t="shared" si="76"/>
        <v>7</v>
      </c>
      <c r="AH257" s="480">
        <f t="shared" si="77"/>
        <v>4.8999999999999995</v>
      </c>
      <c r="AI257" s="474">
        <f t="shared" si="78"/>
        <v>2.1</v>
      </c>
      <c r="AJ257" s="477" t="str">
        <f t="shared" si="79"/>
        <v>B-</v>
      </c>
      <c r="AK257" s="483">
        <f t="shared" si="80"/>
        <v>7</v>
      </c>
      <c r="AL257" s="661"/>
      <c r="AM257" s="661"/>
      <c r="AN257" s="661"/>
      <c r="AO257" s="661"/>
      <c r="AP257" s="661"/>
      <c r="AQ257" s="661"/>
      <c r="AR257" s="661"/>
      <c r="AS257" s="661"/>
      <c r="AT257" s="661"/>
      <c r="AU257" s="661"/>
      <c r="AV257" s="661"/>
      <c r="AW257" s="661"/>
      <c r="AX257" s="661"/>
      <c r="AY257" s="661"/>
      <c r="AZ257" s="661"/>
      <c r="BA257" s="661"/>
      <c r="BB257" s="661"/>
      <c r="BC257" s="661"/>
      <c r="BD257" s="661"/>
      <c r="BE257" s="661"/>
      <c r="BF257" s="661"/>
    </row>
    <row r="258" spans="1:58" ht="62.25" x14ac:dyDescent="0.9">
      <c r="A258" s="430">
        <v>18</v>
      </c>
      <c r="B258" s="776">
        <f>DATOS!F25</f>
        <v>0</v>
      </c>
      <c r="C258" s="491">
        <v>7</v>
      </c>
      <c r="D258" s="492">
        <v>7</v>
      </c>
      <c r="E258" s="492">
        <v>7</v>
      </c>
      <c r="F258" s="493">
        <v>7</v>
      </c>
      <c r="G258" s="417">
        <f t="shared" si="69"/>
        <v>7</v>
      </c>
      <c r="H258" s="491">
        <v>7</v>
      </c>
      <c r="I258" s="492">
        <v>7</v>
      </c>
      <c r="J258" s="492">
        <v>7</v>
      </c>
      <c r="K258" s="493">
        <v>7</v>
      </c>
      <c r="L258" s="417">
        <f t="shared" si="70"/>
        <v>7</v>
      </c>
      <c r="M258" s="404">
        <f t="shared" si="81"/>
        <v>7</v>
      </c>
      <c r="N258" s="401" t="str">
        <f t="shared" si="66"/>
        <v>B-</v>
      </c>
      <c r="O258" s="396"/>
      <c r="P258" s="491">
        <v>7</v>
      </c>
      <c r="Q258" s="492">
        <v>7</v>
      </c>
      <c r="R258" s="492">
        <v>7</v>
      </c>
      <c r="S258" s="493">
        <v>7</v>
      </c>
      <c r="T258" s="420">
        <f t="shared" si="72"/>
        <v>7</v>
      </c>
      <c r="U258" s="491">
        <v>7</v>
      </c>
      <c r="V258" s="492">
        <v>7</v>
      </c>
      <c r="W258" s="492">
        <v>7</v>
      </c>
      <c r="X258" s="493">
        <v>7</v>
      </c>
      <c r="Y258" s="417">
        <f t="shared" si="73"/>
        <v>7</v>
      </c>
      <c r="Z258" s="404">
        <f t="shared" si="82"/>
        <v>7</v>
      </c>
      <c r="AA258" s="401" t="str">
        <f t="shared" si="67"/>
        <v>B-</v>
      </c>
      <c r="AB258" s="423">
        <v>7</v>
      </c>
      <c r="AC258" s="632">
        <v>7</v>
      </c>
      <c r="AD258" s="412" t="str">
        <f t="shared" si="68"/>
        <v>B-</v>
      </c>
      <c r="AE258" s="408">
        <f t="shared" si="75"/>
        <v>7</v>
      </c>
      <c r="AF258" s="288"/>
      <c r="AG258" s="468">
        <f t="shared" si="76"/>
        <v>7</v>
      </c>
      <c r="AH258" s="480">
        <f t="shared" si="77"/>
        <v>4.8999999999999995</v>
      </c>
      <c r="AI258" s="474">
        <f t="shared" si="78"/>
        <v>2.1</v>
      </c>
      <c r="AJ258" s="477" t="str">
        <f t="shared" si="79"/>
        <v>B-</v>
      </c>
      <c r="AK258" s="483">
        <f t="shared" si="80"/>
        <v>7</v>
      </c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661"/>
      <c r="BD258" s="661"/>
      <c r="BE258" s="661"/>
      <c r="BF258" s="661"/>
    </row>
    <row r="259" spans="1:58" ht="62.25" x14ac:dyDescent="0.9">
      <c r="A259" s="430">
        <v>19</v>
      </c>
      <c r="B259" s="776">
        <f>DATOS!F26</f>
        <v>0</v>
      </c>
      <c r="C259" s="491">
        <v>7</v>
      </c>
      <c r="D259" s="492">
        <v>7</v>
      </c>
      <c r="E259" s="492">
        <v>7</v>
      </c>
      <c r="F259" s="493">
        <v>7</v>
      </c>
      <c r="G259" s="417">
        <f t="shared" si="69"/>
        <v>7</v>
      </c>
      <c r="H259" s="491">
        <v>7</v>
      </c>
      <c r="I259" s="492">
        <v>7</v>
      </c>
      <c r="J259" s="492">
        <v>7</v>
      </c>
      <c r="K259" s="493">
        <v>7</v>
      </c>
      <c r="L259" s="417">
        <f t="shared" si="70"/>
        <v>7</v>
      </c>
      <c r="M259" s="404">
        <f t="shared" si="81"/>
        <v>7</v>
      </c>
      <c r="N259" s="401" t="str">
        <f t="shared" si="66"/>
        <v>B-</v>
      </c>
      <c r="O259" s="396"/>
      <c r="P259" s="491">
        <v>7</v>
      </c>
      <c r="Q259" s="492">
        <v>7</v>
      </c>
      <c r="R259" s="492">
        <v>7</v>
      </c>
      <c r="S259" s="493">
        <v>7</v>
      </c>
      <c r="T259" s="420">
        <f t="shared" si="72"/>
        <v>7</v>
      </c>
      <c r="U259" s="491">
        <v>7</v>
      </c>
      <c r="V259" s="492">
        <v>7</v>
      </c>
      <c r="W259" s="492">
        <v>7</v>
      </c>
      <c r="X259" s="493">
        <v>7</v>
      </c>
      <c r="Y259" s="417">
        <f t="shared" si="73"/>
        <v>7</v>
      </c>
      <c r="Z259" s="404">
        <f t="shared" si="82"/>
        <v>7</v>
      </c>
      <c r="AA259" s="401" t="str">
        <f t="shared" si="67"/>
        <v>B-</v>
      </c>
      <c r="AB259" s="423">
        <v>7</v>
      </c>
      <c r="AC259" s="632">
        <v>7</v>
      </c>
      <c r="AD259" s="412" t="str">
        <f t="shared" si="68"/>
        <v>B-</v>
      </c>
      <c r="AE259" s="408">
        <f t="shared" si="75"/>
        <v>7</v>
      </c>
      <c r="AF259" s="288"/>
      <c r="AG259" s="468">
        <f t="shared" si="76"/>
        <v>7</v>
      </c>
      <c r="AH259" s="480">
        <f t="shared" si="77"/>
        <v>4.8999999999999995</v>
      </c>
      <c r="AI259" s="474">
        <f t="shared" si="78"/>
        <v>2.1</v>
      </c>
      <c r="AJ259" s="477" t="str">
        <f t="shared" si="79"/>
        <v>B-</v>
      </c>
      <c r="AK259" s="483">
        <f t="shared" si="80"/>
        <v>7</v>
      </c>
      <c r="AL259" s="661"/>
      <c r="AM259" s="661"/>
      <c r="AN259" s="661"/>
      <c r="AO259" s="661"/>
      <c r="AP259" s="661"/>
      <c r="AQ259" s="661"/>
      <c r="AR259" s="661"/>
      <c r="AS259" s="661"/>
      <c r="AT259" s="661"/>
      <c r="AU259" s="661"/>
      <c r="AV259" s="661"/>
      <c r="AW259" s="661"/>
      <c r="AX259" s="661"/>
      <c r="AY259" s="661"/>
      <c r="AZ259" s="661"/>
      <c r="BA259" s="661"/>
      <c r="BB259" s="661"/>
      <c r="BC259" s="661"/>
      <c r="BD259" s="661"/>
      <c r="BE259" s="661"/>
      <c r="BF259" s="661"/>
    </row>
    <row r="260" spans="1:58" ht="62.25" x14ac:dyDescent="0.9">
      <c r="A260" s="430">
        <v>20</v>
      </c>
      <c r="B260" s="776">
        <f>DATOS!F27</f>
        <v>0</v>
      </c>
      <c r="C260" s="491">
        <v>6</v>
      </c>
      <c r="D260" s="492">
        <v>6</v>
      </c>
      <c r="E260" s="492">
        <v>6</v>
      </c>
      <c r="F260" s="493">
        <v>6</v>
      </c>
      <c r="G260" s="417">
        <f t="shared" si="69"/>
        <v>6</v>
      </c>
      <c r="H260" s="491">
        <v>6</v>
      </c>
      <c r="I260" s="492">
        <v>6</v>
      </c>
      <c r="J260" s="492">
        <v>6</v>
      </c>
      <c r="K260" s="493">
        <v>6</v>
      </c>
      <c r="L260" s="417">
        <f t="shared" si="70"/>
        <v>6</v>
      </c>
      <c r="M260" s="404">
        <f t="shared" si="81"/>
        <v>6</v>
      </c>
      <c r="N260" s="401" t="str">
        <f t="shared" si="66"/>
        <v>C+</v>
      </c>
      <c r="O260" s="396"/>
      <c r="P260" s="491">
        <v>6</v>
      </c>
      <c r="Q260" s="492">
        <v>6</v>
      </c>
      <c r="R260" s="492">
        <v>6</v>
      </c>
      <c r="S260" s="493">
        <v>6</v>
      </c>
      <c r="T260" s="420">
        <f t="shared" si="72"/>
        <v>6</v>
      </c>
      <c r="U260" s="491">
        <v>6</v>
      </c>
      <c r="V260" s="492">
        <v>6</v>
      </c>
      <c r="W260" s="492">
        <v>6</v>
      </c>
      <c r="X260" s="493">
        <v>6</v>
      </c>
      <c r="Y260" s="417">
        <f t="shared" si="73"/>
        <v>6</v>
      </c>
      <c r="Z260" s="404">
        <f t="shared" si="82"/>
        <v>6</v>
      </c>
      <c r="AA260" s="401" t="str">
        <f t="shared" si="67"/>
        <v>C+</v>
      </c>
      <c r="AB260" s="423">
        <v>6</v>
      </c>
      <c r="AC260" s="632">
        <v>6</v>
      </c>
      <c r="AD260" s="412" t="str">
        <f t="shared" si="68"/>
        <v>C+</v>
      </c>
      <c r="AE260" s="408">
        <f t="shared" si="75"/>
        <v>6</v>
      </c>
      <c r="AF260" s="288"/>
      <c r="AG260" s="468">
        <f t="shared" si="76"/>
        <v>6</v>
      </c>
      <c r="AH260" s="480">
        <f t="shared" si="77"/>
        <v>4.1999999999999993</v>
      </c>
      <c r="AI260" s="474">
        <f t="shared" si="78"/>
        <v>1.7999999999999998</v>
      </c>
      <c r="AJ260" s="477" t="str">
        <f t="shared" si="79"/>
        <v>C+</v>
      </c>
      <c r="AK260" s="483">
        <f t="shared" si="80"/>
        <v>5.9999999999999991</v>
      </c>
      <c r="AL260" s="661"/>
      <c r="AM260" s="661"/>
      <c r="AN260" s="661"/>
      <c r="AO260" s="661"/>
      <c r="AP260" s="661"/>
      <c r="AQ260" s="661"/>
      <c r="AR260" s="661"/>
      <c r="AS260" s="661"/>
      <c r="AT260" s="661"/>
      <c r="AU260" s="661"/>
      <c r="AV260" s="661"/>
      <c r="AW260" s="661"/>
      <c r="AX260" s="661"/>
      <c r="AY260" s="661"/>
      <c r="AZ260" s="661"/>
      <c r="BA260" s="661"/>
      <c r="BB260" s="661"/>
      <c r="BC260" s="661"/>
      <c r="BD260" s="661"/>
      <c r="BE260" s="661"/>
      <c r="BF260" s="661"/>
    </row>
    <row r="261" spans="1:58" ht="62.25" x14ac:dyDescent="0.9">
      <c r="A261" s="430">
        <v>21</v>
      </c>
      <c r="B261" s="776">
        <f>DATOS!F28</f>
        <v>0</v>
      </c>
      <c r="C261" s="491">
        <v>6</v>
      </c>
      <c r="D261" s="492">
        <v>6</v>
      </c>
      <c r="E261" s="492">
        <v>6</v>
      </c>
      <c r="F261" s="493">
        <v>6</v>
      </c>
      <c r="G261" s="417">
        <f t="shared" si="69"/>
        <v>6</v>
      </c>
      <c r="H261" s="491">
        <v>6</v>
      </c>
      <c r="I261" s="492">
        <v>6</v>
      </c>
      <c r="J261" s="492">
        <v>6</v>
      </c>
      <c r="K261" s="493">
        <v>6</v>
      </c>
      <c r="L261" s="417">
        <f t="shared" si="70"/>
        <v>6</v>
      </c>
      <c r="M261" s="404">
        <f t="shared" si="81"/>
        <v>6</v>
      </c>
      <c r="N261" s="401" t="str">
        <f t="shared" si="66"/>
        <v>C+</v>
      </c>
      <c r="O261" s="396"/>
      <c r="P261" s="491">
        <v>6</v>
      </c>
      <c r="Q261" s="492">
        <v>6</v>
      </c>
      <c r="R261" s="492">
        <v>6</v>
      </c>
      <c r="S261" s="493">
        <v>6</v>
      </c>
      <c r="T261" s="420">
        <f t="shared" si="72"/>
        <v>6</v>
      </c>
      <c r="U261" s="491">
        <v>6</v>
      </c>
      <c r="V261" s="492">
        <v>6</v>
      </c>
      <c r="W261" s="492">
        <v>6</v>
      </c>
      <c r="X261" s="493">
        <v>6</v>
      </c>
      <c r="Y261" s="417">
        <f t="shared" si="73"/>
        <v>6</v>
      </c>
      <c r="Z261" s="404">
        <f t="shared" si="82"/>
        <v>6</v>
      </c>
      <c r="AA261" s="401" t="str">
        <f t="shared" si="67"/>
        <v>C+</v>
      </c>
      <c r="AB261" s="423">
        <v>6</v>
      </c>
      <c r="AC261" s="632">
        <v>6</v>
      </c>
      <c r="AD261" s="412" t="str">
        <f t="shared" si="68"/>
        <v>C+</v>
      </c>
      <c r="AE261" s="408">
        <f t="shared" si="75"/>
        <v>6</v>
      </c>
      <c r="AF261" s="288"/>
      <c r="AG261" s="468">
        <f t="shared" si="76"/>
        <v>6</v>
      </c>
      <c r="AH261" s="480">
        <f t="shared" si="77"/>
        <v>4.1999999999999993</v>
      </c>
      <c r="AI261" s="474">
        <f t="shared" si="78"/>
        <v>1.7999999999999998</v>
      </c>
      <c r="AJ261" s="477" t="str">
        <f t="shared" si="79"/>
        <v>C+</v>
      </c>
      <c r="AK261" s="483">
        <f t="shared" si="80"/>
        <v>5.9999999999999991</v>
      </c>
      <c r="AL261" s="661"/>
      <c r="AM261" s="661"/>
      <c r="AN261" s="661"/>
      <c r="AO261" s="661"/>
      <c r="AP261" s="661"/>
      <c r="AQ261" s="661"/>
      <c r="AR261" s="661"/>
      <c r="AS261" s="661"/>
      <c r="AT261" s="661"/>
      <c r="AU261" s="661"/>
      <c r="AV261" s="661"/>
      <c r="AW261" s="661"/>
      <c r="AX261" s="661"/>
      <c r="AY261" s="661"/>
      <c r="AZ261" s="661"/>
      <c r="BA261" s="661"/>
      <c r="BB261" s="661"/>
      <c r="BC261" s="661"/>
      <c r="BD261" s="661"/>
      <c r="BE261" s="661"/>
      <c r="BF261" s="661"/>
    </row>
    <row r="262" spans="1:58" ht="62.25" x14ac:dyDescent="0.9">
      <c r="A262" s="430">
        <v>22</v>
      </c>
      <c r="B262" s="776">
        <f>DATOS!F29</f>
        <v>0</v>
      </c>
      <c r="C262" s="491">
        <v>6</v>
      </c>
      <c r="D262" s="492">
        <v>6</v>
      </c>
      <c r="E262" s="492">
        <v>6</v>
      </c>
      <c r="F262" s="493">
        <v>6</v>
      </c>
      <c r="G262" s="417">
        <f t="shared" si="69"/>
        <v>6</v>
      </c>
      <c r="H262" s="491">
        <v>6</v>
      </c>
      <c r="I262" s="492">
        <v>6</v>
      </c>
      <c r="J262" s="492">
        <v>6</v>
      </c>
      <c r="K262" s="493">
        <v>6</v>
      </c>
      <c r="L262" s="417">
        <f t="shared" si="70"/>
        <v>6</v>
      </c>
      <c r="M262" s="404">
        <f t="shared" si="81"/>
        <v>6</v>
      </c>
      <c r="N262" s="401" t="str">
        <f t="shared" si="66"/>
        <v>C+</v>
      </c>
      <c r="O262" s="396"/>
      <c r="P262" s="491">
        <v>6</v>
      </c>
      <c r="Q262" s="492">
        <v>6</v>
      </c>
      <c r="R262" s="492">
        <v>6</v>
      </c>
      <c r="S262" s="493">
        <v>6</v>
      </c>
      <c r="T262" s="420">
        <f t="shared" si="72"/>
        <v>6</v>
      </c>
      <c r="U262" s="491">
        <v>6</v>
      </c>
      <c r="V262" s="492">
        <v>6</v>
      </c>
      <c r="W262" s="492">
        <v>6</v>
      </c>
      <c r="X262" s="493">
        <v>6</v>
      </c>
      <c r="Y262" s="417">
        <f t="shared" si="73"/>
        <v>6</v>
      </c>
      <c r="Z262" s="404">
        <f t="shared" si="82"/>
        <v>6</v>
      </c>
      <c r="AA262" s="401" t="str">
        <f t="shared" si="67"/>
        <v>C+</v>
      </c>
      <c r="AB262" s="423">
        <v>6</v>
      </c>
      <c r="AC262" s="632">
        <v>6</v>
      </c>
      <c r="AD262" s="412" t="str">
        <f t="shared" si="68"/>
        <v>C+</v>
      </c>
      <c r="AE262" s="408">
        <f t="shared" si="75"/>
        <v>6</v>
      </c>
      <c r="AF262" s="288"/>
      <c r="AG262" s="468">
        <f t="shared" si="76"/>
        <v>6</v>
      </c>
      <c r="AH262" s="480">
        <f t="shared" si="77"/>
        <v>4.1999999999999993</v>
      </c>
      <c r="AI262" s="474">
        <f t="shared" si="78"/>
        <v>1.7999999999999998</v>
      </c>
      <c r="AJ262" s="477" t="str">
        <f t="shared" si="79"/>
        <v>C+</v>
      </c>
      <c r="AK262" s="483">
        <f t="shared" si="80"/>
        <v>5.9999999999999991</v>
      </c>
      <c r="AL262" s="661"/>
      <c r="AM262" s="661"/>
      <c r="AN262" s="661"/>
      <c r="AO262" s="661"/>
      <c r="AP262" s="661"/>
      <c r="AQ262" s="661"/>
      <c r="AR262" s="661"/>
      <c r="AS262" s="661"/>
      <c r="AT262" s="661"/>
      <c r="AU262" s="661"/>
      <c r="AV262" s="661"/>
      <c r="AW262" s="661"/>
      <c r="AX262" s="661"/>
      <c r="AY262" s="661"/>
      <c r="AZ262" s="661"/>
      <c r="BA262" s="661"/>
      <c r="BB262" s="661"/>
      <c r="BC262" s="661"/>
      <c r="BD262" s="661"/>
      <c r="BE262" s="661"/>
      <c r="BF262" s="661"/>
    </row>
    <row r="263" spans="1:58" ht="62.25" x14ac:dyDescent="0.9">
      <c r="A263" s="430">
        <v>23</v>
      </c>
      <c r="B263" s="776">
        <f>DATOS!F30</f>
        <v>0</v>
      </c>
      <c r="C263" s="491">
        <v>5</v>
      </c>
      <c r="D263" s="492">
        <v>5</v>
      </c>
      <c r="E263" s="492">
        <v>5</v>
      </c>
      <c r="F263" s="493">
        <v>5</v>
      </c>
      <c r="G263" s="417">
        <f t="shared" si="69"/>
        <v>5</v>
      </c>
      <c r="H263" s="491">
        <v>5</v>
      </c>
      <c r="I263" s="492">
        <v>5</v>
      </c>
      <c r="J263" s="492">
        <v>5</v>
      </c>
      <c r="K263" s="493">
        <v>5</v>
      </c>
      <c r="L263" s="417">
        <f t="shared" si="70"/>
        <v>5</v>
      </c>
      <c r="M263" s="404">
        <f t="shared" si="81"/>
        <v>5</v>
      </c>
      <c r="N263" s="401" t="str">
        <f t="shared" si="66"/>
        <v>C-</v>
      </c>
      <c r="O263" s="396"/>
      <c r="P263" s="491">
        <v>5</v>
      </c>
      <c r="Q263" s="492">
        <v>5</v>
      </c>
      <c r="R263" s="492">
        <v>5</v>
      </c>
      <c r="S263" s="493">
        <v>5</v>
      </c>
      <c r="T263" s="420">
        <f t="shared" si="72"/>
        <v>5</v>
      </c>
      <c r="U263" s="491">
        <v>5</v>
      </c>
      <c r="V263" s="492">
        <v>5</v>
      </c>
      <c r="W263" s="492">
        <v>5</v>
      </c>
      <c r="X263" s="493">
        <v>5</v>
      </c>
      <c r="Y263" s="417">
        <f t="shared" si="73"/>
        <v>5</v>
      </c>
      <c r="Z263" s="404">
        <f t="shared" si="82"/>
        <v>5</v>
      </c>
      <c r="AA263" s="401" t="str">
        <f t="shared" si="67"/>
        <v>C-</v>
      </c>
      <c r="AB263" s="423">
        <v>5</v>
      </c>
      <c r="AC263" s="632">
        <v>5</v>
      </c>
      <c r="AD263" s="412" t="str">
        <f t="shared" si="68"/>
        <v>C-</v>
      </c>
      <c r="AE263" s="408">
        <f t="shared" si="75"/>
        <v>5</v>
      </c>
      <c r="AF263" s="288"/>
      <c r="AG263" s="468">
        <f t="shared" si="76"/>
        <v>5</v>
      </c>
      <c r="AH263" s="480">
        <f t="shared" si="77"/>
        <v>3.5</v>
      </c>
      <c r="AI263" s="474">
        <f t="shared" si="78"/>
        <v>1.5</v>
      </c>
      <c r="AJ263" s="477" t="str">
        <f t="shared" si="79"/>
        <v>C-</v>
      </c>
      <c r="AK263" s="483">
        <f t="shared" si="80"/>
        <v>5</v>
      </c>
      <c r="AL263" s="661"/>
      <c r="AM263" s="661"/>
      <c r="AN263" s="661"/>
      <c r="AO263" s="661"/>
      <c r="AP263" s="661"/>
      <c r="AQ263" s="661"/>
      <c r="AR263" s="661"/>
      <c r="AS263" s="661"/>
      <c r="AT263" s="661"/>
      <c r="AU263" s="661"/>
      <c r="AV263" s="661"/>
      <c r="AW263" s="661"/>
      <c r="AX263" s="661"/>
      <c r="AY263" s="661"/>
      <c r="AZ263" s="661"/>
      <c r="BA263" s="661"/>
      <c r="BB263" s="661"/>
      <c r="BC263" s="661"/>
      <c r="BD263" s="661"/>
      <c r="BE263" s="661"/>
      <c r="BF263" s="661"/>
    </row>
    <row r="264" spans="1:58" ht="62.25" x14ac:dyDescent="0.9">
      <c r="A264" s="430">
        <v>24</v>
      </c>
      <c r="B264" s="776">
        <f>DATOS!F31</f>
        <v>0</v>
      </c>
      <c r="C264" s="491">
        <v>5</v>
      </c>
      <c r="D264" s="492">
        <v>5</v>
      </c>
      <c r="E264" s="492">
        <v>5</v>
      </c>
      <c r="F264" s="493">
        <v>5</v>
      </c>
      <c r="G264" s="417">
        <f t="shared" si="69"/>
        <v>5</v>
      </c>
      <c r="H264" s="491">
        <v>5</v>
      </c>
      <c r="I264" s="492">
        <v>5</v>
      </c>
      <c r="J264" s="492">
        <v>5</v>
      </c>
      <c r="K264" s="493">
        <v>5</v>
      </c>
      <c r="L264" s="417">
        <f t="shared" si="70"/>
        <v>5</v>
      </c>
      <c r="M264" s="404">
        <f t="shared" si="81"/>
        <v>5</v>
      </c>
      <c r="N264" s="401" t="str">
        <f t="shared" si="66"/>
        <v>C-</v>
      </c>
      <c r="O264" s="396"/>
      <c r="P264" s="491">
        <v>5</v>
      </c>
      <c r="Q264" s="492">
        <v>5</v>
      </c>
      <c r="R264" s="492">
        <v>5</v>
      </c>
      <c r="S264" s="493">
        <v>5</v>
      </c>
      <c r="T264" s="420">
        <f t="shared" si="72"/>
        <v>5</v>
      </c>
      <c r="U264" s="491">
        <v>5</v>
      </c>
      <c r="V264" s="492">
        <v>5</v>
      </c>
      <c r="W264" s="492">
        <v>5</v>
      </c>
      <c r="X264" s="493">
        <v>5</v>
      </c>
      <c r="Y264" s="417">
        <f t="shared" si="73"/>
        <v>5</v>
      </c>
      <c r="Z264" s="404">
        <f t="shared" si="82"/>
        <v>5</v>
      </c>
      <c r="AA264" s="401" t="str">
        <f t="shared" si="67"/>
        <v>C-</v>
      </c>
      <c r="AB264" s="423">
        <v>5</v>
      </c>
      <c r="AC264" s="632">
        <v>5</v>
      </c>
      <c r="AD264" s="412" t="str">
        <f t="shared" si="68"/>
        <v>C-</v>
      </c>
      <c r="AE264" s="408">
        <f t="shared" si="75"/>
        <v>5</v>
      </c>
      <c r="AF264" s="288"/>
      <c r="AG264" s="468">
        <f t="shared" si="76"/>
        <v>5</v>
      </c>
      <c r="AH264" s="480">
        <f t="shared" si="77"/>
        <v>3.5</v>
      </c>
      <c r="AI264" s="474">
        <f t="shared" si="78"/>
        <v>1.5</v>
      </c>
      <c r="AJ264" s="477" t="str">
        <f t="shared" si="79"/>
        <v>C-</v>
      </c>
      <c r="AK264" s="483">
        <f t="shared" si="80"/>
        <v>5</v>
      </c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661"/>
      <c r="BD264" s="661"/>
      <c r="BE264" s="661"/>
      <c r="BF264" s="661"/>
    </row>
    <row r="265" spans="1:58" ht="62.25" x14ac:dyDescent="0.9">
      <c r="A265" s="430">
        <v>25</v>
      </c>
      <c r="B265" s="776">
        <f>DATOS!F32</f>
        <v>0</v>
      </c>
      <c r="C265" s="491">
        <v>5</v>
      </c>
      <c r="D265" s="492">
        <v>5</v>
      </c>
      <c r="E265" s="492">
        <v>5</v>
      </c>
      <c r="F265" s="493">
        <v>5</v>
      </c>
      <c r="G265" s="417">
        <f t="shared" si="69"/>
        <v>5</v>
      </c>
      <c r="H265" s="491">
        <v>5</v>
      </c>
      <c r="I265" s="492">
        <v>5</v>
      </c>
      <c r="J265" s="492">
        <v>5</v>
      </c>
      <c r="K265" s="493">
        <v>5</v>
      </c>
      <c r="L265" s="417">
        <f t="shared" si="70"/>
        <v>5</v>
      </c>
      <c r="M265" s="404">
        <f t="shared" si="81"/>
        <v>5</v>
      </c>
      <c r="N265" s="401" t="str">
        <f t="shared" si="66"/>
        <v>C-</v>
      </c>
      <c r="O265" s="396"/>
      <c r="P265" s="491">
        <v>5</v>
      </c>
      <c r="Q265" s="492">
        <v>5</v>
      </c>
      <c r="R265" s="492">
        <v>5</v>
      </c>
      <c r="S265" s="493">
        <v>5</v>
      </c>
      <c r="T265" s="420">
        <f t="shared" si="72"/>
        <v>5</v>
      </c>
      <c r="U265" s="491">
        <v>5</v>
      </c>
      <c r="V265" s="492">
        <v>5</v>
      </c>
      <c r="W265" s="492">
        <v>5</v>
      </c>
      <c r="X265" s="493">
        <v>5</v>
      </c>
      <c r="Y265" s="417">
        <f t="shared" si="73"/>
        <v>5</v>
      </c>
      <c r="Z265" s="404">
        <f t="shared" si="82"/>
        <v>5</v>
      </c>
      <c r="AA265" s="401" t="str">
        <f t="shared" si="67"/>
        <v>C-</v>
      </c>
      <c r="AB265" s="423">
        <v>5</v>
      </c>
      <c r="AC265" s="632">
        <v>5</v>
      </c>
      <c r="AD265" s="412" t="str">
        <f t="shared" si="68"/>
        <v>C-</v>
      </c>
      <c r="AE265" s="408">
        <f t="shared" si="75"/>
        <v>5</v>
      </c>
      <c r="AF265" s="288"/>
      <c r="AG265" s="468">
        <f t="shared" si="76"/>
        <v>5</v>
      </c>
      <c r="AH265" s="480">
        <f t="shared" si="77"/>
        <v>3.5</v>
      </c>
      <c r="AI265" s="474">
        <f t="shared" si="78"/>
        <v>1.5</v>
      </c>
      <c r="AJ265" s="477" t="str">
        <f t="shared" si="79"/>
        <v>C-</v>
      </c>
      <c r="AK265" s="483">
        <f t="shared" si="80"/>
        <v>5</v>
      </c>
      <c r="AL265" s="661"/>
      <c r="AM265" s="661"/>
      <c r="AN265" s="661"/>
      <c r="AO265" s="661"/>
      <c r="AP265" s="661"/>
      <c r="AQ265" s="661"/>
      <c r="AR265" s="661"/>
      <c r="AS265" s="661"/>
      <c r="AT265" s="661"/>
      <c r="AU265" s="661"/>
      <c r="AV265" s="661"/>
      <c r="AW265" s="661"/>
      <c r="AX265" s="661"/>
      <c r="AY265" s="661"/>
      <c r="AZ265" s="661"/>
      <c r="BA265" s="661"/>
      <c r="BB265" s="661"/>
      <c r="BC265" s="661"/>
      <c r="BD265" s="661"/>
      <c r="BE265" s="661"/>
      <c r="BF265" s="661"/>
    </row>
    <row r="266" spans="1:58" ht="62.25" x14ac:dyDescent="0.9">
      <c r="A266" s="430">
        <v>26</v>
      </c>
      <c r="B266" s="776">
        <f>DATOS!F33</f>
        <v>0</v>
      </c>
      <c r="C266" s="491">
        <v>4</v>
      </c>
      <c r="D266" s="492">
        <v>4</v>
      </c>
      <c r="E266" s="492">
        <v>4</v>
      </c>
      <c r="F266" s="493">
        <v>4</v>
      </c>
      <c r="G266" s="417">
        <f t="shared" si="69"/>
        <v>4</v>
      </c>
      <c r="H266" s="491">
        <v>4</v>
      </c>
      <c r="I266" s="492">
        <v>4</v>
      </c>
      <c r="J266" s="492">
        <v>4</v>
      </c>
      <c r="K266" s="493">
        <v>4</v>
      </c>
      <c r="L266" s="417">
        <f t="shared" si="70"/>
        <v>4</v>
      </c>
      <c r="M266" s="404">
        <f t="shared" si="81"/>
        <v>4</v>
      </c>
      <c r="N266" s="401" t="str">
        <f t="shared" si="66"/>
        <v>D+</v>
      </c>
      <c r="O266" s="396"/>
      <c r="P266" s="491">
        <v>4</v>
      </c>
      <c r="Q266" s="492">
        <v>4</v>
      </c>
      <c r="R266" s="492">
        <v>4</v>
      </c>
      <c r="S266" s="493">
        <v>4</v>
      </c>
      <c r="T266" s="420">
        <f t="shared" si="72"/>
        <v>4</v>
      </c>
      <c r="U266" s="491">
        <v>4</v>
      </c>
      <c r="V266" s="492">
        <v>4</v>
      </c>
      <c r="W266" s="492">
        <v>4</v>
      </c>
      <c r="X266" s="493">
        <v>4</v>
      </c>
      <c r="Y266" s="417">
        <f t="shared" si="73"/>
        <v>4</v>
      </c>
      <c r="Z266" s="404">
        <f t="shared" si="82"/>
        <v>4</v>
      </c>
      <c r="AA266" s="401" t="str">
        <f t="shared" si="67"/>
        <v>D+</v>
      </c>
      <c r="AB266" s="423">
        <v>4</v>
      </c>
      <c r="AC266" s="632">
        <v>4</v>
      </c>
      <c r="AD266" s="412" t="str">
        <f t="shared" si="68"/>
        <v>D+</v>
      </c>
      <c r="AE266" s="408">
        <f t="shared" si="75"/>
        <v>4</v>
      </c>
      <c r="AF266" s="288"/>
      <c r="AG266" s="468">
        <f t="shared" si="76"/>
        <v>4</v>
      </c>
      <c r="AH266" s="480">
        <f t="shared" si="77"/>
        <v>2.8</v>
      </c>
      <c r="AI266" s="474">
        <f t="shared" si="78"/>
        <v>1.2</v>
      </c>
      <c r="AJ266" s="477" t="str">
        <f t="shared" si="79"/>
        <v>D+</v>
      </c>
      <c r="AK266" s="483">
        <f t="shared" si="80"/>
        <v>4</v>
      </c>
      <c r="AL266" s="661"/>
      <c r="AM266" s="661"/>
      <c r="AN266" s="661"/>
      <c r="AO266" s="661"/>
      <c r="AP266" s="661"/>
      <c r="AQ266" s="661"/>
      <c r="AR266" s="661"/>
      <c r="AS266" s="661"/>
      <c r="AT266" s="661"/>
      <c r="AU266" s="661"/>
      <c r="AV266" s="661"/>
      <c r="AW266" s="661"/>
      <c r="AX266" s="661"/>
      <c r="AY266" s="661"/>
      <c r="AZ266" s="661"/>
      <c r="BA266" s="661"/>
      <c r="BB266" s="661"/>
      <c r="BC266" s="661"/>
      <c r="BD266" s="661"/>
      <c r="BE266" s="661"/>
      <c r="BF266" s="661"/>
    </row>
    <row r="267" spans="1:58" ht="62.25" x14ac:dyDescent="0.9">
      <c r="A267" s="430">
        <v>27</v>
      </c>
      <c r="B267" s="776">
        <f>DATOS!F34</f>
        <v>0</v>
      </c>
      <c r="C267" s="491">
        <v>4</v>
      </c>
      <c r="D267" s="492">
        <v>4</v>
      </c>
      <c r="E267" s="492">
        <v>4</v>
      </c>
      <c r="F267" s="493">
        <v>4</v>
      </c>
      <c r="G267" s="417">
        <f t="shared" si="69"/>
        <v>4</v>
      </c>
      <c r="H267" s="491">
        <v>4</v>
      </c>
      <c r="I267" s="492">
        <v>4</v>
      </c>
      <c r="J267" s="492">
        <v>4</v>
      </c>
      <c r="K267" s="493">
        <v>4</v>
      </c>
      <c r="L267" s="417">
        <f t="shared" si="70"/>
        <v>4</v>
      </c>
      <c r="M267" s="404">
        <f t="shared" si="81"/>
        <v>4</v>
      </c>
      <c r="N267" s="401" t="str">
        <f t="shared" si="66"/>
        <v>D+</v>
      </c>
      <c r="O267" s="396"/>
      <c r="P267" s="491">
        <v>4</v>
      </c>
      <c r="Q267" s="492">
        <v>4</v>
      </c>
      <c r="R267" s="492">
        <v>4</v>
      </c>
      <c r="S267" s="493">
        <v>4</v>
      </c>
      <c r="T267" s="420">
        <f t="shared" si="72"/>
        <v>4</v>
      </c>
      <c r="U267" s="491">
        <v>4</v>
      </c>
      <c r="V267" s="492">
        <v>4</v>
      </c>
      <c r="W267" s="492">
        <v>4</v>
      </c>
      <c r="X267" s="493">
        <v>4</v>
      </c>
      <c r="Y267" s="417">
        <f t="shared" si="73"/>
        <v>4</v>
      </c>
      <c r="Z267" s="404">
        <f t="shared" si="82"/>
        <v>4</v>
      </c>
      <c r="AA267" s="401" t="str">
        <f t="shared" si="67"/>
        <v>D+</v>
      </c>
      <c r="AB267" s="423">
        <v>4</v>
      </c>
      <c r="AC267" s="632">
        <v>4</v>
      </c>
      <c r="AD267" s="412" t="str">
        <f t="shared" si="68"/>
        <v>D+</v>
      </c>
      <c r="AE267" s="408">
        <f t="shared" si="75"/>
        <v>4</v>
      </c>
      <c r="AF267" s="288"/>
      <c r="AG267" s="468">
        <f t="shared" si="76"/>
        <v>4</v>
      </c>
      <c r="AH267" s="480">
        <f t="shared" si="77"/>
        <v>2.8</v>
      </c>
      <c r="AI267" s="474">
        <f t="shared" si="78"/>
        <v>1.2</v>
      </c>
      <c r="AJ267" s="477" t="str">
        <f t="shared" si="79"/>
        <v>D+</v>
      </c>
      <c r="AK267" s="483">
        <f t="shared" si="80"/>
        <v>4</v>
      </c>
      <c r="AL267" s="661"/>
      <c r="AM267" s="661"/>
      <c r="AN267" s="661"/>
      <c r="AO267" s="661"/>
      <c r="AP267" s="661"/>
      <c r="AQ267" s="661"/>
      <c r="AR267" s="661"/>
      <c r="AS267" s="661"/>
      <c r="AT267" s="661"/>
      <c r="AU267" s="661"/>
      <c r="AV267" s="661"/>
      <c r="AW267" s="661"/>
      <c r="AX267" s="661"/>
      <c r="AY267" s="661"/>
      <c r="AZ267" s="661"/>
      <c r="BA267" s="661"/>
      <c r="BB267" s="661"/>
      <c r="BC267" s="661"/>
      <c r="BD267" s="661"/>
      <c r="BE267" s="661"/>
      <c r="BF267" s="661"/>
    </row>
    <row r="268" spans="1:58" ht="62.25" x14ac:dyDescent="0.9">
      <c r="A268" s="430">
        <v>28</v>
      </c>
      <c r="B268" s="776">
        <f>DATOS!F35</f>
        <v>0</v>
      </c>
      <c r="C268" s="491">
        <v>4</v>
      </c>
      <c r="D268" s="492">
        <v>4</v>
      </c>
      <c r="E268" s="492">
        <v>4</v>
      </c>
      <c r="F268" s="493">
        <v>4</v>
      </c>
      <c r="G268" s="417">
        <f t="shared" si="69"/>
        <v>4</v>
      </c>
      <c r="H268" s="491">
        <v>4</v>
      </c>
      <c r="I268" s="492">
        <v>4</v>
      </c>
      <c r="J268" s="492">
        <v>4</v>
      </c>
      <c r="K268" s="493">
        <v>4</v>
      </c>
      <c r="L268" s="417">
        <f t="shared" si="70"/>
        <v>4</v>
      </c>
      <c r="M268" s="404">
        <f t="shared" si="81"/>
        <v>4</v>
      </c>
      <c r="N268" s="401" t="str">
        <f t="shared" si="66"/>
        <v>D+</v>
      </c>
      <c r="O268" s="396"/>
      <c r="P268" s="491">
        <v>4</v>
      </c>
      <c r="Q268" s="492">
        <v>4</v>
      </c>
      <c r="R268" s="492">
        <v>4</v>
      </c>
      <c r="S268" s="493">
        <v>4</v>
      </c>
      <c r="T268" s="420">
        <f t="shared" si="72"/>
        <v>4</v>
      </c>
      <c r="U268" s="491">
        <v>4</v>
      </c>
      <c r="V268" s="492">
        <v>4</v>
      </c>
      <c r="W268" s="492">
        <v>4</v>
      </c>
      <c r="X268" s="493">
        <v>4</v>
      </c>
      <c r="Y268" s="417">
        <f t="shared" si="73"/>
        <v>4</v>
      </c>
      <c r="Z268" s="404">
        <f t="shared" si="82"/>
        <v>4</v>
      </c>
      <c r="AA268" s="401" t="str">
        <f t="shared" si="67"/>
        <v>D+</v>
      </c>
      <c r="AB268" s="423">
        <v>4</v>
      </c>
      <c r="AC268" s="632">
        <v>4</v>
      </c>
      <c r="AD268" s="412" t="str">
        <f t="shared" si="68"/>
        <v>D+</v>
      </c>
      <c r="AE268" s="408">
        <f t="shared" si="75"/>
        <v>4</v>
      </c>
      <c r="AF268" s="288"/>
      <c r="AG268" s="468">
        <f t="shared" si="76"/>
        <v>4</v>
      </c>
      <c r="AH268" s="480">
        <f t="shared" si="77"/>
        <v>2.8</v>
      </c>
      <c r="AI268" s="474">
        <f t="shared" si="78"/>
        <v>1.2</v>
      </c>
      <c r="AJ268" s="477" t="str">
        <f t="shared" si="79"/>
        <v>D+</v>
      </c>
      <c r="AK268" s="483">
        <f t="shared" si="80"/>
        <v>4</v>
      </c>
      <c r="AL268" s="661"/>
      <c r="AM268" s="661"/>
      <c r="AN268" s="661"/>
      <c r="AO268" s="661"/>
      <c r="AP268" s="661"/>
      <c r="AQ268" s="661"/>
      <c r="AR268" s="661"/>
      <c r="AS268" s="661"/>
      <c r="AT268" s="661"/>
      <c r="AU268" s="661"/>
      <c r="AV268" s="661"/>
      <c r="AW268" s="661"/>
      <c r="AX268" s="661"/>
      <c r="AY268" s="661"/>
      <c r="AZ268" s="661"/>
      <c r="BA268" s="661"/>
      <c r="BB268" s="661"/>
      <c r="BC268" s="661"/>
      <c r="BD268" s="661"/>
      <c r="BE268" s="661"/>
      <c r="BF268" s="661"/>
    </row>
    <row r="269" spans="1:58" ht="62.25" x14ac:dyDescent="0.9">
      <c r="A269" s="430">
        <v>29</v>
      </c>
      <c r="B269" s="776">
        <f>DATOS!F36</f>
        <v>0</v>
      </c>
      <c r="C269" s="491">
        <v>5</v>
      </c>
      <c r="D269" s="492">
        <v>5</v>
      </c>
      <c r="E269" s="492">
        <v>5</v>
      </c>
      <c r="F269" s="493">
        <v>5</v>
      </c>
      <c r="G269" s="417">
        <f t="shared" si="69"/>
        <v>5</v>
      </c>
      <c r="H269" s="491">
        <v>5</v>
      </c>
      <c r="I269" s="492">
        <v>5</v>
      </c>
      <c r="J269" s="492">
        <v>5</v>
      </c>
      <c r="K269" s="493">
        <v>5</v>
      </c>
      <c r="L269" s="417">
        <f t="shared" si="70"/>
        <v>5</v>
      </c>
      <c r="M269" s="404">
        <f t="shared" si="81"/>
        <v>5</v>
      </c>
      <c r="N269" s="401" t="str">
        <f t="shared" si="66"/>
        <v>C-</v>
      </c>
      <c r="O269" s="396"/>
      <c r="P269" s="491">
        <v>5</v>
      </c>
      <c r="Q269" s="492">
        <v>5</v>
      </c>
      <c r="R269" s="492">
        <v>5</v>
      </c>
      <c r="S269" s="493">
        <v>5</v>
      </c>
      <c r="T269" s="420">
        <f t="shared" si="72"/>
        <v>5</v>
      </c>
      <c r="U269" s="491">
        <v>5</v>
      </c>
      <c r="V269" s="492">
        <v>5</v>
      </c>
      <c r="W269" s="492">
        <v>5</v>
      </c>
      <c r="X269" s="493">
        <v>5</v>
      </c>
      <c r="Y269" s="417">
        <f t="shared" si="73"/>
        <v>5</v>
      </c>
      <c r="Z269" s="404">
        <f t="shared" si="82"/>
        <v>5</v>
      </c>
      <c r="AA269" s="401" t="str">
        <f t="shared" si="67"/>
        <v>C-</v>
      </c>
      <c r="AB269" s="423">
        <v>5</v>
      </c>
      <c r="AC269" s="632">
        <v>5</v>
      </c>
      <c r="AD269" s="412" t="str">
        <f t="shared" si="68"/>
        <v>C-</v>
      </c>
      <c r="AE269" s="408">
        <f t="shared" si="75"/>
        <v>5</v>
      </c>
      <c r="AF269" s="288"/>
      <c r="AG269" s="468">
        <f t="shared" si="76"/>
        <v>5</v>
      </c>
      <c r="AH269" s="480">
        <f t="shared" si="77"/>
        <v>3.5</v>
      </c>
      <c r="AI269" s="474">
        <f t="shared" si="78"/>
        <v>1.5</v>
      </c>
      <c r="AJ269" s="477" t="str">
        <f t="shared" si="79"/>
        <v>C-</v>
      </c>
      <c r="AK269" s="483">
        <f t="shared" si="80"/>
        <v>5</v>
      </c>
      <c r="AL269" s="661"/>
      <c r="AM269" s="661"/>
      <c r="AN269" s="661"/>
      <c r="AO269" s="661"/>
      <c r="AP269" s="661"/>
      <c r="AQ269" s="661"/>
      <c r="AR269" s="661"/>
      <c r="AS269" s="661"/>
      <c r="AT269" s="661"/>
      <c r="AU269" s="661"/>
      <c r="AV269" s="661"/>
      <c r="AW269" s="661"/>
      <c r="AX269" s="661"/>
      <c r="AY269" s="661"/>
      <c r="AZ269" s="661"/>
      <c r="BA269" s="661"/>
      <c r="BB269" s="661"/>
      <c r="BC269" s="661"/>
      <c r="BD269" s="661"/>
      <c r="BE269" s="661"/>
      <c r="BF269" s="661"/>
    </row>
    <row r="270" spans="1:58" ht="62.25" x14ac:dyDescent="0.9">
      <c r="A270" s="430">
        <v>30</v>
      </c>
      <c r="B270" s="776">
        <f>DATOS!F37</f>
        <v>0</v>
      </c>
      <c r="C270" s="491">
        <v>3</v>
      </c>
      <c r="D270" s="492">
        <v>3</v>
      </c>
      <c r="E270" s="492">
        <v>3</v>
      </c>
      <c r="F270" s="493">
        <v>3</v>
      </c>
      <c r="G270" s="417">
        <f t="shared" si="69"/>
        <v>3</v>
      </c>
      <c r="H270" s="491">
        <v>3</v>
      </c>
      <c r="I270" s="492">
        <v>3</v>
      </c>
      <c r="J270" s="492">
        <v>3</v>
      </c>
      <c r="K270" s="493">
        <v>3</v>
      </c>
      <c r="L270" s="417">
        <f t="shared" si="70"/>
        <v>3</v>
      </c>
      <c r="M270" s="404">
        <f t="shared" si="81"/>
        <v>3</v>
      </c>
      <c r="N270" s="401" t="str">
        <f t="shared" si="66"/>
        <v>D-</v>
      </c>
      <c r="O270" s="396"/>
      <c r="P270" s="491">
        <v>3</v>
      </c>
      <c r="Q270" s="492">
        <v>3</v>
      </c>
      <c r="R270" s="492">
        <v>3</v>
      </c>
      <c r="S270" s="493">
        <v>3</v>
      </c>
      <c r="T270" s="420">
        <f t="shared" si="72"/>
        <v>3</v>
      </c>
      <c r="U270" s="491">
        <v>3</v>
      </c>
      <c r="V270" s="492">
        <v>3</v>
      </c>
      <c r="W270" s="492">
        <v>3</v>
      </c>
      <c r="X270" s="493">
        <v>3</v>
      </c>
      <c r="Y270" s="417">
        <f t="shared" si="73"/>
        <v>3</v>
      </c>
      <c r="Z270" s="404">
        <f t="shared" si="82"/>
        <v>3</v>
      </c>
      <c r="AA270" s="401" t="str">
        <f t="shared" si="67"/>
        <v>D-</v>
      </c>
      <c r="AB270" s="423">
        <v>3</v>
      </c>
      <c r="AC270" s="632">
        <v>3</v>
      </c>
      <c r="AD270" s="412" t="str">
        <f t="shared" si="68"/>
        <v>D-</v>
      </c>
      <c r="AE270" s="408">
        <f t="shared" si="75"/>
        <v>3</v>
      </c>
      <c r="AF270" s="288"/>
      <c r="AG270" s="468">
        <f t="shared" si="76"/>
        <v>3</v>
      </c>
      <c r="AH270" s="480">
        <f t="shared" si="77"/>
        <v>2.0999999999999996</v>
      </c>
      <c r="AI270" s="474">
        <f t="shared" si="78"/>
        <v>0.89999999999999991</v>
      </c>
      <c r="AJ270" s="477" t="str">
        <f t="shared" si="79"/>
        <v>D-</v>
      </c>
      <c r="AK270" s="483">
        <f t="shared" si="80"/>
        <v>2.9999999999999996</v>
      </c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661"/>
      <c r="BD270" s="661"/>
      <c r="BE270" s="661"/>
      <c r="BF270" s="661"/>
    </row>
    <row r="271" spans="1:58" ht="62.25" x14ac:dyDescent="0.9">
      <c r="A271" s="430">
        <v>31</v>
      </c>
      <c r="B271" s="776">
        <f>DATOS!F38</f>
        <v>0</v>
      </c>
      <c r="C271" s="491">
        <v>3</v>
      </c>
      <c r="D271" s="492">
        <v>3</v>
      </c>
      <c r="E271" s="492">
        <v>3</v>
      </c>
      <c r="F271" s="493">
        <v>3</v>
      </c>
      <c r="G271" s="417">
        <f t="shared" si="69"/>
        <v>3</v>
      </c>
      <c r="H271" s="491">
        <v>3</v>
      </c>
      <c r="I271" s="492">
        <v>3</v>
      </c>
      <c r="J271" s="492">
        <v>3</v>
      </c>
      <c r="K271" s="493">
        <v>3</v>
      </c>
      <c r="L271" s="417">
        <f t="shared" si="70"/>
        <v>3</v>
      </c>
      <c r="M271" s="404">
        <f t="shared" si="81"/>
        <v>3</v>
      </c>
      <c r="N271" s="401" t="str">
        <f t="shared" si="66"/>
        <v>D-</v>
      </c>
      <c r="O271" s="396"/>
      <c r="P271" s="491">
        <v>3</v>
      </c>
      <c r="Q271" s="492">
        <v>3</v>
      </c>
      <c r="R271" s="492">
        <v>3</v>
      </c>
      <c r="S271" s="493">
        <v>3</v>
      </c>
      <c r="T271" s="420">
        <f t="shared" si="72"/>
        <v>3</v>
      </c>
      <c r="U271" s="491">
        <v>3</v>
      </c>
      <c r="V271" s="492">
        <v>3</v>
      </c>
      <c r="W271" s="492">
        <v>3</v>
      </c>
      <c r="X271" s="493">
        <v>3</v>
      </c>
      <c r="Y271" s="417">
        <f t="shared" si="73"/>
        <v>3</v>
      </c>
      <c r="Z271" s="404">
        <f t="shared" si="82"/>
        <v>3</v>
      </c>
      <c r="AA271" s="401" t="str">
        <f t="shared" si="67"/>
        <v>D-</v>
      </c>
      <c r="AB271" s="423">
        <v>3</v>
      </c>
      <c r="AC271" s="632">
        <v>3</v>
      </c>
      <c r="AD271" s="412" t="str">
        <f t="shared" si="68"/>
        <v>D-</v>
      </c>
      <c r="AE271" s="408">
        <f t="shared" si="75"/>
        <v>3</v>
      </c>
      <c r="AF271" s="288"/>
      <c r="AG271" s="468">
        <f t="shared" si="76"/>
        <v>3</v>
      </c>
      <c r="AH271" s="480">
        <f t="shared" si="77"/>
        <v>2.0999999999999996</v>
      </c>
      <c r="AI271" s="474">
        <f t="shared" si="78"/>
        <v>0.89999999999999991</v>
      </c>
      <c r="AJ271" s="477" t="str">
        <f t="shared" si="79"/>
        <v>D-</v>
      </c>
      <c r="AK271" s="483">
        <f t="shared" si="80"/>
        <v>2.9999999999999996</v>
      </c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661"/>
      <c r="BD271" s="661"/>
      <c r="BE271" s="661"/>
      <c r="BF271" s="661"/>
    </row>
    <row r="272" spans="1:58" ht="62.25" x14ac:dyDescent="0.9">
      <c r="A272" s="430">
        <v>32</v>
      </c>
      <c r="B272" s="776">
        <f>DATOS!F39</f>
        <v>0</v>
      </c>
      <c r="C272" s="491">
        <v>3</v>
      </c>
      <c r="D272" s="492">
        <v>3</v>
      </c>
      <c r="E272" s="492">
        <v>3</v>
      </c>
      <c r="F272" s="493">
        <v>3</v>
      </c>
      <c r="G272" s="417">
        <f t="shared" si="69"/>
        <v>3</v>
      </c>
      <c r="H272" s="491">
        <v>3</v>
      </c>
      <c r="I272" s="492">
        <v>3</v>
      </c>
      <c r="J272" s="492">
        <v>3</v>
      </c>
      <c r="K272" s="493">
        <v>3</v>
      </c>
      <c r="L272" s="417">
        <f t="shared" si="70"/>
        <v>3</v>
      </c>
      <c r="M272" s="404">
        <f t="shared" si="81"/>
        <v>3</v>
      </c>
      <c r="N272" s="401" t="str">
        <f t="shared" si="66"/>
        <v>D-</v>
      </c>
      <c r="O272" s="396"/>
      <c r="P272" s="491">
        <v>3</v>
      </c>
      <c r="Q272" s="492">
        <v>3</v>
      </c>
      <c r="R272" s="492">
        <v>3</v>
      </c>
      <c r="S272" s="493">
        <v>3</v>
      </c>
      <c r="T272" s="420">
        <f t="shared" si="72"/>
        <v>3</v>
      </c>
      <c r="U272" s="491">
        <v>3</v>
      </c>
      <c r="V272" s="492">
        <v>3</v>
      </c>
      <c r="W272" s="492">
        <v>3</v>
      </c>
      <c r="X272" s="493">
        <v>3</v>
      </c>
      <c r="Y272" s="417">
        <f t="shared" si="73"/>
        <v>3</v>
      </c>
      <c r="Z272" s="404">
        <f t="shared" si="82"/>
        <v>3</v>
      </c>
      <c r="AA272" s="401" t="str">
        <f t="shared" si="67"/>
        <v>D-</v>
      </c>
      <c r="AB272" s="423">
        <v>3</v>
      </c>
      <c r="AC272" s="632">
        <v>3</v>
      </c>
      <c r="AD272" s="412" t="str">
        <f t="shared" si="68"/>
        <v>D-</v>
      </c>
      <c r="AE272" s="408">
        <f t="shared" si="75"/>
        <v>3</v>
      </c>
      <c r="AF272" s="288"/>
      <c r="AG272" s="468">
        <f t="shared" si="76"/>
        <v>3</v>
      </c>
      <c r="AH272" s="480">
        <f t="shared" si="77"/>
        <v>2.0999999999999996</v>
      </c>
      <c r="AI272" s="474">
        <f t="shared" si="78"/>
        <v>0.89999999999999991</v>
      </c>
      <c r="AJ272" s="477" t="str">
        <f t="shared" si="79"/>
        <v>D-</v>
      </c>
      <c r="AK272" s="483">
        <f t="shared" si="80"/>
        <v>2.9999999999999996</v>
      </c>
      <c r="AL272" s="661"/>
      <c r="AM272" s="661"/>
      <c r="AN272" s="661"/>
      <c r="AO272" s="661"/>
      <c r="AP272" s="661"/>
      <c r="AQ272" s="661"/>
      <c r="AR272" s="661"/>
      <c r="AS272" s="661"/>
      <c r="AT272" s="661"/>
      <c r="AU272" s="661"/>
      <c r="AV272" s="661"/>
      <c r="AW272" s="661"/>
      <c r="AX272" s="661"/>
      <c r="AY272" s="661"/>
      <c r="AZ272" s="661"/>
      <c r="BA272" s="661"/>
      <c r="BB272" s="661"/>
      <c r="BC272" s="661"/>
      <c r="BD272" s="661"/>
      <c r="BE272" s="661"/>
      <c r="BF272" s="661"/>
    </row>
    <row r="273" spans="1:58" ht="62.25" x14ac:dyDescent="0.9">
      <c r="A273" s="430">
        <v>33</v>
      </c>
      <c r="B273" s="776">
        <f>DATOS!F40</f>
        <v>0</v>
      </c>
      <c r="C273" s="491">
        <v>4</v>
      </c>
      <c r="D273" s="492">
        <v>4</v>
      </c>
      <c r="E273" s="492">
        <v>4</v>
      </c>
      <c r="F273" s="493">
        <v>4</v>
      </c>
      <c r="G273" s="417">
        <f t="shared" si="69"/>
        <v>4</v>
      </c>
      <c r="H273" s="491">
        <v>4</v>
      </c>
      <c r="I273" s="492">
        <v>4</v>
      </c>
      <c r="J273" s="492">
        <v>4</v>
      </c>
      <c r="K273" s="493">
        <v>4</v>
      </c>
      <c r="L273" s="417">
        <f t="shared" si="70"/>
        <v>4</v>
      </c>
      <c r="M273" s="404">
        <f t="shared" si="81"/>
        <v>4</v>
      </c>
      <c r="N273" s="401" t="str">
        <f t="shared" si="66"/>
        <v>D+</v>
      </c>
      <c r="O273" s="396"/>
      <c r="P273" s="491">
        <v>4</v>
      </c>
      <c r="Q273" s="492">
        <v>4</v>
      </c>
      <c r="R273" s="492">
        <v>4</v>
      </c>
      <c r="S273" s="493">
        <v>4</v>
      </c>
      <c r="T273" s="420">
        <f t="shared" si="72"/>
        <v>4</v>
      </c>
      <c r="U273" s="491">
        <v>4</v>
      </c>
      <c r="V273" s="492">
        <v>4</v>
      </c>
      <c r="W273" s="492">
        <v>4</v>
      </c>
      <c r="X273" s="493">
        <v>4</v>
      </c>
      <c r="Y273" s="417">
        <f t="shared" si="73"/>
        <v>4</v>
      </c>
      <c r="Z273" s="404">
        <f t="shared" si="82"/>
        <v>4</v>
      </c>
      <c r="AA273" s="401" t="str">
        <f t="shared" si="67"/>
        <v>D+</v>
      </c>
      <c r="AB273" s="423">
        <v>4</v>
      </c>
      <c r="AC273" s="632">
        <v>4</v>
      </c>
      <c r="AD273" s="412" t="str">
        <f t="shared" si="68"/>
        <v>D+</v>
      </c>
      <c r="AE273" s="408">
        <f t="shared" si="75"/>
        <v>4</v>
      </c>
      <c r="AF273" s="288"/>
      <c r="AG273" s="468">
        <f t="shared" si="76"/>
        <v>4</v>
      </c>
      <c r="AH273" s="480">
        <f t="shared" si="77"/>
        <v>2.8</v>
      </c>
      <c r="AI273" s="474">
        <f t="shared" si="78"/>
        <v>1.2</v>
      </c>
      <c r="AJ273" s="477" t="str">
        <f t="shared" si="79"/>
        <v>D+</v>
      </c>
      <c r="AK273" s="483">
        <f t="shared" si="80"/>
        <v>4</v>
      </c>
      <c r="AL273" s="661"/>
      <c r="AM273" s="661"/>
      <c r="AN273" s="661"/>
      <c r="AO273" s="661"/>
      <c r="AP273" s="661"/>
      <c r="AQ273" s="661"/>
      <c r="AR273" s="661"/>
      <c r="AS273" s="661"/>
      <c r="AT273" s="661"/>
      <c r="AU273" s="661"/>
      <c r="AV273" s="661"/>
      <c r="AW273" s="661"/>
      <c r="AX273" s="661"/>
      <c r="AY273" s="661"/>
      <c r="AZ273" s="661"/>
      <c r="BA273" s="661"/>
      <c r="BB273" s="661"/>
      <c r="BC273" s="661"/>
      <c r="BD273" s="661"/>
      <c r="BE273" s="661"/>
      <c r="BF273" s="661"/>
    </row>
    <row r="274" spans="1:58" ht="62.25" x14ac:dyDescent="0.9">
      <c r="A274" s="430">
        <v>34</v>
      </c>
      <c r="B274" s="776">
        <f>DATOS!F41</f>
        <v>0</v>
      </c>
      <c r="C274" s="491">
        <v>2</v>
      </c>
      <c r="D274" s="492">
        <v>2</v>
      </c>
      <c r="E274" s="492">
        <v>2</v>
      </c>
      <c r="F274" s="493">
        <v>2</v>
      </c>
      <c r="G274" s="417">
        <f t="shared" si="69"/>
        <v>2</v>
      </c>
      <c r="H274" s="491">
        <v>2</v>
      </c>
      <c r="I274" s="492">
        <v>2</v>
      </c>
      <c r="J274" s="492">
        <v>2</v>
      </c>
      <c r="K274" s="493">
        <v>2</v>
      </c>
      <c r="L274" s="417">
        <f t="shared" si="70"/>
        <v>2</v>
      </c>
      <c r="M274" s="404">
        <f t="shared" si="81"/>
        <v>2</v>
      </c>
      <c r="N274" s="401" t="str">
        <f t="shared" si="66"/>
        <v>E+</v>
      </c>
      <c r="O274" s="396"/>
      <c r="P274" s="491">
        <v>2</v>
      </c>
      <c r="Q274" s="492">
        <v>2</v>
      </c>
      <c r="R274" s="492">
        <v>2</v>
      </c>
      <c r="S274" s="493">
        <v>2</v>
      </c>
      <c r="T274" s="420">
        <f t="shared" si="72"/>
        <v>2</v>
      </c>
      <c r="U274" s="491">
        <v>2</v>
      </c>
      <c r="V274" s="492">
        <v>2</v>
      </c>
      <c r="W274" s="492">
        <v>2</v>
      </c>
      <c r="X274" s="493">
        <v>2</v>
      </c>
      <c r="Y274" s="417">
        <f t="shared" si="73"/>
        <v>2</v>
      </c>
      <c r="Z274" s="404">
        <f t="shared" si="82"/>
        <v>2</v>
      </c>
      <c r="AA274" s="401" t="str">
        <f t="shared" si="67"/>
        <v>E+</v>
      </c>
      <c r="AB274" s="423">
        <v>2</v>
      </c>
      <c r="AC274" s="632">
        <v>2</v>
      </c>
      <c r="AD274" s="412" t="str">
        <f t="shared" si="68"/>
        <v>E+</v>
      </c>
      <c r="AE274" s="408">
        <f t="shared" si="75"/>
        <v>2</v>
      </c>
      <c r="AF274" s="288"/>
      <c r="AG274" s="468">
        <f t="shared" si="76"/>
        <v>2</v>
      </c>
      <c r="AH274" s="480">
        <f t="shared" si="77"/>
        <v>1.4</v>
      </c>
      <c r="AI274" s="474">
        <f t="shared" si="78"/>
        <v>0.6</v>
      </c>
      <c r="AJ274" s="477" t="str">
        <f t="shared" si="79"/>
        <v>E+</v>
      </c>
      <c r="AK274" s="483">
        <f t="shared" si="80"/>
        <v>2</v>
      </c>
      <c r="AL274" s="661"/>
      <c r="AM274" s="661"/>
      <c r="AN274" s="661"/>
      <c r="AO274" s="661"/>
      <c r="AP274" s="661"/>
      <c r="AQ274" s="661"/>
      <c r="AR274" s="661"/>
      <c r="AS274" s="661"/>
      <c r="AT274" s="661"/>
      <c r="AU274" s="661"/>
      <c r="AV274" s="661"/>
      <c r="AW274" s="661"/>
      <c r="AX274" s="661"/>
      <c r="AY274" s="661"/>
      <c r="AZ274" s="661"/>
      <c r="BA274" s="661"/>
      <c r="BB274" s="661"/>
      <c r="BC274" s="661"/>
      <c r="BD274" s="661"/>
      <c r="BE274" s="661"/>
      <c r="BF274" s="661"/>
    </row>
    <row r="275" spans="1:58" ht="62.25" x14ac:dyDescent="0.9">
      <c r="A275" s="430">
        <v>35</v>
      </c>
      <c r="B275" s="776">
        <f>DATOS!F42</f>
        <v>0</v>
      </c>
      <c r="C275" s="491">
        <v>2</v>
      </c>
      <c r="D275" s="492">
        <v>2</v>
      </c>
      <c r="E275" s="492">
        <v>2</v>
      </c>
      <c r="F275" s="493">
        <v>2</v>
      </c>
      <c r="G275" s="417">
        <f t="shared" si="69"/>
        <v>2</v>
      </c>
      <c r="H275" s="491">
        <v>2</v>
      </c>
      <c r="I275" s="492">
        <v>2</v>
      </c>
      <c r="J275" s="492">
        <v>2</v>
      </c>
      <c r="K275" s="493">
        <v>2</v>
      </c>
      <c r="L275" s="417">
        <f t="shared" si="70"/>
        <v>2</v>
      </c>
      <c r="M275" s="404">
        <f t="shared" si="81"/>
        <v>2</v>
      </c>
      <c r="N275" s="401" t="str">
        <f t="shared" si="66"/>
        <v>E+</v>
      </c>
      <c r="O275" s="396"/>
      <c r="P275" s="491">
        <v>2</v>
      </c>
      <c r="Q275" s="492">
        <v>2</v>
      </c>
      <c r="R275" s="492">
        <v>2</v>
      </c>
      <c r="S275" s="493">
        <v>2</v>
      </c>
      <c r="T275" s="420">
        <f t="shared" si="72"/>
        <v>2</v>
      </c>
      <c r="U275" s="491">
        <v>2</v>
      </c>
      <c r="V275" s="492">
        <v>2</v>
      </c>
      <c r="W275" s="492">
        <v>2</v>
      </c>
      <c r="X275" s="493">
        <v>2</v>
      </c>
      <c r="Y275" s="417">
        <f t="shared" si="73"/>
        <v>2</v>
      </c>
      <c r="Z275" s="404">
        <f t="shared" si="82"/>
        <v>2</v>
      </c>
      <c r="AA275" s="401" t="str">
        <f t="shared" si="67"/>
        <v>E+</v>
      </c>
      <c r="AB275" s="423">
        <v>2</v>
      </c>
      <c r="AC275" s="632">
        <v>2</v>
      </c>
      <c r="AD275" s="412" t="str">
        <f t="shared" si="68"/>
        <v>E+</v>
      </c>
      <c r="AE275" s="408">
        <f t="shared" si="75"/>
        <v>2</v>
      </c>
      <c r="AF275" s="288"/>
      <c r="AG275" s="468">
        <f t="shared" si="76"/>
        <v>2</v>
      </c>
      <c r="AH275" s="480">
        <f t="shared" si="77"/>
        <v>1.4</v>
      </c>
      <c r="AI275" s="474">
        <f t="shared" si="78"/>
        <v>0.6</v>
      </c>
      <c r="AJ275" s="477" t="str">
        <f t="shared" si="79"/>
        <v>E+</v>
      </c>
      <c r="AK275" s="483">
        <f t="shared" si="80"/>
        <v>2</v>
      </c>
      <c r="AL275" s="661"/>
      <c r="AM275" s="661"/>
      <c r="AN275" s="661"/>
      <c r="AO275" s="661"/>
      <c r="AP275" s="661"/>
      <c r="AQ275" s="661"/>
      <c r="AR275" s="661"/>
      <c r="AS275" s="661"/>
      <c r="AT275" s="661"/>
      <c r="AU275" s="661"/>
      <c r="AV275" s="661"/>
      <c r="AW275" s="661"/>
      <c r="AX275" s="661"/>
      <c r="AY275" s="661"/>
      <c r="AZ275" s="661"/>
      <c r="BA275" s="661"/>
      <c r="BB275" s="661"/>
      <c r="BC275" s="661"/>
      <c r="BD275" s="661"/>
      <c r="BE275" s="661"/>
      <c r="BF275" s="661"/>
    </row>
    <row r="276" spans="1:58" ht="62.25" x14ac:dyDescent="0.9">
      <c r="A276" s="430">
        <v>36</v>
      </c>
      <c r="B276" s="776">
        <f>DATOS!F43</f>
        <v>0</v>
      </c>
      <c r="C276" s="491">
        <v>2</v>
      </c>
      <c r="D276" s="492">
        <v>2</v>
      </c>
      <c r="E276" s="492">
        <v>2</v>
      </c>
      <c r="F276" s="493">
        <v>2</v>
      </c>
      <c r="G276" s="417">
        <f t="shared" si="69"/>
        <v>2</v>
      </c>
      <c r="H276" s="491">
        <v>2</v>
      </c>
      <c r="I276" s="492">
        <v>2</v>
      </c>
      <c r="J276" s="492">
        <v>2</v>
      </c>
      <c r="K276" s="493">
        <v>2</v>
      </c>
      <c r="L276" s="417">
        <f t="shared" si="70"/>
        <v>2</v>
      </c>
      <c r="M276" s="404">
        <f t="shared" si="81"/>
        <v>2</v>
      </c>
      <c r="N276" s="401" t="str">
        <f t="shared" si="66"/>
        <v>E+</v>
      </c>
      <c r="O276" s="396"/>
      <c r="P276" s="491">
        <v>2</v>
      </c>
      <c r="Q276" s="492">
        <v>2</v>
      </c>
      <c r="R276" s="492">
        <v>2</v>
      </c>
      <c r="S276" s="493">
        <v>2</v>
      </c>
      <c r="T276" s="420">
        <f t="shared" si="72"/>
        <v>2</v>
      </c>
      <c r="U276" s="491">
        <v>2</v>
      </c>
      <c r="V276" s="492">
        <v>2</v>
      </c>
      <c r="W276" s="492">
        <v>2</v>
      </c>
      <c r="X276" s="493">
        <v>2</v>
      </c>
      <c r="Y276" s="417">
        <f t="shared" si="73"/>
        <v>2</v>
      </c>
      <c r="Z276" s="404">
        <f t="shared" si="82"/>
        <v>2</v>
      </c>
      <c r="AA276" s="401" t="str">
        <f t="shared" si="67"/>
        <v>E+</v>
      </c>
      <c r="AB276" s="423">
        <v>2</v>
      </c>
      <c r="AC276" s="632">
        <v>2</v>
      </c>
      <c r="AD276" s="412" t="str">
        <f t="shared" si="68"/>
        <v>E+</v>
      </c>
      <c r="AE276" s="408">
        <f t="shared" si="75"/>
        <v>2</v>
      </c>
      <c r="AF276" s="288"/>
      <c r="AG276" s="468">
        <f t="shared" si="76"/>
        <v>2</v>
      </c>
      <c r="AH276" s="480">
        <f t="shared" si="77"/>
        <v>1.4</v>
      </c>
      <c r="AI276" s="474">
        <f t="shared" si="78"/>
        <v>0.6</v>
      </c>
      <c r="AJ276" s="477" t="str">
        <f t="shared" si="79"/>
        <v>E+</v>
      </c>
      <c r="AK276" s="483">
        <f t="shared" si="80"/>
        <v>2</v>
      </c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661"/>
      <c r="BD276" s="661"/>
      <c r="BE276" s="661"/>
      <c r="BF276" s="661"/>
    </row>
    <row r="277" spans="1:58" ht="62.25" x14ac:dyDescent="0.9">
      <c r="A277" s="430">
        <v>37</v>
      </c>
      <c r="B277" s="776">
        <f>DATOS!F44</f>
        <v>0</v>
      </c>
      <c r="C277" s="491">
        <v>1</v>
      </c>
      <c r="D277" s="492">
        <v>1</v>
      </c>
      <c r="E277" s="492">
        <v>1</v>
      </c>
      <c r="F277" s="493">
        <v>1</v>
      </c>
      <c r="G277" s="417">
        <f t="shared" si="69"/>
        <v>1</v>
      </c>
      <c r="H277" s="491">
        <v>1</v>
      </c>
      <c r="I277" s="492">
        <v>1</v>
      </c>
      <c r="J277" s="492">
        <v>1</v>
      </c>
      <c r="K277" s="493">
        <v>1</v>
      </c>
      <c r="L277" s="417">
        <f t="shared" si="70"/>
        <v>1</v>
      </c>
      <c r="M277" s="404">
        <f t="shared" si="81"/>
        <v>1</v>
      </c>
      <c r="N277" s="401" t="str">
        <f t="shared" si="66"/>
        <v>E-</v>
      </c>
      <c r="O277" s="396"/>
      <c r="P277" s="491">
        <v>1</v>
      </c>
      <c r="Q277" s="492">
        <v>1</v>
      </c>
      <c r="R277" s="492">
        <v>1</v>
      </c>
      <c r="S277" s="493">
        <v>1</v>
      </c>
      <c r="T277" s="420">
        <f t="shared" si="72"/>
        <v>1</v>
      </c>
      <c r="U277" s="491">
        <v>1</v>
      </c>
      <c r="V277" s="492">
        <v>1</v>
      </c>
      <c r="W277" s="492">
        <v>1</v>
      </c>
      <c r="X277" s="493">
        <v>1</v>
      </c>
      <c r="Y277" s="417">
        <f t="shared" si="73"/>
        <v>1</v>
      </c>
      <c r="Z277" s="404">
        <f t="shared" si="82"/>
        <v>1</v>
      </c>
      <c r="AA277" s="401" t="str">
        <f t="shared" si="67"/>
        <v>E-</v>
      </c>
      <c r="AB277" s="423">
        <v>1</v>
      </c>
      <c r="AC277" s="632">
        <v>1</v>
      </c>
      <c r="AD277" s="412" t="str">
        <f t="shared" si="68"/>
        <v>E-</v>
      </c>
      <c r="AE277" s="408">
        <f t="shared" si="75"/>
        <v>1</v>
      </c>
      <c r="AF277" s="288"/>
      <c r="AG277" s="468">
        <f t="shared" si="76"/>
        <v>1</v>
      </c>
      <c r="AH277" s="480">
        <f t="shared" si="77"/>
        <v>0.7</v>
      </c>
      <c r="AI277" s="474">
        <f t="shared" si="78"/>
        <v>0.3</v>
      </c>
      <c r="AJ277" s="477" t="str">
        <f t="shared" si="79"/>
        <v>E-</v>
      </c>
      <c r="AK277" s="483">
        <f t="shared" si="80"/>
        <v>1</v>
      </c>
      <c r="AL277" s="661"/>
      <c r="AM277" s="661"/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661"/>
      <c r="BD277" s="661"/>
      <c r="BE277" s="661"/>
      <c r="BF277" s="661"/>
    </row>
    <row r="278" spans="1:58" ht="62.25" x14ac:dyDescent="0.9">
      <c r="A278" s="430">
        <v>38</v>
      </c>
      <c r="B278" s="776">
        <f>DATOS!F45</f>
        <v>0</v>
      </c>
      <c r="C278" s="491">
        <v>1</v>
      </c>
      <c r="D278" s="492">
        <v>1</v>
      </c>
      <c r="E278" s="492">
        <v>1</v>
      </c>
      <c r="F278" s="493">
        <v>1</v>
      </c>
      <c r="G278" s="417">
        <f t="shared" si="69"/>
        <v>1</v>
      </c>
      <c r="H278" s="491">
        <v>1</v>
      </c>
      <c r="I278" s="492">
        <v>1</v>
      </c>
      <c r="J278" s="492">
        <v>1</v>
      </c>
      <c r="K278" s="493">
        <v>1</v>
      </c>
      <c r="L278" s="417">
        <f t="shared" si="70"/>
        <v>1</v>
      </c>
      <c r="M278" s="404">
        <f t="shared" si="81"/>
        <v>1</v>
      </c>
      <c r="N278" s="401" t="str">
        <f t="shared" si="66"/>
        <v>E-</v>
      </c>
      <c r="O278" s="396"/>
      <c r="P278" s="491">
        <v>1</v>
      </c>
      <c r="Q278" s="492">
        <v>1</v>
      </c>
      <c r="R278" s="492">
        <v>1</v>
      </c>
      <c r="S278" s="493">
        <v>1</v>
      </c>
      <c r="T278" s="420">
        <f t="shared" si="72"/>
        <v>1</v>
      </c>
      <c r="U278" s="491">
        <v>1</v>
      </c>
      <c r="V278" s="492">
        <v>1</v>
      </c>
      <c r="W278" s="492">
        <v>1</v>
      </c>
      <c r="X278" s="493">
        <v>1</v>
      </c>
      <c r="Y278" s="417">
        <f t="shared" si="73"/>
        <v>1</v>
      </c>
      <c r="Z278" s="404">
        <f t="shared" si="82"/>
        <v>1</v>
      </c>
      <c r="AA278" s="401" t="str">
        <f t="shared" si="67"/>
        <v>E-</v>
      </c>
      <c r="AB278" s="423">
        <v>1</v>
      </c>
      <c r="AC278" s="632">
        <v>1</v>
      </c>
      <c r="AD278" s="412" t="str">
        <f t="shared" si="68"/>
        <v>E-</v>
      </c>
      <c r="AE278" s="408">
        <f t="shared" si="75"/>
        <v>1</v>
      </c>
      <c r="AF278" s="288"/>
      <c r="AG278" s="468">
        <f t="shared" si="76"/>
        <v>1</v>
      </c>
      <c r="AH278" s="480">
        <f t="shared" si="77"/>
        <v>0.7</v>
      </c>
      <c r="AI278" s="474">
        <f t="shared" si="78"/>
        <v>0.3</v>
      </c>
      <c r="AJ278" s="477" t="str">
        <f t="shared" si="79"/>
        <v>E-</v>
      </c>
      <c r="AK278" s="483">
        <f t="shared" si="80"/>
        <v>1</v>
      </c>
      <c r="AL278" s="661"/>
      <c r="AM278" s="661"/>
      <c r="AN278" s="661"/>
      <c r="AO278" s="661"/>
      <c r="AP278" s="661"/>
      <c r="AQ278" s="661"/>
      <c r="AR278" s="661"/>
      <c r="AS278" s="661"/>
      <c r="AT278" s="661"/>
      <c r="AU278" s="661"/>
      <c r="AV278" s="661"/>
      <c r="AW278" s="661"/>
      <c r="AX278" s="661"/>
      <c r="AY278" s="661"/>
      <c r="AZ278" s="661"/>
      <c r="BA278" s="661"/>
      <c r="BB278" s="661"/>
      <c r="BC278" s="661"/>
      <c r="BD278" s="661"/>
      <c r="BE278" s="661"/>
      <c r="BF278" s="661"/>
    </row>
    <row r="279" spans="1:58" ht="62.25" x14ac:dyDescent="0.9">
      <c r="A279" s="430">
        <v>39</v>
      </c>
      <c r="B279" s="776">
        <f>DATOS!F46</f>
        <v>0</v>
      </c>
      <c r="C279" s="491">
        <v>1</v>
      </c>
      <c r="D279" s="492">
        <v>1</v>
      </c>
      <c r="E279" s="492">
        <v>1</v>
      </c>
      <c r="F279" s="493">
        <v>1</v>
      </c>
      <c r="G279" s="417">
        <f t="shared" si="69"/>
        <v>1</v>
      </c>
      <c r="H279" s="491">
        <v>1</v>
      </c>
      <c r="I279" s="492">
        <v>1</v>
      </c>
      <c r="J279" s="492">
        <v>1</v>
      </c>
      <c r="K279" s="493">
        <v>1</v>
      </c>
      <c r="L279" s="417">
        <f t="shared" si="70"/>
        <v>1</v>
      </c>
      <c r="M279" s="404">
        <f t="shared" si="81"/>
        <v>1</v>
      </c>
      <c r="N279" s="401" t="str">
        <f t="shared" si="66"/>
        <v>E-</v>
      </c>
      <c r="O279" s="396"/>
      <c r="P279" s="491">
        <v>1</v>
      </c>
      <c r="Q279" s="492">
        <v>1</v>
      </c>
      <c r="R279" s="492">
        <v>1</v>
      </c>
      <c r="S279" s="493">
        <v>1</v>
      </c>
      <c r="T279" s="420">
        <f t="shared" si="72"/>
        <v>1</v>
      </c>
      <c r="U279" s="491">
        <v>1</v>
      </c>
      <c r="V279" s="492">
        <v>1</v>
      </c>
      <c r="W279" s="492">
        <v>1</v>
      </c>
      <c r="X279" s="493">
        <v>1</v>
      </c>
      <c r="Y279" s="417">
        <f t="shared" si="73"/>
        <v>1</v>
      </c>
      <c r="Z279" s="404">
        <f t="shared" si="82"/>
        <v>1</v>
      </c>
      <c r="AA279" s="401" t="str">
        <f t="shared" si="67"/>
        <v>E-</v>
      </c>
      <c r="AB279" s="423">
        <v>1</v>
      </c>
      <c r="AC279" s="632">
        <v>1</v>
      </c>
      <c r="AD279" s="412" t="str">
        <f t="shared" si="68"/>
        <v>E-</v>
      </c>
      <c r="AE279" s="408">
        <f t="shared" si="75"/>
        <v>1</v>
      </c>
      <c r="AF279" s="288"/>
      <c r="AG279" s="468">
        <f t="shared" si="76"/>
        <v>1</v>
      </c>
      <c r="AH279" s="480">
        <f t="shared" si="77"/>
        <v>0.7</v>
      </c>
      <c r="AI279" s="474">
        <f t="shared" si="78"/>
        <v>0.3</v>
      </c>
      <c r="AJ279" s="477" t="str">
        <f t="shared" si="79"/>
        <v>E-</v>
      </c>
      <c r="AK279" s="483">
        <f t="shared" si="80"/>
        <v>1</v>
      </c>
      <c r="AL279" s="661"/>
      <c r="AM279" s="661"/>
      <c r="AN279" s="661"/>
      <c r="AO279" s="661"/>
      <c r="AP279" s="661"/>
      <c r="AQ279" s="661"/>
      <c r="AR279" s="661"/>
      <c r="AS279" s="661"/>
      <c r="AT279" s="661"/>
      <c r="AU279" s="661"/>
      <c r="AV279" s="661"/>
      <c r="AW279" s="661"/>
      <c r="AX279" s="661"/>
      <c r="AY279" s="661"/>
      <c r="AZ279" s="661"/>
      <c r="BA279" s="661"/>
      <c r="BB279" s="661"/>
      <c r="BC279" s="661"/>
      <c r="BD279" s="661"/>
      <c r="BE279" s="661"/>
      <c r="BF279" s="661"/>
    </row>
    <row r="280" spans="1:58" ht="63" thickBot="1" x14ac:dyDescent="0.95">
      <c r="A280" s="431">
        <v>40</v>
      </c>
      <c r="B280" s="777">
        <f>DATOS!F47</f>
        <v>0</v>
      </c>
      <c r="C280" s="494">
        <v>1</v>
      </c>
      <c r="D280" s="495">
        <v>1</v>
      </c>
      <c r="E280" s="495">
        <v>1</v>
      </c>
      <c r="F280" s="496">
        <v>1</v>
      </c>
      <c r="G280" s="418">
        <f t="shared" si="69"/>
        <v>1</v>
      </c>
      <c r="H280" s="494">
        <v>1</v>
      </c>
      <c r="I280" s="495">
        <v>1</v>
      </c>
      <c r="J280" s="495">
        <v>1</v>
      </c>
      <c r="K280" s="496">
        <v>1</v>
      </c>
      <c r="L280" s="418">
        <f t="shared" si="70"/>
        <v>1</v>
      </c>
      <c r="M280" s="405">
        <f t="shared" si="81"/>
        <v>1</v>
      </c>
      <c r="N280" s="402" t="str">
        <f t="shared" si="66"/>
        <v>E-</v>
      </c>
      <c r="O280" s="397"/>
      <c r="P280" s="494">
        <v>1</v>
      </c>
      <c r="Q280" s="495">
        <v>1</v>
      </c>
      <c r="R280" s="495">
        <v>1</v>
      </c>
      <c r="S280" s="496">
        <v>1</v>
      </c>
      <c r="T280" s="421">
        <f t="shared" si="72"/>
        <v>1</v>
      </c>
      <c r="U280" s="494">
        <v>1</v>
      </c>
      <c r="V280" s="495">
        <v>1</v>
      </c>
      <c r="W280" s="495">
        <v>1</v>
      </c>
      <c r="X280" s="496">
        <v>1</v>
      </c>
      <c r="Y280" s="418">
        <f t="shared" si="73"/>
        <v>1</v>
      </c>
      <c r="Z280" s="405">
        <f t="shared" si="82"/>
        <v>1</v>
      </c>
      <c r="AA280" s="402" t="str">
        <f t="shared" si="67"/>
        <v>E-</v>
      </c>
      <c r="AB280" s="424">
        <v>1</v>
      </c>
      <c r="AC280" s="633">
        <v>1</v>
      </c>
      <c r="AD280" s="413" t="str">
        <f t="shared" si="68"/>
        <v>E-</v>
      </c>
      <c r="AE280" s="409">
        <f t="shared" si="75"/>
        <v>1</v>
      </c>
      <c r="AF280" s="289"/>
      <c r="AG280" s="469">
        <f t="shared" si="76"/>
        <v>1</v>
      </c>
      <c r="AH280" s="481">
        <f t="shared" si="77"/>
        <v>0.7</v>
      </c>
      <c r="AI280" s="475">
        <f t="shared" si="78"/>
        <v>0.3</v>
      </c>
      <c r="AJ280" s="478" t="str">
        <f t="shared" si="79"/>
        <v>E-</v>
      </c>
      <c r="AK280" s="484">
        <f t="shared" si="80"/>
        <v>1</v>
      </c>
      <c r="AL280" s="661"/>
      <c r="AM280" s="661"/>
      <c r="AN280" s="661"/>
      <c r="AO280" s="661"/>
      <c r="AP280" s="661"/>
      <c r="AQ280" s="661"/>
      <c r="AR280" s="661"/>
      <c r="AS280" s="661"/>
      <c r="AT280" s="661"/>
      <c r="AU280" s="661"/>
      <c r="AV280" s="661"/>
      <c r="AW280" s="661"/>
      <c r="AX280" s="661"/>
      <c r="AY280" s="661"/>
      <c r="AZ280" s="661"/>
      <c r="BA280" s="661"/>
      <c r="BB280" s="661"/>
      <c r="BC280" s="661"/>
      <c r="BD280" s="661"/>
      <c r="BE280" s="661"/>
      <c r="BF280" s="661"/>
    </row>
    <row r="281" spans="1:58" ht="63" thickBot="1" x14ac:dyDescent="0.95">
      <c r="A281" s="385"/>
      <c r="E281" s="442" t="s">
        <v>168</v>
      </c>
      <c r="F281" s="440" t="s">
        <v>929</v>
      </c>
      <c r="G281" s="441" t="s">
        <v>169</v>
      </c>
      <c r="H281" s="384"/>
      <c r="I281" s="384"/>
      <c r="J281" s="384"/>
      <c r="K281" s="384"/>
      <c r="L281" s="224"/>
      <c r="M281" s="224"/>
      <c r="N281" s="224"/>
      <c r="O281" s="224"/>
      <c r="P281" s="384"/>
      <c r="Q281" s="384"/>
      <c r="R281" s="384"/>
      <c r="S281" s="384"/>
      <c r="T281" s="224"/>
      <c r="U281" s="384"/>
      <c r="V281" s="384"/>
      <c r="W281" s="384"/>
      <c r="X281" s="384"/>
      <c r="Y281" s="377"/>
      <c r="Z281" s="377"/>
      <c r="AA281" s="377"/>
      <c r="AB281" s="377"/>
      <c r="AC281" s="1040" t="s">
        <v>157</v>
      </c>
      <c r="AD281" s="1041"/>
      <c r="AE281" s="378">
        <f>AVERAGE(AE241:AE261)</f>
        <v>8.4285714285714288</v>
      </c>
      <c r="AF281" s="228"/>
      <c r="AG281" s="381"/>
      <c r="AH281" s="1040" t="s">
        <v>157</v>
      </c>
      <c r="AI281" s="1322"/>
      <c r="AJ281" s="470"/>
      <c r="AK281" s="471">
        <f>AVERAGE(AK241:AK261)</f>
        <v>8.4285714285714288</v>
      </c>
      <c r="AL281" s="662"/>
      <c r="AM281" s="662"/>
      <c r="AN281" s="662"/>
      <c r="AO281" s="662"/>
      <c r="AP281" s="662"/>
      <c r="AQ281" s="662"/>
      <c r="AR281" s="662"/>
      <c r="AS281" s="662"/>
      <c r="AT281" s="662"/>
      <c r="AU281" s="662"/>
      <c r="AV281" s="662"/>
      <c r="AW281" s="662"/>
      <c r="AX281" s="662"/>
      <c r="AY281" s="662"/>
      <c r="AZ281" s="662"/>
      <c r="BA281" s="662"/>
      <c r="BB281" s="662"/>
      <c r="BC281" s="662"/>
      <c r="BD281" s="662"/>
      <c r="BE281" s="662"/>
      <c r="BF281" s="662"/>
    </row>
    <row r="282" spans="1:58" ht="63" thickBot="1" x14ac:dyDescent="0.95">
      <c r="A282" s="385"/>
      <c r="B282" s="1042" t="s">
        <v>228</v>
      </c>
      <c r="C282" s="1043"/>
      <c r="D282" s="1044"/>
      <c r="E282" s="443" t="s">
        <v>170</v>
      </c>
      <c r="F282" s="444">
        <f>COUNTIFS($V$14:$V$53, "&gt;=8", $V$14:$V$53, "&lt;=10")</f>
        <v>14</v>
      </c>
      <c r="G282" s="449">
        <f>COUNTIFS($G$14:$G$52, "&gt;=8", $G$14:$G$52, "&lt;=10") / COUNT($G$14:$G$52)</f>
        <v>0.35897435897435898</v>
      </c>
      <c r="K282" s="384"/>
      <c r="L282" s="224"/>
      <c r="M282" s="224"/>
      <c r="N282" s="224"/>
      <c r="O282" s="224"/>
      <c r="P282" s="384"/>
      <c r="Q282" s="384"/>
      <c r="R282" s="384"/>
      <c r="S282" s="384"/>
      <c r="T282" s="224"/>
      <c r="U282" s="384"/>
      <c r="V282" s="384"/>
      <c r="W282" s="384"/>
      <c r="X282" s="384"/>
      <c r="Y282" s="377"/>
      <c r="Z282" s="377"/>
      <c r="AA282" s="377"/>
      <c r="AB282" s="377"/>
      <c r="AC282" s="1040" t="s">
        <v>158</v>
      </c>
      <c r="AD282" s="1045"/>
      <c r="AE282" s="379">
        <f>DATOS!C244</f>
        <v>0</v>
      </c>
      <c r="AF282" s="280"/>
      <c r="AG282" s="381"/>
      <c r="AH282" s="1320" t="s">
        <v>158</v>
      </c>
      <c r="AI282" s="1320"/>
      <c r="AJ282" s="472"/>
      <c r="AK282" s="379">
        <f>DATOS!I244</f>
        <v>0</v>
      </c>
      <c r="AL282" s="663"/>
      <c r="AM282" s="663"/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/>
      <c r="AX282" s="663"/>
      <c r="AY282" s="663"/>
      <c r="AZ282" s="663"/>
      <c r="BA282" s="663"/>
      <c r="BB282" s="663"/>
      <c r="BC282" s="663"/>
      <c r="BD282" s="663"/>
      <c r="BE282" s="663"/>
      <c r="BF282" s="663"/>
    </row>
    <row r="283" spans="1:58" x14ac:dyDescent="0.9">
      <c r="B283" s="1027" t="s">
        <v>231</v>
      </c>
      <c r="C283" s="1028"/>
      <c r="D283" s="1029"/>
      <c r="E283" s="445" t="s">
        <v>171</v>
      </c>
      <c r="F283" s="446">
        <f>COUNTIFS($V$14:$V$53, "&gt;=5", $V$14:$V$53, "&lt;=7")</f>
        <v>11</v>
      </c>
      <c r="G283" s="450">
        <f>COUNTIFS($G$14:$G$52, "&gt;=5", $G$14:$G$52, "&lt;=7") / COUNT($G$14:$G$52)</f>
        <v>0.28205128205128205</v>
      </c>
      <c r="K283" s="391"/>
      <c r="L283" s="376"/>
      <c r="M283" s="376"/>
      <c r="N283" s="376"/>
      <c r="O283" s="376"/>
      <c r="P283" s="391"/>
      <c r="Q283" s="391"/>
      <c r="R283" s="391"/>
      <c r="S283" s="391"/>
      <c r="T283" s="376"/>
      <c r="U283" s="384"/>
      <c r="V283" s="384"/>
      <c r="W283" s="384"/>
      <c r="X283" s="384"/>
      <c r="Y283" s="229"/>
      <c r="Z283" s="229"/>
      <c r="AA283" s="229"/>
      <c r="AB283" s="229"/>
      <c r="AC283" s="221"/>
      <c r="AD283" s="229"/>
      <c r="AE283" s="229"/>
      <c r="AF283" s="229"/>
      <c r="AG283" s="223"/>
      <c r="AH283" s="223"/>
      <c r="AI283" s="221"/>
      <c r="AJ283" s="221"/>
      <c r="AK283" s="221"/>
      <c r="AL283" s="221"/>
      <c r="AM283" s="221"/>
      <c r="AN283" s="221"/>
      <c r="AO283" s="221"/>
      <c r="AP283" s="221"/>
      <c r="AQ283" s="221"/>
      <c r="AR283" s="221"/>
      <c r="AS283" s="221"/>
      <c r="AT283" s="221"/>
      <c r="AU283" s="221"/>
      <c r="AV283" s="221"/>
      <c r="AW283" s="221"/>
      <c r="AX283" s="221"/>
      <c r="AY283" s="221"/>
      <c r="AZ283" s="221"/>
      <c r="BA283" s="221"/>
      <c r="BB283" s="221"/>
      <c r="BC283" s="221"/>
      <c r="BD283" s="221"/>
      <c r="BE283" s="221"/>
      <c r="BF283" s="221"/>
    </row>
    <row r="284" spans="1:58" ht="63" thickBot="1" x14ac:dyDescent="0.95">
      <c r="B284" s="1030" t="s">
        <v>234</v>
      </c>
      <c r="C284" s="1031"/>
      <c r="D284" s="1032"/>
      <c r="E284" s="447" t="s">
        <v>172</v>
      </c>
      <c r="F284" s="448">
        <f>COUNTIFS($V$14:$V$53, "&gt;=1", $V$14:$V$53, "&lt;=4")</f>
        <v>14</v>
      </c>
      <c r="G284" s="451">
        <f>COUNTIFS($G$14:$G$52, "&gt;=1", $G$14:$G$52, "&lt;=4") / COUNT($G$14:$G$52)</f>
        <v>0.35897435897435898</v>
      </c>
      <c r="K284" s="391"/>
      <c r="L284" s="376"/>
      <c r="M284" s="376"/>
      <c r="N284" s="376"/>
      <c r="O284" s="376"/>
      <c r="P284" s="391"/>
      <c r="Q284" s="1306" t="s">
        <v>111</v>
      </c>
      <c r="R284" s="1306"/>
      <c r="U284" s="1321" t="s">
        <v>310</v>
      </c>
      <c r="V284" s="1321"/>
      <c r="W284" s="389"/>
      <c r="X284" s="1035" t="s">
        <v>917</v>
      </c>
      <c r="Y284" s="1035"/>
      <c r="Z284" s="1035"/>
      <c r="AA284" s="1036" t="s">
        <v>918</v>
      </c>
      <c r="AB284" s="1036"/>
      <c r="AC284" s="1036"/>
      <c r="AD284" s="1036"/>
      <c r="AE284" s="1036"/>
      <c r="AF284" s="229"/>
      <c r="AG284" s="223"/>
      <c r="AH284" s="223"/>
      <c r="AI284" s="221"/>
      <c r="AJ284" s="221"/>
      <c r="AK284" s="221"/>
      <c r="AL284" s="221"/>
      <c r="AM284" s="221"/>
      <c r="AN284" s="221"/>
      <c r="AO284" s="221"/>
      <c r="AP284" s="221"/>
      <c r="AQ284" s="221"/>
      <c r="AR284" s="221"/>
      <c r="AS284" s="221"/>
      <c r="AT284" s="221"/>
      <c r="AU284" s="221"/>
      <c r="AV284" s="221"/>
      <c r="AW284" s="221"/>
      <c r="AX284" s="221"/>
      <c r="AY284" s="221"/>
      <c r="AZ284" s="221"/>
      <c r="BA284" s="221"/>
      <c r="BB284" s="221"/>
      <c r="BC284" s="221"/>
      <c r="BD284" s="221"/>
      <c r="BE284" s="221"/>
      <c r="BF284" s="221"/>
    </row>
    <row r="285" spans="1:58" ht="62.25" thickBot="1" x14ac:dyDescent="0.95">
      <c r="B285" s="1046" t="s">
        <v>173</v>
      </c>
      <c r="C285" s="1047"/>
      <c r="D285" s="1047"/>
      <c r="E285" s="1048"/>
      <c r="F285" s="452">
        <f>SUM(F282:F284)</f>
        <v>39</v>
      </c>
      <c r="G285" s="453">
        <f>DATOS!C244/28</f>
        <v>0</v>
      </c>
      <c r="K285" s="391"/>
      <c r="L285" s="376"/>
      <c r="M285" s="376"/>
      <c r="N285" s="376"/>
      <c r="O285" s="376"/>
      <c r="P285" s="391"/>
      <c r="Q285" s="391"/>
      <c r="R285" s="391"/>
      <c r="S285" s="391"/>
      <c r="T285" s="376"/>
      <c r="U285" s="384"/>
      <c r="V285" s="384"/>
      <c r="W285" s="384"/>
      <c r="X285" s="384"/>
      <c r="Y285" s="229"/>
      <c r="Z285" s="229"/>
      <c r="AA285" s="229"/>
      <c r="AB285" s="229"/>
      <c r="AC285" s="221"/>
      <c r="AD285" s="229"/>
      <c r="AE285" s="229"/>
      <c r="AF285" s="229"/>
      <c r="AG285" s="223"/>
      <c r="AH285" s="223"/>
      <c r="AI285" s="221"/>
      <c r="AJ285" s="221"/>
      <c r="AK285" s="221"/>
      <c r="AL285" s="221"/>
      <c r="AM285" s="221"/>
      <c r="AN285" s="221"/>
      <c r="AO285" s="221"/>
      <c r="AP285" s="221"/>
      <c r="AQ285" s="221"/>
      <c r="AR285" s="221"/>
      <c r="AS285" s="221"/>
      <c r="AT285" s="221"/>
      <c r="AU285" s="221"/>
      <c r="AV285" s="221"/>
      <c r="AW285" s="221"/>
      <c r="AX285" s="221"/>
      <c r="AY285" s="221"/>
      <c r="AZ285" s="221"/>
      <c r="BA285" s="221"/>
      <c r="BB285" s="221"/>
      <c r="BC285" s="221"/>
      <c r="BD285" s="221"/>
      <c r="BE285" s="221"/>
      <c r="BF285" s="221"/>
    </row>
    <row r="286" spans="1:58" ht="101.25" x14ac:dyDescent="0.9">
      <c r="A286" s="990" t="s">
        <v>0</v>
      </c>
      <c r="B286" s="990"/>
      <c r="C286" s="990"/>
      <c r="D286" s="990"/>
      <c r="E286" s="990"/>
      <c r="F286" s="990"/>
      <c r="G286" s="990"/>
      <c r="H286" s="990"/>
      <c r="I286" s="990"/>
      <c r="J286" s="990"/>
      <c r="K286" s="990"/>
      <c r="L286" s="990"/>
      <c r="M286" s="990"/>
      <c r="N286" s="990"/>
      <c r="O286" s="990"/>
      <c r="P286" s="990"/>
      <c r="Q286" s="990"/>
      <c r="R286" s="990"/>
      <c r="S286" s="990"/>
      <c r="T286" s="990"/>
      <c r="U286" s="990"/>
      <c r="V286" s="990"/>
      <c r="W286" s="990"/>
      <c r="X286" s="990"/>
      <c r="Y286" s="990"/>
      <c r="Z286" s="990"/>
      <c r="AA286" s="990"/>
      <c r="AB286" s="990"/>
      <c r="AC286" s="990"/>
      <c r="AD286" s="990"/>
      <c r="AE286" s="990"/>
      <c r="AF286" s="990"/>
      <c r="AG286" s="990"/>
      <c r="AH286" s="990"/>
      <c r="AI286" s="82"/>
      <c r="AJ286" s="82"/>
      <c r="AK286" s="82"/>
      <c r="AL286" s="82"/>
      <c r="AM286" s="82"/>
      <c r="AN286" s="82"/>
      <c r="AO286" s="82"/>
      <c r="AP286" s="82"/>
      <c r="AQ286" s="82"/>
      <c r="AR286" s="82"/>
      <c r="AS286" s="82"/>
      <c r="AT286" s="82"/>
      <c r="AU286" s="82"/>
      <c r="AV286" s="82"/>
      <c r="AW286" s="82"/>
      <c r="AX286" s="82"/>
      <c r="AY286" s="82"/>
      <c r="AZ286" s="82"/>
      <c r="BA286" s="82"/>
      <c r="BB286" s="82"/>
      <c r="BC286" s="82"/>
      <c r="BD286" s="82"/>
      <c r="BE286" s="82"/>
      <c r="BF286" s="82"/>
    </row>
    <row r="287" spans="1:58" ht="75" x14ac:dyDescent="0.9">
      <c r="A287" s="991" t="str">
        <f>DATOS!C9</f>
        <v>ESCUELA DE EDUCACIÓN BÀSICA PARTICULAR MINERVA</v>
      </c>
      <c r="B287" s="991"/>
      <c r="C287" s="991"/>
      <c r="D287" s="991"/>
      <c r="E287" s="991"/>
      <c r="F287" s="991"/>
      <c r="G287" s="991"/>
      <c r="H287" s="991"/>
      <c r="I287" s="991"/>
      <c r="J287" s="991"/>
      <c r="K287" s="991"/>
      <c r="L287" s="991"/>
      <c r="M287" s="991"/>
      <c r="N287" s="991"/>
      <c r="O287" s="991"/>
      <c r="P287" s="991"/>
      <c r="Q287" s="991"/>
      <c r="R287" s="991"/>
      <c r="S287" s="991"/>
      <c r="T287" s="991"/>
      <c r="U287" s="991"/>
      <c r="V287" s="991"/>
      <c r="W287" s="991"/>
      <c r="X287" s="991"/>
      <c r="Y287" s="991"/>
      <c r="Z287" s="991"/>
      <c r="AA287" s="991"/>
      <c r="AB287" s="991"/>
      <c r="AC287" s="991"/>
      <c r="AD287" s="991"/>
      <c r="AE287" s="991"/>
      <c r="AF287" s="991"/>
      <c r="AG287" s="991"/>
      <c r="AH287" s="991"/>
      <c r="AI287" s="83"/>
      <c r="AJ287" s="83"/>
      <c r="AK287" s="83"/>
      <c r="AL287" s="83"/>
      <c r="AM287" s="83"/>
      <c r="AN287" s="83"/>
      <c r="AO287" s="83"/>
      <c r="AP287" s="83"/>
      <c r="AQ287" s="83"/>
      <c r="AR287" s="83"/>
      <c r="AS287" s="83"/>
      <c r="AT287" s="83"/>
      <c r="AU287" s="83"/>
      <c r="AV287" s="83"/>
      <c r="AW287" s="83"/>
      <c r="AX287" s="83"/>
      <c r="AY287" s="83"/>
      <c r="AZ287" s="83"/>
      <c r="BA287" s="83"/>
      <c r="BB287" s="83"/>
      <c r="BC287" s="83"/>
      <c r="BD287" s="83"/>
      <c r="BE287" s="83"/>
      <c r="BF287" s="83"/>
    </row>
    <row r="288" spans="1:58" ht="69" x14ac:dyDescent="0.9">
      <c r="A288" s="992" t="s">
        <v>288</v>
      </c>
      <c r="B288" s="992"/>
      <c r="C288" s="992"/>
      <c r="D288" s="992"/>
      <c r="E288" s="992"/>
      <c r="F288" s="992"/>
      <c r="G288" s="992"/>
      <c r="H288" s="992"/>
      <c r="I288" s="992"/>
      <c r="J288" s="992"/>
      <c r="K288" s="992"/>
      <c r="L288" s="992"/>
      <c r="M288" s="992"/>
      <c r="N288" s="992"/>
      <c r="O288" s="992"/>
      <c r="P288" s="992"/>
      <c r="Q288" s="992"/>
      <c r="R288" s="992"/>
      <c r="S288" s="992"/>
      <c r="T288" s="992"/>
      <c r="U288" s="992"/>
      <c r="V288" s="992"/>
      <c r="W288" s="992"/>
      <c r="X288" s="992"/>
      <c r="Y288" s="992"/>
      <c r="Z288" s="992"/>
      <c r="AA288" s="992"/>
      <c r="AB288" s="992"/>
      <c r="AC288" s="992"/>
      <c r="AD288" s="992"/>
      <c r="AE288" s="992"/>
      <c r="AF288" s="992"/>
      <c r="AG288" s="992"/>
      <c r="AH288" s="992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  <c r="BC288" s="35"/>
      <c r="BD288" s="35"/>
      <c r="BE288" s="35"/>
      <c r="BF288" s="35"/>
    </row>
    <row r="289" spans="1:58" x14ac:dyDescent="0.9">
      <c r="A289" s="993" t="s">
        <v>928</v>
      </c>
      <c r="B289" s="993"/>
      <c r="C289" s="993"/>
      <c r="D289" s="993"/>
      <c r="E289" s="993"/>
      <c r="F289" s="993"/>
      <c r="G289" s="993"/>
      <c r="H289" s="993"/>
      <c r="I289" s="993"/>
      <c r="J289" s="993"/>
      <c r="K289" s="993"/>
      <c r="L289" s="993"/>
      <c r="M289" s="993"/>
      <c r="N289" s="993"/>
      <c r="O289" s="993"/>
      <c r="P289" s="993"/>
      <c r="Q289" s="993"/>
      <c r="R289" s="993"/>
      <c r="S289" s="993"/>
      <c r="T289" s="993"/>
      <c r="U289" s="993"/>
      <c r="V289" s="993"/>
      <c r="W289" s="993"/>
      <c r="X289" s="993"/>
      <c r="Y289" s="993"/>
      <c r="Z289" s="993"/>
      <c r="AA289" s="993"/>
      <c r="AB289" s="993"/>
      <c r="AC289" s="993"/>
      <c r="AD289" s="993"/>
      <c r="AE289" s="993"/>
      <c r="AF289" s="993"/>
      <c r="AG289" s="993"/>
      <c r="AH289" s="993"/>
    </row>
    <row r="290" spans="1:58" x14ac:dyDescent="0.9">
      <c r="A290" s="385"/>
      <c r="B290" s="774"/>
      <c r="C290" s="390"/>
      <c r="D290" s="390"/>
      <c r="E290" s="390"/>
      <c r="F290" s="390"/>
      <c r="G290" s="45"/>
      <c r="H290" s="390"/>
      <c r="I290" s="390"/>
      <c r="J290" s="390"/>
      <c r="K290" s="390"/>
      <c r="L290" s="45"/>
      <c r="M290" s="45"/>
      <c r="N290" s="45"/>
      <c r="O290" s="45"/>
      <c r="P290" s="390"/>
      <c r="Q290" s="390"/>
      <c r="R290" s="382"/>
      <c r="S290" s="390"/>
      <c r="T290" s="45"/>
      <c r="AE290" s="222"/>
      <c r="AF290" s="222"/>
      <c r="AG290" s="223"/>
      <c r="AH290" s="223"/>
    </row>
    <row r="291" spans="1:58" ht="62.25" x14ac:dyDescent="0.9">
      <c r="A291" s="385"/>
      <c r="B291" s="774"/>
      <c r="C291" s="390"/>
      <c r="D291" s="390"/>
      <c r="E291" s="390"/>
      <c r="F291" s="390"/>
      <c r="G291" s="1289" t="s">
        <v>146</v>
      </c>
      <c r="H291" s="1289"/>
      <c r="I291" s="1290" t="str">
        <f>DATOS!C25</f>
        <v>INGLÉS</v>
      </c>
      <c r="J291" s="1290"/>
      <c r="K291" s="1290"/>
      <c r="L291" s="1290"/>
      <c r="M291" s="1290"/>
      <c r="N291" s="1290"/>
      <c r="O291" s="1290"/>
      <c r="P291" s="1290"/>
      <c r="Q291" s="464"/>
      <c r="R291" s="382"/>
      <c r="S291" s="1291" t="s">
        <v>23</v>
      </c>
      <c r="T291" s="1291"/>
      <c r="U291" s="1305" t="str">
        <f>DATOS!C13</f>
        <v xml:space="preserve">BÁSICA </v>
      </c>
      <c r="V291" s="1305"/>
      <c r="W291" s="436"/>
      <c r="X291" s="436"/>
      <c r="Y291" s="435"/>
      <c r="Z291" s="435"/>
      <c r="AA291" s="435"/>
      <c r="AB291" s="435"/>
      <c r="AC291" s="435"/>
      <c r="AD291" s="435"/>
      <c r="AE291" s="222"/>
      <c r="AF291" s="222"/>
      <c r="AG291" s="223"/>
      <c r="AH291" s="223"/>
    </row>
    <row r="292" spans="1:58" ht="62.25" x14ac:dyDescent="0.9">
      <c r="A292" s="385"/>
      <c r="B292" s="774"/>
      <c r="C292" s="390"/>
      <c r="D292" s="390"/>
      <c r="E292" s="390"/>
      <c r="F292" s="390"/>
      <c r="G292" s="1289" t="s">
        <v>111</v>
      </c>
      <c r="H292" s="1289"/>
      <c r="I292" s="1290" t="str">
        <f>DATOS!B25</f>
        <v xml:space="preserve"> ZAMBRANO PISCO ANGIE YULIANA</v>
      </c>
      <c r="J292" s="1290"/>
      <c r="K292" s="1290"/>
      <c r="L292" s="1290"/>
      <c r="M292" s="1290"/>
      <c r="N292" s="1290"/>
      <c r="O292" s="1290"/>
      <c r="P292" s="1290"/>
      <c r="Q292" s="464"/>
      <c r="R292" s="383"/>
      <c r="S292" s="996" t="s">
        <v>26</v>
      </c>
      <c r="T292" s="996"/>
      <c r="U292" s="1305" t="str">
        <f>DATOS!C14</f>
        <v>SEGUNDO</v>
      </c>
      <c r="V292" s="1305"/>
      <c r="W292" s="436"/>
      <c r="X292" s="436"/>
      <c r="Y292" s="435"/>
      <c r="Z292" s="435"/>
      <c r="AA292" s="435"/>
      <c r="AB292" s="435"/>
      <c r="AC292" s="435"/>
      <c r="AD292" s="435"/>
      <c r="AE292" s="222"/>
      <c r="AF292" s="222"/>
      <c r="AG292" s="223"/>
      <c r="AH292" s="223"/>
    </row>
    <row r="293" spans="1:58" ht="62.25" x14ac:dyDescent="0.9">
      <c r="A293" s="385"/>
      <c r="B293" s="774"/>
      <c r="C293" s="390"/>
      <c r="D293" s="390"/>
      <c r="E293" s="390"/>
      <c r="F293" s="390"/>
      <c r="G293" s="1291" t="s">
        <v>19</v>
      </c>
      <c r="H293" s="1291"/>
      <c r="I293" s="1300" t="s">
        <v>20</v>
      </c>
      <c r="J293" s="1300"/>
      <c r="K293" s="1300"/>
      <c r="L293" s="1300"/>
      <c r="M293" s="1300"/>
      <c r="N293" s="1300"/>
      <c r="O293" s="465"/>
      <c r="P293" s="465"/>
      <c r="Q293" s="465"/>
      <c r="R293" s="384"/>
      <c r="S293" s="1291" t="s">
        <v>28</v>
      </c>
      <c r="T293" s="1291"/>
      <c r="U293" s="1305" t="str">
        <f>DATOS!C15</f>
        <v>"A"</v>
      </c>
      <c r="V293" s="1305"/>
      <c r="W293" s="436"/>
      <c r="X293" s="436"/>
      <c r="Y293" s="436"/>
      <c r="Z293" s="436"/>
      <c r="AA293" s="436"/>
      <c r="AB293" s="436"/>
      <c r="AC293" s="436"/>
      <c r="AD293" s="436"/>
      <c r="AE293" s="222"/>
      <c r="AF293" s="222"/>
      <c r="AG293" s="223"/>
      <c r="AH293" s="223"/>
    </row>
    <row r="294" spans="1:58" ht="188.25" thickBot="1" x14ac:dyDescent="0.95">
      <c r="A294" s="998" t="s">
        <v>289</v>
      </c>
      <c r="B294" s="998"/>
      <c r="C294" s="998"/>
      <c r="D294" s="998"/>
      <c r="E294" s="998"/>
      <c r="F294" s="998"/>
      <c r="G294" s="998"/>
      <c r="H294" s="281"/>
      <c r="I294" s="281"/>
      <c r="J294" s="281"/>
      <c r="K294" s="281"/>
      <c r="L294" s="388"/>
      <c r="M294" s="388"/>
      <c r="N294" s="388"/>
      <c r="O294" s="388"/>
      <c r="P294" s="281"/>
      <c r="Q294" s="281"/>
      <c r="R294" s="281"/>
      <c r="S294" s="390"/>
      <c r="T294" s="45"/>
      <c r="W294" s="437"/>
      <c r="X294" s="437"/>
      <c r="Y294" s="437"/>
      <c r="Z294" s="437"/>
      <c r="AA294" s="437"/>
      <c r="AB294" s="437"/>
      <c r="AC294" s="437"/>
      <c r="AD294" s="437"/>
      <c r="AE294" s="222"/>
      <c r="AF294" s="222"/>
      <c r="AG294" s="223"/>
      <c r="AH294" s="223"/>
    </row>
    <row r="295" spans="1:58" ht="150.75" customHeight="1" thickBot="1" x14ac:dyDescent="0.95">
      <c r="A295" s="999" t="s">
        <v>926</v>
      </c>
      <c r="B295" s="999" t="s">
        <v>5</v>
      </c>
      <c r="C295" s="1002" t="s">
        <v>919</v>
      </c>
      <c r="D295" s="1003"/>
      <c r="E295" s="1003"/>
      <c r="F295" s="1003"/>
      <c r="G295" s="1003"/>
      <c r="H295" s="1003"/>
      <c r="I295" s="1003"/>
      <c r="J295" s="1003"/>
      <c r="K295" s="1003"/>
      <c r="L295" s="1003"/>
      <c r="M295" s="1003"/>
      <c r="N295" s="1004"/>
      <c r="O295" s="392"/>
      <c r="P295" s="1005" t="s">
        <v>162</v>
      </c>
      <c r="Q295" s="1006"/>
      <c r="R295" s="1006"/>
      <c r="S295" s="1006"/>
      <c r="T295" s="1006"/>
      <c r="U295" s="1006"/>
      <c r="V295" s="1006"/>
      <c r="W295" s="1006"/>
      <c r="X295" s="1006"/>
      <c r="Y295" s="1006"/>
      <c r="Z295" s="1006"/>
      <c r="AA295" s="1007"/>
      <c r="AB295" s="1008" t="s">
        <v>163</v>
      </c>
      <c r="AC295" s="1009"/>
      <c r="AD295" s="1017" t="s">
        <v>920</v>
      </c>
      <c r="AE295" s="1018"/>
      <c r="AF295" s="225"/>
      <c r="AG295" s="676" t="s">
        <v>931</v>
      </c>
      <c r="AH295" s="676"/>
      <c r="AI295" s="676"/>
      <c r="AJ295" s="676"/>
      <c r="AK295" s="677"/>
      <c r="AL295" s="659"/>
      <c r="AM295" s="659"/>
      <c r="AN295" s="659"/>
      <c r="AO295" s="659"/>
      <c r="AP295" s="659"/>
      <c r="AQ295" s="659"/>
      <c r="AR295" s="659"/>
      <c r="AS295" s="659"/>
      <c r="AT295" s="659"/>
      <c r="AU295" s="659"/>
      <c r="AV295" s="659"/>
      <c r="AW295" s="659"/>
      <c r="AX295" s="659"/>
      <c r="AY295" s="659"/>
      <c r="AZ295" s="659"/>
      <c r="BA295" s="659"/>
      <c r="BB295" s="659"/>
      <c r="BC295" s="659"/>
      <c r="BD295" s="659"/>
      <c r="BE295" s="659"/>
      <c r="BF295" s="659"/>
    </row>
    <row r="296" spans="1:58" ht="114" thickBot="1" x14ac:dyDescent="0.95">
      <c r="A296" s="999"/>
      <c r="B296" s="999"/>
      <c r="C296" s="1021" t="s">
        <v>148</v>
      </c>
      <c r="D296" s="1022"/>
      <c r="E296" s="1022"/>
      <c r="F296" s="1023"/>
      <c r="G296" s="1012" t="s">
        <v>924</v>
      </c>
      <c r="H296" s="1021" t="s">
        <v>148</v>
      </c>
      <c r="I296" s="1022"/>
      <c r="J296" s="1022"/>
      <c r="K296" s="1023"/>
      <c r="L296" s="1012" t="s">
        <v>923</v>
      </c>
      <c r="M296" s="1014" t="s">
        <v>922</v>
      </c>
      <c r="N296" s="1015"/>
      <c r="O296" s="393"/>
      <c r="P296" s="1024" t="s">
        <v>148</v>
      </c>
      <c r="Q296" s="1025"/>
      <c r="R296" s="1025"/>
      <c r="S296" s="1026"/>
      <c r="T296" s="1012" t="s">
        <v>924</v>
      </c>
      <c r="U296" s="1024" t="s">
        <v>148</v>
      </c>
      <c r="V296" s="1025"/>
      <c r="W296" s="1025"/>
      <c r="X296" s="1026"/>
      <c r="Y296" s="1012" t="s">
        <v>923</v>
      </c>
      <c r="Z296" s="1014" t="s">
        <v>925</v>
      </c>
      <c r="AA296" s="1015"/>
      <c r="AB296" s="1010"/>
      <c r="AC296" s="1011"/>
      <c r="AD296" s="1019"/>
      <c r="AE296" s="1020"/>
      <c r="AF296" s="226"/>
      <c r="AG296" s="678"/>
      <c r="AH296" s="678"/>
      <c r="AI296" s="678"/>
      <c r="AJ296" s="678"/>
      <c r="AK296" s="679"/>
      <c r="AL296" s="659"/>
      <c r="AM296" s="659"/>
      <c r="AN296" s="659"/>
      <c r="AO296" s="659"/>
      <c r="AP296" s="659"/>
      <c r="AQ296" s="659"/>
      <c r="AR296" s="659"/>
      <c r="AS296" s="659"/>
      <c r="AT296" s="659"/>
      <c r="AU296" s="659"/>
      <c r="AV296" s="659"/>
      <c r="AW296" s="659"/>
      <c r="AX296" s="659"/>
      <c r="AY296" s="659"/>
      <c r="AZ296" s="659"/>
      <c r="BA296" s="659"/>
      <c r="BB296" s="659"/>
      <c r="BC296" s="659"/>
      <c r="BD296" s="659"/>
      <c r="BE296" s="659"/>
      <c r="BF296" s="659"/>
    </row>
    <row r="297" spans="1:58" ht="225.75" thickBot="1" x14ac:dyDescent="0.95">
      <c r="A297" s="999"/>
      <c r="B297" s="1312"/>
      <c r="C297" s="415" t="s">
        <v>149</v>
      </c>
      <c r="D297" s="415" t="s">
        <v>150</v>
      </c>
      <c r="E297" s="415" t="s">
        <v>915</v>
      </c>
      <c r="F297" s="415" t="s">
        <v>916</v>
      </c>
      <c r="G297" s="1013"/>
      <c r="H297" s="415" t="s">
        <v>151</v>
      </c>
      <c r="I297" s="415" t="s">
        <v>152</v>
      </c>
      <c r="J297" s="415" t="s">
        <v>153</v>
      </c>
      <c r="K297" s="415" t="s">
        <v>921</v>
      </c>
      <c r="L297" s="1013"/>
      <c r="M297" s="398" t="s">
        <v>165</v>
      </c>
      <c r="N297" s="399" t="s">
        <v>164</v>
      </c>
      <c r="O297" s="394"/>
      <c r="P297" s="414" t="s">
        <v>149</v>
      </c>
      <c r="Q297" s="414" t="s">
        <v>150</v>
      </c>
      <c r="R297" s="414" t="s">
        <v>915</v>
      </c>
      <c r="S297" s="414" t="s">
        <v>916</v>
      </c>
      <c r="T297" s="1013"/>
      <c r="U297" s="414" t="s">
        <v>151</v>
      </c>
      <c r="V297" s="414" t="s">
        <v>152</v>
      </c>
      <c r="W297" s="414" t="s">
        <v>153</v>
      </c>
      <c r="X297" s="414" t="s">
        <v>921</v>
      </c>
      <c r="Y297" s="1013"/>
      <c r="Z297" s="398" t="s">
        <v>165</v>
      </c>
      <c r="AA297" s="399" t="s">
        <v>164</v>
      </c>
      <c r="AB297" s="425" t="s">
        <v>224</v>
      </c>
      <c r="AC297" s="500" t="s">
        <v>166</v>
      </c>
      <c r="AD297" s="410" t="s">
        <v>164</v>
      </c>
      <c r="AE297" s="406" t="s">
        <v>165</v>
      </c>
      <c r="AF297" s="227"/>
      <c r="AG297" s="485" t="s">
        <v>930</v>
      </c>
      <c r="AH297" s="486" t="s">
        <v>932</v>
      </c>
      <c r="AI297" s="487" t="s">
        <v>933</v>
      </c>
      <c r="AJ297" s="410" t="s">
        <v>164</v>
      </c>
      <c r="AK297" s="406" t="s">
        <v>165</v>
      </c>
      <c r="AL297" s="660"/>
      <c r="AM297" s="660"/>
      <c r="AN297" s="660"/>
      <c r="AO297" s="660"/>
      <c r="AP297" s="660"/>
      <c r="AQ297" s="660"/>
      <c r="AR297" s="660"/>
      <c r="AS297" s="660"/>
      <c r="AT297" s="660"/>
      <c r="AU297" s="660"/>
      <c r="AV297" s="660"/>
      <c r="AW297" s="660"/>
      <c r="AX297" s="660"/>
      <c r="AY297" s="660"/>
      <c r="AZ297" s="660"/>
      <c r="BA297" s="660"/>
      <c r="BB297" s="660"/>
      <c r="BC297" s="660"/>
      <c r="BD297" s="660"/>
      <c r="BE297" s="660"/>
      <c r="BF297" s="660"/>
    </row>
    <row r="298" spans="1:58" ht="62.25" x14ac:dyDescent="0.9">
      <c r="A298" s="429">
        <v>1</v>
      </c>
      <c r="B298" s="775">
        <f>DATOS!F8</f>
        <v>0</v>
      </c>
      <c r="C298" s="488">
        <v>10</v>
      </c>
      <c r="D298" s="489">
        <v>10</v>
      </c>
      <c r="E298" s="489">
        <v>10</v>
      </c>
      <c r="F298" s="490">
        <v>10</v>
      </c>
      <c r="G298" s="416">
        <f>SUM(C298:F298)/4</f>
        <v>10</v>
      </c>
      <c r="H298" s="488">
        <v>10</v>
      </c>
      <c r="I298" s="489">
        <v>10</v>
      </c>
      <c r="J298" s="489">
        <v>10</v>
      </c>
      <c r="K298" s="490">
        <v>10</v>
      </c>
      <c r="L298" s="416">
        <f>SUM(H298:K298)/4</f>
        <v>10</v>
      </c>
      <c r="M298" s="403">
        <f>SUM(G298+L298)/2</f>
        <v>10</v>
      </c>
      <c r="N298" s="400" t="str">
        <f t="shared" ref="N298:N337" si="83">INDEX($BH$1:$BH$10, MATCH(ROUND(M298, 2), $BG$1:$BG$10, 1))</f>
        <v>A+</v>
      </c>
      <c r="O298" s="395"/>
      <c r="P298" s="488">
        <v>10</v>
      </c>
      <c r="Q298" s="489">
        <v>10</v>
      </c>
      <c r="R298" s="489">
        <v>10</v>
      </c>
      <c r="S298" s="490">
        <v>10</v>
      </c>
      <c r="T298" s="419">
        <f>SUM(P298:S298)/4</f>
        <v>10</v>
      </c>
      <c r="U298" s="488">
        <v>10</v>
      </c>
      <c r="V298" s="489">
        <v>10</v>
      </c>
      <c r="W298" s="489">
        <v>10</v>
      </c>
      <c r="X298" s="490">
        <v>10</v>
      </c>
      <c r="Y298" s="416">
        <f>SUM(U298:X298)/4</f>
        <v>10</v>
      </c>
      <c r="Z298" s="403">
        <f>SUM(T298+Y298)/2</f>
        <v>10</v>
      </c>
      <c r="AA298" s="400" t="str">
        <f t="shared" ref="AA298:AA337" si="84">INDEX($BH$1:$BH$10, MATCH(ROUND(Z298, 2), $BG$1:$BG$10, 1))</f>
        <v>A+</v>
      </c>
      <c r="AB298" s="422">
        <v>10</v>
      </c>
      <c r="AC298" s="631">
        <v>10</v>
      </c>
      <c r="AD298" s="411" t="str">
        <f t="shared" ref="AD298:AD337" si="85">INDEX($BH$1:$BH$10, MATCH(ROUND(AE298, 2), $BG$1:$BG$10, 1))</f>
        <v>A+</v>
      </c>
      <c r="AE298" s="407">
        <f>SUM(M298,Z298,AB298,AC298)/4</f>
        <v>10</v>
      </c>
      <c r="AF298" s="287"/>
      <c r="AG298" s="467">
        <f>SUM(M298,Z298)/2</f>
        <v>10</v>
      </c>
      <c r="AH298" s="479">
        <f>AG298*0.7</f>
        <v>7</v>
      </c>
      <c r="AI298" s="473">
        <f>AB298*0.3</f>
        <v>3</v>
      </c>
      <c r="AJ298" s="476" t="str">
        <f>INDEX($BH$1:$BH$10, MATCH(ROUND(AK298, 2), $BG$1:$BG$10, 1))</f>
        <v>A+</v>
      </c>
      <c r="AK298" s="482">
        <f>SUM(AH298+AI298)</f>
        <v>10</v>
      </c>
      <c r="AL298" s="661"/>
      <c r="AM298" s="661"/>
      <c r="AN298" s="661"/>
      <c r="AO298" s="661"/>
      <c r="AP298" s="661"/>
      <c r="AQ298" s="661"/>
      <c r="AR298" s="661"/>
      <c r="AS298" s="661"/>
      <c r="AT298" s="661"/>
      <c r="AU298" s="661"/>
      <c r="AV298" s="661"/>
      <c r="AW298" s="661"/>
      <c r="AX298" s="661"/>
      <c r="AY298" s="661"/>
      <c r="AZ298" s="661"/>
      <c r="BA298" s="661"/>
      <c r="BB298" s="661"/>
      <c r="BC298" s="661"/>
      <c r="BD298" s="661"/>
      <c r="BE298" s="661"/>
      <c r="BF298" s="661"/>
    </row>
    <row r="299" spans="1:58" ht="62.25" x14ac:dyDescent="0.9">
      <c r="A299" s="430">
        <v>2</v>
      </c>
      <c r="B299" s="776">
        <f>DATOS!F9</f>
        <v>0</v>
      </c>
      <c r="C299" s="491">
        <v>10</v>
      </c>
      <c r="D299" s="492">
        <v>10</v>
      </c>
      <c r="E299" s="492">
        <v>10</v>
      </c>
      <c r="F299" s="493">
        <v>10</v>
      </c>
      <c r="G299" s="417">
        <f t="shared" ref="G299:G337" si="86">SUM(C299:F299)/4</f>
        <v>10</v>
      </c>
      <c r="H299" s="491">
        <v>10</v>
      </c>
      <c r="I299" s="492">
        <v>10</v>
      </c>
      <c r="J299" s="492">
        <v>10</v>
      </c>
      <c r="K299" s="493">
        <v>10</v>
      </c>
      <c r="L299" s="417">
        <f t="shared" ref="L299:L337" si="87">SUM(H299:K299)/4</f>
        <v>10</v>
      </c>
      <c r="M299" s="404">
        <f t="shared" ref="M299:M303" si="88">SUM(G299+L299)/2</f>
        <v>10</v>
      </c>
      <c r="N299" s="401" t="str">
        <f t="shared" si="83"/>
        <v>A+</v>
      </c>
      <c r="O299" s="396"/>
      <c r="P299" s="491">
        <v>10</v>
      </c>
      <c r="Q299" s="492">
        <v>10</v>
      </c>
      <c r="R299" s="492">
        <v>10</v>
      </c>
      <c r="S299" s="493">
        <v>10</v>
      </c>
      <c r="T299" s="420">
        <f t="shared" ref="T299:T337" si="89">SUM(P299:S299)/4</f>
        <v>10</v>
      </c>
      <c r="U299" s="491">
        <v>10</v>
      </c>
      <c r="V299" s="492">
        <v>10</v>
      </c>
      <c r="W299" s="492">
        <v>10</v>
      </c>
      <c r="X299" s="493">
        <v>10</v>
      </c>
      <c r="Y299" s="417">
        <f t="shared" ref="Y299:Y337" si="90">SUM(U299:X299)/4</f>
        <v>10</v>
      </c>
      <c r="Z299" s="404">
        <f t="shared" ref="Z299:Z303" si="91">SUM(T299+Y299)/2</f>
        <v>10</v>
      </c>
      <c r="AA299" s="401" t="str">
        <f t="shared" si="84"/>
        <v>A+</v>
      </c>
      <c r="AB299" s="423">
        <v>10</v>
      </c>
      <c r="AC299" s="632">
        <v>10</v>
      </c>
      <c r="AD299" s="412" t="str">
        <f t="shared" si="85"/>
        <v>A+</v>
      </c>
      <c r="AE299" s="408">
        <f t="shared" ref="AE299:AE337" si="92">SUM(M299,Z299,AB299,AC299)/4</f>
        <v>10</v>
      </c>
      <c r="AF299" s="288"/>
      <c r="AG299" s="468">
        <f t="shared" ref="AG299:AG337" si="93">SUM(M299,Z299)/2</f>
        <v>10</v>
      </c>
      <c r="AH299" s="480">
        <f t="shared" ref="AH299:AH337" si="94">AG299*0.7</f>
        <v>7</v>
      </c>
      <c r="AI299" s="474">
        <f t="shared" ref="AI299:AI337" si="95">AB299*0.3</f>
        <v>3</v>
      </c>
      <c r="AJ299" s="477" t="str">
        <f t="shared" ref="AJ299:AJ337" si="96">INDEX($BH$1:$BH$10, MATCH(ROUND(AK299, 2), $BG$1:$BG$10, 1))</f>
        <v>A+</v>
      </c>
      <c r="AK299" s="483">
        <f t="shared" ref="AK299:AK337" si="97">SUM(AH299+AI299)</f>
        <v>10</v>
      </c>
      <c r="AL299" s="661"/>
      <c r="AM299" s="661"/>
      <c r="AN299" s="661"/>
      <c r="AO299" s="661"/>
      <c r="AP299" s="661"/>
      <c r="AQ299" s="661"/>
      <c r="AR299" s="661"/>
      <c r="AS299" s="661"/>
      <c r="AT299" s="661"/>
      <c r="AU299" s="661"/>
      <c r="AV299" s="661"/>
      <c r="AW299" s="661"/>
      <c r="AX299" s="661"/>
      <c r="AY299" s="661"/>
      <c r="AZ299" s="661"/>
      <c r="BA299" s="661"/>
      <c r="BB299" s="661"/>
      <c r="BC299" s="661"/>
      <c r="BD299" s="661"/>
      <c r="BE299" s="661"/>
      <c r="BF299" s="661"/>
    </row>
    <row r="300" spans="1:58" ht="62.25" x14ac:dyDescent="0.9">
      <c r="A300" s="430">
        <v>3</v>
      </c>
      <c r="B300" s="776">
        <f>DATOS!F10</f>
        <v>0</v>
      </c>
      <c r="C300" s="491">
        <v>10</v>
      </c>
      <c r="D300" s="492">
        <v>10</v>
      </c>
      <c r="E300" s="492">
        <v>10</v>
      </c>
      <c r="F300" s="493">
        <v>10</v>
      </c>
      <c r="G300" s="417">
        <f t="shared" si="86"/>
        <v>10</v>
      </c>
      <c r="H300" s="491">
        <v>10</v>
      </c>
      <c r="I300" s="492">
        <v>10</v>
      </c>
      <c r="J300" s="492">
        <v>10</v>
      </c>
      <c r="K300" s="493">
        <v>10</v>
      </c>
      <c r="L300" s="417">
        <f t="shared" si="87"/>
        <v>10</v>
      </c>
      <c r="M300" s="404">
        <f t="shared" si="88"/>
        <v>10</v>
      </c>
      <c r="N300" s="401" t="str">
        <f t="shared" si="83"/>
        <v>A+</v>
      </c>
      <c r="O300" s="396"/>
      <c r="P300" s="491">
        <v>10</v>
      </c>
      <c r="Q300" s="492">
        <v>10</v>
      </c>
      <c r="R300" s="492">
        <v>10</v>
      </c>
      <c r="S300" s="493">
        <v>10</v>
      </c>
      <c r="T300" s="420">
        <f t="shared" si="89"/>
        <v>10</v>
      </c>
      <c r="U300" s="491">
        <v>10</v>
      </c>
      <c r="V300" s="492">
        <v>10</v>
      </c>
      <c r="W300" s="492">
        <v>10</v>
      </c>
      <c r="X300" s="493">
        <v>10</v>
      </c>
      <c r="Y300" s="417">
        <f t="shared" si="90"/>
        <v>10</v>
      </c>
      <c r="Z300" s="404">
        <f t="shared" si="91"/>
        <v>10</v>
      </c>
      <c r="AA300" s="401" t="str">
        <f t="shared" si="84"/>
        <v>A+</v>
      </c>
      <c r="AB300" s="423">
        <v>10</v>
      </c>
      <c r="AC300" s="632">
        <v>10</v>
      </c>
      <c r="AD300" s="412" t="str">
        <f t="shared" si="85"/>
        <v>A+</v>
      </c>
      <c r="AE300" s="408">
        <f t="shared" si="92"/>
        <v>10</v>
      </c>
      <c r="AF300" s="288"/>
      <c r="AG300" s="468">
        <f t="shared" si="93"/>
        <v>10</v>
      </c>
      <c r="AH300" s="480">
        <f t="shared" si="94"/>
        <v>7</v>
      </c>
      <c r="AI300" s="474">
        <f t="shared" si="95"/>
        <v>3</v>
      </c>
      <c r="AJ300" s="477" t="str">
        <f t="shared" si="96"/>
        <v>A+</v>
      </c>
      <c r="AK300" s="483">
        <f t="shared" si="97"/>
        <v>10</v>
      </c>
      <c r="AL300" s="661"/>
      <c r="AM300" s="661"/>
      <c r="AN300" s="661"/>
      <c r="AO300" s="661"/>
      <c r="AP300" s="661"/>
      <c r="AQ300" s="661"/>
      <c r="AR300" s="661"/>
      <c r="AS300" s="661"/>
      <c r="AT300" s="661"/>
      <c r="AU300" s="661"/>
      <c r="AV300" s="661"/>
      <c r="AW300" s="661"/>
      <c r="AX300" s="661"/>
      <c r="AY300" s="661"/>
      <c r="AZ300" s="661"/>
      <c r="BA300" s="661"/>
      <c r="BB300" s="661"/>
      <c r="BC300" s="661"/>
      <c r="BD300" s="661"/>
      <c r="BE300" s="661"/>
      <c r="BF300" s="661"/>
    </row>
    <row r="301" spans="1:58" ht="62.25" x14ac:dyDescent="0.9">
      <c r="A301" s="430">
        <v>4</v>
      </c>
      <c r="B301" s="776">
        <f>DATOS!F11</f>
        <v>0</v>
      </c>
      <c r="C301" s="491">
        <v>10</v>
      </c>
      <c r="D301" s="492">
        <v>10</v>
      </c>
      <c r="E301" s="492">
        <v>10</v>
      </c>
      <c r="F301" s="493">
        <v>10</v>
      </c>
      <c r="G301" s="417">
        <f t="shared" si="86"/>
        <v>10</v>
      </c>
      <c r="H301" s="491">
        <v>10</v>
      </c>
      <c r="I301" s="492">
        <v>10</v>
      </c>
      <c r="J301" s="492">
        <v>10</v>
      </c>
      <c r="K301" s="493">
        <v>10</v>
      </c>
      <c r="L301" s="417">
        <f t="shared" si="87"/>
        <v>10</v>
      </c>
      <c r="M301" s="404">
        <f t="shared" si="88"/>
        <v>10</v>
      </c>
      <c r="N301" s="401" t="str">
        <f t="shared" si="83"/>
        <v>A+</v>
      </c>
      <c r="O301" s="396"/>
      <c r="P301" s="491">
        <v>10</v>
      </c>
      <c r="Q301" s="492">
        <v>10</v>
      </c>
      <c r="R301" s="492">
        <v>10</v>
      </c>
      <c r="S301" s="493">
        <v>10</v>
      </c>
      <c r="T301" s="420">
        <f t="shared" si="89"/>
        <v>10</v>
      </c>
      <c r="U301" s="491">
        <v>10</v>
      </c>
      <c r="V301" s="492">
        <v>10</v>
      </c>
      <c r="W301" s="492">
        <v>10</v>
      </c>
      <c r="X301" s="493">
        <v>10</v>
      </c>
      <c r="Y301" s="417">
        <f t="shared" si="90"/>
        <v>10</v>
      </c>
      <c r="Z301" s="404">
        <f t="shared" si="91"/>
        <v>10</v>
      </c>
      <c r="AA301" s="401" t="str">
        <f t="shared" si="84"/>
        <v>A+</v>
      </c>
      <c r="AB301" s="423">
        <v>10</v>
      </c>
      <c r="AC301" s="632">
        <v>10</v>
      </c>
      <c r="AD301" s="412" t="str">
        <f t="shared" si="85"/>
        <v>A+</v>
      </c>
      <c r="AE301" s="408">
        <f t="shared" si="92"/>
        <v>10</v>
      </c>
      <c r="AF301" s="288"/>
      <c r="AG301" s="468">
        <f t="shared" si="93"/>
        <v>10</v>
      </c>
      <c r="AH301" s="480">
        <f t="shared" si="94"/>
        <v>7</v>
      </c>
      <c r="AI301" s="474">
        <f t="shared" si="95"/>
        <v>3</v>
      </c>
      <c r="AJ301" s="477" t="str">
        <f t="shared" si="96"/>
        <v>A+</v>
      </c>
      <c r="AK301" s="483">
        <f t="shared" si="97"/>
        <v>10</v>
      </c>
      <c r="AL301" s="661"/>
      <c r="AM301" s="661"/>
      <c r="AN301" s="661"/>
      <c r="AO301" s="661"/>
      <c r="AP301" s="661"/>
      <c r="AQ301" s="661"/>
      <c r="AR301" s="661"/>
      <c r="AS301" s="661"/>
      <c r="AT301" s="661"/>
      <c r="AU301" s="661"/>
      <c r="AV301" s="661"/>
      <c r="AW301" s="661"/>
      <c r="AX301" s="661"/>
      <c r="AY301" s="661"/>
      <c r="AZ301" s="661"/>
      <c r="BA301" s="661"/>
      <c r="BB301" s="661"/>
      <c r="BC301" s="661"/>
      <c r="BD301" s="661"/>
      <c r="BE301" s="661"/>
      <c r="BF301" s="661"/>
    </row>
    <row r="302" spans="1:58" ht="62.25" x14ac:dyDescent="0.9">
      <c r="A302" s="430">
        <v>5</v>
      </c>
      <c r="B302" s="776">
        <f>DATOS!F12</f>
        <v>0</v>
      </c>
      <c r="C302" s="491">
        <v>10</v>
      </c>
      <c r="D302" s="492">
        <v>10</v>
      </c>
      <c r="E302" s="492">
        <v>10</v>
      </c>
      <c r="F302" s="493">
        <v>10</v>
      </c>
      <c r="G302" s="417">
        <f t="shared" si="86"/>
        <v>10</v>
      </c>
      <c r="H302" s="491">
        <v>10</v>
      </c>
      <c r="I302" s="492">
        <v>10</v>
      </c>
      <c r="J302" s="492">
        <v>10</v>
      </c>
      <c r="K302" s="493">
        <v>10</v>
      </c>
      <c r="L302" s="417">
        <f t="shared" si="87"/>
        <v>10</v>
      </c>
      <c r="M302" s="404">
        <f t="shared" si="88"/>
        <v>10</v>
      </c>
      <c r="N302" s="401" t="str">
        <f t="shared" si="83"/>
        <v>A+</v>
      </c>
      <c r="O302" s="396"/>
      <c r="P302" s="491">
        <v>10</v>
      </c>
      <c r="Q302" s="492">
        <v>10</v>
      </c>
      <c r="R302" s="492">
        <v>10</v>
      </c>
      <c r="S302" s="493">
        <v>10</v>
      </c>
      <c r="T302" s="420">
        <f t="shared" si="89"/>
        <v>10</v>
      </c>
      <c r="U302" s="491">
        <v>10</v>
      </c>
      <c r="V302" s="492">
        <v>10</v>
      </c>
      <c r="W302" s="492">
        <v>10</v>
      </c>
      <c r="X302" s="493">
        <v>10</v>
      </c>
      <c r="Y302" s="417">
        <f t="shared" si="90"/>
        <v>10</v>
      </c>
      <c r="Z302" s="404">
        <f t="shared" si="91"/>
        <v>10</v>
      </c>
      <c r="AA302" s="401" t="str">
        <f t="shared" si="84"/>
        <v>A+</v>
      </c>
      <c r="AB302" s="423">
        <v>10</v>
      </c>
      <c r="AC302" s="632">
        <v>10</v>
      </c>
      <c r="AD302" s="412" t="str">
        <f t="shared" si="85"/>
        <v>A+</v>
      </c>
      <c r="AE302" s="408">
        <f t="shared" si="92"/>
        <v>10</v>
      </c>
      <c r="AF302" s="288"/>
      <c r="AG302" s="468">
        <f t="shared" si="93"/>
        <v>10</v>
      </c>
      <c r="AH302" s="480">
        <f t="shared" si="94"/>
        <v>7</v>
      </c>
      <c r="AI302" s="474">
        <f t="shared" si="95"/>
        <v>3</v>
      </c>
      <c r="AJ302" s="477" t="str">
        <f t="shared" si="96"/>
        <v>A+</v>
      </c>
      <c r="AK302" s="483">
        <f t="shared" si="97"/>
        <v>10</v>
      </c>
      <c r="AL302" s="661"/>
      <c r="AM302" s="661"/>
      <c r="AN302" s="661"/>
      <c r="AO302" s="661"/>
      <c r="AP302" s="661"/>
      <c r="AQ302" s="661"/>
      <c r="AR302" s="661"/>
      <c r="AS302" s="661"/>
      <c r="AT302" s="661"/>
      <c r="AU302" s="661"/>
      <c r="AV302" s="661"/>
      <c r="AW302" s="661"/>
      <c r="AX302" s="661"/>
      <c r="AY302" s="661"/>
      <c r="AZ302" s="661"/>
      <c r="BA302" s="661"/>
      <c r="BB302" s="661"/>
      <c r="BC302" s="661"/>
      <c r="BD302" s="661"/>
      <c r="BE302" s="661"/>
      <c r="BF302" s="661"/>
    </row>
    <row r="303" spans="1:58" ht="62.25" x14ac:dyDescent="0.9">
      <c r="A303" s="430">
        <v>6</v>
      </c>
      <c r="B303" s="776">
        <f>DATOS!F13</f>
        <v>0</v>
      </c>
      <c r="C303" s="491">
        <v>10</v>
      </c>
      <c r="D303" s="492">
        <v>10</v>
      </c>
      <c r="E303" s="492">
        <v>10</v>
      </c>
      <c r="F303" s="493">
        <v>10</v>
      </c>
      <c r="G303" s="417">
        <f t="shared" si="86"/>
        <v>10</v>
      </c>
      <c r="H303" s="491">
        <v>10</v>
      </c>
      <c r="I303" s="492">
        <v>10</v>
      </c>
      <c r="J303" s="492">
        <v>10</v>
      </c>
      <c r="K303" s="493">
        <v>10</v>
      </c>
      <c r="L303" s="417">
        <f t="shared" si="87"/>
        <v>10</v>
      </c>
      <c r="M303" s="404">
        <f t="shared" si="88"/>
        <v>10</v>
      </c>
      <c r="N303" s="401" t="str">
        <f t="shared" si="83"/>
        <v>A+</v>
      </c>
      <c r="O303" s="396"/>
      <c r="P303" s="491">
        <v>10</v>
      </c>
      <c r="Q303" s="492">
        <v>10</v>
      </c>
      <c r="R303" s="492">
        <v>10</v>
      </c>
      <c r="S303" s="493">
        <v>10</v>
      </c>
      <c r="T303" s="420">
        <f t="shared" si="89"/>
        <v>10</v>
      </c>
      <c r="U303" s="491">
        <v>10</v>
      </c>
      <c r="V303" s="492">
        <v>10</v>
      </c>
      <c r="W303" s="492">
        <v>10</v>
      </c>
      <c r="X303" s="493">
        <v>10</v>
      </c>
      <c r="Y303" s="417">
        <f t="shared" si="90"/>
        <v>10</v>
      </c>
      <c r="Z303" s="404">
        <f t="shared" si="91"/>
        <v>10</v>
      </c>
      <c r="AA303" s="401" t="str">
        <f t="shared" si="84"/>
        <v>A+</v>
      </c>
      <c r="AB303" s="423">
        <v>10</v>
      </c>
      <c r="AC303" s="632">
        <v>10</v>
      </c>
      <c r="AD303" s="412" t="str">
        <f t="shared" si="85"/>
        <v>A+</v>
      </c>
      <c r="AE303" s="408">
        <f t="shared" si="92"/>
        <v>10</v>
      </c>
      <c r="AF303" s="288"/>
      <c r="AG303" s="468">
        <f t="shared" si="93"/>
        <v>10</v>
      </c>
      <c r="AH303" s="480">
        <f t="shared" si="94"/>
        <v>7</v>
      </c>
      <c r="AI303" s="474">
        <f t="shared" si="95"/>
        <v>3</v>
      </c>
      <c r="AJ303" s="477" t="str">
        <f t="shared" si="96"/>
        <v>A+</v>
      </c>
      <c r="AK303" s="483">
        <f t="shared" si="97"/>
        <v>10</v>
      </c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661"/>
      <c r="BD303" s="661"/>
      <c r="BE303" s="661"/>
      <c r="BF303" s="661"/>
    </row>
    <row r="304" spans="1:58" ht="62.25" x14ac:dyDescent="0.9">
      <c r="A304" s="430">
        <v>7</v>
      </c>
      <c r="B304" s="776">
        <f>DATOS!F14</f>
        <v>0</v>
      </c>
      <c r="C304" s="491">
        <v>9</v>
      </c>
      <c r="D304" s="492">
        <v>9</v>
      </c>
      <c r="E304" s="492">
        <v>9</v>
      </c>
      <c r="F304" s="493">
        <v>9</v>
      </c>
      <c r="G304" s="417">
        <f t="shared" si="86"/>
        <v>9</v>
      </c>
      <c r="H304" s="491">
        <v>9</v>
      </c>
      <c r="I304" s="492">
        <v>9</v>
      </c>
      <c r="J304" s="492">
        <v>9</v>
      </c>
      <c r="K304" s="493">
        <v>9</v>
      </c>
      <c r="L304" s="417">
        <f t="shared" si="87"/>
        <v>9</v>
      </c>
      <c r="M304" s="404">
        <f>SUM(G304+L304)/2</f>
        <v>9</v>
      </c>
      <c r="N304" s="401" t="str">
        <f t="shared" si="83"/>
        <v>A-</v>
      </c>
      <c r="O304" s="396"/>
      <c r="P304" s="491">
        <v>9</v>
      </c>
      <c r="Q304" s="492">
        <v>9</v>
      </c>
      <c r="R304" s="492">
        <v>9</v>
      </c>
      <c r="S304" s="493">
        <v>9</v>
      </c>
      <c r="T304" s="420">
        <f t="shared" si="89"/>
        <v>9</v>
      </c>
      <c r="U304" s="491">
        <v>9</v>
      </c>
      <c r="V304" s="492">
        <v>9</v>
      </c>
      <c r="W304" s="492">
        <v>9</v>
      </c>
      <c r="X304" s="493">
        <v>9</v>
      </c>
      <c r="Y304" s="417">
        <f t="shared" si="90"/>
        <v>9</v>
      </c>
      <c r="Z304" s="404">
        <f>SUM(T304+Y304)/2</f>
        <v>9</v>
      </c>
      <c r="AA304" s="401" t="str">
        <f t="shared" si="84"/>
        <v>A-</v>
      </c>
      <c r="AB304" s="423">
        <v>9</v>
      </c>
      <c r="AC304" s="632">
        <v>9</v>
      </c>
      <c r="AD304" s="412" t="str">
        <f t="shared" si="85"/>
        <v>A-</v>
      </c>
      <c r="AE304" s="408">
        <f t="shared" si="92"/>
        <v>9</v>
      </c>
      <c r="AF304" s="288"/>
      <c r="AG304" s="468">
        <f t="shared" si="93"/>
        <v>9</v>
      </c>
      <c r="AH304" s="480">
        <f t="shared" si="94"/>
        <v>6.3</v>
      </c>
      <c r="AI304" s="474">
        <f t="shared" si="95"/>
        <v>2.6999999999999997</v>
      </c>
      <c r="AJ304" s="477" t="str">
        <f t="shared" si="96"/>
        <v>A-</v>
      </c>
      <c r="AK304" s="483">
        <f t="shared" si="97"/>
        <v>9</v>
      </c>
      <c r="AL304" s="661"/>
      <c r="AM304" s="661"/>
      <c r="AN304" s="661"/>
      <c r="AO304" s="661"/>
      <c r="AP304" s="661"/>
      <c r="AQ304" s="661"/>
      <c r="AR304" s="661"/>
      <c r="AS304" s="661"/>
      <c r="AT304" s="661"/>
      <c r="AU304" s="661"/>
      <c r="AV304" s="661"/>
      <c r="AW304" s="661"/>
      <c r="AX304" s="661"/>
      <c r="AY304" s="661"/>
      <c r="AZ304" s="661"/>
      <c r="BA304" s="661"/>
      <c r="BB304" s="661"/>
      <c r="BC304" s="661"/>
      <c r="BD304" s="661"/>
      <c r="BE304" s="661"/>
      <c r="BF304" s="661"/>
    </row>
    <row r="305" spans="1:58" ht="62.25" x14ac:dyDescent="0.9">
      <c r="A305" s="430">
        <v>8</v>
      </c>
      <c r="B305" s="776">
        <f>DATOS!F15</f>
        <v>0</v>
      </c>
      <c r="C305" s="491">
        <v>9</v>
      </c>
      <c r="D305" s="492">
        <v>9</v>
      </c>
      <c r="E305" s="492">
        <v>9</v>
      </c>
      <c r="F305" s="493">
        <v>9</v>
      </c>
      <c r="G305" s="417">
        <f t="shared" si="86"/>
        <v>9</v>
      </c>
      <c r="H305" s="491">
        <v>9</v>
      </c>
      <c r="I305" s="492">
        <v>9</v>
      </c>
      <c r="J305" s="492">
        <v>9</v>
      </c>
      <c r="K305" s="493">
        <v>9</v>
      </c>
      <c r="L305" s="417">
        <f t="shared" si="87"/>
        <v>9</v>
      </c>
      <c r="M305" s="404">
        <f t="shared" ref="M305:M337" si="98">SUM(G305+L305)/2</f>
        <v>9</v>
      </c>
      <c r="N305" s="401" t="str">
        <f t="shared" si="83"/>
        <v>A-</v>
      </c>
      <c r="O305" s="396"/>
      <c r="P305" s="491">
        <v>9</v>
      </c>
      <c r="Q305" s="492">
        <v>9</v>
      </c>
      <c r="R305" s="492">
        <v>9</v>
      </c>
      <c r="S305" s="493">
        <v>9</v>
      </c>
      <c r="T305" s="420">
        <f t="shared" si="89"/>
        <v>9</v>
      </c>
      <c r="U305" s="491">
        <v>9</v>
      </c>
      <c r="V305" s="492">
        <v>9</v>
      </c>
      <c r="W305" s="492">
        <v>9</v>
      </c>
      <c r="X305" s="493">
        <v>9</v>
      </c>
      <c r="Y305" s="417">
        <f t="shared" si="90"/>
        <v>9</v>
      </c>
      <c r="Z305" s="404">
        <f t="shared" ref="Z305:Z337" si="99">SUM(T305+Y305)/2</f>
        <v>9</v>
      </c>
      <c r="AA305" s="401" t="str">
        <f t="shared" si="84"/>
        <v>A-</v>
      </c>
      <c r="AB305" s="423">
        <v>9</v>
      </c>
      <c r="AC305" s="632">
        <v>9</v>
      </c>
      <c r="AD305" s="412" t="str">
        <f t="shared" si="85"/>
        <v>A-</v>
      </c>
      <c r="AE305" s="408">
        <f t="shared" si="92"/>
        <v>9</v>
      </c>
      <c r="AF305" s="288"/>
      <c r="AG305" s="468">
        <f t="shared" si="93"/>
        <v>9</v>
      </c>
      <c r="AH305" s="480">
        <f t="shared" si="94"/>
        <v>6.3</v>
      </c>
      <c r="AI305" s="474">
        <f t="shared" si="95"/>
        <v>2.6999999999999997</v>
      </c>
      <c r="AJ305" s="477" t="str">
        <f t="shared" si="96"/>
        <v>A-</v>
      </c>
      <c r="AK305" s="483">
        <f t="shared" si="97"/>
        <v>9</v>
      </c>
      <c r="AL305" s="661"/>
      <c r="AM305" s="661"/>
      <c r="AN305" s="661"/>
      <c r="AO305" s="661"/>
      <c r="AP305" s="661"/>
      <c r="AQ305" s="661"/>
      <c r="AR305" s="661"/>
      <c r="AS305" s="661"/>
      <c r="AT305" s="661"/>
      <c r="AU305" s="661"/>
      <c r="AV305" s="661"/>
      <c r="AW305" s="661"/>
      <c r="AX305" s="661"/>
      <c r="AY305" s="661"/>
      <c r="AZ305" s="661"/>
      <c r="BA305" s="661"/>
      <c r="BB305" s="661"/>
      <c r="BC305" s="661"/>
      <c r="BD305" s="661"/>
      <c r="BE305" s="661"/>
      <c r="BF305" s="661"/>
    </row>
    <row r="306" spans="1:58" ht="62.25" x14ac:dyDescent="0.9">
      <c r="A306" s="430">
        <v>9</v>
      </c>
      <c r="B306" s="776">
        <f>DATOS!F16</f>
        <v>0</v>
      </c>
      <c r="C306" s="491">
        <v>9</v>
      </c>
      <c r="D306" s="492">
        <v>9</v>
      </c>
      <c r="E306" s="492">
        <v>9</v>
      </c>
      <c r="F306" s="493">
        <v>9</v>
      </c>
      <c r="G306" s="417">
        <f t="shared" si="86"/>
        <v>9</v>
      </c>
      <c r="H306" s="491">
        <v>9</v>
      </c>
      <c r="I306" s="492">
        <v>9</v>
      </c>
      <c r="J306" s="492">
        <v>9</v>
      </c>
      <c r="K306" s="493">
        <v>9</v>
      </c>
      <c r="L306" s="417">
        <f t="shared" si="87"/>
        <v>9</v>
      </c>
      <c r="M306" s="404">
        <f t="shared" si="98"/>
        <v>9</v>
      </c>
      <c r="N306" s="401" t="str">
        <f t="shared" si="83"/>
        <v>A-</v>
      </c>
      <c r="O306" s="396"/>
      <c r="P306" s="491">
        <v>9</v>
      </c>
      <c r="Q306" s="492">
        <v>9</v>
      </c>
      <c r="R306" s="492">
        <v>9</v>
      </c>
      <c r="S306" s="493">
        <v>9</v>
      </c>
      <c r="T306" s="420">
        <f t="shared" si="89"/>
        <v>9</v>
      </c>
      <c r="U306" s="491">
        <v>9</v>
      </c>
      <c r="V306" s="492">
        <v>9</v>
      </c>
      <c r="W306" s="492">
        <v>9</v>
      </c>
      <c r="X306" s="493">
        <v>9</v>
      </c>
      <c r="Y306" s="417">
        <f t="shared" si="90"/>
        <v>9</v>
      </c>
      <c r="Z306" s="404">
        <f t="shared" si="99"/>
        <v>9</v>
      </c>
      <c r="AA306" s="401" t="str">
        <f t="shared" si="84"/>
        <v>A-</v>
      </c>
      <c r="AB306" s="423">
        <v>9</v>
      </c>
      <c r="AC306" s="632">
        <v>9</v>
      </c>
      <c r="AD306" s="412" t="str">
        <f t="shared" si="85"/>
        <v>A-</v>
      </c>
      <c r="AE306" s="408">
        <f t="shared" si="92"/>
        <v>9</v>
      </c>
      <c r="AF306" s="288"/>
      <c r="AG306" s="468">
        <f t="shared" si="93"/>
        <v>9</v>
      </c>
      <c r="AH306" s="480">
        <f t="shared" si="94"/>
        <v>6.3</v>
      </c>
      <c r="AI306" s="474">
        <f t="shared" si="95"/>
        <v>2.6999999999999997</v>
      </c>
      <c r="AJ306" s="477" t="str">
        <f t="shared" si="96"/>
        <v>A-</v>
      </c>
      <c r="AK306" s="483">
        <f t="shared" si="97"/>
        <v>9</v>
      </c>
      <c r="AL306" s="661"/>
      <c r="AM306" s="661"/>
      <c r="AN306" s="661"/>
      <c r="AO306" s="661"/>
      <c r="AP306" s="661"/>
      <c r="AQ306" s="661"/>
      <c r="AR306" s="661"/>
      <c r="AS306" s="661"/>
      <c r="AT306" s="661"/>
      <c r="AU306" s="661"/>
      <c r="AV306" s="661"/>
      <c r="AW306" s="661"/>
      <c r="AX306" s="661"/>
      <c r="AY306" s="661"/>
      <c r="AZ306" s="661"/>
      <c r="BA306" s="661"/>
      <c r="BB306" s="661"/>
      <c r="BC306" s="661"/>
      <c r="BD306" s="661"/>
      <c r="BE306" s="661"/>
      <c r="BF306" s="661"/>
    </row>
    <row r="307" spans="1:58" ht="62.25" x14ac:dyDescent="0.9">
      <c r="A307" s="430">
        <v>10</v>
      </c>
      <c r="B307" s="776">
        <f>DATOS!F17</f>
        <v>0</v>
      </c>
      <c r="C307" s="491">
        <v>9</v>
      </c>
      <c r="D307" s="492">
        <v>9</v>
      </c>
      <c r="E307" s="492">
        <v>9</v>
      </c>
      <c r="F307" s="493">
        <v>9</v>
      </c>
      <c r="G307" s="417">
        <f t="shared" si="86"/>
        <v>9</v>
      </c>
      <c r="H307" s="491">
        <v>9</v>
      </c>
      <c r="I307" s="492">
        <v>9</v>
      </c>
      <c r="J307" s="492">
        <v>9</v>
      </c>
      <c r="K307" s="493">
        <v>9</v>
      </c>
      <c r="L307" s="417">
        <f t="shared" si="87"/>
        <v>9</v>
      </c>
      <c r="M307" s="404">
        <f t="shared" si="98"/>
        <v>9</v>
      </c>
      <c r="N307" s="401" t="str">
        <f t="shared" si="83"/>
        <v>A-</v>
      </c>
      <c r="O307" s="396"/>
      <c r="P307" s="491">
        <v>9</v>
      </c>
      <c r="Q307" s="492">
        <v>9</v>
      </c>
      <c r="R307" s="492">
        <v>9</v>
      </c>
      <c r="S307" s="493">
        <v>9</v>
      </c>
      <c r="T307" s="420">
        <f t="shared" si="89"/>
        <v>9</v>
      </c>
      <c r="U307" s="491">
        <v>9</v>
      </c>
      <c r="V307" s="492">
        <v>9</v>
      </c>
      <c r="W307" s="492">
        <v>9</v>
      </c>
      <c r="X307" s="493">
        <v>9</v>
      </c>
      <c r="Y307" s="417">
        <f t="shared" si="90"/>
        <v>9</v>
      </c>
      <c r="Z307" s="404">
        <f t="shared" si="99"/>
        <v>9</v>
      </c>
      <c r="AA307" s="401" t="str">
        <f t="shared" si="84"/>
        <v>A-</v>
      </c>
      <c r="AB307" s="423">
        <v>9</v>
      </c>
      <c r="AC307" s="632">
        <v>9</v>
      </c>
      <c r="AD307" s="412" t="str">
        <f t="shared" si="85"/>
        <v>A-</v>
      </c>
      <c r="AE307" s="408">
        <f t="shared" si="92"/>
        <v>9</v>
      </c>
      <c r="AF307" s="288"/>
      <c r="AG307" s="468">
        <f t="shared" si="93"/>
        <v>9</v>
      </c>
      <c r="AH307" s="480">
        <f t="shared" si="94"/>
        <v>6.3</v>
      </c>
      <c r="AI307" s="474">
        <f t="shared" si="95"/>
        <v>2.6999999999999997</v>
      </c>
      <c r="AJ307" s="477" t="str">
        <f t="shared" si="96"/>
        <v>A-</v>
      </c>
      <c r="AK307" s="483">
        <f t="shared" si="97"/>
        <v>9</v>
      </c>
      <c r="AL307" s="661"/>
      <c r="AM307" s="661"/>
      <c r="AN307" s="661"/>
      <c r="AO307" s="661"/>
      <c r="AP307" s="661"/>
      <c r="AQ307" s="661"/>
      <c r="AR307" s="661"/>
      <c r="AS307" s="661"/>
      <c r="AT307" s="661"/>
      <c r="AU307" s="661"/>
      <c r="AV307" s="661"/>
      <c r="AW307" s="661"/>
      <c r="AX307" s="661"/>
      <c r="AY307" s="661"/>
      <c r="AZ307" s="661"/>
      <c r="BA307" s="661"/>
      <c r="BB307" s="661"/>
      <c r="BC307" s="661"/>
      <c r="BD307" s="661"/>
      <c r="BE307" s="661"/>
      <c r="BF307" s="661"/>
    </row>
    <row r="308" spans="1:58" ht="62.25" x14ac:dyDescent="0.9">
      <c r="A308" s="430">
        <v>11</v>
      </c>
      <c r="B308" s="776">
        <f>DATOS!F18</f>
        <v>0</v>
      </c>
      <c r="C308" s="491">
        <v>9</v>
      </c>
      <c r="D308" s="492">
        <v>9</v>
      </c>
      <c r="E308" s="492">
        <v>9</v>
      </c>
      <c r="F308" s="493">
        <v>9</v>
      </c>
      <c r="G308" s="417">
        <f t="shared" si="86"/>
        <v>9</v>
      </c>
      <c r="H308" s="491">
        <v>9</v>
      </c>
      <c r="I308" s="492">
        <v>9</v>
      </c>
      <c r="J308" s="492">
        <v>9</v>
      </c>
      <c r="K308" s="493">
        <v>9</v>
      </c>
      <c r="L308" s="417">
        <f t="shared" si="87"/>
        <v>9</v>
      </c>
      <c r="M308" s="404">
        <f t="shared" si="98"/>
        <v>9</v>
      </c>
      <c r="N308" s="401" t="str">
        <f t="shared" si="83"/>
        <v>A-</v>
      </c>
      <c r="O308" s="396"/>
      <c r="P308" s="491">
        <v>9</v>
      </c>
      <c r="Q308" s="492">
        <v>9</v>
      </c>
      <c r="R308" s="492">
        <v>9</v>
      </c>
      <c r="S308" s="493">
        <v>9</v>
      </c>
      <c r="T308" s="420">
        <f t="shared" si="89"/>
        <v>9</v>
      </c>
      <c r="U308" s="491">
        <v>9</v>
      </c>
      <c r="V308" s="492">
        <v>9</v>
      </c>
      <c r="W308" s="492">
        <v>9</v>
      </c>
      <c r="X308" s="493">
        <v>9</v>
      </c>
      <c r="Y308" s="417">
        <f t="shared" si="90"/>
        <v>9</v>
      </c>
      <c r="Z308" s="404">
        <f t="shared" si="99"/>
        <v>9</v>
      </c>
      <c r="AA308" s="401" t="str">
        <f t="shared" si="84"/>
        <v>A-</v>
      </c>
      <c r="AB308" s="423">
        <v>9</v>
      </c>
      <c r="AC308" s="632">
        <v>9</v>
      </c>
      <c r="AD308" s="412" t="str">
        <f t="shared" si="85"/>
        <v>A-</v>
      </c>
      <c r="AE308" s="408">
        <f t="shared" si="92"/>
        <v>9</v>
      </c>
      <c r="AF308" s="288"/>
      <c r="AG308" s="468">
        <f t="shared" si="93"/>
        <v>9</v>
      </c>
      <c r="AH308" s="480">
        <f t="shared" si="94"/>
        <v>6.3</v>
      </c>
      <c r="AI308" s="474">
        <f t="shared" si="95"/>
        <v>2.6999999999999997</v>
      </c>
      <c r="AJ308" s="477" t="str">
        <f t="shared" si="96"/>
        <v>A-</v>
      </c>
      <c r="AK308" s="483">
        <f t="shared" si="97"/>
        <v>9</v>
      </c>
      <c r="AL308" s="661"/>
      <c r="AM308" s="661"/>
      <c r="AN308" s="661"/>
      <c r="AO308" s="661"/>
      <c r="AP308" s="661"/>
      <c r="AQ308" s="661"/>
      <c r="AR308" s="661"/>
      <c r="AS308" s="661"/>
      <c r="AT308" s="661"/>
      <c r="AU308" s="661"/>
      <c r="AV308" s="661"/>
      <c r="AW308" s="661"/>
      <c r="AX308" s="661"/>
      <c r="AY308" s="661"/>
      <c r="AZ308" s="661"/>
      <c r="BA308" s="661"/>
      <c r="BB308" s="661"/>
      <c r="BC308" s="661"/>
      <c r="BD308" s="661"/>
      <c r="BE308" s="661"/>
      <c r="BF308" s="661"/>
    </row>
    <row r="309" spans="1:58" ht="62.25" x14ac:dyDescent="0.9">
      <c r="A309" s="430">
        <v>12</v>
      </c>
      <c r="B309" s="776">
        <f>DATOS!F19</f>
        <v>0</v>
      </c>
      <c r="C309" s="491">
        <v>8</v>
      </c>
      <c r="D309" s="492">
        <v>8</v>
      </c>
      <c r="E309" s="492">
        <v>8</v>
      </c>
      <c r="F309" s="493">
        <v>8</v>
      </c>
      <c r="G309" s="417">
        <f t="shared" si="86"/>
        <v>8</v>
      </c>
      <c r="H309" s="491">
        <v>8</v>
      </c>
      <c r="I309" s="492">
        <v>8</v>
      </c>
      <c r="J309" s="492">
        <v>8</v>
      </c>
      <c r="K309" s="493">
        <v>8</v>
      </c>
      <c r="L309" s="417">
        <f t="shared" si="87"/>
        <v>8</v>
      </c>
      <c r="M309" s="404">
        <f t="shared" si="98"/>
        <v>8</v>
      </c>
      <c r="N309" s="401" t="str">
        <f t="shared" si="83"/>
        <v>B+</v>
      </c>
      <c r="O309" s="396"/>
      <c r="P309" s="491">
        <v>8</v>
      </c>
      <c r="Q309" s="492">
        <v>8</v>
      </c>
      <c r="R309" s="492">
        <v>8</v>
      </c>
      <c r="S309" s="493">
        <v>8</v>
      </c>
      <c r="T309" s="420">
        <f t="shared" si="89"/>
        <v>8</v>
      </c>
      <c r="U309" s="491">
        <v>8</v>
      </c>
      <c r="V309" s="492">
        <v>8</v>
      </c>
      <c r="W309" s="492">
        <v>8</v>
      </c>
      <c r="X309" s="493">
        <v>8</v>
      </c>
      <c r="Y309" s="417">
        <f t="shared" si="90"/>
        <v>8</v>
      </c>
      <c r="Z309" s="404">
        <f t="shared" si="99"/>
        <v>8</v>
      </c>
      <c r="AA309" s="401" t="str">
        <f t="shared" si="84"/>
        <v>B+</v>
      </c>
      <c r="AB309" s="423">
        <v>8</v>
      </c>
      <c r="AC309" s="632">
        <v>8</v>
      </c>
      <c r="AD309" s="412" t="str">
        <f t="shared" si="85"/>
        <v>B+</v>
      </c>
      <c r="AE309" s="408">
        <f t="shared" si="92"/>
        <v>8</v>
      </c>
      <c r="AF309" s="288"/>
      <c r="AG309" s="468">
        <f t="shared" si="93"/>
        <v>8</v>
      </c>
      <c r="AH309" s="480">
        <f t="shared" si="94"/>
        <v>5.6</v>
      </c>
      <c r="AI309" s="474">
        <f t="shared" si="95"/>
        <v>2.4</v>
      </c>
      <c r="AJ309" s="477" t="str">
        <f t="shared" si="96"/>
        <v>B+</v>
      </c>
      <c r="AK309" s="483">
        <f t="shared" si="97"/>
        <v>8</v>
      </c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661"/>
      <c r="BD309" s="661"/>
      <c r="BE309" s="661"/>
      <c r="BF309" s="661"/>
    </row>
    <row r="310" spans="1:58" ht="62.25" x14ac:dyDescent="0.9">
      <c r="A310" s="430">
        <v>13</v>
      </c>
      <c r="B310" s="776">
        <f>DATOS!F20</f>
        <v>0</v>
      </c>
      <c r="C310" s="491">
        <v>8</v>
      </c>
      <c r="D310" s="492">
        <v>8</v>
      </c>
      <c r="E310" s="492">
        <v>8</v>
      </c>
      <c r="F310" s="493">
        <v>8</v>
      </c>
      <c r="G310" s="417">
        <f t="shared" si="86"/>
        <v>8</v>
      </c>
      <c r="H310" s="491">
        <v>8</v>
      </c>
      <c r="I310" s="492">
        <v>8</v>
      </c>
      <c r="J310" s="492">
        <v>8</v>
      </c>
      <c r="K310" s="493">
        <v>8</v>
      </c>
      <c r="L310" s="417">
        <f t="shared" si="87"/>
        <v>8</v>
      </c>
      <c r="M310" s="404">
        <f t="shared" si="98"/>
        <v>8</v>
      </c>
      <c r="N310" s="401" t="str">
        <f t="shared" si="83"/>
        <v>B+</v>
      </c>
      <c r="O310" s="396"/>
      <c r="P310" s="491">
        <v>8</v>
      </c>
      <c r="Q310" s="492">
        <v>8</v>
      </c>
      <c r="R310" s="492">
        <v>8</v>
      </c>
      <c r="S310" s="493">
        <v>8</v>
      </c>
      <c r="T310" s="420">
        <f t="shared" si="89"/>
        <v>8</v>
      </c>
      <c r="U310" s="491">
        <v>8</v>
      </c>
      <c r="V310" s="492">
        <v>8</v>
      </c>
      <c r="W310" s="492">
        <v>8</v>
      </c>
      <c r="X310" s="493">
        <v>8</v>
      </c>
      <c r="Y310" s="417">
        <f t="shared" si="90"/>
        <v>8</v>
      </c>
      <c r="Z310" s="404">
        <f t="shared" si="99"/>
        <v>8</v>
      </c>
      <c r="AA310" s="401" t="str">
        <f t="shared" si="84"/>
        <v>B+</v>
      </c>
      <c r="AB310" s="423">
        <v>8</v>
      </c>
      <c r="AC310" s="632">
        <v>8</v>
      </c>
      <c r="AD310" s="412" t="str">
        <f t="shared" si="85"/>
        <v>B+</v>
      </c>
      <c r="AE310" s="408">
        <f t="shared" si="92"/>
        <v>8</v>
      </c>
      <c r="AF310" s="288"/>
      <c r="AG310" s="468">
        <f t="shared" si="93"/>
        <v>8</v>
      </c>
      <c r="AH310" s="480">
        <f t="shared" si="94"/>
        <v>5.6</v>
      </c>
      <c r="AI310" s="474">
        <f t="shared" si="95"/>
        <v>2.4</v>
      </c>
      <c r="AJ310" s="477" t="str">
        <f t="shared" si="96"/>
        <v>B+</v>
      </c>
      <c r="AK310" s="483">
        <f t="shared" si="97"/>
        <v>8</v>
      </c>
      <c r="AL310" s="661"/>
      <c r="AM310" s="661"/>
      <c r="AN310" s="661"/>
      <c r="AO310" s="661"/>
      <c r="AP310" s="661"/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661"/>
      <c r="BD310" s="661"/>
      <c r="BE310" s="661"/>
      <c r="BF310" s="661"/>
    </row>
    <row r="311" spans="1:58" ht="62.25" x14ac:dyDescent="0.9">
      <c r="A311" s="430">
        <v>14</v>
      </c>
      <c r="B311" s="776">
        <f>DATOS!F21</f>
        <v>0</v>
      </c>
      <c r="C311" s="491">
        <v>8</v>
      </c>
      <c r="D311" s="492">
        <v>8</v>
      </c>
      <c r="E311" s="492">
        <v>8</v>
      </c>
      <c r="F311" s="493">
        <v>8</v>
      </c>
      <c r="G311" s="417">
        <f t="shared" si="86"/>
        <v>8</v>
      </c>
      <c r="H311" s="491">
        <v>8</v>
      </c>
      <c r="I311" s="492">
        <v>8</v>
      </c>
      <c r="J311" s="492">
        <v>8</v>
      </c>
      <c r="K311" s="493">
        <v>8</v>
      </c>
      <c r="L311" s="417">
        <f t="shared" si="87"/>
        <v>8</v>
      </c>
      <c r="M311" s="404">
        <f t="shared" si="98"/>
        <v>8</v>
      </c>
      <c r="N311" s="401" t="str">
        <f t="shared" si="83"/>
        <v>B+</v>
      </c>
      <c r="O311" s="396"/>
      <c r="P311" s="491">
        <v>8</v>
      </c>
      <c r="Q311" s="492">
        <v>8</v>
      </c>
      <c r="R311" s="492">
        <v>8</v>
      </c>
      <c r="S311" s="493">
        <v>8</v>
      </c>
      <c r="T311" s="420">
        <f t="shared" si="89"/>
        <v>8</v>
      </c>
      <c r="U311" s="491">
        <v>8</v>
      </c>
      <c r="V311" s="492">
        <v>8</v>
      </c>
      <c r="W311" s="492">
        <v>8</v>
      </c>
      <c r="X311" s="493">
        <v>8</v>
      </c>
      <c r="Y311" s="417">
        <f t="shared" si="90"/>
        <v>8</v>
      </c>
      <c r="Z311" s="404">
        <f t="shared" si="99"/>
        <v>8</v>
      </c>
      <c r="AA311" s="401" t="str">
        <f t="shared" si="84"/>
        <v>B+</v>
      </c>
      <c r="AB311" s="423">
        <v>8</v>
      </c>
      <c r="AC311" s="632">
        <v>8</v>
      </c>
      <c r="AD311" s="412" t="str">
        <f t="shared" si="85"/>
        <v>B+</v>
      </c>
      <c r="AE311" s="408">
        <f t="shared" si="92"/>
        <v>8</v>
      </c>
      <c r="AF311" s="288"/>
      <c r="AG311" s="468">
        <f t="shared" si="93"/>
        <v>8</v>
      </c>
      <c r="AH311" s="480">
        <f t="shared" si="94"/>
        <v>5.6</v>
      </c>
      <c r="AI311" s="474">
        <f t="shared" si="95"/>
        <v>2.4</v>
      </c>
      <c r="AJ311" s="477" t="str">
        <f t="shared" si="96"/>
        <v>B+</v>
      </c>
      <c r="AK311" s="483">
        <f t="shared" si="97"/>
        <v>8</v>
      </c>
      <c r="AL311" s="661"/>
      <c r="AM311" s="661"/>
      <c r="AN311" s="661"/>
      <c r="AO311" s="661"/>
      <c r="AP311" s="661"/>
      <c r="AQ311" s="661"/>
      <c r="AR311" s="661"/>
      <c r="AS311" s="661"/>
      <c r="AT311" s="661"/>
      <c r="AU311" s="661"/>
      <c r="AV311" s="661"/>
      <c r="AW311" s="661"/>
      <c r="AX311" s="661"/>
      <c r="AY311" s="661"/>
      <c r="AZ311" s="661"/>
      <c r="BA311" s="661"/>
      <c r="BB311" s="661"/>
      <c r="BC311" s="661"/>
      <c r="BD311" s="661"/>
      <c r="BE311" s="661"/>
      <c r="BF311" s="661"/>
    </row>
    <row r="312" spans="1:58" ht="62.25" x14ac:dyDescent="0.9">
      <c r="A312" s="430">
        <v>15</v>
      </c>
      <c r="B312" s="776">
        <f>DATOS!F22</f>
        <v>0</v>
      </c>
      <c r="C312" s="491">
        <v>8</v>
      </c>
      <c r="D312" s="492">
        <v>8</v>
      </c>
      <c r="E312" s="492">
        <v>8</v>
      </c>
      <c r="F312" s="493">
        <v>8</v>
      </c>
      <c r="G312" s="417">
        <f t="shared" si="86"/>
        <v>8</v>
      </c>
      <c r="H312" s="491">
        <v>8</v>
      </c>
      <c r="I312" s="492">
        <v>8</v>
      </c>
      <c r="J312" s="492">
        <v>8</v>
      </c>
      <c r="K312" s="493">
        <v>8</v>
      </c>
      <c r="L312" s="417">
        <f t="shared" si="87"/>
        <v>8</v>
      </c>
      <c r="M312" s="404">
        <f t="shared" si="98"/>
        <v>8</v>
      </c>
      <c r="N312" s="401" t="str">
        <f t="shared" si="83"/>
        <v>B+</v>
      </c>
      <c r="O312" s="396"/>
      <c r="P312" s="491">
        <v>8</v>
      </c>
      <c r="Q312" s="492">
        <v>8</v>
      </c>
      <c r="R312" s="492">
        <v>8</v>
      </c>
      <c r="S312" s="493">
        <v>8</v>
      </c>
      <c r="T312" s="420">
        <f t="shared" si="89"/>
        <v>8</v>
      </c>
      <c r="U312" s="491">
        <v>8</v>
      </c>
      <c r="V312" s="492">
        <v>8</v>
      </c>
      <c r="W312" s="492">
        <v>8</v>
      </c>
      <c r="X312" s="493">
        <v>8</v>
      </c>
      <c r="Y312" s="417">
        <f t="shared" si="90"/>
        <v>8</v>
      </c>
      <c r="Z312" s="404">
        <f t="shared" si="99"/>
        <v>8</v>
      </c>
      <c r="AA312" s="401" t="str">
        <f t="shared" si="84"/>
        <v>B+</v>
      </c>
      <c r="AB312" s="423">
        <v>8</v>
      </c>
      <c r="AC312" s="632">
        <v>8</v>
      </c>
      <c r="AD312" s="412" t="str">
        <f t="shared" si="85"/>
        <v>B+</v>
      </c>
      <c r="AE312" s="408">
        <f t="shared" si="92"/>
        <v>8</v>
      </c>
      <c r="AF312" s="288"/>
      <c r="AG312" s="468">
        <f t="shared" si="93"/>
        <v>8</v>
      </c>
      <c r="AH312" s="480">
        <f t="shared" si="94"/>
        <v>5.6</v>
      </c>
      <c r="AI312" s="474">
        <f t="shared" si="95"/>
        <v>2.4</v>
      </c>
      <c r="AJ312" s="477" t="str">
        <f t="shared" si="96"/>
        <v>B+</v>
      </c>
      <c r="AK312" s="483">
        <f t="shared" si="97"/>
        <v>8</v>
      </c>
      <c r="AL312" s="661"/>
      <c r="AM312" s="661"/>
      <c r="AN312" s="661"/>
      <c r="AO312" s="661"/>
      <c r="AP312" s="661"/>
      <c r="AQ312" s="661"/>
      <c r="AR312" s="661"/>
      <c r="AS312" s="661"/>
      <c r="AT312" s="661"/>
      <c r="AU312" s="661"/>
      <c r="AV312" s="661"/>
      <c r="AW312" s="661"/>
      <c r="AX312" s="661"/>
      <c r="AY312" s="661"/>
      <c r="AZ312" s="661"/>
      <c r="BA312" s="661"/>
      <c r="BB312" s="661"/>
      <c r="BC312" s="661"/>
      <c r="BD312" s="661"/>
      <c r="BE312" s="661"/>
      <c r="BF312" s="661"/>
    </row>
    <row r="313" spans="1:58" ht="62.25" x14ac:dyDescent="0.9">
      <c r="A313" s="430">
        <v>16</v>
      </c>
      <c r="B313" s="776">
        <f>DATOS!F23</f>
        <v>0</v>
      </c>
      <c r="C313" s="491">
        <v>7</v>
      </c>
      <c r="D313" s="492">
        <v>7</v>
      </c>
      <c r="E313" s="492">
        <v>7</v>
      </c>
      <c r="F313" s="493">
        <v>7</v>
      </c>
      <c r="G313" s="417">
        <f t="shared" si="86"/>
        <v>7</v>
      </c>
      <c r="H313" s="491">
        <v>7</v>
      </c>
      <c r="I313" s="492">
        <v>7</v>
      </c>
      <c r="J313" s="492">
        <v>7</v>
      </c>
      <c r="K313" s="493">
        <v>7</v>
      </c>
      <c r="L313" s="417">
        <f t="shared" si="87"/>
        <v>7</v>
      </c>
      <c r="M313" s="404">
        <f t="shared" si="98"/>
        <v>7</v>
      </c>
      <c r="N313" s="401" t="str">
        <f t="shared" si="83"/>
        <v>B-</v>
      </c>
      <c r="O313" s="396"/>
      <c r="P313" s="491">
        <v>7</v>
      </c>
      <c r="Q313" s="492">
        <v>7</v>
      </c>
      <c r="R313" s="492">
        <v>7</v>
      </c>
      <c r="S313" s="493">
        <v>7</v>
      </c>
      <c r="T313" s="420">
        <f t="shared" si="89"/>
        <v>7</v>
      </c>
      <c r="U313" s="491">
        <v>7</v>
      </c>
      <c r="V313" s="492">
        <v>7</v>
      </c>
      <c r="W313" s="492">
        <v>7</v>
      </c>
      <c r="X313" s="493">
        <v>7</v>
      </c>
      <c r="Y313" s="417">
        <f t="shared" si="90"/>
        <v>7</v>
      </c>
      <c r="Z313" s="404">
        <f t="shared" si="99"/>
        <v>7</v>
      </c>
      <c r="AA313" s="401" t="str">
        <f t="shared" si="84"/>
        <v>B-</v>
      </c>
      <c r="AB313" s="423">
        <v>7</v>
      </c>
      <c r="AC313" s="632">
        <v>7</v>
      </c>
      <c r="AD313" s="412" t="str">
        <f t="shared" si="85"/>
        <v>B-</v>
      </c>
      <c r="AE313" s="408">
        <f t="shared" si="92"/>
        <v>7</v>
      </c>
      <c r="AF313" s="288"/>
      <c r="AG313" s="468">
        <f t="shared" si="93"/>
        <v>7</v>
      </c>
      <c r="AH313" s="480">
        <f t="shared" si="94"/>
        <v>4.8999999999999995</v>
      </c>
      <c r="AI313" s="474">
        <f t="shared" si="95"/>
        <v>2.1</v>
      </c>
      <c r="AJ313" s="477" t="str">
        <f t="shared" si="96"/>
        <v>B-</v>
      </c>
      <c r="AK313" s="483">
        <f t="shared" si="97"/>
        <v>7</v>
      </c>
      <c r="AL313" s="661"/>
      <c r="AM313" s="661"/>
      <c r="AN313" s="661"/>
      <c r="AO313" s="661"/>
      <c r="AP313" s="661"/>
      <c r="AQ313" s="661"/>
      <c r="AR313" s="661"/>
      <c r="AS313" s="661"/>
      <c r="AT313" s="661"/>
      <c r="AU313" s="661"/>
      <c r="AV313" s="661"/>
      <c r="AW313" s="661"/>
      <c r="AX313" s="661"/>
      <c r="AY313" s="661"/>
      <c r="AZ313" s="661"/>
      <c r="BA313" s="661"/>
      <c r="BB313" s="661"/>
      <c r="BC313" s="661"/>
      <c r="BD313" s="661"/>
      <c r="BE313" s="661"/>
      <c r="BF313" s="661"/>
    </row>
    <row r="314" spans="1:58" ht="62.25" x14ac:dyDescent="0.9">
      <c r="A314" s="430">
        <v>17</v>
      </c>
      <c r="B314" s="776">
        <f>DATOS!F24</f>
        <v>0</v>
      </c>
      <c r="C314" s="491">
        <v>7</v>
      </c>
      <c r="D314" s="492">
        <v>7</v>
      </c>
      <c r="E314" s="492">
        <v>7</v>
      </c>
      <c r="F314" s="493">
        <v>7</v>
      </c>
      <c r="G314" s="417">
        <f t="shared" si="86"/>
        <v>7</v>
      </c>
      <c r="H314" s="491">
        <v>7</v>
      </c>
      <c r="I314" s="492">
        <v>7</v>
      </c>
      <c r="J314" s="492">
        <v>7</v>
      </c>
      <c r="K314" s="493">
        <v>7</v>
      </c>
      <c r="L314" s="417">
        <f t="shared" si="87"/>
        <v>7</v>
      </c>
      <c r="M314" s="404">
        <f t="shared" si="98"/>
        <v>7</v>
      </c>
      <c r="N314" s="401" t="str">
        <f t="shared" si="83"/>
        <v>B-</v>
      </c>
      <c r="O314" s="396"/>
      <c r="P314" s="491">
        <v>7</v>
      </c>
      <c r="Q314" s="492">
        <v>7</v>
      </c>
      <c r="R314" s="492">
        <v>7</v>
      </c>
      <c r="S314" s="493">
        <v>7</v>
      </c>
      <c r="T314" s="420">
        <f t="shared" si="89"/>
        <v>7</v>
      </c>
      <c r="U314" s="491">
        <v>7</v>
      </c>
      <c r="V314" s="492">
        <v>7</v>
      </c>
      <c r="W314" s="492">
        <v>7</v>
      </c>
      <c r="X314" s="493">
        <v>7</v>
      </c>
      <c r="Y314" s="417">
        <f t="shared" si="90"/>
        <v>7</v>
      </c>
      <c r="Z314" s="404">
        <f t="shared" si="99"/>
        <v>7</v>
      </c>
      <c r="AA314" s="401" t="str">
        <f t="shared" si="84"/>
        <v>B-</v>
      </c>
      <c r="AB314" s="423">
        <v>7</v>
      </c>
      <c r="AC314" s="632">
        <v>7</v>
      </c>
      <c r="AD314" s="412" t="str">
        <f t="shared" si="85"/>
        <v>B-</v>
      </c>
      <c r="AE314" s="408">
        <f t="shared" si="92"/>
        <v>7</v>
      </c>
      <c r="AF314" s="288"/>
      <c r="AG314" s="468">
        <f t="shared" si="93"/>
        <v>7</v>
      </c>
      <c r="AH314" s="480">
        <f t="shared" si="94"/>
        <v>4.8999999999999995</v>
      </c>
      <c r="AI314" s="474">
        <f t="shared" si="95"/>
        <v>2.1</v>
      </c>
      <c r="AJ314" s="477" t="str">
        <f t="shared" si="96"/>
        <v>B-</v>
      </c>
      <c r="AK314" s="483">
        <f t="shared" si="97"/>
        <v>7</v>
      </c>
      <c r="AL314" s="661"/>
      <c r="AM314" s="661"/>
      <c r="AN314" s="661"/>
      <c r="AO314" s="661"/>
      <c r="AP314" s="661"/>
      <c r="AQ314" s="661"/>
      <c r="AR314" s="661"/>
      <c r="AS314" s="661"/>
      <c r="AT314" s="661"/>
      <c r="AU314" s="661"/>
      <c r="AV314" s="661"/>
      <c r="AW314" s="661"/>
      <c r="AX314" s="661"/>
      <c r="AY314" s="661"/>
      <c r="AZ314" s="661"/>
      <c r="BA314" s="661"/>
      <c r="BB314" s="661"/>
      <c r="BC314" s="661"/>
      <c r="BD314" s="661"/>
      <c r="BE314" s="661"/>
      <c r="BF314" s="661"/>
    </row>
    <row r="315" spans="1:58" ht="62.25" x14ac:dyDescent="0.9">
      <c r="A315" s="430">
        <v>18</v>
      </c>
      <c r="B315" s="776">
        <f>DATOS!F25</f>
        <v>0</v>
      </c>
      <c r="C315" s="491">
        <v>7</v>
      </c>
      <c r="D315" s="492">
        <v>7</v>
      </c>
      <c r="E315" s="492">
        <v>7</v>
      </c>
      <c r="F315" s="493">
        <v>7</v>
      </c>
      <c r="G315" s="417">
        <f t="shared" si="86"/>
        <v>7</v>
      </c>
      <c r="H315" s="491">
        <v>7</v>
      </c>
      <c r="I315" s="492">
        <v>7</v>
      </c>
      <c r="J315" s="492">
        <v>7</v>
      </c>
      <c r="K315" s="493">
        <v>7</v>
      </c>
      <c r="L315" s="417">
        <f t="shared" si="87"/>
        <v>7</v>
      </c>
      <c r="M315" s="404">
        <f t="shared" si="98"/>
        <v>7</v>
      </c>
      <c r="N315" s="401" t="str">
        <f t="shared" si="83"/>
        <v>B-</v>
      </c>
      <c r="O315" s="396"/>
      <c r="P315" s="491">
        <v>7</v>
      </c>
      <c r="Q315" s="492">
        <v>7</v>
      </c>
      <c r="R315" s="492">
        <v>7</v>
      </c>
      <c r="S315" s="493">
        <v>7</v>
      </c>
      <c r="T315" s="420">
        <f t="shared" si="89"/>
        <v>7</v>
      </c>
      <c r="U315" s="491">
        <v>7</v>
      </c>
      <c r="V315" s="492">
        <v>7</v>
      </c>
      <c r="W315" s="492">
        <v>7</v>
      </c>
      <c r="X315" s="493">
        <v>7</v>
      </c>
      <c r="Y315" s="417">
        <f t="shared" si="90"/>
        <v>7</v>
      </c>
      <c r="Z315" s="404">
        <f t="shared" si="99"/>
        <v>7</v>
      </c>
      <c r="AA315" s="401" t="str">
        <f t="shared" si="84"/>
        <v>B-</v>
      </c>
      <c r="AB315" s="423">
        <v>7</v>
      </c>
      <c r="AC315" s="632">
        <v>7</v>
      </c>
      <c r="AD315" s="412" t="str">
        <f t="shared" si="85"/>
        <v>B-</v>
      </c>
      <c r="AE315" s="408">
        <f t="shared" si="92"/>
        <v>7</v>
      </c>
      <c r="AF315" s="288"/>
      <c r="AG315" s="468">
        <f t="shared" si="93"/>
        <v>7</v>
      </c>
      <c r="AH315" s="480">
        <f t="shared" si="94"/>
        <v>4.8999999999999995</v>
      </c>
      <c r="AI315" s="474">
        <f t="shared" si="95"/>
        <v>2.1</v>
      </c>
      <c r="AJ315" s="477" t="str">
        <f t="shared" si="96"/>
        <v>B-</v>
      </c>
      <c r="AK315" s="483">
        <f t="shared" si="97"/>
        <v>7</v>
      </c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661"/>
      <c r="BD315" s="661"/>
      <c r="BE315" s="661"/>
      <c r="BF315" s="661"/>
    </row>
    <row r="316" spans="1:58" ht="62.25" x14ac:dyDescent="0.9">
      <c r="A316" s="430">
        <v>19</v>
      </c>
      <c r="B316" s="776">
        <f>DATOS!F26</f>
        <v>0</v>
      </c>
      <c r="C316" s="491">
        <v>7</v>
      </c>
      <c r="D316" s="492">
        <v>7</v>
      </c>
      <c r="E316" s="492">
        <v>7</v>
      </c>
      <c r="F316" s="493">
        <v>7</v>
      </c>
      <c r="G316" s="417">
        <f t="shared" si="86"/>
        <v>7</v>
      </c>
      <c r="H316" s="491">
        <v>7</v>
      </c>
      <c r="I316" s="492">
        <v>7</v>
      </c>
      <c r="J316" s="492">
        <v>7</v>
      </c>
      <c r="K316" s="493">
        <v>7</v>
      </c>
      <c r="L316" s="417">
        <f t="shared" si="87"/>
        <v>7</v>
      </c>
      <c r="M316" s="404">
        <f t="shared" si="98"/>
        <v>7</v>
      </c>
      <c r="N316" s="401" t="str">
        <f t="shared" si="83"/>
        <v>B-</v>
      </c>
      <c r="O316" s="396"/>
      <c r="P316" s="491">
        <v>7</v>
      </c>
      <c r="Q316" s="492">
        <v>7</v>
      </c>
      <c r="R316" s="492">
        <v>7</v>
      </c>
      <c r="S316" s="493">
        <v>7</v>
      </c>
      <c r="T316" s="420">
        <f t="shared" si="89"/>
        <v>7</v>
      </c>
      <c r="U316" s="491">
        <v>7</v>
      </c>
      <c r="V316" s="492">
        <v>7</v>
      </c>
      <c r="W316" s="492">
        <v>7</v>
      </c>
      <c r="X316" s="493">
        <v>7</v>
      </c>
      <c r="Y316" s="417">
        <f t="shared" si="90"/>
        <v>7</v>
      </c>
      <c r="Z316" s="404">
        <f t="shared" si="99"/>
        <v>7</v>
      </c>
      <c r="AA316" s="401" t="str">
        <f t="shared" si="84"/>
        <v>B-</v>
      </c>
      <c r="AB316" s="423">
        <v>7</v>
      </c>
      <c r="AC316" s="632">
        <v>7</v>
      </c>
      <c r="AD316" s="412" t="str">
        <f t="shared" si="85"/>
        <v>B-</v>
      </c>
      <c r="AE316" s="408">
        <f t="shared" si="92"/>
        <v>7</v>
      </c>
      <c r="AF316" s="288"/>
      <c r="AG316" s="468">
        <f t="shared" si="93"/>
        <v>7</v>
      </c>
      <c r="AH316" s="480">
        <f t="shared" si="94"/>
        <v>4.8999999999999995</v>
      </c>
      <c r="AI316" s="474">
        <f t="shared" si="95"/>
        <v>2.1</v>
      </c>
      <c r="AJ316" s="477" t="str">
        <f t="shared" si="96"/>
        <v>B-</v>
      </c>
      <c r="AK316" s="483">
        <f t="shared" si="97"/>
        <v>7</v>
      </c>
      <c r="AL316" s="661"/>
      <c r="AM316" s="661"/>
      <c r="AN316" s="661"/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661"/>
      <c r="BD316" s="661"/>
      <c r="BE316" s="661"/>
      <c r="BF316" s="661"/>
    </row>
    <row r="317" spans="1:58" ht="62.25" x14ac:dyDescent="0.9">
      <c r="A317" s="430">
        <v>20</v>
      </c>
      <c r="B317" s="776">
        <f>DATOS!F27</f>
        <v>0</v>
      </c>
      <c r="C317" s="491">
        <v>6</v>
      </c>
      <c r="D317" s="492">
        <v>6</v>
      </c>
      <c r="E317" s="492">
        <v>6</v>
      </c>
      <c r="F317" s="493">
        <v>6</v>
      </c>
      <c r="G317" s="417">
        <f t="shared" si="86"/>
        <v>6</v>
      </c>
      <c r="H317" s="491">
        <v>6</v>
      </c>
      <c r="I317" s="492">
        <v>6</v>
      </c>
      <c r="J317" s="492">
        <v>6</v>
      </c>
      <c r="K317" s="493">
        <v>6</v>
      </c>
      <c r="L317" s="417">
        <f t="shared" si="87"/>
        <v>6</v>
      </c>
      <c r="M317" s="404">
        <f t="shared" si="98"/>
        <v>6</v>
      </c>
      <c r="N317" s="401" t="str">
        <f t="shared" si="83"/>
        <v>C+</v>
      </c>
      <c r="O317" s="396"/>
      <c r="P317" s="491">
        <v>6</v>
      </c>
      <c r="Q317" s="492">
        <v>6</v>
      </c>
      <c r="R317" s="492">
        <v>6</v>
      </c>
      <c r="S317" s="493">
        <v>6</v>
      </c>
      <c r="T317" s="420">
        <f t="shared" si="89"/>
        <v>6</v>
      </c>
      <c r="U317" s="491">
        <v>6</v>
      </c>
      <c r="V317" s="492">
        <v>6</v>
      </c>
      <c r="W317" s="492">
        <v>6</v>
      </c>
      <c r="X317" s="493">
        <v>6</v>
      </c>
      <c r="Y317" s="417">
        <f t="shared" si="90"/>
        <v>6</v>
      </c>
      <c r="Z317" s="404">
        <f t="shared" si="99"/>
        <v>6</v>
      </c>
      <c r="AA317" s="401" t="str">
        <f t="shared" si="84"/>
        <v>C+</v>
      </c>
      <c r="AB317" s="423">
        <v>6</v>
      </c>
      <c r="AC317" s="632">
        <v>6</v>
      </c>
      <c r="AD317" s="412" t="str">
        <f t="shared" si="85"/>
        <v>C+</v>
      </c>
      <c r="AE317" s="408">
        <f t="shared" si="92"/>
        <v>6</v>
      </c>
      <c r="AF317" s="288"/>
      <c r="AG317" s="468">
        <f t="shared" si="93"/>
        <v>6</v>
      </c>
      <c r="AH317" s="480">
        <f t="shared" si="94"/>
        <v>4.1999999999999993</v>
      </c>
      <c r="AI317" s="474">
        <f t="shared" si="95"/>
        <v>1.7999999999999998</v>
      </c>
      <c r="AJ317" s="477" t="str">
        <f t="shared" si="96"/>
        <v>C+</v>
      </c>
      <c r="AK317" s="483">
        <f t="shared" si="97"/>
        <v>5.9999999999999991</v>
      </c>
      <c r="AL317" s="661"/>
      <c r="AM317" s="661"/>
      <c r="AN317" s="661"/>
      <c r="AO317" s="661"/>
      <c r="AP317" s="661"/>
      <c r="AQ317" s="661"/>
      <c r="AR317" s="661"/>
      <c r="AS317" s="661"/>
      <c r="AT317" s="661"/>
      <c r="AU317" s="661"/>
      <c r="AV317" s="661"/>
      <c r="AW317" s="661"/>
      <c r="AX317" s="661"/>
      <c r="AY317" s="661"/>
      <c r="AZ317" s="661"/>
      <c r="BA317" s="661"/>
      <c r="BB317" s="661"/>
      <c r="BC317" s="661"/>
      <c r="BD317" s="661"/>
      <c r="BE317" s="661"/>
      <c r="BF317" s="661"/>
    </row>
    <row r="318" spans="1:58" ht="62.25" x14ac:dyDescent="0.9">
      <c r="A318" s="430">
        <v>21</v>
      </c>
      <c r="B318" s="776">
        <f>DATOS!F28</f>
        <v>0</v>
      </c>
      <c r="C318" s="491">
        <v>6</v>
      </c>
      <c r="D318" s="492">
        <v>6</v>
      </c>
      <c r="E318" s="492">
        <v>6</v>
      </c>
      <c r="F318" s="493">
        <v>6</v>
      </c>
      <c r="G318" s="417">
        <f t="shared" si="86"/>
        <v>6</v>
      </c>
      <c r="H318" s="491">
        <v>6</v>
      </c>
      <c r="I318" s="492">
        <v>6</v>
      </c>
      <c r="J318" s="492">
        <v>6</v>
      </c>
      <c r="K318" s="493">
        <v>6</v>
      </c>
      <c r="L318" s="417">
        <f t="shared" si="87"/>
        <v>6</v>
      </c>
      <c r="M318" s="404">
        <f t="shared" si="98"/>
        <v>6</v>
      </c>
      <c r="N318" s="401" t="str">
        <f t="shared" si="83"/>
        <v>C+</v>
      </c>
      <c r="O318" s="396"/>
      <c r="P318" s="491">
        <v>6</v>
      </c>
      <c r="Q318" s="492">
        <v>6</v>
      </c>
      <c r="R318" s="492">
        <v>6</v>
      </c>
      <c r="S318" s="493">
        <v>6</v>
      </c>
      <c r="T318" s="420">
        <f t="shared" si="89"/>
        <v>6</v>
      </c>
      <c r="U318" s="491">
        <v>6</v>
      </c>
      <c r="V318" s="492">
        <v>6</v>
      </c>
      <c r="W318" s="492">
        <v>6</v>
      </c>
      <c r="X318" s="493">
        <v>6</v>
      </c>
      <c r="Y318" s="417">
        <f t="shared" si="90"/>
        <v>6</v>
      </c>
      <c r="Z318" s="404">
        <f t="shared" si="99"/>
        <v>6</v>
      </c>
      <c r="AA318" s="401" t="str">
        <f t="shared" si="84"/>
        <v>C+</v>
      </c>
      <c r="AB318" s="423">
        <v>6</v>
      </c>
      <c r="AC318" s="632">
        <v>6</v>
      </c>
      <c r="AD318" s="412" t="str">
        <f t="shared" si="85"/>
        <v>C+</v>
      </c>
      <c r="AE318" s="408">
        <f t="shared" si="92"/>
        <v>6</v>
      </c>
      <c r="AF318" s="288"/>
      <c r="AG318" s="468">
        <f t="shared" si="93"/>
        <v>6</v>
      </c>
      <c r="AH318" s="480">
        <f t="shared" si="94"/>
        <v>4.1999999999999993</v>
      </c>
      <c r="AI318" s="474">
        <f t="shared" si="95"/>
        <v>1.7999999999999998</v>
      </c>
      <c r="AJ318" s="477" t="str">
        <f t="shared" si="96"/>
        <v>C+</v>
      </c>
      <c r="AK318" s="483">
        <f t="shared" si="97"/>
        <v>5.9999999999999991</v>
      </c>
      <c r="AL318" s="661"/>
      <c r="AM318" s="661"/>
      <c r="AN318" s="661"/>
      <c r="AO318" s="661"/>
      <c r="AP318" s="661"/>
      <c r="AQ318" s="661"/>
      <c r="AR318" s="661"/>
      <c r="AS318" s="661"/>
      <c r="AT318" s="661"/>
      <c r="AU318" s="661"/>
      <c r="AV318" s="661"/>
      <c r="AW318" s="661"/>
      <c r="AX318" s="661"/>
      <c r="AY318" s="661"/>
      <c r="AZ318" s="661"/>
      <c r="BA318" s="661"/>
      <c r="BB318" s="661"/>
      <c r="BC318" s="661"/>
      <c r="BD318" s="661"/>
      <c r="BE318" s="661"/>
      <c r="BF318" s="661"/>
    </row>
    <row r="319" spans="1:58" ht="62.25" x14ac:dyDescent="0.9">
      <c r="A319" s="430">
        <v>22</v>
      </c>
      <c r="B319" s="776">
        <f>DATOS!F29</f>
        <v>0</v>
      </c>
      <c r="C319" s="491">
        <v>6</v>
      </c>
      <c r="D319" s="492">
        <v>6</v>
      </c>
      <c r="E319" s="492">
        <v>6</v>
      </c>
      <c r="F319" s="493">
        <v>6</v>
      </c>
      <c r="G319" s="417">
        <f t="shared" si="86"/>
        <v>6</v>
      </c>
      <c r="H319" s="491">
        <v>6</v>
      </c>
      <c r="I319" s="492">
        <v>6</v>
      </c>
      <c r="J319" s="492">
        <v>6</v>
      </c>
      <c r="K319" s="493">
        <v>6</v>
      </c>
      <c r="L319" s="417">
        <f t="shared" si="87"/>
        <v>6</v>
      </c>
      <c r="M319" s="404">
        <f t="shared" si="98"/>
        <v>6</v>
      </c>
      <c r="N319" s="401" t="str">
        <f t="shared" si="83"/>
        <v>C+</v>
      </c>
      <c r="O319" s="396"/>
      <c r="P319" s="491">
        <v>6</v>
      </c>
      <c r="Q319" s="492">
        <v>6</v>
      </c>
      <c r="R319" s="492">
        <v>6</v>
      </c>
      <c r="S319" s="493">
        <v>6</v>
      </c>
      <c r="T319" s="420">
        <f t="shared" si="89"/>
        <v>6</v>
      </c>
      <c r="U319" s="491">
        <v>6</v>
      </c>
      <c r="V319" s="492">
        <v>6</v>
      </c>
      <c r="W319" s="492">
        <v>6</v>
      </c>
      <c r="X319" s="493">
        <v>6</v>
      </c>
      <c r="Y319" s="417">
        <f t="shared" si="90"/>
        <v>6</v>
      </c>
      <c r="Z319" s="404">
        <f t="shared" si="99"/>
        <v>6</v>
      </c>
      <c r="AA319" s="401" t="str">
        <f t="shared" si="84"/>
        <v>C+</v>
      </c>
      <c r="AB319" s="423">
        <v>6</v>
      </c>
      <c r="AC319" s="632">
        <v>6</v>
      </c>
      <c r="AD319" s="412" t="str">
        <f t="shared" si="85"/>
        <v>C+</v>
      </c>
      <c r="AE319" s="408">
        <f t="shared" si="92"/>
        <v>6</v>
      </c>
      <c r="AF319" s="288"/>
      <c r="AG319" s="468">
        <f t="shared" si="93"/>
        <v>6</v>
      </c>
      <c r="AH319" s="480">
        <f t="shared" si="94"/>
        <v>4.1999999999999993</v>
      </c>
      <c r="AI319" s="474">
        <f t="shared" si="95"/>
        <v>1.7999999999999998</v>
      </c>
      <c r="AJ319" s="477" t="str">
        <f t="shared" si="96"/>
        <v>C+</v>
      </c>
      <c r="AK319" s="483">
        <f t="shared" si="97"/>
        <v>5.9999999999999991</v>
      </c>
      <c r="AL319" s="661"/>
      <c r="AM319" s="661"/>
      <c r="AN319" s="661"/>
      <c r="AO319" s="661"/>
      <c r="AP319" s="661"/>
      <c r="AQ319" s="661"/>
      <c r="AR319" s="661"/>
      <c r="AS319" s="661"/>
      <c r="AT319" s="661"/>
      <c r="AU319" s="661"/>
      <c r="AV319" s="661"/>
      <c r="AW319" s="661"/>
      <c r="AX319" s="661"/>
      <c r="AY319" s="661"/>
      <c r="AZ319" s="661"/>
      <c r="BA319" s="661"/>
      <c r="BB319" s="661"/>
      <c r="BC319" s="661"/>
      <c r="BD319" s="661"/>
      <c r="BE319" s="661"/>
      <c r="BF319" s="661"/>
    </row>
    <row r="320" spans="1:58" ht="62.25" x14ac:dyDescent="0.9">
      <c r="A320" s="430">
        <v>23</v>
      </c>
      <c r="B320" s="776">
        <f>DATOS!F30</f>
        <v>0</v>
      </c>
      <c r="C320" s="491">
        <v>5</v>
      </c>
      <c r="D320" s="492">
        <v>5</v>
      </c>
      <c r="E320" s="492">
        <v>5</v>
      </c>
      <c r="F320" s="493">
        <v>5</v>
      </c>
      <c r="G320" s="417">
        <f t="shared" si="86"/>
        <v>5</v>
      </c>
      <c r="H320" s="491">
        <v>5</v>
      </c>
      <c r="I320" s="492">
        <v>5</v>
      </c>
      <c r="J320" s="492">
        <v>5</v>
      </c>
      <c r="K320" s="493">
        <v>5</v>
      </c>
      <c r="L320" s="417">
        <f t="shared" si="87"/>
        <v>5</v>
      </c>
      <c r="M320" s="404">
        <f t="shared" si="98"/>
        <v>5</v>
      </c>
      <c r="N320" s="401" t="str">
        <f t="shared" si="83"/>
        <v>C-</v>
      </c>
      <c r="O320" s="396"/>
      <c r="P320" s="491">
        <v>5</v>
      </c>
      <c r="Q320" s="492">
        <v>5</v>
      </c>
      <c r="R320" s="492">
        <v>5</v>
      </c>
      <c r="S320" s="493">
        <v>5</v>
      </c>
      <c r="T320" s="420">
        <f t="shared" si="89"/>
        <v>5</v>
      </c>
      <c r="U320" s="491">
        <v>5</v>
      </c>
      <c r="V320" s="492">
        <v>5</v>
      </c>
      <c r="W320" s="492">
        <v>5</v>
      </c>
      <c r="X320" s="493">
        <v>5</v>
      </c>
      <c r="Y320" s="417">
        <f t="shared" si="90"/>
        <v>5</v>
      </c>
      <c r="Z320" s="404">
        <f t="shared" si="99"/>
        <v>5</v>
      </c>
      <c r="AA320" s="401" t="str">
        <f t="shared" si="84"/>
        <v>C-</v>
      </c>
      <c r="AB320" s="423">
        <v>5</v>
      </c>
      <c r="AC320" s="632">
        <v>5</v>
      </c>
      <c r="AD320" s="412" t="str">
        <f t="shared" si="85"/>
        <v>C-</v>
      </c>
      <c r="AE320" s="408">
        <f t="shared" si="92"/>
        <v>5</v>
      </c>
      <c r="AF320" s="288"/>
      <c r="AG320" s="468">
        <f t="shared" si="93"/>
        <v>5</v>
      </c>
      <c r="AH320" s="480">
        <f t="shared" si="94"/>
        <v>3.5</v>
      </c>
      <c r="AI320" s="474">
        <f t="shared" si="95"/>
        <v>1.5</v>
      </c>
      <c r="AJ320" s="477" t="str">
        <f t="shared" si="96"/>
        <v>C-</v>
      </c>
      <c r="AK320" s="483">
        <f t="shared" si="97"/>
        <v>5</v>
      </c>
      <c r="AL320" s="661"/>
      <c r="AM320" s="661"/>
      <c r="AN320" s="661"/>
      <c r="AO320" s="661"/>
      <c r="AP320" s="661"/>
      <c r="AQ320" s="661"/>
      <c r="AR320" s="661"/>
      <c r="AS320" s="661"/>
      <c r="AT320" s="661"/>
      <c r="AU320" s="661"/>
      <c r="AV320" s="661"/>
      <c r="AW320" s="661"/>
      <c r="AX320" s="661"/>
      <c r="AY320" s="661"/>
      <c r="AZ320" s="661"/>
      <c r="BA320" s="661"/>
      <c r="BB320" s="661"/>
      <c r="BC320" s="661"/>
      <c r="BD320" s="661"/>
      <c r="BE320" s="661"/>
      <c r="BF320" s="661"/>
    </row>
    <row r="321" spans="1:58" ht="62.25" x14ac:dyDescent="0.9">
      <c r="A321" s="430">
        <v>24</v>
      </c>
      <c r="B321" s="776">
        <f>DATOS!F31</f>
        <v>0</v>
      </c>
      <c r="C321" s="491">
        <v>5</v>
      </c>
      <c r="D321" s="492">
        <v>5</v>
      </c>
      <c r="E321" s="492">
        <v>5</v>
      </c>
      <c r="F321" s="493">
        <v>5</v>
      </c>
      <c r="G321" s="417">
        <f t="shared" si="86"/>
        <v>5</v>
      </c>
      <c r="H321" s="491">
        <v>5</v>
      </c>
      <c r="I321" s="492">
        <v>5</v>
      </c>
      <c r="J321" s="492">
        <v>5</v>
      </c>
      <c r="K321" s="493">
        <v>5</v>
      </c>
      <c r="L321" s="417">
        <f t="shared" si="87"/>
        <v>5</v>
      </c>
      <c r="M321" s="404">
        <f t="shared" si="98"/>
        <v>5</v>
      </c>
      <c r="N321" s="401" t="str">
        <f t="shared" si="83"/>
        <v>C-</v>
      </c>
      <c r="O321" s="396"/>
      <c r="P321" s="491">
        <v>5</v>
      </c>
      <c r="Q321" s="492">
        <v>5</v>
      </c>
      <c r="R321" s="492">
        <v>5</v>
      </c>
      <c r="S321" s="493">
        <v>5</v>
      </c>
      <c r="T321" s="420">
        <f t="shared" si="89"/>
        <v>5</v>
      </c>
      <c r="U321" s="491">
        <v>5</v>
      </c>
      <c r="V321" s="492">
        <v>5</v>
      </c>
      <c r="W321" s="492">
        <v>5</v>
      </c>
      <c r="X321" s="493">
        <v>5</v>
      </c>
      <c r="Y321" s="417">
        <f t="shared" si="90"/>
        <v>5</v>
      </c>
      <c r="Z321" s="404">
        <f t="shared" si="99"/>
        <v>5</v>
      </c>
      <c r="AA321" s="401" t="str">
        <f t="shared" si="84"/>
        <v>C-</v>
      </c>
      <c r="AB321" s="423">
        <v>5</v>
      </c>
      <c r="AC321" s="632">
        <v>5</v>
      </c>
      <c r="AD321" s="412" t="str">
        <f t="shared" si="85"/>
        <v>C-</v>
      </c>
      <c r="AE321" s="408">
        <f t="shared" si="92"/>
        <v>5</v>
      </c>
      <c r="AF321" s="288"/>
      <c r="AG321" s="468">
        <f t="shared" si="93"/>
        <v>5</v>
      </c>
      <c r="AH321" s="480">
        <f t="shared" si="94"/>
        <v>3.5</v>
      </c>
      <c r="AI321" s="474">
        <f t="shared" si="95"/>
        <v>1.5</v>
      </c>
      <c r="AJ321" s="477" t="str">
        <f t="shared" si="96"/>
        <v>C-</v>
      </c>
      <c r="AK321" s="483">
        <f t="shared" si="97"/>
        <v>5</v>
      </c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661"/>
      <c r="BD321" s="661"/>
      <c r="BE321" s="661"/>
      <c r="BF321" s="661"/>
    </row>
    <row r="322" spans="1:58" ht="62.25" x14ac:dyDescent="0.9">
      <c r="A322" s="430">
        <v>25</v>
      </c>
      <c r="B322" s="776">
        <f>DATOS!F32</f>
        <v>0</v>
      </c>
      <c r="C322" s="491">
        <v>5</v>
      </c>
      <c r="D322" s="492">
        <v>5</v>
      </c>
      <c r="E322" s="492">
        <v>5</v>
      </c>
      <c r="F322" s="493">
        <v>5</v>
      </c>
      <c r="G322" s="417">
        <f t="shared" si="86"/>
        <v>5</v>
      </c>
      <c r="H322" s="491">
        <v>5</v>
      </c>
      <c r="I322" s="492">
        <v>5</v>
      </c>
      <c r="J322" s="492">
        <v>5</v>
      </c>
      <c r="K322" s="493">
        <v>5</v>
      </c>
      <c r="L322" s="417">
        <f t="shared" si="87"/>
        <v>5</v>
      </c>
      <c r="M322" s="404">
        <f t="shared" si="98"/>
        <v>5</v>
      </c>
      <c r="N322" s="401" t="str">
        <f t="shared" si="83"/>
        <v>C-</v>
      </c>
      <c r="O322" s="396"/>
      <c r="P322" s="491">
        <v>5</v>
      </c>
      <c r="Q322" s="492">
        <v>5</v>
      </c>
      <c r="R322" s="492">
        <v>5</v>
      </c>
      <c r="S322" s="493">
        <v>5</v>
      </c>
      <c r="T322" s="420">
        <f t="shared" si="89"/>
        <v>5</v>
      </c>
      <c r="U322" s="491">
        <v>5</v>
      </c>
      <c r="V322" s="492">
        <v>5</v>
      </c>
      <c r="W322" s="492">
        <v>5</v>
      </c>
      <c r="X322" s="493">
        <v>5</v>
      </c>
      <c r="Y322" s="417">
        <f t="shared" si="90"/>
        <v>5</v>
      </c>
      <c r="Z322" s="404">
        <f t="shared" si="99"/>
        <v>5</v>
      </c>
      <c r="AA322" s="401" t="str">
        <f t="shared" si="84"/>
        <v>C-</v>
      </c>
      <c r="AB322" s="423">
        <v>5</v>
      </c>
      <c r="AC322" s="632">
        <v>5</v>
      </c>
      <c r="AD322" s="412" t="str">
        <f t="shared" si="85"/>
        <v>C-</v>
      </c>
      <c r="AE322" s="408">
        <f t="shared" si="92"/>
        <v>5</v>
      </c>
      <c r="AF322" s="288"/>
      <c r="AG322" s="468">
        <f t="shared" si="93"/>
        <v>5</v>
      </c>
      <c r="AH322" s="480">
        <f t="shared" si="94"/>
        <v>3.5</v>
      </c>
      <c r="AI322" s="474">
        <f t="shared" si="95"/>
        <v>1.5</v>
      </c>
      <c r="AJ322" s="477" t="str">
        <f t="shared" si="96"/>
        <v>C-</v>
      </c>
      <c r="AK322" s="483">
        <f t="shared" si="97"/>
        <v>5</v>
      </c>
      <c r="AL322" s="661"/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661"/>
      <c r="BD322" s="661"/>
      <c r="BE322" s="661"/>
      <c r="BF322" s="661"/>
    </row>
    <row r="323" spans="1:58" ht="62.25" x14ac:dyDescent="0.9">
      <c r="A323" s="430">
        <v>26</v>
      </c>
      <c r="B323" s="776">
        <f>DATOS!F33</f>
        <v>0</v>
      </c>
      <c r="C323" s="491">
        <v>4</v>
      </c>
      <c r="D323" s="492">
        <v>4</v>
      </c>
      <c r="E323" s="492">
        <v>4</v>
      </c>
      <c r="F323" s="493">
        <v>4</v>
      </c>
      <c r="G323" s="417">
        <f t="shared" si="86"/>
        <v>4</v>
      </c>
      <c r="H323" s="491">
        <v>4</v>
      </c>
      <c r="I323" s="492">
        <v>4</v>
      </c>
      <c r="J323" s="492">
        <v>4</v>
      </c>
      <c r="K323" s="493">
        <v>4</v>
      </c>
      <c r="L323" s="417">
        <f t="shared" si="87"/>
        <v>4</v>
      </c>
      <c r="M323" s="404">
        <f t="shared" si="98"/>
        <v>4</v>
      </c>
      <c r="N323" s="401" t="str">
        <f t="shared" si="83"/>
        <v>D+</v>
      </c>
      <c r="O323" s="396"/>
      <c r="P323" s="491">
        <v>4</v>
      </c>
      <c r="Q323" s="492">
        <v>4</v>
      </c>
      <c r="R323" s="492">
        <v>4</v>
      </c>
      <c r="S323" s="493">
        <v>4</v>
      </c>
      <c r="T323" s="420">
        <f t="shared" si="89"/>
        <v>4</v>
      </c>
      <c r="U323" s="491">
        <v>4</v>
      </c>
      <c r="V323" s="492">
        <v>4</v>
      </c>
      <c r="W323" s="492">
        <v>4</v>
      </c>
      <c r="X323" s="493">
        <v>4</v>
      </c>
      <c r="Y323" s="417">
        <f t="shared" si="90"/>
        <v>4</v>
      </c>
      <c r="Z323" s="404">
        <f t="shared" si="99"/>
        <v>4</v>
      </c>
      <c r="AA323" s="401" t="str">
        <f t="shared" si="84"/>
        <v>D+</v>
      </c>
      <c r="AB323" s="423">
        <v>4</v>
      </c>
      <c r="AC323" s="632">
        <v>4</v>
      </c>
      <c r="AD323" s="412" t="str">
        <f t="shared" si="85"/>
        <v>D+</v>
      </c>
      <c r="AE323" s="408">
        <f t="shared" si="92"/>
        <v>4</v>
      </c>
      <c r="AF323" s="288"/>
      <c r="AG323" s="468">
        <f t="shared" si="93"/>
        <v>4</v>
      </c>
      <c r="AH323" s="480">
        <f t="shared" si="94"/>
        <v>2.8</v>
      </c>
      <c r="AI323" s="474">
        <f t="shared" si="95"/>
        <v>1.2</v>
      </c>
      <c r="AJ323" s="477" t="str">
        <f t="shared" si="96"/>
        <v>D+</v>
      </c>
      <c r="AK323" s="483">
        <f t="shared" si="97"/>
        <v>4</v>
      </c>
      <c r="AL323" s="661"/>
      <c r="AM323" s="661"/>
      <c r="AN323" s="661"/>
      <c r="AO323" s="661"/>
      <c r="AP323" s="661"/>
      <c r="AQ323" s="661"/>
      <c r="AR323" s="661"/>
      <c r="AS323" s="661"/>
      <c r="AT323" s="661"/>
      <c r="AU323" s="661"/>
      <c r="AV323" s="661"/>
      <c r="AW323" s="661"/>
      <c r="AX323" s="661"/>
      <c r="AY323" s="661"/>
      <c r="AZ323" s="661"/>
      <c r="BA323" s="661"/>
      <c r="BB323" s="661"/>
      <c r="BC323" s="661"/>
      <c r="BD323" s="661"/>
      <c r="BE323" s="661"/>
      <c r="BF323" s="661"/>
    </row>
    <row r="324" spans="1:58" ht="62.25" x14ac:dyDescent="0.9">
      <c r="A324" s="430">
        <v>27</v>
      </c>
      <c r="B324" s="776">
        <f>DATOS!F34</f>
        <v>0</v>
      </c>
      <c r="C324" s="491">
        <v>4</v>
      </c>
      <c r="D324" s="492">
        <v>4</v>
      </c>
      <c r="E324" s="492">
        <v>4</v>
      </c>
      <c r="F324" s="493">
        <v>4</v>
      </c>
      <c r="G324" s="417">
        <f t="shared" si="86"/>
        <v>4</v>
      </c>
      <c r="H324" s="491">
        <v>4</v>
      </c>
      <c r="I324" s="492">
        <v>4</v>
      </c>
      <c r="J324" s="492">
        <v>4</v>
      </c>
      <c r="K324" s="493">
        <v>4</v>
      </c>
      <c r="L324" s="417">
        <f t="shared" si="87"/>
        <v>4</v>
      </c>
      <c r="M324" s="404">
        <f t="shared" si="98"/>
        <v>4</v>
      </c>
      <c r="N324" s="401" t="str">
        <f t="shared" si="83"/>
        <v>D+</v>
      </c>
      <c r="O324" s="396"/>
      <c r="P324" s="491">
        <v>4</v>
      </c>
      <c r="Q324" s="492">
        <v>4</v>
      </c>
      <c r="R324" s="492">
        <v>4</v>
      </c>
      <c r="S324" s="493">
        <v>4</v>
      </c>
      <c r="T324" s="420">
        <f t="shared" si="89"/>
        <v>4</v>
      </c>
      <c r="U324" s="491">
        <v>4</v>
      </c>
      <c r="V324" s="492">
        <v>4</v>
      </c>
      <c r="W324" s="492">
        <v>4</v>
      </c>
      <c r="X324" s="493">
        <v>4</v>
      </c>
      <c r="Y324" s="417">
        <f t="shared" si="90"/>
        <v>4</v>
      </c>
      <c r="Z324" s="404">
        <f t="shared" si="99"/>
        <v>4</v>
      </c>
      <c r="AA324" s="401" t="str">
        <f t="shared" si="84"/>
        <v>D+</v>
      </c>
      <c r="AB324" s="423">
        <v>4</v>
      </c>
      <c r="AC324" s="632">
        <v>4</v>
      </c>
      <c r="AD324" s="412" t="str">
        <f t="shared" si="85"/>
        <v>D+</v>
      </c>
      <c r="AE324" s="408">
        <f t="shared" si="92"/>
        <v>4</v>
      </c>
      <c r="AF324" s="288"/>
      <c r="AG324" s="468">
        <f t="shared" si="93"/>
        <v>4</v>
      </c>
      <c r="AH324" s="480">
        <f t="shared" si="94"/>
        <v>2.8</v>
      </c>
      <c r="AI324" s="474">
        <f t="shared" si="95"/>
        <v>1.2</v>
      </c>
      <c r="AJ324" s="477" t="str">
        <f t="shared" si="96"/>
        <v>D+</v>
      </c>
      <c r="AK324" s="483">
        <f t="shared" si="97"/>
        <v>4</v>
      </c>
      <c r="AL324" s="661"/>
      <c r="AM324" s="661"/>
      <c r="AN324" s="661"/>
      <c r="AO324" s="661"/>
      <c r="AP324" s="661"/>
      <c r="AQ324" s="661"/>
      <c r="AR324" s="661"/>
      <c r="AS324" s="661"/>
      <c r="AT324" s="661"/>
      <c r="AU324" s="661"/>
      <c r="AV324" s="661"/>
      <c r="AW324" s="661"/>
      <c r="AX324" s="661"/>
      <c r="AY324" s="661"/>
      <c r="AZ324" s="661"/>
      <c r="BA324" s="661"/>
      <c r="BB324" s="661"/>
      <c r="BC324" s="661"/>
      <c r="BD324" s="661"/>
      <c r="BE324" s="661"/>
      <c r="BF324" s="661"/>
    </row>
    <row r="325" spans="1:58" ht="62.25" x14ac:dyDescent="0.9">
      <c r="A325" s="430">
        <v>28</v>
      </c>
      <c r="B325" s="776">
        <f>DATOS!F35</f>
        <v>0</v>
      </c>
      <c r="C325" s="491">
        <v>4</v>
      </c>
      <c r="D325" s="492">
        <v>4</v>
      </c>
      <c r="E325" s="492">
        <v>4</v>
      </c>
      <c r="F325" s="493">
        <v>4</v>
      </c>
      <c r="G325" s="417">
        <f t="shared" si="86"/>
        <v>4</v>
      </c>
      <c r="H325" s="491">
        <v>4</v>
      </c>
      <c r="I325" s="492">
        <v>4</v>
      </c>
      <c r="J325" s="492">
        <v>4</v>
      </c>
      <c r="K325" s="493">
        <v>4</v>
      </c>
      <c r="L325" s="417">
        <f t="shared" si="87"/>
        <v>4</v>
      </c>
      <c r="M325" s="404">
        <f t="shared" si="98"/>
        <v>4</v>
      </c>
      <c r="N325" s="401" t="str">
        <f t="shared" si="83"/>
        <v>D+</v>
      </c>
      <c r="O325" s="396"/>
      <c r="P325" s="491">
        <v>4</v>
      </c>
      <c r="Q325" s="492">
        <v>4</v>
      </c>
      <c r="R325" s="492">
        <v>4</v>
      </c>
      <c r="S325" s="493">
        <v>4</v>
      </c>
      <c r="T325" s="420">
        <f t="shared" si="89"/>
        <v>4</v>
      </c>
      <c r="U325" s="491">
        <v>4</v>
      </c>
      <c r="V325" s="492">
        <v>4</v>
      </c>
      <c r="W325" s="492">
        <v>4</v>
      </c>
      <c r="X325" s="493">
        <v>4</v>
      </c>
      <c r="Y325" s="417">
        <f t="shared" si="90"/>
        <v>4</v>
      </c>
      <c r="Z325" s="404">
        <f t="shared" si="99"/>
        <v>4</v>
      </c>
      <c r="AA325" s="401" t="str">
        <f t="shared" si="84"/>
        <v>D+</v>
      </c>
      <c r="AB325" s="423">
        <v>4</v>
      </c>
      <c r="AC325" s="632">
        <v>4</v>
      </c>
      <c r="AD325" s="412" t="str">
        <f t="shared" si="85"/>
        <v>D+</v>
      </c>
      <c r="AE325" s="408">
        <f t="shared" si="92"/>
        <v>4</v>
      </c>
      <c r="AF325" s="288"/>
      <c r="AG325" s="468">
        <f t="shared" si="93"/>
        <v>4</v>
      </c>
      <c r="AH325" s="480">
        <f t="shared" si="94"/>
        <v>2.8</v>
      </c>
      <c r="AI325" s="474">
        <f t="shared" si="95"/>
        <v>1.2</v>
      </c>
      <c r="AJ325" s="477" t="str">
        <f t="shared" si="96"/>
        <v>D+</v>
      </c>
      <c r="AK325" s="483">
        <f t="shared" si="97"/>
        <v>4</v>
      </c>
      <c r="AL325" s="661"/>
      <c r="AM325" s="661"/>
      <c r="AN325" s="661"/>
      <c r="AO325" s="661"/>
      <c r="AP325" s="661"/>
      <c r="AQ325" s="661"/>
      <c r="AR325" s="661"/>
      <c r="AS325" s="661"/>
      <c r="AT325" s="661"/>
      <c r="AU325" s="661"/>
      <c r="AV325" s="661"/>
      <c r="AW325" s="661"/>
      <c r="AX325" s="661"/>
      <c r="AY325" s="661"/>
      <c r="AZ325" s="661"/>
      <c r="BA325" s="661"/>
      <c r="BB325" s="661"/>
      <c r="BC325" s="661"/>
      <c r="BD325" s="661"/>
      <c r="BE325" s="661"/>
      <c r="BF325" s="661"/>
    </row>
    <row r="326" spans="1:58" ht="62.25" x14ac:dyDescent="0.9">
      <c r="A326" s="430">
        <v>29</v>
      </c>
      <c r="B326" s="776">
        <f>DATOS!F36</f>
        <v>0</v>
      </c>
      <c r="C326" s="491">
        <v>5</v>
      </c>
      <c r="D326" s="492">
        <v>5</v>
      </c>
      <c r="E326" s="492">
        <v>5</v>
      </c>
      <c r="F326" s="493">
        <v>5</v>
      </c>
      <c r="G326" s="417">
        <f t="shared" si="86"/>
        <v>5</v>
      </c>
      <c r="H326" s="491">
        <v>5</v>
      </c>
      <c r="I326" s="492">
        <v>5</v>
      </c>
      <c r="J326" s="492">
        <v>5</v>
      </c>
      <c r="K326" s="493">
        <v>5</v>
      </c>
      <c r="L326" s="417">
        <f t="shared" si="87"/>
        <v>5</v>
      </c>
      <c r="M326" s="404">
        <f t="shared" si="98"/>
        <v>5</v>
      </c>
      <c r="N326" s="401" t="str">
        <f t="shared" si="83"/>
        <v>C-</v>
      </c>
      <c r="O326" s="396"/>
      <c r="P326" s="491">
        <v>5</v>
      </c>
      <c r="Q326" s="492">
        <v>5</v>
      </c>
      <c r="R326" s="492">
        <v>5</v>
      </c>
      <c r="S326" s="493">
        <v>5</v>
      </c>
      <c r="T326" s="420">
        <f t="shared" si="89"/>
        <v>5</v>
      </c>
      <c r="U326" s="491">
        <v>5</v>
      </c>
      <c r="V326" s="492">
        <v>5</v>
      </c>
      <c r="W326" s="492">
        <v>5</v>
      </c>
      <c r="X326" s="493">
        <v>5</v>
      </c>
      <c r="Y326" s="417">
        <f t="shared" si="90"/>
        <v>5</v>
      </c>
      <c r="Z326" s="404">
        <f t="shared" si="99"/>
        <v>5</v>
      </c>
      <c r="AA326" s="401" t="str">
        <f t="shared" si="84"/>
        <v>C-</v>
      </c>
      <c r="AB326" s="423">
        <v>5</v>
      </c>
      <c r="AC326" s="632">
        <v>5</v>
      </c>
      <c r="AD326" s="412" t="str">
        <f t="shared" si="85"/>
        <v>C-</v>
      </c>
      <c r="AE326" s="408">
        <f t="shared" si="92"/>
        <v>5</v>
      </c>
      <c r="AF326" s="288"/>
      <c r="AG326" s="468">
        <f t="shared" si="93"/>
        <v>5</v>
      </c>
      <c r="AH326" s="480">
        <f t="shared" si="94"/>
        <v>3.5</v>
      </c>
      <c r="AI326" s="474">
        <f t="shared" si="95"/>
        <v>1.5</v>
      </c>
      <c r="AJ326" s="477" t="str">
        <f t="shared" si="96"/>
        <v>C-</v>
      </c>
      <c r="AK326" s="483">
        <f t="shared" si="97"/>
        <v>5</v>
      </c>
      <c r="AL326" s="661"/>
      <c r="AM326" s="661"/>
      <c r="AN326" s="661"/>
      <c r="AO326" s="661"/>
      <c r="AP326" s="661"/>
      <c r="AQ326" s="661"/>
      <c r="AR326" s="661"/>
      <c r="AS326" s="661"/>
      <c r="AT326" s="661"/>
      <c r="AU326" s="661"/>
      <c r="AV326" s="661"/>
      <c r="AW326" s="661"/>
      <c r="AX326" s="661"/>
      <c r="AY326" s="661"/>
      <c r="AZ326" s="661"/>
      <c r="BA326" s="661"/>
      <c r="BB326" s="661"/>
      <c r="BC326" s="661"/>
      <c r="BD326" s="661"/>
      <c r="BE326" s="661"/>
      <c r="BF326" s="661"/>
    </row>
    <row r="327" spans="1:58" ht="62.25" x14ac:dyDescent="0.9">
      <c r="A327" s="430">
        <v>30</v>
      </c>
      <c r="B327" s="776">
        <f>DATOS!F37</f>
        <v>0</v>
      </c>
      <c r="C327" s="491">
        <v>3</v>
      </c>
      <c r="D327" s="492">
        <v>3</v>
      </c>
      <c r="E327" s="492">
        <v>3</v>
      </c>
      <c r="F327" s="493">
        <v>3</v>
      </c>
      <c r="G327" s="417">
        <f t="shared" si="86"/>
        <v>3</v>
      </c>
      <c r="H327" s="491">
        <v>3</v>
      </c>
      <c r="I327" s="492">
        <v>3</v>
      </c>
      <c r="J327" s="492">
        <v>3</v>
      </c>
      <c r="K327" s="493">
        <v>3</v>
      </c>
      <c r="L327" s="417">
        <f t="shared" si="87"/>
        <v>3</v>
      </c>
      <c r="M327" s="404">
        <f t="shared" si="98"/>
        <v>3</v>
      </c>
      <c r="N327" s="401" t="str">
        <f t="shared" si="83"/>
        <v>D-</v>
      </c>
      <c r="O327" s="396"/>
      <c r="P327" s="491">
        <v>3</v>
      </c>
      <c r="Q327" s="492">
        <v>3</v>
      </c>
      <c r="R327" s="492">
        <v>3</v>
      </c>
      <c r="S327" s="493">
        <v>3</v>
      </c>
      <c r="T327" s="420">
        <f t="shared" si="89"/>
        <v>3</v>
      </c>
      <c r="U327" s="491">
        <v>3</v>
      </c>
      <c r="V327" s="492">
        <v>3</v>
      </c>
      <c r="W327" s="492">
        <v>3</v>
      </c>
      <c r="X327" s="493">
        <v>3</v>
      </c>
      <c r="Y327" s="417">
        <f t="shared" si="90"/>
        <v>3</v>
      </c>
      <c r="Z327" s="404">
        <f t="shared" si="99"/>
        <v>3</v>
      </c>
      <c r="AA327" s="401" t="str">
        <f t="shared" si="84"/>
        <v>D-</v>
      </c>
      <c r="AB327" s="423">
        <v>3</v>
      </c>
      <c r="AC327" s="632">
        <v>3</v>
      </c>
      <c r="AD327" s="412" t="str">
        <f t="shared" si="85"/>
        <v>D-</v>
      </c>
      <c r="AE327" s="408">
        <f t="shared" si="92"/>
        <v>3</v>
      </c>
      <c r="AF327" s="288"/>
      <c r="AG327" s="468">
        <f t="shared" si="93"/>
        <v>3</v>
      </c>
      <c r="AH327" s="480">
        <f t="shared" si="94"/>
        <v>2.0999999999999996</v>
      </c>
      <c r="AI327" s="474">
        <f t="shared" si="95"/>
        <v>0.89999999999999991</v>
      </c>
      <c r="AJ327" s="477" t="str">
        <f t="shared" si="96"/>
        <v>D-</v>
      </c>
      <c r="AK327" s="483">
        <f t="shared" si="97"/>
        <v>2.9999999999999996</v>
      </c>
      <c r="AL327" s="661"/>
      <c r="AM327" s="661"/>
      <c r="AN327" s="661"/>
      <c r="AO327" s="661"/>
      <c r="AP327" s="661"/>
      <c r="AQ327" s="661"/>
      <c r="AR327" s="661"/>
      <c r="AS327" s="661"/>
      <c r="AT327" s="661"/>
      <c r="AU327" s="661"/>
      <c r="AV327" s="661"/>
      <c r="AW327" s="661"/>
      <c r="AX327" s="661"/>
      <c r="AY327" s="661"/>
      <c r="AZ327" s="661"/>
      <c r="BA327" s="661"/>
      <c r="BB327" s="661"/>
      <c r="BC327" s="661"/>
      <c r="BD327" s="661"/>
      <c r="BE327" s="661"/>
      <c r="BF327" s="661"/>
    </row>
    <row r="328" spans="1:58" ht="62.25" x14ac:dyDescent="0.9">
      <c r="A328" s="430">
        <v>31</v>
      </c>
      <c r="B328" s="776">
        <f>DATOS!F38</f>
        <v>0</v>
      </c>
      <c r="C328" s="491">
        <v>3</v>
      </c>
      <c r="D328" s="492">
        <v>3</v>
      </c>
      <c r="E328" s="492">
        <v>3</v>
      </c>
      <c r="F328" s="493">
        <v>3</v>
      </c>
      <c r="G328" s="417">
        <f t="shared" si="86"/>
        <v>3</v>
      </c>
      <c r="H328" s="491">
        <v>3</v>
      </c>
      <c r="I328" s="492">
        <v>3</v>
      </c>
      <c r="J328" s="492">
        <v>3</v>
      </c>
      <c r="K328" s="493">
        <v>3</v>
      </c>
      <c r="L328" s="417">
        <f t="shared" si="87"/>
        <v>3</v>
      </c>
      <c r="M328" s="404">
        <f t="shared" si="98"/>
        <v>3</v>
      </c>
      <c r="N328" s="401" t="str">
        <f t="shared" si="83"/>
        <v>D-</v>
      </c>
      <c r="O328" s="396"/>
      <c r="P328" s="491">
        <v>3</v>
      </c>
      <c r="Q328" s="492">
        <v>3</v>
      </c>
      <c r="R328" s="492">
        <v>3</v>
      </c>
      <c r="S328" s="493">
        <v>3</v>
      </c>
      <c r="T328" s="420">
        <f t="shared" si="89"/>
        <v>3</v>
      </c>
      <c r="U328" s="491">
        <v>3</v>
      </c>
      <c r="V328" s="492">
        <v>3</v>
      </c>
      <c r="W328" s="492">
        <v>3</v>
      </c>
      <c r="X328" s="493">
        <v>3</v>
      </c>
      <c r="Y328" s="417">
        <f t="shared" si="90"/>
        <v>3</v>
      </c>
      <c r="Z328" s="404">
        <f t="shared" si="99"/>
        <v>3</v>
      </c>
      <c r="AA328" s="401" t="str">
        <f t="shared" si="84"/>
        <v>D-</v>
      </c>
      <c r="AB328" s="423">
        <v>3</v>
      </c>
      <c r="AC328" s="632">
        <v>3</v>
      </c>
      <c r="AD328" s="412" t="str">
        <f t="shared" si="85"/>
        <v>D-</v>
      </c>
      <c r="AE328" s="408">
        <f t="shared" si="92"/>
        <v>3</v>
      </c>
      <c r="AF328" s="288"/>
      <c r="AG328" s="468">
        <f t="shared" si="93"/>
        <v>3</v>
      </c>
      <c r="AH328" s="480">
        <f t="shared" si="94"/>
        <v>2.0999999999999996</v>
      </c>
      <c r="AI328" s="474">
        <f t="shared" si="95"/>
        <v>0.89999999999999991</v>
      </c>
      <c r="AJ328" s="477" t="str">
        <f t="shared" si="96"/>
        <v>D-</v>
      </c>
      <c r="AK328" s="483">
        <f t="shared" si="97"/>
        <v>2.9999999999999996</v>
      </c>
      <c r="AL328" s="661"/>
      <c r="AM328" s="661"/>
      <c r="AN328" s="661"/>
      <c r="AO328" s="661"/>
      <c r="AP328" s="661"/>
      <c r="AQ328" s="661"/>
      <c r="AR328" s="661"/>
      <c r="AS328" s="661"/>
      <c r="AT328" s="661"/>
      <c r="AU328" s="661"/>
      <c r="AV328" s="661"/>
      <c r="AW328" s="661"/>
      <c r="AX328" s="661"/>
      <c r="AY328" s="661"/>
      <c r="AZ328" s="661"/>
      <c r="BA328" s="661"/>
      <c r="BB328" s="661"/>
      <c r="BC328" s="661"/>
      <c r="BD328" s="661"/>
      <c r="BE328" s="661"/>
      <c r="BF328" s="661"/>
    </row>
    <row r="329" spans="1:58" ht="62.25" x14ac:dyDescent="0.9">
      <c r="A329" s="430">
        <v>32</v>
      </c>
      <c r="B329" s="776">
        <f>DATOS!F39</f>
        <v>0</v>
      </c>
      <c r="C329" s="491">
        <v>3</v>
      </c>
      <c r="D329" s="492">
        <v>3</v>
      </c>
      <c r="E329" s="492">
        <v>3</v>
      </c>
      <c r="F329" s="493">
        <v>3</v>
      </c>
      <c r="G329" s="417">
        <f t="shared" si="86"/>
        <v>3</v>
      </c>
      <c r="H329" s="491">
        <v>3</v>
      </c>
      <c r="I329" s="492">
        <v>3</v>
      </c>
      <c r="J329" s="492">
        <v>3</v>
      </c>
      <c r="K329" s="493">
        <v>3</v>
      </c>
      <c r="L329" s="417">
        <f t="shared" si="87"/>
        <v>3</v>
      </c>
      <c r="M329" s="404">
        <f t="shared" si="98"/>
        <v>3</v>
      </c>
      <c r="N329" s="401" t="str">
        <f t="shared" si="83"/>
        <v>D-</v>
      </c>
      <c r="O329" s="396"/>
      <c r="P329" s="491">
        <v>3</v>
      </c>
      <c r="Q329" s="492">
        <v>3</v>
      </c>
      <c r="R329" s="492">
        <v>3</v>
      </c>
      <c r="S329" s="493">
        <v>3</v>
      </c>
      <c r="T329" s="420">
        <f t="shared" si="89"/>
        <v>3</v>
      </c>
      <c r="U329" s="491">
        <v>3</v>
      </c>
      <c r="V329" s="492">
        <v>3</v>
      </c>
      <c r="W329" s="492">
        <v>3</v>
      </c>
      <c r="X329" s="493">
        <v>3</v>
      </c>
      <c r="Y329" s="417">
        <f t="shared" si="90"/>
        <v>3</v>
      </c>
      <c r="Z329" s="404">
        <f t="shared" si="99"/>
        <v>3</v>
      </c>
      <c r="AA329" s="401" t="str">
        <f t="shared" si="84"/>
        <v>D-</v>
      </c>
      <c r="AB329" s="423">
        <v>3</v>
      </c>
      <c r="AC329" s="632">
        <v>3</v>
      </c>
      <c r="AD329" s="412" t="str">
        <f t="shared" si="85"/>
        <v>D-</v>
      </c>
      <c r="AE329" s="408">
        <f t="shared" si="92"/>
        <v>3</v>
      </c>
      <c r="AF329" s="288"/>
      <c r="AG329" s="468">
        <f t="shared" si="93"/>
        <v>3</v>
      </c>
      <c r="AH329" s="480">
        <f t="shared" si="94"/>
        <v>2.0999999999999996</v>
      </c>
      <c r="AI329" s="474">
        <f t="shared" si="95"/>
        <v>0.89999999999999991</v>
      </c>
      <c r="AJ329" s="477" t="str">
        <f t="shared" si="96"/>
        <v>D-</v>
      </c>
      <c r="AK329" s="483">
        <f t="shared" si="97"/>
        <v>2.9999999999999996</v>
      </c>
      <c r="AL329" s="661"/>
      <c r="AM329" s="661"/>
      <c r="AN329" s="661"/>
      <c r="AO329" s="661"/>
      <c r="AP329" s="661"/>
      <c r="AQ329" s="661"/>
      <c r="AR329" s="661"/>
      <c r="AS329" s="661"/>
      <c r="AT329" s="661"/>
      <c r="AU329" s="661"/>
      <c r="AV329" s="661"/>
      <c r="AW329" s="661"/>
      <c r="AX329" s="661"/>
      <c r="AY329" s="661"/>
      <c r="AZ329" s="661"/>
      <c r="BA329" s="661"/>
      <c r="BB329" s="661"/>
      <c r="BC329" s="661"/>
      <c r="BD329" s="661"/>
      <c r="BE329" s="661"/>
      <c r="BF329" s="661"/>
    </row>
    <row r="330" spans="1:58" ht="62.25" x14ac:dyDescent="0.9">
      <c r="A330" s="430">
        <v>33</v>
      </c>
      <c r="B330" s="776">
        <f>DATOS!F40</f>
        <v>0</v>
      </c>
      <c r="C330" s="491">
        <v>4</v>
      </c>
      <c r="D330" s="492">
        <v>4</v>
      </c>
      <c r="E330" s="492">
        <v>4</v>
      </c>
      <c r="F330" s="493">
        <v>4</v>
      </c>
      <c r="G330" s="417">
        <f t="shared" si="86"/>
        <v>4</v>
      </c>
      <c r="H330" s="491">
        <v>4</v>
      </c>
      <c r="I330" s="492">
        <v>4</v>
      </c>
      <c r="J330" s="492">
        <v>4</v>
      </c>
      <c r="K330" s="493">
        <v>4</v>
      </c>
      <c r="L330" s="417">
        <f t="shared" si="87"/>
        <v>4</v>
      </c>
      <c r="M330" s="404">
        <f t="shared" si="98"/>
        <v>4</v>
      </c>
      <c r="N330" s="401" t="str">
        <f t="shared" si="83"/>
        <v>D+</v>
      </c>
      <c r="O330" s="396"/>
      <c r="P330" s="491">
        <v>4</v>
      </c>
      <c r="Q330" s="492">
        <v>4</v>
      </c>
      <c r="R330" s="492">
        <v>4</v>
      </c>
      <c r="S330" s="493">
        <v>4</v>
      </c>
      <c r="T330" s="420">
        <f t="shared" si="89"/>
        <v>4</v>
      </c>
      <c r="U330" s="491">
        <v>4</v>
      </c>
      <c r="V330" s="492">
        <v>4</v>
      </c>
      <c r="W330" s="492">
        <v>4</v>
      </c>
      <c r="X330" s="493">
        <v>4</v>
      </c>
      <c r="Y330" s="417">
        <f t="shared" si="90"/>
        <v>4</v>
      </c>
      <c r="Z330" s="404">
        <f t="shared" si="99"/>
        <v>4</v>
      </c>
      <c r="AA330" s="401" t="str">
        <f t="shared" si="84"/>
        <v>D+</v>
      </c>
      <c r="AB330" s="423">
        <v>4</v>
      </c>
      <c r="AC330" s="632">
        <v>4</v>
      </c>
      <c r="AD330" s="412" t="str">
        <f t="shared" si="85"/>
        <v>D+</v>
      </c>
      <c r="AE330" s="408">
        <f t="shared" si="92"/>
        <v>4</v>
      </c>
      <c r="AF330" s="288"/>
      <c r="AG330" s="468">
        <f t="shared" si="93"/>
        <v>4</v>
      </c>
      <c r="AH330" s="480">
        <f t="shared" si="94"/>
        <v>2.8</v>
      </c>
      <c r="AI330" s="474">
        <f t="shared" si="95"/>
        <v>1.2</v>
      </c>
      <c r="AJ330" s="477" t="str">
        <f t="shared" si="96"/>
        <v>D+</v>
      </c>
      <c r="AK330" s="483">
        <f t="shared" si="97"/>
        <v>4</v>
      </c>
      <c r="AL330" s="661"/>
      <c r="AM330" s="661"/>
      <c r="AN330" s="661"/>
      <c r="AO330" s="661"/>
      <c r="AP330" s="661"/>
      <c r="AQ330" s="661"/>
      <c r="AR330" s="661"/>
      <c r="AS330" s="661"/>
      <c r="AT330" s="661"/>
      <c r="AU330" s="661"/>
      <c r="AV330" s="661"/>
      <c r="AW330" s="661"/>
      <c r="AX330" s="661"/>
      <c r="AY330" s="661"/>
      <c r="AZ330" s="661"/>
      <c r="BA330" s="661"/>
      <c r="BB330" s="661"/>
      <c r="BC330" s="661"/>
      <c r="BD330" s="661"/>
      <c r="BE330" s="661"/>
      <c r="BF330" s="661"/>
    </row>
    <row r="331" spans="1:58" ht="62.25" x14ac:dyDescent="0.9">
      <c r="A331" s="430">
        <v>34</v>
      </c>
      <c r="B331" s="776">
        <f>DATOS!F41</f>
        <v>0</v>
      </c>
      <c r="C331" s="491">
        <v>2</v>
      </c>
      <c r="D331" s="492">
        <v>2</v>
      </c>
      <c r="E331" s="492">
        <v>2</v>
      </c>
      <c r="F331" s="493">
        <v>2</v>
      </c>
      <c r="G331" s="417">
        <f t="shared" si="86"/>
        <v>2</v>
      </c>
      <c r="H331" s="491">
        <v>2</v>
      </c>
      <c r="I331" s="492">
        <v>2</v>
      </c>
      <c r="J331" s="492">
        <v>2</v>
      </c>
      <c r="K331" s="493">
        <v>2</v>
      </c>
      <c r="L331" s="417">
        <f t="shared" si="87"/>
        <v>2</v>
      </c>
      <c r="M331" s="404">
        <f t="shared" si="98"/>
        <v>2</v>
      </c>
      <c r="N331" s="401" t="str">
        <f t="shared" si="83"/>
        <v>E+</v>
      </c>
      <c r="O331" s="396"/>
      <c r="P331" s="491">
        <v>2</v>
      </c>
      <c r="Q331" s="492">
        <v>2</v>
      </c>
      <c r="R331" s="492">
        <v>2</v>
      </c>
      <c r="S331" s="493">
        <v>2</v>
      </c>
      <c r="T331" s="420">
        <f t="shared" si="89"/>
        <v>2</v>
      </c>
      <c r="U331" s="491">
        <v>2</v>
      </c>
      <c r="V331" s="492">
        <v>2</v>
      </c>
      <c r="W331" s="492">
        <v>2</v>
      </c>
      <c r="X331" s="493">
        <v>2</v>
      </c>
      <c r="Y331" s="417">
        <f t="shared" si="90"/>
        <v>2</v>
      </c>
      <c r="Z331" s="404">
        <f t="shared" si="99"/>
        <v>2</v>
      </c>
      <c r="AA331" s="401" t="str">
        <f t="shared" si="84"/>
        <v>E+</v>
      </c>
      <c r="AB331" s="423">
        <v>2</v>
      </c>
      <c r="AC331" s="632">
        <v>2</v>
      </c>
      <c r="AD331" s="412" t="str">
        <f t="shared" si="85"/>
        <v>E+</v>
      </c>
      <c r="AE331" s="408">
        <f t="shared" si="92"/>
        <v>2</v>
      </c>
      <c r="AF331" s="288"/>
      <c r="AG331" s="468">
        <f t="shared" si="93"/>
        <v>2</v>
      </c>
      <c r="AH331" s="480">
        <f t="shared" si="94"/>
        <v>1.4</v>
      </c>
      <c r="AI331" s="474">
        <f t="shared" si="95"/>
        <v>0.6</v>
      </c>
      <c r="AJ331" s="477" t="str">
        <f t="shared" si="96"/>
        <v>E+</v>
      </c>
      <c r="AK331" s="483">
        <f t="shared" si="97"/>
        <v>2</v>
      </c>
      <c r="AL331" s="661"/>
      <c r="AM331" s="661"/>
      <c r="AN331" s="661"/>
      <c r="AO331" s="661"/>
      <c r="AP331" s="661"/>
      <c r="AQ331" s="661"/>
      <c r="AR331" s="661"/>
      <c r="AS331" s="661"/>
      <c r="AT331" s="661"/>
      <c r="AU331" s="661"/>
      <c r="AV331" s="661"/>
      <c r="AW331" s="661"/>
      <c r="AX331" s="661"/>
      <c r="AY331" s="661"/>
      <c r="AZ331" s="661"/>
      <c r="BA331" s="661"/>
      <c r="BB331" s="661"/>
      <c r="BC331" s="661"/>
      <c r="BD331" s="661"/>
      <c r="BE331" s="661"/>
      <c r="BF331" s="661"/>
    </row>
    <row r="332" spans="1:58" ht="62.25" x14ac:dyDescent="0.9">
      <c r="A332" s="430">
        <v>35</v>
      </c>
      <c r="B332" s="776">
        <f>DATOS!F42</f>
        <v>0</v>
      </c>
      <c r="C332" s="491">
        <v>2</v>
      </c>
      <c r="D332" s="492">
        <v>2</v>
      </c>
      <c r="E332" s="492">
        <v>2</v>
      </c>
      <c r="F332" s="493">
        <v>2</v>
      </c>
      <c r="G332" s="417">
        <f t="shared" si="86"/>
        <v>2</v>
      </c>
      <c r="H332" s="491">
        <v>2</v>
      </c>
      <c r="I332" s="492">
        <v>2</v>
      </c>
      <c r="J332" s="492">
        <v>2</v>
      </c>
      <c r="K332" s="493">
        <v>2</v>
      </c>
      <c r="L332" s="417">
        <f t="shared" si="87"/>
        <v>2</v>
      </c>
      <c r="M332" s="404">
        <f t="shared" si="98"/>
        <v>2</v>
      </c>
      <c r="N332" s="401" t="str">
        <f t="shared" si="83"/>
        <v>E+</v>
      </c>
      <c r="O332" s="396"/>
      <c r="P332" s="491">
        <v>2</v>
      </c>
      <c r="Q332" s="492">
        <v>2</v>
      </c>
      <c r="R332" s="492">
        <v>2</v>
      </c>
      <c r="S332" s="493">
        <v>2</v>
      </c>
      <c r="T332" s="420">
        <f t="shared" si="89"/>
        <v>2</v>
      </c>
      <c r="U332" s="491">
        <v>2</v>
      </c>
      <c r="V332" s="492">
        <v>2</v>
      </c>
      <c r="W332" s="492">
        <v>2</v>
      </c>
      <c r="X332" s="493">
        <v>2</v>
      </c>
      <c r="Y332" s="417">
        <f t="shared" si="90"/>
        <v>2</v>
      </c>
      <c r="Z332" s="404">
        <f t="shared" si="99"/>
        <v>2</v>
      </c>
      <c r="AA332" s="401" t="str">
        <f t="shared" si="84"/>
        <v>E+</v>
      </c>
      <c r="AB332" s="423">
        <v>2</v>
      </c>
      <c r="AC332" s="632">
        <v>2</v>
      </c>
      <c r="AD332" s="412" t="str">
        <f t="shared" si="85"/>
        <v>E+</v>
      </c>
      <c r="AE332" s="408">
        <f t="shared" si="92"/>
        <v>2</v>
      </c>
      <c r="AF332" s="288"/>
      <c r="AG332" s="468">
        <f t="shared" si="93"/>
        <v>2</v>
      </c>
      <c r="AH332" s="480">
        <f t="shared" si="94"/>
        <v>1.4</v>
      </c>
      <c r="AI332" s="474">
        <f t="shared" si="95"/>
        <v>0.6</v>
      </c>
      <c r="AJ332" s="477" t="str">
        <f t="shared" si="96"/>
        <v>E+</v>
      </c>
      <c r="AK332" s="483">
        <f t="shared" si="97"/>
        <v>2</v>
      </c>
      <c r="AL332" s="661"/>
      <c r="AM332" s="661"/>
      <c r="AN332" s="661"/>
      <c r="AO332" s="661"/>
      <c r="AP332" s="661"/>
      <c r="AQ332" s="661"/>
      <c r="AR332" s="661"/>
      <c r="AS332" s="661"/>
      <c r="AT332" s="661"/>
      <c r="AU332" s="661"/>
      <c r="AV332" s="661"/>
      <c r="AW332" s="661"/>
      <c r="AX332" s="661"/>
      <c r="AY332" s="661"/>
      <c r="AZ332" s="661"/>
      <c r="BA332" s="661"/>
      <c r="BB332" s="661"/>
      <c r="BC332" s="661"/>
      <c r="BD332" s="661"/>
      <c r="BE332" s="661"/>
      <c r="BF332" s="661"/>
    </row>
    <row r="333" spans="1:58" ht="62.25" x14ac:dyDescent="0.9">
      <c r="A333" s="430">
        <v>36</v>
      </c>
      <c r="B333" s="776">
        <f>DATOS!F43</f>
        <v>0</v>
      </c>
      <c r="C333" s="491">
        <v>2</v>
      </c>
      <c r="D333" s="492">
        <v>2</v>
      </c>
      <c r="E333" s="492">
        <v>2</v>
      </c>
      <c r="F333" s="493">
        <v>2</v>
      </c>
      <c r="G333" s="417">
        <f t="shared" si="86"/>
        <v>2</v>
      </c>
      <c r="H333" s="491">
        <v>2</v>
      </c>
      <c r="I333" s="492">
        <v>2</v>
      </c>
      <c r="J333" s="492">
        <v>2</v>
      </c>
      <c r="K333" s="493">
        <v>2</v>
      </c>
      <c r="L333" s="417">
        <f t="shared" si="87"/>
        <v>2</v>
      </c>
      <c r="M333" s="404">
        <f t="shared" si="98"/>
        <v>2</v>
      </c>
      <c r="N333" s="401" t="str">
        <f t="shared" si="83"/>
        <v>E+</v>
      </c>
      <c r="O333" s="396"/>
      <c r="P333" s="491">
        <v>2</v>
      </c>
      <c r="Q333" s="492">
        <v>2</v>
      </c>
      <c r="R333" s="492">
        <v>2</v>
      </c>
      <c r="S333" s="493">
        <v>2</v>
      </c>
      <c r="T333" s="420">
        <f t="shared" si="89"/>
        <v>2</v>
      </c>
      <c r="U333" s="491">
        <v>2</v>
      </c>
      <c r="V333" s="492">
        <v>2</v>
      </c>
      <c r="W333" s="492">
        <v>2</v>
      </c>
      <c r="X333" s="493">
        <v>2</v>
      </c>
      <c r="Y333" s="417">
        <f t="shared" si="90"/>
        <v>2</v>
      </c>
      <c r="Z333" s="404">
        <f t="shared" si="99"/>
        <v>2</v>
      </c>
      <c r="AA333" s="401" t="str">
        <f t="shared" si="84"/>
        <v>E+</v>
      </c>
      <c r="AB333" s="423">
        <v>2</v>
      </c>
      <c r="AC333" s="632">
        <v>2</v>
      </c>
      <c r="AD333" s="412" t="str">
        <f t="shared" si="85"/>
        <v>E+</v>
      </c>
      <c r="AE333" s="408">
        <f t="shared" si="92"/>
        <v>2</v>
      </c>
      <c r="AF333" s="288"/>
      <c r="AG333" s="468">
        <f t="shared" si="93"/>
        <v>2</v>
      </c>
      <c r="AH333" s="480">
        <f t="shared" si="94"/>
        <v>1.4</v>
      </c>
      <c r="AI333" s="474">
        <f t="shared" si="95"/>
        <v>0.6</v>
      </c>
      <c r="AJ333" s="477" t="str">
        <f t="shared" si="96"/>
        <v>E+</v>
      </c>
      <c r="AK333" s="483">
        <f t="shared" si="97"/>
        <v>2</v>
      </c>
      <c r="AL333" s="661"/>
      <c r="AM333" s="661"/>
      <c r="AN333" s="661"/>
      <c r="AO333" s="661"/>
      <c r="AP333" s="661"/>
      <c r="AQ333" s="661"/>
      <c r="AR333" s="661"/>
      <c r="AS333" s="661"/>
      <c r="AT333" s="661"/>
      <c r="AU333" s="661"/>
      <c r="AV333" s="661"/>
      <c r="AW333" s="661"/>
      <c r="AX333" s="661"/>
      <c r="AY333" s="661"/>
      <c r="AZ333" s="661"/>
      <c r="BA333" s="661"/>
      <c r="BB333" s="661"/>
      <c r="BC333" s="661"/>
      <c r="BD333" s="661"/>
      <c r="BE333" s="661"/>
      <c r="BF333" s="661"/>
    </row>
    <row r="334" spans="1:58" ht="62.25" x14ac:dyDescent="0.9">
      <c r="A334" s="430">
        <v>37</v>
      </c>
      <c r="B334" s="776">
        <f>DATOS!F44</f>
        <v>0</v>
      </c>
      <c r="C334" s="491">
        <v>1</v>
      </c>
      <c r="D334" s="492">
        <v>1</v>
      </c>
      <c r="E334" s="492">
        <v>1</v>
      </c>
      <c r="F334" s="493">
        <v>1</v>
      </c>
      <c r="G334" s="417">
        <f t="shared" si="86"/>
        <v>1</v>
      </c>
      <c r="H334" s="491">
        <v>1</v>
      </c>
      <c r="I334" s="492">
        <v>1</v>
      </c>
      <c r="J334" s="492">
        <v>1</v>
      </c>
      <c r="K334" s="493">
        <v>1</v>
      </c>
      <c r="L334" s="417">
        <f t="shared" si="87"/>
        <v>1</v>
      </c>
      <c r="M334" s="404">
        <f t="shared" si="98"/>
        <v>1</v>
      </c>
      <c r="N334" s="401" t="str">
        <f t="shared" si="83"/>
        <v>E-</v>
      </c>
      <c r="O334" s="396"/>
      <c r="P334" s="491">
        <v>1</v>
      </c>
      <c r="Q334" s="492">
        <v>1</v>
      </c>
      <c r="R334" s="492">
        <v>1</v>
      </c>
      <c r="S334" s="493">
        <v>1</v>
      </c>
      <c r="T334" s="420">
        <f t="shared" si="89"/>
        <v>1</v>
      </c>
      <c r="U334" s="491">
        <v>1</v>
      </c>
      <c r="V334" s="492">
        <v>1</v>
      </c>
      <c r="W334" s="492">
        <v>1</v>
      </c>
      <c r="X334" s="493">
        <v>1</v>
      </c>
      <c r="Y334" s="417">
        <f t="shared" si="90"/>
        <v>1</v>
      </c>
      <c r="Z334" s="404">
        <f t="shared" si="99"/>
        <v>1</v>
      </c>
      <c r="AA334" s="401" t="str">
        <f t="shared" si="84"/>
        <v>E-</v>
      </c>
      <c r="AB334" s="423">
        <v>1</v>
      </c>
      <c r="AC334" s="632">
        <v>1</v>
      </c>
      <c r="AD334" s="412" t="str">
        <f t="shared" si="85"/>
        <v>E-</v>
      </c>
      <c r="AE334" s="408">
        <f t="shared" si="92"/>
        <v>1</v>
      </c>
      <c r="AF334" s="288"/>
      <c r="AG334" s="468">
        <f t="shared" si="93"/>
        <v>1</v>
      </c>
      <c r="AH334" s="480">
        <f t="shared" si="94"/>
        <v>0.7</v>
      </c>
      <c r="AI334" s="474">
        <f t="shared" si="95"/>
        <v>0.3</v>
      </c>
      <c r="AJ334" s="477" t="str">
        <f t="shared" si="96"/>
        <v>E-</v>
      </c>
      <c r="AK334" s="483">
        <f t="shared" si="97"/>
        <v>1</v>
      </c>
      <c r="AL334" s="661"/>
      <c r="AM334" s="661"/>
      <c r="AN334" s="661"/>
      <c r="AO334" s="661"/>
      <c r="AP334" s="661"/>
      <c r="AQ334" s="661"/>
      <c r="AR334" s="661"/>
      <c r="AS334" s="661"/>
      <c r="AT334" s="661"/>
      <c r="AU334" s="661"/>
      <c r="AV334" s="661"/>
      <c r="AW334" s="661"/>
      <c r="AX334" s="661"/>
      <c r="AY334" s="661"/>
      <c r="AZ334" s="661"/>
      <c r="BA334" s="661"/>
      <c r="BB334" s="661"/>
      <c r="BC334" s="661"/>
      <c r="BD334" s="661"/>
      <c r="BE334" s="661"/>
      <c r="BF334" s="661"/>
    </row>
    <row r="335" spans="1:58" ht="62.25" x14ac:dyDescent="0.9">
      <c r="A335" s="430">
        <v>38</v>
      </c>
      <c r="B335" s="776">
        <f>DATOS!F45</f>
        <v>0</v>
      </c>
      <c r="C335" s="491">
        <v>1</v>
      </c>
      <c r="D335" s="492">
        <v>1</v>
      </c>
      <c r="E335" s="492">
        <v>1</v>
      </c>
      <c r="F335" s="493">
        <v>1</v>
      </c>
      <c r="G335" s="417">
        <f t="shared" si="86"/>
        <v>1</v>
      </c>
      <c r="H335" s="491">
        <v>1</v>
      </c>
      <c r="I335" s="492">
        <v>1</v>
      </c>
      <c r="J335" s="492">
        <v>1</v>
      </c>
      <c r="K335" s="493">
        <v>1</v>
      </c>
      <c r="L335" s="417">
        <f t="shared" si="87"/>
        <v>1</v>
      </c>
      <c r="M335" s="404">
        <f t="shared" si="98"/>
        <v>1</v>
      </c>
      <c r="N335" s="401" t="str">
        <f t="shared" si="83"/>
        <v>E-</v>
      </c>
      <c r="O335" s="396"/>
      <c r="P335" s="491">
        <v>1</v>
      </c>
      <c r="Q335" s="492">
        <v>1</v>
      </c>
      <c r="R335" s="492">
        <v>1</v>
      </c>
      <c r="S335" s="493">
        <v>1</v>
      </c>
      <c r="T335" s="420">
        <f t="shared" si="89"/>
        <v>1</v>
      </c>
      <c r="U335" s="491">
        <v>1</v>
      </c>
      <c r="V335" s="492">
        <v>1</v>
      </c>
      <c r="W335" s="492">
        <v>1</v>
      </c>
      <c r="X335" s="493">
        <v>1</v>
      </c>
      <c r="Y335" s="417">
        <f t="shared" si="90"/>
        <v>1</v>
      </c>
      <c r="Z335" s="404">
        <f t="shared" si="99"/>
        <v>1</v>
      </c>
      <c r="AA335" s="401" t="str">
        <f t="shared" si="84"/>
        <v>E-</v>
      </c>
      <c r="AB335" s="423">
        <v>1</v>
      </c>
      <c r="AC335" s="632">
        <v>1</v>
      </c>
      <c r="AD335" s="412" t="str">
        <f t="shared" si="85"/>
        <v>E-</v>
      </c>
      <c r="AE335" s="408">
        <f t="shared" si="92"/>
        <v>1</v>
      </c>
      <c r="AF335" s="288"/>
      <c r="AG335" s="468">
        <f t="shared" si="93"/>
        <v>1</v>
      </c>
      <c r="AH335" s="480">
        <f t="shared" si="94"/>
        <v>0.7</v>
      </c>
      <c r="AI335" s="474">
        <f t="shared" si="95"/>
        <v>0.3</v>
      </c>
      <c r="AJ335" s="477" t="str">
        <f t="shared" si="96"/>
        <v>E-</v>
      </c>
      <c r="AK335" s="483">
        <f t="shared" si="97"/>
        <v>1</v>
      </c>
      <c r="AL335" s="661"/>
      <c r="AM335" s="661"/>
      <c r="AN335" s="661"/>
      <c r="AO335" s="661"/>
      <c r="AP335" s="661"/>
      <c r="AQ335" s="661"/>
      <c r="AR335" s="661"/>
      <c r="AS335" s="661"/>
      <c r="AT335" s="661"/>
      <c r="AU335" s="661"/>
      <c r="AV335" s="661"/>
      <c r="AW335" s="661"/>
      <c r="AX335" s="661"/>
      <c r="AY335" s="661"/>
      <c r="AZ335" s="661"/>
      <c r="BA335" s="661"/>
      <c r="BB335" s="661"/>
      <c r="BC335" s="661"/>
      <c r="BD335" s="661"/>
      <c r="BE335" s="661"/>
      <c r="BF335" s="661"/>
    </row>
    <row r="336" spans="1:58" ht="62.25" x14ac:dyDescent="0.9">
      <c r="A336" s="430">
        <v>39</v>
      </c>
      <c r="B336" s="776">
        <f>DATOS!F46</f>
        <v>0</v>
      </c>
      <c r="C336" s="491">
        <v>1</v>
      </c>
      <c r="D336" s="492">
        <v>1</v>
      </c>
      <c r="E336" s="492">
        <v>1</v>
      </c>
      <c r="F336" s="493">
        <v>1</v>
      </c>
      <c r="G336" s="417">
        <f t="shared" si="86"/>
        <v>1</v>
      </c>
      <c r="H336" s="491">
        <v>1</v>
      </c>
      <c r="I336" s="492">
        <v>1</v>
      </c>
      <c r="J336" s="492">
        <v>1</v>
      </c>
      <c r="K336" s="493">
        <v>1</v>
      </c>
      <c r="L336" s="417">
        <f t="shared" si="87"/>
        <v>1</v>
      </c>
      <c r="M336" s="404">
        <f t="shared" si="98"/>
        <v>1</v>
      </c>
      <c r="N336" s="401" t="str">
        <f t="shared" si="83"/>
        <v>E-</v>
      </c>
      <c r="O336" s="396"/>
      <c r="P336" s="491">
        <v>1</v>
      </c>
      <c r="Q336" s="492">
        <v>1</v>
      </c>
      <c r="R336" s="492">
        <v>1</v>
      </c>
      <c r="S336" s="493">
        <v>1</v>
      </c>
      <c r="T336" s="420">
        <f t="shared" si="89"/>
        <v>1</v>
      </c>
      <c r="U336" s="491">
        <v>1</v>
      </c>
      <c r="V336" s="492">
        <v>1</v>
      </c>
      <c r="W336" s="492">
        <v>1</v>
      </c>
      <c r="X336" s="493">
        <v>1</v>
      </c>
      <c r="Y336" s="417">
        <f t="shared" si="90"/>
        <v>1</v>
      </c>
      <c r="Z336" s="404">
        <f t="shared" si="99"/>
        <v>1</v>
      </c>
      <c r="AA336" s="401" t="str">
        <f t="shared" si="84"/>
        <v>E-</v>
      </c>
      <c r="AB336" s="423">
        <v>1</v>
      </c>
      <c r="AC336" s="632">
        <v>1</v>
      </c>
      <c r="AD336" s="412" t="str">
        <f t="shared" si="85"/>
        <v>E-</v>
      </c>
      <c r="AE336" s="408">
        <f t="shared" si="92"/>
        <v>1</v>
      </c>
      <c r="AF336" s="288"/>
      <c r="AG336" s="468">
        <f t="shared" si="93"/>
        <v>1</v>
      </c>
      <c r="AH336" s="480">
        <f t="shared" si="94"/>
        <v>0.7</v>
      </c>
      <c r="AI336" s="474">
        <f t="shared" si="95"/>
        <v>0.3</v>
      </c>
      <c r="AJ336" s="477" t="str">
        <f t="shared" si="96"/>
        <v>E-</v>
      </c>
      <c r="AK336" s="483">
        <f t="shared" si="97"/>
        <v>1</v>
      </c>
      <c r="AL336" s="661"/>
      <c r="AM336" s="661"/>
      <c r="AN336" s="661"/>
      <c r="AO336" s="661"/>
      <c r="AP336" s="661"/>
      <c r="AQ336" s="661"/>
      <c r="AR336" s="661"/>
      <c r="AS336" s="661"/>
      <c r="AT336" s="661"/>
      <c r="AU336" s="661"/>
      <c r="AV336" s="661"/>
      <c r="AW336" s="661"/>
      <c r="AX336" s="661"/>
      <c r="AY336" s="661"/>
      <c r="AZ336" s="661"/>
      <c r="BA336" s="661"/>
      <c r="BB336" s="661"/>
      <c r="BC336" s="661"/>
      <c r="BD336" s="661"/>
      <c r="BE336" s="661"/>
      <c r="BF336" s="661"/>
    </row>
    <row r="337" spans="1:58" ht="63" thickBot="1" x14ac:dyDescent="0.95">
      <c r="A337" s="431">
        <v>40</v>
      </c>
      <c r="B337" s="777">
        <f>DATOS!F47</f>
        <v>0</v>
      </c>
      <c r="C337" s="494">
        <v>1</v>
      </c>
      <c r="D337" s="495">
        <v>1</v>
      </c>
      <c r="E337" s="495">
        <v>1</v>
      </c>
      <c r="F337" s="496">
        <v>1</v>
      </c>
      <c r="G337" s="418">
        <f t="shared" si="86"/>
        <v>1</v>
      </c>
      <c r="H337" s="494">
        <v>1</v>
      </c>
      <c r="I337" s="495">
        <v>1</v>
      </c>
      <c r="J337" s="495">
        <v>1</v>
      </c>
      <c r="K337" s="496">
        <v>1</v>
      </c>
      <c r="L337" s="418">
        <f t="shared" si="87"/>
        <v>1</v>
      </c>
      <c r="M337" s="405">
        <f t="shared" si="98"/>
        <v>1</v>
      </c>
      <c r="N337" s="402" t="str">
        <f t="shared" si="83"/>
        <v>E-</v>
      </c>
      <c r="O337" s="397"/>
      <c r="P337" s="494">
        <v>1</v>
      </c>
      <c r="Q337" s="495">
        <v>1</v>
      </c>
      <c r="R337" s="495">
        <v>1</v>
      </c>
      <c r="S337" s="496">
        <v>1</v>
      </c>
      <c r="T337" s="421">
        <f t="shared" si="89"/>
        <v>1</v>
      </c>
      <c r="U337" s="494">
        <v>1</v>
      </c>
      <c r="V337" s="495">
        <v>1</v>
      </c>
      <c r="W337" s="495">
        <v>1</v>
      </c>
      <c r="X337" s="496">
        <v>1</v>
      </c>
      <c r="Y337" s="418">
        <f t="shared" si="90"/>
        <v>1</v>
      </c>
      <c r="Z337" s="405">
        <f t="shared" si="99"/>
        <v>1</v>
      </c>
      <c r="AA337" s="402" t="str">
        <f t="shared" si="84"/>
        <v>E-</v>
      </c>
      <c r="AB337" s="424">
        <v>1</v>
      </c>
      <c r="AC337" s="633">
        <v>1</v>
      </c>
      <c r="AD337" s="413" t="str">
        <f t="shared" si="85"/>
        <v>E-</v>
      </c>
      <c r="AE337" s="409">
        <f t="shared" si="92"/>
        <v>1</v>
      </c>
      <c r="AF337" s="289"/>
      <c r="AG337" s="469">
        <f t="shared" si="93"/>
        <v>1</v>
      </c>
      <c r="AH337" s="481">
        <f t="shared" si="94"/>
        <v>0.7</v>
      </c>
      <c r="AI337" s="475">
        <f t="shared" si="95"/>
        <v>0.3</v>
      </c>
      <c r="AJ337" s="478" t="str">
        <f t="shared" si="96"/>
        <v>E-</v>
      </c>
      <c r="AK337" s="484">
        <f t="shared" si="97"/>
        <v>1</v>
      </c>
      <c r="AL337" s="661"/>
      <c r="AM337" s="661"/>
      <c r="AN337" s="661"/>
      <c r="AO337" s="661"/>
      <c r="AP337" s="661"/>
      <c r="AQ337" s="661"/>
      <c r="AR337" s="661"/>
      <c r="AS337" s="661"/>
      <c r="AT337" s="661"/>
      <c r="AU337" s="661"/>
      <c r="AV337" s="661"/>
      <c r="AW337" s="661"/>
      <c r="AX337" s="661"/>
      <c r="AY337" s="661"/>
      <c r="AZ337" s="661"/>
      <c r="BA337" s="661"/>
      <c r="BB337" s="661"/>
      <c r="BC337" s="661"/>
      <c r="BD337" s="661"/>
      <c r="BE337" s="661"/>
      <c r="BF337" s="661"/>
    </row>
    <row r="338" spans="1:58" ht="63" thickBot="1" x14ac:dyDescent="0.95">
      <c r="A338" s="385"/>
      <c r="E338" s="442" t="s">
        <v>168</v>
      </c>
      <c r="F338" s="440" t="s">
        <v>929</v>
      </c>
      <c r="G338" s="441" t="s">
        <v>169</v>
      </c>
      <c r="H338" s="384"/>
      <c r="I338" s="384"/>
      <c r="J338" s="384"/>
      <c r="K338" s="384"/>
      <c r="L338" s="224"/>
      <c r="M338" s="224"/>
      <c r="N338" s="224"/>
      <c r="O338" s="224"/>
      <c r="P338" s="384"/>
      <c r="Q338" s="384"/>
      <c r="R338" s="384"/>
      <c r="S338" s="384"/>
      <c r="T338" s="224"/>
      <c r="U338" s="384"/>
      <c r="V338" s="384"/>
      <c r="W338" s="384"/>
      <c r="X338" s="384"/>
      <c r="Y338" s="377"/>
      <c r="Z338" s="377"/>
      <c r="AA338" s="377"/>
      <c r="AB338" s="377"/>
      <c r="AC338" s="1040" t="s">
        <v>157</v>
      </c>
      <c r="AD338" s="1041"/>
      <c r="AE338" s="378">
        <f>AVERAGE(AE298:AE318)</f>
        <v>8.4285714285714288</v>
      </c>
      <c r="AF338" s="228"/>
      <c r="AG338" s="381"/>
      <c r="AH338" s="1040" t="s">
        <v>157</v>
      </c>
      <c r="AI338" s="1322"/>
      <c r="AJ338" s="470"/>
      <c r="AK338" s="471">
        <f>AVERAGE(AK298:AK318)</f>
        <v>8.4285714285714288</v>
      </c>
      <c r="AL338" s="662"/>
      <c r="AM338" s="662"/>
      <c r="AN338" s="662"/>
      <c r="AO338" s="662"/>
      <c r="AP338" s="662"/>
      <c r="AQ338" s="662"/>
      <c r="AR338" s="662"/>
      <c r="AS338" s="662"/>
      <c r="AT338" s="662"/>
      <c r="AU338" s="662"/>
      <c r="AV338" s="662"/>
      <c r="AW338" s="662"/>
      <c r="AX338" s="662"/>
      <c r="AY338" s="662"/>
      <c r="AZ338" s="662"/>
      <c r="BA338" s="662"/>
      <c r="BB338" s="662"/>
      <c r="BC338" s="662"/>
      <c r="BD338" s="662"/>
      <c r="BE338" s="662"/>
      <c r="BF338" s="662"/>
    </row>
    <row r="339" spans="1:58" ht="63" thickBot="1" x14ac:dyDescent="0.95">
      <c r="A339" s="385"/>
      <c r="B339" s="1042" t="s">
        <v>228</v>
      </c>
      <c r="C339" s="1043"/>
      <c r="D339" s="1044"/>
      <c r="E339" s="443" t="s">
        <v>170</v>
      </c>
      <c r="F339" s="444">
        <f>COUNTIFS($V$14:$V$53, "&gt;=8", $V$14:$V$53, "&lt;=10")</f>
        <v>14</v>
      </c>
      <c r="G339" s="449">
        <f>COUNTIFS($G$14:$G$52, "&gt;=8", $G$14:$G$52, "&lt;=10") / COUNT($G$14:$G$52)</f>
        <v>0.35897435897435898</v>
      </c>
      <c r="K339" s="384"/>
      <c r="L339" s="224"/>
      <c r="M339" s="224"/>
      <c r="N339" s="224"/>
      <c r="O339" s="224"/>
      <c r="P339" s="384"/>
      <c r="Q339" s="384"/>
      <c r="R339" s="384"/>
      <c r="S339" s="384"/>
      <c r="T339" s="224"/>
      <c r="U339" s="384"/>
      <c r="V339" s="384"/>
      <c r="W339" s="384"/>
      <c r="X339" s="384"/>
      <c r="Y339" s="377"/>
      <c r="Z339" s="377"/>
      <c r="AA339" s="377"/>
      <c r="AB339" s="377"/>
      <c r="AC339" s="1040" t="s">
        <v>158</v>
      </c>
      <c r="AD339" s="1045"/>
      <c r="AE339" s="379">
        <f>DATOS!C301</f>
        <v>0</v>
      </c>
      <c r="AF339" s="280"/>
      <c r="AG339" s="381"/>
      <c r="AH339" s="1320" t="s">
        <v>158</v>
      </c>
      <c r="AI339" s="1320"/>
      <c r="AJ339" s="472"/>
      <c r="AK339" s="379">
        <f>DATOS!I301</f>
        <v>0</v>
      </c>
      <c r="AL339" s="663"/>
      <c r="AM339" s="663"/>
      <c r="AN339" s="663"/>
      <c r="AO339" s="663"/>
      <c r="AP339" s="663"/>
      <c r="AQ339" s="663"/>
      <c r="AR339" s="663"/>
      <c r="AS339" s="663"/>
      <c r="AT339" s="663"/>
      <c r="AU339" s="663"/>
      <c r="AV339" s="663"/>
      <c r="AW339" s="663"/>
      <c r="AX339" s="663"/>
      <c r="AY339" s="663"/>
      <c r="AZ339" s="663"/>
      <c r="BA339" s="663"/>
      <c r="BB339" s="663"/>
      <c r="BC339" s="663"/>
      <c r="BD339" s="663"/>
      <c r="BE339" s="663"/>
      <c r="BF339" s="663"/>
    </row>
    <row r="340" spans="1:58" x14ac:dyDescent="0.9">
      <c r="B340" s="1027" t="s">
        <v>231</v>
      </c>
      <c r="C340" s="1028"/>
      <c r="D340" s="1029"/>
      <c r="E340" s="445" t="s">
        <v>171</v>
      </c>
      <c r="F340" s="446">
        <f>COUNTIFS($V$14:$V$53, "&gt;=5", $V$14:$V$53, "&lt;=7")</f>
        <v>11</v>
      </c>
      <c r="G340" s="450">
        <f>COUNTIFS($G$14:$G$52, "&gt;=5", $G$14:$G$52, "&lt;=7") / COUNT($G$14:$G$52)</f>
        <v>0.28205128205128205</v>
      </c>
      <c r="K340" s="391"/>
      <c r="L340" s="376"/>
      <c r="M340" s="376"/>
      <c r="N340" s="376"/>
      <c r="O340" s="376"/>
      <c r="P340" s="391"/>
      <c r="Q340" s="391"/>
      <c r="R340" s="391"/>
      <c r="S340" s="391"/>
      <c r="T340" s="376"/>
      <c r="U340" s="384"/>
      <c r="V340" s="384"/>
      <c r="W340" s="384"/>
      <c r="X340" s="384"/>
      <c r="Y340" s="229"/>
      <c r="Z340" s="229"/>
      <c r="AA340" s="229"/>
      <c r="AB340" s="229"/>
      <c r="AC340" s="221"/>
      <c r="AD340" s="229"/>
      <c r="AE340" s="229"/>
      <c r="AF340" s="229"/>
      <c r="AG340" s="223"/>
      <c r="AH340" s="223"/>
      <c r="AI340" s="221"/>
      <c r="AJ340" s="221"/>
      <c r="AK340" s="221"/>
      <c r="AL340" s="221"/>
      <c r="AM340" s="221"/>
      <c r="AN340" s="221"/>
      <c r="AO340" s="221"/>
      <c r="AP340" s="221"/>
      <c r="AQ340" s="221"/>
      <c r="AR340" s="221"/>
      <c r="AS340" s="221"/>
      <c r="AT340" s="221"/>
      <c r="AU340" s="221"/>
      <c r="AV340" s="221"/>
      <c r="AW340" s="221"/>
      <c r="AX340" s="221"/>
      <c r="AY340" s="221"/>
      <c r="AZ340" s="221"/>
      <c r="BA340" s="221"/>
      <c r="BB340" s="221"/>
      <c r="BC340" s="221"/>
      <c r="BD340" s="221"/>
      <c r="BE340" s="221"/>
      <c r="BF340" s="221"/>
    </row>
    <row r="341" spans="1:58" ht="63" thickBot="1" x14ac:dyDescent="0.95">
      <c r="B341" s="1030" t="s">
        <v>234</v>
      </c>
      <c r="C341" s="1031"/>
      <c r="D341" s="1032"/>
      <c r="E341" s="447" t="s">
        <v>172</v>
      </c>
      <c r="F341" s="448">
        <f>COUNTIFS($V$14:$V$53, "&gt;=1", $V$14:$V$53, "&lt;=4")</f>
        <v>14</v>
      </c>
      <c r="G341" s="451">
        <f>COUNTIFS($G$14:$G$52, "&gt;=1", $G$14:$G$52, "&lt;=4") / COUNT($G$14:$G$52)</f>
        <v>0.35897435897435898</v>
      </c>
      <c r="K341" s="391"/>
      <c r="L341" s="376"/>
      <c r="M341" s="376"/>
      <c r="N341" s="376"/>
      <c r="O341" s="376"/>
      <c r="P341" s="391"/>
      <c r="Q341" s="1306" t="s">
        <v>111</v>
      </c>
      <c r="R341" s="1306"/>
      <c r="U341" s="1321" t="s">
        <v>310</v>
      </c>
      <c r="V341" s="1321"/>
      <c r="W341" s="389"/>
      <c r="X341" s="1035" t="s">
        <v>917</v>
      </c>
      <c r="Y341" s="1035"/>
      <c r="Z341" s="1035"/>
      <c r="AA341" s="1036" t="s">
        <v>918</v>
      </c>
      <c r="AB341" s="1036"/>
      <c r="AC341" s="1036"/>
      <c r="AD341" s="1036"/>
      <c r="AE341" s="1036"/>
      <c r="AF341" s="229"/>
      <c r="AG341" s="223"/>
      <c r="AH341" s="223"/>
      <c r="AI341" s="221"/>
      <c r="AJ341" s="221"/>
      <c r="AK341" s="221"/>
      <c r="AL341" s="221"/>
      <c r="AM341" s="221"/>
      <c r="AN341" s="221"/>
      <c r="AO341" s="221"/>
      <c r="AP341" s="221"/>
      <c r="AQ341" s="221"/>
      <c r="AR341" s="221"/>
      <c r="AS341" s="221"/>
      <c r="AT341" s="221"/>
      <c r="AU341" s="221"/>
      <c r="AV341" s="221"/>
      <c r="AW341" s="221"/>
      <c r="AX341" s="221"/>
      <c r="AY341" s="221"/>
      <c r="AZ341" s="221"/>
      <c r="BA341" s="221"/>
      <c r="BB341" s="221"/>
      <c r="BC341" s="221"/>
      <c r="BD341" s="221"/>
      <c r="BE341" s="221"/>
      <c r="BF341" s="221"/>
    </row>
    <row r="342" spans="1:58" ht="62.25" thickBot="1" x14ac:dyDescent="0.95">
      <c r="B342" s="1046" t="s">
        <v>173</v>
      </c>
      <c r="C342" s="1047"/>
      <c r="D342" s="1047"/>
      <c r="E342" s="1048"/>
      <c r="F342" s="452">
        <f>SUM(F339:F341)</f>
        <v>39</v>
      </c>
      <c r="G342" s="453">
        <f>DATOS!C301/28</f>
        <v>0</v>
      </c>
      <c r="K342" s="391"/>
      <c r="L342" s="376"/>
      <c r="M342" s="376"/>
      <c r="N342" s="376"/>
      <c r="O342" s="376"/>
      <c r="P342" s="391"/>
      <c r="Q342" s="391"/>
      <c r="R342" s="391"/>
      <c r="S342" s="391"/>
      <c r="T342" s="376"/>
      <c r="U342" s="384"/>
      <c r="V342" s="384"/>
      <c r="W342" s="384"/>
      <c r="X342" s="384"/>
      <c r="Y342" s="229"/>
      <c r="Z342" s="229"/>
      <c r="AA342" s="229"/>
      <c r="AB342" s="229"/>
      <c r="AC342" s="221"/>
      <c r="AD342" s="229"/>
      <c r="AE342" s="229"/>
      <c r="AF342" s="229"/>
      <c r="AG342" s="223"/>
      <c r="AH342" s="223"/>
      <c r="AI342" s="221"/>
      <c r="AJ342" s="221"/>
      <c r="AK342" s="221"/>
      <c r="AL342" s="221"/>
      <c r="AM342" s="221"/>
      <c r="AN342" s="221"/>
      <c r="AO342" s="221"/>
      <c r="AP342" s="221"/>
      <c r="AQ342" s="221"/>
      <c r="AR342" s="221"/>
      <c r="AS342" s="221"/>
      <c r="AT342" s="221"/>
      <c r="AU342" s="221"/>
      <c r="AV342" s="221"/>
      <c r="AW342" s="221"/>
      <c r="AX342" s="221"/>
      <c r="AY342" s="221"/>
      <c r="AZ342" s="221"/>
      <c r="BA342" s="221"/>
      <c r="BB342" s="221"/>
      <c r="BC342" s="221"/>
      <c r="BD342" s="221"/>
      <c r="BE342" s="221"/>
      <c r="BF342" s="221"/>
    </row>
    <row r="343" spans="1:58" ht="101.25" x14ac:dyDescent="0.9">
      <c r="A343" s="990" t="s">
        <v>0</v>
      </c>
      <c r="B343" s="990"/>
      <c r="C343" s="990"/>
      <c r="D343" s="990"/>
      <c r="E343" s="990"/>
      <c r="F343" s="990"/>
      <c r="G343" s="990"/>
      <c r="H343" s="990"/>
      <c r="I343" s="990"/>
      <c r="J343" s="990"/>
      <c r="K343" s="990"/>
      <c r="L343" s="990"/>
      <c r="M343" s="990"/>
      <c r="N343" s="990"/>
      <c r="O343" s="990"/>
      <c r="P343" s="990"/>
      <c r="Q343" s="990"/>
      <c r="R343" s="990"/>
      <c r="S343" s="990"/>
      <c r="T343" s="990"/>
      <c r="U343" s="990"/>
      <c r="V343" s="990"/>
      <c r="W343" s="990"/>
      <c r="X343" s="990"/>
      <c r="Y343" s="990"/>
      <c r="Z343" s="990"/>
      <c r="AA343" s="990"/>
      <c r="AB343" s="990"/>
      <c r="AC343" s="990"/>
      <c r="AD343" s="990"/>
      <c r="AE343" s="990"/>
      <c r="AF343" s="990"/>
      <c r="AG343" s="990"/>
      <c r="AH343" s="990"/>
      <c r="AI343" s="82"/>
      <c r="AJ343" s="82"/>
      <c r="AK343" s="82"/>
      <c r="AL343" s="82"/>
      <c r="AM343" s="82"/>
      <c r="AN343" s="82"/>
      <c r="AO343" s="82"/>
      <c r="AP343" s="82"/>
      <c r="AQ343" s="82"/>
      <c r="AR343" s="82"/>
      <c r="AS343" s="82"/>
      <c r="AT343" s="82"/>
      <c r="AU343" s="82"/>
      <c r="AV343" s="82"/>
      <c r="AW343" s="82"/>
      <c r="AX343" s="82"/>
      <c r="AY343" s="82"/>
      <c r="AZ343" s="82"/>
      <c r="BA343" s="82"/>
      <c r="BB343" s="82"/>
      <c r="BC343" s="82"/>
      <c r="BD343" s="82"/>
      <c r="BE343" s="82"/>
      <c r="BF343" s="82"/>
    </row>
    <row r="344" spans="1:58" ht="75" x14ac:dyDescent="0.9">
      <c r="A344" s="991" t="str">
        <f>DATOS!C9</f>
        <v>ESCUELA DE EDUCACIÓN BÀSICA PARTICULAR MINERVA</v>
      </c>
      <c r="B344" s="991"/>
      <c r="C344" s="991"/>
      <c r="D344" s="991"/>
      <c r="E344" s="991"/>
      <c r="F344" s="991"/>
      <c r="G344" s="991"/>
      <c r="H344" s="991"/>
      <c r="I344" s="991"/>
      <c r="J344" s="991"/>
      <c r="K344" s="991"/>
      <c r="L344" s="991"/>
      <c r="M344" s="991"/>
      <c r="N344" s="991"/>
      <c r="O344" s="991"/>
      <c r="P344" s="991"/>
      <c r="Q344" s="991"/>
      <c r="R344" s="991"/>
      <c r="S344" s="991"/>
      <c r="T344" s="991"/>
      <c r="U344" s="991"/>
      <c r="V344" s="991"/>
      <c r="W344" s="991"/>
      <c r="X344" s="991"/>
      <c r="Y344" s="991"/>
      <c r="Z344" s="991"/>
      <c r="AA344" s="991"/>
      <c r="AB344" s="991"/>
      <c r="AC344" s="991"/>
      <c r="AD344" s="991"/>
      <c r="AE344" s="991"/>
      <c r="AF344" s="991"/>
      <c r="AG344" s="991"/>
      <c r="AH344" s="991"/>
      <c r="AI344" s="83"/>
      <c r="AJ344" s="83"/>
      <c r="AK344" s="83"/>
      <c r="AL344" s="83"/>
      <c r="AM344" s="83"/>
      <c r="AN344" s="83"/>
      <c r="AO344" s="83"/>
      <c r="AP344" s="83"/>
      <c r="AQ344" s="83"/>
      <c r="AR344" s="83"/>
      <c r="AS344" s="83"/>
      <c r="AT344" s="83"/>
      <c r="AU344" s="83"/>
      <c r="AV344" s="83"/>
      <c r="AW344" s="83"/>
      <c r="AX344" s="83"/>
      <c r="AY344" s="83"/>
      <c r="AZ344" s="83"/>
      <c r="BA344" s="83"/>
      <c r="BB344" s="83"/>
      <c r="BC344" s="83"/>
      <c r="BD344" s="83"/>
      <c r="BE344" s="83"/>
      <c r="BF344" s="83"/>
    </row>
    <row r="345" spans="1:58" ht="69" x14ac:dyDescent="0.9">
      <c r="A345" s="992" t="s">
        <v>288</v>
      </c>
      <c r="B345" s="992"/>
      <c r="C345" s="992"/>
      <c r="D345" s="992"/>
      <c r="E345" s="992"/>
      <c r="F345" s="992"/>
      <c r="G345" s="992"/>
      <c r="H345" s="992"/>
      <c r="I345" s="992"/>
      <c r="J345" s="992"/>
      <c r="K345" s="992"/>
      <c r="L345" s="992"/>
      <c r="M345" s="992"/>
      <c r="N345" s="992"/>
      <c r="O345" s="992"/>
      <c r="P345" s="992"/>
      <c r="Q345" s="992"/>
      <c r="R345" s="992"/>
      <c r="S345" s="992"/>
      <c r="T345" s="992"/>
      <c r="U345" s="992"/>
      <c r="V345" s="992"/>
      <c r="W345" s="992"/>
      <c r="X345" s="992"/>
      <c r="Y345" s="992"/>
      <c r="Z345" s="992"/>
      <c r="AA345" s="992"/>
      <c r="AB345" s="992"/>
      <c r="AC345" s="992"/>
      <c r="AD345" s="992"/>
      <c r="AE345" s="992"/>
      <c r="AF345" s="992"/>
      <c r="AG345" s="992"/>
      <c r="AH345" s="992"/>
      <c r="AI345" s="35"/>
      <c r="AJ345" s="35"/>
      <c r="AK345" s="35"/>
      <c r="AL345" s="35"/>
      <c r="AM345" s="35"/>
      <c r="AN345" s="35"/>
      <c r="AO345" s="35"/>
      <c r="AP345" s="35"/>
      <c r="AQ345" s="35"/>
      <c r="AR345" s="35"/>
      <c r="AS345" s="35"/>
      <c r="AT345" s="35"/>
      <c r="AU345" s="35"/>
      <c r="AV345" s="35"/>
      <c r="AW345" s="35"/>
      <c r="AX345" s="35"/>
      <c r="AY345" s="35"/>
      <c r="AZ345" s="35"/>
      <c r="BA345" s="35"/>
      <c r="BB345" s="35"/>
      <c r="BC345" s="35"/>
      <c r="BD345" s="35"/>
      <c r="BE345" s="35"/>
      <c r="BF345" s="35"/>
    </row>
    <row r="346" spans="1:58" x14ac:dyDescent="0.9">
      <c r="A346" s="993" t="s">
        <v>928</v>
      </c>
      <c r="B346" s="993"/>
      <c r="C346" s="993"/>
      <c r="D346" s="993"/>
      <c r="E346" s="993"/>
      <c r="F346" s="993"/>
      <c r="G346" s="993"/>
      <c r="H346" s="993"/>
      <c r="I346" s="993"/>
      <c r="J346" s="993"/>
      <c r="K346" s="993"/>
      <c r="L346" s="993"/>
      <c r="M346" s="993"/>
      <c r="N346" s="993"/>
      <c r="O346" s="993"/>
      <c r="P346" s="993"/>
      <c r="Q346" s="993"/>
      <c r="R346" s="993"/>
      <c r="S346" s="993"/>
      <c r="T346" s="993"/>
      <c r="U346" s="993"/>
      <c r="V346" s="993"/>
      <c r="W346" s="993"/>
      <c r="X346" s="993"/>
      <c r="Y346" s="993"/>
      <c r="Z346" s="993"/>
      <c r="AA346" s="993"/>
      <c r="AB346" s="993"/>
      <c r="AC346" s="993"/>
      <c r="AD346" s="993"/>
      <c r="AE346" s="993"/>
      <c r="AF346" s="993"/>
      <c r="AG346" s="993"/>
      <c r="AH346" s="993"/>
    </row>
    <row r="347" spans="1:58" x14ac:dyDescent="0.9">
      <c r="A347" s="385"/>
      <c r="B347" s="774"/>
      <c r="C347" s="390"/>
      <c r="D347" s="390"/>
      <c r="E347" s="390"/>
      <c r="F347" s="390"/>
      <c r="G347" s="45"/>
      <c r="H347" s="390"/>
      <c r="I347" s="390"/>
      <c r="J347" s="390"/>
      <c r="K347" s="390"/>
      <c r="L347" s="45"/>
      <c r="M347" s="45"/>
      <c r="N347" s="45"/>
      <c r="O347" s="45"/>
      <c r="P347" s="390"/>
      <c r="Q347" s="390"/>
      <c r="R347" s="382"/>
      <c r="S347" s="390"/>
      <c r="T347" s="45"/>
      <c r="AE347" s="222"/>
      <c r="AF347" s="222"/>
      <c r="AG347" s="223"/>
      <c r="AH347" s="223"/>
    </row>
    <row r="348" spans="1:58" ht="62.25" x14ac:dyDescent="0.9">
      <c r="A348" s="385"/>
      <c r="B348" s="774"/>
      <c r="C348" s="390"/>
      <c r="D348" s="390"/>
      <c r="E348" s="390"/>
      <c r="F348" s="390"/>
      <c r="G348" s="1289" t="s">
        <v>146</v>
      </c>
      <c r="H348" s="1289"/>
      <c r="I348" s="1290" t="str">
        <f>DATOS!C26</f>
        <v>EDUCACIÓN FÍSICA</v>
      </c>
      <c r="J348" s="1290"/>
      <c r="K348" s="1290"/>
      <c r="L348" s="1290"/>
      <c r="M348" s="1290"/>
      <c r="N348" s="1290"/>
      <c r="O348" s="1290"/>
      <c r="P348" s="1290"/>
      <c r="Q348" s="464"/>
      <c r="R348" s="382"/>
      <c r="S348" s="1291" t="s">
        <v>23</v>
      </c>
      <c r="T348" s="1291"/>
      <c r="U348" s="1305" t="str">
        <f>DATOS!C13</f>
        <v xml:space="preserve">BÁSICA </v>
      </c>
      <c r="V348" s="1305"/>
      <c r="W348" s="436"/>
      <c r="X348" s="436"/>
      <c r="Y348" s="435"/>
      <c r="Z348" s="435"/>
      <c r="AA348" s="435"/>
      <c r="AB348" s="435"/>
      <c r="AC348" s="435"/>
      <c r="AD348" s="435"/>
      <c r="AE348" s="222"/>
      <c r="AF348" s="222"/>
      <c r="AG348" s="223"/>
      <c r="AH348" s="223"/>
    </row>
    <row r="349" spans="1:58" ht="62.25" x14ac:dyDescent="0.9">
      <c r="A349" s="385"/>
      <c r="B349" s="774"/>
      <c r="C349" s="390"/>
      <c r="D349" s="390"/>
      <c r="E349" s="390"/>
      <c r="F349" s="390"/>
      <c r="G349" s="1289" t="s">
        <v>111</v>
      </c>
      <c r="H349" s="1289"/>
      <c r="I349" s="1290" t="str">
        <f>DATOS!B26</f>
        <v xml:space="preserve"> AVALO DEL VAL LISSIS DE LA CARIDAD </v>
      </c>
      <c r="J349" s="1290"/>
      <c r="K349" s="1290"/>
      <c r="L349" s="1290"/>
      <c r="M349" s="1290"/>
      <c r="N349" s="1290"/>
      <c r="O349" s="1290"/>
      <c r="P349" s="1290"/>
      <c r="Q349" s="464"/>
      <c r="R349" s="383"/>
      <c r="S349" s="996" t="s">
        <v>26</v>
      </c>
      <c r="T349" s="996"/>
      <c r="U349" s="1305" t="str">
        <f>DATOS!C14</f>
        <v>SEGUNDO</v>
      </c>
      <c r="V349" s="1305"/>
      <c r="W349" s="436"/>
      <c r="X349" s="436"/>
      <c r="Y349" s="435"/>
      <c r="Z349" s="435"/>
      <c r="AA349" s="435"/>
      <c r="AB349" s="435"/>
      <c r="AC349" s="435"/>
      <c r="AD349" s="435"/>
      <c r="AE349" s="222"/>
      <c r="AF349" s="222"/>
      <c r="AG349" s="223"/>
      <c r="AH349" s="223"/>
    </row>
    <row r="350" spans="1:58" ht="62.25" x14ac:dyDescent="0.9">
      <c r="A350" s="385"/>
      <c r="B350" s="774"/>
      <c r="C350" s="390"/>
      <c r="D350" s="390"/>
      <c r="E350" s="390"/>
      <c r="F350" s="390"/>
      <c r="G350" s="1291" t="s">
        <v>19</v>
      </c>
      <c r="H350" s="1291"/>
      <c r="I350" s="1300" t="s">
        <v>20</v>
      </c>
      <c r="J350" s="1300"/>
      <c r="K350" s="1300"/>
      <c r="L350" s="1300"/>
      <c r="M350" s="1300"/>
      <c r="N350" s="1300"/>
      <c r="O350" s="465"/>
      <c r="P350" s="465"/>
      <c r="Q350" s="465"/>
      <c r="R350" s="384"/>
      <c r="S350" s="1291" t="s">
        <v>28</v>
      </c>
      <c r="T350" s="1291"/>
      <c r="U350" s="1305" t="str">
        <f>DATOS!C15</f>
        <v>"A"</v>
      </c>
      <c r="V350" s="1305"/>
      <c r="W350" s="436"/>
      <c r="X350" s="436"/>
      <c r="Y350" s="436"/>
      <c r="Z350" s="436"/>
      <c r="AA350" s="436"/>
      <c r="AB350" s="436"/>
      <c r="AC350" s="436"/>
      <c r="AD350" s="436"/>
      <c r="AE350" s="222"/>
      <c r="AF350" s="222"/>
      <c r="AG350" s="223"/>
      <c r="AH350" s="223"/>
    </row>
    <row r="351" spans="1:58" ht="188.25" thickBot="1" x14ac:dyDescent="0.95">
      <c r="A351" s="998" t="s">
        <v>289</v>
      </c>
      <c r="B351" s="998"/>
      <c r="C351" s="998"/>
      <c r="D351" s="998"/>
      <c r="E351" s="998"/>
      <c r="F351" s="998"/>
      <c r="G351" s="998"/>
      <c r="H351" s="281"/>
      <c r="I351" s="281"/>
      <c r="J351" s="281"/>
      <c r="K351" s="281"/>
      <c r="L351" s="388"/>
      <c r="M351" s="388"/>
      <c r="N351" s="388"/>
      <c r="O351" s="388"/>
      <c r="P351" s="281"/>
      <c r="Q351" s="281"/>
      <c r="R351" s="281"/>
      <c r="S351" s="390"/>
      <c r="T351" s="45"/>
      <c r="W351" s="437"/>
      <c r="X351" s="437"/>
      <c r="Y351" s="437"/>
      <c r="Z351" s="437"/>
      <c r="AA351" s="437"/>
      <c r="AB351" s="437"/>
      <c r="AC351" s="437"/>
      <c r="AD351" s="437"/>
      <c r="AE351" s="222"/>
      <c r="AF351" s="222"/>
      <c r="AG351" s="223"/>
      <c r="AH351" s="223"/>
    </row>
    <row r="352" spans="1:58" ht="150.75" customHeight="1" thickBot="1" x14ac:dyDescent="0.95">
      <c r="A352" s="999" t="s">
        <v>926</v>
      </c>
      <c r="B352" s="999" t="s">
        <v>5</v>
      </c>
      <c r="C352" s="1002" t="s">
        <v>919</v>
      </c>
      <c r="D352" s="1003"/>
      <c r="E352" s="1003"/>
      <c r="F352" s="1003"/>
      <c r="G352" s="1003"/>
      <c r="H352" s="1003"/>
      <c r="I352" s="1003"/>
      <c r="J352" s="1003"/>
      <c r="K352" s="1003"/>
      <c r="L352" s="1003"/>
      <c r="M352" s="1003"/>
      <c r="N352" s="1004"/>
      <c r="O352" s="392"/>
      <c r="P352" s="1005" t="s">
        <v>162</v>
      </c>
      <c r="Q352" s="1006"/>
      <c r="R352" s="1006"/>
      <c r="S352" s="1006"/>
      <c r="T352" s="1006"/>
      <c r="U352" s="1006"/>
      <c r="V352" s="1006"/>
      <c r="W352" s="1006"/>
      <c r="X352" s="1006"/>
      <c r="Y352" s="1006"/>
      <c r="Z352" s="1006"/>
      <c r="AA352" s="1007"/>
      <c r="AB352" s="1008" t="s">
        <v>163</v>
      </c>
      <c r="AC352" s="1009"/>
      <c r="AD352" s="1017" t="s">
        <v>963</v>
      </c>
      <c r="AE352" s="1018"/>
      <c r="AF352" s="225"/>
      <c r="AG352" s="676" t="s">
        <v>931</v>
      </c>
      <c r="AH352" s="676"/>
      <c r="AI352" s="676"/>
      <c r="AJ352" s="676"/>
      <c r="AK352" s="677"/>
      <c r="AL352" s="659"/>
      <c r="AM352" s="659"/>
      <c r="AN352" s="659"/>
      <c r="AO352" s="659"/>
      <c r="AP352" s="659"/>
      <c r="AQ352" s="659"/>
      <c r="AR352" s="659"/>
      <c r="AS352" s="659"/>
      <c r="AT352" s="659"/>
      <c r="AU352" s="659"/>
      <c r="AV352" s="659"/>
      <c r="AW352" s="659"/>
      <c r="AX352" s="659"/>
      <c r="AY352" s="659"/>
      <c r="AZ352" s="659"/>
      <c r="BA352" s="659"/>
      <c r="BB352" s="659"/>
      <c r="BC352" s="659"/>
      <c r="BD352" s="659"/>
      <c r="BE352" s="659"/>
      <c r="BF352" s="659"/>
    </row>
    <row r="353" spans="1:58" ht="114" thickBot="1" x14ac:dyDescent="0.95">
      <c r="A353" s="999"/>
      <c r="B353" s="999"/>
      <c r="C353" s="1021" t="s">
        <v>148</v>
      </c>
      <c r="D353" s="1022"/>
      <c r="E353" s="1022"/>
      <c r="F353" s="1023"/>
      <c r="G353" s="1012" t="s">
        <v>924</v>
      </c>
      <c r="H353" s="1021" t="s">
        <v>148</v>
      </c>
      <c r="I353" s="1022"/>
      <c r="J353" s="1022"/>
      <c r="K353" s="1023"/>
      <c r="L353" s="1012" t="s">
        <v>923</v>
      </c>
      <c r="M353" s="1014" t="s">
        <v>922</v>
      </c>
      <c r="N353" s="1015"/>
      <c r="O353" s="393"/>
      <c r="P353" s="1024" t="s">
        <v>148</v>
      </c>
      <c r="Q353" s="1025"/>
      <c r="R353" s="1025"/>
      <c r="S353" s="1026"/>
      <c r="T353" s="1012" t="s">
        <v>924</v>
      </c>
      <c r="U353" s="1024" t="s">
        <v>148</v>
      </c>
      <c r="V353" s="1025"/>
      <c r="W353" s="1025"/>
      <c r="X353" s="1026"/>
      <c r="Y353" s="1012" t="s">
        <v>923</v>
      </c>
      <c r="Z353" s="1014" t="s">
        <v>925</v>
      </c>
      <c r="AA353" s="1015"/>
      <c r="AB353" s="1010"/>
      <c r="AC353" s="1011"/>
      <c r="AD353" s="1019"/>
      <c r="AE353" s="1020"/>
      <c r="AF353" s="226"/>
      <c r="AG353" s="678"/>
      <c r="AH353" s="678"/>
      <c r="AI353" s="678"/>
      <c r="AJ353" s="678"/>
      <c r="AK353" s="679"/>
      <c r="AL353" s="659"/>
      <c r="AM353" s="659"/>
      <c r="AN353" s="659"/>
      <c r="AO353" s="659"/>
      <c r="AP353" s="659"/>
      <c r="AQ353" s="659"/>
      <c r="AR353" s="659"/>
      <c r="AS353" s="659"/>
      <c r="AT353" s="659"/>
      <c r="AU353" s="659"/>
      <c r="AV353" s="659"/>
      <c r="AW353" s="659"/>
      <c r="AX353" s="659"/>
      <c r="AY353" s="659"/>
      <c r="AZ353" s="659"/>
      <c r="BA353" s="659"/>
      <c r="BB353" s="659"/>
      <c r="BC353" s="659"/>
      <c r="BD353" s="659"/>
      <c r="BE353" s="659"/>
      <c r="BF353" s="659"/>
    </row>
    <row r="354" spans="1:58" ht="225.75" thickBot="1" x14ac:dyDescent="0.95">
      <c r="A354" s="999"/>
      <c r="B354" s="1312"/>
      <c r="C354" s="415" t="s">
        <v>149</v>
      </c>
      <c r="D354" s="415" t="s">
        <v>150</v>
      </c>
      <c r="E354" s="415" t="s">
        <v>915</v>
      </c>
      <c r="F354" s="415" t="s">
        <v>916</v>
      </c>
      <c r="G354" s="1013"/>
      <c r="H354" s="415" t="s">
        <v>151</v>
      </c>
      <c r="I354" s="415" t="s">
        <v>152</v>
      </c>
      <c r="J354" s="415" t="s">
        <v>153</v>
      </c>
      <c r="K354" s="415" t="s">
        <v>921</v>
      </c>
      <c r="L354" s="1013"/>
      <c r="M354" s="398" t="s">
        <v>165</v>
      </c>
      <c r="N354" s="399" t="s">
        <v>164</v>
      </c>
      <c r="O354" s="394"/>
      <c r="P354" s="414" t="s">
        <v>149</v>
      </c>
      <c r="Q354" s="414" t="s">
        <v>150</v>
      </c>
      <c r="R354" s="414" t="s">
        <v>915</v>
      </c>
      <c r="S354" s="414" t="s">
        <v>916</v>
      </c>
      <c r="T354" s="1013"/>
      <c r="U354" s="414" t="s">
        <v>151</v>
      </c>
      <c r="V354" s="414" t="s">
        <v>152</v>
      </c>
      <c r="W354" s="414" t="s">
        <v>153</v>
      </c>
      <c r="X354" s="414" t="s">
        <v>921</v>
      </c>
      <c r="Y354" s="1013"/>
      <c r="Z354" s="398" t="s">
        <v>165</v>
      </c>
      <c r="AA354" s="399" t="s">
        <v>164</v>
      </c>
      <c r="AB354" s="425" t="s">
        <v>224</v>
      </c>
      <c r="AC354" s="500" t="s">
        <v>166</v>
      </c>
      <c r="AD354" s="410" t="s">
        <v>164</v>
      </c>
      <c r="AE354" s="406" t="s">
        <v>165</v>
      </c>
      <c r="AF354" s="227"/>
      <c r="AG354" s="485" t="s">
        <v>930</v>
      </c>
      <c r="AH354" s="486" t="s">
        <v>932</v>
      </c>
      <c r="AI354" s="487" t="s">
        <v>933</v>
      </c>
      <c r="AJ354" s="410" t="s">
        <v>164</v>
      </c>
      <c r="AK354" s="406" t="s">
        <v>165</v>
      </c>
      <c r="AL354" s="660"/>
      <c r="AM354" s="660"/>
      <c r="AN354" s="660"/>
      <c r="AO354" s="660"/>
      <c r="AP354" s="660"/>
      <c r="AQ354" s="660"/>
      <c r="AR354" s="660"/>
      <c r="AS354" s="660"/>
      <c r="AT354" s="660"/>
      <c r="AU354" s="660"/>
      <c r="AV354" s="660"/>
      <c r="AW354" s="660"/>
      <c r="AX354" s="660"/>
      <c r="AY354" s="660"/>
      <c r="AZ354" s="660"/>
      <c r="BA354" s="660"/>
      <c r="BB354" s="660"/>
      <c r="BC354" s="660"/>
      <c r="BD354" s="660"/>
      <c r="BE354" s="660"/>
      <c r="BF354" s="660"/>
    </row>
    <row r="355" spans="1:58" ht="62.25" x14ac:dyDescent="0.9">
      <c r="A355" s="429">
        <v>1</v>
      </c>
      <c r="B355" s="775">
        <f>DATOS!F8</f>
        <v>0</v>
      </c>
      <c r="C355" s="488">
        <v>10</v>
      </c>
      <c r="D355" s="489">
        <v>10</v>
      </c>
      <c r="E355" s="489">
        <v>10</v>
      </c>
      <c r="F355" s="490">
        <v>10</v>
      </c>
      <c r="G355" s="416">
        <f>SUM(C355:F355)/4</f>
        <v>10</v>
      </c>
      <c r="H355" s="488">
        <v>10</v>
      </c>
      <c r="I355" s="489">
        <v>10</v>
      </c>
      <c r="J355" s="489">
        <v>10</v>
      </c>
      <c r="K355" s="490">
        <v>10</v>
      </c>
      <c r="L355" s="416">
        <f>SUM(H355:K355)/4</f>
        <v>10</v>
      </c>
      <c r="M355" s="403">
        <f>SUM(G355+L355)/2</f>
        <v>10</v>
      </c>
      <c r="N355" s="400" t="str">
        <f t="shared" ref="N355:N394" si="100">INDEX($BH$1:$BH$10, MATCH(ROUND(M355, 2), $BG$1:$BG$10, 1))</f>
        <v>A+</v>
      </c>
      <c r="O355" s="395"/>
      <c r="P355" s="488">
        <v>10</v>
      </c>
      <c r="Q355" s="489">
        <v>10</v>
      </c>
      <c r="R355" s="489">
        <v>10</v>
      </c>
      <c r="S355" s="490">
        <v>10</v>
      </c>
      <c r="T355" s="419">
        <f>SUM(P355:S355)/4</f>
        <v>10</v>
      </c>
      <c r="U355" s="488">
        <v>10</v>
      </c>
      <c r="V355" s="489">
        <v>10</v>
      </c>
      <c r="W355" s="489">
        <v>10</v>
      </c>
      <c r="X355" s="490">
        <v>10</v>
      </c>
      <c r="Y355" s="416">
        <f>SUM(U355:X355)/4</f>
        <v>10</v>
      </c>
      <c r="Z355" s="403">
        <f>SUM(T355+Y355)/2</f>
        <v>10</v>
      </c>
      <c r="AA355" s="400" t="str">
        <f t="shared" ref="AA355:AA394" si="101">INDEX($BH$1:$BH$10, MATCH(ROUND(Z355, 2), $BG$1:$BG$10, 1))</f>
        <v>A+</v>
      </c>
      <c r="AB355" s="422">
        <v>10</v>
      </c>
      <c r="AC355" s="631">
        <v>10</v>
      </c>
      <c r="AD355" s="411" t="str">
        <f t="shared" ref="AD355:AD394" si="102">INDEX($BH$1:$BH$10, MATCH(ROUND(AE355, 2), $BG$1:$BG$10, 1))</f>
        <v>A+</v>
      </c>
      <c r="AE355" s="407">
        <f>SUM(M355,Z355,AB355,AC355)/4</f>
        <v>10</v>
      </c>
      <c r="AF355" s="287"/>
      <c r="AG355" s="467">
        <f>SUM(M355,Z355)/2</f>
        <v>10</v>
      </c>
      <c r="AH355" s="479">
        <f>AG355*0.7</f>
        <v>7</v>
      </c>
      <c r="AI355" s="473">
        <f>AB355*0.3</f>
        <v>3</v>
      </c>
      <c r="AJ355" s="476" t="str">
        <f>INDEX($BH$1:$BH$10, MATCH(ROUND(AK355, 2), $BG$1:$BG$10, 1))</f>
        <v>A+</v>
      </c>
      <c r="AK355" s="482">
        <f>SUM(AH355+AI355)</f>
        <v>10</v>
      </c>
      <c r="AL355" s="661"/>
      <c r="AM355" s="661"/>
      <c r="AN355" s="661"/>
      <c r="AO355" s="661"/>
      <c r="AP355" s="661"/>
      <c r="AQ355" s="661"/>
      <c r="AR355" s="661"/>
      <c r="AS355" s="661"/>
      <c r="AT355" s="661"/>
      <c r="AU355" s="661"/>
      <c r="AV355" s="661"/>
      <c r="AW355" s="661"/>
      <c r="AX355" s="661"/>
      <c r="AY355" s="661"/>
      <c r="AZ355" s="661"/>
      <c r="BA355" s="661"/>
      <c r="BB355" s="661"/>
      <c r="BC355" s="661"/>
      <c r="BD355" s="661"/>
      <c r="BE355" s="661"/>
      <c r="BF355" s="661"/>
    </row>
    <row r="356" spans="1:58" ht="62.25" x14ac:dyDescent="0.9">
      <c r="A356" s="430">
        <v>2</v>
      </c>
      <c r="B356" s="776">
        <f>DATOS!F9</f>
        <v>0</v>
      </c>
      <c r="C356" s="491">
        <v>10</v>
      </c>
      <c r="D356" s="492">
        <v>10</v>
      </c>
      <c r="E356" s="492">
        <v>10</v>
      </c>
      <c r="F356" s="493">
        <v>10</v>
      </c>
      <c r="G356" s="417">
        <f t="shared" ref="G356:G394" si="103">SUM(C356:F356)/4</f>
        <v>10</v>
      </c>
      <c r="H356" s="491">
        <v>10</v>
      </c>
      <c r="I356" s="492">
        <v>10</v>
      </c>
      <c r="J356" s="492">
        <v>10</v>
      </c>
      <c r="K356" s="493">
        <v>10</v>
      </c>
      <c r="L356" s="417">
        <f t="shared" ref="L356:L394" si="104">SUM(H356:K356)/4</f>
        <v>10</v>
      </c>
      <c r="M356" s="404">
        <f t="shared" ref="M356:M360" si="105">SUM(G356+L356)/2</f>
        <v>10</v>
      </c>
      <c r="N356" s="401" t="str">
        <f t="shared" si="100"/>
        <v>A+</v>
      </c>
      <c r="O356" s="396"/>
      <c r="P356" s="491">
        <v>10</v>
      </c>
      <c r="Q356" s="492">
        <v>10</v>
      </c>
      <c r="R356" s="492">
        <v>10</v>
      </c>
      <c r="S356" s="493">
        <v>10</v>
      </c>
      <c r="T356" s="420">
        <f t="shared" ref="T356:T394" si="106">SUM(P356:S356)/4</f>
        <v>10</v>
      </c>
      <c r="U356" s="491">
        <v>10</v>
      </c>
      <c r="V356" s="492">
        <v>10</v>
      </c>
      <c r="W356" s="492">
        <v>10</v>
      </c>
      <c r="X356" s="493">
        <v>10</v>
      </c>
      <c r="Y356" s="417">
        <f t="shared" ref="Y356:Y394" si="107">SUM(U356:X356)/4</f>
        <v>10</v>
      </c>
      <c r="Z356" s="404">
        <f t="shared" ref="Z356:Z360" si="108">SUM(T356+Y356)/2</f>
        <v>10</v>
      </c>
      <c r="AA356" s="401" t="str">
        <f t="shared" si="101"/>
        <v>A+</v>
      </c>
      <c r="AB356" s="423">
        <v>10</v>
      </c>
      <c r="AC356" s="632">
        <v>10</v>
      </c>
      <c r="AD356" s="412" t="str">
        <f t="shared" si="102"/>
        <v>A+</v>
      </c>
      <c r="AE356" s="408">
        <f t="shared" ref="AE356:AE394" si="109">SUM(M356,Z356,AB356,AC356)/4</f>
        <v>10</v>
      </c>
      <c r="AF356" s="288"/>
      <c r="AG356" s="468">
        <f t="shared" ref="AG356:AG394" si="110">SUM(M356,Z356)/2</f>
        <v>10</v>
      </c>
      <c r="AH356" s="480">
        <f t="shared" ref="AH356:AH394" si="111">AG356*0.7</f>
        <v>7</v>
      </c>
      <c r="AI356" s="474">
        <f t="shared" ref="AI356:AI394" si="112">AB356*0.3</f>
        <v>3</v>
      </c>
      <c r="AJ356" s="477" t="str">
        <f t="shared" ref="AJ356:AJ394" si="113">INDEX($BH$1:$BH$10, MATCH(ROUND(AK356, 2), $BG$1:$BG$10, 1))</f>
        <v>A+</v>
      </c>
      <c r="AK356" s="483">
        <f t="shared" ref="AK356:AK394" si="114">SUM(AH356+AI356)</f>
        <v>10</v>
      </c>
      <c r="AL356" s="661"/>
      <c r="AM356" s="661"/>
      <c r="AN356" s="661"/>
      <c r="AO356" s="661"/>
      <c r="AP356" s="661"/>
      <c r="AQ356" s="661"/>
      <c r="AR356" s="661"/>
      <c r="AS356" s="661"/>
      <c r="AT356" s="661"/>
      <c r="AU356" s="661"/>
      <c r="AV356" s="661"/>
      <c r="AW356" s="661"/>
      <c r="AX356" s="661"/>
      <c r="AY356" s="661"/>
      <c r="AZ356" s="661"/>
      <c r="BA356" s="661"/>
      <c r="BB356" s="661"/>
      <c r="BC356" s="661"/>
      <c r="BD356" s="661"/>
      <c r="BE356" s="661"/>
      <c r="BF356" s="661"/>
    </row>
    <row r="357" spans="1:58" ht="62.25" x14ac:dyDescent="0.9">
      <c r="A357" s="430">
        <v>3</v>
      </c>
      <c r="B357" s="776">
        <f>DATOS!F10</f>
        <v>0</v>
      </c>
      <c r="C357" s="491">
        <v>10</v>
      </c>
      <c r="D357" s="492">
        <v>10</v>
      </c>
      <c r="E357" s="492">
        <v>10</v>
      </c>
      <c r="F357" s="493">
        <v>10</v>
      </c>
      <c r="G357" s="417">
        <f t="shared" si="103"/>
        <v>10</v>
      </c>
      <c r="H357" s="491">
        <v>10</v>
      </c>
      <c r="I357" s="492">
        <v>10</v>
      </c>
      <c r="J357" s="492">
        <v>10</v>
      </c>
      <c r="K357" s="493">
        <v>10</v>
      </c>
      <c r="L357" s="417">
        <f t="shared" si="104"/>
        <v>10</v>
      </c>
      <c r="M357" s="404">
        <f t="shared" si="105"/>
        <v>10</v>
      </c>
      <c r="N357" s="401" t="str">
        <f t="shared" si="100"/>
        <v>A+</v>
      </c>
      <c r="O357" s="396"/>
      <c r="P357" s="491">
        <v>10</v>
      </c>
      <c r="Q357" s="492">
        <v>10</v>
      </c>
      <c r="R357" s="492">
        <v>10</v>
      </c>
      <c r="S357" s="493">
        <v>10</v>
      </c>
      <c r="T357" s="420">
        <f t="shared" si="106"/>
        <v>10</v>
      </c>
      <c r="U357" s="491">
        <v>10</v>
      </c>
      <c r="V357" s="492">
        <v>10</v>
      </c>
      <c r="W357" s="492">
        <v>10</v>
      </c>
      <c r="X357" s="493">
        <v>10</v>
      </c>
      <c r="Y357" s="417">
        <f t="shared" si="107"/>
        <v>10</v>
      </c>
      <c r="Z357" s="404">
        <f t="shared" si="108"/>
        <v>10</v>
      </c>
      <c r="AA357" s="401" t="str">
        <f t="shared" si="101"/>
        <v>A+</v>
      </c>
      <c r="AB357" s="423">
        <v>10</v>
      </c>
      <c r="AC357" s="632">
        <v>10</v>
      </c>
      <c r="AD357" s="412" t="str">
        <f t="shared" si="102"/>
        <v>A+</v>
      </c>
      <c r="AE357" s="408">
        <f t="shared" si="109"/>
        <v>10</v>
      </c>
      <c r="AF357" s="288"/>
      <c r="AG357" s="468">
        <f t="shared" si="110"/>
        <v>10</v>
      </c>
      <c r="AH357" s="480">
        <f t="shared" si="111"/>
        <v>7</v>
      </c>
      <c r="AI357" s="474">
        <f t="shared" si="112"/>
        <v>3</v>
      </c>
      <c r="AJ357" s="477" t="str">
        <f t="shared" si="113"/>
        <v>A+</v>
      </c>
      <c r="AK357" s="483">
        <f t="shared" si="114"/>
        <v>10</v>
      </c>
      <c r="AL357" s="661"/>
      <c r="AM357" s="661"/>
      <c r="AN357" s="661"/>
      <c r="AO357" s="661"/>
      <c r="AP357" s="661"/>
      <c r="AQ357" s="661"/>
      <c r="AR357" s="661"/>
      <c r="AS357" s="661"/>
      <c r="AT357" s="661"/>
      <c r="AU357" s="661"/>
      <c r="AV357" s="661"/>
      <c r="AW357" s="661"/>
      <c r="AX357" s="661"/>
      <c r="AY357" s="661"/>
      <c r="AZ357" s="661"/>
      <c r="BA357" s="661"/>
      <c r="BB357" s="661"/>
      <c r="BC357" s="661"/>
      <c r="BD357" s="661"/>
      <c r="BE357" s="661"/>
      <c r="BF357" s="661"/>
    </row>
    <row r="358" spans="1:58" ht="62.25" x14ac:dyDescent="0.9">
      <c r="A358" s="430">
        <v>4</v>
      </c>
      <c r="B358" s="776">
        <f>DATOS!F11</f>
        <v>0</v>
      </c>
      <c r="C358" s="491">
        <v>10</v>
      </c>
      <c r="D358" s="492">
        <v>10</v>
      </c>
      <c r="E358" s="492">
        <v>10</v>
      </c>
      <c r="F358" s="493">
        <v>10</v>
      </c>
      <c r="G358" s="417">
        <f t="shared" si="103"/>
        <v>10</v>
      </c>
      <c r="H358" s="491">
        <v>10</v>
      </c>
      <c r="I358" s="492">
        <v>10</v>
      </c>
      <c r="J358" s="492">
        <v>10</v>
      </c>
      <c r="K358" s="493">
        <v>10</v>
      </c>
      <c r="L358" s="417">
        <f t="shared" si="104"/>
        <v>10</v>
      </c>
      <c r="M358" s="404">
        <f t="shared" si="105"/>
        <v>10</v>
      </c>
      <c r="N358" s="401" t="str">
        <f t="shared" si="100"/>
        <v>A+</v>
      </c>
      <c r="O358" s="396"/>
      <c r="P358" s="491">
        <v>10</v>
      </c>
      <c r="Q358" s="492">
        <v>10</v>
      </c>
      <c r="R358" s="492">
        <v>10</v>
      </c>
      <c r="S358" s="493">
        <v>10</v>
      </c>
      <c r="T358" s="420">
        <f t="shared" si="106"/>
        <v>10</v>
      </c>
      <c r="U358" s="491">
        <v>10</v>
      </c>
      <c r="V358" s="492">
        <v>10</v>
      </c>
      <c r="W358" s="492">
        <v>10</v>
      </c>
      <c r="X358" s="493">
        <v>10</v>
      </c>
      <c r="Y358" s="417">
        <f t="shared" si="107"/>
        <v>10</v>
      </c>
      <c r="Z358" s="404">
        <f t="shared" si="108"/>
        <v>10</v>
      </c>
      <c r="AA358" s="401" t="str">
        <f t="shared" si="101"/>
        <v>A+</v>
      </c>
      <c r="AB358" s="423">
        <v>10</v>
      </c>
      <c r="AC358" s="632">
        <v>10</v>
      </c>
      <c r="AD358" s="412" t="str">
        <f t="shared" si="102"/>
        <v>A+</v>
      </c>
      <c r="AE358" s="408">
        <f t="shared" si="109"/>
        <v>10</v>
      </c>
      <c r="AF358" s="288"/>
      <c r="AG358" s="468">
        <f t="shared" si="110"/>
        <v>10</v>
      </c>
      <c r="AH358" s="480">
        <f t="shared" si="111"/>
        <v>7</v>
      </c>
      <c r="AI358" s="474">
        <f t="shared" si="112"/>
        <v>3</v>
      </c>
      <c r="AJ358" s="477" t="str">
        <f t="shared" si="113"/>
        <v>A+</v>
      </c>
      <c r="AK358" s="483">
        <f t="shared" si="114"/>
        <v>10</v>
      </c>
      <c r="AL358" s="661"/>
      <c r="AM358" s="661"/>
      <c r="AN358" s="661"/>
      <c r="AO358" s="661"/>
      <c r="AP358" s="661"/>
      <c r="AQ358" s="661"/>
      <c r="AR358" s="661"/>
      <c r="AS358" s="661"/>
      <c r="AT358" s="661"/>
      <c r="AU358" s="661"/>
      <c r="AV358" s="661"/>
      <c r="AW358" s="661"/>
      <c r="AX358" s="661"/>
      <c r="AY358" s="661"/>
      <c r="AZ358" s="661"/>
      <c r="BA358" s="661"/>
      <c r="BB358" s="661"/>
      <c r="BC358" s="661"/>
      <c r="BD358" s="661"/>
      <c r="BE358" s="661"/>
      <c r="BF358" s="661"/>
    </row>
    <row r="359" spans="1:58" ht="62.25" x14ac:dyDescent="0.9">
      <c r="A359" s="430">
        <v>5</v>
      </c>
      <c r="B359" s="776">
        <f>DATOS!F12</f>
        <v>0</v>
      </c>
      <c r="C359" s="491">
        <v>10</v>
      </c>
      <c r="D359" s="492">
        <v>10</v>
      </c>
      <c r="E359" s="492">
        <v>10</v>
      </c>
      <c r="F359" s="493">
        <v>10</v>
      </c>
      <c r="G359" s="417">
        <f t="shared" si="103"/>
        <v>10</v>
      </c>
      <c r="H359" s="491">
        <v>10</v>
      </c>
      <c r="I359" s="492">
        <v>10</v>
      </c>
      <c r="J359" s="492">
        <v>10</v>
      </c>
      <c r="K359" s="493">
        <v>10</v>
      </c>
      <c r="L359" s="417">
        <f t="shared" si="104"/>
        <v>10</v>
      </c>
      <c r="M359" s="404">
        <f t="shared" si="105"/>
        <v>10</v>
      </c>
      <c r="N359" s="401" t="str">
        <f t="shared" si="100"/>
        <v>A+</v>
      </c>
      <c r="O359" s="396"/>
      <c r="P359" s="491">
        <v>10</v>
      </c>
      <c r="Q359" s="492">
        <v>10</v>
      </c>
      <c r="R359" s="492">
        <v>10</v>
      </c>
      <c r="S359" s="493">
        <v>10</v>
      </c>
      <c r="T359" s="420">
        <f t="shared" si="106"/>
        <v>10</v>
      </c>
      <c r="U359" s="491">
        <v>10</v>
      </c>
      <c r="V359" s="492">
        <v>10</v>
      </c>
      <c r="W359" s="492">
        <v>10</v>
      </c>
      <c r="X359" s="493">
        <v>10</v>
      </c>
      <c r="Y359" s="417">
        <f t="shared" si="107"/>
        <v>10</v>
      </c>
      <c r="Z359" s="404">
        <f t="shared" si="108"/>
        <v>10</v>
      </c>
      <c r="AA359" s="401" t="str">
        <f t="shared" si="101"/>
        <v>A+</v>
      </c>
      <c r="AB359" s="423">
        <v>10</v>
      </c>
      <c r="AC359" s="632">
        <v>10</v>
      </c>
      <c r="AD359" s="412" t="str">
        <f t="shared" si="102"/>
        <v>A+</v>
      </c>
      <c r="AE359" s="408">
        <f t="shared" si="109"/>
        <v>10</v>
      </c>
      <c r="AF359" s="288"/>
      <c r="AG359" s="468">
        <f t="shared" si="110"/>
        <v>10</v>
      </c>
      <c r="AH359" s="480">
        <f t="shared" si="111"/>
        <v>7</v>
      </c>
      <c r="AI359" s="474">
        <f t="shared" si="112"/>
        <v>3</v>
      </c>
      <c r="AJ359" s="477" t="str">
        <f t="shared" si="113"/>
        <v>A+</v>
      </c>
      <c r="AK359" s="483">
        <f t="shared" si="114"/>
        <v>10</v>
      </c>
      <c r="AL359" s="661"/>
      <c r="AM359" s="661"/>
      <c r="AN359" s="661"/>
      <c r="AO359" s="661"/>
      <c r="AP359" s="661"/>
      <c r="AQ359" s="661"/>
      <c r="AR359" s="661"/>
      <c r="AS359" s="661"/>
      <c r="AT359" s="661"/>
      <c r="AU359" s="661"/>
      <c r="AV359" s="661"/>
      <c r="AW359" s="661"/>
      <c r="AX359" s="661"/>
      <c r="AY359" s="661"/>
      <c r="AZ359" s="661"/>
      <c r="BA359" s="661"/>
      <c r="BB359" s="661"/>
      <c r="BC359" s="661"/>
      <c r="BD359" s="661"/>
      <c r="BE359" s="661"/>
      <c r="BF359" s="661"/>
    </row>
    <row r="360" spans="1:58" ht="62.25" x14ac:dyDescent="0.9">
      <c r="A360" s="430">
        <v>6</v>
      </c>
      <c r="B360" s="776">
        <f>DATOS!F13</f>
        <v>0</v>
      </c>
      <c r="C360" s="491">
        <v>10</v>
      </c>
      <c r="D360" s="492">
        <v>10</v>
      </c>
      <c r="E360" s="492">
        <v>10</v>
      </c>
      <c r="F360" s="493">
        <v>10</v>
      </c>
      <c r="G360" s="417">
        <f t="shared" si="103"/>
        <v>10</v>
      </c>
      <c r="H360" s="491">
        <v>10</v>
      </c>
      <c r="I360" s="492">
        <v>10</v>
      </c>
      <c r="J360" s="492">
        <v>10</v>
      </c>
      <c r="K360" s="493">
        <v>10</v>
      </c>
      <c r="L360" s="417">
        <f t="shared" si="104"/>
        <v>10</v>
      </c>
      <c r="M360" s="404">
        <f t="shared" si="105"/>
        <v>10</v>
      </c>
      <c r="N360" s="401" t="str">
        <f t="shared" si="100"/>
        <v>A+</v>
      </c>
      <c r="O360" s="396"/>
      <c r="P360" s="491">
        <v>10</v>
      </c>
      <c r="Q360" s="492">
        <v>10</v>
      </c>
      <c r="R360" s="492">
        <v>10</v>
      </c>
      <c r="S360" s="493">
        <v>10</v>
      </c>
      <c r="T360" s="420">
        <f t="shared" si="106"/>
        <v>10</v>
      </c>
      <c r="U360" s="491">
        <v>10</v>
      </c>
      <c r="V360" s="492">
        <v>10</v>
      </c>
      <c r="W360" s="492">
        <v>10</v>
      </c>
      <c r="X360" s="493">
        <v>10</v>
      </c>
      <c r="Y360" s="417">
        <f t="shared" si="107"/>
        <v>10</v>
      </c>
      <c r="Z360" s="404">
        <f t="shared" si="108"/>
        <v>10</v>
      </c>
      <c r="AA360" s="401" t="str">
        <f t="shared" si="101"/>
        <v>A+</v>
      </c>
      <c r="AB360" s="423">
        <v>10</v>
      </c>
      <c r="AC360" s="632">
        <v>10</v>
      </c>
      <c r="AD360" s="412" t="str">
        <f t="shared" si="102"/>
        <v>A+</v>
      </c>
      <c r="AE360" s="408">
        <f t="shared" si="109"/>
        <v>10</v>
      </c>
      <c r="AF360" s="288"/>
      <c r="AG360" s="468">
        <f t="shared" si="110"/>
        <v>10</v>
      </c>
      <c r="AH360" s="480">
        <f t="shared" si="111"/>
        <v>7</v>
      </c>
      <c r="AI360" s="474">
        <f t="shared" si="112"/>
        <v>3</v>
      </c>
      <c r="AJ360" s="477" t="str">
        <f t="shared" si="113"/>
        <v>A+</v>
      </c>
      <c r="AK360" s="483">
        <f t="shared" si="114"/>
        <v>10</v>
      </c>
      <c r="AL360" s="661"/>
      <c r="AM360" s="661"/>
      <c r="AN360" s="661"/>
      <c r="AO360" s="661"/>
      <c r="AP360" s="661"/>
      <c r="AQ360" s="661"/>
      <c r="AR360" s="661"/>
      <c r="AS360" s="661"/>
      <c r="AT360" s="661"/>
      <c r="AU360" s="661"/>
      <c r="AV360" s="661"/>
      <c r="AW360" s="661"/>
      <c r="AX360" s="661"/>
      <c r="AY360" s="661"/>
      <c r="AZ360" s="661"/>
      <c r="BA360" s="661"/>
      <c r="BB360" s="661"/>
      <c r="BC360" s="661"/>
      <c r="BD360" s="661"/>
      <c r="BE360" s="661"/>
      <c r="BF360" s="661"/>
    </row>
    <row r="361" spans="1:58" ht="62.25" x14ac:dyDescent="0.9">
      <c r="A361" s="430">
        <v>7</v>
      </c>
      <c r="B361" s="776">
        <f>DATOS!F14</f>
        <v>0</v>
      </c>
      <c r="C361" s="491">
        <v>9</v>
      </c>
      <c r="D361" s="492">
        <v>9</v>
      </c>
      <c r="E361" s="492">
        <v>9</v>
      </c>
      <c r="F361" s="493">
        <v>9</v>
      </c>
      <c r="G361" s="417">
        <f t="shared" si="103"/>
        <v>9</v>
      </c>
      <c r="H361" s="491">
        <v>9</v>
      </c>
      <c r="I361" s="492">
        <v>9</v>
      </c>
      <c r="J361" s="492">
        <v>9</v>
      </c>
      <c r="K361" s="493">
        <v>9</v>
      </c>
      <c r="L361" s="417">
        <f t="shared" si="104"/>
        <v>9</v>
      </c>
      <c r="M361" s="404">
        <f>SUM(G361+L361)/2</f>
        <v>9</v>
      </c>
      <c r="N361" s="401" t="str">
        <f t="shared" si="100"/>
        <v>A-</v>
      </c>
      <c r="O361" s="396"/>
      <c r="P361" s="491">
        <v>9</v>
      </c>
      <c r="Q361" s="492">
        <v>9</v>
      </c>
      <c r="R361" s="492">
        <v>9</v>
      </c>
      <c r="S361" s="493">
        <v>9</v>
      </c>
      <c r="T361" s="420">
        <f t="shared" si="106"/>
        <v>9</v>
      </c>
      <c r="U361" s="491">
        <v>9</v>
      </c>
      <c r="V361" s="492">
        <v>9</v>
      </c>
      <c r="W361" s="492">
        <v>9</v>
      </c>
      <c r="X361" s="493">
        <v>9</v>
      </c>
      <c r="Y361" s="417">
        <f t="shared" si="107"/>
        <v>9</v>
      </c>
      <c r="Z361" s="404">
        <f>SUM(T361+Y361)/2</f>
        <v>9</v>
      </c>
      <c r="AA361" s="401" t="str">
        <f t="shared" si="101"/>
        <v>A-</v>
      </c>
      <c r="AB361" s="423">
        <v>9</v>
      </c>
      <c r="AC361" s="632">
        <v>9</v>
      </c>
      <c r="AD361" s="412" t="str">
        <f t="shared" si="102"/>
        <v>A-</v>
      </c>
      <c r="AE361" s="408">
        <f t="shared" si="109"/>
        <v>9</v>
      </c>
      <c r="AF361" s="288"/>
      <c r="AG361" s="468">
        <f t="shared" si="110"/>
        <v>9</v>
      </c>
      <c r="AH361" s="480">
        <f t="shared" si="111"/>
        <v>6.3</v>
      </c>
      <c r="AI361" s="474">
        <f t="shared" si="112"/>
        <v>2.6999999999999997</v>
      </c>
      <c r="AJ361" s="477" t="str">
        <f t="shared" si="113"/>
        <v>A-</v>
      </c>
      <c r="AK361" s="483">
        <f t="shared" si="114"/>
        <v>9</v>
      </c>
      <c r="AL361" s="661"/>
      <c r="AM361" s="661"/>
      <c r="AN361" s="661"/>
      <c r="AO361" s="661"/>
      <c r="AP361" s="661"/>
      <c r="AQ361" s="661"/>
      <c r="AR361" s="661"/>
      <c r="AS361" s="661"/>
      <c r="AT361" s="661"/>
      <c r="AU361" s="661"/>
      <c r="AV361" s="661"/>
      <c r="AW361" s="661"/>
      <c r="AX361" s="661"/>
      <c r="AY361" s="661"/>
      <c r="AZ361" s="661"/>
      <c r="BA361" s="661"/>
      <c r="BB361" s="661"/>
      <c r="BC361" s="661"/>
      <c r="BD361" s="661"/>
      <c r="BE361" s="661"/>
      <c r="BF361" s="661"/>
    </row>
    <row r="362" spans="1:58" ht="62.25" x14ac:dyDescent="0.9">
      <c r="A362" s="430">
        <v>8</v>
      </c>
      <c r="B362" s="776">
        <f>DATOS!F15</f>
        <v>0</v>
      </c>
      <c r="C362" s="491">
        <v>9</v>
      </c>
      <c r="D362" s="492">
        <v>9</v>
      </c>
      <c r="E362" s="492">
        <v>9</v>
      </c>
      <c r="F362" s="493">
        <v>9</v>
      </c>
      <c r="G362" s="417">
        <f t="shared" si="103"/>
        <v>9</v>
      </c>
      <c r="H362" s="491">
        <v>9</v>
      </c>
      <c r="I362" s="492">
        <v>9</v>
      </c>
      <c r="J362" s="492">
        <v>9</v>
      </c>
      <c r="K362" s="493">
        <v>9</v>
      </c>
      <c r="L362" s="417">
        <f t="shared" si="104"/>
        <v>9</v>
      </c>
      <c r="M362" s="404">
        <f t="shared" ref="M362:M394" si="115">SUM(G362+L362)/2</f>
        <v>9</v>
      </c>
      <c r="N362" s="401" t="str">
        <f t="shared" si="100"/>
        <v>A-</v>
      </c>
      <c r="O362" s="396"/>
      <c r="P362" s="491">
        <v>9</v>
      </c>
      <c r="Q362" s="492">
        <v>9</v>
      </c>
      <c r="R362" s="492">
        <v>9</v>
      </c>
      <c r="S362" s="493">
        <v>9</v>
      </c>
      <c r="T362" s="420">
        <f t="shared" si="106"/>
        <v>9</v>
      </c>
      <c r="U362" s="491">
        <v>9</v>
      </c>
      <c r="V362" s="492">
        <v>9</v>
      </c>
      <c r="W362" s="492">
        <v>9</v>
      </c>
      <c r="X362" s="493">
        <v>9</v>
      </c>
      <c r="Y362" s="417">
        <f t="shared" si="107"/>
        <v>9</v>
      </c>
      <c r="Z362" s="404">
        <f t="shared" ref="Z362:Z394" si="116">SUM(T362+Y362)/2</f>
        <v>9</v>
      </c>
      <c r="AA362" s="401" t="str">
        <f t="shared" si="101"/>
        <v>A-</v>
      </c>
      <c r="AB362" s="423">
        <v>9</v>
      </c>
      <c r="AC362" s="632">
        <v>9</v>
      </c>
      <c r="AD362" s="412" t="str">
        <f t="shared" si="102"/>
        <v>A-</v>
      </c>
      <c r="AE362" s="408">
        <f t="shared" si="109"/>
        <v>9</v>
      </c>
      <c r="AF362" s="288"/>
      <c r="AG362" s="468">
        <f t="shared" si="110"/>
        <v>9</v>
      </c>
      <c r="AH362" s="480">
        <f t="shared" si="111"/>
        <v>6.3</v>
      </c>
      <c r="AI362" s="474">
        <f t="shared" si="112"/>
        <v>2.6999999999999997</v>
      </c>
      <c r="AJ362" s="477" t="str">
        <f t="shared" si="113"/>
        <v>A-</v>
      </c>
      <c r="AK362" s="483">
        <f t="shared" si="114"/>
        <v>9</v>
      </c>
      <c r="AL362" s="661"/>
      <c r="AM362" s="661"/>
      <c r="AN362" s="661"/>
      <c r="AO362" s="661"/>
      <c r="AP362" s="661"/>
      <c r="AQ362" s="661"/>
      <c r="AR362" s="661"/>
      <c r="AS362" s="661"/>
      <c r="AT362" s="661"/>
      <c r="AU362" s="661"/>
      <c r="AV362" s="661"/>
      <c r="AW362" s="661"/>
      <c r="AX362" s="661"/>
      <c r="AY362" s="661"/>
      <c r="AZ362" s="661"/>
      <c r="BA362" s="661"/>
      <c r="BB362" s="661"/>
      <c r="BC362" s="661"/>
      <c r="BD362" s="661"/>
      <c r="BE362" s="661"/>
      <c r="BF362" s="661"/>
    </row>
    <row r="363" spans="1:58" ht="62.25" x14ac:dyDescent="0.9">
      <c r="A363" s="430">
        <v>9</v>
      </c>
      <c r="B363" s="776">
        <f>DATOS!F16</f>
        <v>0</v>
      </c>
      <c r="C363" s="491">
        <v>9</v>
      </c>
      <c r="D363" s="492">
        <v>9</v>
      </c>
      <c r="E363" s="492">
        <v>9</v>
      </c>
      <c r="F363" s="493">
        <v>9</v>
      </c>
      <c r="G363" s="417">
        <f t="shared" si="103"/>
        <v>9</v>
      </c>
      <c r="H363" s="491">
        <v>9</v>
      </c>
      <c r="I363" s="492">
        <v>9</v>
      </c>
      <c r="J363" s="492">
        <v>9</v>
      </c>
      <c r="K363" s="493">
        <v>9</v>
      </c>
      <c r="L363" s="417">
        <f t="shared" si="104"/>
        <v>9</v>
      </c>
      <c r="M363" s="404">
        <f t="shared" si="115"/>
        <v>9</v>
      </c>
      <c r="N363" s="401" t="str">
        <f t="shared" si="100"/>
        <v>A-</v>
      </c>
      <c r="O363" s="396"/>
      <c r="P363" s="491">
        <v>9</v>
      </c>
      <c r="Q363" s="492">
        <v>9</v>
      </c>
      <c r="R363" s="492">
        <v>9</v>
      </c>
      <c r="S363" s="493">
        <v>9</v>
      </c>
      <c r="T363" s="420">
        <f t="shared" si="106"/>
        <v>9</v>
      </c>
      <c r="U363" s="491">
        <v>9</v>
      </c>
      <c r="V363" s="492">
        <v>9</v>
      </c>
      <c r="W363" s="492">
        <v>9</v>
      </c>
      <c r="X363" s="493">
        <v>9</v>
      </c>
      <c r="Y363" s="417">
        <f t="shared" si="107"/>
        <v>9</v>
      </c>
      <c r="Z363" s="404">
        <f t="shared" si="116"/>
        <v>9</v>
      </c>
      <c r="AA363" s="401" t="str">
        <f t="shared" si="101"/>
        <v>A-</v>
      </c>
      <c r="AB363" s="423">
        <v>9</v>
      </c>
      <c r="AC363" s="632">
        <v>9</v>
      </c>
      <c r="AD363" s="412" t="str">
        <f t="shared" si="102"/>
        <v>A-</v>
      </c>
      <c r="AE363" s="408">
        <f t="shared" si="109"/>
        <v>9</v>
      </c>
      <c r="AF363" s="288"/>
      <c r="AG363" s="468">
        <f t="shared" si="110"/>
        <v>9</v>
      </c>
      <c r="AH363" s="480">
        <f t="shared" si="111"/>
        <v>6.3</v>
      </c>
      <c r="AI363" s="474">
        <f t="shared" si="112"/>
        <v>2.6999999999999997</v>
      </c>
      <c r="AJ363" s="477" t="str">
        <f t="shared" si="113"/>
        <v>A-</v>
      </c>
      <c r="AK363" s="483">
        <f t="shared" si="114"/>
        <v>9</v>
      </c>
      <c r="AL363" s="661"/>
      <c r="AM363" s="661"/>
      <c r="AN363" s="661"/>
      <c r="AO363" s="661"/>
      <c r="AP363" s="661"/>
      <c r="AQ363" s="661"/>
      <c r="AR363" s="661"/>
      <c r="AS363" s="661"/>
      <c r="AT363" s="661"/>
      <c r="AU363" s="661"/>
      <c r="AV363" s="661"/>
      <c r="AW363" s="661"/>
      <c r="AX363" s="661"/>
      <c r="AY363" s="661"/>
      <c r="AZ363" s="661"/>
      <c r="BA363" s="661"/>
      <c r="BB363" s="661"/>
      <c r="BC363" s="661"/>
      <c r="BD363" s="661"/>
      <c r="BE363" s="661"/>
      <c r="BF363" s="661"/>
    </row>
    <row r="364" spans="1:58" ht="62.25" x14ac:dyDescent="0.9">
      <c r="A364" s="430">
        <v>10</v>
      </c>
      <c r="B364" s="776">
        <f>DATOS!F17</f>
        <v>0</v>
      </c>
      <c r="C364" s="491">
        <v>9</v>
      </c>
      <c r="D364" s="492">
        <v>9</v>
      </c>
      <c r="E364" s="492">
        <v>9</v>
      </c>
      <c r="F364" s="493">
        <v>9</v>
      </c>
      <c r="G364" s="417">
        <f t="shared" si="103"/>
        <v>9</v>
      </c>
      <c r="H364" s="491">
        <v>9</v>
      </c>
      <c r="I364" s="492">
        <v>9</v>
      </c>
      <c r="J364" s="492">
        <v>9</v>
      </c>
      <c r="K364" s="493">
        <v>9</v>
      </c>
      <c r="L364" s="417">
        <f t="shared" si="104"/>
        <v>9</v>
      </c>
      <c r="M364" s="404">
        <f t="shared" si="115"/>
        <v>9</v>
      </c>
      <c r="N364" s="401" t="str">
        <f t="shared" si="100"/>
        <v>A-</v>
      </c>
      <c r="O364" s="396"/>
      <c r="P364" s="491">
        <v>9</v>
      </c>
      <c r="Q364" s="492">
        <v>9</v>
      </c>
      <c r="R364" s="492">
        <v>9</v>
      </c>
      <c r="S364" s="493">
        <v>9</v>
      </c>
      <c r="T364" s="420">
        <f t="shared" si="106"/>
        <v>9</v>
      </c>
      <c r="U364" s="491">
        <v>9</v>
      </c>
      <c r="V364" s="492">
        <v>9</v>
      </c>
      <c r="W364" s="492">
        <v>9</v>
      </c>
      <c r="X364" s="493">
        <v>9</v>
      </c>
      <c r="Y364" s="417">
        <f t="shared" si="107"/>
        <v>9</v>
      </c>
      <c r="Z364" s="404">
        <f t="shared" si="116"/>
        <v>9</v>
      </c>
      <c r="AA364" s="401" t="str">
        <f t="shared" si="101"/>
        <v>A-</v>
      </c>
      <c r="AB364" s="423">
        <v>9</v>
      </c>
      <c r="AC364" s="632">
        <v>9</v>
      </c>
      <c r="AD364" s="412" t="str">
        <f t="shared" si="102"/>
        <v>A-</v>
      </c>
      <c r="AE364" s="408">
        <f t="shared" si="109"/>
        <v>9</v>
      </c>
      <c r="AF364" s="288"/>
      <c r="AG364" s="468">
        <f t="shared" si="110"/>
        <v>9</v>
      </c>
      <c r="AH364" s="480">
        <f t="shared" si="111"/>
        <v>6.3</v>
      </c>
      <c r="AI364" s="474">
        <f t="shared" si="112"/>
        <v>2.6999999999999997</v>
      </c>
      <c r="AJ364" s="477" t="str">
        <f t="shared" si="113"/>
        <v>A-</v>
      </c>
      <c r="AK364" s="483">
        <f t="shared" si="114"/>
        <v>9</v>
      </c>
      <c r="AL364" s="661"/>
      <c r="AM364" s="661"/>
      <c r="AN364" s="661"/>
      <c r="AO364" s="661"/>
      <c r="AP364" s="661"/>
      <c r="AQ364" s="661"/>
      <c r="AR364" s="661"/>
      <c r="AS364" s="661"/>
      <c r="AT364" s="661"/>
      <c r="AU364" s="661"/>
      <c r="AV364" s="661"/>
      <c r="AW364" s="661"/>
      <c r="AX364" s="661"/>
      <c r="AY364" s="661"/>
      <c r="AZ364" s="661"/>
      <c r="BA364" s="661"/>
      <c r="BB364" s="661"/>
      <c r="BC364" s="661"/>
      <c r="BD364" s="661"/>
      <c r="BE364" s="661"/>
      <c r="BF364" s="661"/>
    </row>
    <row r="365" spans="1:58" ht="62.25" x14ac:dyDescent="0.9">
      <c r="A365" s="430">
        <v>11</v>
      </c>
      <c r="B365" s="776">
        <f>DATOS!F18</f>
        <v>0</v>
      </c>
      <c r="C365" s="491">
        <v>9</v>
      </c>
      <c r="D365" s="492">
        <v>9</v>
      </c>
      <c r="E365" s="492">
        <v>9</v>
      </c>
      <c r="F365" s="493">
        <v>9</v>
      </c>
      <c r="G365" s="417">
        <f t="shared" si="103"/>
        <v>9</v>
      </c>
      <c r="H365" s="491">
        <v>9</v>
      </c>
      <c r="I365" s="492">
        <v>9</v>
      </c>
      <c r="J365" s="492">
        <v>9</v>
      </c>
      <c r="K365" s="493">
        <v>9</v>
      </c>
      <c r="L365" s="417">
        <f t="shared" si="104"/>
        <v>9</v>
      </c>
      <c r="M365" s="404">
        <f t="shared" si="115"/>
        <v>9</v>
      </c>
      <c r="N365" s="401" t="str">
        <f t="shared" si="100"/>
        <v>A-</v>
      </c>
      <c r="O365" s="396"/>
      <c r="P365" s="491">
        <v>9</v>
      </c>
      <c r="Q365" s="492">
        <v>9</v>
      </c>
      <c r="R365" s="492">
        <v>9</v>
      </c>
      <c r="S365" s="493">
        <v>9</v>
      </c>
      <c r="T365" s="420">
        <f t="shared" si="106"/>
        <v>9</v>
      </c>
      <c r="U365" s="491">
        <v>9</v>
      </c>
      <c r="V365" s="492">
        <v>9</v>
      </c>
      <c r="W365" s="492">
        <v>9</v>
      </c>
      <c r="X365" s="493">
        <v>9</v>
      </c>
      <c r="Y365" s="417">
        <f t="shared" si="107"/>
        <v>9</v>
      </c>
      <c r="Z365" s="404">
        <f t="shared" si="116"/>
        <v>9</v>
      </c>
      <c r="AA365" s="401" t="str">
        <f t="shared" si="101"/>
        <v>A-</v>
      </c>
      <c r="AB365" s="423">
        <v>9</v>
      </c>
      <c r="AC365" s="632">
        <v>9</v>
      </c>
      <c r="AD365" s="412" t="str">
        <f t="shared" si="102"/>
        <v>A-</v>
      </c>
      <c r="AE365" s="408">
        <f t="shared" si="109"/>
        <v>9</v>
      </c>
      <c r="AF365" s="288"/>
      <c r="AG365" s="468">
        <f t="shared" si="110"/>
        <v>9</v>
      </c>
      <c r="AH365" s="480">
        <f t="shared" si="111"/>
        <v>6.3</v>
      </c>
      <c r="AI365" s="474">
        <f t="shared" si="112"/>
        <v>2.6999999999999997</v>
      </c>
      <c r="AJ365" s="477" t="str">
        <f t="shared" si="113"/>
        <v>A-</v>
      </c>
      <c r="AK365" s="483">
        <f t="shared" si="114"/>
        <v>9</v>
      </c>
      <c r="AL365" s="661"/>
      <c r="AM365" s="661"/>
      <c r="AN365" s="661"/>
      <c r="AO365" s="661"/>
      <c r="AP365" s="661"/>
      <c r="AQ365" s="661"/>
      <c r="AR365" s="661"/>
      <c r="AS365" s="661"/>
      <c r="AT365" s="661"/>
      <c r="AU365" s="661"/>
      <c r="AV365" s="661"/>
      <c r="AW365" s="661"/>
      <c r="AX365" s="661"/>
      <c r="AY365" s="661"/>
      <c r="AZ365" s="661"/>
      <c r="BA365" s="661"/>
      <c r="BB365" s="661"/>
      <c r="BC365" s="661"/>
      <c r="BD365" s="661"/>
      <c r="BE365" s="661"/>
      <c r="BF365" s="661"/>
    </row>
    <row r="366" spans="1:58" ht="62.25" x14ac:dyDescent="0.9">
      <c r="A366" s="430">
        <v>12</v>
      </c>
      <c r="B366" s="776">
        <f>DATOS!F19</f>
        <v>0</v>
      </c>
      <c r="C366" s="491">
        <v>8</v>
      </c>
      <c r="D366" s="492">
        <v>8</v>
      </c>
      <c r="E366" s="492">
        <v>8</v>
      </c>
      <c r="F366" s="493">
        <v>8</v>
      </c>
      <c r="G366" s="417">
        <f t="shared" si="103"/>
        <v>8</v>
      </c>
      <c r="H366" s="491">
        <v>8</v>
      </c>
      <c r="I366" s="492">
        <v>8</v>
      </c>
      <c r="J366" s="492">
        <v>8</v>
      </c>
      <c r="K366" s="493">
        <v>8</v>
      </c>
      <c r="L366" s="417">
        <f t="shared" si="104"/>
        <v>8</v>
      </c>
      <c r="M366" s="404">
        <f t="shared" si="115"/>
        <v>8</v>
      </c>
      <c r="N366" s="401" t="str">
        <f t="shared" si="100"/>
        <v>B+</v>
      </c>
      <c r="O366" s="396"/>
      <c r="P366" s="491">
        <v>8</v>
      </c>
      <c r="Q366" s="492">
        <v>8</v>
      </c>
      <c r="R366" s="492">
        <v>8</v>
      </c>
      <c r="S366" s="493">
        <v>8</v>
      </c>
      <c r="T366" s="420">
        <f t="shared" si="106"/>
        <v>8</v>
      </c>
      <c r="U366" s="491">
        <v>8</v>
      </c>
      <c r="V366" s="492">
        <v>8</v>
      </c>
      <c r="W366" s="492">
        <v>8</v>
      </c>
      <c r="X366" s="493">
        <v>8</v>
      </c>
      <c r="Y366" s="417">
        <f t="shared" si="107"/>
        <v>8</v>
      </c>
      <c r="Z366" s="404">
        <f t="shared" si="116"/>
        <v>8</v>
      </c>
      <c r="AA366" s="401" t="str">
        <f t="shared" si="101"/>
        <v>B+</v>
      </c>
      <c r="AB366" s="423">
        <v>8</v>
      </c>
      <c r="AC366" s="632">
        <v>8</v>
      </c>
      <c r="AD366" s="412" t="str">
        <f t="shared" si="102"/>
        <v>B+</v>
      </c>
      <c r="AE366" s="408">
        <f t="shared" si="109"/>
        <v>8</v>
      </c>
      <c r="AF366" s="288"/>
      <c r="AG366" s="468">
        <f t="shared" si="110"/>
        <v>8</v>
      </c>
      <c r="AH366" s="480">
        <f t="shared" si="111"/>
        <v>5.6</v>
      </c>
      <c r="AI366" s="474">
        <f t="shared" si="112"/>
        <v>2.4</v>
      </c>
      <c r="AJ366" s="477" t="str">
        <f t="shared" si="113"/>
        <v>B+</v>
      </c>
      <c r="AK366" s="483">
        <f t="shared" si="114"/>
        <v>8</v>
      </c>
      <c r="AL366" s="661"/>
      <c r="AM366" s="661"/>
      <c r="AN366" s="661"/>
      <c r="AO366" s="661"/>
      <c r="AP366" s="661"/>
      <c r="AQ366" s="661"/>
      <c r="AR366" s="661"/>
      <c r="AS366" s="661"/>
      <c r="AT366" s="661"/>
      <c r="AU366" s="661"/>
      <c r="AV366" s="661"/>
      <c r="AW366" s="661"/>
      <c r="AX366" s="661"/>
      <c r="AY366" s="661"/>
      <c r="AZ366" s="661"/>
      <c r="BA366" s="661"/>
      <c r="BB366" s="661"/>
      <c r="BC366" s="661"/>
      <c r="BD366" s="661"/>
      <c r="BE366" s="661"/>
      <c r="BF366" s="661"/>
    </row>
    <row r="367" spans="1:58" ht="62.25" x14ac:dyDescent="0.9">
      <c r="A367" s="430">
        <v>13</v>
      </c>
      <c r="B367" s="776">
        <f>DATOS!F20</f>
        <v>0</v>
      </c>
      <c r="C367" s="491">
        <v>8</v>
      </c>
      <c r="D367" s="492">
        <v>8</v>
      </c>
      <c r="E367" s="492">
        <v>8</v>
      </c>
      <c r="F367" s="493">
        <v>8</v>
      </c>
      <c r="G367" s="417">
        <f t="shared" si="103"/>
        <v>8</v>
      </c>
      <c r="H367" s="491">
        <v>8</v>
      </c>
      <c r="I367" s="492">
        <v>8</v>
      </c>
      <c r="J367" s="492">
        <v>8</v>
      </c>
      <c r="K367" s="493">
        <v>8</v>
      </c>
      <c r="L367" s="417">
        <f t="shared" si="104"/>
        <v>8</v>
      </c>
      <c r="M367" s="404">
        <f t="shared" si="115"/>
        <v>8</v>
      </c>
      <c r="N367" s="401" t="str">
        <f t="shared" si="100"/>
        <v>B+</v>
      </c>
      <c r="O367" s="396"/>
      <c r="P367" s="491">
        <v>8</v>
      </c>
      <c r="Q367" s="492">
        <v>8</v>
      </c>
      <c r="R367" s="492">
        <v>8</v>
      </c>
      <c r="S367" s="493">
        <v>8</v>
      </c>
      <c r="T367" s="420">
        <f t="shared" si="106"/>
        <v>8</v>
      </c>
      <c r="U367" s="491">
        <v>8</v>
      </c>
      <c r="V367" s="492">
        <v>8</v>
      </c>
      <c r="W367" s="492">
        <v>8</v>
      </c>
      <c r="X367" s="493">
        <v>8</v>
      </c>
      <c r="Y367" s="417">
        <f t="shared" si="107"/>
        <v>8</v>
      </c>
      <c r="Z367" s="404">
        <f t="shared" si="116"/>
        <v>8</v>
      </c>
      <c r="AA367" s="401" t="str">
        <f t="shared" si="101"/>
        <v>B+</v>
      </c>
      <c r="AB367" s="423">
        <v>8</v>
      </c>
      <c r="AC367" s="632">
        <v>8</v>
      </c>
      <c r="AD367" s="412" t="str">
        <f t="shared" si="102"/>
        <v>B+</v>
      </c>
      <c r="AE367" s="408">
        <f t="shared" si="109"/>
        <v>8</v>
      </c>
      <c r="AF367" s="288"/>
      <c r="AG367" s="468">
        <f t="shared" si="110"/>
        <v>8</v>
      </c>
      <c r="AH367" s="480">
        <f t="shared" si="111"/>
        <v>5.6</v>
      </c>
      <c r="AI367" s="474">
        <f t="shared" si="112"/>
        <v>2.4</v>
      </c>
      <c r="AJ367" s="477" t="str">
        <f t="shared" si="113"/>
        <v>B+</v>
      </c>
      <c r="AK367" s="483">
        <f t="shared" si="114"/>
        <v>8</v>
      </c>
      <c r="AL367" s="661"/>
      <c r="AM367" s="661"/>
      <c r="AN367" s="661"/>
      <c r="AO367" s="661"/>
      <c r="AP367" s="661"/>
      <c r="AQ367" s="661"/>
      <c r="AR367" s="661"/>
      <c r="AS367" s="661"/>
      <c r="AT367" s="661"/>
      <c r="AU367" s="661"/>
      <c r="AV367" s="661"/>
      <c r="AW367" s="661"/>
      <c r="AX367" s="661"/>
      <c r="AY367" s="661"/>
      <c r="AZ367" s="661"/>
      <c r="BA367" s="661"/>
      <c r="BB367" s="661"/>
      <c r="BC367" s="661"/>
      <c r="BD367" s="661"/>
      <c r="BE367" s="661"/>
      <c r="BF367" s="661"/>
    </row>
    <row r="368" spans="1:58" ht="62.25" x14ac:dyDescent="0.9">
      <c r="A368" s="430">
        <v>14</v>
      </c>
      <c r="B368" s="776">
        <f>DATOS!F21</f>
        <v>0</v>
      </c>
      <c r="C368" s="491">
        <v>8</v>
      </c>
      <c r="D368" s="492">
        <v>8</v>
      </c>
      <c r="E368" s="492">
        <v>8</v>
      </c>
      <c r="F368" s="493">
        <v>8</v>
      </c>
      <c r="G368" s="417">
        <f t="shared" si="103"/>
        <v>8</v>
      </c>
      <c r="H368" s="491">
        <v>8</v>
      </c>
      <c r="I368" s="492">
        <v>8</v>
      </c>
      <c r="J368" s="492">
        <v>8</v>
      </c>
      <c r="K368" s="493">
        <v>8</v>
      </c>
      <c r="L368" s="417">
        <f t="shared" si="104"/>
        <v>8</v>
      </c>
      <c r="M368" s="404">
        <f t="shared" si="115"/>
        <v>8</v>
      </c>
      <c r="N368" s="401" t="str">
        <f t="shared" si="100"/>
        <v>B+</v>
      </c>
      <c r="O368" s="396"/>
      <c r="P368" s="491">
        <v>8</v>
      </c>
      <c r="Q368" s="492">
        <v>8</v>
      </c>
      <c r="R368" s="492">
        <v>8</v>
      </c>
      <c r="S368" s="493">
        <v>8</v>
      </c>
      <c r="T368" s="420">
        <f t="shared" si="106"/>
        <v>8</v>
      </c>
      <c r="U368" s="491">
        <v>8</v>
      </c>
      <c r="V368" s="492">
        <v>8</v>
      </c>
      <c r="W368" s="492">
        <v>8</v>
      </c>
      <c r="X368" s="493">
        <v>8</v>
      </c>
      <c r="Y368" s="417">
        <f t="shared" si="107"/>
        <v>8</v>
      </c>
      <c r="Z368" s="404">
        <f t="shared" si="116"/>
        <v>8</v>
      </c>
      <c r="AA368" s="401" t="str">
        <f t="shared" si="101"/>
        <v>B+</v>
      </c>
      <c r="AB368" s="423">
        <v>8</v>
      </c>
      <c r="AC368" s="632">
        <v>8</v>
      </c>
      <c r="AD368" s="412" t="str">
        <f t="shared" si="102"/>
        <v>B+</v>
      </c>
      <c r="AE368" s="408">
        <f t="shared" si="109"/>
        <v>8</v>
      </c>
      <c r="AF368" s="288"/>
      <c r="AG368" s="468">
        <f t="shared" si="110"/>
        <v>8</v>
      </c>
      <c r="AH368" s="480">
        <f t="shared" si="111"/>
        <v>5.6</v>
      </c>
      <c r="AI368" s="474">
        <f t="shared" si="112"/>
        <v>2.4</v>
      </c>
      <c r="AJ368" s="477" t="str">
        <f t="shared" si="113"/>
        <v>B+</v>
      </c>
      <c r="AK368" s="483">
        <f t="shared" si="114"/>
        <v>8</v>
      </c>
      <c r="AL368" s="661"/>
      <c r="AM368" s="661"/>
      <c r="AN368" s="661"/>
      <c r="AO368" s="661"/>
      <c r="AP368" s="661"/>
      <c r="AQ368" s="661"/>
      <c r="AR368" s="661"/>
      <c r="AS368" s="661"/>
      <c r="AT368" s="661"/>
      <c r="AU368" s="661"/>
      <c r="AV368" s="661"/>
      <c r="AW368" s="661"/>
      <c r="AX368" s="661"/>
      <c r="AY368" s="661"/>
      <c r="AZ368" s="661"/>
      <c r="BA368" s="661"/>
      <c r="BB368" s="661"/>
      <c r="BC368" s="661"/>
      <c r="BD368" s="661"/>
      <c r="BE368" s="661"/>
      <c r="BF368" s="661"/>
    </row>
    <row r="369" spans="1:58" ht="62.25" x14ac:dyDescent="0.9">
      <c r="A369" s="430">
        <v>15</v>
      </c>
      <c r="B369" s="776">
        <f>DATOS!F22</f>
        <v>0</v>
      </c>
      <c r="C369" s="491">
        <v>8</v>
      </c>
      <c r="D369" s="492">
        <v>8</v>
      </c>
      <c r="E369" s="492">
        <v>8</v>
      </c>
      <c r="F369" s="493">
        <v>8</v>
      </c>
      <c r="G369" s="417">
        <f t="shared" si="103"/>
        <v>8</v>
      </c>
      <c r="H369" s="491">
        <v>8</v>
      </c>
      <c r="I369" s="492">
        <v>8</v>
      </c>
      <c r="J369" s="492">
        <v>8</v>
      </c>
      <c r="K369" s="493">
        <v>8</v>
      </c>
      <c r="L369" s="417">
        <f t="shared" si="104"/>
        <v>8</v>
      </c>
      <c r="M369" s="404">
        <f t="shared" si="115"/>
        <v>8</v>
      </c>
      <c r="N369" s="401" t="str">
        <f t="shared" si="100"/>
        <v>B+</v>
      </c>
      <c r="O369" s="396"/>
      <c r="P369" s="491">
        <v>8</v>
      </c>
      <c r="Q369" s="492">
        <v>8</v>
      </c>
      <c r="R369" s="492">
        <v>8</v>
      </c>
      <c r="S369" s="493">
        <v>8</v>
      </c>
      <c r="T369" s="420">
        <f t="shared" si="106"/>
        <v>8</v>
      </c>
      <c r="U369" s="491">
        <v>8</v>
      </c>
      <c r="V369" s="492">
        <v>8</v>
      </c>
      <c r="W369" s="492">
        <v>8</v>
      </c>
      <c r="X369" s="493">
        <v>8</v>
      </c>
      <c r="Y369" s="417">
        <f t="shared" si="107"/>
        <v>8</v>
      </c>
      <c r="Z369" s="404">
        <f t="shared" si="116"/>
        <v>8</v>
      </c>
      <c r="AA369" s="401" t="str">
        <f t="shared" si="101"/>
        <v>B+</v>
      </c>
      <c r="AB369" s="423">
        <v>8</v>
      </c>
      <c r="AC369" s="632">
        <v>8</v>
      </c>
      <c r="AD369" s="412" t="str">
        <f t="shared" si="102"/>
        <v>B+</v>
      </c>
      <c r="AE369" s="408">
        <f t="shared" si="109"/>
        <v>8</v>
      </c>
      <c r="AF369" s="288"/>
      <c r="AG369" s="468">
        <f t="shared" si="110"/>
        <v>8</v>
      </c>
      <c r="AH369" s="480">
        <f t="shared" si="111"/>
        <v>5.6</v>
      </c>
      <c r="AI369" s="474">
        <f t="shared" si="112"/>
        <v>2.4</v>
      </c>
      <c r="AJ369" s="477" t="str">
        <f t="shared" si="113"/>
        <v>B+</v>
      </c>
      <c r="AK369" s="483">
        <f t="shared" si="114"/>
        <v>8</v>
      </c>
      <c r="AL369" s="661"/>
      <c r="AM369" s="661"/>
      <c r="AN369" s="661"/>
      <c r="AO369" s="661"/>
      <c r="AP369" s="661"/>
      <c r="AQ369" s="661"/>
      <c r="AR369" s="661"/>
      <c r="AS369" s="661"/>
      <c r="AT369" s="661"/>
      <c r="AU369" s="661"/>
      <c r="AV369" s="661"/>
      <c r="AW369" s="661"/>
      <c r="AX369" s="661"/>
      <c r="AY369" s="661"/>
      <c r="AZ369" s="661"/>
      <c r="BA369" s="661"/>
      <c r="BB369" s="661"/>
      <c r="BC369" s="661"/>
      <c r="BD369" s="661"/>
      <c r="BE369" s="661"/>
      <c r="BF369" s="661"/>
    </row>
    <row r="370" spans="1:58" ht="62.25" x14ac:dyDescent="0.9">
      <c r="A370" s="430">
        <v>16</v>
      </c>
      <c r="B370" s="776">
        <f>DATOS!F23</f>
        <v>0</v>
      </c>
      <c r="C370" s="491">
        <v>7</v>
      </c>
      <c r="D370" s="492">
        <v>7</v>
      </c>
      <c r="E370" s="492">
        <v>7</v>
      </c>
      <c r="F370" s="493">
        <v>7</v>
      </c>
      <c r="G370" s="417">
        <f t="shared" si="103"/>
        <v>7</v>
      </c>
      <c r="H370" s="491">
        <v>7</v>
      </c>
      <c r="I370" s="492">
        <v>7</v>
      </c>
      <c r="J370" s="492">
        <v>7</v>
      </c>
      <c r="K370" s="493">
        <v>7</v>
      </c>
      <c r="L370" s="417">
        <f t="shared" si="104"/>
        <v>7</v>
      </c>
      <c r="M370" s="404">
        <f t="shared" si="115"/>
        <v>7</v>
      </c>
      <c r="N370" s="401" t="str">
        <f t="shared" si="100"/>
        <v>B-</v>
      </c>
      <c r="O370" s="396"/>
      <c r="P370" s="491">
        <v>7</v>
      </c>
      <c r="Q370" s="492">
        <v>7</v>
      </c>
      <c r="R370" s="492">
        <v>7</v>
      </c>
      <c r="S370" s="493">
        <v>7</v>
      </c>
      <c r="T370" s="420">
        <f t="shared" si="106"/>
        <v>7</v>
      </c>
      <c r="U370" s="491">
        <v>7</v>
      </c>
      <c r="V370" s="492">
        <v>7</v>
      </c>
      <c r="W370" s="492">
        <v>7</v>
      </c>
      <c r="X370" s="493">
        <v>7</v>
      </c>
      <c r="Y370" s="417">
        <f t="shared" si="107"/>
        <v>7</v>
      </c>
      <c r="Z370" s="404">
        <f t="shared" si="116"/>
        <v>7</v>
      </c>
      <c r="AA370" s="401" t="str">
        <f t="shared" si="101"/>
        <v>B-</v>
      </c>
      <c r="AB370" s="423">
        <v>7</v>
      </c>
      <c r="AC370" s="632">
        <v>7</v>
      </c>
      <c r="AD370" s="412" t="str">
        <f t="shared" si="102"/>
        <v>B-</v>
      </c>
      <c r="AE370" s="408">
        <f t="shared" si="109"/>
        <v>7</v>
      </c>
      <c r="AF370" s="288"/>
      <c r="AG370" s="468">
        <f t="shared" si="110"/>
        <v>7</v>
      </c>
      <c r="AH370" s="480">
        <f t="shared" si="111"/>
        <v>4.8999999999999995</v>
      </c>
      <c r="AI370" s="474">
        <f t="shared" si="112"/>
        <v>2.1</v>
      </c>
      <c r="AJ370" s="477" t="str">
        <f t="shared" si="113"/>
        <v>B-</v>
      </c>
      <c r="AK370" s="483">
        <f t="shared" si="114"/>
        <v>7</v>
      </c>
      <c r="AL370" s="661"/>
      <c r="AM370" s="661"/>
      <c r="AN370" s="661"/>
      <c r="AO370" s="661"/>
      <c r="AP370" s="661"/>
      <c r="AQ370" s="661"/>
      <c r="AR370" s="661"/>
      <c r="AS370" s="661"/>
      <c r="AT370" s="661"/>
      <c r="AU370" s="661"/>
      <c r="AV370" s="661"/>
      <c r="AW370" s="661"/>
      <c r="AX370" s="661"/>
      <c r="AY370" s="661"/>
      <c r="AZ370" s="661"/>
      <c r="BA370" s="661"/>
      <c r="BB370" s="661"/>
      <c r="BC370" s="661"/>
      <c r="BD370" s="661"/>
      <c r="BE370" s="661"/>
      <c r="BF370" s="661"/>
    </row>
    <row r="371" spans="1:58" ht="62.25" x14ac:dyDescent="0.9">
      <c r="A371" s="430">
        <v>17</v>
      </c>
      <c r="B371" s="776">
        <f>DATOS!F24</f>
        <v>0</v>
      </c>
      <c r="C371" s="491">
        <v>7</v>
      </c>
      <c r="D371" s="492">
        <v>7</v>
      </c>
      <c r="E371" s="492">
        <v>7</v>
      </c>
      <c r="F371" s="493">
        <v>7</v>
      </c>
      <c r="G371" s="417">
        <f t="shared" si="103"/>
        <v>7</v>
      </c>
      <c r="H371" s="491">
        <v>7</v>
      </c>
      <c r="I371" s="492">
        <v>7</v>
      </c>
      <c r="J371" s="492">
        <v>7</v>
      </c>
      <c r="K371" s="493">
        <v>7</v>
      </c>
      <c r="L371" s="417">
        <f t="shared" si="104"/>
        <v>7</v>
      </c>
      <c r="M371" s="404">
        <f t="shared" si="115"/>
        <v>7</v>
      </c>
      <c r="N371" s="401" t="str">
        <f t="shared" si="100"/>
        <v>B-</v>
      </c>
      <c r="O371" s="396"/>
      <c r="P371" s="491">
        <v>7</v>
      </c>
      <c r="Q371" s="492">
        <v>7</v>
      </c>
      <c r="R371" s="492">
        <v>7</v>
      </c>
      <c r="S371" s="493">
        <v>7</v>
      </c>
      <c r="T371" s="420">
        <f t="shared" si="106"/>
        <v>7</v>
      </c>
      <c r="U371" s="491">
        <v>7</v>
      </c>
      <c r="V371" s="492">
        <v>7</v>
      </c>
      <c r="W371" s="492">
        <v>7</v>
      </c>
      <c r="X371" s="493">
        <v>7</v>
      </c>
      <c r="Y371" s="417">
        <f t="shared" si="107"/>
        <v>7</v>
      </c>
      <c r="Z371" s="404">
        <f t="shared" si="116"/>
        <v>7</v>
      </c>
      <c r="AA371" s="401" t="str">
        <f t="shared" si="101"/>
        <v>B-</v>
      </c>
      <c r="AB371" s="423">
        <v>7</v>
      </c>
      <c r="AC371" s="632">
        <v>7</v>
      </c>
      <c r="AD371" s="412" t="str">
        <f t="shared" si="102"/>
        <v>B-</v>
      </c>
      <c r="AE371" s="408">
        <f t="shared" si="109"/>
        <v>7</v>
      </c>
      <c r="AF371" s="288"/>
      <c r="AG371" s="468">
        <f t="shared" si="110"/>
        <v>7</v>
      </c>
      <c r="AH371" s="480">
        <f t="shared" si="111"/>
        <v>4.8999999999999995</v>
      </c>
      <c r="AI371" s="474">
        <f t="shared" si="112"/>
        <v>2.1</v>
      </c>
      <c r="AJ371" s="477" t="str">
        <f t="shared" si="113"/>
        <v>B-</v>
      </c>
      <c r="AK371" s="483">
        <f t="shared" si="114"/>
        <v>7</v>
      </c>
      <c r="AL371" s="661"/>
      <c r="AM371" s="661"/>
      <c r="AN371" s="661"/>
      <c r="AO371" s="661"/>
      <c r="AP371" s="661"/>
      <c r="AQ371" s="661"/>
      <c r="AR371" s="661"/>
      <c r="AS371" s="661"/>
      <c r="AT371" s="661"/>
      <c r="AU371" s="661"/>
      <c r="AV371" s="661"/>
      <c r="AW371" s="661"/>
      <c r="AX371" s="661"/>
      <c r="AY371" s="661"/>
      <c r="AZ371" s="661"/>
      <c r="BA371" s="661"/>
      <c r="BB371" s="661"/>
      <c r="BC371" s="661"/>
      <c r="BD371" s="661"/>
      <c r="BE371" s="661"/>
      <c r="BF371" s="661"/>
    </row>
    <row r="372" spans="1:58" ht="62.25" x14ac:dyDescent="0.9">
      <c r="A372" s="430">
        <v>18</v>
      </c>
      <c r="B372" s="776">
        <f>DATOS!F25</f>
        <v>0</v>
      </c>
      <c r="C372" s="491">
        <v>7</v>
      </c>
      <c r="D372" s="492">
        <v>7</v>
      </c>
      <c r="E372" s="492">
        <v>7</v>
      </c>
      <c r="F372" s="493">
        <v>7</v>
      </c>
      <c r="G372" s="417">
        <f t="shared" si="103"/>
        <v>7</v>
      </c>
      <c r="H372" s="491">
        <v>7</v>
      </c>
      <c r="I372" s="492">
        <v>7</v>
      </c>
      <c r="J372" s="492">
        <v>7</v>
      </c>
      <c r="K372" s="493">
        <v>7</v>
      </c>
      <c r="L372" s="417">
        <f t="shared" si="104"/>
        <v>7</v>
      </c>
      <c r="M372" s="404">
        <f t="shared" si="115"/>
        <v>7</v>
      </c>
      <c r="N372" s="401" t="str">
        <f t="shared" si="100"/>
        <v>B-</v>
      </c>
      <c r="O372" s="396"/>
      <c r="P372" s="491">
        <v>7</v>
      </c>
      <c r="Q372" s="492">
        <v>7</v>
      </c>
      <c r="R372" s="492">
        <v>7</v>
      </c>
      <c r="S372" s="493">
        <v>7</v>
      </c>
      <c r="T372" s="420">
        <f t="shared" si="106"/>
        <v>7</v>
      </c>
      <c r="U372" s="491">
        <v>7</v>
      </c>
      <c r="V372" s="492">
        <v>7</v>
      </c>
      <c r="W372" s="492">
        <v>7</v>
      </c>
      <c r="X372" s="493">
        <v>7</v>
      </c>
      <c r="Y372" s="417">
        <f t="shared" si="107"/>
        <v>7</v>
      </c>
      <c r="Z372" s="404">
        <f t="shared" si="116"/>
        <v>7</v>
      </c>
      <c r="AA372" s="401" t="str">
        <f t="shared" si="101"/>
        <v>B-</v>
      </c>
      <c r="AB372" s="423">
        <v>7</v>
      </c>
      <c r="AC372" s="632">
        <v>7</v>
      </c>
      <c r="AD372" s="412" t="str">
        <f t="shared" si="102"/>
        <v>B-</v>
      </c>
      <c r="AE372" s="408">
        <f t="shared" si="109"/>
        <v>7</v>
      </c>
      <c r="AF372" s="288"/>
      <c r="AG372" s="468">
        <f t="shared" si="110"/>
        <v>7</v>
      </c>
      <c r="AH372" s="480">
        <f t="shared" si="111"/>
        <v>4.8999999999999995</v>
      </c>
      <c r="AI372" s="474">
        <f t="shared" si="112"/>
        <v>2.1</v>
      </c>
      <c r="AJ372" s="477" t="str">
        <f t="shared" si="113"/>
        <v>B-</v>
      </c>
      <c r="AK372" s="483">
        <f t="shared" si="114"/>
        <v>7</v>
      </c>
      <c r="AL372" s="661"/>
      <c r="AM372" s="661"/>
      <c r="AN372" s="661"/>
      <c r="AO372" s="661"/>
      <c r="AP372" s="661"/>
      <c r="AQ372" s="661"/>
      <c r="AR372" s="661"/>
      <c r="AS372" s="661"/>
      <c r="AT372" s="661"/>
      <c r="AU372" s="661"/>
      <c r="AV372" s="661"/>
      <c r="AW372" s="661"/>
      <c r="AX372" s="661"/>
      <c r="AY372" s="661"/>
      <c r="AZ372" s="661"/>
      <c r="BA372" s="661"/>
      <c r="BB372" s="661"/>
      <c r="BC372" s="661"/>
      <c r="BD372" s="661"/>
      <c r="BE372" s="661"/>
      <c r="BF372" s="661"/>
    </row>
    <row r="373" spans="1:58" ht="62.25" x14ac:dyDescent="0.9">
      <c r="A373" s="430">
        <v>19</v>
      </c>
      <c r="B373" s="776">
        <f>DATOS!F26</f>
        <v>0</v>
      </c>
      <c r="C373" s="491">
        <v>7</v>
      </c>
      <c r="D373" s="492">
        <v>7</v>
      </c>
      <c r="E373" s="492">
        <v>7</v>
      </c>
      <c r="F373" s="493">
        <v>7</v>
      </c>
      <c r="G373" s="417">
        <f t="shared" si="103"/>
        <v>7</v>
      </c>
      <c r="H373" s="491">
        <v>7</v>
      </c>
      <c r="I373" s="492">
        <v>7</v>
      </c>
      <c r="J373" s="492">
        <v>7</v>
      </c>
      <c r="K373" s="493">
        <v>7</v>
      </c>
      <c r="L373" s="417">
        <f t="shared" si="104"/>
        <v>7</v>
      </c>
      <c r="M373" s="404">
        <f t="shared" si="115"/>
        <v>7</v>
      </c>
      <c r="N373" s="401" t="str">
        <f t="shared" si="100"/>
        <v>B-</v>
      </c>
      <c r="O373" s="396"/>
      <c r="P373" s="491">
        <v>7</v>
      </c>
      <c r="Q373" s="492">
        <v>7</v>
      </c>
      <c r="R373" s="492">
        <v>7</v>
      </c>
      <c r="S373" s="493">
        <v>7</v>
      </c>
      <c r="T373" s="420">
        <f t="shared" si="106"/>
        <v>7</v>
      </c>
      <c r="U373" s="491">
        <v>7</v>
      </c>
      <c r="V373" s="492">
        <v>7</v>
      </c>
      <c r="W373" s="492">
        <v>7</v>
      </c>
      <c r="X373" s="493">
        <v>7</v>
      </c>
      <c r="Y373" s="417">
        <f t="shared" si="107"/>
        <v>7</v>
      </c>
      <c r="Z373" s="404">
        <f t="shared" si="116"/>
        <v>7</v>
      </c>
      <c r="AA373" s="401" t="str">
        <f t="shared" si="101"/>
        <v>B-</v>
      </c>
      <c r="AB373" s="423">
        <v>7</v>
      </c>
      <c r="AC373" s="632">
        <v>7</v>
      </c>
      <c r="AD373" s="412" t="str">
        <f t="shared" si="102"/>
        <v>B-</v>
      </c>
      <c r="AE373" s="408">
        <f t="shared" si="109"/>
        <v>7</v>
      </c>
      <c r="AF373" s="288"/>
      <c r="AG373" s="468">
        <f t="shared" si="110"/>
        <v>7</v>
      </c>
      <c r="AH373" s="480">
        <f t="shared" si="111"/>
        <v>4.8999999999999995</v>
      </c>
      <c r="AI373" s="474">
        <f t="shared" si="112"/>
        <v>2.1</v>
      </c>
      <c r="AJ373" s="477" t="str">
        <f t="shared" si="113"/>
        <v>B-</v>
      </c>
      <c r="AK373" s="483">
        <f t="shared" si="114"/>
        <v>7</v>
      </c>
      <c r="AL373" s="661"/>
      <c r="AM373" s="661"/>
      <c r="AN373" s="661"/>
      <c r="AO373" s="661"/>
      <c r="AP373" s="661"/>
      <c r="AQ373" s="661"/>
      <c r="AR373" s="661"/>
      <c r="AS373" s="661"/>
      <c r="AT373" s="661"/>
      <c r="AU373" s="661"/>
      <c r="AV373" s="661"/>
      <c r="AW373" s="661"/>
      <c r="AX373" s="661"/>
      <c r="AY373" s="661"/>
      <c r="AZ373" s="661"/>
      <c r="BA373" s="661"/>
      <c r="BB373" s="661"/>
      <c r="BC373" s="661"/>
      <c r="BD373" s="661"/>
      <c r="BE373" s="661"/>
      <c r="BF373" s="661"/>
    </row>
    <row r="374" spans="1:58" ht="62.25" x14ac:dyDescent="0.9">
      <c r="A374" s="430">
        <v>20</v>
      </c>
      <c r="B374" s="776">
        <f>DATOS!F27</f>
        <v>0</v>
      </c>
      <c r="C374" s="491">
        <v>6</v>
      </c>
      <c r="D374" s="492">
        <v>6</v>
      </c>
      <c r="E374" s="492">
        <v>6</v>
      </c>
      <c r="F374" s="493">
        <v>6</v>
      </c>
      <c r="G374" s="417">
        <f t="shared" si="103"/>
        <v>6</v>
      </c>
      <c r="H374" s="491">
        <v>6</v>
      </c>
      <c r="I374" s="492">
        <v>6</v>
      </c>
      <c r="J374" s="492">
        <v>6</v>
      </c>
      <c r="K374" s="493">
        <v>6</v>
      </c>
      <c r="L374" s="417">
        <f t="shared" si="104"/>
        <v>6</v>
      </c>
      <c r="M374" s="404">
        <f t="shared" si="115"/>
        <v>6</v>
      </c>
      <c r="N374" s="401" t="str">
        <f t="shared" si="100"/>
        <v>C+</v>
      </c>
      <c r="O374" s="396"/>
      <c r="P374" s="491">
        <v>6</v>
      </c>
      <c r="Q374" s="492">
        <v>6</v>
      </c>
      <c r="R374" s="492">
        <v>6</v>
      </c>
      <c r="S374" s="493">
        <v>6</v>
      </c>
      <c r="T374" s="420">
        <f t="shared" si="106"/>
        <v>6</v>
      </c>
      <c r="U374" s="491">
        <v>6</v>
      </c>
      <c r="V374" s="492">
        <v>6</v>
      </c>
      <c r="W374" s="492">
        <v>6</v>
      </c>
      <c r="X374" s="493">
        <v>6</v>
      </c>
      <c r="Y374" s="417">
        <f t="shared" si="107"/>
        <v>6</v>
      </c>
      <c r="Z374" s="404">
        <f t="shared" si="116"/>
        <v>6</v>
      </c>
      <c r="AA374" s="401" t="str">
        <f t="shared" si="101"/>
        <v>C+</v>
      </c>
      <c r="AB374" s="423">
        <v>6</v>
      </c>
      <c r="AC374" s="632">
        <v>6</v>
      </c>
      <c r="AD374" s="412" t="str">
        <f t="shared" si="102"/>
        <v>C+</v>
      </c>
      <c r="AE374" s="408">
        <f t="shared" si="109"/>
        <v>6</v>
      </c>
      <c r="AF374" s="288"/>
      <c r="AG374" s="468">
        <f t="shared" si="110"/>
        <v>6</v>
      </c>
      <c r="AH374" s="480">
        <f t="shared" si="111"/>
        <v>4.1999999999999993</v>
      </c>
      <c r="AI374" s="474">
        <f t="shared" si="112"/>
        <v>1.7999999999999998</v>
      </c>
      <c r="AJ374" s="477" t="str">
        <f t="shared" si="113"/>
        <v>C+</v>
      </c>
      <c r="AK374" s="483">
        <f t="shared" si="114"/>
        <v>5.9999999999999991</v>
      </c>
      <c r="AL374" s="661"/>
      <c r="AM374" s="661"/>
      <c r="AN374" s="661"/>
      <c r="AO374" s="661"/>
      <c r="AP374" s="661"/>
      <c r="AQ374" s="661"/>
      <c r="AR374" s="661"/>
      <c r="AS374" s="661"/>
      <c r="AT374" s="661"/>
      <c r="AU374" s="661"/>
      <c r="AV374" s="661"/>
      <c r="AW374" s="661"/>
      <c r="AX374" s="661"/>
      <c r="AY374" s="661"/>
      <c r="AZ374" s="661"/>
      <c r="BA374" s="661"/>
      <c r="BB374" s="661"/>
      <c r="BC374" s="661"/>
      <c r="BD374" s="661"/>
      <c r="BE374" s="661"/>
      <c r="BF374" s="661"/>
    </row>
    <row r="375" spans="1:58" ht="62.25" x14ac:dyDescent="0.9">
      <c r="A375" s="430">
        <v>21</v>
      </c>
      <c r="B375" s="776">
        <f>DATOS!F28</f>
        <v>0</v>
      </c>
      <c r="C375" s="491">
        <v>6</v>
      </c>
      <c r="D375" s="492">
        <v>6</v>
      </c>
      <c r="E375" s="492">
        <v>6</v>
      </c>
      <c r="F375" s="493">
        <v>6</v>
      </c>
      <c r="G375" s="417">
        <f t="shared" si="103"/>
        <v>6</v>
      </c>
      <c r="H375" s="491">
        <v>6</v>
      </c>
      <c r="I375" s="492">
        <v>6</v>
      </c>
      <c r="J375" s="492">
        <v>6</v>
      </c>
      <c r="K375" s="493">
        <v>6</v>
      </c>
      <c r="L375" s="417">
        <f t="shared" si="104"/>
        <v>6</v>
      </c>
      <c r="M375" s="404">
        <f t="shared" si="115"/>
        <v>6</v>
      </c>
      <c r="N375" s="401" t="str">
        <f t="shared" si="100"/>
        <v>C+</v>
      </c>
      <c r="O375" s="396"/>
      <c r="P375" s="491">
        <v>6</v>
      </c>
      <c r="Q375" s="492">
        <v>6</v>
      </c>
      <c r="R375" s="492">
        <v>6</v>
      </c>
      <c r="S375" s="493">
        <v>6</v>
      </c>
      <c r="T375" s="420">
        <f t="shared" si="106"/>
        <v>6</v>
      </c>
      <c r="U375" s="491">
        <v>6</v>
      </c>
      <c r="V375" s="492">
        <v>6</v>
      </c>
      <c r="W375" s="492">
        <v>6</v>
      </c>
      <c r="X375" s="493">
        <v>6</v>
      </c>
      <c r="Y375" s="417">
        <f t="shared" si="107"/>
        <v>6</v>
      </c>
      <c r="Z375" s="404">
        <f t="shared" si="116"/>
        <v>6</v>
      </c>
      <c r="AA375" s="401" t="str">
        <f t="shared" si="101"/>
        <v>C+</v>
      </c>
      <c r="AB375" s="423">
        <v>6</v>
      </c>
      <c r="AC375" s="632">
        <v>6</v>
      </c>
      <c r="AD375" s="412" t="str">
        <f t="shared" si="102"/>
        <v>C+</v>
      </c>
      <c r="AE375" s="408">
        <f t="shared" si="109"/>
        <v>6</v>
      </c>
      <c r="AF375" s="288"/>
      <c r="AG375" s="468">
        <f t="shared" si="110"/>
        <v>6</v>
      </c>
      <c r="AH375" s="480">
        <f t="shared" si="111"/>
        <v>4.1999999999999993</v>
      </c>
      <c r="AI375" s="474">
        <f t="shared" si="112"/>
        <v>1.7999999999999998</v>
      </c>
      <c r="AJ375" s="477" t="str">
        <f t="shared" si="113"/>
        <v>C+</v>
      </c>
      <c r="AK375" s="483">
        <f t="shared" si="114"/>
        <v>5.9999999999999991</v>
      </c>
      <c r="AL375" s="661"/>
      <c r="AM375" s="661"/>
      <c r="AN375" s="661"/>
      <c r="AO375" s="661"/>
      <c r="AP375" s="661"/>
      <c r="AQ375" s="661"/>
      <c r="AR375" s="661"/>
      <c r="AS375" s="661"/>
      <c r="AT375" s="661"/>
      <c r="AU375" s="661"/>
      <c r="AV375" s="661"/>
      <c r="AW375" s="661"/>
      <c r="AX375" s="661"/>
      <c r="AY375" s="661"/>
      <c r="AZ375" s="661"/>
      <c r="BA375" s="661"/>
      <c r="BB375" s="661"/>
      <c r="BC375" s="661"/>
      <c r="BD375" s="661"/>
      <c r="BE375" s="661"/>
      <c r="BF375" s="661"/>
    </row>
    <row r="376" spans="1:58" ht="62.25" x14ac:dyDescent="0.9">
      <c r="A376" s="430">
        <v>22</v>
      </c>
      <c r="B376" s="776">
        <f>DATOS!F29</f>
        <v>0</v>
      </c>
      <c r="C376" s="491">
        <v>6</v>
      </c>
      <c r="D376" s="492">
        <v>6</v>
      </c>
      <c r="E376" s="492">
        <v>6</v>
      </c>
      <c r="F376" s="493">
        <v>6</v>
      </c>
      <c r="G376" s="417">
        <f t="shared" si="103"/>
        <v>6</v>
      </c>
      <c r="H376" s="491">
        <v>6</v>
      </c>
      <c r="I376" s="492">
        <v>6</v>
      </c>
      <c r="J376" s="492">
        <v>6</v>
      </c>
      <c r="K376" s="493">
        <v>6</v>
      </c>
      <c r="L376" s="417">
        <f t="shared" si="104"/>
        <v>6</v>
      </c>
      <c r="M376" s="404">
        <f t="shared" si="115"/>
        <v>6</v>
      </c>
      <c r="N376" s="401" t="str">
        <f t="shared" si="100"/>
        <v>C+</v>
      </c>
      <c r="O376" s="396"/>
      <c r="P376" s="491">
        <v>6</v>
      </c>
      <c r="Q376" s="492">
        <v>6</v>
      </c>
      <c r="R376" s="492">
        <v>6</v>
      </c>
      <c r="S376" s="493">
        <v>6</v>
      </c>
      <c r="T376" s="420">
        <f t="shared" si="106"/>
        <v>6</v>
      </c>
      <c r="U376" s="491">
        <v>6</v>
      </c>
      <c r="V376" s="492">
        <v>6</v>
      </c>
      <c r="W376" s="492">
        <v>6</v>
      </c>
      <c r="X376" s="493">
        <v>6</v>
      </c>
      <c r="Y376" s="417">
        <f t="shared" si="107"/>
        <v>6</v>
      </c>
      <c r="Z376" s="404">
        <f t="shared" si="116"/>
        <v>6</v>
      </c>
      <c r="AA376" s="401" t="str">
        <f t="shared" si="101"/>
        <v>C+</v>
      </c>
      <c r="AB376" s="423">
        <v>6</v>
      </c>
      <c r="AC376" s="632">
        <v>6</v>
      </c>
      <c r="AD376" s="412" t="str">
        <f t="shared" si="102"/>
        <v>C+</v>
      </c>
      <c r="AE376" s="408">
        <f t="shared" si="109"/>
        <v>6</v>
      </c>
      <c r="AF376" s="288"/>
      <c r="AG376" s="468">
        <f t="shared" si="110"/>
        <v>6</v>
      </c>
      <c r="AH376" s="480">
        <f t="shared" si="111"/>
        <v>4.1999999999999993</v>
      </c>
      <c r="AI376" s="474">
        <f t="shared" si="112"/>
        <v>1.7999999999999998</v>
      </c>
      <c r="AJ376" s="477" t="str">
        <f t="shared" si="113"/>
        <v>C+</v>
      </c>
      <c r="AK376" s="483">
        <f t="shared" si="114"/>
        <v>5.9999999999999991</v>
      </c>
      <c r="AL376" s="661"/>
      <c r="AM376" s="661"/>
      <c r="AN376" s="661"/>
      <c r="AO376" s="661"/>
      <c r="AP376" s="661"/>
      <c r="AQ376" s="661"/>
      <c r="AR376" s="661"/>
      <c r="AS376" s="661"/>
      <c r="AT376" s="661"/>
      <c r="AU376" s="661"/>
      <c r="AV376" s="661"/>
      <c r="AW376" s="661"/>
      <c r="AX376" s="661"/>
      <c r="AY376" s="661"/>
      <c r="AZ376" s="661"/>
      <c r="BA376" s="661"/>
      <c r="BB376" s="661"/>
      <c r="BC376" s="661"/>
      <c r="BD376" s="661"/>
      <c r="BE376" s="661"/>
      <c r="BF376" s="661"/>
    </row>
    <row r="377" spans="1:58" ht="62.25" x14ac:dyDescent="0.9">
      <c r="A377" s="430">
        <v>23</v>
      </c>
      <c r="B377" s="776">
        <f>DATOS!F30</f>
        <v>0</v>
      </c>
      <c r="C377" s="491">
        <v>5</v>
      </c>
      <c r="D377" s="492">
        <v>5</v>
      </c>
      <c r="E377" s="492">
        <v>5</v>
      </c>
      <c r="F377" s="493">
        <v>5</v>
      </c>
      <c r="G377" s="417">
        <f t="shared" si="103"/>
        <v>5</v>
      </c>
      <c r="H377" s="491">
        <v>5</v>
      </c>
      <c r="I377" s="492">
        <v>5</v>
      </c>
      <c r="J377" s="492">
        <v>5</v>
      </c>
      <c r="K377" s="493">
        <v>5</v>
      </c>
      <c r="L377" s="417">
        <f t="shared" si="104"/>
        <v>5</v>
      </c>
      <c r="M377" s="404">
        <f t="shared" si="115"/>
        <v>5</v>
      </c>
      <c r="N377" s="401" t="str">
        <f t="shared" si="100"/>
        <v>C-</v>
      </c>
      <c r="O377" s="396"/>
      <c r="P377" s="491">
        <v>5</v>
      </c>
      <c r="Q377" s="492">
        <v>5</v>
      </c>
      <c r="R377" s="492">
        <v>5</v>
      </c>
      <c r="S377" s="493">
        <v>5</v>
      </c>
      <c r="T377" s="420">
        <f t="shared" si="106"/>
        <v>5</v>
      </c>
      <c r="U377" s="491">
        <v>5</v>
      </c>
      <c r="V377" s="492">
        <v>5</v>
      </c>
      <c r="W377" s="492">
        <v>5</v>
      </c>
      <c r="X377" s="493">
        <v>5</v>
      </c>
      <c r="Y377" s="417">
        <f t="shared" si="107"/>
        <v>5</v>
      </c>
      <c r="Z377" s="404">
        <f t="shared" si="116"/>
        <v>5</v>
      </c>
      <c r="AA377" s="401" t="str">
        <f t="shared" si="101"/>
        <v>C-</v>
      </c>
      <c r="AB377" s="423">
        <v>5</v>
      </c>
      <c r="AC377" s="632">
        <v>5</v>
      </c>
      <c r="AD377" s="412" t="str">
        <f t="shared" si="102"/>
        <v>C-</v>
      </c>
      <c r="AE377" s="408">
        <f t="shared" si="109"/>
        <v>5</v>
      </c>
      <c r="AF377" s="288"/>
      <c r="AG377" s="468">
        <f t="shared" si="110"/>
        <v>5</v>
      </c>
      <c r="AH377" s="480">
        <f t="shared" si="111"/>
        <v>3.5</v>
      </c>
      <c r="AI377" s="474">
        <f t="shared" si="112"/>
        <v>1.5</v>
      </c>
      <c r="AJ377" s="477" t="str">
        <f t="shared" si="113"/>
        <v>C-</v>
      </c>
      <c r="AK377" s="483">
        <f t="shared" si="114"/>
        <v>5</v>
      </c>
      <c r="AL377" s="661"/>
      <c r="AM377" s="661"/>
      <c r="AN377" s="661"/>
      <c r="AO377" s="661"/>
      <c r="AP377" s="661"/>
      <c r="AQ377" s="661"/>
      <c r="AR377" s="661"/>
      <c r="AS377" s="661"/>
      <c r="AT377" s="661"/>
      <c r="AU377" s="661"/>
      <c r="AV377" s="661"/>
      <c r="AW377" s="661"/>
      <c r="AX377" s="661"/>
      <c r="AY377" s="661"/>
      <c r="AZ377" s="661"/>
      <c r="BA377" s="661"/>
      <c r="BB377" s="661"/>
      <c r="BC377" s="661"/>
      <c r="BD377" s="661"/>
      <c r="BE377" s="661"/>
      <c r="BF377" s="661"/>
    </row>
    <row r="378" spans="1:58" ht="62.25" x14ac:dyDescent="0.9">
      <c r="A378" s="430">
        <v>24</v>
      </c>
      <c r="B378" s="776">
        <f>DATOS!F31</f>
        <v>0</v>
      </c>
      <c r="C378" s="491">
        <v>5</v>
      </c>
      <c r="D378" s="492">
        <v>5</v>
      </c>
      <c r="E378" s="492">
        <v>5</v>
      </c>
      <c r="F378" s="493">
        <v>5</v>
      </c>
      <c r="G378" s="417">
        <f t="shared" si="103"/>
        <v>5</v>
      </c>
      <c r="H378" s="491">
        <v>5</v>
      </c>
      <c r="I378" s="492">
        <v>5</v>
      </c>
      <c r="J378" s="492">
        <v>5</v>
      </c>
      <c r="K378" s="493">
        <v>5</v>
      </c>
      <c r="L378" s="417">
        <f t="shared" si="104"/>
        <v>5</v>
      </c>
      <c r="M378" s="404">
        <f t="shared" si="115"/>
        <v>5</v>
      </c>
      <c r="N378" s="401" t="str">
        <f t="shared" si="100"/>
        <v>C-</v>
      </c>
      <c r="O378" s="396"/>
      <c r="P378" s="491">
        <v>5</v>
      </c>
      <c r="Q378" s="492">
        <v>5</v>
      </c>
      <c r="R378" s="492">
        <v>5</v>
      </c>
      <c r="S378" s="493">
        <v>5</v>
      </c>
      <c r="T378" s="420">
        <f t="shared" si="106"/>
        <v>5</v>
      </c>
      <c r="U378" s="491">
        <v>5</v>
      </c>
      <c r="V378" s="492">
        <v>5</v>
      </c>
      <c r="W378" s="492">
        <v>5</v>
      </c>
      <c r="X378" s="493">
        <v>5</v>
      </c>
      <c r="Y378" s="417">
        <f t="shared" si="107"/>
        <v>5</v>
      </c>
      <c r="Z378" s="404">
        <f t="shared" si="116"/>
        <v>5</v>
      </c>
      <c r="AA378" s="401" t="str">
        <f t="shared" si="101"/>
        <v>C-</v>
      </c>
      <c r="AB378" s="423">
        <v>5</v>
      </c>
      <c r="AC378" s="632">
        <v>5</v>
      </c>
      <c r="AD378" s="412" t="str">
        <f t="shared" si="102"/>
        <v>C-</v>
      </c>
      <c r="AE378" s="408">
        <f t="shared" si="109"/>
        <v>5</v>
      </c>
      <c r="AF378" s="288"/>
      <c r="AG378" s="468">
        <f t="shared" si="110"/>
        <v>5</v>
      </c>
      <c r="AH378" s="480">
        <f t="shared" si="111"/>
        <v>3.5</v>
      </c>
      <c r="AI378" s="474">
        <f t="shared" si="112"/>
        <v>1.5</v>
      </c>
      <c r="AJ378" s="477" t="str">
        <f t="shared" si="113"/>
        <v>C-</v>
      </c>
      <c r="AK378" s="483">
        <f t="shared" si="114"/>
        <v>5</v>
      </c>
      <c r="AL378" s="661"/>
      <c r="AM378" s="661"/>
      <c r="AN378" s="661"/>
      <c r="AO378" s="661"/>
      <c r="AP378" s="661"/>
      <c r="AQ378" s="661"/>
      <c r="AR378" s="661"/>
      <c r="AS378" s="661"/>
      <c r="AT378" s="661"/>
      <c r="AU378" s="661"/>
      <c r="AV378" s="661"/>
      <c r="AW378" s="661"/>
      <c r="AX378" s="661"/>
      <c r="AY378" s="661"/>
      <c r="AZ378" s="661"/>
      <c r="BA378" s="661"/>
      <c r="BB378" s="661"/>
      <c r="BC378" s="661"/>
      <c r="BD378" s="661"/>
      <c r="BE378" s="661"/>
      <c r="BF378" s="661"/>
    </row>
    <row r="379" spans="1:58" ht="62.25" x14ac:dyDescent="0.9">
      <c r="A379" s="430">
        <v>25</v>
      </c>
      <c r="B379" s="776">
        <f>DATOS!F32</f>
        <v>0</v>
      </c>
      <c r="C379" s="491">
        <v>5</v>
      </c>
      <c r="D379" s="492">
        <v>5</v>
      </c>
      <c r="E379" s="492">
        <v>5</v>
      </c>
      <c r="F379" s="493">
        <v>5</v>
      </c>
      <c r="G379" s="417">
        <f t="shared" si="103"/>
        <v>5</v>
      </c>
      <c r="H379" s="491">
        <v>5</v>
      </c>
      <c r="I379" s="492">
        <v>5</v>
      </c>
      <c r="J379" s="492">
        <v>5</v>
      </c>
      <c r="K379" s="493">
        <v>5</v>
      </c>
      <c r="L379" s="417">
        <f t="shared" si="104"/>
        <v>5</v>
      </c>
      <c r="M379" s="404">
        <f t="shared" si="115"/>
        <v>5</v>
      </c>
      <c r="N379" s="401" t="str">
        <f t="shared" si="100"/>
        <v>C-</v>
      </c>
      <c r="O379" s="396"/>
      <c r="P379" s="491">
        <v>5</v>
      </c>
      <c r="Q379" s="492">
        <v>5</v>
      </c>
      <c r="R379" s="492">
        <v>5</v>
      </c>
      <c r="S379" s="493">
        <v>5</v>
      </c>
      <c r="T379" s="420">
        <f t="shared" si="106"/>
        <v>5</v>
      </c>
      <c r="U379" s="491">
        <v>5</v>
      </c>
      <c r="V379" s="492">
        <v>5</v>
      </c>
      <c r="W379" s="492">
        <v>5</v>
      </c>
      <c r="X379" s="493">
        <v>5</v>
      </c>
      <c r="Y379" s="417">
        <f t="shared" si="107"/>
        <v>5</v>
      </c>
      <c r="Z379" s="404">
        <f t="shared" si="116"/>
        <v>5</v>
      </c>
      <c r="AA379" s="401" t="str">
        <f t="shared" si="101"/>
        <v>C-</v>
      </c>
      <c r="AB379" s="423">
        <v>5</v>
      </c>
      <c r="AC379" s="632">
        <v>5</v>
      </c>
      <c r="AD379" s="412" t="str">
        <f t="shared" si="102"/>
        <v>C-</v>
      </c>
      <c r="AE379" s="408">
        <f t="shared" si="109"/>
        <v>5</v>
      </c>
      <c r="AF379" s="288"/>
      <c r="AG379" s="468">
        <f t="shared" si="110"/>
        <v>5</v>
      </c>
      <c r="AH379" s="480">
        <f t="shared" si="111"/>
        <v>3.5</v>
      </c>
      <c r="AI379" s="474">
        <f t="shared" si="112"/>
        <v>1.5</v>
      </c>
      <c r="AJ379" s="477" t="str">
        <f t="shared" si="113"/>
        <v>C-</v>
      </c>
      <c r="AK379" s="483">
        <f t="shared" si="114"/>
        <v>5</v>
      </c>
      <c r="AL379" s="661"/>
      <c r="AM379" s="661"/>
      <c r="AN379" s="661"/>
      <c r="AO379" s="661"/>
      <c r="AP379" s="661"/>
      <c r="AQ379" s="661"/>
      <c r="AR379" s="661"/>
      <c r="AS379" s="661"/>
      <c r="AT379" s="661"/>
      <c r="AU379" s="661"/>
      <c r="AV379" s="661"/>
      <c r="AW379" s="661"/>
      <c r="AX379" s="661"/>
      <c r="AY379" s="661"/>
      <c r="AZ379" s="661"/>
      <c r="BA379" s="661"/>
      <c r="BB379" s="661"/>
      <c r="BC379" s="661"/>
      <c r="BD379" s="661"/>
      <c r="BE379" s="661"/>
      <c r="BF379" s="661"/>
    </row>
    <row r="380" spans="1:58" ht="62.25" x14ac:dyDescent="0.9">
      <c r="A380" s="430">
        <v>26</v>
      </c>
      <c r="B380" s="776">
        <f>DATOS!F33</f>
        <v>0</v>
      </c>
      <c r="C380" s="491">
        <v>4</v>
      </c>
      <c r="D380" s="492">
        <v>4</v>
      </c>
      <c r="E380" s="492">
        <v>4</v>
      </c>
      <c r="F380" s="493">
        <v>4</v>
      </c>
      <c r="G380" s="417">
        <f t="shared" si="103"/>
        <v>4</v>
      </c>
      <c r="H380" s="491">
        <v>4</v>
      </c>
      <c r="I380" s="492">
        <v>4</v>
      </c>
      <c r="J380" s="492">
        <v>4</v>
      </c>
      <c r="K380" s="493">
        <v>4</v>
      </c>
      <c r="L380" s="417">
        <f t="shared" si="104"/>
        <v>4</v>
      </c>
      <c r="M380" s="404">
        <f t="shared" si="115"/>
        <v>4</v>
      </c>
      <c r="N380" s="401" t="str">
        <f t="shared" si="100"/>
        <v>D+</v>
      </c>
      <c r="O380" s="396"/>
      <c r="P380" s="491">
        <v>4</v>
      </c>
      <c r="Q380" s="492">
        <v>4</v>
      </c>
      <c r="R380" s="492">
        <v>4</v>
      </c>
      <c r="S380" s="493">
        <v>4</v>
      </c>
      <c r="T380" s="420">
        <f t="shared" si="106"/>
        <v>4</v>
      </c>
      <c r="U380" s="491">
        <v>4</v>
      </c>
      <c r="V380" s="492">
        <v>4</v>
      </c>
      <c r="W380" s="492">
        <v>4</v>
      </c>
      <c r="X380" s="493">
        <v>4</v>
      </c>
      <c r="Y380" s="417">
        <f t="shared" si="107"/>
        <v>4</v>
      </c>
      <c r="Z380" s="404">
        <f t="shared" si="116"/>
        <v>4</v>
      </c>
      <c r="AA380" s="401" t="str">
        <f t="shared" si="101"/>
        <v>D+</v>
      </c>
      <c r="AB380" s="423">
        <v>4</v>
      </c>
      <c r="AC380" s="632">
        <v>4</v>
      </c>
      <c r="AD380" s="412" t="str">
        <f t="shared" si="102"/>
        <v>D+</v>
      </c>
      <c r="AE380" s="408">
        <f t="shared" si="109"/>
        <v>4</v>
      </c>
      <c r="AF380" s="288"/>
      <c r="AG380" s="468">
        <f t="shared" si="110"/>
        <v>4</v>
      </c>
      <c r="AH380" s="480">
        <f t="shared" si="111"/>
        <v>2.8</v>
      </c>
      <c r="AI380" s="474">
        <f t="shared" si="112"/>
        <v>1.2</v>
      </c>
      <c r="AJ380" s="477" t="str">
        <f t="shared" si="113"/>
        <v>D+</v>
      </c>
      <c r="AK380" s="483">
        <f t="shared" si="114"/>
        <v>4</v>
      </c>
      <c r="AL380" s="661"/>
      <c r="AM380" s="661"/>
      <c r="AN380" s="661"/>
      <c r="AO380" s="661"/>
      <c r="AP380" s="661"/>
      <c r="AQ380" s="661"/>
      <c r="AR380" s="661"/>
      <c r="AS380" s="661"/>
      <c r="AT380" s="661"/>
      <c r="AU380" s="661"/>
      <c r="AV380" s="661"/>
      <c r="AW380" s="661"/>
      <c r="AX380" s="661"/>
      <c r="AY380" s="661"/>
      <c r="AZ380" s="661"/>
      <c r="BA380" s="661"/>
      <c r="BB380" s="661"/>
      <c r="BC380" s="661"/>
      <c r="BD380" s="661"/>
      <c r="BE380" s="661"/>
      <c r="BF380" s="661"/>
    </row>
    <row r="381" spans="1:58" ht="62.25" x14ac:dyDescent="0.9">
      <c r="A381" s="430">
        <v>27</v>
      </c>
      <c r="B381" s="776">
        <f>DATOS!F34</f>
        <v>0</v>
      </c>
      <c r="C381" s="491">
        <v>4</v>
      </c>
      <c r="D381" s="492">
        <v>4</v>
      </c>
      <c r="E381" s="492">
        <v>4</v>
      </c>
      <c r="F381" s="493">
        <v>4</v>
      </c>
      <c r="G381" s="417">
        <f t="shared" si="103"/>
        <v>4</v>
      </c>
      <c r="H381" s="491">
        <v>4</v>
      </c>
      <c r="I381" s="492">
        <v>4</v>
      </c>
      <c r="J381" s="492">
        <v>4</v>
      </c>
      <c r="K381" s="493">
        <v>4</v>
      </c>
      <c r="L381" s="417">
        <f t="shared" si="104"/>
        <v>4</v>
      </c>
      <c r="M381" s="404">
        <f t="shared" si="115"/>
        <v>4</v>
      </c>
      <c r="N381" s="401" t="str">
        <f t="shared" si="100"/>
        <v>D+</v>
      </c>
      <c r="O381" s="396"/>
      <c r="P381" s="491">
        <v>4</v>
      </c>
      <c r="Q381" s="492">
        <v>4</v>
      </c>
      <c r="R381" s="492">
        <v>4</v>
      </c>
      <c r="S381" s="493">
        <v>4</v>
      </c>
      <c r="T381" s="420">
        <f t="shared" si="106"/>
        <v>4</v>
      </c>
      <c r="U381" s="491">
        <v>4</v>
      </c>
      <c r="V381" s="492">
        <v>4</v>
      </c>
      <c r="W381" s="492">
        <v>4</v>
      </c>
      <c r="X381" s="493">
        <v>4</v>
      </c>
      <c r="Y381" s="417">
        <f t="shared" si="107"/>
        <v>4</v>
      </c>
      <c r="Z381" s="404">
        <f t="shared" si="116"/>
        <v>4</v>
      </c>
      <c r="AA381" s="401" t="str">
        <f t="shared" si="101"/>
        <v>D+</v>
      </c>
      <c r="AB381" s="423">
        <v>4</v>
      </c>
      <c r="AC381" s="632">
        <v>4</v>
      </c>
      <c r="AD381" s="412" t="str">
        <f t="shared" si="102"/>
        <v>D+</v>
      </c>
      <c r="AE381" s="408">
        <f t="shared" si="109"/>
        <v>4</v>
      </c>
      <c r="AF381" s="288"/>
      <c r="AG381" s="468">
        <f t="shared" si="110"/>
        <v>4</v>
      </c>
      <c r="AH381" s="480">
        <f t="shared" si="111"/>
        <v>2.8</v>
      </c>
      <c r="AI381" s="474">
        <f t="shared" si="112"/>
        <v>1.2</v>
      </c>
      <c r="AJ381" s="477" t="str">
        <f t="shared" si="113"/>
        <v>D+</v>
      </c>
      <c r="AK381" s="483">
        <f t="shared" si="114"/>
        <v>4</v>
      </c>
      <c r="AL381" s="661"/>
      <c r="AM381" s="661"/>
      <c r="AN381" s="661"/>
      <c r="AO381" s="661"/>
      <c r="AP381" s="661"/>
      <c r="AQ381" s="661"/>
      <c r="AR381" s="661"/>
      <c r="AS381" s="661"/>
      <c r="AT381" s="661"/>
      <c r="AU381" s="661"/>
      <c r="AV381" s="661"/>
      <c r="AW381" s="661"/>
      <c r="AX381" s="661"/>
      <c r="AY381" s="661"/>
      <c r="AZ381" s="661"/>
      <c r="BA381" s="661"/>
      <c r="BB381" s="661"/>
      <c r="BC381" s="661"/>
      <c r="BD381" s="661"/>
      <c r="BE381" s="661"/>
      <c r="BF381" s="661"/>
    </row>
    <row r="382" spans="1:58" ht="62.25" x14ac:dyDescent="0.9">
      <c r="A382" s="430">
        <v>28</v>
      </c>
      <c r="B382" s="776">
        <f>DATOS!F35</f>
        <v>0</v>
      </c>
      <c r="C382" s="491">
        <v>4</v>
      </c>
      <c r="D382" s="492">
        <v>4</v>
      </c>
      <c r="E382" s="492">
        <v>4</v>
      </c>
      <c r="F382" s="493">
        <v>4</v>
      </c>
      <c r="G382" s="417">
        <f t="shared" si="103"/>
        <v>4</v>
      </c>
      <c r="H382" s="491">
        <v>4</v>
      </c>
      <c r="I382" s="492">
        <v>4</v>
      </c>
      <c r="J382" s="492">
        <v>4</v>
      </c>
      <c r="K382" s="493">
        <v>4</v>
      </c>
      <c r="L382" s="417">
        <f t="shared" si="104"/>
        <v>4</v>
      </c>
      <c r="M382" s="404">
        <f t="shared" si="115"/>
        <v>4</v>
      </c>
      <c r="N382" s="401" t="str">
        <f t="shared" si="100"/>
        <v>D+</v>
      </c>
      <c r="O382" s="396"/>
      <c r="P382" s="491">
        <v>4</v>
      </c>
      <c r="Q382" s="492">
        <v>4</v>
      </c>
      <c r="R382" s="492">
        <v>4</v>
      </c>
      <c r="S382" s="493">
        <v>4</v>
      </c>
      <c r="T382" s="420">
        <f t="shared" si="106"/>
        <v>4</v>
      </c>
      <c r="U382" s="491">
        <v>4</v>
      </c>
      <c r="V382" s="492">
        <v>4</v>
      </c>
      <c r="W382" s="492">
        <v>4</v>
      </c>
      <c r="X382" s="493">
        <v>4</v>
      </c>
      <c r="Y382" s="417">
        <f t="shared" si="107"/>
        <v>4</v>
      </c>
      <c r="Z382" s="404">
        <f t="shared" si="116"/>
        <v>4</v>
      </c>
      <c r="AA382" s="401" t="str">
        <f t="shared" si="101"/>
        <v>D+</v>
      </c>
      <c r="AB382" s="423">
        <v>4</v>
      </c>
      <c r="AC382" s="632">
        <v>4</v>
      </c>
      <c r="AD382" s="412" t="str">
        <f t="shared" si="102"/>
        <v>D+</v>
      </c>
      <c r="AE382" s="408">
        <f t="shared" si="109"/>
        <v>4</v>
      </c>
      <c r="AF382" s="288"/>
      <c r="AG382" s="468">
        <f t="shared" si="110"/>
        <v>4</v>
      </c>
      <c r="AH382" s="480">
        <f t="shared" si="111"/>
        <v>2.8</v>
      </c>
      <c r="AI382" s="474">
        <f t="shared" si="112"/>
        <v>1.2</v>
      </c>
      <c r="AJ382" s="477" t="str">
        <f t="shared" si="113"/>
        <v>D+</v>
      </c>
      <c r="AK382" s="483">
        <f t="shared" si="114"/>
        <v>4</v>
      </c>
      <c r="AL382" s="661"/>
      <c r="AM382" s="661"/>
      <c r="AN382" s="661"/>
      <c r="AO382" s="661"/>
      <c r="AP382" s="661"/>
      <c r="AQ382" s="661"/>
      <c r="AR382" s="661"/>
      <c r="AS382" s="661"/>
      <c r="AT382" s="661"/>
      <c r="AU382" s="661"/>
      <c r="AV382" s="661"/>
      <c r="AW382" s="661"/>
      <c r="AX382" s="661"/>
      <c r="AY382" s="661"/>
      <c r="AZ382" s="661"/>
      <c r="BA382" s="661"/>
      <c r="BB382" s="661"/>
      <c r="BC382" s="661"/>
      <c r="BD382" s="661"/>
      <c r="BE382" s="661"/>
      <c r="BF382" s="661"/>
    </row>
    <row r="383" spans="1:58" ht="62.25" x14ac:dyDescent="0.9">
      <c r="A383" s="430">
        <v>29</v>
      </c>
      <c r="B383" s="776">
        <f>DATOS!F36</f>
        <v>0</v>
      </c>
      <c r="C383" s="491">
        <v>5</v>
      </c>
      <c r="D383" s="492">
        <v>5</v>
      </c>
      <c r="E383" s="492">
        <v>5</v>
      </c>
      <c r="F383" s="493">
        <v>5</v>
      </c>
      <c r="G383" s="417">
        <f t="shared" si="103"/>
        <v>5</v>
      </c>
      <c r="H383" s="491">
        <v>5</v>
      </c>
      <c r="I383" s="492">
        <v>5</v>
      </c>
      <c r="J383" s="492">
        <v>5</v>
      </c>
      <c r="K383" s="493">
        <v>5</v>
      </c>
      <c r="L383" s="417">
        <f t="shared" si="104"/>
        <v>5</v>
      </c>
      <c r="M383" s="404">
        <f t="shared" si="115"/>
        <v>5</v>
      </c>
      <c r="N383" s="401" t="str">
        <f t="shared" si="100"/>
        <v>C-</v>
      </c>
      <c r="O383" s="396"/>
      <c r="P383" s="491">
        <v>5</v>
      </c>
      <c r="Q383" s="492">
        <v>5</v>
      </c>
      <c r="R383" s="492">
        <v>5</v>
      </c>
      <c r="S383" s="493">
        <v>5</v>
      </c>
      <c r="T383" s="420">
        <f t="shared" si="106"/>
        <v>5</v>
      </c>
      <c r="U383" s="491">
        <v>5</v>
      </c>
      <c r="V383" s="492">
        <v>5</v>
      </c>
      <c r="W383" s="492">
        <v>5</v>
      </c>
      <c r="X383" s="493">
        <v>5</v>
      </c>
      <c r="Y383" s="417">
        <f t="shared" si="107"/>
        <v>5</v>
      </c>
      <c r="Z383" s="404">
        <f t="shared" si="116"/>
        <v>5</v>
      </c>
      <c r="AA383" s="401" t="str">
        <f t="shared" si="101"/>
        <v>C-</v>
      </c>
      <c r="AB383" s="423">
        <v>5</v>
      </c>
      <c r="AC383" s="632">
        <v>5</v>
      </c>
      <c r="AD383" s="412" t="str">
        <f t="shared" si="102"/>
        <v>C-</v>
      </c>
      <c r="AE383" s="408">
        <f t="shared" si="109"/>
        <v>5</v>
      </c>
      <c r="AF383" s="288"/>
      <c r="AG383" s="468">
        <f t="shared" si="110"/>
        <v>5</v>
      </c>
      <c r="AH383" s="480">
        <f t="shared" si="111"/>
        <v>3.5</v>
      </c>
      <c r="AI383" s="474">
        <f t="shared" si="112"/>
        <v>1.5</v>
      </c>
      <c r="AJ383" s="477" t="str">
        <f t="shared" si="113"/>
        <v>C-</v>
      </c>
      <c r="AK383" s="483">
        <f t="shared" si="114"/>
        <v>5</v>
      </c>
      <c r="AL383" s="661"/>
      <c r="AM383" s="661"/>
      <c r="AN383" s="661"/>
      <c r="AO383" s="661"/>
      <c r="AP383" s="661"/>
      <c r="AQ383" s="661"/>
      <c r="AR383" s="661"/>
      <c r="AS383" s="661"/>
      <c r="AT383" s="661"/>
      <c r="AU383" s="661"/>
      <c r="AV383" s="661"/>
      <c r="AW383" s="661"/>
      <c r="AX383" s="661"/>
      <c r="AY383" s="661"/>
      <c r="AZ383" s="661"/>
      <c r="BA383" s="661"/>
      <c r="BB383" s="661"/>
      <c r="BC383" s="661"/>
      <c r="BD383" s="661"/>
      <c r="BE383" s="661"/>
      <c r="BF383" s="661"/>
    </row>
    <row r="384" spans="1:58" ht="62.25" x14ac:dyDescent="0.9">
      <c r="A384" s="430">
        <v>30</v>
      </c>
      <c r="B384" s="776">
        <f>DATOS!F37</f>
        <v>0</v>
      </c>
      <c r="C384" s="491">
        <v>3</v>
      </c>
      <c r="D384" s="492">
        <v>3</v>
      </c>
      <c r="E384" s="492">
        <v>3</v>
      </c>
      <c r="F384" s="493">
        <v>3</v>
      </c>
      <c r="G384" s="417">
        <f t="shared" si="103"/>
        <v>3</v>
      </c>
      <c r="H384" s="491">
        <v>3</v>
      </c>
      <c r="I384" s="492">
        <v>3</v>
      </c>
      <c r="J384" s="492">
        <v>3</v>
      </c>
      <c r="K384" s="493">
        <v>3</v>
      </c>
      <c r="L384" s="417">
        <f t="shared" si="104"/>
        <v>3</v>
      </c>
      <c r="M384" s="404">
        <f t="shared" si="115"/>
        <v>3</v>
      </c>
      <c r="N384" s="401" t="str">
        <f t="shared" si="100"/>
        <v>D-</v>
      </c>
      <c r="O384" s="396"/>
      <c r="P384" s="491">
        <v>3</v>
      </c>
      <c r="Q384" s="492">
        <v>3</v>
      </c>
      <c r="R384" s="492">
        <v>3</v>
      </c>
      <c r="S384" s="493">
        <v>3</v>
      </c>
      <c r="T384" s="420">
        <f t="shared" si="106"/>
        <v>3</v>
      </c>
      <c r="U384" s="491">
        <v>3</v>
      </c>
      <c r="V384" s="492">
        <v>3</v>
      </c>
      <c r="W384" s="492">
        <v>3</v>
      </c>
      <c r="X384" s="493">
        <v>3</v>
      </c>
      <c r="Y384" s="417">
        <f t="shared" si="107"/>
        <v>3</v>
      </c>
      <c r="Z384" s="404">
        <f t="shared" si="116"/>
        <v>3</v>
      </c>
      <c r="AA384" s="401" t="str">
        <f t="shared" si="101"/>
        <v>D-</v>
      </c>
      <c r="AB384" s="423">
        <v>3</v>
      </c>
      <c r="AC384" s="632">
        <v>3</v>
      </c>
      <c r="AD384" s="412" t="str">
        <f t="shared" si="102"/>
        <v>D-</v>
      </c>
      <c r="AE384" s="408">
        <f t="shared" si="109"/>
        <v>3</v>
      </c>
      <c r="AF384" s="288"/>
      <c r="AG384" s="468">
        <f t="shared" si="110"/>
        <v>3</v>
      </c>
      <c r="AH384" s="480">
        <f t="shared" si="111"/>
        <v>2.0999999999999996</v>
      </c>
      <c r="AI384" s="474">
        <f t="shared" si="112"/>
        <v>0.89999999999999991</v>
      </c>
      <c r="AJ384" s="477" t="str">
        <f t="shared" si="113"/>
        <v>D-</v>
      </c>
      <c r="AK384" s="483">
        <f t="shared" si="114"/>
        <v>2.9999999999999996</v>
      </c>
      <c r="AL384" s="661"/>
      <c r="AM384" s="661"/>
      <c r="AN384" s="661"/>
      <c r="AO384" s="661"/>
      <c r="AP384" s="661"/>
      <c r="AQ384" s="661"/>
      <c r="AR384" s="661"/>
      <c r="AS384" s="661"/>
      <c r="AT384" s="661"/>
      <c r="AU384" s="661"/>
      <c r="AV384" s="661"/>
      <c r="AW384" s="661"/>
      <c r="AX384" s="661"/>
      <c r="AY384" s="661"/>
      <c r="AZ384" s="661"/>
      <c r="BA384" s="661"/>
      <c r="BB384" s="661"/>
      <c r="BC384" s="661"/>
      <c r="BD384" s="661"/>
      <c r="BE384" s="661"/>
      <c r="BF384" s="661"/>
    </row>
    <row r="385" spans="1:58" ht="62.25" x14ac:dyDescent="0.9">
      <c r="A385" s="430">
        <v>31</v>
      </c>
      <c r="B385" s="776">
        <f>DATOS!F38</f>
        <v>0</v>
      </c>
      <c r="C385" s="491">
        <v>3</v>
      </c>
      <c r="D385" s="492">
        <v>3</v>
      </c>
      <c r="E385" s="492">
        <v>3</v>
      </c>
      <c r="F385" s="493">
        <v>3</v>
      </c>
      <c r="G385" s="417">
        <f t="shared" si="103"/>
        <v>3</v>
      </c>
      <c r="H385" s="491">
        <v>3</v>
      </c>
      <c r="I385" s="492">
        <v>3</v>
      </c>
      <c r="J385" s="492">
        <v>3</v>
      </c>
      <c r="K385" s="493">
        <v>3</v>
      </c>
      <c r="L385" s="417">
        <f t="shared" si="104"/>
        <v>3</v>
      </c>
      <c r="M385" s="404">
        <f t="shared" si="115"/>
        <v>3</v>
      </c>
      <c r="N385" s="401" t="str">
        <f t="shared" si="100"/>
        <v>D-</v>
      </c>
      <c r="O385" s="396"/>
      <c r="P385" s="491">
        <v>3</v>
      </c>
      <c r="Q385" s="492">
        <v>3</v>
      </c>
      <c r="R385" s="492">
        <v>3</v>
      </c>
      <c r="S385" s="493">
        <v>3</v>
      </c>
      <c r="T385" s="420">
        <f t="shared" si="106"/>
        <v>3</v>
      </c>
      <c r="U385" s="491">
        <v>3</v>
      </c>
      <c r="V385" s="492">
        <v>3</v>
      </c>
      <c r="W385" s="492">
        <v>3</v>
      </c>
      <c r="X385" s="493">
        <v>3</v>
      </c>
      <c r="Y385" s="417">
        <f t="shared" si="107"/>
        <v>3</v>
      </c>
      <c r="Z385" s="404">
        <f t="shared" si="116"/>
        <v>3</v>
      </c>
      <c r="AA385" s="401" t="str">
        <f t="shared" si="101"/>
        <v>D-</v>
      </c>
      <c r="AB385" s="423">
        <v>3</v>
      </c>
      <c r="AC385" s="632">
        <v>3</v>
      </c>
      <c r="AD385" s="412" t="str">
        <f t="shared" si="102"/>
        <v>D-</v>
      </c>
      <c r="AE385" s="408">
        <f t="shared" si="109"/>
        <v>3</v>
      </c>
      <c r="AF385" s="288"/>
      <c r="AG385" s="468">
        <f t="shared" si="110"/>
        <v>3</v>
      </c>
      <c r="AH385" s="480">
        <f t="shared" si="111"/>
        <v>2.0999999999999996</v>
      </c>
      <c r="AI385" s="474">
        <f t="shared" si="112"/>
        <v>0.89999999999999991</v>
      </c>
      <c r="AJ385" s="477" t="str">
        <f t="shared" si="113"/>
        <v>D-</v>
      </c>
      <c r="AK385" s="483">
        <f t="shared" si="114"/>
        <v>2.9999999999999996</v>
      </c>
      <c r="AL385" s="661"/>
      <c r="AM385" s="661"/>
      <c r="AN385" s="661"/>
      <c r="AO385" s="661"/>
      <c r="AP385" s="661"/>
      <c r="AQ385" s="661"/>
      <c r="AR385" s="661"/>
      <c r="AS385" s="661"/>
      <c r="AT385" s="661"/>
      <c r="AU385" s="661"/>
      <c r="AV385" s="661"/>
      <c r="AW385" s="661"/>
      <c r="AX385" s="661"/>
      <c r="AY385" s="661"/>
      <c r="AZ385" s="661"/>
      <c r="BA385" s="661"/>
      <c r="BB385" s="661"/>
      <c r="BC385" s="661"/>
      <c r="BD385" s="661"/>
      <c r="BE385" s="661"/>
      <c r="BF385" s="661"/>
    </row>
    <row r="386" spans="1:58" ht="62.25" x14ac:dyDescent="0.9">
      <c r="A386" s="430">
        <v>32</v>
      </c>
      <c r="B386" s="776">
        <f>DATOS!F39</f>
        <v>0</v>
      </c>
      <c r="C386" s="491">
        <v>3</v>
      </c>
      <c r="D386" s="492">
        <v>3</v>
      </c>
      <c r="E386" s="492">
        <v>3</v>
      </c>
      <c r="F386" s="493">
        <v>3</v>
      </c>
      <c r="G386" s="417">
        <f t="shared" si="103"/>
        <v>3</v>
      </c>
      <c r="H386" s="491">
        <v>3</v>
      </c>
      <c r="I386" s="492">
        <v>3</v>
      </c>
      <c r="J386" s="492">
        <v>3</v>
      </c>
      <c r="K386" s="493">
        <v>3</v>
      </c>
      <c r="L386" s="417">
        <f t="shared" si="104"/>
        <v>3</v>
      </c>
      <c r="M386" s="404">
        <f t="shared" si="115"/>
        <v>3</v>
      </c>
      <c r="N386" s="401" t="str">
        <f t="shared" si="100"/>
        <v>D-</v>
      </c>
      <c r="O386" s="396"/>
      <c r="P386" s="491">
        <v>3</v>
      </c>
      <c r="Q386" s="492">
        <v>3</v>
      </c>
      <c r="R386" s="492">
        <v>3</v>
      </c>
      <c r="S386" s="493">
        <v>3</v>
      </c>
      <c r="T386" s="420">
        <f t="shared" si="106"/>
        <v>3</v>
      </c>
      <c r="U386" s="491">
        <v>3</v>
      </c>
      <c r="V386" s="492">
        <v>3</v>
      </c>
      <c r="W386" s="492">
        <v>3</v>
      </c>
      <c r="X386" s="493">
        <v>3</v>
      </c>
      <c r="Y386" s="417">
        <f t="shared" si="107"/>
        <v>3</v>
      </c>
      <c r="Z386" s="404">
        <f t="shared" si="116"/>
        <v>3</v>
      </c>
      <c r="AA386" s="401" t="str">
        <f t="shared" si="101"/>
        <v>D-</v>
      </c>
      <c r="AB386" s="423">
        <v>3</v>
      </c>
      <c r="AC386" s="632">
        <v>3</v>
      </c>
      <c r="AD386" s="412" t="str">
        <f t="shared" si="102"/>
        <v>D-</v>
      </c>
      <c r="AE386" s="408">
        <f t="shared" si="109"/>
        <v>3</v>
      </c>
      <c r="AF386" s="288"/>
      <c r="AG386" s="468">
        <f t="shared" si="110"/>
        <v>3</v>
      </c>
      <c r="AH386" s="480">
        <f t="shared" si="111"/>
        <v>2.0999999999999996</v>
      </c>
      <c r="AI386" s="474">
        <f t="shared" si="112"/>
        <v>0.89999999999999991</v>
      </c>
      <c r="AJ386" s="477" t="str">
        <f t="shared" si="113"/>
        <v>D-</v>
      </c>
      <c r="AK386" s="483">
        <f t="shared" si="114"/>
        <v>2.9999999999999996</v>
      </c>
      <c r="AL386" s="661"/>
      <c r="AM386" s="661"/>
      <c r="AN386" s="661"/>
      <c r="AO386" s="661"/>
      <c r="AP386" s="661"/>
      <c r="AQ386" s="661"/>
      <c r="AR386" s="661"/>
      <c r="AS386" s="661"/>
      <c r="AT386" s="661"/>
      <c r="AU386" s="661"/>
      <c r="AV386" s="661"/>
      <c r="AW386" s="661"/>
      <c r="AX386" s="661"/>
      <c r="AY386" s="661"/>
      <c r="AZ386" s="661"/>
      <c r="BA386" s="661"/>
      <c r="BB386" s="661"/>
      <c r="BC386" s="661"/>
      <c r="BD386" s="661"/>
      <c r="BE386" s="661"/>
      <c r="BF386" s="661"/>
    </row>
    <row r="387" spans="1:58" ht="62.25" x14ac:dyDescent="0.9">
      <c r="A387" s="430">
        <v>33</v>
      </c>
      <c r="B387" s="776">
        <f>DATOS!F40</f>
        <v>0</v>
      </c>
      <c r="C387" s="491">
        <v>4</v>
      </c>
      <c r="D387" s="492">
        <v>4</v>
      </c>
      <c r="E387" s="492">
        <v>4</v>
      </c>
      <c r="F387" s="493">
        <v>4</v>
      </c>
      <c r="G387" s="417">
        <f t="shared" si="103"/>
        <v>4</v>
      </c>
      <c r="H387" s="491">
        <v>4</v>
      </c>
      <c r="I387" s="492">
        <v>4</v>
      </c>
      <c r="J387" s="492">
        <v>4</v>
      </c>
      <c r="K387" s="493">
        <v>4</v>
      </c>
      <c r="L387" s="417">
        <f t="shared" si="104"/>
        <v>4</v>
      </c>
      <c r="M387" s="404">
        <f t="shared" si="115"/>
        <v>4</v>
      </c>
      <c r="N387" s="401" t="str">
        <f t="shared" si="100"/>
        <v>D+</v>
      </c>
      <c r="O387" s="396"/>
      <c r="P387" s="491">
        <v>4</v>
      </c>
      <c r="Q387" s="492">
        <v>4</v>
      </c>
      <c r="R387" s="492">
        <v>4</v>
      </c>
      <c r="S387" s="493">
        <v>4</v>
      </c>
      <c r="T387" s="420">
        <f t="shared" si="106"/>
        <v>4</v>
      </c>
      <c r="U387" s="491">
        <v>4</v>
      </c>
      <c r="V387" s="492">
        <v>4</v>
      </c>
      <c r="W387" s="492">
        <v>4</v>
      </c>
      <c r="X387" s="493">
        <v>4</v>
      </c>
      <c r="Y387" s="417">
        <f t="shared" si="107"/>
        <v>4</v>
      </c>
      <c r="Z387" s="404">
        <f t="shared" si="116"/>
        <v>4</v>
      </c>
      <c r="AA387" s="401" t="str">
        <f t="shared" si="101"/>
        <v>D+</v>
      </c>
      <c r="AB387" s="423">
        <v>4</v>
      </c>
      <c r="AC387" s="632">
        <v>4</v>
      </c>
      <c r="AD387" s="412" t="str">
        <f t="shared" si="102"/>
        <v>D+</v>
      </c>
      <c r="AE387" s="408">
        <f t="shared" si="109"/>
        <v>4</v>
      </c>
      <c r="AF387" s="288"/>
      <c r="AG387" s="468">
        <f t="shared" si="110"/>
        <v>4</v>
      </c>
      <c r="AH387" s="480">
        <f t="shared" si="111"/>
        <v>2.8</v>
      </c>
      <c r="AI387" s="474">
        <f t="shared" si="112"/>
        <v>1.2</v>
      </c>
      <c r="AJ387" s="477" t="str">
        <f t="shared" si="113"/>
        <v>D+</v>
      </c>
      <c r="AK387" s="483">
        <f t="shared" si="114"/>
        <v>4</v>
      </c>
      <c r="AL387" s="661"/>
      <c r="AM387" s="661"/>
      <c r="AN387" s="661"/>
      <c r="AO387" s="661"/>
      <c r="AP387" s="661"/>
      <c r="AQ387" s="661"/>
      <c r="AR387" s="661"/>
      <c r="AS387" s="661"/>
      <c r="AT387" s="661"/>
      <c r="AU387" s="661"/>
      <c r="AV387" s="661"/>
      <c r="AW387" s="661"/>
      <c r="AX387" s="661"/>
      <c r="AY387" s="661"/>
      <c r="AZ387" s="661"/>
      <c r="BA387" s="661"/>
      <c r="BB387" s="661"/>
      <c r="BC387" s="661"/>
      <c r="BD387" s="661"/>
      <c r="BE387" s="661"/>
      <c r="BF387" s="661"/>
    </row>
    <row r="388" spans="1:58" ht="62.25" x14ac:dyDescent="0.9">
      <c r="A388" s="430">
        <v>34</v>
      </c>
      <c r="B388" s="776">
        <f>DATOS!F41</f>
        <v>0</v>
      </c>
      <c r="C388" s="491">
        <v>2</v>
      </c>
      <c r="D388" s="492">
        <v>2</v>
      </c>
      <c r="E388" s="492">
        <v>2</v>
      </c>
      <c r="F388" s="493">
        <v>2</v>
      </c>
      <c r="G388" s="417">
        <f t="shared" si="103"/>
        <v>2</v>
      </c>
      <c r="H388" s="491">
        <v>2</v>
      </c>
      <c r="I388" s="492">
        <v>2</v>
      </c>
      <c r="J388" s="492">
        <v>2</v>
      </c>
      <c r="K388" s="493">
        <v>2</v>
      </c>
      <c r="L388" s="417">
        <f t="shared" si="104"/>
        <v>2</v>
      </c>
      <c r="M388" s="404">
        <f t="shared" si="115"/>
        <v>2</v>
      </c>
      <c r="N388" s="401" t="str">
        <f t="shared" si="100"/>
        <v>E+</v>
      </c>
      <c r="O388" s="396"/>
      <c r="P388" s="491">
        <v>2</v>
      </c>
      <c r="Q388" s="492">
        <v>2</v>
      </c>
      <c r="R388" s="492">
        <v>2</v>
      </c>
      <c r="S388" s="493">
        <v>2</v>
      </c>
      <c r="T388" s="420">
        <f t="shared" si="106"/>
        <v>2</v>
      </c>
      <c r="U388" s="491">
        <v>2</v>
      </c>
      <c r="V388" s="492">
        <v>2</v>
      </c>
      <c r="W388" s="492">
        <v>2</v>
      </c>
      <c r="X388" s="493">
        <v>2</v>
      </c>
      <c r="Y388" s="417">
        <f t="shared" si="107"/>
        <v>2</v>
      </c>
      <c r="Z388" s="404">
        <f t="shared" si="116"/>
        <v>2</v>
      </c>
      <c r="AA388" s="401" t="str">
        <f t="shared" si="101"/>
        <v>E+</v>
      </c>
      <c r="AB388" s="423">
        <v>2</v>
      </c>
      <c r="AC388" s="632">
        <v>2</v>
      </c>
      <c r="AD388" s="412" t="str">
        <f t="shared" si="102"/>
        <v>E+</v>
      </c>
      <c r="AE388" s="408">
        <f t="shared" si="109"/>
        <v>2</v>
      </c>
      <c r="AF388" s="288"/>
      <c r="AG388" s="468">
        <f t="shared" si="110"/>
        <v>2</v>
      </c>
      <c r="AH388" s="480">
        <f t="shared" si="111"/>
        <v>1.4</v>
      </c>
      <c r="AI388" s="474">
        <f t="shared" si="112"/>
        <v>0.6</v>
      </c>
      <c r="AJ388" s="477" t="str">
        <f t="shared" si="113"/>
        <v>E+</v>
      </c>
      <c r="AK388" s="483">
        <f t="shared" si="114"/>
        <v>2</v>
      </c>
      <c r="AL388" s="661"/>
      <c r="AM388" s="661"/>
      <c r="AN388" s="661"/>
      <c r="AO388" s="661"/>
      <c r="AP388" s="661"/>
      <c r="AQ388" s="661"/>
      <c r="AR388" s="661"/>
      <c r="AS388" s="661"/>
      <c r="AT388" s="661"/>
      <c r="AU388" s="661"/>
      <c r="AV388" s="661"/>
      <c r="AW388" s="661"/>
      <c r="AX388" s="661"/>
      <c r="AY388" s="661"/>
      <c r="AZ388" s="661"/>
      <c r="BA388" s="661"/>
      <c r="BB388" s="661"/>
      <c r="BC388" s="661"/>
      <c r="BD388" s="661"/>
      <c r="BE388" s="661"/>
      <c r="BF388" s="661"/>
    </row>
    <row r="389" spans="1:58" ht="62.25" x14ac:dyDescent="0.9">
      <c r="A389" s="430">
        <v>35</v>
      </c>
      <c r="B389" s="776">
        <f>DATOS!F42</f>
        <v>0</v>
      </c>
      <c r="C389" s="491">
        <v>2</v>
      </c>
      <c r="D389" s="492">
        <v>2</v>
      </c>
      <c r="E389" s="492">
        <v>2</v>
      </c>
      <c r="F389" s="493">
        <v>2</v>
      </c>
      <c r="G389" s="417">
        <f t="shared" si="103"/>
        <v>2</v>
      </c>
      <c r="H389" s="491">
        <v>2</v>
      </c>
      <c r="I389" s="492">
        <v>2</v>
      </c>
      <c r="J389" s="492">
        <v>2</v>
      </c>
      <c r="K389" s="493">
        <v>2</v>
      </c>
      <c r="L389" s="417">
        <f t="shared" si="104"/>
        <v>2</v>
      </c>
      <c r="M389" s="404">
        <f t="shared" si="115"/>
        <v>2</v>
      </c>
      <c r="N389" s="401" t="str">
        <f t="shared" si="100"/>
        <v>E+</v>
      </c>
      <c r="O389" s="396"/>
      <c r="P389" s="491">
        <v>2</v>
      </c>
      <c r="Q389" s="492">
        <v>2</v>
      </c>
      <c r="R389" s="492">
        <v>2</v>
      </c>
      <c r="S389" s="493">
        <v>2</v>
      </c>
      <c r="T389" s="420">
        <f t="shared" si="106"/>
        <v>2</v>
      </c>
      <c r="U389" s="491">
        <v>2</v>
      </c>
      <c r="V389" s="492">
        <v>2</v>
      </c>
      <c r="W389" s="492">
        <v>2</v>
      </c>
      <c r="X389" s="493">
        <v>2</v>
      </c>
      <c r="Y389" s="417">
        <f t="shared" si="107"/>
        <v>2</v>
      </c>
      <c r="Z389" s="404">
        <f t="shared" si="116"/>
        <v>2</v>
      </c>
      <c r="AA389" s="401" t="str">
        <f t="shared" si="101"/>
        <v>E+</v>
      </c>
      <c r="AB389" s="423">
        <v>2</v>
      </c>
      <c r="AC389" s="632">
        <v>2</v>
      </c>
      <c r="AD389" s="412" t="str">
        <f t="shared" si="102"/>
        <v>E+</v>
      </c>
      <c r="AE389" s="408">
        <f t="shared" si="109"/>
        <v>2</v>
      </c>
      <c r="AF389" s="288"/>
      <c r="AG389" s="468">
        <f t="shared" si="110"/>
        <v>2</v>
      </c>
      <c r="AH389" s="480">
        <f t="shared" si="111"/>
        <v>1.4</v>
      </c>
      <c r="AI389" s="474">
        <f t="shared" si="112"/>
        <v>0.6</v>
      </c>
      <c r="AJ389" s="477" t="str">
        <f t="shared" si="113"/>
        <v>E+</v>
      </c>
      <c r="AK389" s="483">
        <f t="shared" si="114"/>
        <v>2</v>
      </c>
      <c r="AL389" s="661"/>
      <c r="AM389" s="661"/>
      <c r="AN389" s="661"/>
      <c r="AO389" s="661"/>
      <c r="AP389" s="661"/>
      <c r="AQ389" s="661"/>
      <c r="AR389" s="661"/>
      <c r="AS389" s="661"/>
      <c r="AT389" s="661"/>
      <c r="AU389" s="661"/>
      <c r="AV389" s="661"/>
      <c r="AW389" s="661"/>
      <c r="AX389" s="661"/>
      <c r="AY389" s="661"/>
      <c r="AZ389" s="661"/>
      <c r="BA389" s="661"/>
      <c r="BB389" s="661"/>
      <c r="BC389" s="661"/>
      <c r="BD389" s="661"/>
      <c r="BE389" s="661"/>
      <c r="BF389" s="661"/>
    </row>
    <row r="390" spans="1:58" ht="62.25" x14ac:dyDescent="0.9">
      <c r="A390" s="430">
        <v>36</v>
      </c>
      <c r="B390" s="776">
        <f>DATOS!F43</f>
        <v>0</v>
      </c>
      <c r="C390" s="491">
        <v>2</v>
      </c>
      <c r="D390" s="492">
        <v>2</v>
      </c>
      <c r="E390" s="492">
        <v>2</v>
      </c>
      <c r="F390" s="493">
        <v>2</v>
      </c>
      <c r="G390" s="417">
        <f t="shared" si="103"/>
        <v>2</v>
      </c>
      <c r="H390" s="491">
        <v>2</v>
      </c>
      <c r="I390" s="492">
        <v>2</v>
      </c>
      <c r="J390" s="492">
        <v>2</v>
      </c>
      <c r="K390" s="493">
        <v>2</v>
      </c>
      <c r="L390" s="417">
        <f t="shared" si="104"/>
        <v>2</v>
      </c>
      <c r="M390" s="404">
        <f t="shared" si="115"/>
        <v>2</v>
      </c>
      <c r="N390" s="401" t="str">
        <f t="shared" si="100"/>
        <v>E+</v>
      </c>
      <c r="O390" s="396"/>
      <c r="P390" s="491">
        <v>2</v>
      </c>
      <c r="Q390" s="492">
        <v>2</v>
      </c>
      <c r="R390" s="492">
        <v>2</v>
      </c>
      <c r="S390" s="493">
        <v>2</v>
      </c>
      <c r="T390" s="420">
        <f t="shared" si="106"/>
        <v>2</v>
      </c>
      <c r="U390" s="491">
        <v>2</v>
      </c>
      <c r="V390" s="492">
        <v>2</v>
      </c>
      <c r="W390" s="492">
        <v>2</v>
      </c>
      <c r="X390" s="493">
        <v>2</v>
      </c>
      <c r="Y390" s="417">
        <f t="shared" si="107"/>
        <v>2</v>
      </c>
      <c r="Z390" s="404">
        <f t="shared" si="116"/>
        <v>2</v>
      </c>
      <c r="AA390" s="401" t="str">
        <f t="shared" si="101"/>
        <v>E+</v>
      </c>
      <c r="AB390" s="423">
        <v>2</v>
      </c>
      <c r="AC390" s="632">
        <v>2</v>
      </c>
      <c r="AD390" s="412" t="str">
        <f t="shared" si="102"/>
        <v>E+</v>
      </c>
      <c r="AE390" s="408">
        <f t="shared" si="109"/>
        <v>2</v>
      </c>
      <c r="AF390" s="288"/>
      <c r="AG390" s="468">
        <f t="shared" si="110"/>
        <v>2</v>
      </c>
      <c r="AH390" s="480">
        <f t="shared" si="111"/>
        <v>1.4</v>
      </c>
      <c r="AI390" s="474">
        <f t="shared" si="112"/>
        <v>0.6</v>
      </c>
      <c r="AJ390" s="477" t="str">
        <f t="shared" si="113"/>
        <v>E+</v>
      </c>
      <c r="AK390" s="483">
        <f t="shared" si="114"/>
        <v>2</v>
      </c>
      <c r="AL390" s="661"/>
      <c r="AM390" s="661"/>
      <c r="AN390" s="661"/>
      <c r="AO390" s="661"/>
      <c r="AP390" s="661"/>
      <c r="AQ390" s="661"/>
      <c r="AR390" s="661"/>
      <c r="AS390" s="661"/>
      <c r="AT390" s="661"/>
      <c r="AU390" s="661"/>
      <c r="AV390" s="661"/>
      <c r="AW390" s="661"/>
      <c r="AX390" s="661"/>
      <c r="AY390" s="661"/>
      <c r="AZ390" s="661"/>
      <c r="BA390" s="661"/>
      <c r="BB390" s="661"/>
      <c r="BC390" s="661"/>
      <c r="BD390" s="661"/>
      <c r="BE390" s="661"/>
      <c r="BF390" s="661"/>
    </row>
    <row r="391" spans="1:58" ht="62.25" x14ac:dyDescent="0.9">
      <c r="A391" s="430">
        <v>37</v>
      </c>
      <c r="B391" s="776">
        <f>DATOS!F44</f>
        <v>0</v>
      </c>
      <c r="C391" s="491">
        <v>1</v>
      </c>
      <c r="D391" s="492">
        <v>1</v>
      </c>
      <c r="E391" s="492">
        <v>1</v>
      </c>
      <c r="F391" s="493">
        <v>1</v>
      </c>
      <c r="G391" s="417">
        <f t="shared" si="103"/>
        <v>1</v>
      </c>
      <c r="H391" s="491">
        <v>1</v>
      </c>
      <c r="I391" s="492">
        <v>1</v>
      </c>
      <c r="J391" s="492">
        <v>1</v>
      </c>
      <c r="K391" s="493">
        <v>1</v>
      </c>
      <c r="L391" s="417">
        <f t="shared" si="104"/>
        <v>1</v>
      </c>
      <c r="M391" s="404">
        <f t="shared" si="115"/>
        <v>1</v>
      </c>
      <c r="N391" s="401" t="str">
        <f t="shared" si="100"/>
        <v>E-</v>
      </c>
      <c r="O391" s="396"/>
      <c r="P391" s="491">
        <v>1</v>
      </c>
      <c r="Q391" s="492">
        <v>1</v>
      </c>
      <c r="R391" s="492">
        <v>1</v>
      </c>
      <c r="S391" s="493">
        <v>1</v>
      </c>
      <c r="T391" s="420">
        <f t="shared" si="106"/>
        <v>1</v>
      </c>
      <c r="U391" s="491">
        <v>1</v>
      </c>
      <c r="V391" s="492">
        <v>1</v>
      </c>
      <c r="W391" s="492">
        <v>1</v>
      </c>
      <c r="X391" s="493">
        <v>1</v>
      </c>
      <c r="Y391" s="417">
        <f t="shared" si="107"/>
        <v>1</v>
      </c>
      <c r="Z391" s="404">
        <f t="shared" si="116"/>
        <v>1</v>
      </c>
      <c r="AA391" s="401" t="str">
        <f t="shared" si="101"/>
        <v>E-</v>
      </c>
      <c r="AB391" s="423">
        <v>1</v>
      </c>
      <c r="AC391" s="632">
        <v>1</v>
      </c>
      <c r="AD391" s="412" t="str">
        <f t="shared" si="102"/>
        <v>E-</v>
      </c>
      <c r="AE391" s="408">
        <f t="shared" si="109"/>
        <v>1</v>
      </c>
      <c r="AF391" s="288"/>
      <c r="AG391" s="468">
        <f t="shared" si="110"/>
        <v>1</v>
      </c>
      <c r="AH391" s="480">
        <f t="shared" si="111"/>
        <v>0.7</v>
      </c>
      <c r="AI391" s="474">
        <f t="shared" si="112"/>
        <v>0.3</v>
      </c>
      <c r="AJ391" s="477" t="str">
        <f t="shared" si="113"/>
        <v>E-</v>
      </c>
      <c r="AK391" s="483">
        <f t="shared" si="114"/>
        <v>1</v>
      </c>
      <c r="AL391" s="661"/>
      <c r="AM391" s="661"/>
      <c r="AN391" s="661"/>
      <c r="AO391" s="661"/>
      <c r="AP391" s="661"/>
      <c r="AQ391" s="661"/>
      <c r="AR391" s="661"/>
      <c r="AS391" s="661"/>
      <c r="AT391" s="661"/>
      <c r="AU391" s="661"/>
      <c r="AV391" s="661"/>
      <c r="AW391" s="661"/>
      <c r="AX391" s="661"/>
      <c r="AY391" s="661"/>
      <c r="AZ391" s="661"/>
      <c r="BA391" s="661"/>
      <c r="BB391" s="661"/>
      <c r="BC391" s="661"/>
      <c r="BD391" s="661"/>
      <c r="BE391" s="661"/>
      <c r="BF391" s="661"/>
    </row>
    <row r="392" spans="1:58" ht="62.25" x14ac:dyDescent="0.9">
      <c r="A392" s="430">
        <v>38</v>
      </c>
      <c r="B392" s="776">
        <f>DATOS!F45</f>
        <v>0</v>
      </c>
      <c r="C392" s="491">
        <v>1</v>
      </c>
      <c r="D392" s="492">
        <v>1</v>
      </c>
      <c r="E392" s="492">
        <v>1</v>
      </c>
      <c r="F392" s="493">
        <v>1</v>
      </c>
      <c r="G392" s="417">
        <f t="shared" si="103"/>
        <v>1</v>
      </c>
      <c r="H392" s="491">
        <v>1</v>
      </c>
      <c r="I392" s="492">
        <v>1</v>
      </c>
      <c r="J392" s="492">
        <v>1</v>
      </c>
      <c r="K392" s="493">
        <v>1</v>
      </c>
      <c r="L392" s="417">
        <f t="shared" si="104"/>
        <v>1</v>
      </c>
      <c r="M392" s="404">
        <f t="shared" si="115"/>
        <v>1</v>
      </c>
      <c r="N392" s="401" t="str">
        <f t="shared" si="100"/>
        <v>E-</v>
      </c>
      <c r="O392" s="396"/>
      <c r="P392" s="491">
        <v>1</v>
      </c>
      <c r="Q392" s="492">
        <v>1</v>
      </c>
      <c r="R392" s="492">
        <v>1</v>
      </c>
      <c r="S392" s="493">
        <v>1</v>
      </c>
      <c r="T392" s="420">
        <f t="shared" si="106"/>
        <v>1</v>
      </c>
      <c r="U392" s="491">
        <v>1</v>
      </c>
      <c r="V392" s="492">
        <v>1</v>
      </c>
      <c r="W392" s="492">
        <v>1</v>
      </c>
      <c r="X392" s="493">
        <v>1</v>
      </c>
      <c r="Y392" s="417">
        <f t="shared" si="107"/>
        <v>1</v>
      </c>
      <c r="Z392" s="404">
        <f t="shared" si="116"/>
        <v>1</v>
      </c>
      <c r="AA392" s="401" t="str">
        <f t="shared" si="101"/>
        <v>E-</v>
      </c>
      <c r="AB392" s="423">
        <v>1</v>
      </c>
      <c r="AC392" s="632">
        <v>1</v>
      </c>
      <c r="AD392" s="412" t="str">
        <f t="shared" si="102"/>
        <v>E-</v>
      </c>
      <c r="AE392" s="408">
        <f t="shared" si="109"/>
        <v>1</v>
      </c>
      <c r="AF392" s="288"/>
      <c r="AG392" s="468">
        <f t="shared" si="110"/>
        <v>1</v>
      </c>
      <c r="AH392" s="480">
        <f t="shared" si="111"/>
        <v>0.7</v>
      </c>
      <c r="AI392" s="474">
        <f t="shared" si="112"/>
        <v>0.3</v>
      </c>
      <c r="AJ392" s="477" t="str">
        <f t="shared" si="113"/>
        <v>E-</v>
      </c>
      <c r="AK392" s="483">
        <f t="shared" si="114"/>
        <v>1</v>
      </c>
      <c r="AL392" s="661"/>
      <c r="AM392" s="661"/>
      <c r="AN392" s="661"/>
      <c r="AO392" s="661"/>
      <c r="AP392" s="661"/>
      <c r="AQ392" s="661"/>
      <c r="AR392" s="661"/>
      <c r="AS392" s="661"/>
      <c r="AT392" s="661"/>
      <c r="AU392" s="661"/>
      <c r="AV392" s="661"/>
      <c r="AW392" s="661"/>
      <c r="AX392" s="661"/>
      <c r="AY392" s="661"/>
      <c r="AZ392" s="661"/>
      <c r="BA392" s="661"/>
      <c r="BB392" s="661"/>
      <c r="BC392" s="661"/>
      <c r="BD392" s="661"/>
      <c r="BE392" s="661"/>
      <c r="BF392" s="661"/>
    </row>
    <row r="393" spans="1:58" ht="62.25" x14ac:dyDescent="0.9">
      <c r="A393" s="430">
        <v>39</v>
      </c>
      <c r="B393" s="776">
        <f>DATOS!F46</f>
        <v>0</v>
      </c>
      <c r="C393" s="491">
        <v>1</v>
      </c>
      <c r="D393" s="492">
        <v>1</v>
      </c>
      <c r="E393" s="492">
        <v>1</v>
      </c>
      <c r="F393" s="493">
        <v>1</v>
      </c>
      <c r="G393" s="417">
        <f t="shared" si="103"/>
        <v>1</v>
      </c>
      <c r="H393" s="491">
        <v>1</v>
      </c>
      <c r="I393" s="492">
        <v>1</v>
      </c>
      <c r="J393" s="492">
        <v>1</v>
      </c>
      <c r="K393" s="493">
        <v>1</v>
      </c>
      <c r="L393" s="417">
        <f t="shared" si="104"/>
        <v>1</v>
      </c>
      <c r="M393" s="404">
        <f t="shared" si="115"/>
        <v>1</v>
      </c>
      <c r="N393" s="401" t="str">
        <f t="shared" si="100"/>
        <v>E-</v>
      </c>
      <c r="O393" s="396"/>
      <c r="P393" s="491">
        <v>1</v>
      </c>
      <c r="Q393" s="492">
        <v>1</v>
      </c>
      <c r="R393" s="492">
        <v>1</v>
      </c>
      <c r="S393" s="493">
        <v>1</v>
      </c>
      <c r="T393" s="420">
        <f t="shared" si="106"/>
        <v>1</v>
      </c>
      <c r="U393" s="491">
        <v>1</v>
      </c>
      <c r="V393" s="492">
        <v>1</v>
      </c>
      <c r="W393" s="492">
        <v>1</v>
      </c>
      <c r="X393" s="493">
        <v>1</v>
      </c>
      <c r="Y393" s="417">
        <f t="shared" si="107"/>
        <v>1</v>
      </c>
      <c r="Z393" s="404">
        <f t="shared" si="116"/>
        <v>1</v>
      </c>
      <c r="AA393" s="401" t="str">
        <f t="shared" si="101"/>
        <v>E-</v>
      </c>
      <c r="AB393" s="423">
        <v>1</v>
      </c>
      <c r="AC393" s="632">
        <v>1</v>
      </c>
      <c r="AD393" s="412" t="str">
        <f t="shared" si="102"/>
        <v>E-</v>
      </c>
      <c r="AE393" s="408">
        <f t="shared" si="109"/>
        <v>1</v>
      </c>
      <c r="AF393" s="288"/>
      <c r="AG393" s="468">
        <f t="shared" si="110"/>
        <v>1</v>
      </c>
      <c r="AH393" s="480">
        <f t="shared" si="111"/>
        <v>0.7</v>
      </c>
      <c r="AI393" s="474">
        <f t="shared" si="112"/>
        <v>0.3</v>
      </c>
      <c r="AJ393" s="477" t="str">
        <f t="shared" si="113"/>
        <v>E-</v>
      </c>
      <c r="AK393" s="483">
        <f t="shared" si="114"/>
        <v>1</v>
      </c>
      <c r="AL393" s="661"/>
      <c r="AM393" s="661"/>
      <c r="AN393" s="661"/>
      <c r="AO393" s="661"/>
      <c r="AP393" s="661"/>
      <c r="AQ393" s="661"/>
      <c r="AR393" s="661"/>
      <c r="AS393" s="661"/>
      <c r="AT393" s="661"/>
      <c r="AU393" s="661"/>
      <c r="AV393" s="661"/>
      <c r="AW393" s="661"/>
      <c r="AX393" s="661"/>
      <c r="AY393" s="661"/>
      <c r="AZ393" s="661"/>
      <c r="BA393" s="661"/>
      <c r="BB393" s="661"/>
      <c r="BC393" s="661"/>
      <c r="BD393" s="661"/>
      <c r="BE393" s="661"/>
      <c r="BF393" s="661"/>
    </row>
    <row r="394" spans="1:58" ht="63" thickBot="1" x14ac:dyDescent="0.95">
      <c r="A394" s="431">
        <v>40</v>
      </c>
      <c r="B394" s="777">
        <f>DATOS!F47</f>
        <v>0</v>
      </c>
      <c r="C394" s="494">
        <v>1</v>
      </c>
      <c r="D394" s="495">
        <v>1</v>
      </c>
      <c r="E394" s="495">
        <v>1</v>
      </c>
      <c r="F394" s="496">
        <v>1</v>
      </c>
      <c r="G394" s="418">
        <f t="shared" si="103"/>
        <v>1</v>
      </c>
      <c r="H394" s="494">
        <v>1</v>
      </c>
      <c r="I394" s="495">
        <v>1</v>
      </c>
      <c r="J394" s="495">
        <v>1</v>
      </c>
      <c r="K394" s="496">
        <v>1</v>
      </c>
      <c r="L394" s="418">
        <f t="shared" si="104"/>
        <v>1</v>
      </c>
      <c r="M394" s="405">
        <f t="shared" si="115"/>
        <v>1</v>
      </c>
      <c r="N394" s="402" t="str">
        <f t="shared" si="100"/>
        <v>E-</v>
      </c>
      <c r="O394" s="397"/>
      <c r="P394" s="494">
        <v>1</v>
      </c>
      <c r="Q394" s="495">
        <v>1</v>
      </c>
      <c r="R394" s="495">
        <v>1</v>
      </c>
      <c r="S394" s="496">
        <v>1</v>
      </c>
      <c r="T394" s="421">
        <f t="shared" si="106"/>
        <v>1</v>
      </c>
      <c r="U394" s="494">
        <v>1</v>
      </c>
      <c r="V394" s="495">
        <v>1</v>
      </c>
      <c r="W394" s="495">
        <v>1</v>
      </c>
      <c r="X394" s="496">
        <v>1</v>
      </c>
      <c r="Y394" s="418">
        <f t="shared" si="107"/>
        <v>1</v>
      </c>
      <c r="Z394" s="405">
        <f t="shared" si="116"/>
        <v>1</v>
      </c>
      <c r="AA394" s="402" t="str">
        <f t="shared" si="101"/>
        <v>E-</v>
      </c>
      <c r="AB394" s="424">
        <v>1</v>
      </c>
      <c r="AC394" s="633">
        <v>1</v>
      </c>
      <c r="AD394" s="413" t="str">
        <f t="shared" si="102"/>
        <v>E-</v>
      </c>
      <c r="AE394" s="409">
        <f t="shared" si="109"/>
        <v>1</v>
      </c>
      <c r="AF394" s="289"/>
      <c r="AG394" s="469">
        <f t="shared" si="110"/>
        <v>1</v>
      </c>
      <c r="AH394" s="481">
        <f t="shared" si="111"/>
        <v>0.7</v>
      </c>
      <c r="AI394" s="475">
        <f t="shared" si="112"/>
        <v>0.3</v>
      </c>
      <c r="AJ394" s="478" t="str">
        <f t="shared" si="113"/>
        <v>E-</v>
      </c>
      <c r="AK394" s="484">
        <f t="shared" si="114"/>
        <v>1</v>
      </c>
      <c r="AL394" s="661"/>
      <c r="AM394" s="661"/>
      <c r="AN394" s="661"/>
      <c r="AO394" s="661"/>
      <c r="AP394" s="661"/>
      <c r="AQ394" s="661"/>
      <c r="AR394" s="661"/>
      <c r="AS394" s="661"/>
      <c r="AT394" s="661"/>
      <c r="AU394" s="661"/>
      <c r="AV394" s="661"/>
      <c r="AW394" s="661"/>
      <c r="AX394" s="661"/>
      <c r="AY394" s="661"/>
      <c r="AZ394" s="661"/>
      <c r="BA394" s="661"/>
      <c r="BB394" s="661"/>
      <c r="BC394" s="661"/>
      <c r="BD394" s="661"/>
      <c r="BE394" s="661"/>
      <c r="BF394" s="661"/>
    </row>
    <row r="395" spans="1:58" ht="63" thickBot="1" x14ac:dyDescent="0.95">
      <c r="A395" s="385"/>
      <c r="E395" s="442" t="s">
        <v>168</v>
      </c>
      <c r="F395" s="440" t="s">
        <v>929</v>
      </c>
      <c r="G395" s="441" t="s">
        <v>169</v>
      </c>
      <c r="H395" s="384"/>
      <c r="I395" s="384"/>
      <c r="J395" s="384"/>
      <c r="K395" s="384"/>
      <c r="L395" s="224"/>
      <c r="M395" s="224"/>
      <c r="N395" s="224"/>
      <c r="O395" s="224"/>
      <c r="P395" s="384"/>
      <c r="Q395" s="384"/>
      <c r="R395" s="384"/>
      <c r="S395" s="384"/>
      <c r="T395" s="224"/>
      <c r="U395" s="384"/>
      <c r="V395" s="384"/>
      <c r="W395" s="384"/>
      <c r="X395" s="384"/>
      <c r="Y395" s="377"/>
      <c r="Z395" s="377"/>
      <c r="AA395" s="377"/>
      <c r="AB395" s="377"/>
      <c r="AC395" s="1040" t="s">
        <v>157</v>
      </c>
      <c r="AD395" s="1041"/>
      <c r="AE395" s="378">
        <f>AVERAGE(AE355:AE375)</f>
        <v>8.4285714285714288</v>
      </c>
      <c r="AF395" s="228"/>
      <c r="AG395" s="381"/>
      <c r="AH395" s="1040" t="s">
        <v>157</v>
      </c>
      <c r="AI395" s="1322"/>
      <c r="AJ395" s="470"/>
      <c r="AK395" s="471">
        <f>AVERAGE(AK355:AK375)</f>
        <v>8.4285714285714288</v>
      </c>
      <c r="AL395" s="662"/>
      <c r="AM395" s="662"/>
      <c r="AN395" s="662"/>
      <c r="AO395" s="662"/>
      <c r="AP395" s="662"/>
      <c r="AQ395" s="662"/>
      <c r="AR395" s="662"/>
      <c r="AS395" s="662"/>
      <c r="AT395" s="662"/>
      <c r="AU395" s="662"/>
      <c r="AV395" s="662"/>
      <c r="AW395" s="662"/>
      <c r="AX395" s="662"/>
      <c r="AY395" s="662"/>
      <c r="AZ395" s="662"/>
      <c r="BA395" s="662"/>
      <c r="BB395" s="662"/>
      <c r="BC395" s="662"/>
      <c r="BD395" s="662"/>
      <c r="BE395" s="662"/>
      <c r="BF395" s="662"/>
    </row>
    <row r="396" spans="1:58" ht="63" thickBot="1" x14ac:dyDescent="0.95">
      <c r="A396" s="385"/>
      <c r="B396" s="1042" t="s">
        <v>228</v>
      </c>
      <c r="C396" s="1043"/>
      <c r="D396" s="1044"/>
      <c r="E396" s="443" t="s">
        <v>170</v>
      </c>
      <c r="F396" s="444">
        <f>COUNTIFS($V$14:$V$53, "&gt;=8", $V$14:$V$53, "&lt;=10")</f>
        <v>14</v>
      </c>
      <c r="G396" s="449">
        <f>COUNTIFS($G$14:$G$52, "&gt;=8", $G$14:$G$52, "&lt;=10") / COUNT($G$14:$G$52)</f>
        <v>0.35897435897435898</v>
      </c>
      <c r="K396" s="384"/>
      <c r="L396" s="224"/>
      <c r="M396" s="224"/>
      <c r="N396" s="224"/>
      <c r="O396" s="224"/>
      <c r="P396" s="384"/>
      <c r="Q396" s="384"/>
      <c r="R396" s="384"/>
      <c r="S396" s="384"/>
      <c r="T396" s="224"/>
      <c r="U396" s="384"/>
      <c r="V396" s="384"/>
      <c r="W396" s="384"/>
      <c r="X396" s="384"/>
      <c r="Y396" s="377"/>
      <c r="Z396" s="377"/>
      <c r="AA396" s="377"/>
      <c r="AB396" s="377"/>
      <c r="AC396" s="1040" t="s">
        <v>158</v>
      </c>
      <c r="AD396" s="1045"/>
      <c r="AE396" s="379">
        <f>DATOS!C358</f>
        <v>0</v>
      </c>
      <c r="AF396" s="280"/>
      <c r="AG396" s="381"/>
      <c r="AH396" s="1320" t="s">
        <v>158</v>
      </c>
      <c r="AI396" s="1320"/>
      <c r="AJ396" s="472"/>
      <c r="AK396" s="379">
        <f>DATOS!I358</f>
        <v>0</v>
      </c>
      <c r="AL396" s="663"/>
      <c r="AM396" s="663"/>
      <c r="AN396" s="663"/>
      <c r="AO396" s="663"/>
      <c r="AP396" s="663"/>
      <c r="AQ396" s="663"/>
      <c r="AR396" s="663"/>
      <c r="AS396" s="663"/>
      <c r="AT396" s="663"/>
      <c r="AU396" s="663"/>
      <c r="AV396" s="663"/>
      <c r="AW396" s="663"/>
      <c r="AX396" s="663"/>
      <c r="AY396" s="663"/>
      <c r="AZ396" s="663"/>
      <c r="BA396" s="663"/>
      <c r="BB396" s="663"/>
      <c r="BC396" s="663"/>
      <c r="BD396" s="663"/>
      <c r="BE396" s="663"/>
      <c r="BF396" s="663"/>
    </row>
    <row r="397" spans="1:58" x14ac:dyDescent="0.9">
      <c r="B397" s="1027" t="s">
        <v>231</v>
      </c>
      <c r="C397" s="1028"/>
      <c r="D397" s="1029"/>
      <c r="E397" s="445" t="s">
        <v>171</v>
      </c>
      <c r="F397" s="446">
        <f>COUNTIFS($V$14:$V$53, "&gt;=5", $V$14:$V$53, "&lt;=7")</f>
        <v>11</v>
      </c>
      <c r="G397" s="450">
        <f>COUNTIFS($G$14:$G$52, "&gt;=5", $G$14:$G$52, "&lt;=7") / COUNT($G$14:$G$52)</f>
        <v>0.28205128205128205</v>
      </c>
      <c r="K397" s="391"/>
      <c r="L397" s="376"/>
      <c r="M397" s="376"/>
      <c r="N397" s="376"/>
      <c r="O397" s="376"/>
      <c r="P397" s="391"/>
      <c r="Q397" s="391"/>
      <c r="R397" s="391"/>
      <c r="S397" s="391"/>
      <c r="T397" s="376"/>
      <c r="U397" s="384"/>
      <c r="V397" s="384"/>
      <c r="W397" s="384"/>
      <c r="X397" s="384"/>
      <c r="Y397" s="229"/>
      <c r="Z397" s="229"/>
      <c r="AA397" s="229"/>
      <c r="AB397" s="229"/>
      <c r="AC397" s="221"/>
      <c r="AD397" s="229"/>
      <c r="AE397" s="229"/>
      <c r="AF397" s="229"/>
      <c r="AG397" s="223"/>
      <c r="AH397" s="223"/>
      <c r="AI397" s="221"/>
      <c r="AJ397" s="221"/>
      <c r="AK397" s="221"/>
      <c r="AL397" s="221"/>
      <c r="AM397" s="221"/>
      <c r="AN397" s="221"/>
      <c r="AO397" s="221"/>
      <c r="AP397" s="221"/>
      <c r="AQ397" s="221"/>
      <c r="AR397" s="221"/>
      <c r="AS397" s="221"/>
      <c r="AT397" s="221"/>
      <c r="AU397" s="221"/>
      <c r="AV397" s="221"/>
      <c r="AW397" s="221"/>
      <c r="AX397" s="221"/>
      <c r="AY397" s="221"/>
      <c r="AZ397" s="221"/>
      <c r="BA397" s="221"/>
      <c r="BB397" s="221"/>
      <c r="BC397" s="221"/>
      <c r="BD397" s="221"/>
      <c r="BE397" s="221"/>
      <c r="BF397" s="221"/>
    </row>
    <row r="398" spans="1:58" ht="63" thickBot="1" x14ac:dyDescent="0.95">
      <c r="B398" s="1030" t="s">
        <v>234</v>
      </c>
      <c r="C398" s="1031"/>
      <c r="D398" s="1032"/>
      <c r="E398" s="447" t="s">
        <v>172</v>
      </c>
      <c r="F398" s="448">
        <f>COUNTIFS($V$14:$V$53, "&gt;=1", $V$14:$V$53, "&lt;=4")</f>
        <v>14</v>
      </c>
      <c r="G398" s="451">
        <f>COUNTIFS($G$14:$G$52, "&gt;=1", $G$14:$G$52, "&lt;=4") / COUNT($G$14:$G$52)</f>
        <v>0.35897435897435898</v>
      </c>
      <c r="K398" s="391"/>
      <c r="L398" s="376"/>
      <c r="M398" s="376"/>
      <c r="N398" s="376"/>
      <c r="O398" s="376"/>
      <c r="P398" s="391"/>
      <c r="Q398" s="1306" t="s">
        <v>111</v>
      </c>
      <c r="R398" s="1306"/>
      <c r="U398" s="1321" t="s">
        <v>310</v>
      </c>
      <c r="V398" s="1321"/>
      <c r="W398" s="389"/>
      <c r="X398" s="1035" t="s">
        <v>917</v>
      </c>
      <c r="Y398" s="1035"/>
      <c r="Z398" s="1035"/>
      <c r="AA398" s="1036" t="s">
        <v>918</v>
      </c>
      <c r="AB398" s="1036"/>
      <c r="AC398" s="1036"/>
      <c r="AD398" s="1036"/>
      <c r="AE398" s="1036"/>
      <c r="AF398" s="229"/>
      <c r="AG398" s="223"/>
      <c r="AH398" s="223"/>
      <c r="AI398" s="221"/>
      <c r="AJ398" s="221"/>
      <c r="AK398" s="221"/>
      <c r="AL398" s="221"/>
      <c r="AM398" s="221"/>
      <c r="AN398" s="221"/>
      <c r="AO398" s="221"/>
      <c r="AP398" s="221"/>
      <c r="AQ398" s="221"/>
      <c r="AR398" s="221"/>
      <c r="AS398" s="221"/>
      <c r="AT398" s="221"/>
      <c r="AU398" s="221"/>
      <c r="AV398" s="221"/>
      <c r="AW398" s="221"/>
      <c r="AX398" s="221"/>
      <c r="AY398" s="221"/>
      <c r="AZ398" s="221"/>
      <c r="BA398" s="221"/>
      <c r="BB398" s="221"/>
      <c r="BC398" s="221"/>
      <c r="BD398" s="221"/>
      <c r="BE398" s="221"/>
      <c r="BF398" s="221"/>
    </row>
    <row r="399" spans="1:58" ht="62.25" thickBot="1" x14ac:dyDescent="0.95">
      <c r="B399" s="1046" t="s">
        <v>173</v>
      </c>
      <c r="C399" s="1047"/>
      <c r="D399" s="1047"/>
      <c r="E399" s="1048"/>
      <c r="F399" s="452">
        <f>SUM(F396:F398)</f>
        <v>39</v>
      </c>
      <c r="G399" s="453">
        <f>DATOS!C358/28</f>
        <v>0</v>
      </c>
      <c r="K399" s="391"/>
      <c r="L399" s="376"/>
      <c r="M399" s="376"/>
      <c r="N399" s="376"/>
      <c r="O399" s="376"/>
      <c r="P399" s="391"/>
      <c r="Q399" s="391"/>
      <c r="R399" s="391"/>
      <c r="S399" s="391"/>
      <c r="T399" s="376"/>
      <c r="U399" s="384"/>
      <c r="V399" s="384"/>
      <c r="W399" s="384"/>
      <c r="X399" s="384"/>
      <c r="Y399" s="229"/>
      <c r="Z399" s="229"/>
      <c r="AA399" s="229"/>
      <c r="AB399" s="229"/>
      <c r="AC399" s="221"/>
      <c r="AD399" s="229"/>
      <c r="AE399" s="229"/>
      <c r="AF399" s="229"/>
      <c r="AG399" s="223"/>
      <c r="AH399" s="223"/>
      <c r="AI399" s="221"/>
      <c r="AJ399" s="221"/>
      <c r="AK399" s="221"/>
      <c r="AL399" s="221"/>
      <c r="AM399" s="221"/>
      <c r="AN399" s="221"/>
      <c r="AO399" s="221"/>
      <c r="AP399" s="221"/>
      <c r="AQ399" s="221"/>
      <c r="AR399" s="221"/>
      <c r="AS399" s="221"/>
      <c r="AT399" s="221"/>
      <c r="AU399" s="221"/>
      <c r="AV399" s="221"/>
      <c r="AW399" s="221"/>
      <c r="AX399" s="221"/>
      <c r="AY399" s="221"/>
      <c r="AZ399" s="221"/>
      <c r="BA399" s="221"/>
      <c r="BB399" s="221"/>
      <c r="BC399" s="221"/>
      <c r="BD399" s="221"/>
      <c r="BE399" s="221"/>
      <c r="BF399" s="221"/>
    </row>
    <row r="400" spans="1:58" ht="101.25" x14ac:dyDescent="0.9">
      <c r="A400" s="990" t="s">
        <v>0</v>
      </c>
      <c r="B400" s="990"/>
      <c r="C400" s="990"/>
      <c r="D400" s="990"/>
      <c r="E400" s="990"/>
      <c r="F400" s="990"/>
      <c r="G400" s="990"/>
      <c r="H400" s="990"/>
      <c r="I400" s="990"/>
      <c r="J400" s="990"/>
      <c r="K400" s="990"/>
      <c r="L400" s="990"/>
      <c r="M400" s="990"/>
      <c r="N400" s="990"/>
      <c r="O400" s="990"/>
      <c r="P400" s="990"/>
      <c r="Q400" s="990"/>
      <c r="R400" s="990"/>
      <c r="S400" s="990"/>
      <c r="T400" s="990"/>
      <c r="U400" s="990"/>
      <c r="V400" s="990"/>
      <c r="W400" s="990"/>
      <c r="X400" s="990"/>
      <c r="Y400" s="990"/>
      <c r="Z400" s="990"/>
      <c r="AA400" s="990"/>
      <c r="AB400" s="990"/>
      <c r="AC400" s="990"/>
      <c r="AD400" s="990"/>
      <c r="AE400" s="990"/>
      <c r="AF400" s="990"/>
      <c r="AG400" s="990"/>
      <c r="AH400" s="990"/>
      <c r="AI400" s="82"/>
      <c r="AJ400" s="82"/>
      <c r="AK400" s="82"/>
      <c r="AL400" s="82"/>
      <c r="AM400" s="82"/>
      <c r="AN400" s="82"/>
      <c r="AO400" s="82"/>
      <c r="AP400" s="82"/>
      <c r="AQ400" s="82"/>
      <c r="AR400" s="82"/>
      <c r="AS400" s="82"/>
      <c r="AT400" s="82"/>
      <c r="AU400" s="82"/>
      <c r="AV400" s="82"/>
      <c r="AW400" s="82"/>
      <c r="AX400" s="82"/>
      <c r="AY400" s="82"/>
      <c r="AZ400" s="82"/>
      <c r="BA400" s="82"/>
      <c r="BB400" s="82"/>
      <c r="BC400" s="82"/>
      <c r="BD400" s="82"/>
      <c r="BE400" s="82"/>
      <c r="BF400" s="82"/>
    </row>
    <row r="401" spans="1:58" ht="75" x14ac:dyDescent="0.9">
      <c r="A401" s="991" t="str">
        <f>DATOS!C9</f>
        <v>ESCUELA DE EDUCACIÓN BÀSICA PARTICULAR MINERVA</v>
      </c>
      <c r="B401" s="991"/>
      <c r="C401" s="991"/>
      <c r="D401" s="991"/>
      <c r="E401" s="991"/>
      <c r="F401" s="991"/>
      <c r="G401" s="991"/>
      <c r="H401" s="991"/>
      <c r="I401" s="991"/>
      <c r="J401" s="991"/>
      <c r="K401" s="991"/>
      <c r="L401" s="991"/>
      <c r="M401" s="991"/>
      <c r="N401" s="991"/>
      <c r="O401" s="991"/>
      <c r="P401" s="991"/>
      <c r="Q401" s="991"/>
      <c r="R401" s="991"/>
      <c r="S401" s="991"/>
      <c r="T401" s="991"/>
      <c r="U401" s="991"/>
      <c r="V401" s="991"/>
      <c r="W401" s="991"/>
      <c r="X401" s="991"/>
      <c r="Y401" s="991"/>
      <c r="Z401" s="991"/>
      <c r="AA401" s="991"/>
      <c r="AB401" s="991"/>
      <c r="AC401" s="991"/>
      <c r="AD401" s="991"/>
      <c r="AE401" s="991"/>
      <c r="AF401" s="991"/>
      <c r="AG401" s="991"/>
      <c r="AH401" s="991"/>
      <c r="AI401" s="83"/>
      <c r="AJ401" s="83"/>
      <c r="AK401" s="83"/>
      <c r="AL401" s="83"/>
      <c r="AM401" s="83"/>
      <c r="AN401" s="83"/>
      <c r="AO401" s="83"/>
      <c r="AP401" s="83"/>
      <c r="AQ401" s="83"/>
      <c r="AR401" s="83"/>
      <c r="AS401" s="83"/>
      <c r="AT401" s="83"/>
      <c r="AU401" s="83"/>
      <c r="AV401" s="83"/>
      <c r="AW401" s="83"/>
      <c r="AX401" s="83"/>
      <c r="AY401" s="83"/>
      <c r="AZ401" s="83"/>
      <c r="BA401" s="83"/>
      <c r="BB401" s="83"/>
      <c r="BC401" s="83"/>
      <c r="BD401" s="83"/>
      <c r="BE401" s="83"/>
      <c r="BF401" s="83"/>
    </row>
    <row r="402" spans="1:58" ht="69" x14ac:dyDescent="0.9">
      <c r="A402" s="992" t="s">
        <v>288</v>
      </c>
      <c r="B402" s="992"/>
      <c r="C402" s="992"/>
      <c r="D402" s="992"/>
      <c r="E402" s="992"/>
      <c r="F402" s="992"/>
      <c r="G402" s="992"/>
      <c r="H402" s="992"/>
      <c r="I402" s="992"/>
      <c r="J402" s="992"/>
      <c r="K402" s="992"/>
      <c r="L402" s="992"/>
      <c r="M402" s="992"/>
      <c r="N402" s="992"/>
      <c r="O402" s="992"/>
      <c r="P402" s="992"/>
      <c r="Q402" s="992"/>
      <c r="R402" s="992"/>
      <c r="S402" s="992"/>
      <c r="T402" s="992"/>
      <c r="U402" s="992"/>
      <c r="V402" s="992"/>
      <c r="W402" s="992"/>
      <c r="X402" s="992"/>
      <c r="Y402" s="992"/>
      <c r="Z402" s="992"/>
      <c r="AA402" s="992"/>
      <c r="AB402" s="992"/>
      <c r="AC402" s="992"/>
      <c r="AD402" s="992"/>
      <c r="AE402" s="992"/>
      <c r="AF402" s="992"/>
      <c r="AG402" s="992"/>
      <c r="AH402" s="992"/>
      <c r="AI402" s="35"/>
      <c r="AJ402" s="35"/>
      <c r="AK402" s="35"/>
      <c r="AL402" s="35"/>
      <c r="AM402" s="35"/>
      <c r="AN402" s="35"/>
      <c r="AO402" s="35"/>
      <c r="AP402" s="35"/>
      <c r="AQ402" s="35"/>
      <c r="AR402" s="35"/>
      <c r="AS402" s="35"/>
      <c r="AT402" s="35"/>
      <c r="AU402" s="35"/>
      <c r="AV402" s="35"/>
      <c r="AW402" s="35"/>
      <c r="AX402" s="35"/>
      <c r="AY402" s="35"/>
      <c r="AZ402" s="35"/>
      <c r="BA402" s="35"/>
      <c r="BB402" s="35"/>
      <c r="BC402" s="35"/>
      <c r="BD402" s="35"/>
      <c r="BE402" s="35"/>
      <c r="BF402" s="35"/>
    </row>
    <row r="403" spans="1:58" x14ac:dyDescent="0.9">
      <c r="A403" s="993" t="s">
        <v>928</v>
      </c>
      <c r="B403" s="993"/>
      <c r="C403" s="993"/>
      <c r="D403" s="993"/>
      <c r="E403" s="993"/>
      <c r="F403" s="993"/>
      <c r="G403" s="993"/>
      <c r="H403" s="993"/>
      <c r="I403" s="993"/>
      <c r="J403" s="993"/>
      <c r="K403" s="993"/>
      <c r="L403" s="993"/>
      <c r="M403" s="993"/>
      <c r="N403" s="993"/>
      <c r="O403" s="993"/>
      <c r="P403" s="993"/>
      <c r="Q403" s="993"/>
      <c r="R403" s="993"/>
      <c r="S403" s="993"/>
      <c r="T403" s="993"/>
      <c r="U403" s="993"/>
      <c r="V403" s="993"/>
      <c r="W403" s="993"/>
      <c r="X403" s="993"/>
      <c r="Y403" s="993"/>
      <c r="Z403" s="993"/>
      <c r="AA403" s="993"/>
      <c r="AB403" s="993"/>
      <c r="AC403" s="993"/>
      <c r="AD403" s="993"/>
      <c r="AE403" s="993"/>
      <c r="AF403" s="993"/>
      <c r="AG403" s="993"/>
      <c r="AH403" s="993"/>
    </row>
    <row r="404" spans="1:58" x14ac:dyDescent="0.9">
      <c r="A404" s="385"/>
      <c r="B404" s="774"/>
      <c r="C404" s="390"/>
      <c r="D404" s="390"/>
      <c r="E404" s="390"/>
      <c r="F404" s="390"/>
      <c r="G404" s="45"/>
      <c r="H404" s="390"/>
      <c r="I404" s="390"/>
      <c r="J404" s="390"/>
      <c r="K404" s="390"/>
      <c r="L404" s="45"/>
      <c r="M404" s="45"/>
      <c r="N404" s="45"/>
      <c r="O404" s="45"/>
      <c r="P404" s="390"/>
      <c r="Q404" s="390"/>
      <c r="R404" s="382"/>
      <c r="S404" s="390"/>
      <c r="T404" s="45"/>
      <c r="AE404" s="222"/>
      <c r="AF404" s="222"/>
      <c r="AG404" s="223"/>
      <c r="AH404" s="223"/>
    </row>
    <row r="405" spans="1:58" ht="62.25" x14ac:dyDescent="0.9">
      <c r="A405" s="385"/>
      <c r="B405" s="774"/>
      <c r="C405" s="390"/>
      <c r="D405" s="390"/>
      <c r="E405" s="390"/>
      <c r="F405" s="390"/>
      <c r="G405" s="1289" t="s">
        <v>146</v>
      </c>
      <c r="H405" s="1289"/>
      <c r="I405" s="1290" t="str">
        <f>DATOS!C27</f>
        <v>EDUCACIÓN CULTURAL Y ARTÍSTICA</v>
      </c>
      <c r="J405" s="1290"/>
      <c r="K405" s="1290"/>
      <c r="L405" s="1290"/>
      <c r="M405" s="1290"/>
      <c r="N405" s="1290"/>
      <c r="O405" s="1290"/>
      <c r="P405" s="1290"/>
      <c r="Q405" s="464"/>
      <c r="R405" s="382"/>
      <c r="S405" s="1291" t="s">
        <v>23</v>
      </c>
      <c r="T405" s="1291"/>
      <c r="U405" s="1305" t="str">
        <f>DATOS!C13</f>
        <v xml:space="preserve">BÁSICA </v>
      </c>
      <c r="V405" s="1305"/>
      <c r="W405" s="436"/>
      <c r="X405" s="436"/>
      <c r="Y405" s="435"/>
      <c r="Z405" s="435"/>
      <c r="AA405" s="435"/>
      <c r="AB405" s="435"/>
      <c r="AC405" s="435"/>
      <c r="AD405" s="435"/>
      <c r="AE405" s="222"/>
      <c r="AF405" s="222"/>
      <c r="AG405" s="223"/>
      <c r="AH405" s="223"/>
    </row>
    <row r="406" spans="1:58" ht="62.25" x14ac:dyDescent="0.9">
      <c r="A406" s="385"/>
      <c r="B406" s="774"/>
      <c r="C406" s="390"/>
      <c r="D406" s="390"/>
      <c r="E406" s="390"/>
      <c r="F406" s="390"/>
      <c r="G406" s="1289" t="s">
        <v>111</v>
      </c>
      <c r="H406" s="1289"/>
      <c r="I406" s="1290" t="str">
        <f>DATOS!B27</f>
        <v xml:space="preserve"> FONG RIVADENEIRA KAYLEE SELENE</v>
      </c>
      <c r="J406" s="1290"/>
      <c r="K406" s="1290"/>
      <c r="L406" s="1290"/>
      <c r="M406" s="1290"/>
      <c r="N406" s="1290"/>
      <c r="O406" s="1290"/>
      <c r="P406" s="1290"/>
      <c r="Q406" s="464"/>
      <c r="R406" s="383"/>
      <c r="S406" s="996" t="s">
        <v>26</v>
      </c>
      <c r="T406" s="996"/>
      <c r="U406" s="1305" t="str">
        <f>DATOS!C14</f>
        <v>SEGUNDO</v>
      </c>
      <c r="V406" s="1305"/>
      <c r="W406" s="436"/>
      <c r="X406" s="436"/>
      <c r="Y406" s="435"/>
      <c r="Z406" s="435"/>
      <c r="AA406" s="435"/>
      <c r="AB406" s="435"/>
      <c r="AC406" s="435"/>
      <c r="AD406" s="435"/>
      <c r="AE406" s="222"/>
      <c r="AF406" s="222"/>
      <c r="AG406" s="223"/>
      <c r="AH406" s="223"/>
    </row>
    <row r="407" spans="1:58" ht="62.25" x14ac:dyDescent="0.9">
      <c r="A407" s="385"/>
      <c r="B407" s="774"/>
      <c r="C407" s="390"/>
      <c r="D407" s="390"/>
      <c r="E407" s="390"/>
      <c r="F407" s="390"/>
      <c r="G407" s="1291" t="s">
        <v>19</v>
      </c>
      <c r="H407" s="1291"/>
      <c r="I407" s="1300" t="s">
        <v>20</v>
      </c>
      <c r="J407" s="1300"/>
      <c r="K407" s="1300"/>
      <c r="L407" s="1300"/>
      <c r="M407" s="1300"/>
      <c r="N407" s="1300"/>
      <c r="O407" s="465"/>
      <c r="P407" s="465"/>
      <c r="Q407" s="465"/>
      <c r="R407" s="384"/>
      <c r="S407" s="1291" t="s">
        <v>28</v>
      </c>
      <c r="T407" s="1291"/>
      <c r="U407" s="1305" t="str">
        <f>DATOS!C15</f>
        <v>"A"</v>
      </c>
      <c r="V407" s="1305"/>
      <c r="W407" s="436"/>
      <c r="X407" s="436"/>
      <c r="Y407" s="436"/>
      <c r="Z407" s="436"/>
      <c r="AA407" s="436"/>
      <c r="AB407" s="436"/>
      <c r="AC407" s="436"/>
      <c r="AD407" s="436"/>
      <c r="AE407" s="222"/>
      <c r="AF407" s="222"/>
      <c r="AG407" s="223"/>
      <c r="AH407" s="223"/>
    </row>
    <row r="408" spans="1:58" ht="188.25" thickBot="1" x14ac:dyDescent="0.95">
      <c r="A408" s="998" t="s">
        <v>289</v>
      </c>
      <c r="B408" s="998"/>
      <c r="C408" s="998"/>
      <c r="D408" s="998"/>
      <c r="E408" s="998"/>
      <c r="F408" s="998"/>
      <c r="G408" s="998"/>
      <c r="H408" s="281"/>
      <c r="I408" s="281"/>
      <c r="J408" s="281"/>
      <c r="K408" s="281"/>
      <c r="L408" s="388"/>
      <c r="M408" s="388"/>
      <c r="N408" s="388"/>
      <c r="O408" s="388"/>
      <c r="P408" s="281"/>
      <c r="Q408" s="281"/>
      <c r="R408" s="281"/>
      <c r="S408" s="390"/>
      <c r="T408" s="45"/>
      <c r="W408" s="437"/>
      <c r="X408" s="437"/>
      <c r="Y408" s="437"/>
      <c r="Z408" s="437"/>
      <c r="AA408" s="437"/>
      <c r="AB408" s="437"/>
      <c r="AC408" s="437"/>
      <c r="AD408" s="437"/>
      <c r="AE408" s="222"/>
      <c r="AF408" s="222"/>
      <c r="AG408" s="223"/>
      <c r="AH408" s="223"/>
    </row>
    <row r="409" spans="1:58" ht="150.75" customHeight="1" thickBot="1" x14ac:dyDescent="0.95">
      <c r="A409" s="999" t="s">
        <v>926</v>
      </c>
      <c r="B409" s="999" t="s">
        <v>5</v>
      </c>
      <c r="C409" s="1002" t="s">
        <v>919</v>
      </c>
      <c r="D409" s="1003"/>
      <c r="E409" s="1003"/>
      <c r="F409" s="1003"/>
      <c r="G409" s="1003"/>
      <c r="H409" s="1003"/>
      <c r="I409" s="1003"/>
      <c r="J409" s="1003"/>
      <c r="K409" s="1003"/>
      <c r="L409" s="1003"/>
      <c r="M409" s="1003"/>
      <c r="N409" s="1004"/>
      <c r="O409" s="392"/>
      <c r="P409" s="1005" t="s">
        <v>162</v>
      </c>
      <c r="Q409" s="1006"/>
      <c r="R409" s="1006"/>
      <c r="S409" s="1006"/>
      <c r="T409" s="1006"/>
      <c r="U409" s="1006"/>
      <c r="V409" s="1006"/>
      <c r="W409" s="1006"/>
      <c r="X409" s="1006"/>
      <c r="Y409" s="1006"/>
      <c r="Z409" s="1006"/>
      <c r="AA409" s="1007"/>
      <c r="AB409" s="1008" t="s">
        <v>163</v>
      </c>
      <c r="AC409" s="1009"/>
      <c r="AD409" s="1017" t="s">
        <v>920</v>
      </c>
      <c r="AE409" s="1018"/>
      <c r="AF409" s="225"/>
      <c r="AG409" s="676" t="s">
        <v>931</v>
      </c>
      <c r="AH409" s="676"/>
      <c r="AI409" s="676"/>
      <c r="AJ409" s="676"/>
      <c r="AK409" s="677"/>
      <c r="AL409" s="659"/>
      <c r="AM409" s="659"/>
      <c r="AN409" s="659"/>
      <c r="AO409" s="659"/>
      <c r="AP409" s="659"/>
      <c r="AQ409" s="659"/>
      <c r="AR409" s="659"/>
      <c r="AS409" s="659"/>
      <c r="AT409" s="659"/>
      <c r="AU409" s="659"/>
      <c r="AV409" s="659"/>
      <c r="AW409" s="659"/>
      <c r="AX409" s="659"/>
      <c r="AY409" s="659"/>
      <c r="AZ409" s="659"/>
      <c r="BA409" s="659"/>
      <c r="BB409" s="659"/>
      <c r="BC409" s="659"/>
      <c r="BD409" s="659"/>
      <c r="BE409" s="659"/>
      <c r="BF409" s="659"/>
    </row>
    <row r="410" spans="1:58" ht="114" thickBot="1" x14ac:dyDescent="0.95">
      <c r="A410" s="999"/>
      <c r="B410" s="999"/>
      <c r="C410" s="1021" t="s">
        <v>148</v>
      </c>
      <c r="D410" s="1022"/>
      <c r="E410" s="1022"/>
      <c r="F410" s="1023"/>
      <c r="G410" s="1012" t="s">
        <v>924</v>
      </c>
      <c r="H410" s="1021" t="s">
        <v>148</v>
      </c>
      <c r="I410" s="1022"/>
      <c r="J410" s="1022"/>
      <c r="K410" s="1023"/>
      <c r="L410" s="1012" t="s">
        <v>923</v>
      </c>
      <c r="M410" s="1014" t="s">
        <v>922</v>
      </c>
      <c r="N410" s="1015"/>
      <c r="O410" s="393"/>
      <c r="P410" s="1024" t="s">
        <v>148</v>
      </c>
      <c r="Q410" s="1025"/>
      <c r="R410" s="1025"/>
      <c r="S410" s="1026"/>
      <c r="T410" s="1012" t="s">
        <v>924</v>
      </c>
      <c r="U410" s="1024" t="s">
        <v>148</v>
      </c>
      <c r="V410" s="1025"/>
      <c r="W410" s="1025"/>
      <c r="X410" s="1026"/>
      <c r="Y410" s="1012" t="s">
        <v>923</v>
      </c>
      <c r="Z410" s="1014" t="s">
        <v>925</v>
      </c>
      <c r="AA410" s="1015"/>
      <c r="AB410" s="1010"/>
      <c r="AC410" s="1011"/>
      <c r="AD410" s="1019"/>
      <c r="AE410" s="1020"/>
      <c r="AF410" s="226"/>
      <c r="AG410" s="678"/>
      <c r="AH410" s="678"/>
      <c r="AI410" s="678"/>
      <c r="AJ410" s="678"/>
      <c r="AK410" s="67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</row>
    <row r="411" spans="1:58" ht="225.75" thickBot="1" x14ac:dyDescent="0.95">
      <c r="A411" s="999"/>
      <c r="B411" s="1312"/>
      <c r="C411" s="415" t="s">
        <v>149</v>
      </c>
      <c r="D411" s="415" t="s">
        <v>150</v>
      </c>
      <c r="E411" s="415" t="s">
        <v>915</v>
      </c>
      <c r="F411" s="415" t="s">
        <v>916</v>
      </c>
      <c r="G411" s="1013"/>
      <c r="H411" s="415" t="s">
        <v>151</v>
      </c>
      <c r="I411" s="415" t="s">
        <v>152</v>
      </c>
      <c r="J411" s="415" t="s">
        <v>153</v>
      </c>
      <c r="K411" s="415" t="s">
        <v>921</v>
      </c>
      <c r="L411" s="1013"/>
      <c r="M411" s="398" t="s">
        <v>165</v>
      </c>
      <c r="N411" s="399" t="s">
        <v>164</v>
      </c>
      <c r="O411" s="394"/>
      <c r="P411" s="414" t="s">
        <v>149</v>
      </c>
      <c r="Q411" s="414" t="s">
        <v>150</v>
      </c>
      <c r="R411" s="414" t="s">
        <v>915</v>
      </c>
      <c r="S411" s="414" t="s">
        <v>916</v>
      </c>
      <c r="T411" s="1013"/>
      <c r="U411" s="414" t="s">
        <v>151</v>
      </c>
      <c r="V411" s="414" t="s">
        <v>152</v>
      </c>
      <c r="W411" s="414" t="s">
        <v>153</v>
      </c>
      <c r="X411" s="414" t="s">
        <v>921</v>
      </c>
      <c r="Y411" s="1013"/>
      <c r="Z411" s="398" t="s">
        <v>165</v>
      </c>
      <c r="AA411" s="399" t="s">
        <v>164</v>
      </c>
      <c r="AB411" s="425" t="s">
        <v>224</v>
      </c>
      <c r="AC411" s="500" t="s">
        <v>166</v>
      </c>
      <c r="AD411" s="410" t="s">
        <v>164</v>
      </c>
      <c r="AE411" s="406" t="s">
        <v>165</v>
      </c>
      <c r="AF411" s="227"/>
      <c r="AG411" s="485" t="s">
        <v>930</v>
      </c>
      <c r="AH411" s="486" t="s">
        <v>932</v>
      </c>
      <c r="AI411" s="487" t="s">
        <v>933</v>
      </c>
      <c r="AJ411" s="410" t="s">
        <v>164</v>
      </c>
      <c r="AK411" s="406" t="s">
        <v>165</v>
      </c>
      <c r="AL411" s="660"/>
      <c r="AM411" s="660"/>
      <c r="AN411" s="660"/>
      <c r="AO411" s="660"/>
      <c r="AP411" s="660"/>
      <c r="AQ411" s="660"/>
      <c r="AR411" s="660"/>
      <c r="AS411" s="660"/>
      <c r="AT411" s="660"/>
      <c r="AU411" s="660"/>
      <c r="AV411" s="660"/>
      <c r="AW411" s="660"/>
      <c r="AX411" s="660"/>
      <c r="AY411" s="660"/>
      <c r="AZ411" s="660"/>
      <c r="BA411" s="660"/>
      <c r="BB411" s="660"/>
      <c r="BC411" s="660"/>
      <c r="BD411" s="660"/>
      <c r="BE411" s="660"/>
      <c r="BF411" s="660"/>
    </row>
    <row r="412" spans="1:58" ht="62.25" x14ac:dyDescent="0.9">
      <c r="A412" s="429">
        <v>1</v>
      </c>
      <c r="B412" s="775">
        <f>DATOS!F8</f>
        <v>0</v>
      </c>
      <c r="C412" s="488">
        <v>10</v>
      </c>
      <c r="D412" s="489">
        <v>10</v>
      </c>
      <c r="E412" s="489">
        <v>10</v>
      </c>
      <c r="F412" s="490">
        <v>10</v>
      </c>
      <c r="G412" s="416">
        <f>SUM(C412:F412)/4</f>
        <v>10</v>
      </c>
      <c r="H412" s="488">
        <v>10</v>
      </c>
      <c r="I412" s="489">
        <v>10</v>
      </c>
      <c r="J412" s="489">
        <v>10</v>
      </c>
      <c r="K412" s="490">
        <v>10</v>
      </c>
      <c r="L412" s="416">
        <f>SUM(H412:K412)/4</f>
        <v>10</v>
      </c>
      <c r="M412" s="403">
        <f>SUM(G412+L412)/2</f>
        <v>10</v>
      </c>
      <c r="N412" s="400" t="str">
        <f t="shared" ref="N412:N451" si="117">INDEX($BH$1:$BH$10, MATCH(ROUND(M412, 2), $BG$1:$BG$10, 1))</f>
        <v>A+</v>
      </c>
      <c r="O412" s="395"/>
      <c r="P412" s="488">
        <v>10</v>
      </c>
      <c r="Q412" s="489">
        <v>10</v>
      </c>
      <c r="R412" s="489">
        <v>10</v>
      </c>
      <c r="S412" s="490">
        <v>10</v>
      </c>
      <c r="T412" s="419">
        <f>SUM(P412:S412)/4</f>
        <v>10</v>
      </c>
      <c r="U412" s="488">
        <v>10</v>
      </c>
      <c r="V412" s="489">
        <v>10</v>
      </c>
      <c r="W412" s="489">
        <v>10</v>
      </c>
      <c r="X412" s="490">
        <v>10</v>
      </c>
      <c r="Y412" s="416">
        <f>SUM(U412:X412)/4</f>
        <v>10</v>
      </c>
      <c r="Z412" s="403">
        <f>SUM(T412+Y412)/2</f>
        <v>10</v>
      </c>
      <c r="AA412" s="400" t="str">
        <f t="shared" ref="AA412:AA451" si="118">INDEX($BH$1:$BH$10, MATCH(ROUND(Z412, 2), $BG$1:$BG$10, 1))</f>
        <v>A+</v>
      </c>
      <c r="AB412" s="422">
        <v>10</v>
      </c>
      <c r="AC412" s="631">
        <v>10</v>
      </c>
      <c r="AD412" s="411" t="str">
        <f t="shared" ref="AD412:AD451" si="119">INDEX($BH$1:$BH$10, MATCH(ROUND(AE412, 2), $BG$1:$BG$10, 1))</f>
        <v>A+</v>
      </c>
      <c r="AE412" s="407">
        <f>SUM(M412,Z412,AB412,AC412)/4</f>
        <v>10</v>
      </c>
      <c r="AF412" s="287"/>
      <c r="AG412" s="467">
        <f>SUM(M412,Z412)/2</f>
        <v>10</v>
      </c>
      <c r="AH412" s="479">
        <f>AG412*0.7</f>
        <v>7</v>
      </c>
      <c r="AI412" s="473">
        <f>AB412*0.3</f>
        <v>3</v>
      </c>
      <c r="AJ412" s="476" t="str">
        <f>INDEX($BH$1:$BH$10, MATCH(ROUND(AK412, 2), $BG$1:$BG$10, 1))</f>
        <v>A+</v>
      </c>
      <c r="AK412" s="482">
        <f>SUM(AH412+AI412)</f>
        <v>10</v>
      </c>
      <c r="AL412" s="661"/>
      <c r="AM412" s="661"/>
      <c r="AN412" s="661"/>
      <c r="AO412" s="661"/>
      <c r="AP412" s="661"/>
      <c r="AQ412" s="661"/>
      <c r="AR412" s="661"/>
      <c r="AS412" s="661"/>
      <c r="AT412" s="661"/>
      <c r="AU412" s="661"/>
      <c r="AV412" s="661"/>
      <c r="AW412" s="661"/>
      <c r="AX412" s="661"/>
      <c r="AY412" s="661"/>
      <c r="AZ412" s="661"/>
      <c r="BA412" s="661"/>
      <c r="BB412" s="661"/>
      <c r="BC412" s="661"/>
      <c r="BD412" s="661"/>
      <c r="BE412" s="661"/>
      <c r="BF412" s="661"/>
    </row>
    <row r="413" spans="1:58" ht="62.25" x14ac:dyDescent="0.9">
      <c r="A413" s="430">
        <v>2</v>
      </c>
      <c r="B413" s="776">
        <f>DATOS!F9</f>
        <v>0</v>
      </c>
      <c r="C413" s="491">
        <v>10</v>
      </c>
      <c r="D413" s="492">
        <v>10</v>
      </c>
      <c r="E413" s="492">
        <v>10</v>
      </c>
      <c r="F413" s="493">
        <v>10</v>
      </c>
      <c r="G413" s="417">
        <f t="shared" ref="G413:G451" si="120">SUM(C413:F413)/4</f>
        <v>10</v>
      </c>
      <c r="H413" s="491">
        <v>10</v>
      </c>
      <c r="I413" s="492">
        <v>10</v>
      </c>
      <c r="J413" s="492">
        <v>10</v>
      </c>
      <c r="K413" s="493">
        <v>10</v>
      </c>
      <c r="L413" s="417">
        <f t="shared" ref="L413:L451" si="121">SUM(H413:K413)/4</f>
        <v>10</v>
      </c>
      <c r="M413" s="404">
        <f t="shared" ref="M413:M417" si="122">SUM(G413+L413)/2</f>
        <v>10</v>
      </c>
      <c r="N413" s="401" t="str">
        <f t="shared" si="117"/>
        <v>A+</v>
      </c>
      <c r="O413" s="396"/>
      <c r="P413" s="491">
        <v>10</v>
      </c>
      <c r="Q413" s="492">
        <v>10</v>
      </c>
      <c r="R413" s="492">
        <v>10</v>
      </c>
      <c r="S413" s="493">
        <v>10</v>
      </c>
      <c r="T413" s="420">
        <f t="shared" ref="T413:T451" si="123">SUM(P413:S413)/4</f>
        <v>10</v>
      </c>
      <c r="U413" s="491">
        <v>10</v>
      </c>
      <c r="V413" s="492">
        <v>10</v>
      </c>
      <c r="W413" s="492">
        <v>10</v>
      </c>
      <c r="X413" s="493">
        <v>10</v>
      </c>
      <c r="Y413" s="417">
        <f t="shared" ref="Y413:Y451" si="124">SUM(U413:X413)/4</f>
        <v>10</v>
      </c>
      <c r="Z413" s="404">
        <f t="shared" ref="Z413:Z417" si="125">SUM(T413+Y413)/2</f>
        <v>10</v>
      </c>
      <c r="AA413" s="401" t="str">
        <f t="shared" si="118"/>
        <v>A+</v>
      </c>
      <c r="AB413" s="423">
        <v>10</v>
      </c>
      <c r="AC413" s="632">
        <v>10</v>
      </c>
      <c r="AD413" s="412" t="str">
        <f t="shared" si="119"/>
        <v>A+</v>
      </c>
      <c r="AE413" s="408">
        <f t="shared" ref="AE413:AE451" si="126">SUM(M413,Z413,AB413,AC413)/4</f>
        <v>10</v>
      </c>
      <c r="AF413" s="288"/>
      <c r="AG413" s="468">
        <f t="shared" ref="AG413:AG451" si="127">SUM(M413,Z413)/2</f>
        <v>10</v>
      </c>
      <c r="AH413" s="480">
        <f t="shared" ref="AH413:AH451" si="128">AG413*0.7</f>
        <v>7</v>
      </c>
      <c r="AI413" s="474">
        <f t="shared" ref="AI413:AI451" si="129">AB413*0.3</f>
        <v>3</v>
      </c>
      <c r="AJ413" s="477" t="str">
        <f t="shared" ref="AJ413:AJ451" si="130">INDEX($BH$1:$BH$10, MATCH(ROUND(AK413, 2), $BG$1:$BG$10, 1))</f>
        <v>A+</v>
      </c>
      <c r="AK413" s="483">
        <f t="shared" ref="AK413:AK451" si="131">SUM(AH413+AI413)</f>
        <v>10</v>
      </c>
      <c r="AL413" s="661"/>
      <c r="AM413" s="661"/>
      <c r="AN413" s="661"/>
      <c r="AO413" s="661"/>
      <c r="AP413" s="661"/>
      <c r="AQ413" s="661"/>
      <c r="AR413" s="661"/>
      <c r="AS413" s="661"/>
      <c r="AT413" s="661"/>
      <c r="AU413" s="661"/>
      <c r="AV413" s="661"/>
      <c r="AW413" s="661"/>
      <c r="AX413" s="661"/>
      <c r="AY413" s="661"/>
      <c r="AZ413" s="661"/>
      <c r="BA413" s="661"/>
      <c r="BB413" s="661"/>
      <c r="BC413" s="661"/>
      <c r="BD413" s="661"/>
      <c r="BE413" s="661"/>
      <c r="BF413" s="661"/>
    </row>
    <row r="414" spans="1:58" ht="62.25" x14ac:dyDescent="0.9">
      <c r="A414" s="430">
        <v>3</v>
      </c>
      <c r="B414" s="776">
        <f>DATOS!F10</f>
        <v>0</v>
      </c>
      <c r="C414" s="491">
        <v>10</v>
      </c>
      <c r="D414" s="492">
        <v>10</v>
      </c>
      <c r="E414" s="492">
        <v>10</v>
      </c>
      <c r="F414" s="493">
        <v>10</v>
      </c>
      <c r="G414" s="417">
        <f t="shared" si="120"/>
        <v>10</v>
      </c>
      <c r="H414" s="491">
        <v>10</v>
      </c>
      <c r="I414" s="492">
        <v>10</v>
      </c>
      <c r="J414" s="492">
        <v>10</v>
      </c>
      <c r="K414" s="493">
        <v>10</v>
      </c>
      <c r="L414" s="417">
        <f t="shared" si="121"/>
        <v>10</v>
      </c>
      <c r="M414" s="404">
        <f t="shared" si="122"/>
        <v>10</v>
      </c>
      <c r="N414" s="401" t="str">
        <f t="shared" si="117"/>
        <v>A+</v>
      </c>
      <c r="O414" s="396"/>
      <c r="P414" s="491">
        <v>10</v>
      </c>
      <c r="Q414" s="492">
        <v>10</v>
      </c>
      <c r="R414" s="492">
        <v>10</v>
      </c>
      <c r="S414" s="493">
        <v>10</v>
      </c>
      <c r="T414" s="420">
        <f t="shared" si="123"/>
        <v>10</v>
      </c>
      <c r="U414" s="491">
        <v>10</v>
      </c>
      <c r="V414" s="492">
        <v>10</v>
      </c>
      <c r="W414" s="492">
        <v>10</v>
      </c>
      <c r="X414" s="493">
        <v>10</v>
      </c>
      <c r="Y414" s="417">
        <f t="shared" si="124"/>
        <v>10</v>
      </c>
      <c r="Z414" s="404">
        <f t="shared" si="125"/>
        <v>10</v>
      </c>
      <c r="AA414" s="401" t="str">
        <f t="shared" si="118"/>
        <v>A+</v>
      </c>
      <c r="AB414" s="423">
        <v>10</v>
      </c>
      <c r="AC414" s="632">
        <v>10</v>
      </c>
      <c r="AD414" s="412" t="str">
        <f t="shared" si="119"/>
        <v>A+</v>
      </c>
      <c r="AE414" s="408">
        <f t="shared" si="126"/>
        <v>10</v>
      </c>
      <c r="AF414" s="288"/>
      <c r="AG414" s="468">
        <f t="shared" si="127"/>
        <v>10</v>
      </c>
      <c r="AH414" s="480">
        <f t="shared" si="128"/>
        <v>7</v>
      </c>
      <c r="AI414" s="474">
        <f t="shared" si="129"/>
        <v>3</v>
      </c>
      <c r="AJ414" s="477" t="str">
        <f t="shared" si="130"/>
        <v>A+</v>
      </c>
      <c r="AK414" s="483">
        <f t="shared" si="131"/>
        <v>10</v>
      </c>
      <c r="AL414" s="661"/>
      <c r="AM414" s="661"/>
      <c r="AN414" s="661"/>
      <c r="AO414" s="661"/>
      <c r="AP414" s="661"/>
      <c r="AQ414" s="661"/>
      <c r="AR414" s="661"/>
      <c r="AS414" s="661"/>
      <c r="AT414" s="661"/>
      <c r="AU414" s="661"/>
      <c r="AV414" s="661"/>
      <c r="AW414" s="661"/>
      <c r="AX414" s="661"/>
      <c r="AY414" s="661"/>
      <c r="AZ414" s="661"/>
      <c r="BA414" s="661"/>
      <c r="BB414" s="661"/>
      <c r="BC414" s="661"/>
      <c r="BD414" s="661"/>
      <c r="BE414" s="661"/>
      <c r="BF414" s="661"/>
    </row>
    <row r="415" spans="1:58" ht="62.25" x14ac:dyDescent="0.9">
      <c r="A415" s="430">
        <v>4</v>
      </c>
      <c r="B415" s="776">
        <f>DATOS!F11</f>
        <v>0</v>
      </c>
      <c r="C415" s="491">
        <v>10</v>
      </c>
      <c r="D415" s="492">
        <v>10</v>
      </c>
      <c r="E415" s="492">
        <v>10</v>
      </c>
      <c r="F415" s="493">
        <v>10</v>
      </c>
      <c r="G415" s="417">
        <f t="shared" si="120"/>
        <v>10</v>
      </c>
      <c r="H415" s="491">
        <v>10</v>
      </c>
      <c r="I415" s="492">
        <v>10</v>
      </c>
      <c r="J415" s="492">
        <v>10</v>
      </c>
      <c r="K415" s="493">
        <v>10</v>
      </c>
      <c r="L415" s="417">
        <f t="shared" si="121"/>
        <v>10</v>
      </c>
      <c r="M415" s="404">
        <f t="shared" si="122"/>
        <v>10</v>
      </c>
      <c r="N415" s="401" t="str">
        <f t="shared" si="117"/>
        <v>A+</v>
      </c>
      <c r="O415" s="396"/>
      <c r="P415" s="491">
        <v>10</v>
      </c>
      <c r="Q415" s="492">
        <v>10</v>
      </c>
      <c r="R415" s="492">
        <v>10</v>
      </c>
      <c r="S415" s="493">
        <v>10</v>
      </c>
      <c r="T415" s="420">
        <f t="shared" si="123"/>
        <v>10</v>
      </c>
      <c r="U415" s="491">
        <v>10</v>
      </c>
      <c r="V415" s="492">
        <v>10</v>
      </c>
      <c r="W415" s="492">
        <v>10</v>
      </c>
      <c r="X415" s="493">
        <v>10</v>
      </c>
      <c r="Y415" s="417">
        <f t="shared" si="124"/>
        <v>10</v>
      </c>
      <c r="Z415" s="404">
        <f t="shared" si="125"/>
        <v>10</v>
      </c>
      <c r="AA415" s="401" t="str">
        <f t="shared" si="118"/>
        <v>A+</v>
      </c>
      <c r="AB415" s="423">
        <v>10</v>
      </c>
      <c r="AC415" s="632">
        <v>10</v>
      </c>
      <c r="AD415" s="412" t="str">
        <f t="shared" si="119"/>
        <v>A+</v>
      </c>
      <c r="AE415" s="408">
        <f t="shared" si="126"/>
        <v>10</v>
      </c>
      <c r="AF415" s="288"/>
      <c r="AG415" s="468">
        <f t="shared" si="127"/>
        <v>10</v>
      </c>
      <c r="AH415" s="480">
        <f t="shared" si="128"/>
        <v>7</v>
      </c>
      <c r="AI415" s="474">
        <f t="shared" si="129"/>
        <v>3</v>
      </c>
      <c r="AJ415" s="477" t="str">
        <f t="shared" si="130"/>
        <v>A+</v>
      </c>
      <c r="AK415" s="483">
        <f t="shared" si="131"/>
        <v>10</v>
      </c>
      <c r="AL415" s="661"/>
      <c r="AM415" s="661"/>
      <c r="AN415" s="661"/>
      <c r="AO415" s="661"/>
      <c r="AP415" s="661"/>
      <c r="AQ415" s="661"/>
      <c r="AR415" s="661"/>
      <c r="AS415" s="661"/>
      <c r="AT415" s="661"/>
      <c r="AU415" s="661"/>
      <c r="AV415" s="661"/>
      <c r="AW415" s="661"/>
      <c r="AX415" s="661"/>
      <c r="AY415" s="661"/>
      <c r="AZ415" s="661"/>
      <c r="BA415" s="661"/>
      <c r="BB415" s="661"/>
      <c r="BC415" s="661"/>
      <c r="BD415" s="661"/>
      <c r="BE415" s="661"/>
      <c r="BF415" s="661"/>
    </row>
    <row r="416" spans="1:58" ht="62.25" x14ac:dyDescent="0.9">
      <c r="A416" s="430">
        <v>5</v>
      </c>
      <c r="B416" s="776">
        <f>DATOS!F12</f>
        <v>0</v>
      </c>
      <c r="C416" s="491">
        <v>10</v>
      </c>
      <c r="D416" s="492">
        <v>10</v>
      </c>
      <c r="E416" s="492">
        <v>10</v>
      </c>
      <c r="F416" s="493">
        <v>10</v>
      </c>
      <c r="G416" s="417">
        <f t="shared" si="120"/>
        <v>10</v>
      </c>
      <c r="H416" s="491">
        <v>10</v>
      </c>
      <c r="I416" s="492">
        <v>10</v>
      </c>
      <c r="J416" s="492">
        <v>10</v>
      </c>
      <c r="K416" s="493">
        <v>10</v>
      </c>
      <c r="L416" s="417">
        <f t="shared" si="121"/>
        <v>10</v>
      </c>
      <c r="M416" s="404">
        <f t="shared" si="122"/>
        <v>10</v>
      </c>
      <c r="N416" s="401" t="str">
        <f t="shared" si="117"/>
        <v>A+</v>
      </c>
      <c r="O416" s="396"/>
      <c r="P416" s="491">
        <v>10</v>
      </c>
      <c r="Q416" s="492">
        <v>10</v>
      </c>
      <c r="R416" s="492">
        <v>10</v>
      </c>
      <c r="S416" s="493">
        <v>10</v>
      </c>
      <c r="T416" s="420">
        <f t="shared" si="123"/>
        <v>10</v>
      </c>
      <c r="U416" s="491">
        <v>10</v>
      </c>
      <c r="V416" s="492">
        <v>10</v>
      </c>
      <c r="W416" s="492">
        <v>10</v>
      </c>
      <c r="X416" s="493">
        <v>10</v>
      </c>
      <c r="Y416" s="417">
        <f t="shared" si="124"/>
        <v>10</v>
      </c>
      <c r="Z416" s="404">
        <f t="shared" si="125"/>
        <v>10</v>
      </c>
      <c r="AA416" s="401" t="str">
        <f t="shared" si="118"/>
        <v>A+</v>
      </c>
      <c r="AB416" s="423">
        <v>10</v>
      </c>
      <c r="AC416" s="632">
        <v>10</v>
      </c>
      <c r="AD416" s="412" t="str">
        <f t="shared" si="119"/>
        <v>A+</v>
      </c>
      <c r="AE416" s="408">
        <f t="shared" si="126"/>
        <v>10</v>
      </c>
      <c r="AF416" s="288"/>
      <c r="AG416" s="468">
        <f t="shared" si="127"/>
        <v>10</v>
      </c>
      <c r="AH416" s="480">
        <f t="shared" si="128"/>
        <v>7</v>
      </c>
      <c r="AI416" s="474">
        <f t="shared" si="129"/>
        <v>3</v>
      </c>
      <c r="AJ416" s="477" t="str">
        <f t="shared" si="130"/>
        <v>A+</v>
      </c>
      <c r="AK416" s="483">
        <f t="shared" si="131"/>
        <v>10</v>
      </c>
      <c r="AL416" s="661"/>
      <c r="AM416" s="661"/>
      <c r="AN416" s="661"/>
      <c r="AO416" s="661"/>
      <c r="AP416" s="661"/>
      <c r="AQ416" s="661"/>
      <c r="AR416" s="661"/>
      <c r="AS416" s="661"/>
      <c r="AT416" s="661"/>
      <c r="AU416" s="661"/>
      <c r="AV416" s="661"/>
      <c r="AW416" s="661"/>
      <c r="AX416" s="661"/>
      <c r="AY416" s="661"/>
      <c r="AZ416" s="661"/>
      <c r="BA416" s="661"/>
      <c r="BB416" s="661"/>
      <c r="BC416" s="661"/>
      <c r="BD416" s="661"/>
      <c r="BE416" s="661"/>
      <c r="BF416" s="661"/>
    </row>
    <row r="417" spans="1:58" ht="62.25" x14ac:dyDescent="0.9">
      <c r="A417" s="430">
        <v>6</v>
      </c>
      <c r="B417" s="776">
        <f>DATOS!F13</f>
        <v>0</v>
      </c>
      <c r="C417" s="491">
        <v>10</v>
      </c>
      <c r="D417" s="492">
        <v>10</v>
      </c>
      <c r="E417" s="492">
        <v>10</v>
      </c>
      <c r="F417" s="493">
        <v>10</v>
      </c>
      <c r="G417" s="417">
        <f t="shared" si="120"/>
        <v>10</v>
      </c>
      <c r="H417" s="491">
        <v>10</v>
      </c>
      <c r="I417" s="492">
        <v>10</v>
      </c>
      <c r="J417" s="492">
        <v>10</v>
      </c>
      <c r="K417" s="493">
        <v>10</v>
      </c>
      <c r="L417" s="417">
        <f t="shared" si="121"/>
        <v>10</v>
      </c>
      <c r="M417" s="404">
        <f t="shared" si="122"/>
        <v>10</v>
      </c>
      <c r="N417" s="401" t="str">
        <f t="shared" si="117"/>
        <v>A+</v>
      </c>
      <c r="O417" s="396"/>
      <c r="P417" s="491">
        <v>10</v>
      </c>
      <c r="Q417" s="492">
        <v>10</v>
      </c>
      <c r="R417" s="492">
        <v>10</v>
      </c>
      <c r="S417" s="493">
        <v>10</v>
      </c>
      <c r="T417" s="420">
        <f t="shared" si="123"/>
        <v>10</v>
      </c>
      <c r="U417" s="491">
        <v>10</v>
      </c>
      <c r="V417" s="492">
        <v>10</v>
      </c>
      <c r="W417" s="492">
        <v>10</v>
      </c>
      <c r="X417" s="493">
        <v>10</v>
      </c>
      <c r="Y417" s="417">
        <f t="shared" si="124"/>
        <v>10</v>
      </c>
      <c r="Z417" s="404">
        <f t="shared" si="125"/>
        <v>10</v>
      </c>
      <c r="AA417" s="401" t="str">
        <f t="shared" si="118"/>
        <v>A+</v>
      </c>
      <c r="AB417" s="423">
        <v>10</v>
      </c>
      <c r="AC417" s="632">
        <v>10</v>
      </c>
      <c r="AD417" s="412" t="str">
        <f t="shared" si="119"/>
        <v>A+</v>
      </c>
      <c r="AE417" s="408">
        <f t="shared" si="126"/>
        <v>10</v>
      </c>
      <c r="AF417" s="288"/>
      <c r="AG417" s="468">
        <f t="shared" si="127"/>
        <v>10</v>
      </c>
      <c r="AH417" s="480">
        <f t="shared" si="128"/>
        <v>7</v>
      </c>
      <c r="AI417" s="474">
        <f t="shared" si="129"/>
        <v>3</v>
      </c>
      <c r="AJ417" s="477" t="str">
        <f t="shared" si="130"/>
        <v>A+</v>
      </c>
      <c r="AK417" s="483">
        <f t="shared" si="131"/>
        <v>10</v>
      </c>
      <c r="AL417" s="661"/>
      <c r="AM417" s="661"/>
      <c r="AN417" s="661"/>
      <c r="AO417" s="661"/>
      <c r="AP417" s="661"/>
      <c r="AQ417" s="661"/>
      <c r="AR417" s="661"/>
      <c r="AS417" s="661"/>
      <c r="AT417" s="661"/>
      <c r="AU417" s="661"/>
      <c r="AV417" s="661"/>
      <c r="AW417" s="661"/>
      <c r="AX417" s="661"/>
      <c r="AY417" s="661"/>
      <c r="AZ417" s="661"/>
      <c r="BA417" s="661"/>
      <c r="BB417" s="661"/>
      <c r="BC417" s="661"/>
      <c r="BD417" s="661"/>
      <c r="BE417" s="661"/>
      <c r="BF417" s="661"/>
    </row>
    <row r="418" spans="1:58" ht="62.25" x14ac:dyDescent="0.9">
      <c r="A418" s="430">
        <v>7</v>
      </c>
      <c r="B418" s="776">
        <f>DATOS!F14</f>
        <v>0</v>
      </c>
      <c r="C418" s="491">
        <v>9</v>
      </c>
      <c r="D418" s="492">
        <v>9</v>
      </c>
      <c r="E418" s="492">
        <v>9</v>
      </c>
      <c r="F418" s="493">
        <v>9</v>
      </c>
      <c r="G418" s="417">
        <f t="shared" si="120"/>
        <v>9</v>
      </c>
      <c r="H418" s="491">
        <v>9</v>
      </c>
      <c r="I418" s="492">
        <v>9</v>
      </c>
      <c r="J418" s="492">
        <v>9</v>
      </c>
      <c r="K418" s="493">
        <v>9</v>
      </c>
      <c r="L418" s="417">
        <f t="shared" si="121"/>
        <v>9</v>
      </c>
      <c r="M418" s="404">
        <f>SUM(G418+L418)/2</f>
        <v>9</v>
      </c>
      <c r="N418" s="401" t="str">
        <f t="shared" si="117"/>
        <v>A-</v>
      </c>
      <c r="O418" s="396"/>
      <c r="P418" s="491">
        <v>9</v>
      </c>
      <c r="Q418" s="492">
        <v>9</v>
      </c>
      <c r="R418" s="492">
        <v>9</v>
      </c>
      <c r="S418" s="493">
        <v>9</v>
      </c>
      <c r="T418" s="420">
        <f t="shared" si="123"/>
        <v>9</v>
      </c>
      <c r="U418" s="491">
        <v>9</v>
      </c>
      <c r="V418" s="492">
        <v>9</v>
      </c>
      <c r="W418" s="492">
        <v>9</v>
      </c>
      <c r="X418" s="493">
        <v>9</v>
      </c>
      <c r="Y418" s="417">
        <f t="shared" si="124"/>
        <v>9</v>
      </c>
      <c r="Z418" s="404">
        <f>SUM(T418+Y418)/2</f>
        <v>9</v>
      </c>
      <c r="AA418" s="401" t="str">
        <f t="shared" si="118"/>
        <v>A-</v>
      </c>
      <c r="AB418" s="423">
        <v>9</v>
      </c>
      <c r="AC418" s="632">
        <v>9</v>
      </c>
      <c r="AD418" s="412" t="str">
        <f t="shared" si="119"/>
        <v>A-</v>
      </c>
      <c r="AE418" s="408">
        <f t="shared" si="126"/>
        <v>9</v>
      </c>
      <c r="AF418" s="288"/>
      <c r="AG418" s="468">
        <f t="shared" si="127"/>
        <v>9</v>
      </c>
      <c r="AH418" s="480">
        <f t="shared" si="128"/>
        <v>6.3</v>
      </c>
      <c r="AI418" s="474">
        <f t="shared" si="129"/>
        <v>2.6999999999999997</v>
      </c>
      <c r="AJ418" s="477" t="str">
        <f t="shared" si="130"/>
        <v>A-</v>
      </c>
      <c r="AK418" s="483">
        <f t="shared" si="131"/>
        <v>9</v>
      </c>
      <c r="AL418" s="661"/>
      <c r="AM418" s="661"/>
      <c r="AN418" s="661"/>
      <c r="AO418" s="661"/>
      <c r="AP418" s="661"/>
      <c r="AQ418" s="661"/>
      <c r="AR418" s="661"/>
      <c r="AS418" s="661"/>
      <c r="AT418" s="661"/>
      <c r="AU418" s="661"/>
      <c r="AV418" s="661"/>
      <c r="AW418" s="661"/>
      <c r="AX418" s="661"/>
      <c r="AY418" s="661"/>
      <c r="AZ418" s="661"/>
      <c r="BA418" s="661"/>
      <c r="BB418" s="661"/>
      <c r="BC418" s="661"/>
      <c r="BD418" s="661"/>
      <c r="BE418" s="661"/>
      <c r="BF418" s="661"/>
    </row>
    <row r="419" spans="1:58" ht="62.25" x14ac:dyDescent="0.9">
      <c r="A419" s="430">
        <v>8</v>
      </c>
      <c r="B419" s="776">
        <f>DATOS!F15</f>
        <v>0</v>
      </c>
      <c r="C419" s="491">
        <v>9</v>
      </c>
      <c r="D419" s="492">
        <v>9</v>
      </c>
      <c r="E419" s="492">
        <v>9</v>
      </c>
      <c r="F419" s="493">
        <v>9</v>
      </c>
      <c r="G419" s="417">
        <f t="shared" si="120"/>
        <v>9</v>
      </c>
      <c r="H419" s="491">
        <v>9</v>
      </c>
      <c r="I419" s="492">
        <v>9</v>
      </c>
      <c r="J419" s="492">
        <v>9</v>
      </c>
      <c r="K419" s="493">
        <v>9</v>
      </c>
      <c r="L419" s="417">
        <f t="shared" si="121"/>
        <v>9</v>
      </c>
      <c r="M419" s="404">
        <f t="shared" ref="M419:M451" si="132">SUM(G419+L419)/2</f>
        <v>9</v>
      </c>
      <c r="N419" s="401" t="str">
        <f t="shared" si="117"/>
        <v>A-</v>
      </c>
      <c r="O419" s="396"/>
      <c r="P419" s="491">
        <v>9</v>
      </c>
      <c r="Q419" s="492">
        <v>9</v>
      </c>
      <c r="R419" s="492">
        <v>9</v>
      </c>
      <c r="S419" s="493">
        <v>9</v>
      </c>
      <c r="T419" s="420">
        <f t="shared" si="123"/>
        <v>9</v>
      </c>
      <c r="U419" s="491">
        <v>9</v>
      </c>
      <c r="V419" s="492">
        <v>9</v>
      </c>
      <c r="W419" s="492">
        <v>9</v>
      </c>
      <c r="X419" s="493">
        <v>9</v>
      </c>
      <c r="Y419" s="417">
        <f t="shared" si="124"/>
        <v>9</v>
      </c>
      <c r="Z419" s="404">
        <f t="shared" ref="Z419:Z451" si="133">SUM(T419+Y419)/2</f>
        <v>9</v>
      </c>
      <c r="AA419" s="401" t="str">
        <f t="shared" si="118"/>
        <v>A-</v>
      </c>
      <c r="AB419" s="423">
        <v>9</v>
      </c>
      <c r="AC419" s="632">
        <v>9</v>
      </c>
      <c r="AD419" s="412" t="str">
        <f t="shared" si="119"/>
        <v>A-</v>
      </c>
      <c r="AE419" s="408">
        <f t="shared" si="126"/>
        <v>9</v>
      </c>
      <c r="AF419" s="288"/>
      <c r="AG419" s="468">
        <f t="shared" si="127"/>
        <v>9</v>
      </c>
      <c r="AH419" s="480">
        <f t="shared" si="128"/>
        <v>6.3</v>
      </c>
      <c r="AI419" s="474">
        <f t="shared" si="129"/>
        <v>2.6999999999999997</v>
      </c>
      <c r="AJ419" s="477" t="str">
        <f t="shared" si="130"/>
        <v>A-</v>
      </c>
      <c r="AK419" s="483">
        <f t="shared" si="131"/>
        <v>9</v>
      </c>
      <c r="AL419" s="661"/>
      <c r="AM419" s="661"/>
      <c r="AN419" s="661"/>
      <c r="AO419" s="661"/>
      <c r="AP419" s="661"/>
      <c r="AQ419" s="661"/>
      <c r="AR419" s="661"/>
      <c r="AS419" s="661"/>
      <c r="AT419" s="661"/>
      <c r="AU419" s="661"/>
      <c r="AV419" s="661"/>
      <c r="AW419" s="661"/>
      <c r="AX419" s="661"/>
      <c r="AY419" s="661"/>
      <c r="AZ419" s="661"/>
      <c r="BA419" s="661"/>
      <c r="BB419" s="661"/>
      <c r="BC419" s="661"/>
      <c r="BD419" s="661"/>
      <c r="BE419" s="661"/>
      <c r="BF419" s="661"/>
    </row>
    <row r="420" spans="1:58" ht="62.25" x14ac:dyDescent="0.9">
      <c r="A420" s="430">
        <v>9</v>
      </c>
      <c r="B420" s="776">
        <f>DATOS!F16</f>
        <v>0</v>
      </c>
      <c r="C420" s="491">
        <v>9</v>
      </c>
      <c r="D420" s="492">
        <v>9</v>
      </c>
      <c r="E420" s="492">
        <v>9</v>
      </c>
      <c r="F420" s="493">
        <v>9</v>
      </c>
      <c r="G420" s="417">
        <f t="shared" si="120"/>
        <v>9</v>
      </c>
      <c r="H420" s="491">
        <v>9</v>
      </c>
      <c r="I420" s="492">
        <v>9</v>
      </c>
      <c r="J420" s="492">
        <v>9</v>
      </c>
      <c r="K420" s="493">
        <v>9</v>
      </c>
      <c r="L420" s="417">
        <f t="shared" si="121"/>
        <v>9</v>
      </c>
      <c r="M420" s="404">
        <f t="shared" si="132"/>
        <v>9</v>
      </c>
      <c r="N420" s="401" t="str">
        <f t="shared" si="117"/>
        <v>A-</v>
      </c>
      <c r="O420" s="396"/>
      <c r="P420" s="491">
        <v>9</v>
      </c>
      <c r="Q420" s="492">
        <v>9</v>
      </c>
      <c r="R420" s="492">
        <v>9</v>
      </c>
      <c r="S420" s="493">
        <v>9</v>
      </c>
      <c r="T420" s="420">
        <f t="shared" si="123"/>
        <v>9</v>
      </c>
      <c r="U420" s="491">
        <v>9</v>
      </c>
      <c r="V420" s="492">
        <v>9</v>
      </c>
      <c r="W420" s="492">
        <v>9</v>
      </c>
      <c r="X420" s="493">
        <v>9</v>
      </c>
      <c r="Y420" s="417">
        <f t="shared" si="124"/>
        <v>9</v>
      </c>
      <c r="Z420" s="404">
        <f t="shared" si="133"/>
        <v>9</v>
      </c>
      <c r="AA420" s="401" t="str">
        <f t="shared" si="118"/>
        <v>A-</v>
      </c>
      <c r="AB420" s="423">
        <v>9</v>
      </c>
      <c r="AC420" s="632">
        <v>9</v>
      </c>
      <c r="AD420" s="412" t="str">
        <f t="shared" si="119"/>
        <v>A-</v>
      </c>
      <c r="AE420" s="408">
        <f t="shared" si="126"/>
        <v>9</v>
      </c>
      <c r="AF420" s="288"/>
      <c r="AG420" s="468">
        <f t="shared" si="127"/>
        <v>9</v>
      </c>
      <c r="AH420" s="480">
        <f t="shared" si="128"/>
        <v>6.3</v>
      </c>
      <c r="AI420" s="474">
        <f t="shared" si="129"/>
        <v>2.6999999999999997</v>
      </c>
      <c r="AJ420" s="477" t="str">
        <f t="shared" si="130"/>
        <v>A-</v>
      </c>
      <c r="AK420" s="483">
        <f t="shared" si="131"/>
        <v>9</v>
      </c>
      <c r="AL420" s="661"/>
      <c r="AM420" s="661"/>
      <c r="AN420" s="661"/>
      <c r="AO420" s="661"/>
      <c r="AP420" s="661"/>
      <c r="AQ420" s="661"/>
      <c r="AR420" s="661"/>
      <c r="AS420" s="661"/>
      <c r="AT420" s="661"/>
      <c r="AU420" s="661"/>
      <c r="AV420" s="661"/>
      <c r="AW420" s="661"/>
      <c r="AX420" s="661"/>
      <c r="AY420" s="661"/>
      <c r="AZ420" s="661"/>
      <c r="BA420" s="661"/>
      <c r="BB420" s="661"/>
      <c r="BC420" s="661"/>
      <c r="BD420" s="661"/>
      <c r="BE420" s="661"/>
      <c r="BF420" s="661"/>
    </row>
    <row r="421" spans="1:58" ht="62.25" x14ac:dyDescent="0.9">
      <c r="A421" s="430">
        <v>10</v>
      </c>
      <c r="B421" s="776">
        <f>DATOS!F17</f>
        <v>0</v>
      </c>
      <c r="C421" s="491">
        <v>9</v>
      </c>
      <c r="D421" s="492">
        <v>9</v>
      </c>
      <c r="E421" s="492">
        <v>9</v>
      </c>
      <c r="F421" s="493">
        <v>9</v>
      </c>
      <c r="G421" s="417">
        <f t="shared" si="120"/>
        <v>9</v>
      </c>
      <c r="H421" s="491">
        <v>9</v>
      </c>
      <c r="I421" s="492">
        <v>9</v>
      </c>
      <c r="J421" s="492">
        <v>9</v>
      </c>
      <c r="K421" s="493">
        <v>9</v>
      </c>
      <c r="L421" s="417">
        <f t="shared" si="121"/>
        <v>9</v>
      </c>
      <c r="M421" s="404">
        <f t="shared" si="132"/>
        <v>9</v>
      </c>
      <c r="N421" s="401" t="str">
        <f t="shared" si="117"/>
        <v>A-</v>
      </c>
      <c r="O421" s="396"/>
      <c r="P421" s="491">
        <v>9</v>
      </c>
      <c r="Q421" s="492">
        <v>9</v>
      </c>
      <c r="R421" s="492">
        <v>9</v>
      </c>
      <c r="S421" s="493">
        <v>9</v>
      </c>
      <c r="T421" s="420">
        <f t="shared" si="123"/>
        <v>9</v>
      </c>
      <c r="U421" s="491">
        <v>9</v>
      </c>
      <c r="V421" s="492">
        <v>9</v>
      </c>
      <c r="W421" s="492">
        <v>9</v>
      </c>
      <c r="X421" s="493">
        <v>9</v>
      </c>
      <c r="Y421" s="417">
        <f t="shared" si="124"/>
        <v>9</v>
      </c>
      <c r="Z421" s="404">
        <f t="shared" si="133"/>
        <v>9</v>
      </c>
      <c r="AA421" s="401" t="str">
        <f t="shared" si="118"/>
        <v>A-</v>
      </c>
      <c r="AB421" s="423">
        <v>9</v>
      </c>
      <c r="AC421" s="632">
        <v>9</v>
      </c>
      <c r="AD421" s="412" t="str">
        <f t="shared" si="119"/>
        <v>A-</v>
      </c>
      <c r="AE421" s="408">
        <f t="shared" si="126"/>
        <v>9</v>
      </c>
      <c r="AF421" s="288"/>
      <c r="AG421" s="468">
        <f t="shared" si="127"/>
        <v>9</v>
      </c>
      <c r="AH421" s="480">
        <f t="shared" si="128"/>
        <v>6.3</v>
      </c>
      <c r="AI421" s="474">
        <f t="shared" si="129"/>
        <v>2.6999999999999997</v>
      </c>
      <c r="AJ421" s="477" t="str">
        <f t="shared" si="130"/>
        <v>A-</v>
      </c>
      <c r="AK421" s="483">
        <f t="shared" si="131"/>
        <v>9</v>
      </c>
      <c r="AL421" s="661"/>
      <c r="AM421" s="661"/>
      <c r="AN421" s="661"/>
      <c r="AO421" s="661"/>
      <c r="AP421" s="661"/>
      <c r="AQ421" s="661"/>
      <c r="AR421" s="661"/>
      <c r="AS421" s="661"/>
      <c r="AT421" s="661"/>
      <c r="AU421" s="661"/>
      <c r="AV421" s="661"/>
      <c r="AW421" s="661"/>
      <c r="AX421" s="661"/>
      <c r="AY421" s="661"/>
      <c r="AZ421" s="661"/>
      <c r="BA421" s="661"/>
      <c r="BB421" s="661"/>
      <c r="BC421" s="661"/>
      <c r="BD421" s="661"/>
      <c r="BE421" s="661"/>
      <c r="BF421" s="661"/>
    </row>
    <row r="422" spans="1:58" ht="62.25" x14ac:dyDescent="0.9">
      <c r="A422" s="430">
        <v>11</v>
      </c>
      <c r="B422" s="776">
        <f>DATOS!F18</f>
        <v>0</v>
      </c>
      <c r="C422" s="491">
        <v>9</v>
      </c>
      <c r="D422" s="492">
        <v>9</v>
      </c>
      <c r="E422" s="492">
        <v>9</v>
      </c>
      <c r="F422" s="493">
        <v>9</v>
      </c>
      <c r="G422" s="417">
        <f t="shared" si="120"/>
        <v>9</v>
      </c>
      <c r="H422" s="491">
        <v>9</v>
      </c>
      <c r="I422" s="492">
        <v>9</v>
      </c>
      <c r="J422" s="492">
        <v>9</v>
      </c>
      <c r="K422" s="493">
        <v>9</v>
      </c>
      <c r="L422" s="417">
        <f t="shared" si="121"/>
        <v>9</v>
      </c>
      <c r="M422" s="404">
        <f t="shared" si="132"/>
        <v>9</v>
      </c>
      <c r="N422" s="401" t="str">
        <f t="shared" si="117"/>
        <v>A-</v>
      </c>
      <c r="O422" s="396"/>
      <c r="P422" s="491">
        <v>9</v>
      </c>
      <c r="Q422" s="492">
        <v>9</v>
      </c>
      <c r="R422" s="492">
        <v>9</v>
      </c>
      <c r="S422" s="493">
        <v>9</v>
      </c>
      <c r="T422" s="420">
        <f t="shared" si="123"/>
        <v>9</v>
      </c>
      <c r="U422" s="491">
        <v>9</v>
      </c>
      <c r="V422" s="492">
        <v>9</v>
      </c>
      <c r="W422" s="492">
        <v>9</v>
      </c>
      <c r="X422" s="493">
        <v>9</v>
      </c>
      <c r="Y422" s="417">
        <f t="shared" si="124"/>
        <v>9</v>
      </c>
      <c r="Z422" s="404">
        <f t="shared" si="133"/>
        <v>9</v>
      </c>
      <c r="AA422" s="401" t="str">
        <f t="shared" si="118"/>
        <v>A-</v>
      </c>
      <c r="AB422" s="423">
        <v>9</v>
      </c>
      <c r="AC422" s="632">
        <v>9</v>
      </c>
      <c r="AD422" s="412" t="str">
        <f t="shared" si="119"/>
        <v>A-</v>
      </c>
      <c r="AE422" s="408">
        <f t="shared" si="126"/>
        <v>9</v>
      </c>
      <c r="AF422" s="288"/>
      <c r="AG422" s="468">
        <f t="shared" si="127"/>
        <v>9</v>
      </c>
      <c r="AH422" s="480">
        <f t="shared" si="128"/>
        <v>6.3</v>
      </c>
      <c r="AI422" s="474">
        <f t="shared" si="129"/>
        <v>2.6999999999999997</v>
      </c>
      <c r="AJ422" s="477" t="str">
        <f t="shared" si="130"/>
        <v>A-</v>
      </c>
      <c r="AK422" s="483">
        <f t="shared" si="131"/>
        <v>9</v>
      </c>
      <c r="AL422" s="661"/>
      <c r="AM422" s="661"/>
      <c r="AN422" s="661"/>
      <c r="AO422" s="661"/>
      <c r="AP422" s="661"/>
      <c r="AQ422" s="661"/>
      <c r="AR422" s="661"/>
      <c r="AS422" s="661"/>
      <c r="AT422" s="661"/>
      <c r="AU422" s="661"/>
      <c r="AV422" s="661"/>
      <c r="AW422" s="661"/>
      <c r="AX422" s="661"/>
      <c r="AY422" s="661"/>
      <c r="AZ422" s="661"/>
      <c r="BA422" s="661"/>
      <c r="BB422" s="661"/>
      <c r="BC422" s="661"/>
      <c r="BD422" s="661"/>
      <c r="BE422" s="661"/>
      <c r="BF422" s="661"/>
    </row>
    <row r="423" spans="1:58" ht="62.25" x14ac:dyDescent="0.9">
      <c r="A423" s="430">
        <v>12</v>
      </c>
      <c r="B423" s="776">
        <f>DATOS!F19</f>
        <v>0</v>
      </c>
      <c r="C423" s="491">
        <v>8</v>
      </c>
      <c r="D423" s="492">
        <v>8</v>
      </c>
      <c r="E423" s="492">
        <v>8</v>
      </c>
      <c r="F423" s="493">
        <v>8</v>
      </c>
      <c r="G423" s="417">
        <f t="shared" si="120"/>
        <v>8</v>
      </c>
      <c r="H423" s="491">
        <v>8</v>
      </c>
      <c r="I423" s="492">
        <v>8</v>
      </c>
      <c r="J423" s="492">
        <v>8</v>
      </c>
      <c r="K423" s="493">
        <v>8</v>
      </c>
      <c r="L423" s="417">
        <f t="shared" si="121"/>
        <v>8</v>
      </c>
      <c r="M423" s="404">
        <f t="shared" si="132"/>
        <v>8</v>
      </c>
      <c r="N423" s="401" t="str">
        <f t="shared" si="117"/>
        <v>B+</v>
      </c>
      <c r="O423" s="396"/>
      <c r="P423" s="491">
        <v>8</v>
      </c>
      <c r="Q423" s="492">
        <v>8</v>
      </c>
      <c r="R423" s="492">
        <v>8</v>
      </c>
      <c r="S423" s="493">
        <v>8</v>
      </c>
      <c r="T423" s="420">
        <f t="shared" si="123"/>
        <v>8</v>
      </c>
      <c r="U423" s="491">
        <v>8</v>
      </c>
      <c r="V423" s="492">
        <v>8</v>
      </c>
      <c r="W423" s="492">
        <v>8</v>
      </c>
      <c r="X423" s="493">
        <v>8</v>
      </c>
      <c r="Y423" s="417">
        <f t="shared" si="124"/>
        <v>8</v>
      </c>
      <c r="Z423" s="404">
        <f t="shared" si="133"/>
        <v>8</v>
      </c>
      <c r="AA423" s="401" t="str">
        <f t="shared" si="118"/>
        <v>B+</v>
      </c>
      <c r="AB423" s="423">
        <v>8</v>
      </c>
      <c r="AC423" s="632">
        <v>8</v>
      </c>
      <c r="AD423" s="412" t="str">
        <f t="shared" si="119"/>
        <v>B+</v>
      </c>
      <c r="AE423" s="408">
        <f t="shared" si="126"/>
        <v>8</v>
      </c>
      <c r="AF423" s="288"/>
      <c r="AG423" s="468">
        <f t="shared" si="127"/>
        <v>8</v>
      </c>
      <c r="AH423" s="480">
        <f t="shared" si="128"/>
        <v>5.6</v>
      </c>
      <c r="AI423" s="474">
        <f t="shared" si="129"/>
        <v>2.4</v>
      </c>
      <c r="AJ423" s="477" t="str">
        <f t="shared" si="130"/>
        <v>B+</v>
      </c>
      <c r="AK423" s="483">
        <f t="shared" si="131"/>
        <v>8</v>
      </c>
      <c r="AL423" s="661"/>
      <c r="AM423" s="661"/>
      <c r="AN423" s="661"/>
      <c r="AO423" s="661"/>
      <c r="AP423" s="661"/>
      <c r="AQ423" s="661"/>
      <c r="AR423" s="661"/>
      <c r="AS423" s="661"/>
      <c r="AT423" s="661"/>
      <c r="AU423" s="661"/>
      <c r="AV423" s="661"/>
      <c r="AW423" s="661"/>
      <c r="AX423" s="661"/>
      <c r="AY423" s="661"/>
      <c r="AZ423" s="661"/>
      <c r="BA423" s="661"/>
      <c r="BB423" s="661"/>
      <c r="BC423" s="661"/>
      <c r="BD423" s="661"/>
      <c r="BE423" s="661"/>
      <c r="BF423" s="661"/>
    </row>
    <row r="424" spans="1:58" ht="62.25" x14ac:dyDescent="0.9">
      <c r="A424" s="430">
        <v>13</v>
      </c>
      <c r="B424" s="776">
        <f>DATOS!F20</f>
        <v>0</v>
      </c>
      <c r="C424" s="491">
        <v>8</v>
      </c>
      <c r="D424" s="492">
        <v>8</v>
      </c>
      <c r="E424" s="492">
        <v>8</v>
      </c>
      <c r="F424" s="493">
        <v>8</v>
      </c>
      <c r="G424" s="417">
        <f t="shared" si="120"/>
        <v>8</v>
      </c>
      <c r="H424" s="491">
        <v>8</v>
      </c>
      <c r="I424" s="492">
        <v>8</v>
      </c>
      <c r="J424" s="492">
        <v>8</v>
      </c>
      <c r="K424" s="493">
        <v>8</v>
      </c>
      <c r="L424" s="417">
        <f t="shared" si="121"/>
        <v>8</v>
      </c>
      <c r="M424" s="404">
        <f t="shared" si="132"/>
        <v>8</v>
      </c>
      <c r="N424" s="401" t="str">
        <f t="shared" si="117"/>
        <v>B+</v>
      </c>
      <c r="O424" s="396"/>
      <c r="P424" s="491">
        <v>8</v>
      </c>
      <c r="Q424" s="492">
        <v>8</v>
      </c>
      <c r="R424" s="492">
        <v>8</v>
      </c>
      <c r="S424" s="493">
        <v>8</v>
      </c>
      <c r="T424" s="420">
        <f t="shared" si="123"/>
        <v>8</v>
      </c>
      <c r="U424" s="491">
        <v>8</v>
      </c>
      <c r="V424" s="492">
        <v>8</v>
      </c>
      <c r="W424" s="492">
        <v>8</v>
      </c>
      <c r="X424" s="493">
        <v>8</v>
      </c>
      <c r="Y424" s="417">
        <f t="shared" si="124"/>
        <v>8</v>
      </c>
      <c r="Z424" s="404">
        <f t="shared" si="133"/>
        <v>8</v>
      </c>
      <c r="AA424" s="401" t="str">
        <f t="shared" si="118"/>
        <v>B+</v>
      </c>
      <c r="AB424" s="423">
        <v>8</v>
      </c>
      <c r="AC424" s="632">
        <v>8</v>
      </c>
      <c r="AD424" s="412" t="str">
        <f t="shared" si="119"/>
        <v>B+</v>
      </c>
      <c r="AE424" s="408">
        <f t="shared" si="126"/>
        <v>8</v>
      </c>
      <c r="AF424" s="288"/>
      <c r="AG424" s="468">
        <f t="shared" si="127"/>
        <v>8</v>
      </c>
      <c r="AH424" s="480">
        <f t="shared" si="128"/>
        <v>5.6</v>
      </c>
      <c r="AI424" s="474">
        <f t="shared" si="129"/>
        <v>2.4</v>
      </c>
      <c r="AJ424" s="477" t="str">
        <f t="shared" si="130"/>
        <v>B+</v>
      </c>
      <c r="AK424" s="483">
        <f t="shared" si="131"/>
        <v>8</v>
      </c>
      <c r="AL424" s="661"/>
      <c r="AM424" s="661"/>
      <c r="AN424" s="661"/>
      <c r="AO424" s="661"/>
      <c r="AP424" s="661"/>
      <c r="AQ424" s="661"/>
      <c r="AR424" s="661"/>
      <c r="AS424" s="661"/>
      <c r="AT424" s="661"/>
      <c r="AU424" s="661"/>
      <c r="AV424" s="661"/>
      <c r="AW424" s="661"/>
      <c r="AX424" s="661"/>
      <c r="AY424" s="661"/>
      <c r="AZ424" s="661"/>
      <c r="BA424" s="661"/>
      <c r="BB424" s="661"/>
      <c r="BC424" s="661"/>
      <c r="BD424" s="661"/>
      <c r="BE424" s="661"/>
      <c r="BF424" s="661"/>
    </row>
    <row r="425" spans="1:58" ht="62.25" x14ac:dyDescent="0.9">
      <c r="A425" s="430">
        <v>14</v>
      </c>
      <c r="B425" s="776">
        <f>DATOS!F21</f>
        <v>0</v>
      </c>
      <c r="C425" s="491">
        <v>8</v>
      </c>
      <c r="D425" s="492">
        <v>8</v>
      </c>
      <c r="E425" s="492">
        <v>8</v>
      </c>
      <c r="F425" s="493">
        <v>8</v>
      </c>
      <c r="G425" s="417">
        <f t="shared" si="120"/>
        <v>8</v>
      </c>
      <c r="H425" s="491">
        <v>8</v>
      </c>
      <c r="I425" s="492">
        <v>8</v>
      </c>
      <c r="J425" s="492">
        <v>8</v>
      </c>
      <c r="K425" s="493">
        <v>8</v>
      </c>
      <c r="L425" s="417">
        <f t="shared" si="121"/>
        <v>8</v>
      </c>
      <c r="M425" s="404">
        <f t="shared" si="132"/>
        <v>8</v>
      </c>
      <c r="N425" s="401" t="str">
        <f t="shared" si="117"/>
        <v>B+</v>
      </c>
      <c r="O425" s="396"/>
      <c r="P425" s="491">
        <v>8</v>
      </c>
      <c r="Q425" s="492">
        <v>8</v>
      </c>
      <c r="R425" s="492">
        <v>8</v>
      </c>
      <c r="S425" s="493">
        <v>8</v>
      </c>
      <c r="T425" s="420">
        <f t="shared" si="123"/>
        <v>8</v>
      </c>
      <c r="U425" s="491">
        <v>8</v>
      </c>
      <c r="V425" s="492">
        <v>8</v>
      </c>
      <c r="W425" s="492">
        <v>8</v>
      </c>
      <c r="X425" s="493">
        <v>8</v>
      </c>
      <c r="Y425" s="417">
        <f t="shared" si="124"/>
        <v>8</v>
      </c>
      <c r="Z425" s="404">
        <f t="shared" si="133"/>
        <v>8</v>
      </c>
      <c r="AA425" s="401" t="str">
        <f t="shared" si="118"/>
        <v>B+</v>
      </c>
      <c r="AB425" s="423">
        <v>8</v>
      </c>
      <c r="AC425" s="632">
        <v>8</v>
      </c>
      <c r="AD425" s="412" t="str">
        <f t="shared" si="119"/>
        <v>B+</v>
      </c>
      <c r="AE425" s="408">
        <f t="shared" si="126"/>
        <v>8</v>
      </c>
      <c r="AF425" s="288"/>
      <c r="AG425" s="468">
        <f t="shared" si="127"/>
        <v>8</v>
      </c>
      <c r="AH425" s="480">
        <f t="shared" si="128"/>
        <v>5.6</v>
      </c>
      <c r="AI425" s="474">
        <f t="shared" si="129"/>
        <v>2.4</v>
      </c>
      <c r="AJ425" s="477" t="str">
        <f t="shared" si="130"/>
        <v>B+</v>
      </c>
      <c r="AK425" s="483">
        <f t="shared" si="131"/>
        <v>8</v>
      </c>
      <c r="AL425" s="661"/>
      <c r="AM425" s="661"/>
      <c r="AN425" s="661"/>
      <c r="AO425" s="661"/>
      <c r="AP425" s="661"/>
      <c r="AQ425" s="661"/>
      <c r="AR425" s="661"/>
      <c r="AS425" s="661"/>
      <c r="AT425" s="661"/>
      <c r="AU425" s="661"/>
      <c r="AV425" s="661"/>
      <c r="AW425" s="661"/>
      <c r="AX425" s="661"/>
      <c r="AY425" s="661"/>
      <c r="AZ425" s="661"/>
      <c r="BA425" s="661"/>
      <c r="BB425" s="661"/>
      <c r="BC425" s="661"/>
      <c r="BD425" s="661"/>
      <c r="BE425" s="661"/>
      <c r="BF425" s="661"/>
    </row>
    <row r="426" spans="1:58" ht="62.25" x14ac:dyDescent="0.9">
      <c r="A426" s="430">
        <v>15</v>
      </c>
      <c r="B426" s="776">
        <f>DATOS!F22</f>
        <v>0</v>
      </c>
      <c r="C426" s="491">
        <v>8</v>
      </c>
      <c r="D426" s="492">
        <v>8</v>
      </c>
      <c r="E426" s="492">
        <v>8</v>
      </c>
      <c r="F426" s="493">
        <v>8</v>
      </c>
      <c r="G426" s="417">
        <f t="shared" si="120"/>
        <v>8</v>
      </c>
      <c r="H426" s="491">
        <v>8</v>
      </c>
      <c r="I426" s="492">
        <v>8</v>
      </c>
      <c r="J426" s="492">
        <v>8</v>
      </c>
      <c r="K426" s="493">
        <v>8</v>
      </c>
      <c r="L426" s="417">
        <f t="shared" si="121"/>
        <v>8</v>
      </c>
      <c r="M426" s="404">
        <f t="shared" si="132"/>
        <v>8</v>
      </c>
      <c r="N426" s="401" t="str">
        <f t="shared" si="117"/>
        <v>B+</v>
      </c>
      <c r="O426" s="396"/>
      <c r="P426" s="491">
        <v>8</v>
      </c>
      <c r="Q426" s="492">
        <v>8</v>
      </c>
      <c r="R426" s="492">
        <v>8</v>
      </c>
      <c r="S426" s="493">
        <v>8</v>
      </c>
      <c r="T426" s="420">
        <f t="shared" si="123"/>
        <v>8</v>
      </c>
      <c r="U426" s="491">
        <v>8</v>
      </c>
      <c r="V426" s="492">
        <v>8</v>
      </c>
      <c r="W426" s="492">
        <v>8</v>
      </c>
      <c r="X426" s="493">
        <v>8</v>
      </c>
      <c r="Y426" s="417">
        <f t="shared" si="124"/>
        <v>8</v>
      </c>
      <c r="Z426" s="404">
        <f t="shared" si="133"/>
        <v>8</v>
      </c>
      <c r="AA426" s="401" t="str">
        <f t="shared" si="118"/>
        <v>B+</v>
      </c>
      <c r="AB426" s="423">
        <v>8</v>
      </c>
      <c r="AC426" s="632">
        <v>8</v>
      </c>
      <c r="AD426" s="412" t="str">
        <f t="shared" si="119"/>
        <v>B+</v>
      </c>
      <c r="AE426" s="408">
        <f t="shared" si="126"/>
        <v>8</v>
      </c>
      <c r="AF426" s="288"/>
      <c r="AG426" s="468">
        <f t="shared" si="127"/>
        <v>8</v>
      </c>
      <c r="AH426" s="480">
        <f t="shared" si="128"/>
        <v>5.6</v>
      </c>
      <c r="AI426" s="474">
        <f t="shared" si="129"/>
        <v>2.4</v>
      </c>
      <c r="AJ426" s="477" t="str">
        <f t="shared" si="130"/>
        <v>B+</v>
      </c>
      <c r="AK426" s="483">
        <f t="shared" si="131"/>
        <v>8</v>
      </c>
      <c r="AL426" s="661"/>
      <c r="AM426" s="661"/>
      <c r="AN426" s="661"/>
      <c r="AO426" s="661"/>
      <c r="AP426" s="661"/>
      <c r="AQ426" s="661"/>
      <c r="AR426" s="661"/>
      <c r="AS426" s="661"/>
      <c r="AT426" s="661"/>
      <c r="AU426" s="661"/>
      <c r="AV426" s="661"/>
      <c r="AW426" s="661"/>
      <c r="AX426" s="661"/>
      <c r="AY426" s="661"/>
      <c r="AZ426" s="661"/>
      <c r="BA426" s="661"/>
      <c r="BB426" s="661"/>
      <c r="BC426" s="661"/>
      <c r="BD426" s="661"/>
      <c r="BE426" s="661"/>
      <c r="BF426" s="661"/>
    </row>
    <row r="427" spans="1:58" ht="62.25" x14ac:dyDescent="0.9">
      <c r="A427" s="430">
        <v>16</v>
      </c>
      <c r="B427" s="776">
        <f>DATOS!F23</f>
        <v>0</v>
      </c>
      <c r="C427" s="491">
        <v>7</v>
      </c>
      <c r="D427" s="492">
        <v>7</v>
      </c>
      <c r="E427" s="492">
        <v>7</v>
      </c>
      <c r="F427" s="493">
        <v>7</v>
      </c>
      <c r="G427" s="417">
        <f t="shared" si="120"/>
        <v>7</v>
      </c>
      <c r="H427" s="491">
        <v>7</v>
      </c>
      <c r="I427" s="492">
        <v>7</v>
      </c>
      <c r="J427" s="492">
        <v>7</v>
      </c>
      <c r="K427" s="493">
        <v>7</v>
      </c>
      <c r="L427" s="417">
        <f t="shared" si="121"/>
        <v>7</v>
      </c>
      <c r="M427" s="404">
        <f t="shared" si="132"/>
        <v>7</v>
      </c>
      <c r="N427" s="401" t="str">
        <f t="shared" si="117"/>
        <v>B-</v>
      </c>
      <c r="O427" s="396"/>
      <c r="P427" s="491">
        <v>7</v>
      </c>
      <c r="Q427" s="492">
        <v>7</v>
      </c>
      <c r="R427" s="492">
        <v>7</v>
      </c>
      <c r="S427" s="493">
        <v>7</v>
      </c>
      <c r="T427" s="420">
        <f t="shared" si="123"/>
        <v>7</v>
      </c>
      <c r="U427" s="491">
        <v>7</v>
      </c>
      <c r="V427" s="492">
        <v>7</v>
      </c>
      <c r="W427" s="492">
        <v>7</v>
      </c>
      <c r="X427" s="493">
        <v>7</v>
      </c>
      <c r="Y427" s="417">
        <f t="shared" si="124"/>
        <v>7</v>
      </c>
      <c r="Z427" s="404">
        <f t="shared" si="133"/>
        <v>7</v>
      </c>
      <c r="AA427" s="401" t="str">
        <f t="shared" si="118"/>
        <v>B-</v>
      </c>
      <c r="AB427" s="423">
        <v>7</v>
      </c>
      <c r="AC427" s="632">
        <v>7</v>
      </c>
      <c r="AD427" s="412" t="str">
        <f t="shared" si="119"/>
        <v>B-</v>
      </c>
      <c r="AE427" s="408">
        <f t="shared" si="126"/>
        <v>7</v>
      </c>
      <c r="AF427" s="288"/>
      <c r="AG427" s="468">
        <f t="shared" si="127"/>
        <v>7</v>
      </c>
      <c r="AH427" s="480">
        <f t="shared" si="128"/>
        <v>4.8999999999999995</v>
      </c>
      <c r="AI427" s="474">
        <f t="shared" si="129"/>
        <v>2.1</v>
      </c>
      <c r="AJ427" s="477" t="str">
        <f t="shared" si="130"/>
        <v>B-</v>
      </c>
      <c r="AK427" s="483">
        <f t="shared" si="131"/>
        <v>7</v>
      </c>
      <c r="AL427" s="661"/>
      <c r="AM427" s="661"/>
      <c r="AN427" s="661"/>
      <c r="AO427" s="661"/>
      <c r="AP427" s="661"/>
      <c r="AQ427" s="661"/>
      <c r="AR427" s="661"/>
      <c r="AS427" s="661"/>
      <c r="AT427" s="661"/>
      <c r="AU427" s="661"/>
      <c r="AV427" s="661"/>
      <c r="AW427" s="661"/>
      <c r="AX427" s="661"/>
      <c r="AY427" s="661"/>
      <c r="AZ427" s="661"/>
      <c r="BA427" s="661"/>
      <c r="BB427" s="661"/>
      <c r="BC427" s="661"/>
      <c r="BD427" s="661"/>
      <c r="BE427" s="661"/>
      <c r="BF427" s="661"/>
    </row>
    <row r="428" spans="1:58" ht="62.25" x14ac:dyDescent="0.9">
      <c r="A428" s="430">
        <v>17</v>
      </c>
      <c r="B428" s="776">
        <f>DATOS!F24</f>
        <v>0</v>
      </c>
      <c r="C428" s="491">
        <v>7</v>
      </c>
      <c r="D428" s="492">
        <v>7</v>
      </c>
      <c r="E428" s="492">
        <v>7</v>
      </c>
      <c r="F428" s="493">
        <v>7</v>
      </c>
      <c r="G428" s="417">
        <f t="shared" si="120"/>
        <v>7</v>
      </c>
      <c r="H428" s="491">
        <v>7</v>
      </c>
      <c r="I428" s="492">
        <v>7</v>
      </c>
      <c r="J428" s="492">
        <v>7</v>
      </c>
      <c r="K428" s="493">
        <v>7</v>
      </c>
      <c r="L428" s="417">
        <f t="shared" si="121"/>
        <v>7</v>
      </c>
      <c r="M428" s="404">
        <f t="shared" si="132"/>
        <v>7</v>
      </c>
      <c r="N428" s="401" t="str">
        <f t="shared" si="117"/>
        <v>B-</v>
      </c>
      <c r="O428" s="396"/>
      <c r="P428" s="491">
        <v>7</v>
      </c>
      <c r="Q428" s="492">
        <v>7</v>
      </c>
      <c r="R428" s="492">
        <v>7</v>
      </c>
      <c r="S428" s="493">
        <v>7</v>
      </c>
      <c r="T428" s="420">
        <f t="shared" si="123"/>
        <v>7</v>
      </c>
      <c r="U428" s="491">
        <v>7</v>
      </c>
      <c r="V428" s="492">
        <v>7</v>
      </c>
      <c r="W428" s="492">
        <v>7</v>
      </c>
      <c r="X428" s="493">
        <v>7</v>
      </c>
      <c r="Y428" s="417">
        <f t="shared" si="124"/>
        <v>7</v>
      </c>
      <c r="Z428" s="404">
        <f t="shared" si="133"/>
        <v>7</v>
      </c>
      <c r="AA428" s="401" t="str">
        <f t="shared" si="118"/>
        <v>B-</v>
      </c>
      <c r="AB428" s="423">
        <v>7</v>
      </c>
      <c r="AC428" s="632">
        <v>7</v>
      </c>
      <c r="AD428" s="412" t="str">
        <f t="shared" si="119"/>
        <v>B-</v>
      </c>
      <c r="AE428" s="408">
        <f t="shared" si="126"/>
        <v>7</v>
      </c>
      <c r="AF428" s="288"/>
      <c r="AG428" s="468">
        <f t="shared" si="127"/>
        <v>7</v>
      </c>
      <c r="AH428" s="480">
        <f t="shared" si="128"/>
        <v>4.8999999999999995</v>
      </c>
      <c r="AI428" s="474">
        <f t="shared" si="129"/>
        <v>2.1</v>
      </c>
      <c r="AJ428" s="477" t="str">
        <f t="shared" si="130"/>
        <v>B-</v>
      </c>
      <c r="AK428" s="483">
        <f t="shared" si="131"/>
        <v>7</v>
      </c>
      <c r="AL428" s="661"/>
      <c r="AM428" s="661"/>
      <c r="AN428" s="661"/>
      <c r="AO428" s="661"/>
      <c r="AP428" s="661"/>
      <c r="AQ428" s="661"/>
      <c r="AR428" s="661"/>
      <c r="AS428" s="661"/>
      <c r="AT428" s="661"/>
      <c r="AU428" s="661"/>
      <c r="AV428" s="661"/>
      <c r="AW428" s="661"/>
      <c r="AX428" s="661"/>
      <c r="AY428" s="661"/>
      <c r="AZ428" s="661"/>
      <c r="BA428" s="661"/>
      <c r="BB428" s="661"/>
      <c r="BC428" s="661"/>
      <c r="BD428" s="661"/>
      <c r="BE428" s="661"/>
      <c r="BF428" s="661"/>
    </row>
    <row r="429" spans="1:58" ht="62.25" x14ac:dyDescent="0.9">
      <c r="A429" s="430">
        <v>18</v>
      </c>
      <c r="B429" s="776">
        <f>DATOS!F25</f>
        <v>0</v>
      </c>
      <c r="C429" s="491">
        <v>7</v>
      </c>
      <c r="D429" s="492">
        <v>7</v>
      </c>
      <c r="E429" s="492">
        <v>7</v>
      </c>
      <c r="F429" s="493">
        <v>7</v>
      </c>
      <c r="G429" s="417">
        <f t="shared" si="120"/>
        <v>7</v>
      </c>
      <c r="H429" s="491">
        <v>7</v>
      </c>
      <c r="I429" s="492">
        <v>7</v>
      </c>
      <c r="J429" s="492">
        <v>7</v>
      </c>
      <c r="K429" s="493">
        <v>7</v>
      </c>
      <c r="L429" s="417">
        <f t="shared" si="121"/>
        <v>7</v>
      </c>
      <c r="M429" s="404">
        <f t="shared" si="132"/>
        <v>7</v>
      </c>
      <c r="N429" s="401" t="str">
        <f t="shared" si="117"/>
        <v>B-</v>
      </c>
      <c r="O429" s="396"/>
      <c r="P429" s="491">
        <v>7</v>
      </c>
      <c r="Q429" s="492">
        <v>7</v>
      </c>
      <c r="R429" s="492">
        <v>7</v>
      </c>
      <c r="S429" s="493">
        <v>7</v>
      </c>
      <c r="T429" s="420">
        <f t="shared" si="123"/>
        <v>7</v>
      </c>
      <c r="U429" s="491">
        <v>7</v>
      </c>
      <c r="V429" s="492">
        <v>7</v>
      </c>
      <c r="W429" s="492">
        <v>7</v>
      </c>
      <c r="X429" s="493">
        <v>7</v>
      </c>
      <c r="Y429" s="417">
        <f t="shared" si="124"/>
        <v>7</v>
      </c>
      <c r="Z429" s="404">
        <f t="shared" si="133"/>
        <v>7</v>
      </c>
      <c r="AA429" s="401" t="str">
        <f t="shared" si="118"/>
        <v>B-</v>
      </c>
      <c r="AB429" s="423">
        <v>7</v>
      </c>
      <c r="AC429" s="632">
        <v>7</v>
      </c>
      <c r="AD429" s="412" t="str">
        <f t="shared" si="119"/>
        <v>B-</v>
      </c>
      <c r="AE429" s="408">
        <f t="shared" si="126"/>
        <v>7</v>
      </c>
      <c r="AF429" s="288"/>
      <c r="AG429" s="468">
        <f t="shared" si="127"/>
        <v>7</v>
      </c>
      <c r="AH429" s="480">
        <f t="shared" si="128"/>
        <v>4.8999999999999995</v>
      </c>
      <c r="AI429" s="474">
        <f t="shared" si="129"/>
        <v>2.1</v>
      </c>
      <c r="AJ429" s="477" t="str">
        <f t="shared" si="130"/>
        <v>B-</v>
      </c>
      <c r="AK429" s="483">
        <f t="shared" si="131"/>
        <v>7</v>
      </c>
      <c r="AL429" s="661"/>
      <c r="AM429" s="661"/>
      <c r="AN429" s="661"/>
      <c r="AO429" s="661"/>
      <c r="AP429" s="661"/>
      <c r="AQ429" s="661"/>
      <c r="AR429" s="661"/>
      <c r="AS429" s="661"/>
      <c r="AT429" s="661"/>
      <c r="AU429" s="661"/>
      <c r="AV429" s="661"/>
      <c r="AW429" s="661"/>
      <c r="AX429" s="661"/>
      <c r="AY429" s="661"/>
      <c r="AZ429" s="661"/>
      <c r="BA429" s="661"/>
      <c r="BB429" s="661"/>
      <c r="BC429" s="661"/>
      <c r="BD429" s="661"/>
      <c r="BE429" s="661"/>
      <c r="BF429" s="661"/>
    </row>
    <row r="430" spans="1:58" ht="62.25" x14ac:dyDescent="0.9">
      <c r="A430" s="430">
        <v>19</v>
      </c>
      <c r="B430" s="776">
        <f>DATOS!F26</f>
        <v>0</v>
      </c>
      <c r="C430" s="491">
        <v>7</v>
      </c>
      <c r="D430" s="492">
        <v>7</v>
      </c>
      <c r="E430" s="492">
        <v>7</v>
      </c>
      <c r="F430" s="493">
        <v>7</v>
      </c>
      <c r="G430" s="417">
        <f t="shared" si="120"/>
        <v>7</v>
      </c>
      <c r="H430" s="491">
        <v>7</v>
      </c>
      <c r="I430" s="492">
        <v>7</v>
      </c>
      <c r="J430" s="492">
        <v>7</v>
      </c>
      <c r="K430" s="493">
        <v>7</v>
      </c>
      <c r="L430" s="417">
        <f t="shared" si="121"/>
        <v>7</v>
      </c>
      <c r="M430" s="404">
        <f t="shared" si="132"/>
        <v>7</v>
      </c>
      <c r="N430" s="401" t="str">
        <f t="shared" si="117"/>
        <v>B-</v>
      </c>
      <c r="O430" s="396"/>
      <c r="P430" s="491">
        <v>7</v>
      </c>
      <c r="Q430" s="492">
        <v>7</v>
      </c>
      <c r="R430" s="492">
        <v>7</v>
      </c>
      <c r="S430" s="493">
        <v>7</v>
      </c>
      <c r="T430" s="420">
        <f t="shared" si="123"/>
        <v>7</v>
      </c>
      <c r="U430" s="491">
        <v>7</v>
      </c>
      <c r="V430" s="492">
        <v>7</v>
      </c>
      <c r="W430" s="492">
        <v>7</v>
      </c>
      <c r="X430" s="493">
        <v>7</v>
      </c>
      <c r="Y430" s="417">
        <f t="shared" si="124"/>
        <v>7</v>
      </c>
      <c r="Z430" s="404">
        <f t="shared" si="133"/>
        <v>7</v>
      </c>
      <c r="AA430" s="401" t="str">
        <f t="shared" si="118"/>
        <v>B-</v>
      </c>
      <c r="AB430" s="423">
        <v>7</v>
      </c>
      <c r="AC430" s="632">
        <v>7</v>
      </c>
      <c r="AD430" s="412" t="str">
        <f t="shared" si="119"/>
        <v>B-</v>
      </c>
      <c r="AE430" s="408">
        <f t="shared" si="126"/>
        <v>7</v>
      </c>
      <c r="AF430" s="288"/>
      <c r="AG430" s="468">
        <f t="shared" si="127"/>
        <v>7</v>
      </c>
      <c r="AH430" s="480">
        <f t="shared" si="128"/>
        <v>4.8999999999999995</v>
      </c>
      <c r="AI430" s="474">
        <f t="shared" si="129"/>
        <v>2.1</v>
      </c>
      <c r="AJ430" s="477" t="str">
        <f t="shared" si="130"/>
        <v>B-</v>
      </c>
      <c r="AK430" s="483">
        <f t="shared" si="131"/>
        <v>7</v>
      </c>
      <c r="AL430" s="661"/>
      <c r="AM430" s="661"/>
      <c r="AN430" s="661"/>
      <c r="AO430" s="661"/>
      <c r="AP430" s="661"/>
      <c r="AQ430" s="661"/>
      <c r="AR430" s="661"/>
      <c r="AS430" s="661"/>
      <c r="AT430" s="661"/>
      <c r="AU430" s="661"/>
      <c r="AV430" s="661"/>
      <c r="AW430" s="661"/>
      <c r="AX430" s="661"/>
      <c r="AY430" s="661"/>
      <c r="AZ430" s="661"/>
      <c r="BA430" s="661"/>
      <c r="BB430" s="661"/>
      <c r="BC430" s="661"/>
      <c r="BD430" s="661"/>
      <c r="BE430" s="661"/>
      <c r="BF430" s="661"/>
    </row>
    <row r="431" spans="1:58" ht="62.25" x14ac:dyDescent="0.9">
      <c r="A431" s="430">
        <v>20</v>
      </c>
      <c r="B431" s="776">
        <f>DATOS!F27</f>
        <v>0</v>
      </c>
      <c r="C431" s="491">
        <v>6</v>
      </c>
      <c r="D431" s="492">
        <v>6</v>
      </c>
      <c r="E431" s="492">
        <v>6</v>
      </c>
      <c r="F431" s="493">
        <v>6</v>
      </c>
      <c r="G431" s="417">
        <f t="shared" si="120"/>
        <v>6</v>
      </c>
      <c r="H431" s="491">
        <v>6</v>
      </c>
      <c r="I431" s="492">
        <v>6</v>
      </c>
      <c r="J431" s="492">
        <v>6</v>
      </c>
      <c r="K431" s="493">
        <v>6</v>
      </c>
      <c r="L431" s="417">
        <f t="shared" si="121"/>
        <v>6</v>
      </c>
      <c r="M431" s="404">
        <f t="shared" si="132"/>
        <v>6</v>
      </c>
      <c r="N431" s="401" t="str">
        <f t="shared" si="117"/>
        <v>C+</v>
      </c>
      <c r="O431" s="396"/>
      <c r="P431" s="491">
        <v>6</v>
      </c>
      <c r="Q431" s="492">
        <v>6</v>
      </c>
      <c r="R431" s="492">
        <v>6</v>
      </c>
      <c r="S431" s="493">
        <v>6</v>
      </c>
      <c r="T431" s="420">
        <f t="shared" si="123"/>
        <v>6</v>
      </c>
      <c r="U431" s="491">
        <v>6</v>
      </c>
      <c r="V431" s="492">
        <v>6</v>
      </c>
      <c r="W431" s="492">
        <v>6</v>
      </c>
      <c r="X431" s="493">
        <v>6</v>
      </c>
      <c r="Y431" s="417">
        <f t="shared" si="124"/>
        <v>6</v>
      </c>
      <c r="Z431" s="404">
        <f t="shared" si="133"/>
        <v>6</v>
      </c>
      <c r="AA431" s="401" t="str">
        <f t="shared" si="118"/>
        <v>C+</v>
      </c>
      <c r="AB431" s="423">
        <v>6</v>
      </c>
      <c r="AC431" s="632">
        <v>6</v>
      </c>
      <c r="AD431" s="412" t="str">
        <f t="shared" si="119"/>
        <v>C+</v>
      </c>
      <c r="AE431" s="408">
        <f t="shared" si="126"/>
        <v>6</v>
      </c>
      <c r="AF431" s="288"/>
      <c r="AG431" s="468">
        <f t="shared" si="127"/>
        <v>6</v>
      </c>
      <c r="AH431" s="480">
        <f t="shared" si="128"/>
        <v>4.1999999999999993</v>
      </c>
      <c r="AI431" s="474">
        <f t="shared" si="129"/>
        <v>1.7999999999999998</v>
      </c>
      <c r="AJ431" s="477" t="str">
        <f t="shared" si="130"/>
        <v>C+</v>
      </c>
      <c r="AK431" s="483">
        <f t="shared" si="131"/>
        <v>5.9999999999999991</v>
      </c>
      <c r="AL431" s="661"/>
      <c r="AM431" s="661"/>
      <c r="AN431" s="661"/>
      <c r="AO431" s="661"/>
      <c r="AP431" s="661"/>
      <c r="AQ431" s="661"/>
      <c r="AR431" s="661"/>
      <c r="AS431" s="661"/>
      <c r="AT431" s="661"/>
      <c r="AU431" s="661"/>
      <c r="AV431" s="661"/>
      <c r="AW431" s="661"/>
      <c r="AX431" s="661"/>
      <c r="AY431" s="661"/>
      <c r="AZ431" s="661"/>
      <c r="BA431" s="661"/>
      <c r="BB431" s="661"/>
      <c r="BC431" s="661"/>
      <c r="BD431" s="661"/>
      <c r="BE431" s="661"/>
      <c r="BF431" s="661"/>
    </row>
    <row r="432" spans="1:58" ht="62.25" x14ac:dyDescent="0.9">
      <c r="A432" s="430">
        <v>21</v>
      </c>
      <c r="B432" s="776">
        <f>DATOS!F28</f>
        <v>0</v>
      </c>
      <c r="C432" s="491">
        <v>6</v>
      </c>
      <c r="D432" s="492">
        <v>6</v>
      </c>
      <c r="E432" s="492">
        <v>6</v>
      </c>
      <c r="F432" s="493">
        <v>6</v>
      </c>
      <c r="G432" s="417">
        <f t="shared" si="120"/>
        <v>6</v>
      </c>
      <c r="H432" s="491">
        <v>6</v>
      </c>
      <c r="I432" s="492">
        <v>6</v>
      </c>
      <c r="J432" s="492">
        <v>6</v>
      </c>
      <c r="K432" s="493">
        <v>6</v>
      </c>
      <c r="L432" s="417">
        <f t="shared" si="121"/>
        <v>6</v>
      </c>
      <c r="M432" s="404">
        <f t="shared" si="132"/>
        <v>6</v>
      </c>
      <c r="N432" s="401" t="str">
        <f t="shared" si="117"/>
        <v>C+</v>
      </c>
      <c r="O432" s="396"/>
      <c r="P432" s="491">
        <v>6</v>
      </c>
      <c r="Q432" s="492">
        <v>6</v>
      </c>
      <c r="R432" s="492">
        <v>6</v>
      </c>
      <c r="S432" s="493">
        <v>6</v>
      </c>
      <c r="T432" s="420">
        <f t="shared" si="123"/>
        <v>6</v>
      </c>
      <c r="U432" s="491">
        <v>6</v>
      </c>
      <c r="V432" s="492">
        <v>6</v>
      </c>
      <c r="W432" s="492">
        <v>6</v>
      </c>
      <c r="X432" s="493">
        <v>6</v>
      </c>
      <c r="Y432" s="417">
        <f t="shared" si="124"/>
        <v>6</v>
      </c>
      <c r="Z432" s="404">
        <f t="shared" si="133"/>
        <v>6</v>
      </c>
      <c r="AA432" s="401" t="str">
        <f t="shared" si="118"/>
        <v>C+</v>
      </c>
      <c r="AB432" s="423">
        <v>6</v>
      </c>
      <c r="AC432" s="632">
        <v>6</v>
      </c>
      <c r="AD432" s="412" t="str">
        <f t="shared" si="119"/>
        <v>C+</v>
      </c>
      <c r="AE432" s="408">
        <f t="shared" si="126"/>
        <v>6</v>
      </c>
      <c r="AF432" s="288"/>
      <c r="AG432" s="468">
        <f t="shared" si="127"/>
        <v>6</v>
      </c>
      <c r="AH432" s="480">
        <f t="shared" si="128"/>
        <v>4.1999999999999993</v>
      </c>
      <c r="AI432" s="474">
        <f t="shared" si="129"/>
        <v>1.7999999999999998</v>
      </c>
      <c r="AJ432" s="477" t="str">
        <f t="shared" si="130"/>
        <v>C+</v>
      </c>
      <c r="AK432" s="483">
        <f t="shared" si="131"/>
        <v>5.9999999999999991</v>
      </c>
      <c r="AL432" s="661"/>
      <c r="AM432" s="661"/>
      <c r="AN432" s="661"/>
      <c r="AO432" s="661"/>
      <c r="AP432" s="661"/>
      <c r="AQ432" s="661"/>
      <c r="AR432" s="661"/>
      <c r="AS432" s="661"/>
      <c r="AT432" s="661"/>
      <c r="AU432" s="661"/>
      <c r="AV432" s="661"/>
      <c r="AW432" s="661"/>
      <c r="AX432" s="661"/>
      <c r="AY432" s="661"/>
      <c r="AZ432" s="661"/>
      <c r="BA432" s="661"/>
      <c r="BB432" s="661"/>
      <c r="BC432" s="661"/>
      <c r="BD432" s="661"/>
      <c r="BE432" s="661"/>
      <c r="BF432" s="661"/>
    </row>
    <row r="433" spans="1:58" ht="62.25" x14ac:dyDescent="0.9">
      <c r="A433" s="430">
        <v>22</v>
      </c>
      <c r="B433" s="776">
        <f>DATOS!F29</f>
        <v>0</v>
      </c>
      <c r="C433" s="491">
        <v>6</v>
      </c>
      <c r="D433" s="492">
        <v>6</v>
      </c>
      <c r="E433" s="492">
        <v>6</v>
      </c>
      <c r="F433" s="493">
        <v>6</v>
      </c>
      <c r="G433" s="417">
        <f t="shared" si="120"/>
        <v>6</v>
      </c>
      <c r="H433" s="491">
        <v>6</v>
      </c>
      <c r="I433" s="492">
        <v>6</v>
      </c>
      <c r="J433" s="492">
        <v>6</v>
      </c>
      <c r="K433" s="493">
        <v>6</v>
      </c>
      <c r="L433" s="417">
        <f t="shared" si="121"/>
        <v>6</v>
      </c>
      <c r="M433" s="404">
        <f t="shared" si="132"/>
        <v>6</v>
      </c>
      <c r="N433" s="401" t="str">
        <f t="shared" si="117"/>
        <v>C+</v>
      </c>
      <c r="O433" s="396"/>
      <c r="P433" s="491">
        <v>6</v>
      </c>
      <c r="Q433" s="492">
        <v>6</v>
      </c>
      <c r="R433" s="492">
        <v>6</v>
      </c>
      <c r="S433" s="493">
        <v>6</v>
      </c>
      <c r="T433" s="420">
        <f t="shared" si="123"/>
        <v>6</v>
      </c>
      <c r="U433" s="491">
        <v>6</v>
      </c>
      <c r="V433" s="492">
        <v>6</v>
      </c>
      <c r="W433" s="492">
        <v>6</v>
      </c>
      <c r="X433" s="493">
        <v>6</v>
      </c>
      <c r="Y433" s="417">
        <f t="shared" si="124"/>
        <v>6</v>
      </c>
      <c r="Z433" s="404">
        <f t="shared" si="133"/>
        <v>6</v>
      </c>
      <c r="AA433" s="401" t="str">
        <f t="shared" si="118"/>
        <v>C+</v>
      </c>
      <c r="AB433" s="423">
        <v>6</v>
      </c>
      <c r="AC433" s="632">
        <v>6</v>
      </c>
      <c r="AD433" s="412" t="str">
        <f t="shared" si="119"/>
        <v>C+</v>
      </c>
      <c r="AE433" s="408">
        <f t="shared" si="126"/>
        <v>6</v>
      </c>
      <c r="AF433" s="288"/>
      <c r="AG433" s="468">
        <f t="shared" si="127"/>
        <v>6</v>
      </c>
      <c r="AH433" s="480">
        <f t="shared" si="128"/>
        <v>4.1999999999999993</v>
      </c>
      <c r="AI433" s="474">
        <f t="shared" si="129"/>
        <v>1.7999999999999998</v>
      </c>
      <c r="AJ433" s="477" t="str">
        <f t="shared" si="130"/>
        <v>C+</v>
      </c>
      <c r="AK433" s="483">
        <f t="shared" si="131"/>
        <v>5.9999999999999991</v>
      </c>
      <c r="AL433" s="661"/>
      <c r="AM433" s="661"/>
      <c r="AN433" s="661"/>
      <c r="AO433" s="661"/>
      <c r="AP433" s="661"/>
      <c r="AQ433" s="661"/>
      <c r="AR433" s="661"/>
      <c r="AS433" s="661"/>
      <c r="AT433" s="661"/>
      <c r="AU433" s="661"/>
      <c r="AV433" s="661"/>
      <c r="AW433" s="661"/>
      <c r="AX433" s="661"/>
      <c r="AY433" s="661"/>
      <c r="AZ433" s="661"/>
      <c r="BA433" s="661"/>
      <c r="BB433" s="661"/>
      <c r="BC433" s="661"/>
      <c r="BD433" s="661"/>
      <c r="BE433" s="661"/>
      <c r="BF433" s="661"/>
    </row>
    <row r="434" spans="1:58" ht="62.25" x14ac:dyDescent="0.9">
      <c r="A434" s="430">
        <v>23</v>
      </c>
      <c r="B434" s="776">
        <f>DATOS!F30</f>
        <v>0</v>
      </c>
      <c r="C434" s="491">
        <v>5</v>
      </c>
      <c r="D434" s="492">
        <v>5</v>
      </c>
      <c r="E434" s="492">
        <v>5</v>
      </c>
      <c r="F434" s="493">
        <v>5</v>
      </c>
      <c r="G434" s="417">
        <f t="shared" si="120"/>
        <v>5</v>
      </c>
      <c r="H434" s="491">
        <v>5</v>
      </c>
      <c r="I434" s="492">
        <v>5</v>
      </c>
      <c r="J434" s="492">
        <v>5</v>
      </c>
      <c r="K434" s="493">
        <v>5</v>
      </c>
      <c r="L434" s="417">
        <f t="shared" si="121"/>
        <v>5</v>
      </c>
      <c r="M434" s="404">
        <f t="shared" si="132"/>
        <v>5</v>
      </c>
      <c r="N434" s="401" t="str">
        <f t="shared" si="117"/>
        <v>C-</v>
      </c>
      <c r="O434" s="396"/>
      <c r="P434" s="491">
        <v>5</v>
      </c>
      <c r="Q434" s="492">
        <v>5</v>
      </c>
      <c r="R434" s="492">
        <v>5</v>
      </c>
      <c r="S434" s="493">
        <v>5</v>
      </c>
      <c r="T434" s="420">
        <f t="shared" si="123"/>
        <v>5</v>
      </c>
      <c r="U434" s="491">
        <v>5</v>
      </c>
      <c r="V434" s="492">
        <v>5</v>
      </c>
      <c r="W434" s="492">
        <v>5</v>
      </c>
      <c r="X434" s="493">
        <v>5</v>
      </c>
      <c r="Y434" s="417">
        <f t="shared" si="124"/>
        <v>5</v>
      </c>
      <c r="Z434" s="404">
        <f t="shared" si="133"/>
        <v>5</v>
      </c>
      <c r="AA434" s="401" t="str">
        <f t="shared" si="118"/>
        <v>C-</v>
      </c>
      <c r="AB434" s="423">
        <v>5</v>
      </c>
      <c r="AC434" s="632">
        <v>5</v>
      </c>
      <c r="AD434" s="412" t="str">
        <f t="shared" si="119"/>
        <v>C-</v>
      </c>
      <c r="AE434" s="408">
        <f t="shared" si="126"/>
        <v>5</v>
      </c>
      <c r="AF434" s="288"/>
      <c r="AG434" s="468">
        <f t="shared" si="127"/>
        <v>5</v>
      </c>
      <c r="AH434" s="480">
        <f t="shared" si="128"/>
        <v>3.5</v>
      </c>
      <c r="AI434" s="474">
        <f t="shared" si="129"/>
        <v>1.5</v>
      </c>
      <c r="AJ434" s="477" t="str">
        <f t="shared" si="130"/>
        <v>C-</v>
      </c>
      <c r="AK434" s="483">
        <f t="shared" si="131"/>
        <v>5</v>
      </c>
      <c r="AL434" s="661"/>
      <c r="AM434" s="661"/>
      <c r="AN434" s="661"/>
      <c r="AO434" s="661"/>
      <c r="AP434" s="661"/>
      <c r="AQ434" s="661"/>
      <c r="AR434" s="661"/>
      <c r="AS434" s="661"/>
      <c r="AT434" s="661"/>
      <c r="AU434" s="661"/>
      <c r="AV434" s="661"/>
      <c r="AW434" s="661"/>
      <c r="AX434" s="661"/>
      <c r="AY434" s="661"/>
      <c r="AZ434" s="661"/>
      <c r="BA434" s="661"/>
      <c r="BB434" s="661"/>
      <c r="BC434" s="661"/>
      <c r="BD434" s="661"/>
      <c r="BE434" s="661"/>
      <c r="BF434" s="661"/>
    </row>
    <row r="435" spans="1:58" ht="62.25" x14ac:dyDescent="0.9">
      <c r="A435" s="430">
        <v>24</v>
      </c>
      <c r="B435" s="776">
        <f>DATOS!F31</f>
        <v>0</v>
      </c>
      <c r="C435" s="491">
        <v>5</v>
      </c>
      <c r="D435" s="492">
        <v>5</v>
      </c>
      <c r="E435" s="492">
        <v>5</v>
      </c>
      <c r="F435" s="493">
        <v>5</v>
      </c>
      <c r="G435" s="417">
        <f t="shared" si="120"/>
        <v>5</v>
      </c>
      <c r="H435" s="491">
        <v>5</v>
      </c>
      <c r="I435" s="492">
        <v>5</v>
      </c>
      <c r="J435" s="492">
        <v>5</v>
      </c>
      <c r="K435" s="493">
        <v>5</v>
      </c>
      <c r="L435" s="417">
        <f t="shared" si="121"/>
        <v>5</v>
      </c>
      <c r="M435" s="404">
        <f t="shared" si="132"/>
        <v>5</v>
      </c>
      <c r="N435" s="401" t="str">
        <f t="shared" si="117"/>
        <v>C-</v>
      </c>
      <c r="O435" s="396"/>
      <c r="P435" s="491">
        <v>5</v>
      </c>
      <c r="Q435" s="492">
        <v>5</v>
      </c>
      <c r="R435" s="492">
        <v>5</v>
      </c>
      <c r="S435" s="493">
        <v>5</v>
      </c>
      <c r="T435" s="420">
        <f t="shared" si="123"/>
        <v>5</v>
      </c>
      <c r="U435" s="491">
        <v>5</v>
      </c>
      <c r="V435" s="492">
        <v>5</v>
      </c>
      <c r="W435" s="492">
        <v>5</v>
      </c>
      <c r="X435" s="493">
        <v>5</v>
      </c>
      <c r="Y435" s="417">
        <f t="shared" si="124"/>
        <v>5</v>
      </c>
      <c r="Z435" s="404">
        <f t="shared" si="133"/>
        <v>5</v>
      </c>
      <c r="AA435" s="401" t="str">
        <f t="shared" si="118"/>
        <v>C-</v>
      </c>
      <c r="AB435" s="423">
        <v>5</v>
      </c>
      <c r="AC435" s="632">
        <v>5</v>
      </c>
      <c r="AD435" s="412" t="str">
        <f t="shared" si="119"/>
        <v>C-</v>
      </c>
      <c r="AE435" s="408">
        <f t="shared" si="126"/>
        <v>5</v>
      </c>
      <c r="AF435" s="288"/>
      <c r="AG435" s="468">
        <f t="shared" si="127"/>
        <v>5</v>
      </c>
      <c r="AH435" s="480">
        <f t="shared" si="128"/>
        <v>3.5</v>
      </c>
      <c r="AI435" s="474">
        <f t="shared" si="129"/>
        <v>1.5</v>
      </c>
      <c r="AJ435" s="477" t="str">
        <f t="shared" si="130"/>
        <v>C-</v>
      </c>
      <c r="AK435" s="483">
        <f t="shared" si="131"/>
        <v>5</v>
      </c>
      <c r="AL435" s="661"/>
      <c r="AM435" s="661"/>
      <c r="AN435" s="661"/>
      <c r="AO435" s="661"/>
      <c r="AP435" s="661"/>
      <c r="AQ435" s="661"/>
      <c r="AR435" s="661"/>
      <c r="AS435" s="661"/>
      <c r="AT435" s="661"/>
      <c r="AU435" s="661"/>
      <c r="AV435" s="661"/>
      <c r="AW435" s="661"/>
      <c r="AX435" s="661"/>
      <c r="AY435" s="661"/>
      <c r="AZ435" s="661"/>
      <c r="BA435" s="661"/>
      <c r="BB435" s="661"/>
      <c r="BC435" s="661"/>
      <c r="BD435" s="661"/>
      <c r="BE435" s="661"/>
      <c r="BF435" s="661"/>
    </row>
    <row r="436" spans="1:58" ht="62.25" x14ac:dyDescent="0.9">
      <c r="A436" s="430">
        <v>25</v>
      </c>
      <c r="B436" s="776">
        <f>DATOS!F32</f>
        <v>0</v>
      </c>
      <c r="C436" s="491">
        <v>5</v>
      </c>
      <c r="D436" s="492">
        <v>5</v>
      </c>
      <c r="E436" s="492">
        <v>5</v>
      </c>
      <c r="F436" s="493">
        <v>5</v>
      </c>
      <c r="G436" s="417">
        <f t="shared" si="120"/>
        <v>5</v>
      </c>
      <c r="H436" s="491">
        <v>5</v>
      </c>
      <c r="I436" s="492">
        <v>5</v>
      </c>
      <c r="J436" s="492">
        <v>5</v>
      </c>
      <c r="K436" s="493">
        <v>5</v>
      </c>
      <c r="L436" s="417">
        <f t="shared" si="121"/>
        <v>5</v>
      </c>
      <c r="M436" s="404">
        <f t="shared" si="132"/>
        <v>5</v>
      </c>
      <c r="N436" s="401" t="str">
        <f t="shared" si="117"/>
        <v>C-</v>
      </c>
      <c r="O436" s="396"/>
      <c r="P436" s="491">
        <v>5</v>
      </c>
      <c r="Q436" s="492">
        <v>5</v>
      </c>
      <c r="R436" s="492">
        <v>5</v>
      </c>
      <c r="S436" s="493">
        <v>5</v>
      </c>
      <c r="T436" s="420">
        <f t="shared" si="123"/>
        <v>5</v>
      </c>
      <c r="U436" s="491">
        <v>5</v>
      </c>
      <c r="V436" s="492">
        <v>5</v>
      </c>
      <c r="W436" s="492">
        <v>5</v>
      </c>
      <c r="X436" s="493">
        <v>5</v>
      </c>
      <c r="Y436" s="417">
        <f t="shared" si="124"/>
        <v>5</v>
      </c>
      <c r="Z436" s="404">
        <f t="shared" si="133"/>
        <v>5</v>
      </c>
      <c r="AA436" s="401" t="str">
        <f t="shared" si="118"/>
        <v>C-</v>
      </c>
      <c r="AB436" s="423">
        <v>5</v>
      </c>
      <c r="AC436" s="632">
        <v>5</v>
      </c>
      <c r="AD436" s="412" t="str">
        <f t="shared" si="119"/>
        <v>C-</v>
      </c>
      <c r="AE436" s="408">
        <f t="shared" si="126"/>
        <v>5</v>
      </c>
      <c r="AF436" s="288"/>
      <c r="AG436" s="468">
        <f t="shared" si="127"/>
        <v>5</v>
      </c>
      <c r="AH436" s="480">
        <f t="shared" si="128"/>
        <v>3.5</v>
      </c>
      <c r="AI436" s="474">
        <f t="shared" si="129"/>
        <v>1.5</v>
      </c>
      <c r="AJ436" s="477" t="str">
        <f t="shared" si="130"/>
        <v>C-</v>
      </c>
      <c r="AK436" s="483">
        <f t="shared" si="131"/>
        <v>5</v>
      </c>
      <c r="AL436" s="661"/>
      <c r="AM436" s="661"/>
      <c r="AN436" s="661"/>
      <c r="AO436" s="661"/>
      <c r="AP436" s="661"/>
      <c r="AQ436" s="661"/>
      <c r="AR436" s="661"/>
      <c r="AS436" s="661"/>
      <c r="AT436" s="661"/>
      <c r="AU436" s="661"/>
      <c r="AV436" s="661"/>
      <c r="AW436" s="661"/>
      <c r="AX436" s="661"/>
      <c r="AY436" s="661"/>
      <c r="AZ436" s="661"/>
      <c r="BA436" s="661"/>
      <c r="BB436" s="661"/>
      <c r="BC436" s="661"/>
      <c r="BD436" s="661"/>
      <c r="BE436" s="661"/>
      <c r="BF436" s="661"/>
    </row>
    <row r="437" spans="1:58" ht="62.25" x14ac:dyDescent="0.9">
      <c r="A437" s="430">
        <v>26</v>
      </c>
      <c r="B437" s="776">
        <f>DATOS!F33</f>
        <v>0</v>
      </c>
      <c r="C437" s="491">
        <v>4</v>
      </c>
      <c r="D437" s="492">
        <v>4</v>
      </c>
      <c r="E437" s="492">
        <v>4</v>
      </c>
      <c r="F437" s="493">
        <v>4</v>
      </c>
      <c r="G437" s="417">
        <f t="shared" si="120"/>
        <v>4</v>
      </c>
      <c r="H437" s="491">
        <v>4</v>
      </c>
      <c r="I437" s="492">
        <v>4</v>
      </c>
      <c r="J437" s="492">
        <v>4</v>
      </c>
      <c r="K437" s="493">
        <v>4</v>
      </c>
      <c r="L437" s="417">
        <f t="shared" si="121"/>
        <v>4</v>
      </c>
      <c r="M437" s="404">
        <f t="shared" si="132"/>
        <v>4</v>
      </c>
      <c r="N437" s="401" t="str">
        <f t="shared" si="117"/>
        <v>D+</v>
      </c>
      <c r="O437" s="396"/>
      <c r="P437" s="491">
        <v>4</v>
      </c>
      <c r="Q437" s="492">
        <v>4</v>
      </c>
      <c r="R437" s="492">
        <v>4</v>
      </c>
      <c r="S437" s="493">
        <v>4</v>
      </c>
      <c r="T437" s="420">
        <f t="shared" si="123"/>
        <v>4</v>
      </c>
      <c r="U437" s="491">
        <v>4</v>
      </c>
      <c r="V437" s="492">
        <v>4</v>
      </c>
      <c r="W437" s="492">
        <v>4</v>
      </c>
      <c r="X437" s="493">
        <v>4</v>
      </c>
      <c r="Y437" s="417">
        <f t="shared" si="124"/>
        <v>4</v>
      </c>
      <c r="Z437" s="404">
        <f t="shared" si="133"/>
        <v>4</v>
      </c>
      <c r="AA437" s="401" t="str">
        <f t="shared" si="118"/>
        <v>D+</v>
      </c>
      <c r="AB437" s="423">
        <v>4</v>
      </c>
      <c r="AC437" s="632">
        <v>4</v>
      </c>
      <c r="AD437" s="412" t="str">
        <f t="shared" si="119"/>
        <v>D+</v>
      </c>
      <c r="AE437" s="408">
        <f t="shared" si="126"/>
        <v>4</v>
      </c>
      <c r="AF437" s="288"/>
      <c r="AG437" s="468">
        <f t="shared" si="127"/>
        <v>4</v>
      </c>
      <c r="AH437" s="480">
        <f t="shared" si="128"/>
        <v>2.8</v>
      </c>
      <c r="AI437" s="474">
        <f t="shared" si="129"/>
        <v>1.2</v>
      </c>
      <c r="AJ437" s="477" t="str">
        <f t="shared" si="130"/>
        <v>D+</v>
      </c>
      <c r="AK437" s="483">
        <f t="shared" si="131"/>
        <v>4</v>
      </c>
      <c r="AL437" s="661"/>
      <c r="AM437" s="661"/>
      <c r="AN437" s="661"/>
      <c r="AO437" s="661"/>
      <c r="AP437" s="661"/>
      <c r="AQ437" s="661"/>
      <c r="AR437" s="661"/>
      <c r="AS437" s="661"/>
      <c r="AT437" s="661"/>
      <c r="AU437" s="661"/>
      <c r="AV437" s="661"/>
      <c r="AW437" s="661"/>
      <c r="AX437" s="661"/>
      <c r="AY437" s="661"/>
      <c r="AZ437" s="661"/>
      <c r="BA437" s="661"/>
      <c r="BB437" s="661"/>
      <c r="BC437" s="661"/>
      <c r="BD437" s="661"/>
      <c r="BE437" s="661"/>
      <c r="BF437" s="661"/>
    </row>
    <row r="438" spans="1:58" ht="62.25" x14ac:dyDescent="0.9">
      <c r="A438" s="430">
        <v>27</v>
      </c>
      <c r="B438" s="776">
        <f>DATOS!F34</f>
        <v>0</v>
      </c>
      <c r="C438" s="491">
        <v>4</v>
      </c>
      <c r="D438" s="492">
        <v>4</v>
      </c>
      <c r="E438" s="492">
        <v>4</v>
      </c>
      <c r="F438" s="493">
        <v>4</v>
      </c>
      <c r="G438" s="417">
        <f t="shared" si="120"/>
        <v>4</v>
      </c>
      <c r="H438" s="491">
        <v>4</v>
      </c>
      <c r="I438" s="492">
        <v>4</v>
      </c>
      <c r="J438" s="492">
        <v>4</v>
      </c>
      <c r="K438" s="493">
        <v>4</v>
      </c>
      <c r="L438" s="417">
        <f t="shared" si="121"/>
        <v>4</v>
      </c>
      <c r="M438" s="404">
        <f t="shared" si="132"/>
        <v>4</v>
      </c>
      <c r="N438" s="401" t="str">
        <f t="shared" si="117"/>
        <v>D+</v>
      </c>
      <c r="O438" s="396"/>
      <c r="P438" s="491">
        <v>4</v>
      </c>
      <c r="Q438" s="492">
        <v>4</v>
      </c>
      <c r="R438" s="492">
        <v>4</v>
      </c>
      <c r="S438" s="493">
        <v>4</v>
      </c>
      <c r="T438" s="420">
        <f t="shared" si="123"/>
        <v>4</v>
      </c>
      <c r="U438" s="491">
        <v>4</v>
      </c>
      <c r="V438" s="492">
        <v>4</v>
      </c>
      <c r="W438" s="492">
        <v>4</v>
      </c>
      <c r="X438" s="493">
        <v>4</v>
      </c>
      <c r="Y438" s="417">
        <f t="shared" si="124"/>
        <v>4</v>
      </c>
      <c r="Z438" s="404">
        <f t="shared" si="133"/>
        <v>4</v>
      </c>
      <c r="AA438" s="401" t="str">
        <f t="shared" si="118"/>
        <v>D+</v>
      </c>
      <c r="AB438" s="423">
        <v>4</v>
      </c>
      <c r="AC438" s="632">
        <v>4</v>
      </c>
      <c r="AD438" s="412" t="str">
        <f t="shared" si="119"/>
        <v>D+</v>
      </c>
      <c r="AE438" s="408">
        <f t="shared" si="126"/>
        <v>4</v>
      </c>
      <c r="AF438" s="288"/>
      <c r="AG438" s="468">
        <f t="shared" si="127"/>
        <v>4</v>
      </c>
      <c r="AH438" s="480">
        <f t="shared" si="128"/>
        <v>2.8</v>
      </c>
      <c r="AI438" s="474">
        <f t="shared" si="129"/>
        <v>1.2</v>
      </c>
      <c r="AJ438" s="477" t="str">
        <f t="shared" si="130"/>
        <v>D+</v>
      </c>
      <c r="AK438" s="483">
        <f t="shared" si="131"/>
        <v>4</v>
      </c>
      <c r="AL438" s="661"/>
      <c r="AM438" s="661"/>
      <c r="AN438" s="661"/>
      <c r="AO438" s="661"/>
      <c r="AP438" s="661"/>
      <c r="AQ438" s="661"/>
      <c r="AR438" s="661"/>
      <c r="AS438" s="661"/>
      <c r="AT438" s="661"/>
      <c r="AU438" s="661"/>
      <c r="AV438" s="661"/>
      <c r="AW438" s="661"/>
      <c r="AX438" s="661"/>
      <c r="AY438" s="661"/>
      <c r="AZ438" s="661"/>
      <c r="BA438" s="661"/>
      <c r="BB438" s="661"/>
      <c r="BC438" s="661"/>
      <c r="BD438" s="661"/>
      <c r="BE438" s="661"/>
      <c r="BF438" s="661"/>
    </row>
    <row r="439" spans="1:58" ht="62.25" x14ac:dyDescent="0.9">
      <c r="A439" s="430">
        <v>28</v>
      </c>
      <c r="B439" s="776">
        <f>DATOS!F35</f>
        <v>0</v>
      </c>
      <c r="C439" s="491">
        <v>4</v>
      </c>
      <c r="D439" s="492">
        <v>4</v>
      </c>
      <c r="E439" s="492">
        <v>4</v>
      </c>
      <c r="F439" s="493">
        <v>4</v>
      </c>
      <c r="G439" s="417">
        <f t="shared" si="120"/>
        <v>4</v>
      </c>
      <c r="H439" s="491">
        <v>4</v>
      </c>
      <c r="I439" s="492">
        <v>4</v>
      </c>
      <c r="J439" s="492">
        <v>4</v>
      </c>
      <c r="K439" s="493">
        <v>4</v>
      </c>
      <c r="L439" s="417">
        <f t="shared" si="121"/>
        <v>4</v>
      </c>
      <c r="M439" s="404">
        <f t="shared" si="132"/>
        <v>4</v>
      </c>
      <c r="N439" s="401" t="str">
        <f t="shared" si="117"/>
        <v>D+</v>
      </c>
      <c r="O439" s="396"/>
      <c r="P439" s="491">
        <v>4</v>
      </c>
      <c r="Q439" s="492">
        <v>4</v>
      </c>
      <c r="R439" s="492">
        <v>4</v>
      </c>
      <c r="S439" s="493">
        <v>4</v>
      </c>
      <c r="T439" s="420">
        <f t="shared" si="123"/>
        <v>4</v>
      </c>
      <c r="U439" s="491">
        <v>4</v>
      </c>
      <c r="V439" s="492">
        <v>4</v>
      </c>
      <c r="W439" s="492">
        <v>4</v>
      </c>
      <c r="X439" s="493">
        <v>4</v>
      </c>
      <c r="Y439" s="417">
        <f t="shared" si="124"/>
        <v>4</v>
      </c>
      <c r="Z439" s="404">
        <f t="shared" si="133"/>
        <v>4</v>
      </c>
      <c r="AA439" s="401" t="str">
        <f t="shared" si="118"/>
        <v>D+</v>
      </c>
      <c r="AB439" s="423">
        <v>4</v>
      </c>
      <c r="AC439" s="632">
        <v>4</v>
      </c>
      <c r="AD439" s="412" t="str">
        <f t="shared" si="119"/>
        <v>D+</v>
      </c>
      <c r="AE439" s="408">
        <f t="shared" si="126"/>
        <v>4</v>
      </c>
      <c r="AF439" s="288"/>
      <c r="AG439" s="468">
        <f t="shared" si="127"/>
        <v>4</v>
      </c>
      <c r="AH439" s="480">
        <f t="shared" si="128"/>
        <v>2.8</v>
      </c>
      <c r="AI439" s="474">
        <f t="shared" si="129"/>
        <v>1.2</v>
      </c>
      <c r="AJ439" s="477" t="str">
        <f t="shared" si="130"/>
        <v>D+</v>
      </c>
      <c r="AK439" s="483">
        <f t="shared" si="131"/>
        <v>4</v>
      </c>
      <c r="AL439" s="661"/>
      <c r="AM439" s="661"/>
      <c r="AN439" s="661"/>
      <c r="AO439" s="661"/>
      <c r="AP439" s="661"/>
      <c r="AQ439" s="661"/>
      <c r="AR439" s="661"/>
      <c r="AS439" s="661"/>
      <c r="AT439" s="661"/>
      <c r="AU439" s="661"/>
      <c r="AV439" s="661"/>
      <c r="AW439" s="661"/>
      <c r="AX439" s="661"/>
      <c r="AY439" s="661"/>
      <c r="AZ439" s="661"/>
      <c r="BA439" s="661"/>
      <c r="BB439" s="661"/>
      <c r="BC439" s="661"/>
      <c r="BD439" s="661"/>
      <c r="BE439" s="661"/>
      <c r="BF439" s="661"/>
    </row>
    <row r="440" spans="1:58" ht="62.25" x14ac:dyDescent="0.9">
      <c r="A440" s="430">
        <v>29</v>
      </c>
      <c r="B440" s="776">
        <f>DATOS!F36</f>
        <v>0</v>
      </c>
      <c r="C440" s="491">
        <v>5</v>
      </c>
      <c r="D440" s="492">
        <v>5</v>
      </c>
      <c r="E440" s="492">
        <v>5</v>
      </c>
      <c r="F440" s="493">
        <v>5</v>
      </c>
      <c r="G440" s="417">
        <f t="shared" si="120"/>
        <v>5</v>
      </c>
      <c r="H440" s="491">
        <v>5</v>
      </c>
      <c r="I440" s="492">
        <v>5</v>
      </c>
      <c r="J440" s="492">
        <v>5</v>
      </c>
      <c r="K440" s="493">
        <v>5</v>
      </c>
      <c r="L440" s="417">
        <f t="shared" si="121"/>
        <v>5</v>
      </c>
      <c r="M440" s="404">
        <f t="shared" si="132"/>
        <v>5</v>
      </c>
      <c r="N440" s="401" t="str">
        <f t="shared" si="117"/>
        <v>C-</v>
      </c>
      <c r="O440" s="396"/>
      <c r="P440" s="491">
        <v>5</v>
      </c>
      <c r="Q440" s="492">
        <v>5</v>
      </c>
      <c r="R440" s="492">
        <v>5</v>
      </c>
      <c r="S440" s="493">
        <v>5</v>
      </c>
      <c r="T440" s="420">
        <f t="shared" si="123"/>
        <v>5</v>
      </c>
      <c r="U440" s="491">
        <v>5</v>
      </c>
      <c r="V440" s="492">
        <v>5</v>
      </c>
      <c r="W440" s="492">
        <v>5</v>
      </c>
      <c r="X440" s="493">
        <v>5</v>
      </c>
      <c r="Y440" s="417">
        <f t="shared" si="124"/>
        <v>5</v>
      </c>
      <c r="Z440" s="404">
        <f t="shared" si="133"/>
        <v>5</v>
      </c>
      <c r="AA440" s="401" t="str">
        <f t="shared" si="118"/>
        <v>C-</v>
      </c>
      <c r="AB440" s="423">
        <v>5</v>
      </c>
      <c r="AC440" s="632">
        <v>5</v>
      </c>
      <c r="AD440" s="412" t="str">
        <f t="shared" si="119"/>
        <v>C-</v>
      </c>
      <c r="AE440" s="408">
        <f t="shared" si="126"/>
        <v>5</v>
      </c>
      <c r="AF440" s="288"/>
      <c r="AG440" s="468">
        <f t="shared" si="127"/>
        <v>5</v>
      </c>
      <c r="AH440" s="480">
        <f t="shared" si="128"/>
        <v>3.5</v>
      </c>
      <c r="AI440" s="474">
        <f t="shared" si="129"/>
        <v>1.5</v>
      </c>
      <c r="AJ440" s="477" t="str">
        <f t="shared" si="130"/>
        <v>C-</v>
      </c>
      <c r="AK440" s="483">
        <f t="shared" si="131"/>
        <v>5</v>
      </c>
      <c r="AL440" s="661"/>
      <c r="AM440" s="661"/>
      <c r="AN440" s="661"/>
      <c r="AO440" s="661"/>
      <c r="AP440" s="661"/>
      <c r="AQ440" s="661"/>
      <c r="AR440" s="661"/>
      <c r="AS440" s="661"/>
      <c r="AT440" s="661"/>
      <c r="AU440" s="661"/>
      <c r="AV440" s="661"/>
      <c r="AW440" s="661"/>
      <c r="AX440" s="661"/>
      <c r="AY440" s="661"/>
      <c r="AZ440" s="661"/>
      <c r="BA440" s="661"/>
      <c r="BB440" s="661"/>
      <c r="BC440" s="661"/>
      <c r="BD440" s="661"/>
      <c r="BE440" s="661"/>
      <c r="BF440" s="661"/>
    </row>
    <row r="441" spans="1:58" ht="62.25" x14ac:dyDescent="0.9">
      <c r="A441" s="430">
        <v>30</v>
      </c>
      <c r="B441" s="776">
        <f>DATOS!F37</f>
        <v>0</v>
      </c>
      <c r="C441" s="491">
        <v>3</v>
      </c>
      <c r="D441" s="492">
        <v>3</v>
      </c>
      <c r="E441" s="492">
        <v>3</v>
      </c>
      <c r="F441" s="493">
        <v>3</v>
      </c>
      <c r="G441" s="417">
        <f t="shared" si="120"/>
        <v>3</v>
      </c>
      <c r="H441" s="491">
        <v>3</v>
      </c>
      <c r="I441" s="492">
        <v>3</v>
      </c>
      <c r="J441" s="492">
        <v>3</v>
      </c>
      <c r="K441" s="493">
        <v>3</v>
      </c>
      <c r="L441" s="417">
        <f t="shared" si="121"/>
        <v>3</v>
      </c>
      <c r="M441" s="404">
        <f t="shared" si="132"/>
        <v>3</v>
      </c>
      <c r="N441" s="401" t="str">
        <f t="shared" si="117"/>
        <v>D-</v>
      </c>
      <c r="O441" s="396"/>
      <c r="P441" s="491">
        <v>3</v>
      </c>
      <c r="Q441" s="492">
        <v>3</v>
      </c>
      <c r="R441" s="492">
        <v>3</v>
      </c>
      <c r="S441" s="493">
        <v>3</v>
      </c>
      <c r="T441" s="420">
        <f t="shared" si="123"/>
        <v>3</v>
      </c>
      <c r="U441" s="491">
        <v>3</v>
      </c>
      <c r="V441" s="492">
        <v>3</v>
      </c>
      <c r="W441" s="492">
        <v>3</v>
      </c>
      <c r="X441" s="493">
        <v>3</v>
      </c>
      <c r="Y441" s="417">
        <f t="shared" si="124"/>
        <v>3</v>
      </c>
      <c r="Z441" s="404">
        <f t="shared" si="133"/>
        <v>3</v>
      </c>
      <c r="AA441" s="401" t="str">
        <f t="shared" si="118"/>
        <v>D-</v>
      </c>
      <c r="AB441" s="423">
        <v>3</v>
      </c>
      <c r="AC441" s="632">
        <v>3</v>
      </c>
      <c r="AD441" s="412" t="str">
        <f t="shared" si="119"/>
        <v>D-</v>
      </c>
      <c r="AE441" s="408">
        <f t="shared" si="126"/>
        <v>3</v>
      </c>
      <c r="AF441" s="288"/>
      <c r="AG441" s="468">
        <f t="shared" si="127"/>
        <v>3</v>
      </c>
      <c r="AH441" s="480">
        <f t="shared" si="128"/>
        <v>2.0999999999999996</v>
      </c>
      <c r="AI441" s="474">
        <f t="shared" si="129"/>
        <v>0.89999999999999991</v>
      </c>
      <c r="AJ441" s="477" t="str">
        <f t="shared" si="130"/>
        <v>D-</v>
      </c>
      <c r="AK441" s="483">
        <f t="shared" si="131"/>
        <v>2.9999999999999996</v>
      </c>
      <c r="AL441" s="661"/>
      <c r="AM441" s="661"/>
      <c r="AN441" s="661"/>
      <c r="AO441" s="661"/>
      <c r="AP441" s="661"/>
      <c r="AQ441" s="661"/>
      <c r="AR441" s="661"/>
      <c r="AS441" s="661"/>
      <c r="AT441" s="661"/>
      <c r="AU441" s="661"/>
      <c r="AV441" s="661"/>
      <c r="AW441" s="661"/>
      <c r="AX441" s="661"/>
      <c r="AY441" s="661"/>
      <c r="AZ441" s="661"/>
      <c r="BA441" s="661"/>
      <c r="BB441" s="661"/>
      <c r="BC441" s="661"/>
      <c r="BD441" s="661"/>
      <c r="BE441" s="661"/>
      <c r="BF441" s="661"/>
    </row>
    <row r="442" spans="1:58" ht="62.25" x14ac:dyDescent="0.9">
      <c r="A442" s="430">
        <v>31</v>
      </c>
      <c r="B442" s="776">
        <f>DATOS!F38</f>
        <v>0</v>
      </c>
      <c r="C442" s="491">
        <v>3</v>
      </c>
      <c r="D442" s="492">
        <v>3</v>
      </c>
      <c r="E442" s="492">
        <v>3</v>
      </c>
      <c r="F442" s="493">
        <v>3</v>
      </c>
      <c r="G442" s="417">
        <f t="shared" si="120"/>
        <v>3</v>
      </c>
      <c r="H442" s="491">
        <v>3</v>
      </c>
      <c r="I442" s="492">
        <v>3</v>
      </c>
      <c r="J442" s="492">
        <v>3</v>
      </c>
      <c r="K442" s="493">
        <v>3</v>
      </c>
      <c r="L442" s="417">
        <f t="shared" si="121"/>
        <v>3</v>
      </c>
      <c r="M442" s="404">
        <f t="shared" si="132"/>
        <v>3</v>
      </c>
      <c r="N442" s="401" t="str">
        <f t="shared" si="117"/>
        <v>D-</v>
      </c>
      <c r="O442" s="396"/>
      <c r="P442" s="491">
        <v>3</v>
      </c>
      <c r="Q442" s="492">
        <v>3</v>
      </c>
      <c r="R442" s="492">
        <v>3</v>
      </c>
      <c r="S442" s="493">
        <v>3</v>
      </c>
      <c r="T442" s="420">
        <f t="shared" si="123"/>
        <v>3</v>
      </c>
      <c r="U442" s="491">
        <v>3</v>
      </c>
      <c r="V442" s="492">
        <v>3</v>
      </c>
      <c r="W442" s="492">
        <v>3</v>
      </c>
      <c r="X442" s="493">
        <v>3</v>
      </c>
      <c r="Y442" s="417">
        <f t="shared" si="124"/>
        <v>3</v>
      </c>
      <c r="Z442" s="404">
        <f t="shared" si="133"/>
        <v>3</v>
      </c>
      <c r="AA442" s="401" t="str">
        <f t="shared" si="118"/>
        <v>D-</v>
      </c>
      <c r="AB442" s="423">
        <v>3</v>
      </c>
      <c r="AC442" s="632">
        <v>3</v>
      </c>
      <c r="AD442" s="412" t="str">
        <f t="shared" si="119"/>
        <v>D-</v>
      </c>
      <c r="AE442" s="408">
        <f t="shared" si="126"/>
        <v>3</v>
      </c>
      <c r="AF442" s="288"/>
      <c r="AG442" s="468">
        <f t="shared" si="127"/>
        <v>3</v>
      </c>
      <c r="AH442" s="480">
        <f t="shared" si="128"/>
        <v>2.0999999999999996</v>
      </c>
      <c r="AI442" s="474">
        <f t="shared" si="129"/>
        <v>0.89999999999999991</v>
      </c>
      <c r="AJ442" s="477" t="str">
        <f t="shared" si="130"/>
        <v>D-</v>
      </c>
      <c r="AK442" s="483">
        <f t="shared" si="131"/>
        <v>2.9999999999999996</v>
      </c>
      <c r="AL442" s="661"/>
      <c r="AM442" s="661"/>
      <c r="AN442" s="661"/>
      <c r="AO442" s="661"/>
      <c r="AP442" s="661"/>
      <c r="AQ442" s="661"/>
      <c r="AR442" s="661"/>
      <c r="AS442" s="661"/>
      <c r="AT442" s="661"/>
      <c r="AU442" s="661"/>
      <c r="AV442" s="661"/>
      <c r="AW442" s="661"/>
      <c r="AX442" s="661"/>
      <c r="AY442" s="661"/>
      <c r="AZ442" s="661"/>
      <c r="BA442" s="661"/>
      <c r="BB442" s="661"/>
      <c r="BC442" s="661"/>
      <c r="BD442" s="661"/>
      <c r="BE442" s="661"/>
      <c r="BF442" s="661"/>
    </row>
    <row r="443" spans="1:58" ht="62.25" x14ac:dyDescent="0.9">
      <c r="A443" s="430">
        <v>32</v>
      </c>
      <c r="B443" s="776">
        <f>DATOS!F39</f>
        <v>0</v>
      </c>
      <c r="C443" s="491">
        <v>3</v>
      </c>
      <c r="D443" s="492">
        <v>3</v>
      </c>
      <c r="E443" s="492">
        <v>3</v>
      </c>
      <c r="F443" s="493">
        <v>3</v>
      </c>
      <c r="G443" s="417">
        <f t="shared" si="120"/>
        <v>3</v>
      </c>
      <c r="H443" s="491">
        <v>3</v>
      </c>
      <c r="I443" s="492">
        <v>3</v>
      </c>
      <c r="J443" s="492">
        <v>3</v>
      </c>
      <c r="K443" s="493">
        <v>3</v>
      </c>
      <c r="L443" s="417">
        <f t="shared" si="121"/>
        <v>3</v>
      </c>
      <c r="M443" s="404">
        <f t="shared" si="132"/>
        <v>3</v>
      </c>
      <c r="N443" s="401" t="str">
        <f t="shared" si="117"/>
        <v>D-</v>
      </c>
      <c r="O443" s="396"/>
      <c r="P443" s="491">
        <v>3</v>
      </c>
      <c r="Q443" s="492">
        <v>3</v>
      </c>
      <c r="R443" s="492">
        <v>3</v>
      </c>
      <c r="S443" s="493">
        <v>3</v>
      </c>
      <c r="T443" s="420">
        <f t="shared" si="123"/>
        <v>3</v>
      </c>
      <c r="U443" s="491">
        <v>3</v>
      </c>
      <c r="V443" s="492">
        <v>3</v>
      </c>
      <c r="W443" s="492">
        <v>3</v>
      </c>
      <c r="X443" s="493">
        <v>3</v>
      </c>
      <c r="Y443" s="417">
        <f t="shared" si="124"/>
        <v>3</v>
      </c>
      <c r="Z443" s="404">
        <f t="shared" si="133"/>
        <v>3</v>
      </c>
      <c r="AA443" s="401" t="str">
        <f t="shared" si="118"/>
        <v>D-</v>
      </c>
      <c r="AB443" s="423">
        <v>3</v>
      </c>
      <c r="AC443" s="632">
        <v>3</v>
      </c>
      <c r="AD443" s="412" t="str">
        <f t="shared" si="119"/>
        <v>D-</v>
      </c>
      <c r="AE443" s="408">
        <f t="shared" si="126"/>
        <v>3</v>
      </c>
      <c r="AF443" s="288"/>
      <c r="AG443" s="468">
        <f t="shared" si="127"/>
        <v>3</v>
      </c>
      <c r="AH443" s="480">
        <f t="shared" si="128"/>
        <v>2.0999999999999996</v>
      </c>
      <c r="AI443" s="474">
        <f t="shared" si="129"/>
        <v>0.89999999999999991</v>
      </c>
      <c r="AJ443" s="477" t="str">
        <f t="shared" si="130"/>
        <v>D-</v>
      </c>
      <c r="AK443" s="483">
        <f t="shared" si="131"/>
        <v>2.9999999999999996</v>
      </c>
      <c r="AL443" s="661"/>
      <c r="AM443" s="661"/>
      <c r="AN443" s="661"/>
      <c r="AO443" s="661"/>
      <c r="AP443" s="661"/>
      <c r="AQ443" s="661"/>
      <c r="AR443" s="661"/>
      <c r="AS443" s="661"/>
      <c r="AT443" s="661"/>
      <c r="AU443" s="661"/>
      <c r="AV443" s="661"/>
      <c r="AW443" s="661"/>
      <c r="AX443" s="661"/>
      <c r="AY443" s="661"/>
      <c r="AZ443" s="661"/>
      <c r="BA443" s="661"/>
      <c r="BB443" s="661"/>
      <c r="BC443" s="661"/>
      <c r="BD443" s="661"/>
      <c r="BE443" s="661"/>
      <c r="BF443" s="661"/>
    </row>
    <row r="444" spans="1:58" ht="62.25" x14ac:dyDescent="0.9">
      <c r="A444" s="430">
        <v>33</v>
      </c>
      <c r="B444" s="776">
        <f>DATOS!F40</f>
        <v>0</v>
      </c>
      <c r="C444" s="491">
        <v>4</v>
      </c>
      <c r="D444" s="492">
        <v>4</v>
      </c>
      <c r="E444" s="492">
        <v>4</v>
      </c>
      <c r="F444" s="493">
        <v>4</v>
      </c>
      <c r="G444" s="417">
        <f t="shared" si="120"/>
        <v>4</v>
      </c>
      <c r="H444" s="491">
        <v>4</v>
      </c>
      <c r="I444" s="492">
        <v>4</v>
      </c>
      <c r="J444" s="492">
        <v>4</v>
      </c>
      <c r="K444" s="493">
        <v>4</v>
      </c>
      <c r="L444" s="417">
        <f t="shared" si="121"/>
        <v>4</v>
      </c>
      <c r="M444" s="404">
        <f t="shared" si="132"/>
        <v>4</v>
      </c>
      <c r="N444" s="401" t="str">
        <f t="shared" si="117"/>
        <v>D+</v>
      </c>
      <c r="O444" s="396"/>
      <c r="P444" s="491">
        <v>4</v>
      </c>
      <c r="Q444" s="492">
        <v>4</v>
      </c>
      <c r="R444" s="492">
        <v>4</v>
      </c>
      <c r="S444" s="493">
        <v>4</v>
      </c>
      <c r="T444" s="420">
        <f t="shared" si="123"/>
        <v>4</v>
      </c>
      <c r="U444" s="491">
        <v>4</v>
      </c>
      <c r="V444" s="492">
        <v>4</v>
      </c>
      <c r="W444" s="492">
        <v>4</v>
      </c>
      <c r="X444" s="493">
        <v>4</v>
      </c>
      <c r="Y444" s="417">
        <f t="shared" si="124"/>
        <v>4</v>
      </c>
      <c r="Z444" s="404">
        <f t="shared" si="133"/>
        <v>4</v>
      </c>
      <c r="AA444" s="401" t="str">
        <f t="shared" si="118"/>
        <v>D+</v>
      </c>
      <c r="AB444" s="423">
        <v>4</v>
      </c>
      <c r="AC444" s="632">
        <v>4</v>
      </c>
      <c r="AD444" s="412" t="str">
        <f t="shared" si="119"/>
        <v>D+</v>
      </c>
      <c r="AE444" s="408">
        <f t="shared" si="126"/>
        <v>4</v>
      </c>
      <c r="AF444" s="288"/>
      <c r="AG444" s="468">
        <f t="shared" si="127"/>
        <v>4</v>
      </c>
      <c r="AH444" s="480">
        <f t="shared" si="128"/>
        <v>2.8</v>
      </c>
      <c r="AI444" s="474">
        <f t="shared" si="129"/>
        <v>1.2</v>
      </c>
      <c r="AJ444" s="477" t="str">
        <f t="shared" si="130"/>
        <v>D+</v>
      </c>
      <c r="AK444" s="483">
        <f t="shared" si="131"/>
        <v>4</v>
      </c>
      <c r="AL444" s="661"/>
      <c r="AM444" s="661"/>
      <c r="AN444" s="661"/>
      <c r="AO444" s="661"/>
      <c r="AP444" s="661"/>
      <c r="AQ444" s="661"/>
      <c r="AR444" s="661"/>
      <c r="AS444" s="661"/>
      <c r="AT444" s="661"/>
      <c r="AU444" s="661"/>
      <c r="AV444" s="661"/>
      <c r="AW444" s="661"/>
      <c r="AX444" s="661"/>
      <c r="AY444" s="661"/>
      <c r="AZ444" s="661"/>
      <c r="BA444" s="661"/>
      <c r="BB444" s="661"/>
      <c r="BC444" s="661"/>
      <c r="BD444" s="661"/>
      <c r="BE444" s="661"/>
      <c r="BF444" s="661"/>
    </row>
    <row r="445" spans="1:58" ht="62.25" x14ac:dyDescent="0.9">
      <c r="A445" s="430">
        <v>34</v>
      </c>
      <c r="B445" s="776">
        <f>DATOS!F41</f>
        <v>0</v>
      </c>
      <c r="C445" s="491">
        <v>2</v>
      </c>
      <c r="D445" s="492">
        <v>2</v>
      </c>
      <c r="E445" s="492">
        <v>2</v>
      </c>
      <c r="F445" s="493">
        <v>2</v>
      </c>
      <c r="G445" s="417">
        <f t="shared" si="120"/>
        <v>2</v>
      </c>
      <c r="H445" s="491">
        <v>2</v>
      </c>
      <c r="I445" s="492">
        <v>2</v>
      </c>
      <c r="J445" s="492">
        <v>2</v>
      </c>
      <c r="K445" s="493">
        <v>2</v>
      </c>
      <c r="L445" s="417">
        <f t="shared" si="121"/>
        <v>2</v>
      </c>
      <c r="M445" s="404">
        <f t="shared" si="132"/>
        <v>2</v>
      </c>
      <c r="N445" s="401" t="str">
        <f t="shared" si="117"/>
        <v>E+</v>
      </c>
      <c r="O445" s="396"/>
      <c r="P445" s="491">
        <v>2</v>
      </c>
      <c r="Q445" s="492">
        <v>2</v>
      </c>
      <c r="R445" s="492">
        <v>2</v>
      </c>
      <c r="S445" s="493">
        <v>2</v>
      </c>
      <c r="T445" s="420">
        <f t="shared" si="123"/>
        <v>2</v>
      </c>
      <c r="U445" s="491">
        <v>2</v>
      </c>
      <c r="V445" s="492">
        <v>2</v>
      </c>
      <c r="W445" s="492">
        <v>2</v>
      </c>
      <c r="X445" s="493">
        <v>2</v>
      </c>
      <c r="Y445" s="417">
        <f t="shared" si="124"/>
        <v>2</v>
      </c>
      <c r="Z445" s="404">
        <f t="shared" si="133"/>
        <v>2</v>
      </c>
      <c r="AA445" s="401" t="str">
        <f t="shared" si="118"/>
        <v>E+</v>
      </c>
      <c r="AB445" s="423">
        <v>2</v>
      </c>
      <c r="AC445" s="632">
        <v>2</v>
      </c>
      <c r="AD445" s="412" t="str">
        <f t="shared" si="119"/>
        <v>E+</v>
      </c>
      <c r="AE445" s="408">
        <f t="shared" si="126"/>
        <v>2</v>
      </c>
      <c r="AF445" s="288"/>
      <c r="AG445" s="468">
        <f t="shared" si="127"/>
        <v>2</v>
      </c>
      <c r="AH445" s="480">
        <f t="shared" si="128"/>
        <v>1.4</v>
      </c>
      <c r="AI445" s="474">
        <f t="shared" si="129"/>
        <v>0.6</v>
      </c>
      <c r="AJ445" s="477" t="str">
        <f t="shared" si="130"/>
        <v>E+</v>
      </c>
      <c r="AK445" s="483">
        <f t="shared" si="131"/>
        <v>2</v>
      </c>
      <c r="AL445" s="661"/>
      <c r="AM445" s="661"/>
      <c r="AN445" s="661"/>
      <c r="AO445" s="661"/>
      <c r="AP445" s="661"/>
      <c r="AQ445" s="661"/>
      <c r="AR445" s="661"/>
      <c r="AS445" s="661"/>
      <c r="AT445" s="661"/>
      <c r="AU445" s="661"/>
      <c r="AV445" s="661"/>
      <c r="AW445" s="661"/>
      <c r="AX445" s="661"/>
      <c r="AY445" s="661"/>
      <c r="AZ445" s="661"/>
      <c r="BA445" s="661"/>
      <c r="BB445" s="661"/>
      <c r="BC445" s="661"/>
      <c r="BD445" s="661"/>
      <c r="BE445" s="661"/>
      <c r="BF445" s="661"/>
    </row>
    <row r="446" spans="1:58" ht="62.25" x14ac:dyDescent="0.9">
      <c r="A446" s="430">
        <v>35</v>
      </c>
      <c r="B446" s="776">
        <f>DATOS!F42</f>
        <v>0</v>
      </c>
      <c r="C446" s="491">
        <v>2</v>
      </c>
      <c r="D446" s="492">
        <v>2</v>
      </c>
      <c r="E446" s="492">
        <v>2</v>
      </c>
      <c r="F446" s="493">
        <v>2</v>
      </c>
      <c r="G446" s="417">
        <f t="shared" si="120"/>
        <v>2</v>
      </c>
      <c r="H446" s="491">
        <v>2</v>
      </c>
      <c r="I446" s="492">
        <v>2</v>
      </c>
      <c r="J446" s="492">
        <v>2</v>
      </c>
      <c r="K446" s="493">
        <v>2</v>
      </c>
      <c r="L446" s="417">
        <f t="shared" si="121"/>
        <v>2</v>
      </c>
      <c r="M446" s="404">
        <f t="shared" si="132"/>
        <v>2</v>
      </c>
      <c r="N446" s="401" t="str">
        <f t="shared" si="117"/>
        <v>E+</v>
      </c>
      <c r="O446" s="396"/>
      <c r="P446" s="491">
        <v>2</v>
      </c>
      <c r="Q446" s="492">
        <v>2</v>
      </c>
      <c r="R446" s="492">
        <v>2</v>
      </c>
      <c r="S446" s="493">
        <v>2</v>
      </c>
      <c r="T446" s="420">
        <f t="shared" si="123"/>
        <v>2</v>
      </c>
      <c r="U446" s="491">
        <v>2</v>
      </c>
      <c r="V446" s="492">
        <v>2</v>
      </c>
      <c r="W446" s="492">
        <v>2</v>
      </c>
      <c r="X446" s="493">
        <v>2</v>
      </c>
      <c r="Y446" s="417">
        <f t="shared" si="124"/>
        <v>2</v>
      </c>
      <c r="Z446" s="404">
        <f t="shared" si="133"/>
        <v>2</v>
      </c>
      <c r="AA446" s="401" t="str">
        <f t="shared" si="118"/>
        <v>E+</v>
      </c>
      <c r="AB446" s="423">
        <v>2</v>
      </c>
      <c r="AC446" s="632">
        <v>2</v>
      </c>
      <c r="AD446" s="412" t="str">
        <f t="shared" si="119"/>
        <v>E+</v>
      </c>
      <c r="AE446" s="408">
        <f t="shared" si="126"/>
        <v>2</v>
      </c>
      <c r="AF446" s="288"/>
      <c r="AG446" s="468">
        <f t="shared" si="127"/>
        <v>2</v>
      </c>
      <c r="AH446" s="480">
        <f t="shared" si="128"/>
        <v>1.4</v>
      </c>
      <c r="AI446" s="474">
        <f t="shared" si="129"/>
        <v>0.6</v>
      </c>
      <c r="AJ446" s="477" t="str">
        <f t="shared" si="130"/>
        <v>E+</v>
      </c>
      <c r="AK446" s="483">
        <f t="shared" si="131"/>
        <v>2</v>
      </c>
      <c r="AL446" s="661"/>
      <c r="AM446" s="661"/>
      <c r="AN446" s="661"/>
      <c r="AO446" s="661"/>
      <c r="AP446" s="661"/>
      <c r="AQ446" s="661"/>
      <c r="AR446" s="661"/>
      <c r="AS446" s="661"/>
      <c r="AT446" s="661"/>
      <c r="AU446" s="661"/>
      <c r="AV446" s="661"/>
      <c r="AW446" s="661"/>
      <c r="AX446" s="661"/>
      <c r="AY446" s="661"/>
      <c r="AZ446" s="661"/>
      <c r="BA446" s="661"/>
      <c r="BB446" s="661"/>
      <c r="BC446" s="661"/>
      <c r="BD446" s="661"/>
      <c r="BE446" s="661"/>
      <c r="BF446" s="661"/>
    </row>
    <row r="447" spans="1:58" ht="62.25" x14ac:dyDescent="0.9">
      <c r="A447" s="430">
        <v>36</v>
      </c>
      <c r="B447" s="776">
        <f>DATOS!F43</f>
        <v>0</v>
      </c>
      <c r="C447" s="491">
        <v>2</v>
      </c>
      <c r="D447" s="492">
        <v>2</v>
      </c>
      <c r="E447" s="492">
        <v>2</v>
      </c>
      <c r="F447" s="493">
        <v>2</v>
      </c>
      <c r="G447" s="417">
        <f t="shared" si="120"/>
        <v>2</v>
      </c>
      <c r="H447" s="491">
        <v>2</v>
      </c>
      <c r="I447" s="492">
        <v>2</v>
      </c>
      <c r="J447" s="492">
        <v>2</v>
      </c>
      <c r="K447" s="493">
        <v>2</v>
      </c>
      <c r="L447" s="417">
        <f t="shared" si="121"/>
        <v>2</v>
      </c>
      <c r="M447" s="404">
        <f t="shared" si="132"/>
        <v>2</v>
      </c>
      <c r="N447" s="401" t="str">
        <f t="shared" si="117"/>
        <v>E+</v>
      </c>
      <c r="O447" s="396"/>
      <c r="P447" s="491">
        <v>2</v>
      </c>
      <c r="Q447" s="492">
        <v>2</v>
      </c>
      <c r="R447" s="492">
        <v>2</v>
      </c>
      <c r="S447" s="493">
        <v>2</v>
      </c>
      <c r="T447" s="420">
        <f t="shared" si="123"/>
        <v>2</v>
      </c>
      <c r="U447" s="491">
        <v>2</v>
      </c>
      <c r="V447" s="492">
        <v>2</v>
      </c>
      <c r="W447" s="492">
        <v>2</v>
      </c>
      <c r="X447" s="493">
        <v>2</v>
      </c>
      <c r="Y447" s="417">
        <f t="shared" si="124"/>
        <v>2</v>
      </c>
      <c r="Z447" s="404">
        <f t="shared" si="133"/>
        <v>2</v>
      </c>
      <c r="AA447" s="401" t="str">
        <f t="shared" si="118"/>
        <v>E+</v>
      </c>
      <c r="AB447" s="423">
        <v>2</v>
      </c>
      <c r="AC447" s="632">
        <v>2</v>
      </c>
      <c r="AD447" s="412" t="str">
        <f t="shared" si="119"/>
        <v>E+</v>
      </c>
      <c r="AE447" s="408">
        <f t="shared" si="126"/>
        <v>2</v>
      </c>
      <c r="AF447" s="288"/>
      <c r="AG447" s="468">
        <f t="shared" si="127"/>
        <v>2</v>
      </c>
      <c r="AH447" s="480">
        <f t="shared" si="128"/>
        <v>1.4</v>
      </c>
      <c r="AI447" s="474">
        <f t="shared" si="129"/>
        <v>0.6</v>
      </c>
      <c r="AJ447" s="477" t="str">
        <f t="shared" si="130"/>
        <v>E+</v>
      </c>
      <c r="AK447" s="483">
        <f t="shared" si="131"/>
        <v>2</v>
      </c>
      <c r="AL447" s="661"/>
      <c r="AM447" s="661"/>
      <c r="AN447" s="661"/>
      <c r="AO447" s="661"/>
      <c r="AP447" s="661"/>
      <c r="AQ447" s="661"/>
      <c r="AR447" s="661"/>
      <c r="AS447" s="661"/>
      <c r="AT447" s="661"/>
      <c r="AU447" s="661"/>
      <c r="AV447" s="661"/>
      <c r="AW447" s="661"/>
      <c r="AX447" s="661"/>
      <c r="AY447" s="661"/>
      <c r="AZ447" s="661"/>
      <c r="BA447" s="661"/>
      <c r="BB447" s="661"/>
      <c r="BC447" s="661"/>
      <c r="BD447" s="661"/>
      <c r="BE447" s="661"/>
      <c r="BF447" s="661"/>
    </row>
    <row r="448" spans="1:58" ht="62.25" x14ac:dyDescent="0.9">
      <c r="A448" s="430">
        <v>37</v>
      </c>
      <c r="B448" s="776">
        <f>DATOS!F44</f>
        <v>0</v>
      </c>
      <c r="C448" s="491">
        <v>1</v>
      </c>
      <c r="D448" s="492">
        <v>1</v>
      </c>
      <c r="E448" s="492">
        <v>1</v>
      </c>
      <c r="F448" s="493">
        <v>1</v>
      </c>
      <c r="G448" s="417">
        <f t="shared" si="120"/>
        <v>1</v>
      </c>
      <c r="H448" s="491">
        <v>1</v>
      </c>
      <c r="I448" s="492">
        <v>1</v>
      </c>
      <c r="J448" s="492">
        <v>1</v>
      </c>
      <c r="K448" s="493">
        <v>1</v>
      </c>
      <c r="L448" s="417">
        <f t="shared" si="121"/>
        <v>1</v>
      </c>
      <c r="M448" s="404">
        <f t="shared" si="132"/>
        <v>1</v>
      </c>
      <c r="N448" s="401" t="str">
        <f t="shared" si="117"/>
        <v>E-</v>
      </c>
      <c r="O448" s="396"/>
      <c r="P448" s="491">
        <v>1</v>
      </c>
      <c r="Q448" s="492">
        <v>1</v>
      </c>
      <c r="R448" s="492">
        <v>1</v>
      </c>
      <c r="S448" s="493">
        <v>1</v>
      </c>
      <c r="T448" s="420">
        <f t="shared" si="123"/>
        <v>1</v>
      </c>
      <c r="U448" s="491">
        <v>1</v>
      </c>
      <c r="V448" s="492">
        <v>1</v>
      </c>
      <c r="W448" s="492">
        <v>1</v>
      </c>
      <c r="X448" s="493">
        <v>1</v>
      </c>
      <c r="Y448" s="417">
        <f t="shared" si="124"/>
        <v>1</v>
      </c>
      <c r="Z448" s="404">
        <f t="shared" si="133"/>
        <v>1</v>
      </c>
      <c r="AA448" s="401" t="str">
        <f t="shared" si="118"/>
        <v>E-</v>
      </c>
      <c r="AB448" s="423">
        <v>1</v>
      </c>
      <c r="AC448" s="632">
        <v>1</v>
      </c>
      <c r="AD448" s="412" t="str">
        <f t="shared" si="119"/>
        <v>E-</v>
      </c>
      <c r="AE448" s="408">
        <f t="shared" si="126"/>
        <v>1</v>
      </c>
      <c r="AF448" s="288"/>
      <c r="AG448" s="468">
        <f t="shared" si="127"/>
        <v>1</v>
      </c>
      <c r="AH448" s="480">
        <f t="shared" si="128"/>
        <v>0.7</v>
      </c>
      <c r="AI448" s="474">
        <f t="shared" si="129"/>
        <v>0.3</v>
      </c>
      <c r="AJ448" s="477" t="str">
        <f t="shared" si="130"/>
        <v>E-</v>
      </c>
      <c r="AK448" s="483">
        <f t="shared" si="131"/>
        <v>1</v>
      </c>
      <c r="AL448" s="661"/>
      <c r="AM448" s="661"/>
      <c r="AN448" s="661"/>
      <c r="AO448" s="661"/>
      <c r="AP448" s="661"/>
      <c r="AQ448" s="661"/>
      <c r="AR448" s="661"/>
      <c r="AS448" s="661"/>
      <c r="AT448" s="661"/>
      <c r="AU448" s="661"/>
      <c r="AV448" s="661"/>
      <c r="AW448" s="661"/>
      <c r="AX448" s="661"/>
      <c r="AY448" s="661"/>
      <c r="AZ448" s="661"/>
      <c r="BA448" s="661"/>
      <c r="BB448" s="661"/>
      <c r="BC448" s="661"/>
      <c r="BD448" s="661"/>
      <c r="BE448" s="661"/>
      <c r="BF448" s="661"/>
    </row>
    <row r="449" spans="1:58" ht="62.25" x14ac:dyDescent="0.9">
      <c r="A449" s="430">
        <v>38</v>
      </c>
      <c r="B449" s="776">
        <f>DATOS!F45</f>
        <v>0</v>
      </c>
      <c r="C449" s="491">
        <v>1</v>
      </c>
      <c r="D449" s="492">
        <v>1</v>
      </c>
      <c r="E449" s="492">
        <v>1</v>
      </c>
      <c r="F449" s="493">
        <v>1</v>
      </c>
      <c r="G449" s="417">
        <f t="shared" si="120"/>
        <v>1</v>
      </c>
      <c r="H449" s="491">
        <v>1</v>
      </c>
      <c r="I449" s="492">
        <v>1</v>
      </c>
      <c r="J449" s="492">
        <v>1</v>
      </c>
      <c r="K449" s="493">
        <v>1</v>
      </c>
      <c r="L449" s="417">
        <f t="shared" si="121"/>
        <v>1</v>
      </c>
      <c r="M449" s="404">
        <f t="shared" si="132"/>
        <v>1</v>
      </c>
      <c r="N449" s="401" t="str">
        <f t="shared" si="117"/>
        <v>E-</v>
      </c>
      <c r="O449" s="396"/>
      <c r="P449" s="491">
        <v>1</v>
      </c>
      <c r="Q449" s="492">
        <v>1</v>
      </c>
      <c r="R449" s="492">
        <v>1</v>
      </c>
      <c r="S449" s="493">
        <v>1</v>
      </c>
      <c r="T449" s="420">
        <f t="shared" si="123"/>
        <v>1</v>
      </c>
      <c r="U449" s="491">
        <v>1</v>
      </c>
      <c r="V449" s="492">
        <v>1</v>
      </c>
      <c r="W449" s="492">
        <v>1</v>
      </c>
      <c r="X449" s="493">
        <v>1</v>
      </c>
      <c r="Y449" s="417">
        <f t="shared" si="124"/>
        <v>1</v>
      </c>
      <c r="Z449" s="404">
        <f t="shared" si="133"/>
        <v>1</v>
      </c>
      <c r="AA449" s="401" t="str">
        <f t="shared" si="118"/>
        <v>E-</v>
      </c>
      <c r="AB449" s="423">
        <v>1</v>
      </c>
      <c r="AC449" s="632">
        <v>1</v>
      </c>
      <c r="AD449" s="412" t="str">
        <f t="shared" si="119"/>
        <v>E-</v>
      </c>
      <c r="AE449" s="408">
        <f t="shared" si="126"/>
        <v>1</v>
      </c>
      <c r="AF449" s="288"/>
      <c r="AG449" s="468">
        <f t="shared" si="127"/>
        <v>1</v>
      </c>
      <c r="AH449" s="480">
        <f t="shared" si="128"/>
        <v>0.7</v>
      </c>
      <c r="AI449" s="474">
        <f t="shared" si="129"/>
        <v>0.3</v>
      </c>
      <c r="AJ449" s="477" t="str">
        <f t="shared" si="130"/>
        <v>E-</v>
      </c>
      <c r="AK449" s="483">
        <f t="shared" si="131"/>
        <v>1</v>
      </c>
      <c r="AL449" s="661"/>
      <c r="AM449" s="661"/>
      <c r="AN449" s="661"/>
      <c r="AO449" s="661"/>
      <c r="AP449" s="661"/>
      <c r="AQ449" s="661"/>
      <c r="AR449" s="661"/>
      <c r="AS449" s="661"/>
      <c r="AT449" s="661"/>
      <c r="AU449" s="661"/>
      <c r="AV449" s="661"/>
      <c r="AW449" s="661"/>
      <c r="AX449" s="661"/>
      <c r="AY449" s="661"/>
      <c r="AZ449" s="661"/>
      <c r="BA449" s="661"/>
      <c r="BB449" s="661"/>
      <c r="BC449" s="661"/>
      <c r="BD449" s="661"/>
      <c r="BE449" s="661"/>
      <c r="BF449" s="661"/>
    </row>
    <row r="450" spans="1:58" ht="62.25" x14ac:dyDescent="0.9">
      <c r="A450" s="430">
        <v>39</v>
      </c>
      <c r="B450" s="776">
        <f>DATOS!F46</f>
        <v>0</v>
      </c>
      <c r="C450" s="491">
        <v>1</v>
      </c>
      <c r="D450" s="492">
        <v>1</v>
      </c>
      <c r="E450" s="492">
        <v>1</v>
      </c>
      <c r="F450" s="493">
        <v>1</v>
      </c>
      <c r="G450" s="417">
        <f t="shared" si="120"/>
        <v>1</v>
      </c>
      <c r="H450" s="491">
        <v>1</v>
      </c>
      <c r="I450" s="492">
        <v>1</v>
      </c>
      <c r="J450" s="492">
        <v>1</v>
      </c>
      <c r="K450" s="493">
        <v>1</v>
      </c>
      <c r="L450" s="417">
        <f t="shared" si="121"/>
        <v>1</v>
      </c>
      <c r="M450" s="404">
        <f t="shared" si="132"/>
        <v>1</v>
      </c>
      <c r="N450" s="401" t="str">
        <f t="shared" si="117"/>
        <v>E-</v>
      </c>
      <c r="O450" s="396"/>
      <c r="P450" s="491">
        <v>1</v>
      </c>
      <c r="Q450" s="492">
        <v>1</v>
      </c>
      <c r="R450" s="492">
        <v>1</v>
      </c>
      <c r="S450" s="493">
        <v>1</v>
      </c>
      <c r="T450" s="420">
        <f t="shared" si="123"/>
        <v>1</v>
      </c>
      <c r="U450" s="491">
        <v>1</v>
      </c>
      <c r="V450" s="492">
        <v>1</v>
      </c>
      <c r="W450" s="492">
        <v>1</v>
      </c>
      <c r="X450" s="493">
        <v>1</v>
      </c>
      <c r="Y450" s="417">
        <f t="shared" si="124"/>
        <v>1</v>
      </c>
      <c r="Z450" s="404">
        <f t="shared" si="133"/>
        <v>1</v>
      </c>
      <c r="AA450" s="401" t="str">
        <f t="shared" si="118"/>
        <v>E-</v>
      </c>
      <c r="AB450" s="423">
        <v>1</v>
      </c>
      <c r="AC450" s="632">
        <v>1</v>
      </c>
      <c r="AD450" s="412" t="str">
        <f t="shared" si="119"/>
        <v>E-</v>
      </c>
      <c r="AE450" s="408">
        <f t="shared" si="126"/>
        <v>1</v>
      </c>
      <c r="AF450" s="288"/>
      <c r="AG450" s="468">
        <f t="shared" si="127"/>
        <v>1</v>
      </c>
      <c r="AH450" s="480">
        <f t="shared" si="128"/>
        <v>0.7</v>
      </c>
      <c r="AI450" s="474">
        <f t="shared" si="129"/>
        <v>0.3</v>
      </c>
      <c r="AJ450" s="477" t="str">
        <f t="shared" si="130"/>
        <v>E-</v>
      </c>
      <c r="AK450" s="483">
        <f t="shared" si="131"/>
        <v>1</v>
      </c>
      <c r="AL450" s="661"/>
      <c r="AM450" s="661"/>
      <c r="AN450" s="661"/>
      <c r="AO450" s="661"/>
      <c r="AP450" s="661"/>
      <c r="AQ450" s="661"/>
      <c r="AR450" s="661"/>
      <c r="AS450" s="661"/>
      <c r="AT450" s="661"/>
      <c r="AU450" s="661"/>
      <c r="AV450" s="661"/>
      <c r="AW450" s="661"/>
      <c r="AX450" s="661"/>
      <c r="AY450" s="661"/>
      <c r="AZ450" s="661"/>
      <c r="BA450" s="661"/>
      <c r="BB450" s="661"/>
      <c r="BC450" s="661"/>
      <c r="BD450" s="661"/>
      <c r="BE450" s="661"/>
      <c r="BF450" s="661"/>
    </row>
    <row r="451" spans="1:58" ht="63" thickBot="1" x14ac:dyDescent="0.95">
      <c r="A451" s="431">
        <v>40</v>
      </c>
      <c r="B451" s="777">
        <f>DATOS!F47</f>
        <v>0</v>
      </c>
      <c r="C451" s="494">
        <v>1</v>
      </c>
      <c r="D451" s="495">
        <v>1</v>
      </c>
      <c r="E451" s="495">
        <v>1</v>
      </c>
      <c r="F451" s="496">
        <v>1</v>
      </c>
      <c r="G451" s="418">
        <f t="shared" si="120"/>
        <v>1</v>
      </c>
      <c r="H451" s="494">
        <v>1</v>
      </c>
      <c r="I451" s="495">
        <v>1</v>
      </c>
      <c r="J451" s="495">
        <v>1</v>
      </c>
      <c r="K451" s="496">
        <v>1</v>
      </c>
      <c r="L451" s="418">
        <f t="shared" si="121"/>
        <v>1</v>
      </c>
      <c r="M451" s="405">
        <f t="shared" si="132"/>
        <v>1</v>
      </c>
      <c r="N451" s="402" t="str">
        <f t="shared" si="117"/>
        <v>E-</v>
      </c>
      <c r="O451" s="397"/>
      <c r="P451" s="494">
        <v>1</v>
      </c>
      <c r="Q451" s="495">
        <v>1</v>
      </c>
      <c r="R451" s="495">
        <v>1</v>
      </c>
      <c r="S451" s="496">
        <v>1</v>
      </c>
      <c r="T451" s="421">
        <f t="shared" si="123"/>
        <v>1</v>
      </c>
      <c r="U451" s="494">
        <v>1</v>
      </c>
      <c r="V451" s="495">
        <v>1</v>
      </c>
      <c r="W451" s="495">
        <v>1</v>
      </c>
      <c r="X451" s="496">
        <v>1</v>
      </c>
      <c r="Y451" s="418">
        <f t="shared" si="124"/>
        <v>1</v>
      </c>
      <c r="Z451" s="405">
        <f t="shared" si="133"/>
        <v>1</v>
      </c>
      <c r="AA451" s="402" t="str">
        <f t="shared" si="118"/>
        <v>E-</v>
      </c>
      <c r="AB451" s="424">
        <v>1</v>
      </c>
      <c r="AC451" s="633">
        <v>1</v>
      </c>
      <c r="AD451" s="413" t="str">
        <f t="shared" si="119"/>
        <v>E-</v>
      </c>
      <c r="AE451" s="409">
        <f t="shared" si="126"/>
        <v>1</v>
      </c>
      <c r="AF451" s="289"/>
      <c r="AG451" s="469">
        <f t="shared" si="127"/>
        <v>1</v>
      </c>
      <c r="AH451" s="481">
        <f t="shared" si="128"/>
        <v>0.7</v>
      </c>
      <c r="AI451" s="475">
        <f t="shared" si="129"/>
        <v>0.3</v>
      </c>
      <c r="AJ451" s="478" t="str">
        <f t="shared" si="130"/>
        <v>E-</v>
      </c>
      <c r="AK451" s="484">
        <f t="shared" si="131"/>
        <v>1</v>
      </c>
      <c r="AL451" s="661"/>
      <c r="AM451" s="661"/>
      <c r="AN451" s="661"/>
      <c r="AO451" s="661"/>
      <c r="AP451" s="661"/>
      <c r="AQ451" s="661"/>
      <c r="AR451" s="661"/>
      <c r="AS451" s="661"/>
      <c r="AT451" s="661"/>
      <c r="AU451" s="661"/>
      <c r="AV451" s="661"/>
      <c r="AW451" s="661"/>
      <c r="AX451" s="661"/>
      <c r="AY451" s="661"/>
      <c r="AZ451" s="661"/>
      <c r="BA451" s="661"/>
      <c r="BB451" s="661"/>
      <c r="BC451" s="661"/>
      <c r="BD451" s="661"/>
      <c r="BE451" s="661"/>
      <c r="BF451" s="661"/>
    </row>
    <row r="452" spans="1:58" ht="63" thickBot="1" x14ac:dyDescent="0.95">
      <c r="A452" s="385"/>
      <c r="E452" s="442" t="s">
        <v>168</v>
      </c>
      <c r="F452" s="440" t="s">
        <v>929</v>
      </c>
      <c r="G452" s="441" t="s">
        <v>169</v>
      </c>
      <c r="H452" s="384"/>
      <c r="I452" s="384"/>
      <c r="J452" s="384"/>
      <c r="K452" s="384"/>
      <c r="L452" s="224"/>
      <c r="M452" s="224"/>
      <c r="N452" s="224"/>
      <c r="O452" s="224"/>
      <c r="P452" s="384"/>
      <c r="Q452" s="384"/>
      <c r="R452" s="384"/>
      <c r="S452" s="384"/>
      <c r="T452" s="224"/>
      <c r="U452" s="384"/>
      <c r="V452" s="384"/>
      <c r="W452" s="384"/>
      <c r="X452" s="384"/>
      <c r="Y452" s="377"/>
      <c r="Z452" s="377"/>
      <c r="AA452" s="377"/>
      <c r="AB452" s="377"/>
      <c r="AC452" s="1040" t="s">
        <v>157</v>
      </c>
      <c r="AD452" s="1041"/>
      <c r="AE452" s="378">
        <f>AVERAGE(AE412:AE432)</f>
        <v>8.4285714285714288</v>
      </c>
      <c r="AF452" s="228"/>
      <c r="AG452" s="381"/>
      <c r="AH452" s="1040" t="s">
        <v>157</v>
      </c>
      <c r="AI452" s="1322"/>
      <c r="AJ452" s="470"/>
      <c r="AK452" s="471">
        <f>AVERAGE(AK412:AK432)</f>
        <v>8.4285714285714288</v>
      </c>
      <c r="AL452" s="662"/>
      <c r="AM452" s="662"/>
      <c r="AN452" s="662"/>
      <c r="AO452" s="662"/>
      <c r="AP452" s="662"/>
      <c r="AQ452" s="662"/>
      <c r="AR452" s="662"/>
      <c r="AS452" s="662"/>
      <c r="AT452" s="662"/>
      <c r="AU452" s="662"/>
      <c r="AV452" s="662"/>
      <c r="AW452" s="662"/>
      <c r="AX452" s="662"/>
      <c r="AY452" s="662"/>
      <c r="AZ452" s="662"/>
      <c r="BA452" s="662"/>
      <c r="BB452" s="662"/>
      <c r="BC452" s="662"/>
      <c r="BD452" s="662"/>
      <c r="BE452" s="662"/>
      <c r="BF452" s="662"/>
    </row>
    <row r="453" spans="1:58" ht="63" thickBot="1" x14ac:dyDescent="0.95">
      <c r="A453" s="385"/>
      <c r="B453" s="1042" t="s">
        <v>228</v>
      </c>
      <c r="C453" s="1043"/>
      <c r="D453" s="1044"/>
      <c r="E453" s="443" t="s">
        <v>170</v>
      </c>
      <c r="F453" s="444">
        <f>COUNTIFS($V$14:$V$53, "&gt;=8", $V$14:$V$53, "&lt;=10")</f>
        <v>14</v>
      </c>
      <c r="G453" s="449">
        <f>COUNTIFS($G$14:$G$52, "&gt;=8", $G$14:$G$52, "&lt;=10") / COUNT($G$14:$G$52)</f>
        <v>0.35897435897435898</v>
      </c>
      <c r="K453" s="384"/>
      <c r="L453" s="224"/>
      <c r="M453" s="224"/>
      <c r="N453" s="224"/>
      <c r="O453" s="224"/>
      <c r="P453" s="384"/>
      <c r="Q453" s="384"/>
      <c r="R453" s="384"/>
      <c r="S453" s="384"/>
      <c r="T453" s="224"/>
      <c r="U453" s="384"/>
      <c r="V453" s="384"/>
      <c r="W453" s="384"/>
      <c r="X453" s="384"/>
      <c r="Y453" s="377"/>
      <c r="Z453" s="377"/>
      <c r="AA453" s="377"/>
      <c r="AB453" s="377"/>
      <c r="AC453" s="1040" t="s">
        <v>158</v>
      </c>
      <c r="AD453" s="1045"/>
      <c r="AE453" s="379">
        <f>DATOS!C415</f>
        <v>0</v>
      </c>
      <c r="AF453" s="280"/>
      <c r="AG453" s="381"/>
      <c r="AH453" s="1320" t="s">
        <v>158</v>
      </c>
      <c r="AI453" s="1320"/>
      <c r="AJ453" s="472"/>
      <c r="AK453" s="379">
        <f>DATOS!I415</f>
        <v>0</v>
      </c>
      <c r="AL453" s="663"/>
      <c r="AM453" s="663"/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3"/>
      <c r="AX453" s="663"/>
      <c r="AY453" s="663"/>
      <c r="AZ453" s="663"/>
      <c r="BA453" s="663"/>
      <c r="BB453" s="663"/>
      <c r="BC453" s="663"/>
      <c r="BD453" s="663"/>
      <c r="BE453" s="663"/>
      <c r="BF453" s="663"/>
    </row>
    <row r="454" spans="1:58" x14ac:dyDescent="0.9">
      <c r="B454" s="1027" t="s">
        <v>231</v>
      </c>
      <c r="C454" s="1028"/>
      <c r="D454" s="1029"/>
      <c r="E454" s="445" t="s">
        <v>171</v>
      </c>
      <c r="F454" s="446">
        <f>COUNTIFS($V$14:$V$53, "&gt;=5", $V$14:$V$53, "&lt;=7")</f>
        <v>11</v>
      </c>
      <c r="G454" s="450">
        <f>COUNTIFS($G$14:$G$52, "&gt;=5", $G$14:$G$52, "&lt;=7") / COUNT($G$14:$G$52)</f>
        <v>0.28205128205128205</v>
      </c>
      <c r="K454" s="391"/>
      <c r="L454" s="376"/>
      <c r="M454" s="376"/>
      <c r="N454" s="376"/>
      <c r="O454" s="376"/>
      <c r="P454" s="391"/>
      <c r="Q454" s="391"/>
      <c r="R454" s="391"/>
      <c r="S454" s="391"/>
      <c r="T454" s="376"/>
      <c r="U454" s="384"/>
      <c r="V454" s="384"/>
      <c r="W454" s="384"/>
      <c r="X454" s="384"/>
      <c r="Y454" s="229"/>
      <c r="Z454" s="229"/>
      <c r="AA454" s="229"/>
      <c r="AB454" s="229"/>
      <c r="AC454" s="221"/>
      <c r="AD454" s="229"/>
      <c r="AE454" s="229"/>
      <c r="AF454" s="229"/>
      <c r="AG454" s="223"/>
      <c r="AH454" s="223"/>
      <c r="AI454" s="221"/>
      <c r="AJ454" s="221"/>
      <c r="AK454" s="221"/>
      <c r="AL454" s="221"/>
      <c r="AM454" s="221"/>
      <c r="AN454" s="221"/>
      <c r="AO454" s="221"/>
      <c r="AP454" s="221"/>
      <c r="AQ454" s="221"/>
      <c r="AR454" s="221"/>
      <c r="AS454" s="221"/>
      <c r="AT454" s="221"/>
      <c r="AU454" s="221"/>
      <c r="AV454" s="221"/>
      <c r="AW454" s="221"/>
      <c r="AX454" s="221"/>
      <c r="AY454" s="221"/>
      <c r="AZ454" s="221"/>
      <c r="BA454" s="221"/>
      <c r="BB454" s="221"/>
      <c r="BC454" s="221"/>
      <c r="BD454" s="221"/>
      <c r="BE454" s="221"/>
      <c r="BF454" s="221"/>
    </row>
    <row r="455" spans="1:58" ht="63" thickBot="1" x14ac:dyDescent="0.95">
      <c r="B455" s="1030" t="s">
        <v>234</v>
      </c>
      <c r="C455" s="1031"/>
      <c r="D455" s="1032"/>
      <c r="E455" s="447" t="s">
        <v>172</v>
      </c>
      <c r="F455" s="448">
        <f>COUNTIFS($V$14:$V$53, "&gt;=1", $V$14:$V$53, "&lt;=4")</f>
        <v>14</v>
      </c>
      <c r="G455" s="451">
        <f>COUNTIFS($G$14:$G$52, "&gt;=1", $G$14:$G$52, "&lt;=4") / COUNT($G$14:$G$52)</f>
        <v>0.35897435897435898</v>
      </c>
      <c r="K455" s="391"/>
      <c r="L455" s="376"/>
      <c r="M455" s="376"/>
      <c r="N455" s="376"/>
      <c r="O455" s="376"/>
      <c r="P455" s="391"/>
      <c r="Q455" s="1306" t="s">
        <v>111</v>
      </c>
      <c r="R455" s="1306"/>
      <c r="U455" s="1321" t="s">
        <v>310</v>
      </c>
      <c r="V455" s="1321"/>
      <c r="W455" s="389"/>
      <c r="X455" s="1035" t="s">
        <v>917</v>
      </c>
      <c r="Y455" s="1035"/>
      <c r="Z455" s="1035"/>
      <c r="AA455" s="1036" t="s">
        <v>918</v>
      </c>
      <c r="AB455" s="1036"/>
      <c r="AC455" s="1036"/>
      <c r="AD455" s="1036"/>
      <c r="AE455" s="1036"/>
      <c r="AF455" s="229"/>
      <c r="AG455" s="223"/>
      <c r="AH455" s="223"/>
      <c r="AI455" s="221"/>
      <c r="AJ455" s="221"/>
      <c r="AK455" s="221"/>
      <c r="AL455" s="221"/>
      <c r="AM455" s="221"/>
      <c r="AN455" s="221"/>
      <c r="AO455" s="221"/>
      <c r="AP455" s="221"/>
      <c r="AQ455" s="221"/>
      <c r="AR455" s="221"/>
      <c r="AS455" s="221"/>
      <c r="AT455" s="221"/>
      <c r="AU455" s="221"/>
      <c r="AV455" s="221"/>
      <c r="AW455" s="221"/>
      <c r="AX455" s="221"/>
      <c r="AY455" s="221"/>
      <c r="AZ455" s="221"/>
      <c r="BA455" s="221"/>
      <c r="BB455" s="221"/>
      <c r="BC455" s="221"/>
      <c r="BD455" s="221"/>
      <c r="BE455" s="221"/>
      <c r="BF455" s="221"/>
    </row>
    <row r="456" spans="1:58" ht="62.25" thickBot="1" x14ac:dyDescent="0.95">
      <c r="B456" s="1046" t="s">
        <v>173</v>
      </c>
      <c r="C456" s="1047"/>
      <c r="D456" s="1047"/>
      <c r="E456" s="1048"/>
      <c r="F456" s="452">
        <f>SUM(F453:F455)</f>
        <v>39</v>
      </c>
      <c r="G456" s="453">
        <f>DATOS!C415/28</f>
        <v>0</v>
      </c>
      <c r="K456" s="391"/>
      <c r="L456" s="376"/>
      <c r="M456" s="376"/>
      <c r="N456" s="376"/>
      <c r="O456" s="376"/>
      <c r="P456" s="391"/>
      <c r="Q456" s="391"/>
      <c r="R456" s="391"/>
      <c r="S456" s="391"/>
      <c r="T456" s="376"/>
      <c r="U456" s="384"/>
      <c r="V456" s="384"/>
      <c r="W456" s="384"/>
      <c r="X456" s="384"/>
      <c r="Y456" s="229"/>
      <c r="Z456" s="229"/>
      <c r="AA456" s="229"/>
      <c r="AB456" s="229"/>
      <c r="AC456" s="221"/>
      <c r="AD456" s="229"/>
      <c r="AE456" s="229"/>
      <c r="AF456" s="229"/>
      <c r="AG456" s="223"/>
      <c r="AH456" s="223"/>
      <c r="AI456" s="221"/>
      <c r="AJ456" s="221"/>
      <c r="AK456" s="221"/>
      <c r="AL456" s="221"/>
      <c r="AM456" s="221"/>
      <c r="AN456" s="221"/>
      <c r="AO456" s="221"/>
      <c r="AP456" s="221"/>
      <c r="AQ456" s="221"/>
      <c r="AR456" s="221"/>
      <c r="AS456" s="221"/>
      <c r="AT456" s="221"/>
      <c r="AU456" s="221"/>
      <c r="AV456" s="221"/>
      <c r="AW456" s="221"/>
      <c r="AX456" s="221"/>
      <c r="AY456" s="221"/>
      <c r="AZ456" s="221"/>
      <c r="BA456" s="221"/>
      <c r="BB456" s="221"/>
      <c r="BC456" s="221"/>
      <c r="BD456" s="221"/>
      <c r="BE456" s="221"/>
      <c r="BF456" s="221"/>
    </row>
    <row r="457" spans="1:58" ht="101.25" x14ac:dyDescent="0.9">
      <c r="A457" s="990" t="s">
        <v>0</v>
      </c>
      <c r="B457" s="990"/>
      <c r="C457" s="990"/>
      <c r="D457" s="990"/>
      <c r="E457" s="990"/>
      <c r="F457" s="990"/>
      <c r="G457" s="990"/>
      <c r="H457" s="990"/>
      <c r="I457" s="990"/>
      <c r="J457" s="990"/>
      <c r="K457" s="990"/>
      <c r="L457" s="990"/>
      <c r="M457" s="990"/>
      <c r="N457" s="990"/>
      <c r="O457" s="990"/>
      <c r="P457" s="990"/>
      <c r="Q457" s="990"/>
      <c r="R457" s="990"/>
      <c r="S457" s="990"/>
      <c r="T457" s="990"/>
      <c r="U457" s="990"/>
      <c r="V457" s="990"/>
      <c r="W457" s="990"/>
      <c r="X457" s="990"/>
      <c r="Y457" s="990"/>
      <c r="Z457" s="990"/>
      <c r="AA457" s="990"/>
      <c r="AB457" s="990"/>
      <c r="AC457" s="990"/>
      <c r="AD457" s="990"/>
      <c r="AE457" s="990"/>
      <c r="AF457" s="990"/>
      <c r="AG457" s="990"/>
      <c r="AH457" s="990"/>
      <c r="AI457" s="82"/>
      <c r="AJ457" s="82"/>
      <c r="AK457" s="82"/>
      <c r="AL457" s="82"/>
      <c r="AM457" s="82"/>
      <c r="AN457" s="82"/>
      <c r="AO457" s="82"/>
      <c r="AP457" s="82"/>
      <c r="AQ457" s="82"/>
      <c r="AR457" s="82"/>
      <c r="AS457" s="82"/>
      <c r="AT457" s="82"/>
      <c r="AU457" s="82"/>
      <c r="AV457" s="82"/>
      <c r="AW457" s="82"/>
      <c r="AX457" s="82"/>
      <c r="AY457" s="82"/>
      <c r="AZ457" s="82"/>
      <c r="BA457" s="82"/>
      <c r="BB457" s="82"/>
      <c r="BC457" s="82"/>
      <c r="BD457" s="82"/>
      <c r="BE457" s="82"/>
      <c r="BF457" s="82"/>
    </row>
    <row r="458" spans="1:58" ht="75" x14ac:dyDescent="0.9">
      <c r="A458" s="991" t="str">
        <f>DATOS!C9</f>
        <v>ESCUELA DE EDUCACIÓN BÀSICA PARTICULAR MINERVA</v>
      </c>
      <c r="B458" s="991"/>
      <c r="C458" s="991"/>
      <c r="D458" s="991"/>
      <c r="E458" s="991"/>
      <c r="F458" s="991"/>
      <c r="G458" s="991"/>
      <c r="H458" s="991"/>
      <c r="I458" s="991"/>
      <c r="J458" s="991"/>
      <c r="K458" s="991"/>
      <c r="L458" s="991"/>
      <c r="M458" s="991"/>
      <c r="N458" s="991"/>
      <c r="O458" s="991"/>
      <c r="P458" s="991"/>
      <c r="Q458" s="991"/>
      <c r="R458" s="991"/>
      <c r="S458" s="991"/>
      <c r="T458" s="991"/>
      <c r="U458" s="991"/>
      <c r="V458" s="991"/>
      <c r="W458" s="991"/>
      <c r="X458" s="991"/>
      <c r="Y458" s="991"/>
      <c r="Z458" s="991"/>
      <c r="AA458" s="991"/>
      <c r="AB458" s="991"/>
      <c r="AC458" s="991"/>
      <c r="AD458" s="991"/>
      <c r="AE458" s="991"/>
      <c r="AF458" s="991"/>
      <c r="AG458" s="991"/>
      <c r="AH458" s="991"/>
      <c r="AI458" s="83"/>
      <c r="AJ458" s="83"/>
      <c r="AK458" s="83"/>
      <c r="AL458" s="83"/>
      <c r="AM458" s="83"/>
      <c r="AN458" s="83"/>
      <c r="AO458" s="83"/>
      <c r="AP458" s="83"/>
      <c r="AQ458" s="83"/>
      <c r="AR458" s="83"/>
      <c r="AS458" s="83"/>
      <c r="AT458" s="83"/>
      <c r="AU458" s="83"/>
      <c r="AV458" s="83"/>
      <c r="AW458" s="83"/>
      <c r="AX458" s="83"/>
      <c r="AY458" s="83"/>
      <c r="AZ458" s="83"/>
      <c r="BA458" s="83"/>
      <c r="BB458" s="83"/>
      <c r="BC458" s="83"/>
      <c r="BD458" s="83"/>
      <c r="BE458" s="83"/>
      <c r="BF458" s="83"/>
    </row>
    <row r="459" spans="1:58" ht="69" x14ac:dyDescent="0.9">
      <c r="A459" s="992" t="s">
        <v>288</v>
      </c>
      <c r="B459" s="992"/>
      <c r="C459" s="992"/>
      <c r="D459" s="992"/>
      <c r="E459" s="992"/>
      <c r="F459" s="992"/>
      <c r="G459" s="992"/>
      <c r="H459" s="992"/>
      <c r="I459" s="992"/>
      <c r="J459" s="992"/>
      <c r="K459" s="992"/>
      <c r="L459" s="992"/>
      <c r="M459" s="992"/>
      <c r="N459" s="992"/>
      <c r="O459" s="992"/>
      <c r="P459" s="992"/>
      <c r="Q459" s="992"/>
      <c r="R459" s="992"/>
      <c r="S459" s="992"/>
      <c r="T459" s="992"/>
      <c r="U459" s="992"/>
      <c r="V459" s="992"/>
      <c r="W459" s="992"/>
      <c r="X459" s="992"/>
      <c r="Y459" s="992"/>
      <c r="Z459" s="992"/>
      <c r="AA459" s="992"/>
      <c r="AB459" s="992"/>
      <c r="AC459" s="992"/>
      <c r="AD459" s="992"/>
      <c r="AE459" s="992"/>
      <c r="AF459" s="992"/>
      <c r="AG459" s="992"/>
      <c r="AH459" s="992"/>
      <c r="AI459" s="35"/>
      <c r="AJ459" s="35"/>
      <c r="AK459" s="35"/>
      <c r="AL459" s="35"/>
      <c r="AM459" s="35"/>
      <c r="AN459" s="35"/>
      <c r="AO459" s="35"/>
      <c r="AP459" s="35"/>
      <c r="AQ459" s="35"/>
      <c r="AR459" s="35"/>
      <c r="AS459" s="35"/>
      <c r="AT459" s="35"/>
      <c r="AU459" s="35"/>
      <c r="AV459" s="35"/>
      <c r="AW459" s="35"/>
      <c r="AX459" s="35"/>
      <c r="AY459" s="35"/>
      <c r="AZ459" s="35"/>
      <c r="BA459" s="35"/>
      <c r="BB459" s="35"/>
      <c r="BC459" s="35"/>
      <c r="BD459" s="35"/>
      <c r="BE459" s="35"/>
      <c r="BF459" s="35"/>
    </row>
    <row r="460" spans="1:58" x14ac:dyDescent="0.9">
      <c r="A460" s="993" t="s">
        <v>928</v>
      </c>
      <c r="B460" s="993"/>
      <c r="C460" s="993"/>
      <c r="D460" s="993"/>
      <c r="E460" s="993"/>
      <c r="F460" s="993"/>
      <c r="G460" s="993"/>
      <c r="H460" s="993"/>
      <c r="I460" s="993"/>
      <c r="J460" s="993"/>
      <c r="K460" s="993"/>
      <c r="L460" s="993"/>
      <c r="M460" s="993"/>
      <c r="N460" s="993"/>
      <c r="O460" s="993"/>
      <c r="P460" s="993"/>
      <c r="Q460" s="993"/>
      <c r="R460" s="993"/>
      <c r="S460" s="993"/>
      <c r="T460" s="993"/>
      <c r="U460" s="993"/>
      <c r="V460" s="993"/>
      <c r="W460" s="993"/>
      <c r="X460" s="993"/>
      <c r="Y460" s="993"/>
      <c r="Z460" s="993"/>
      <c r="AA460" s="993"/>
      <c r="AB460" s="993"/>
      <c r="AC460" s="993"/>
      <c r="AD460" s="993"/>
      <c r="AE460" s="993"/>
      <c r="AF460" s="993"/>
      <c r="AG460" s="993"/>
      <c r="AH460" s="993"/>
    </row>
    <row r="461" spans="1:58" x14ac:dyDescent="0.9">
      <c r="A461" s="385"/>
      <c r="B461" s="774"/>
      <c r="C461" s="390"/>
      <c r="D461" s="390"/>
      <c r="E461" s="390"/>
      <c r="F461" s="390"/>
      <c r="G461" s="45"/>
      <c r="H461" s="390"/>
      <c r="I461" s="390"/>
      <c r="J461" s="390"/>
      <c r="K461" s="390"/>
      <c r="L461" s="45"/>
      <c r="M461" s="45"/>
      <c r="N461" s="45"/>
      <c r="O461" s="45"/>
      <c r="P461" s="390"/>
      <c r="Q461" s="390"/>
      <c r="R461" s="382"/>
      <c r="S461" s="390"/>
      <c r="T461" s="45"/>
      <c r="AE461" s="222"/>
      <c r="AF461" s="222"/>
      <c r="AG461" s="223"/>
      <c r="AH461" s="223"/>
    </row>
    <row r="462" spans="1:58" ht="62.25" x14ac:dyDescent="0.9">
      <c r="A462" s="385"/>
      <c r="B462" s="774"/>
      <c r="C462" s="390"/>
      <c r="D462" s="390"/>
      <c r="E462" s="390"/>
      <c r="F462" s="390"/>
      <c r="G462" s="1289" t="s">
        <v>146</v>
      </c>
      <c r="H462" s="1289"/>
      <c r="I462" s="1290" t="str">
        <f>DATOS!C28</f>
        <v>COMPUTACIÓN</v>
      </c>
      <c r="J462" s="1290"/>
      <c r="K462" s="1290"/>
      <c r="L462" s="1290"/>
      <c r="M462" s="1290"/>
      <c r="N462" s="1290"/>
      <c r="O462" s="1290"/>
      <c r="P462" s="1290"/>
      <c r="Q462" s="464"/>
      <c r="R462" s="382"/>
      <c r="S462" s="1291" t="s">
        <v>23</v>
      </c>
      <c r="T462" s="1291"/>
      <c r="U462" s="1305" t="str">
        <f>DATOS!C13</f>
        <v xml:space="preserve">BÁSICA </v>
      </c>
      <c r="V462" s="1305"/>
      <c r="W462" s="436"/>
      <c r="X462" s="436"/>
      <c r="Y462" s="435"/>
      <c r="Z462" s="435"/>
      <c r="AA462" s="435"/>
      <c r="AB462" s="435"/>
      <c r="AC462" s="435"/>
      <c r="AD462" s="435"/>
      <c r="AE462" s="222"/>
      <c r="AF462" s="222"/>
      <c r="AG462" s="223"/>
      <c r="AH462" s="223"/>
    </row>
    <row r="463" spans="1:58" ht="62.25" x14ac:dyDescent="0.9">
      <c r="A463" s="385"/>
      <c r="B463" s="774"/>
      <c r="C463" s="390"/>
      <c r="D463" s="390"/>
      <c r="E463" s="390"/>
      <c r="F463" s="390"/>
      <c r="G463" s="1289" t="s">
        <v>111</v>
      </c>
      <c r="H463" s="1289"/>
      <c r="I463" s="1290" t="str">
        <f>DATOS!B28</f>
        <v xml:space="preserve"> MAYORGA ABAD ANDRÉS GENARO</v>
      </c>
      <c r="J463" s="1290"/>
      <c r="K463" s="1290"/>
      <c r="L463" s="1290"/>
      <c r="M463" s="1290"/>
      <c r="N463" s="1290"/>
      <c r="O463" s="1290"/>
      <c r="P463" s="1290"/>
      <c r="Q463" s="464"/>
      <c r="R463" s="383"/>
      <c r="S463" s="996" t="s">
        <v>26</v>
      </c>
      <c r="T463" s="996"/>
      <c r="U463" s="1305" t="str">
        <f>DATOS!C14</f>
        <v>SEGUNDO</v>
      </c>
      <c r="V463" s="1305"/>
      <c r="W463" s="436"/>
      <c r="X463" s="436"/>
      <c r="Y463" s="435"/>
      <c r="Z463" s="435"/>
      <c r="AA463" s="435"/>
      <c r="AB463" s="435"/>
      <c r="AC463" s="435"/>
      <c r="AD463" s="435"/>
      <c r="AE463" s="222"/>
      <c r="AF463" s="222"/>
      <c r="AG463" s="223"/>
      <c r="AH463" s="223"/>
    </row>
    <row r="464" spans="1:58" ht="62.25" x14ac:dyDescent="0.9">
      <c r="A464" s="385"/>
      <c r="B464" s="774"/>
      <c r="C464" s="390"/>
      <c r="D464" s="390"/>
      <c r="E464" s="390"/>
      <c r="F464" s="390"/>
      <c r="G464" s="1291" t="s">
        <v>19</v>
      </c>
      <c r="H464" s="1291"/>
      <c r="I464" s="1300" t="s">
        <v>20</v>
      </c>
      <c r="J464" s="1300"/>
      <c r="K464" s="1300"/>
      <c r="L464" s="1300"/>
      <c r="M464" s="1300"/>
      <c r="N464" s="1300"/>
      <c r="O464" s="465"/>
      <c r="P464" s="465"/>
      <c r="Q464" s="465"/>
      <c r="R464" s="384"/>
      <c r="S464" s="1291" t="s">
        <v>28</v>
      </c>
      <c r="T464" s="1291"/>
      <c r="U464" s="1305" t="str">
        <f>DATOS!C15</f>
        <v>"A"</v>
      </c>
      <c r="V464" s="1305"/>
      <c r="W464" s="436"/>
      <c r="X464" s="436"/>
      <c r="Y464" s="436"/>
      <c r="Z464" s="436"/>
      <c r="AA464" s="436"/>
      <c r="AB464" s="436"/>
      <c r="AC464" s="436"/>
      <c r="AD464" s="436"/>
      <c r="AE464" s="222"/>
      <c r="AF464" s="222"/>
      <c r="AG464" s="223"/>
      <c r="AH464" s="223"/>
    </row>
    <row r="465" spans="1:58" ht="188.25" thickBot="1" x14ac:dyDescent="0.95">
      <c r="A465" s="998" t="s">
        <v>289</v>
      </c>
      <c r="B465" s="998"/>
      <c r="C465" s="998"/>
      <c r="D465" s="998"/>
      <c r="E465" s="998"/>
      <c r="F465" s="998"/>
      <c r="G465" s="998"/>
      <c r="H465" s="281"/>
      <c r="I465" s="281"/>
      <c r="J465" s="281"/>
      <c r="K465" s="281"/>
      <c r="L465" s="388"/>
      <c r="M465" s="388"/>
      <c r="N465" s="388"/>
      <c r="O465" s="388"/>
      <c r="P465" s="281"/>
      <c r="Q465" s="281"/>
      <c r="R465" s="281"/>
      <c r="S465" s="390"/>
      <c r="T465" s="45"/>
      <c r="W465" s="437"/>
      <c r="X465" s="437"/>
      <c r="Y465" s="437"/>
      <c r="Z465" s="437"/>
      <c r="AA465" s="437"/>
      <c r="AB465" s="437"/>
      <c r="AC465" s="437"/>
      <c r="AD465" s="437"/>
      <c r="AE465" s="222"/>
      <c r="AF465" s="222"/>
      <c r="AG465" s="223"/>
      <c r="AH465" s="223"/>
    </row>
    <row r="466" spans="1:58" ht="150.75" customHeight="1" thickBot="1" x14ac:dyDescent="0.95">
      <c r="A466" s="999" t="s">
        <v>926</v>
      </c>
      <c r="B466" s="999" t="s">
        <v>5</v>
      </c>
      <c r="C466" s="1002" t="s">
        <v>919</v>
      </c>
      <c r="D466" s="1003"/>
      <c r="E466" s="1003"/>
      <c r="F466" s="1003"/>
      <c r="G466" s="1003"/>
      <c r="H466" s="1003"/>
      <c r="I466" s="1003"/>
      <c r="J466" s="1003"/>
      <c r="K466" s="1003"/>
      <c r="L466" s="1003"/>
      <c r="M466" s="1003"/>
      <c r="N466" s="1004"/>
      <c r="O466" s="392"/>
      <c r="P466" s="1005" t="s">
        <v>162</v>
      </c>
      <c r="Q466" s="1006"/>
      <c r="R466" s="1006"/>
      <c r="S466" s="1006"/>
      <c r="T466" s="1006"/>
      <c r="U466" s="1006"/>
      <c r="V466" s="1006"/>
      <c r="W466" s="1006"/>
      <c r="X466" s="1006"/>
      <c r="Y466" s="1006"/>
      <c r="Z466" s="1006"/>
      <c r="AA466" s="1007"/>
      <c r="AB466" s="1008" t="s">
        <v>163</v>
      </c>
      <c r="AC466" s="1009"/>
      <c r="AD466" s="1017" t="s">
        <v>920</v>
      </c>
      <c r="AE466" s="1018"/>
      <c r="AF466" s="225"/>
      <c r="AG466" s="676" t="s">
        <v>931</v>
      </c>
      <c r="AH466" s="676"/>
      <c r="AI466" s="676"/>
      <c r="AJ466" s="676"/>
      <c r="AK466" s="677"/>
      <c r="AL466" s="659"/>
      <c r="AM466" s="659"/>
      <c r="AN466" s="659"/>
      <c r="AO466" s="659"/>
      <c r="AP466" s="659"/>
      <c r="AQ466" s="659"/>
      <c r="AR466" s="659"/>
      <c r="AS466" s="659"/>
      <c r="AT466" s="659"/>
      <c r="AU466" s="659"/>
      <c r="AV466" s="659"/>
      <c r="AW466" s="659"/>
      <c r="AX466" s="659"/>
      <c r="AY466" s="659"/>
      <c r="AZ466" s="659"/>
      <c r="BA466" s="659"/>
      <c r="BB466" s="659"/>
      <c r="BC466" s="659"/>
      <c r="BD466" s="659"/>
      <c r="BE466" s="659"/>
      <c r="BF466" s="659"/>
    </row>
    <row r="467" spans="1:58" ht="126.75" customHeight="1" thickBot="1" x14ac:dyDescent="0.95">
      <c r="A467" s="999"/>
      <c r="B467" s="999"/>
      <c r="C467" s="1021" t="s">
        <v>148</v>
      </c>
      <c r="D467" s="1022"/>
      <c r="E467" s="1022"/>
      <c r="F467" s="1023"/>
      <c r="G467" s="1012" t="s">
        <v>924</v>
      </c>
      <c r="H467" s="1021" t="s">
        <v>148</v>
      </c>
      <c r="I467" s="1022"/>
      <c r="J467" s="1022"/>
      <c r="K467" s="1023"/>
      <c r="L467" s="1012" t="s">
        <v>923</v>
      </c>
      <c r="M467" s="1014" t="s">
        <v>922</v>
      </c>
      <c r="N467" s="1015"/>
      <c r="O467" s="393"/>
      <c r="P467" s="1024" t="s">
        <v>148</v>
      </c>
      <c r="Q467" s="1025"/>
      <c r="R467" s="1025"/>
      <c r="S467" s="1026"/>
      <c r="T467" s="1012" t="s">
        <v>924</v>
      </c>
      <c r="U467" s="1024" t="s">
        <v>148</v>
      </c>
      <c r="V467" s="1025"/>
      <c r="W467" s="1025"/>
      <c r="X467" s="1026"/>
      <c r="Y467" s="1012" t="s">
        <v>923</v>
      </c>
      <c r="Z467" s="1014" t="s">
        <v>925</v>
      </c>
      <c r="AA467" s="1015"/>
      <c r="AB467" s="1010"/>
      <c r="AC467" s="1011"/>
      <c r="AD467" s="1019"/>
      <c r="AE467" s="1020"/>
      <c r="AF467" s="226"/>
      <c r="AG467" s="678"/>
      <c r="AH467" s="678"/>
      <c r="AI467" s="678"/>
      <c r="AJ467" s="678"/>
      <c r="AK467" s="679"/>
      <c r="AL467" s="659"/>
      <c r="AM467" s="659"/>
      <c r="AN467" s="659"/>
      <c r="AO467" s="659"/>
      <c r="AP467" s="659"/>
      <c r="AQ467" s="659"/>
      <c r="AR467" s="659"/>
      <c r="AS467" s="659"/>
      <c r="AT467" s="659"/>
      <c r="AU467" s="659"/>
      <c r="AV467" s="659"/>
      <c r="AW467" s="659"/>
      <c r="AX467" s="659"/>
      <c r="AY467" s="659"/>
      <c r="AZ467" s="659"/>
      <c r="BA467" s="659"/>
      <c r="BB467" s="659"/>
      <c r="BC467" s="659"/>
      <c r="BD467" s="659"/>
      <c r="BE467" s="659"/>
      <c r="BF467" s="659"/>
    </row>
    <row r="468" spans="1:58" ht="225.75" thickBot="1" x14ac:dyDescent="0.95">
      <c r="A468" s="999"/>
      <c r="B468" s="1312"/>
      <c r="C468" s="415" t="s">
        <v>149</v>
      </c>
      <c r="D468" s="415" t="s">
        <v>150</v>
      </c>
      <c r="E468" s="415" t="s">
        <v>915</v>
      </c>
      <c r="F468" s="415" t="s">
        <v>916</v>
      </c>
      <c r="G468" s="1013"/>
      <c r="H468" s="415" t="s">
        <v>151</v>
      </c>
      <c r="I468" s="415" t="s">
        <v>152</v>
      </c>
      <c r="J468" s="415" t="s">
        <v>153</v>
      </c>
      <c r="K468" s="415" t="s">
        <v>921</v>
      </c>
      <c r="L468" s="1013"/>
      <c r="M468" s="398" t="s">
        <v>165</v>
      </c>
      <c r="N468" s="399" t="s">
        <v>164</v>
      </c>
      <c r="O468" s="394"/>
      <c r="P468" s="414" t="s">
        <v>149</v>
      </c>
      <c r="Q468" s="414" t="s">
        <v>150</v>
      </c>
      <c r="R468" s="414" t="s">
        <v>915</v>
      </c>
      <c r="S468" s="414" t="s">
        <v>916</v>
      </c>
      <c r="T468" s="1013"/>
      <c r="U468" s="414" t="s">
        <v>151</v>
      </c>
      <c r="V468" s="414" t="s">
        <v>152</v>
      </c>
      <c r="W468" s="414" t="s">
        <v>153</v>
      </c>
      <c r="X468" s="414" t="s">
        <v>921</v>
      </c>
      <c r="Y468" s="1013"/>
      <c r="Z468" s="398" t="s">
        <v>165</v>
      </c>
      <c r="AA468" s="399" t="s">
        <v>164</v>
      </c>
      <c r="AB468" s="425" t="s">
        <v>224</v>
      </c>
      <c r="AC468" s="500" t="s">
        <v>166</v>
      </c>
      <c r="AD468" s="410" t="s">
        <v>164</v>
      </c>
      <c r="AE468" s="406" t="s">
        <v>165</v>
      </c>
      <c r="AF468" s="227"/>
      <c r="AG468" s="485" t="s">
        <v>930</v>
      </c>
      <c r="AH468" s="486" t="s">
        <v>932</v>
      </c>
      <c r="AI468" s="487" t="s">
        <v>933</v>
      </c>
      <c r="AJ468" s="410" t="s">
        <v>164</v>
      </c>
      <c r="AK468" s="406" t="s">
        <v>165</v>
      </c>
      <c r="AL468" s="660"/>
      <c r="AM468" s="660"/>
      <c r="AN468" s="660"/>
      <c r="AO468" s="660"/>
      <c r="AP468" s="660"/>
      <c r="AQ468" s="660"/>
      <c r="AR468" s="660"/>
      <c r="AS468" s="660"/>
      <c r="AT468" s="660"/>
      <c r="AU468" s="660"/>
      <c r="AV468" s="660"/>
      <c r="AW468" s="660"/>
      <c r="AX468" s="660"/>
      <c r="AY468" s="660"/>
      <c r="AZ468" s="660"/>
      <c r="BA468" s="660"/>
      <c r="BB468" s="660"/>
      <c r="BC468" s="660"/>
      <c r="BD468" s="660"/>
      <c r="BE468" s="660"/>
      <c r="BF468" s="660"/>
    </row>
    <row r="469" spans="1:58" ht="62.25" x14ac:dyDescent="0.9">
      <c r="A469" s="429">
        <v>1</v>
      </c>
      <c r="B469" s="775">
        <f>DATOS!F8</f>
        <v>0</v>
      </c>
      <c r="C469" s="488">
        <v>10</v>
      </c>
      <c r="D469" s="489">
        <v>10</v>
      </c>
      <c r="E469" s="489">
        <v>10</v>
      </c>
      <c r="F469" s="490">
        <v>10</v>
      </c>
      <c r="G469" s="416">
        <f>SUM(C469:F469)/4</f>
        <v>10</v>
      </c>
      <c r="H469" s="488">
        <v>10</v>
      </c>
      <c r="I469" s="489">
        <v>10</v>
      </c>
      <c r="J469" s="489">
        <v>10</v>
      </c>
      <c r="K469" s="490">
        <v>10</v>
      </c>
      <c r="L469" s="416">
        <f>SUM(H469:K469)/4</f>
        <v>10</v>
      </c>
      <c r="M469" s="403">
        <f>SUM(G469+L469)/2</f>
        <v>10</v>
      </c>
      <c r="N469" s="400" t="str">
        <f t="shared" ref="N469:N508" si="134">INDEX($BH$1:$BH$10, MATCH(ROUND(M469, 2), $BG$1:$BG$10, 1))</f>
        <v>A+</v>
      </c>
      <c r="O469" s="395"/>
      <c r="P469" s="488">
        <v>10</v>
      </c>
      <c r="Q469" s="489">
        <v>10</v>
      </c>
      <c r="R469" s="489">
        <v>10</v>
      </c>
      <c r="S469" s="490">
        <v>10</v>
      </c>
      <c r="T469" s="419">
        <f>SUM(P469:S469)/4</f>
        <v>10</v>
      </c>
      <c r="U469" s="488">
        <v>10</v>
      </c>
      <c r="V469" s="489">
        <v>10</v>
      </c>
      <c r="W469" s="489">
        <v>10</v>
      </c>
      <c r="X469" s="490">
        <v>10</v>
      </c>
      <c r="Y469" s="416">
        <f>SUM(U469:X469)/4</f>
        <v>10</v>
      </c>
      <c r="Z469" s="403">
        <f>SUM(T469+Y469)/2</f>
        <v>10</v>
      </c>
      <c r="AA469" s="400" t="str">
        <f t="shared" ref="AA469:AA508" si="135">INDEX($BH$1:$BH$10, MATCH(ROUND(Z469, 2), $BG$1:$BG$10, 1))</f>
        <v>A+</v>
      </c>
      <c r="AB469" s="422">
        <v>10</v>
      </c>
      <c r="AC469" s="631">
        <v>10</v>
      </c>
      <c r="AD469" s="411" t="str">
        <f>INDEX($BH$1:$BH$10, MATCH(ROUND(AE469, 2), $BG$1:$BG$10, 1))</f>
        <v>A+</v>
      </c>
      <c r="AE469" s="407">
        <f>SUM(M469,Z469,AB469,AC469)/4</f>
        <v>10</v>
      </c>
      <c r="AF469" s="287"/>
      <c r="AG469" s="467">
        <f>SUM(M469,Z469)/2</f>
        <v>10</v>
      </c>
      <c r="AH469" s="479">
        <f>AG469*0.7</f>
        <v>7</v>
      </c>
      <c r="AI469" s="473">
        <f>AB469*0.3</f>
        <v>3</v>
      </c>
      <c r="AJ469" s="476" t="str">
        <f>INDEX($BH$1:$BH$10, MATCH(ROUND(AK469, 2), $BG$1:$BG$10, 1))</f>
        <v>A+</v>
      </c>
      <c r="AK469" s="482">
        <f>SUM(AH469+AI469)</f>
        <v>10</v>
      </c>
      <c r="AL469" s="661"/>
      <c r="AM469" s="661"/>
      <c r="AN469" s="661"/>
      <c r="AO469" s="661"/>
      <c r="AP469" s="661"/>
      <c r="AQ469" s="661"/>
      <c r="AR469" s="661"/>
      <c r="AS469" s="661"/>
      <c r="AT469" s="661"/>
      <c r="AU469" s="661"/>
      <c r="AV469" s="661"/>
      <c r="AW469" s="661"/>
      <c r="AX469" s="661"/>
      <c r="AY469" s="661"/>
      <c r="AZ469" s="661"/>
      <c r="BA469" s="661"/>
      <c r="BB469" s="661"/>
      <c r="BC469" s="661"/>
      <c r="BD469" s="661"/>
      <c r="BE469" s="661"/>
      <c r="BF469" s="661"/>
    </row>
    <row r="470" spans="1:58" ht="62.25" x14ac:dyDescent="0.9">
      <c r="A470" s="430">
        <v>2</v>
      </c>
      <c r="B470" s="776">
        <f>DATOS!F9</f>
        <v>0</v>
      </c>
      <c r="C470" s="491">
        <v>10</v>
      </c>
      <c r="D470" s="492">
        <v>10</v>
      </c>
      <c r="E470" s="492">
        <v>10</v>
      </c>
      <c r="F470" s="493">
        <v>10</v>
      </c>
      <c r="G470" s="417">
        <f t="shared" ref="G470:G508" si="136">SUM(C470:F470)/4</f>
        <v>10</v>
      </c>
      <c r="H470" s="491">
        <v>10</v>
      </c>
      <c r="I470" s="492">
        <v>10</v>
      </c>
      <c r="J470" s="492">
        <v>10</v>
      </c>
      <c r="K470" s="493">
        <v>10</v>
      </c>
      <c r="L470" s="417">
        <f t="shared" ref="L470:L508" si="137">SUM(H470:K470)/4</f>
        <v>10</v>
      </c>
      <c r="M470" s="404">
        <f t="shared" ref="M470:M474" si="138">SUM(G470+L470)/2</f>
        <v>10</v>
      </c>
      <c r="N470" s="401" t="str">
        <f t="shared" si="134"/>
        <v>A+</v>
      </c>
      <c r="O470" s="396"/>
      <c r="P470" s="491">
        <v>10</v>
      </c>
      <c r="Q470" s="492">
        <v>10</v>
      </c>
      <c r="R470" s="492">
        <v>10</v>
      </c>
      <c r="S470" s="493">
        <v>10</v>
      </c>
      <c r="T470" s="420">
        <f t="shared" ref="T470:T508" si="139">SUM(P470:S470)/4</f>
        <v>10</v>
      </c>
      <c r="U470" s="491">
        <v>10</v>
      </c>
      <c r="V470" s="492">
        <v>10</v>
      </c>
      <c r="W470" s="492">
        <v>10</v>
      </c>
      <c r="X470" s="493">
        <v>10</v>
      </c>
      <c r="Y470" s="417">
        <f t="shared" ref="Y470:Y508" si="140">SUM(U470:X470)/4</f>
        <v>10</v>
      </c>
      <c r="Z470" s="404">
        <f t="shared" ref="Z470:Z474" si="141">SUM(T470+Y470)/2</f>
        <v>10</v>
      </c>
      <c r="AA470" s="401" t="str">
        <f t="shared" si="135"/>
        <v>A+</v>
      </c>
      <c r="AB470" s="423">
        <v>10</v>
      </c>
      <c r="AC470" s="632">
        <v>10</v>
      </c>
      <c r="AD470" s="412" t="str">
        <f t="shared" ref="AD470:AD508" si="142">INDEX($BH$1:$BH$10, MATCH(ROUND(AE470, 2), $BG$1:$BG$10, 1))</f>
        <v>A+</v>
      </c>
      <c r="AE470" s="408">
        <f t="shared" ref="AE470:AE508" si="143">SUM(M470,Z470,AB470,AC470)/4</f>
        <v>10</v>
      </c>
      <c r="AF470" s="288"/>
      <c r="AG470" s="468">
        <f t="shared" ref="AG470:AG508" si="144">SUM(M470,Z470)/2</f>
        <v>10</v>
      </c>
      <c r="AH470" s="480">
        <f t="shared" ref="AH470:AH508" si="145">AG470*0.7</f>
        <v>7</v>
      </c>
      <c r="AI470" s="474">
        <f t="shared" ref="AI470:AI508" si="146">AB470*0.3</f>
        <v>3</v>
      </c>
      <c r="AJ470" s="477" t="str">
        <f t="shared" ref="AJ470:AJ508" si="147">INDEX($BH$1:$BH$10, MATCH(ROUND(AK470, 2), $BG$1:$BG$10, 1))</f>
        <v>A+</v>
      </c>
      <c r="AK470" s="483">
        <f t="shared" ref="AK470:AK508" si="148">SUM(AH470+AI470)</f>
        <v>10</v>
      </c>
      <c r="AL470" s="661"/>
      <c r="AM470" s="661"/>
      <c r="AN470" s="661"/>
      <c r="AO470" s="661"/>
      <c r="AP470" s="661"/>
      <c r="AQ470" s="661"/>
      <c r="AR470" s="661"/>
      <c r="AS470" s="661"/>
      <c r="AT470" s="661"/>
      <c r="AU470" s="661"/>
      <c r="AV470" s="661"/>
      <c r="AW470" s="661"/>
      <c r="AX470" s="661"/>
      <c r="AY470" s="661"/>
      <c r="AZ470" s="661"/>
      <c r="BA470" s="661"/>
      <c r="BB470" s="661"/>
      <c r="BC470" s="661"/>
      <c r="BD470" s="661"/>
      <c r="BE470" s="661"/>
      <c r="BF470" s="661"/>
    </row>
    <row r="471" spans="1:58" ht="62.25" x14ac:dyDescent="0.9">
      <c r="A471" s="430">
        <v>3</v>
      </c>
      <c r="B471" s="776">
        <f>DATOS!F10</f>
        <v>0</v>
      </c>
      <c r="C471" s="491">
        <v>10</v>
      </c>
      <c r="D471" s="492">
        <v>10</v>
      </c>
      <c r="E471" s="492">
        <v>10</v>
      </c>
      <c r="F471" s="493">
        <v>10</v>
      </c>
      <c r="G471" s="417">
        <f t="shared" si="136"/>
        <v>10</v>
      </c>
      <c r="H471" s="491">
        <v>10</v>
      </c>
      <c r="I471" s="492">
        <v>10</v>
      </c>
      <c r="J471" s="492">
        <v>10</v>
      </c>
      <c r="K471" s="493">
        <v>10</v>
      </c>
      <c r="L471" s="417">
        <f t="shared" si="137"/>
        <v>10</v>
      </c>
      <c r="M471" s="404">
        <f t="shared" si="138"/>
        <v>10</v>
      </c>
      <c r="N471" s="401" t="str">
        <f t="shared" si="134"/>
        <v>A+</v>
      </c>
      <c r="O471" s="396"/>
      <c r="P471" s="491">
        <v>10</v>
      </c>
      <c r="Q471" s="492">
        <v>10</v>
      </c>
      <c r="R471" s="492">
        <v>10</v>
      </c>
      <c r="S471" s="493">
        <v>10</v>
      </c>
      <c r="T471" s="420">
        <f t="shared" si="139"/>
        <v>10</v>
      </c>
      <c r="U471" s="491">
        <v>10</v>
      </c>
      <c r="V471" s="492">
        <v>10</v>
      </c>
      <c r="W471" s="492">
        <v>10</v>
      </c>
      <c r="X471" s="493">
        <v>10</v>
      </c>
      <c r="Y471" s="417">
        <f t="shared" si="140"/>
        <v>10</v>
      </c>
      <c r="Z471" s="404">
        <f t="shared" si="141"/>
        <v>10</v>
      </c>
      <c r="AA471" s="401" t="str">
        <f t="shared" si="135"/>
        <v>A+</v>
      </c>
      <c r="AB471" s="423">
        <v>10</v>
      </c>
      <c r="AC471" s="632">
        <v>10</v>
      </c>
      <c r="AD471" s="412" t="str">
        <f t="shared" si="142"/>
        <v>A+</v>
      </c>
      <c r="AE471" s="408">
        <f t="shared" si="143"/>
        <v>10</v>
      </c>
      <c r="AF471" s="288"/>
      <c r="AG471" s="468">
        <f t="shared" si="144"/>
        <v>10</v>
      </c>
      <c r="AH471" s="480">
        <f t="shared" si="145"/>
        <v>7</v>
      </c>
      <c r="AI471" s="474">
        <f t="shared" si="146"/>
        <v>3</v>
      </c>
      <c r="AJ471" s="477" t="str">
        <f t="shared" si="147"/>
        <v>A+</v>
      </c>
      <c r="AK471" s="483">
        <f t="shared" si="148"/>
        <v>10</v>
      </c>
      <c r="AL471" s="661"/>
      <c r="AM471" s="661"/>
      <c r="AN471" s="661"/>
      <c r="AO471" s="661"/>
      <c r="AP471" s="661"/>
      <c r="AQ471" s="661"/>
      <c r="AR471" s="661"/>
      <c r="AS471" s="661"/>
      <c r="AT471" s="661"/>
      <c r="AU471" s="661"/>
      <c r="AV471" s="661"/>
      <c r="AW471" s="661"/>
      <c r="AX471" s="661"/>
      <c r="AY471" s="661"/>
      <c r="AZ471" s="661"/>
      <c r="BA471" s="661"/>
      <c r="BB471" s="661"/>
      <c r="BC471" s="661"/>
      <c r="BD471" s="661"/>
      <c r="BE471" s="661"/>
      <c r="BF471" s="661"/>
    </row>
    <row r="472" spans="1:58" ht="62.25" x14ac:dyDescent="0.9">
      <c r="A472" s="430">
        <v>4</v>
      </c>
      <c r="B472" s="776">
        <f>DATOS!F11</f>
        <v>0</v>
      </c>
      <c r="C472" s="491">
        <v>10</v>
      </c>
      <c r="D472" s="492">
        <v>10</v>
      </c>
      <c r="E472" s="492">
        <v>10</v>
      </c>
      <c r="F472" s="493">
        <v>10</v>
      </c>
      <c r="G472" s="417">
        <f t="shared" si="136"/>
        <v>10</v>
      </c>
      <c r="H472" s="491">
        <v>10</v>
      </c>
      <c r="I472" s="492">
        <v>10</v>
      </c>
      <c r="J472" s="492">
        <v>10</v>
      </c>
      <c r="K472" s="493">
        <v>10</v>
      </c>
      <c r="L472" s="417">
        <f t="shared" si="137"/>
        <v>10</v>
      </c>
      <c r="M472" s="404">
        <f t="shared" si="138"/>
        <v>10</v>
      </c>
      <c r="N472" s="401" t="str">
        <f t="shared" si="134"/>
        <v>A+</v>
      </c>
      <c r="O472" s="396"/>
      <c r="P472" s="491">
        <v>10</v>
      </c>
      <c r="Q472" s="492">
        <v>10</v>
      </c>
      <c r="R472" s="492">
        <v>10</v>
      </c>
      <c r="S472" s="493">
        <v>10</v>
      </c>
      <c r="T472" s="420">
        <f t="shared" si="139"/>
        <v>10</v>
      </c>
      <c r="U472" s="491">
        <v>10</v>
      </c>
      <c r="V472" s="492">
        <v>10</v>
      </c>
      <c r="W472" s="492">
        <v>10</v>
      </c>
      <c r="X472" s="493">
        <v>10</v>
      </c>
      <c r="Y472" s="417">
        <f t="shared" si="140"/>
        <v>10</v>
      </c>
      <c r="Z472" s="404">
        <f t="shared" si="141"/>
        <v>10</v>
      </c>
      <c r="AA472" s="401" t="str">
        <f t="shared" si="135"/>
        <v>A+</v>
      </c>
      <c r="AB472" s="423">
        <v>10</v>
      </c>
      <c r="AC472" s="632">
        <v>10</v>
      </c>
      <c r="AD472" s="412" t="str">
        <f t="shared" si="142"/>
        <v>A+</v>
      </c>
      <c r="AE472" s="408">
        <f t="shared" si="143"/>
        <v>10</v>
      </c>
      <c r="AF472" s="288"/>
      <c r="AG472" s="468">
        <f t="shared" si="144"/>
        <v>10</v>
      </c>
      <c r="AH472" s="480">
        <f t="shared" si="145"/>
        <v>7</v>
      </c>
      <c r="AI472" s="474">
        <f t="shared" si="146"/>
        <v>3</v>
      </c>
      <c r="AJ472" s="477" t="str">
        <f t="shared" si="147"/>
        <v>A+</v>
      </c>
      <c r="AK472" s="483">
        <f t="shared" si="148"/>
        <v>10</v>
      </c>
      <c r="AL472" s="661"/>
      <c r="AM472" s="661"/>
      <c r="AN472" s="661"/>
      <c r="AO472" s="661"/>
      <c r="AP472" s="661"/>
      <c r="AQ472" s="661"/>
      <c r="AR472" s="661"/>
      <c r="AS472" s="661"/>
      <c r="AT472" s="661"/>
      <c r="AU472" s="661"/>
      <c r="AV472" s="661"/>
      <c r="AW472" s="661"/>
      <c r="AX472" s="661"/>
      <c r="AY472" s="661"/>
      <c r="AZ472" s="661"/>
      <c r="BA472" s="661"/>
      <c r="BB472" s="661"/>
      <c r="BC472" s="661"/>
      <c r="BD472" s="661"/>
      <c r="BE472" s="661"/>
      <c r="BF472" s="661"/>
    </row>
    <row r="473" spans="1:58" ht="62.25" x14ac:dyDescent="0.9">
      <c r="A473" s="430">
        <v>5</v>
      </c>
      <c r="B473" s="776">
        <f>DATOS!F12</f>
        <v>0</v>
      </c>
      <c r="C473" s="491">
        <v>10</v>
      </c>
      <c r="D473" s="492">
        <v>10</v>
      </c>
      <c r="E473" s="492">
        <v>10</v>
      </c>
      <c r="F473" s="493">
        <v>10</v>
      </c>
      <c r="G473" s="417">
        <f t="shared" si="136"/>
        <v>10</v>
      </c>
      <c r="H473" s="491">
        <v>10</v>
      </c>
      <c r="I473" s="492">
        <v>10</v>
      </c>
      <c r="J473" s="492">
        <v>10</v>
      </c>
      <c r="K473" s="493">
        <v>10</v>
      </c>
      <c r="L473" s="417">
        <f t="shared" si="137"/>
        <v>10</v>
      </c>
      <c r="M473" s="404">
        <f t="shared" si="138"/>
        <v>10</v>
      </c>
      <c r="N473" s="401" t="str">
        <f t="shared" si="134"/>
        <v>A+</v>
      </c>
      <c r="O473" s="396"/>
      <c r="P473" s="491">
        <v>10</v>
      </c>
      <c r="Q473" s="492">
        <v>10</v>
      </c>
      <c r="R473" s="492">
        <v>10</v>
      </c>
      <c r="S473" s="493">
        <v>10</v>
      </c>
      <c r="T473" s="420">
        <f t="shared" si="139"/>
        <v>10</v>
      </c>
      <c r="U473" s="491">
        <v>10</v>
      </c>
      <c r="V473" s="492">
        <v>10</v>
      </c>
      <c r="W473" s="492">
        <v>10</v>
      </c>
      <c r="X473" s="493">
        <v>10</v>
      </c>
      <c r="Y473" s="417">
        <f t="shared" si="140"/>
        <v>10</v>
      </c>
      <c r="Z473" s="404">
        <f t="shared" si="141"/>
        <v>10</v>
      </c>
      <c r="AA473" s="401" t="str">
        <f t="shared" si="135"/>
        <v>A+</v>
      </c>
      <c r="AB473" s="423">
        <v>10</v>
      </c>
      <c r="AC473" s="632">
        <v>10</v>
      </c>
      <c r="AD473" s="412" t="str">
        <f t="shared" si="142"/>
        <v>A+</v>
      </c>
      <c r="AE473" s="408">
        <f t="shared" si="143"/>
        <v>10</v>
      </c>
      <c r="AF473" s="288"/>
      <c r="AG473" s="468">
        <f t="shared" si="144"/>
        <v>10</v>
      </c>
      <c r="AH473" s="480">
        <f t="shared" si="145"/>
        <v>7</v>
      </c>
      <c r="AI473" s="474">
        <f t="shared" si="146"/>
        <v>3</v>
      </c>
      <c r="AJ473" s="477" t="str">
        <f t="shared" si="147"/>
        <v>A+</v>
      </c>
      <c r="AK473" s="483">
        <f t="shared" si="148"/>
        <v>10</v>
      </c>
      <c r="AL473" s="661"/>
      <c r="AM473" s="661"/>
      <c r="AN473" s="661"/>
      <c r="AO473" s="661"/>
      <c r="AP473" s="661"/>
      <c r="AQ473" s="661"/>
      <c r="AR473" s="661"/>
      <c r="AS473" s="661"/>
      <c r="AT473" s="661"/>
      <c r="AU473" s="661"/>
      <c r="AV473" s="661"/>
      <c r="AW473" s="661"/>
      <c r="AX473" s="661"/>
      <c r="AY473" s="661"/>
      <c r="AZ473" s="661"/>
      <c r="BA473" s="661"/>
      <c r="BB473" s="661"/>
      <c r="BC473" s="661"/>
      <c r="BD473" s="661"/>
      <c r="BE473" s="661"/>
      <c r="BF473" s="661"/>
    </row>
    <row r="474" spans="1:58" ht="62.25" x14ac:dyDescent="0.9">
      <c r="A474" s="430">
        <v>6</v>
      </c>
      <c r="B474" s="776">
        <f>DATOS!F13</f>
        <v>0</v>
      </c>
      <c r="C474" s="491">
        <v>10</v>
      </c>
      <c r="D474" s="492">
        <v>10</v>
      </c>
      <c r="E474" s="492">
        <v>10</v>
      </c>
      <c r="F474" s="493">
        <v>10</v>
      </c>
      <c r="G474" s="417">
        <f t="shared" si="136"/>
        <v>10</v>
      </c>
      <c r="H474" s="491">
        <v>10</v>
      </c>
      <c r="I474" s="492">
        <v>10</v>
      </c>
      <c r="J474" s="492">
        <v>10</v>
      </c>
      <c r="K474" s="493">
        <v>10</v>
      </c>
      <c r="L474" s="417">
        <f t="shared" si="137"/>
        <v>10</v>
      </c>
      <c r="M474" s="404">
        <f t="shared" si="138"/>
        <v>10</v>
      </c>
      <c r="N474" s="401" t="str">
        <f t="shared" si="134"/>
        <v>A+</v>
      </c>
      <c r="O474" s="396"/>
      <c r="P474" s="491">
        <v>10</v>
      </c>
      <c r="Q474" s="492">
        <v>10</v>
      </c>
      <c r="R474" s="492">
        <v>10</v>
      </c>
      <c r="S474" s="493">
        <v>10</v>
      </c>
      <c r="T474" s="420">
        <f t="shared" si="139"/>
        <v>10</v>
      </c>
      <c r="U474" s="491">
        <v>10</v>
      </c>
      <c r="V474" s="492">
        <v>10</v>
      </c>
      <c r="W474" s="492">
        <v>10</v>
      </c>
      <c r="X474" s="493">
        <v>10</v>
      </c>
      <c r="Y474" s="417">
        <f t="shared" si="140"/>
        <v>10</v>
      </c>
      <c r="Z474" s="404">
        <f t="shared" si="141"/>
        <v>10</v>
      </c>
      <c r="AA474" s="401" t="str">
        <f t="shared" si="135"/>
        <v>A+</v>
      </c>
      <c r="AB474" s="423">
        <v>10</v>
      </c>
      <c r="AC474" s="632">
        <v>10</v>
      </c>
      <c r="AD474" s="412" t="str">
        <f t="shared" si="142"/>
        <v>A+</v>
      </c>
      <c r="AE474" s="408">
        <f t="shared" si="143"/>
        <v>10</v>
      </c>
      <c r="AF474" s="288"/>
      <c r="AG474" s="468">
        <f t="shared" si="144"/>
        <v>10</v>
      </c>
      <c r="AH474" s="480">
        <f t="shared" si="145"/>
        <v>7</v>
      </c>
      <c r="AI474" s="474">
        <f t="shared" si="146"/>
        <v>3</v>
      </c>
      <c r="AJ474" s="477" t="str">
        <f t="shared" si="147"/>
        <v>A+</v>
      </c>
      <c r="AK474" s="483">
        <f t="shared" si="148"/>
        <v>10</v>
      </c>
      <c r="AL474" s="661"/>
      <c r="AM474" s="661"/>
      <c r="AN474" s="661"/>
      <c r="AO474" s="661"/>
      <c r="AP474" s="661"/>
      <c r="AQ474" s="661"/>
      <c r="AR474" s="661"/>
      <c r="AS474" s="661"/>
      <c r="AT474" s="661"/>
      <c r="AU474" s="661"/>
      <c r="AV474" s="661"/>
      <c r="AW474" s="661"/>
      <c r="AX474" s="661"/>
      <c r="AY474" s="661"/>
      <c r="AZ474" s="661"/>
      <c r="BA474" s="661"/>
      <c r="BB474" s="661"/>
      <c r="BC474" s="661"/>
      <c r="BD474" s="661"/>
      <c r="BE474" s="661"/>
      <c r="BF474" s="661"/>
    </row>
    <row r="475" spans="1:58" ht="62.25" x14ac:dyDescent="0.9">
      <c r="A475" s="430">
        <v>7</v>
      </c>
      <c r="B475" s="776">
        <f>DATOS!F14</f>
        <v>0</v>
      </c>
      <c r="C475" s="491">
        <v>9</v>
      </c>
      <c r="D475" s="492">
        <v>9</v>
      </c>
      <c r="E475" s="492">
        <v>9</v>
      </c>
      <c r="F475" s="493">
        <v>9</v>
      </c>
      <c r="G475" s="417">
        <f t="shared" si="136"/>
        <v>9</v>
      </c>
      <c r="H475" s="491">
        <v>9</v>
      </c>
      <c r="I475" s="492">
        <v>9</v>
      </c>
      <c r="J475" s="492">
        <v>9</v>
      </c>
      <c r="K475" s="493">
        <v>9</v>
      </c>
      <c r="L475" s="417">
        <f t="shared" si="137"/>
        <v>9</v>
      </c>
      <c r="M475" s="404">
        <f>SUM(G475+L475)/2</f>
        <v>9</v>
      </c>
      <c r="N475" s="401" t="str">
        <f t="shared" si="134"/>
        <v>A-</v>
      </c>
      <c r="O475" s="396"/>
      <c r="P475" s="491">
        <v>9</v>
      </c>
      <c r="Q475" s="492">
        <v>9</v>
      </c>
      <c r="R475" s="492">
        <v>9</v>
      </c>
      <c r="S475" s="493">
        <v>9</v>
      </c>
      <c r="T475" s="420">
        <f t="shared" si="139"/>
        <v>9</v>
      </c>
      <c r="U475" s="491">
        <v>9</v>
      </c>
      <c r="V475" s="492">
        <v>9</v>
      </c>
      <c r="W475" s="492">
        <v>9</v>
      </c>
      <c r="X475" s="493">
        <v>9</v>
      </c>
      <c r="Y475" s="417">
        <f t="shared" si="140"/>
        <v>9</v>
      </c>
      <c r="Z475" s="404">
        <f>SUM(T475+Y475)/2</f>
        <v>9</v>
      </c>
      <c r="AA475" s="401" t="str">
        <f t="shared" si="135"/>
        <v>A-</v>
      </c>
      <c r="AB475" s="423">
        <v>9</v>
      </c>
      <c r="AC475" s="632">
        <v>9</v>
      </c>
      <c r="AD475" s="412" t="str">
        <f t="shared" si="142"/>
        <v>A-</v>
      </c>
      <c r="AE475" s="408">
        <f t="shared" si="143"/>
        <v>9</v>
      </c>
      <c r="AF475" s="288"/>
      <c r="AG475" s="468">
        <f t="shared" si="144"/>
        <v>9</v>
      </c>
      <c r="AH475" s="480">
        <f t="shared" si="145"/>
        <v>6.3</v>
      </c>
      <c r="AI475" s="474">
        <f t="shared" si="146"/>
        <v>2.6999999999999997</v>
      </c>
      <c r="AJ475" s="477" t="str">
        <f t="shared" si="147"/>
        <v>A-</v>
      </c>
      <c r="AK475" s="483">
        <f t="shared" si="148"/>
        <v>9</v>
      </c>
      <c r="AL475" s="661"/>
      <c r="AM475" s="661"/>
      <c r="AN475" s="661"/>
      <c r="AO475" s="661"/>
      <c r="AP475" s="661"/>
      <c r="AQ475" s="661"/>
      <c r="AR475" s="661"/>
      <c r="AS475" s="661"/>
      <c r="AT475" s="661"/>
      <c r="AU475" s="661"/>
      <c r="AV475" s="661"/>
      <c r="AW475" s="661"/>
      <c r="AX475" s="661"/>
      <c r="AY475" s="661"/>
      <c r="AZ475" s="661"/>
      <c r="BA475" s="661"/>
      <c r="BB475" s="661"/>
      <c r="BC475" s="661"/>
      <c r="BD475" s="661"/>
      <c r="BE475" s="661"/>
      <c r="BF475" s="661"/>
    </row>
    <row r="476" spans="1:58" ht="62.25" x14ac:dyDescent="0.9">
      <c r="A476" s="430">
        <v>8</v>
      </c>
      <c r="B476" s="776">
        <f>DATOS!F15</f>
        <v>0</v>
      </c>
      <c r="C476" s="491">
        <v>9</v>
      </c>
      <c r="D476" s="492">
        <v>9</v>
      </c>
      <c r="E476" s="492">
        <v>9</v>
      </c>
      <c r="F476" s="493">
        <v>9</v>
      </c>
      <c r="G476" s="417">
        <f t="shared" si="136"/>
        <v>9</v>
      </c>
      <c r="H476" s="491">
        <v>9</v>
      </c>
      <c r="I476" s="492">
        <v>9</v>
      </c>
      <c r="J476" s="492">
        <v>9</v>
      </c>
      <c r="K476" s="493">
        <v>9</v>
      </c>
      <c r="L476" s="417">
        <f t="shared" si="137"/>
        <v>9</v>
      </c>
      <c r="M476" s="404">
        <f t="shared" ref="M476:M508" si="149">SUM(G476+L476)/2</f>
        <v>9</v>
      </c>
      <c r="N476" s="401" t="str">
        <f t="shared" si="134"/>
        <v>A-</v>
      </c>
      <c r="O476" s="396"/>
      <c r="P476" s="491">
        <v>9</v>
      </c>
      <c r="Q476" s="492">
        <v>9</v>
      </c>
      <c r="R476" s="492">
        <v>9</v>
      </c>
      <c r="S476" s="493">
        <v>9</v>
      </c>
      <c r="T476" s="420">
        <f t="shared" si="139"/>
        <v>9</v>
      </c>
      <c r="U476" s="491">
        <v>9</v>
      </c>
      <c r="V476" s="492">
        <v>9</v>
      </c>
      <c r="W476" s="492">
        <v>9</v>
      </c>
      <c r="X476" s="493">
        <v>9</v>
      </c>
      <c r="Y476" s="417">
        <f t="shared" si="140"/>
        <v>9</v>
      </c>
      <c r="Z476" s="404">
        <f t="shared" ref="Z476:Z508" si="150">SUM(T476+Y476)/2</f>
        <v>9</v>
      </c>
      <c r="AA476" s="401" t="str">
        <f t="shared" si="135"/>
        <v>A-</v>
      </c>
      <c r="AB476" s="423">
        <v>9</v>
      </c>
      <c r="AC476" s="632">
        <v>9</v>
      </c>
      <c r="AD476" s="412" t="str">
        <f t="shared" si="142"/>
        <v>A-</v>
      </c>
      <c r="AE476" s="408">
        <f t="shared" si="143"/>
        <v>9</v>
      </c>
      <c r="AF476" s="288"/>
      <c r="AG476" s="468">
        <f t="shared" si="144"/>
        <v>9</v>
      </c>
      <c r="AH476" s="480">
        <f t="shared" si="145"/>
        <v>6.3</v>
      </c>
      <c r="AI476" s="474">
        <f t="shared" si="146"/>
        <v>2.6999999999999997</v>
      </c>
      <c r="AJ476" s="477" t="str">
        <f t="shared" si="147"/>
        <v>A-</v>
      </c>
      <c r="AK476" s="483">
        <f t="shared" si="148"/>
        <v>9</v>
      </c>
      <c r="AL476" s="661"/>
      <c r="AM476" s="661"/>
      <c r="AN476" s="661"/>
      <c r="AO476" s="661"/>
      <c r="AP476" s="661"/>
      <c r="AQ476" s="661"/>
      <c r="AR476" s="661"/>
      <c r="AS476" s="661"/>
      <c r="AT476" s="661"/>
      <c r="AU476" s="661"/>
      <c r="AV476" s="661"/>
      <c r="AW476" s="661"/>
      <c r="AX476" s="661"/>
      <c r="AY476" s="661"/>
      <c r="AZ476" s="661"/>
      <c r="BA476" s="661"/>
      <c r="BB476" s="661"/>
      <c r="BC476" s="661"/>
      <c r="BD476" s="661"/>
      <c r="BE476" s="661"/>
      <c r="BF476" s="661"/>
    </row>
    <row r="477" spans="1:58" ht="62.25" x14ac:dyDescent="0.9">
      <c r="A477" s="430">
        <v>9</v>
      </c>
      <c r="B477" s="776">
        <f>DATOS!F16</f>
        <v>0</v>
      </c>
      <c r="C477" s="491">
        <v>9</v>
      </c>
      <c r="D477" s="492">
        <v>9</v>
      </c>
      <c r="E477" s="492">
        <v>9</v>
      </c>
      <c r="F477" s="493">
        <v>9</v>
      </c>
      <c r="G477" s="417">
        <f t="shared" si="136"/>
        <v>9</v>
      </c>
      <c r="H477" s="491">
        <v>9</v>
      </c>
      <c r="I477" s="492">
        <v>9</v>
      </c>
      <c r="J477" s="492">
        <v>9</v>
      </c>
      <c r="K477" s="493">
        <v>9</v>
      </c>
      <c r="L477" s="417">
        <f t="shared" si="137"/>
        <v>9</v>
      </c>
      <c r="M477" s="404">
        <f t="shared" si="149"/>
        <v>9</v>
      </c>
      <c r="N477" s="401" t="str">
        <f t="shared" si="134"/>
        <v>A-</v>
      </c>
      <c r="O477" s="396"/>
      <c r="P477" s="491">
        <v>9</v>
      </c>
      <c r="Q477" s="492">
        <v>9</v>
      </c>
      <c r="R477" s="492">
        <v>9</v>
      </c>
      <c r="S477" s="493">
        <v>9</v>
      </c>
      <c r="T477" s="420">
        <f t="shared" si="139"/>
        <v>9</v>
      </c>
      <c r="U477" s="491">
        <v>9</v>
      </c>
      <c r="V477" s="492">
        <v>9</v>
      </c>
      <c r="W477" s="492">
        <v>9</v>
      </c>
      <c r="X477" s="493">
        <v>9</v>
      </c>
      <c r="Y477" s="417">
        <f t="shared" si="140"/>
        <v>9</v>
      </c>
      <c r="Z477" s="404">
        <f t="shared" si="150"/>
        <v>9</v>
      </c>
      <c r="AA477" s="401" t="str">
        <f t="shared" si="135"/>
        <v>A-</v>
      </c>
      <c r="AB477" s="423">
        <v>9</v>
      </c>
      <c r="AC477" s="632">
        <v>9</v>
      </c>
      <c r="AD477" s="412" t="str">
        <f t="shared" si="142"/>
        <v>A-</v>
      </c>
      <c r="AE477" s="408">
        <f t="shared" si="143"/>
        <v>9</v>
      </c>
      <c r="AF477" s="288"/>
      <c r="AG477" s="468">
        <f t="shared" si="144"/>
        <v>9</v>
      </c>
      <c r="AH477" s="480">
        <f t="shared" si="145"/>
        <v>6.3</v>
      </c>
      <c r="AI477" s="474">
        <f t="shared" si="146"/>
        <v>2.6999999999999997</v>
      </c>
      <c r="AJ477" s="477" t="str">
        <f t="shared" si="147"/>
        <v>A-</v>
      </c>
      <c r="AK477" s="483">
        <f t="shared" si="148"/>
        <v>9</v>
      </c>
      <c r="AL477" s="661"/>
      <c r="AM477" s="661"/>
      <c r="AN477" s="661"/>
      <c r="AO477" s="661"/>
      <c r="AP477" s="661"/>
      <c r="AQ477" s="661"/>
      <c r="AR477" s="661"/>
      <c r="AS477" s="661"/>
      <c r="AT477" s="661"/>
      <c r="AU477" s="661"/>
      <c r="AV477" s="661"/>
      <c r="AW477" s="661"/>
      <c r="AX477" s="661"/>
      <c r="AY477" s="661"/>
      <c r="AZ477" s="661"/>
      <c r="BA477" s="661"/>
      <c r="BB477" s="661"/>
      <c r="BC477" s="661"/>
      <c r="BD477" s="661"/>
      <c r="BE477" s="661"/>
      <c r="BF477" s="661"/>
    </row>
    <row r="478" spans="1:58" ht="62.25" x14ac:dyDescent="0.9">
      <c r="A478" s="430">
        <v>10</v>
      </c>
      <c r="B478" s="776">
        <f>DATOS!F17</f>
        <v>0</v>
      </c>
      <c r="C478" s="491">
        <v>9</v>
      </c>
      <c r="D478" s="492">
        <v>9</v>
      </c>
      <c r="E478" s="492">
        <v>9</v>
      </c>
      <c r="F478" s="493">
        <v>9</v>
      </c>
      <c r="G478" s="417">
        <f t="shared" si="136"/>
        <v>9</v>
      </c>
      <c r="H478" s="491">
        <v>9</v>
      </c>
      <c r="I478" s="492">
        <v>9</v>
      </c>
      <c r="J478" s="492">
        <v>9</v>
      </c>
      <c r="K478" s="493">
        <v>9</v>
      </c>
      <c r="L478" s="417">
        <f t="shared" si="137"/>
        <v>9</v>
      </c>
      <c r="M478" s="404">
        <f t="shared" si="149"/>
        <v>9</v>
      </c>
      <c r="N478" s="401" t="str">
        <f t="shared" si="134"/>
        <v>A-</v>
      </c>
      <c r="O478" s="396"/>
      <c r="P478" s="491">
        <v>9</v>
      </c>
      <c r="Q478" s="492">
        <v>9</v>
      </c>
      <c r="R478" s="492">
        <v>9</v>
      </c>
      <c r="S478" s="493">
        <v>9</v>
      </c>
      <c r="T478" s="420">
        <f t="shared" si="139"/>
        <v>9</v>
      </c>
      <c r="U478" s="491">
        <v>9</v>
      </c>
      <c r="V478" s="492">
        <v>9</v>
      </c>
      <c r="W478" s="492">
        <v>9</v>
      </c>
      <c r="X478" s="493">
        <v>9</v>
      </c>
      <c r="Y478" s="417">
        <f t="shared" si="140"/>
        <v>9</v>
      </c>
      <c r="Z478" s="404">
        <f t="shared" si="150"/>
        <v>9</v>
      </c>
      <c r="AA478" s="401" t="str">
        <f t="shared" si="135"/>
        <v>A-</v>
      </c>
      <c r="AB478" s="423">
        <v>9</v>
      </c>
      <c r="AC478" s="632">
        <v>9</v>
      </c>
      <c r="AD478" s="412" t="str">
        <f t="shared" si="142"/>
        <v>A-</v>
      </c>
      <c r="AE478" s="408">
        <f t="shared" si="143"/>
        <v>9</v>
      </c>
      <c r="AF478" s="288"/>
      <c r="AG478" s="468">
        <f t="shared" si="144"/>
        <v>9</v>
      </c>
      <c r="AH478" s="480">
        <f t="shared" si="145"/>
        <v>6.3</v>
      </c>
      <c r="AI478" s="474">
        <f t="shared" si="146"/>
        <v>2.6999999999999997</v>
      </c>
      <c r="AJ478" s="477" t="str">
        <f t="shared" si="147"/>
        <v>A-</v>
      </c>
      <c r="AK478" s="483">
        <f t="shared" si="148"/>
        <v>9</v>
      </c>
      <c r="AL478" s="661"/>
      <c r="AM478" s="661"/>
      <c r="AN478" s="661"/>
      <c r="AO478" s="661"/>
      <c r="AP478" s="661"/>
      <c r="AQ478" s="661"/>
      <c r="AR478" s="661"/>
      <c r="AS478" s="661"/>
      <c r="AT478" s="661"/>
      <c r="AU478" s="661"/>
      <c r="AV478" s="661"/>
      <c r="AW478" s="661"/>
      <c r="AX478" s="661"/>
      <c r="AY478" s="661"/>
      <c r="AZ478" s="661"/>
      <c r="BA478" s="661"/>
      <c r="BB478" s="661"/>
      <c r="BC478" s="661"/>
      <c r="BD478" s="661"/>
      <c r="BE478" s="661"/>
      <c r="BF478" s="661"/>
    </row>
    <row r="479" spans="1:58" ht="62.25" x14ac:dyDescent="0.9">
      <c r="A479" s="430">
        <v>11</v>
      </c>
      <c r="B479" s="776">
        <f>DATOS!F18</f>
        <v>0</v>
      </c>
      <c r="C479" s="491">
        <v>9</v>
      </c>
      <c r="D479" s="492">
        <v>9</v>
      </c>
      <c r="E479" s="492">
        <v>9</v>
      </c>
      <c r="F479" s="493">
        <v>9</v>
      </c>
      <c r="G479" s="417">
        <f t="shared" si="136"/>
        <v>9</v>
      </c>
      <c r="H479" s="491">
        <v>9</v>
      </c>
      <c r="I479" s="492">
        <v>9</v>
      </c>
      <c r="J479" s="492">
        <v>9</v>
      </c>
      <c r="K479" s="493">
        <v>9</v>
      </c>
      <c r="L479" s="417">
        <f t="shared" si="137"/>
        <v>9</v>
      </c>
      <c r="M479" s="404">
        <f t="shared" si="149"/>
        <v>9</v>
      </c>
      <c r="N479" s="401" t="str">
        <f t="shared" si="134"/>
        <v>A-</v>
      </c>
      <c r="O479" s="396"/>
      <c r="P479" s="491">
        <v>9</v>
      </c>
      <c r="Q479" s="492">
        <v>9</v>
      </c>
      <c r="R479" s="492">
        <v>9</v>
      </c>
      <c r="S479" s="493">
        <v>9</v>
      </c>
      <c r="T479" s="420">
        <f t="shared" si="139"/>
        <v>9</v>
      </c>
      <c r="U479" s="491">
        <v>9</v>
      </c>
      <c r="V479" s="492">
        <v>9</v>
      </c>
      <c r="W479" s="492">
        <v>9</v>
      </c>
      <c r="X479" s="493">
        <v>9</v>
      </c>
      <c r="Y479" s="417">
        <f t="shared" si="140"/>
        <v>9</v>
      </c>
      <c r="Z479" s="404">
        <f t="shared" si="150"/>
        <v>9</v>
      </c>
      <c r="AA479" s="401" t="str">
        <f t="shared" si="135"/>
        <v>A-</v>
      </c>
      <c r="AB479" s="423">
        <v>9</v>
      </c>
      <c r="AC479" s="632">
        <v>9</v>
      </c>
      <c r="AD479" s="412" t="str">
        <f t="shared" si="142"/>
        <v>A-</v>
      </c>
      <c r="AE479" s="408">
        <f t="shared" si="143"/>
        <v>9</v>
      </c>
      <c r="AF479" s="288"/>
      <c r="AG479" s="468">
        <f t="shared" si="144"/>
        <v>9</v>
      </c>
      <c r="AH479" s="480">
        <f t="shared" si="145"/>
        <v>6.3</v>
      </c>
      <c r="AI479" s="474">
        <f t="shared" si="146"/>
        <v>2.6999999999999997</v>
      </c>
      <c r="AJ479" s="477" t="str">
        <f t="shared" si="147"/>
        <v>A-</v>
      </c>
      <c r="AK479" s="483">
        <f t="shared" si="148"/>
        <v>9</v>
      </c>
      <c r="AL479" s="661"/>
      <c r="AM479" s="661"/>
      <c r="AN479" s="661"/>
      <c r="AO479" s="661"/>
      <c r="AP479" s="661"/>
      <c r="AQ479" s="661"/>
      <c r="AR479" s="661"/>
      <c r="AS479" s="661"/>
      <c r="AT479" s="661"/>
      <c r="AU479" s="661"/>
      <c r="AV479" s="661"/>
      <c r="AW479" s="661"/>
      <c r="AX479" s="661"/>
      <c r="AY479" s="661"/>
      <c r="AZ479" s="661"/>
      <c r="BA479" s="661"/>
      <c r="BB479" s="661"/>
      <c r="BC479" s="661"/>
      <c r="BD479" s="661"/>
      <c r="BE479" s="661"/>
      <c r="BF479" s="661"/>
    </row>
    <row r="480" spans="1:58" ht="62.25" x14ac:dyDescent="0.9">
      <c r="A480" s="430">
        <v>12</v>
      </c>
      <c r="B480" s="776">
        <f>DATOS!F19</f>
        <v>0</v>
      </c>
      <c r="C480" s="491">
        <v>8</v>
      </c>
      <c r="D480" s="492">
        <v>8</v>
      </c>
      <c r="E480" s="492">
        <v>8</v>
      </c>
      <c r="F480" s="493">
        <v>8</v>
      </c>
      <c r="G480" s="417">
        <f t="shared" si="136"/>
        <v>8</v>
      </c>
      <c r="H480" s="491">
        <v>8</v>
      </c>
      <c r="I480" s="492">
        <v>8</v>
      </c>
      <c r="J480" s="492">
        <v>8</v>
      </c>
      <c r="K480" s="493">
        <v>8</v>
      </c>
      <c r="L480" s="417">
        <f t="shared" si="137"/>
        <v>8</v>
      </c>
      <c r="M480" s="404">
        <f t="shared" si="149"/>
        <v>8</v>
      </c>
      <c r="N480" s="401" t="str">
        <f t="shared" si="134"/>
        <v>B+</v>
      </c>
      <c r="O480" s="396"/>
      <c r="P480" s="491">
        <v>8</v>
      </c>
      <c r="Q480" s="492">
        <v>8</v>
      </c>
      <c r="R480" s="492">
        <v>8</v>
      </c>
      <c r="S480" s="493">
        <v>8</v>
      </c>
      <c r="T480" s="420">
        <f t="shared" si="139"/>
        <v>8</v>
      </c>
      <c r="U480" s="491">
        <v>8</v>
      </c>
      <c r="V480" s="492">
        <v>8</v>
      </c>
      <c r="W480" s="492">
        <v>8</v>
      </c>
      <c r="X480" s="493">
        <v>8</v>
      </c>
      <c r="Y480" s="417">
        <f t="shared" si="140"/>
        <v>8</v>
      </c>
      <c r="Z480" s="404">
        <f t="shared" si="150"/>
        <v>8</v>
      </c>
      <c r="AA480" s="401" t="str">
        <f t="shared" si="135"/>
        <v>B+</v>
      </c>
      <c r="AB480" s="423">
        <v>8</v>
      </c>
      <c r="AC480" s="632">
        <v>8</v>
      </c>
      <c r="AD480" s="412" t="str">
        <f t="shared" si="142"/>
        <v>B+</v>
      </c>
      <c r="AE480" s="408">
        <f t="shared" si="143"/>
        <v>8</v>
      </c>
      <c r="AF480" s="288"/>
      <c r="AG480" s="468">
        <f t="shared" si="144"/>
        <v>8</v>
      </c>
      <c r="AH480" s="480">
        <f t="shared" si="145"/>
        <v>5.6</v>
      </c>
      <c r="AI480" s="474">
        <f t="shared" si="146"/>
        <v>2.4</v>
      </c>
      <c r="AJ480" s="477" t="str">
        <f t="shared" si="147"/>
        <v>B+</v>
      </c>
      <c r="AK480" s="483">
        <f t="shared" si="148"/>
        <v>8</v>
      </c>
      <c r="AL480" s="661"/>
      <c r="AM480" s="661"/>
      <c r="AN480" s="661"/>
      <c r="AO480" s="661"/>
      <c r="AP480" s="661"/>
      <c r="AQ480" s="661"/>
      <c r="AR480" s="661"/>
      <c r="AS480" s="661"/>
      <c r="AT480" s="661"/>
      <c r="AU480" s="661"/>
      <c r="AV480" s="661"/>
      <c r="AW480" s="661"/>
      <c r="AX480" s="661"/>
      <c r="AY480" s="661"/>
      <c r="AZ480" s="661"/>
      <c r="BA480" s="661"/>
      <c r="BB480" s="661"/>
      <c r="BC480" s="661"/>
      <c r="BD480" s="661"/>
      <c r="BE480" s="661"/>
      <c r="BF480" s="661"/>
    </row>
    <row r="481" spans="1:58" ht="62.25" x14ac:dyDescent="0.9">
      <c r="A481" s="430">
        <v>13</v>
      </c>
      <c r="B481" s="776">
        <f>DATOS!F20</f>
        <v>0</v>
      </c>
      <c r="C481" s="491">
        <v>8</v>
      </c>
      <c r="D481" s="492">
        <v>8</v>
      </c>
      <c r="E481" s="492">
        <v>8</v>
      </c>
      <c r="F481" s="493">
        <v>8</v>
      </c>
      <c r="G481" s="417">
        <f t="shared" si="136"/>
        <v>8</v>
      </c>
      <c r="H481" s="491">
        <v>8</v>
      </c>
      <c r="I481" s="492">
        <v>8</v>
      </c>
      <c r="J481" s="492">
        <v>8</v>
      </c>
      <c r="K481" s="493">
        <v>8</v>
      </c>
      <c r="L481" s="417">
        <f t="shared" si="137"/>
        <v>8</v>
      </c>
      <c r="M481" s="404">
        <f t="shared" si="149"/>
        <v>8</v>
      </c>
      <c r="N481" s="401" t="str">
        <f t="shared" si="134"/>
        <v>B+</v>
      </c>
      <c r="O481" s="396"/>
      <c r="P481" s="491">
        <v>8</v>
      </c>
      <c r="Q481" s="492">
        <v>8</v>
      </c>
      <c r="R481" s="492">
        <v>8</v>
      </c>
      <c r="S481" s="493">
        <v>8</v>
      </c>
      <c r="T481" s="420">
        <f t="shared" si="139"/>
        <v>8</v>
      </c>
      <c r="U481" s="491">
        <v>8</v>
      </c>
      <c r="V481" s="492">
        <v>8</v>
      </c>
      <c r="W481" s="492">
        <v>8</v>
      </c>
      <c r="X481" s="493">
        <v>8</v>
      </c>
      <c r="Y481" s="417">
        <f t="shared" si="140"/>
        <v>8</v>
      </c>
      <c r="Z481" s="404">
        <f t="shared" si="150"/>
        <v>8</v>
      </c>
      <c r="AA481" s="401" t="str">
        <f t="shared" si="135"/>
        <v>B+</v>
      </c>
      <c r="AB481" s="423">
        <v>8</v>
      </c>
      <c r="AC481" s="632">
        <v>8</v>
      </c>
      <c r="AD481" s="412" t="str">
        <f t="shared" si="142"/>
        <v>B+</v>
      </c>
      <c r="AE481" s="408">
        <f t="shared" si="143"/>
        <v>8</v>
      </c>
      <c r="AF481" s="288"/>
      <c r="AG481" s="468">
        <f t="shared" si="144"/>
        <v>8</v>
      </c>
      <c r="AH481" s="480">
        <f t="shared" si="145"/>
        <v>5.6</v>
      </c>
      <c r="AI481" s="474">
        <f t="shared" si="146"/>
        <v>2.4</v>
      </c>
      <c r="AJ481" s="477" t="str">
        <f t="shared" si="147"/>
        <v>B+</v>
      </c>
      <c r="AK481" s="483">
        <f t="shared" si="148"/>
        <v>8</v>
      </c>
      <c r="AL481" s="661"/>
      <c r="AM481" s="661"/>
      <c r="AN481" s="661"/>
      <c r="AO481" s="661"/>
      <c r="AP481" s="661"/>
      <c r="AQ481" s="661"/>
      <c r="AR481" s="661"/>
      <c r="AS481" s="661"/>
      <c r="AT481" s="661"/>
      <c r="AU481" s="661"/>
      <c r="AV481" s="661"/>
      <c r="AW481" s="661"/>
      <c r="AX481" s="661"/>
      <c r="AY481" s="661"/>
      <c r="AZ481" s="661"/>
      <c r="BA481" s="661"/>
      <c r="BB481" s="661"/>
      <c r="BC481" s="661"/>
      <c r="BD481" s="661"/>
      <c r="BE481" s="661"/>
      <c r="BF481" s="661"/>
    </row>
    <row r="482" spans="1:58" ht="62.25" x14ac:dyDescent="0.9">
      <c r="A482" s="430">
        <v>14</v>
      </c>
      <c r="B482" s="776">
        <f>DATOS!F21</f>
        <v>0</v>
      </c>
      <c r="C482" s="491">
        <v>8</v>
      </c>
      <c r="D482" s="492">
        <v>8</v>
      </c>
      <c r="E482" s="492">
        <v>8</v>
      </c>
      <c r="F482" s="493">
        <v>8</v>
      </c>
      <c r="G482" s="417">
        <f t="shared" si="136"/>
        <v>8</v>
      </c>
      <c r="H482" s="491">
        <v>8</v>
      </c>
      <c r="I482" s="492">
        <v>8</v>
      </c>
      <c r="J482" s="492">
        <v>8</v>
      </c>
      <c r="K482" s="493">
        <v>8</v>
      </c>
      <c r="L482" s="417">
        <f t="shared" si="137"/>
        <v>8</v>
      </c>
      <c r="M482" s="404">
        <f t="shared" si="149"/>
        <v>8</v>
      </c>
      <c r="N482" s="401" t="str">
        <f t="shared" si="134"/>
        <v>B+</v>
      </c>
      <c r="O482" s="396"/>
      <c r="P482" s="491">
        <v>8</v>
      </c>
      <c r="Q482" s="492">
        <v>8</v>
      </c>
      <c r="R482" s="492">
        <v>8</v>
      </c>
      <c r="S482" s="493">
        <v>8</v>
      </c>
      <c r="T482" s="420">
        <f t="shared" si="139"/>
        <v>8</v>
      </c>
      <c r="U482" s="491">
        <v>8</v>
      </c>
      <c r="V482" s="492">
        <v>8</v>
      </c>
      <c r="W482" s="492">
        <v>8</v>
      </c>
      <c r="X482" s="493">
        <v>8</v>
      </c>
      <c r="Y482" s="417">
        <f t="shared" si="140"/>
        <v>8</v>
      </c>
      <c r="Z482" s="404">
        <f t="shared" si="150"/>
        <v>8</v>
      </c>
      <c r="AA482" s="401" t="str">
        <f t="shared" si="135"/>
        <v>B+</v>
      </c>
      <c r="AB482" s="423">
        <v>8</v>
      </c>
      <c r="AC482" s="632">
        <v>8</v>
      </c>
      <c r="AD482" s="412" t="str">
        <f t="shared" si="142"/>
        <v>B+</v>
      </c>
      <c r="AE482" s="408">
        <f t="shared" si="143"/>
        <v>8</v>
      </c>
      <c r="AF482" s="288"/>
      <c r="AG482" s="468">
        <f t="shared" si="144"/>
        <v>8</v>
      </c>
      <c r="AH482" s="480">
        <f t="shared" si="145"/>
        <v>5.6</v>
      </c>
      <c r="AI482" s="474">
        <f t="shared" si="146"/>
        <v>2.4</v>
      </c>
      <c r="AJ482" s="477" t="str">
        <f t="shared" si="147"/>
        <v>B+</v>
      </c>
      <c r="AK482" s="483">
        <f t="shared" si="148"/>
        <v>8</v>
      </c>
      <c r="AL482" s="661"/>
      <c r="AM482" s="661"/>
      <c r="AN482" s="661"/>
      <c r="AO482" s="661"/>
      <c r="AP482" s="661"/>
      <c r="AQ482" s="661"/>
      <c r="AR482" s="661"/>
      <c r="AS482" s="661"/>
      <c r="AT482" s="661"/>
      <c r="AU482" s="661"/>
      <c r="AV482" s="661"/>
      <c r="AW482" s="661"/>
      <c r="AX482" s="661"/>
      <c r="AY482" s="661"/>
      <c r="AZ482" s="661"/>
      <c r="BA482" s="661"/>
      <c r="BB482" s="661"/>
      <c r="BC482" s="661"/>
      <c r="BD482" s="661"/>
      <c r="BE482" s="661"/>
      <c r="BF482" s="661"/>
    </row>
    <row r="483" spans="1:58" ht="62.25" x14ac:dyDescent="0.9">
      <c r="A483" s="430">
        <v>15</v>
      </c>
      <c r="B483" s="776">
        <f>DATOS!F22</f>
        <v>0</v>
      </c>
      <c r="C483" s="491">
        <v>8</v>
      </c>
      <c r="D483" s="492">
        <v>8</v>
      </c>
      <c r="E483" s="492">
        <v>8</v>
      </c>
      <c r="F483" s="493">
        <v>8</v>
      </c>
      <c r="G483" s="417">
        <f t="shared" si="136"/>
        <v>8</v>
      </c>
      <c r="H483" s="491">
        <v>8</v>
      </c>
      <c r="I483" s="492">
        <v>8</v>
      </c>
      <c r="J483" s="492">
        <v>8</v>
      </c>
      <c r="K483" s="493">
        <v>8</v>
      </c>
      <c r="L483" s="417">
        <f t="shared" si="137"/>
        <v>8</v>
      </c>
      <c r="M483" s="404">
        <f t="shared" si="149"/>
        <v>8</v>
      </c>
      <c r="N483" s="401" t="str">
        <f t="shared" si="134"/>
        <v>B+</v>
      </c>
      <c r="O483" s="396"/>
      <c r="P483" s="491">
        <v>8</v>
      </c>
      <c r="Q483" s="492">
        <v>8</v>
      </c>
      <c r="R483" s="492">
        <v>8</v>
      </c>
      <c r="S483" s="493">
        <v>8</v>
      </c>
      <c r="T483" s="420">
        <f t="shared" si="139"/>
        <v>8</v>
      </c>
      <c r="U483" s="491">
        <v>8</v>
      </c>
      <c r="V483" s="492">
        <v>8</v>
      </c>
      <c r="W483" s="492">
        <v>8</v>
      </c>
      <c r="X483" s="493">
        <v>8</v>
      </c>
      <c r="Y483" s="417">
        <f t="shared" si="140"/>
        <v>8</v>
      </c>
      <c r="Z483" s="404">
        <f t="shared" si="150"/>
        <v>8</v>
      </c>
      <c r="AA483" s="401" t="str">
        <f t="shared" si="135"/>
        <v>B+</v>
      </c>
      <c r="AB483" s="423">
        <v>8</v>
      </c>
      <c r="AC483" s="632">
        <v>8</v>
      </c>
      <c r="AD483" s="412" t="str">
        <f t="shared" si="142"/>
        <v>B+</v>
      </c>
      <c r="AE483" s="408">
        <f t="shared" si="143"/>
        <v>8</v>
      </c>
      <c r="AF483" s="288"/>
      <c r="AG483" s="468">
        <f t="shared" si="144"/>
        <v>8</v>
      </c>
      <c r="AH483" s="480">
        <f t="shared" si="145"/>
        <v>5.6</v>
      </c>
      <c r="AI483" s="474">
        <f t="shared" si="146"/>
        <v>2.4</v>
      </c>
      <c r="AJ483" s="477" t="str">
        <f t="shared" si="147"/>
        <v>B+</v>
      </c>
      <c r="AK483" s="483">
        <f t="shared" si="148"/>
        <v>8</v>
      </c>
      <c r="AL483" s="661"/>
      <c r="AM483" s="661"/>
      <c r="AN483" s="661"/>
      <c r="AO483" s="661"/>
      <c r="AP483" s="661"/>
      <c r="AQ483" s="661"/>
      <c r="AR483" s="661"/>
      <c r="AS483" s="661"/>
      <c r="AT483" s="661"/>
      <c r="AU483" s="661"/>
      <c r="AV483" s="661"/>
      <c r="AW483" s="661"/>
      <c r="AX483" s="661"/>
      <c r="AY483" s="661"/>
      <c r="AZ483" s="661"/>
      <c r="BA483" s="661"/>
      <c r="BB483" s="661"/>
      <c r="BC483" s="661"/>
      <c r="BD483" s="661"/>
      <c r="BE483" s="661"/>
      <c r="BF483" s="661"/>
    </row>
    <row r="484" spans="1:58" ht="62.25" x14ac:dyDescent="0.9">
      <c r="A484" s="430">
        <v>16</v>
      </c>
      <c r="B484" s="776">
        <f>DATOS!F23</f>
        <v>0</v>
      </c>
      <c r="C484" s="491">
        <v>7</v>
      </c>
      <c r="D484" s="492">
        <v>7</v>
      </c>
      <c r="E484" s="492">
        <v>7</v>
      </c>
      <c r="F484" s="493">
        <v>7</v>
      </c>
      <c r="G484" s="417">
        <f t="shared" si="136"/>
        <v>7</v>
      </c>
      <c r="H484" s="491">
        <v>7</v>
      </c>
      <c r="I484" s="492">
        <v>7</v>
      </c>
      <c r="J484" s="492">
        <v>7</v>
      </c>
      <c r="K484" s="493">
        <v>7</v>
      </c>
      <c r="L484" s="417">
        <f t="shared" si="137"/>
        <v>7</v>
      </c>
      <c r="M484" s="404">
        <f t="shared" si="149"/>
        <v>7</v>
      </c>
      <c r="N484" s="401" t="str">
        <f t="shared" si="134"/>
        <v>B-</v>
      </c>
      <c r="O484" s="396"/>
      <c r="P484" s="491">
        <v>7</v>
      </c>
      <c r="Q484" s="492">
        <v>7</v>
      </c>
      <c r="R484" s="492">
        <v>7</v>
      </c>
      <c r="S484" s="493">
        <v>7</v>
      </c>
      <c r="T484" s="420">
        <f t="shared" si="139"/>
        <v>7</v>
      </c>
      <c r="U484" s="491">
        <v>7</v>
      </c>
      <c r="V484" s="492">
        <v>7</v>
      </c>
      <c r="W484" s="492">
        <v>7</v>
      </c>
      <c r="X484" s="493">
        <v>7</v>
      </c>
      <c r="Y484" s="417">
        <f t="shared" si="140"/>
        <v>7</v>
      </c>
      <c r="Z484" s="404">
        <f t="shared" si="150"/>
        <v>7</v>
      </c>
      <c r="AA484" s="401" t="str">
        <f t="shared" si="135"/>
        <v>B-</v>
      </c>
      <c r="AB484" s="423">
        <v>7</v>
      </c>
      <c r="AC484" s="632">
        <v>7</v>
      </c>
      <c r="AD484" s="412" t="str">
        <f t="shared" si="142"/>
        <v>B-</v>
      </c>
      <c r="AE484" s="408">
        <f t="shared" si="143"/>
        <v>7</v>
      </c>
      <c r="AF484" s="288"/>
      <c r="AG484" s="468">
        <f t="shared" si="144"/>
        <v>7</v>
      </c>
      <c r="AH484" s="480">
        <f t="shared" si="145"/>
        <v>4.8999999999999995</v>
      </c>
      <c r="AI484" s="474">
        <f t="shared" si="146"/>
        <v>2.1</v>
      </c>
      <c r="AJ484" s="477" t="str">
        <f t="shared" si="147"/>
        <v>B-</v>
      </c>
      <c r="AK484" s="483">
        <f t="shared" si="148"/>
        <v>7</v>
      </c>
      <c r="AL484" s="661"/>
      <c r="AM484" s="661"/>
      <c r="AN484" s="661"/>
      <c r="AO484" s="661"/>
      <c r="AP484" s="661"/>
      <c r="AQ484" s="661"/>
      <c r="AR484" s="661"/>
      <c r="AS484" s="661"/>
      <c r="AT484" s="661"/>
      <c r="AU484" s="661"/>
      <c r="AV484" s="661"/>
      <c r="AW484" s="661"/>
      <c r="AX484" s="661"/>
      <c r="AY484" s="661"/>
      <c r="AZ484" s="661"/>
      <c r="BA484" s="661"/>
      <c r="BB484" s="661"/>
      <c r="BC484" s="661"/>
      <c r="BD484" s="661"/>
      <c r="BE484" s="661"/>
      <c r="BF484" s="661"/>
    </row>
    <row r="485" spans="1:58" ht="62.25" x14ac:dyDescent="0.9">
      <c r="A485" s="430">
        <v>17</v>
      </c>
      <c r="B485" s="776">
        <f>DATOS!F24</f>
        <v>0</v>
      </c>
      <c r="C485" s="491">
        <v>7</v>
      </c>
      <c r="D485" s="492">
        <v>7</v>
      </c>
      <c r="E485" s="492">
        <v>7</v>
      </c>
      <c r="F485" s="493">
        <v>7</v>
      </c>
      <c r="G485" s="417">
        <f t="shared" si="136"/>
        <v>7</v>
      </c>
      <c r="H485" s="491">
        <v>7</v>
      </c>
      <c r="I485" s="492">
        <v>7</v>
      </c>
      <c r="J485" s="492">
        <v>7</v>
      </c>
      <c r="K485" s="493">
        <v>7</v>
      </c>
      <c r="L485" s="417">
        <f t="shared" si="137"/>
        <v>7</v>
      </c>
      <c r="M485" s="404">
        <f t="shared" si="149"/>
        <v>7</v>
      </c>
      <c r="N485" s="401" t="str">
        <f t="shared" si="134"/>
        <v>B-</v>
      </c>
      <c r="O485" s="396"/>
      <c r="P485" s="491">
        <v>7</v>
      </c>
      <c r="Q485" s="492">
        <v>7</v>
      </c>
      <c r="R485" s="492">
        <v>7</v>
      </c>
      <c r="S485" s="493">
        <v>7</v>
      </c>
      <c r="T485" s="420">
        <f t="shared" si="139"/>
        <v>7</v>
      </c>
      <c r="U485" s="491">
        <v>7</v>
      </c>
      <c r="V485" s="492">
        <v>7</v>
      </c>
      <c r="W485" s="492">
        <v>7</v>
      </c>
      <c r="X485" s="493">
        <v>7</v>
      </c>
      <c r="Y485" s="417">
        <f t="shared" si="140"/>
        <v>7</v>
      </c>
      <c r="Z485" s="404">
        <f t="shared" si="150"/>
        <v>7</v>
      </c>
      <c r="AA485" s="401" t="str">
        <f t="shared" si="135"/>
        <v>B-</v>
      </c>
      <c r="AB485" s="423">
        <v>7</v>
      </c>
      <c r="AC485" s="632">
        <v>7</v>
      </c>
      <c r="AD485" s="412" t="str">
        <f t="shared" si="142"/>
        <v>B-</v>
      </c>
      <c r="AE485" s="408">
        <f t="shared" si="143"/>
        <v>7</v>
      </c>
      <c r="AF485" s="288"/>
      <c r="AG485" s="468">
        <f t="shared" si="144"/>
        <v>7</v>
      </c>
      <c r="AH485" s="480">
        <f t="shared" si="145"/>
        <v>4.8999999999999995</v>
      </c>
      <c r="AI485" s="474">
        <f t="shared" si="146"/>
        <v>2.1</v>
      </c>
      <c r="AJ485" s="477" t="str">
        <f t="shared" si="147"/>
        <v>B-</v>
      </c>
      <c r="AK485" s="483">
        <f t="shared" si="148"/>
        <v>7</v>
      </c>
      <c r="AL485" s="661"/>
      <c r="AM485" s="661"/>
      <c r="AN485" s="661"/>
      <c r="AO485" s="661"/>
      <c r="AP485" s="661"/>
      <c r="AQ485" s="661"/>
      <c r="AR485" s="661"/>
      <c r="AS485" s="661"/>
      <c r="AT485" s="661"/>
      <c r="AU485" s="661"/>
      <c r="AV485" s="661"/>
      <c r="AW485" s="661"/>
      <c r="AX485" s="661"/>
      <c r="AY485" s="661"/>
      <c r="AZ485" s="661"/>
      <c r="BA485" s="661"/>
      <c r="BB485" s="661"/>
      <c r="BC485" s="661"/>
      <c r="BD485" s="661"/>
      <c r="BE485" s="661"/>
      <c r="BF485" s="661"/>
    </row>
    <row r="486" spans="1:58" ht="62.25" x14ac:dyDescent="0.9">
      <c r="A486" s="430">
        <v>18</v>
      </c>
      <c r="B486" s="776">
        <f>DATOS!F25</f>
        <v>0</v>
      </c>
      <c r="C486" s="491">
        <v>7</v>
      </c>
      <c r="D486" s="492">
        <v>7</v>
      </c>
      <c r="E486" s="492">
        <v>7</v>
      </c>
      <c r="F486" s="493">
        <v>7</v>
      </c>
      <c r="G486" s="417">
        <f t="shared" si="136"/>
        <v>7</v>
      </c>
      <c r="H486" s="491">
        <v>7</v>
      </c>
      <c r="I486" s="492">
        <v>7</v>
      </c>
      <c r="J486" s="492">
        <v>7</v>
      </c>
      <c r="K486" s="493">
        <v>7</v>
      </c>
      <c r="L486" s="417">
        <f t="shared" si="137"/>
        <v>7</v>
      </c>
      <c r="M486" s="404">
        <f t="shared" si="149"/>
        <v>7</v>
      </c>
      <c r="N486" s="401" t="str">
        <f t="shared" si="134"/>
        <v>B-</v>
      </c>
      <c r="O486" s="396"/>
      <c r="P486" s="491">
        <v>7</v>
      </c>
      <c r="Q486" s="492">
        <v>7</v>
      </c>
      <c r="R486" s="492">
        <v>7</v>
      </c>
      <c r="S486" s="493">
        <v>7</v>
      </c>
      <c r="T486" s="420">
        <f t="shared" si="139"/>
        <v>7</v>
      </c>
      <c r="U486" s="491">
        <v>7</v>
      </c>
      <c r="V486" s="492">
        <v>7</v>
      </c>
      <c r="W486" s="492">
        <v>7</v>
      </c>
      <c r="X486" s="493">
        <v>7</v>
      </c>
      <c r="Y486" s="417">
        <f t="shared" si="140"/>
        <v>7</v>
      </c>
      <c r="Z486" s="404">
        <f t="shared" si="150"/>
        <v>7</v>
      </c>
      <c r="AA486" s="401" t="str">
        <f t="shared" si="135"/>
        <v>B-</v>
      </c>
      <c r="AB486" s="423">
        <v>7</v>
      </c>
      <c r="AC486" s="632">
        <v>7</v>
      </c>
      <c r="AD486" s="412" t="str">
        <f t="shared" si="142"/>
        <v>B-</v>
      </c>
      <c r="AE486" s="408">
        <f t="shared" si="143"/>
        <v>7</v>
      </c>
      <c r="AF486" s="288"/>
      <c r="AG486" s="468">
        <f t="shared" si="144"/>
        <v>7</v>
      </c>
      <c r="AH486" s="480">
        <f t="shared" si="145"/>
        <v>4.8999999999999995</v>
      </c>
      <c r="AI486" s="474">
        <f t="shared" si="146"/>
        <v>2.1</v>
      </c>
      <c r="AJ486" s="477" t="str">
        <f t="shared" si="147"/>
        <v>B-</v>
      </c>
      <c r="AK486" s="483">
        <f t="shared" si="148"/>
        <v>7</v>
      </c>
      <c r="AL486" s="661"/>
      <c r="AM486" s="661"/>
      <c r="AN486" s="661"/>
      <c r="AO486" s="661"/>
      <c r="AP486" s="661"/>
      <c r="AQ486" s="661"/>
      <c r="AR486" s="661"/>
      <c r="AS486" s="661"/>
      <c r="AT486" s="661"/>
      <c r="AU486" s="661"/>
      <c r="AV486" s="661"/>
      <c r="AW486" s="661"/>
      <c r="AX486" s="661"/>
      <c r="AY486" s="661"/>
      <c r="AZ486" s="661"/>
      <c r="BA486" s="661"/>
      <c r="BB486" s="661"/>
      <c r="BC486" s="661"/>
      <c r="BD486" s="661"/>
      <c r="BE486" s="661"/>
      <c r="BF486" s="661"/>
    </row>
    <row r="487" spans="1:58" ht="62.25" x14ac:dyDescent="0.9">
      <c r="A487" s="430">
        <v>19</v>
      </c>
      <c r="B487" s="776">
        <f>DATOS!F26</f>
        <v>0</v>
      </c>
      <c r="C487" s="491">
        <v>7</v>
      </c>
      <c r="D487" s="492">
        <v>7</v>
      </c>
      <c r="E487" s="492">
        <v>7</v>
      </c>
      <c r="F487" s="493">
        <v>7</v>
      </c>
      <c r="G487" s="417">
        <f t="shared" si="136"/>
        <v>7</v>
      </c>
      <c r="H487" s="491">
        <v>7</v>
      </c>
      <c r="I487" s="492">
        <v>7</v>
      </c>
      <c r="J487" s="492">
        <v>7</v>
      </c>
      <c r="K487" s="493">
        <v>7</v>
      </c>
      <c r="L487" s="417">
        <f t="shared" si="137"/>
        <v>7</v>
      </c>
      <c r="M487" s="404">
        <f t="shared" si="149"/>
        <v>7</v>
      </c>
      <c r="N487" s="401" t="str">
        <f t="shared" si="134"/>
        <v>B-</v>
      </c>
      <c r="O487" s="396"/>
      <c r="P487" s="491">
        <v>7</v>
      </c>
      <c r="Q487" s="492">
        <v>7</v>
      </c>
      <c r="R487" s="492">
        <v>7</v>
      </c>
      <c r="S487" s="493">
        <v>7</v>
      </c>
      <c r="T487" s="420">
        <f t="shared" si="139"/>
        <v>7</v>
      </c>
      <c r="U487" s="491">
        <v>7</v>
      </c>
      <c r="V487" s="492">
        <v>7</v>
      </c>
      <c r="W487" s="492">
        <v>7</v>
      </c>
      <c r="X487" s="493">
        <v>7</v>
      </c>
      <c r="Y487" s="417">
        <f t="shared" si="140"/>
        <v>7</v>
      </c>
      <c r="Z487" s="404">
        <f t="shared" si="150"/>
        <v>7</v>
      </c>
      <c r="AA487" s="401" t="str">
        <f t="shared" si="135"/>
        <v>B-</v>
      </c>
      <c r="AB487" s="423">
        <v>7</v>
      </c>
      <c r="AC487" s="632">
        <v>7</v>
      </c>
      <c r="AD487" s="412" t="str">
        <f t="shared" si="142"/>
        <v>B-</v>
      </c>
      <c r="AE487" s="408">
        <f t="shared" si="143"/>
        <v>7</v>
      </c>
      <c r="AF487" s="288"/>
      <c r="AG487" s="468">
        <f t="shared" si="144"/>
        <v>7</v>
      </c>
      <c r="AH487" s="480">
        <f t="shared" si="145"/>
        <v>4.8999999999999995</v>
      </c>
      <c r="AI487" s="474">
        <f t="shared" si="146"/>
        <v>2.1</v>
      </c>
      <c r="AJ487" s="477" t="str">
        <f t="shared" si="147"/>
        <v>B-</v>
      </c>
      <c r="AK487" s="483">
        <f t="shared" si="148"/>
        <v>7</v>
      </c>
      <c r="AL487" s="661"/>
      <c r="AM487" s="661"/>
      <c r="AN487" s="661"/>
      <c r="AO487" s="661"/>
      <c r="AP487" s="661"/>
      <c r="AQ487" s="661"/>
      <c r="AR487" s="661"/>
      <c r="AS487" s="661"/>
      <c r="AT487" s="661"/>
      <c r="AU487" s="661"/>
      <c r="AV487" s="661"/>
      <c r="AW487" s="661"/>
      <c r="AX487" s="661"/>
      <c r="AY487" s="661"/>
      <c r="AZ487" s="661"/>
      <c r="BA487" s="661"/>
      <c r="BB487" s="661"/>
      <c r="BC487" s="661"/>
      <c r="BD487" s="661"/>
      <c r="BE487" s="661"/>
      <c r="BF487" s="661"/>
    </row>
    <row r="488" spans="1:58" ht="62.25" x14ac:dyDescent="0.9">
      <c r="A488" s="430">
        <v>20</v>
      </c>
      <c r="B488" s="776">
        <f>DATOS!F27</f>
        <v>0</v>
      </c>
      <c r="C488" s="491">
        <v>6</v>
      </c>
      <c r="D488" s="492">
        <v>6</v>
      </c>
      <c r="E488" s="492">
        <v>6</v>
      </c>
      <c r="F488" s="493">
        <v>6</v>
      </c>
      <c r="G488" s="417">
        <f t="shared" si="136"/>
        <v>6</v>
      </c>
      <c r="H488" s="491">
        <v>6</v>
      </c>
      <c r="I488" s="492">
        <v>6</v>
      </c>
      <c r="J488" s="492">
        <v>6</v>
      </c>
      <c r="K488" s="493">
        <v>6</v>
      </c>
      <c r="L488" s="417">
        <f t="shared" si="137"/>
        <v>6</v>
      </c>
      <c r="M488" s="404">
        <f t="shared" si="149"/>
        <v>6</v>
      </c>
      <c r="N488" s="401" t="str">
        <f t="shared" si="134"/>
        <v>C+</v>
      </c>
      <c r="O488" s="396"/>
      <c r="P488" s="491">
        <v>6</v>
      </c>
      <c r="Q488" s="492">
        <v>6</v>
      </c>
      <c r="R488" s="492">
        <v>6</v>
      </c>
      <c r="S488" s="493">
        <v>6</v>
      </c>
      <c r="T488" s="420">
        <f t="shared" si="139"/>
        <v>6</v>
      </c>
      <c r="U488" s="491">
        <v>6</v>
      </c>
      <c r="V488" s="492">
        <v>6</v>
      </c>
      <c r="W488" s="492">
        <v>6</v>
      </c>
      <c r="X488" s="493">
        <v>6</v>
      </c>
      <c r="Y488" s="417">
        <f t="shared" si="140"/>
        <v>6</v>
      </c>
      <c r="Z488" s="404">
        <f t="shared" si="150"/>
        <v>6</v>
      </c>
      <c r="AA488" s="401" t="str">
        <f t="shared" si="135"/>
        <v>C+</v>
      </c>
      <c r="AB488" s="423">
        <v>6</v>
      </c>
      <c r="AC488" s="632">
        <v>6</v>
      </c>
      <c r="AD488" s="412" t="str">
        <f t="shared" si="142"/>
        <v>C+</v>
      </c>
      <c r="AE488" s="408">
        <f t="shared" si="143"/>
        <v>6</v>
      </c>
      <c r="AF488" s="288"/>
      <c r="AG488" s="468">
        <f t="shared" si="144"/>
        <v>6</v>
      </c>
      <c r="AH488" s="480">
        <f t="shared" si="145"/>
        <v>4.1999999999999993</v>
      </c>
      <c r="AI488" s="474">
        <f t="shared" si="146"/>
        <v>1.7999999999999998</v>
      </c>
      <c r="AJ488" s="477" t="str">
        <f t="shared" si="147"/>
        <v>C+</v>
      </c>
      <c r="AK488" s="483">
        <f t="shared" si="148"/>
        <v>5.9999999999999991</v>
      </c>
      <c r="AL488" s="661"/>
      <c r="AM488" s="661"/>
      <c r="AN488" s="661"/>
      <c r="AO488" s="661"/>
      <c r="AP488" s="661"/>
      <c r="AQ488" s="661"/>
      <c r="AR488" s="661"/>
      <c r="AS488" s="661"/>
      <c r="AT488" s="661"/>
      <c r="AU488" s="661"/>
      <c r="AV488" s="661"/>
      <c r="AW488" s="661"/>
      <c r="AX488" s="661"/>
      <c r="AY488" s="661"/>
      <c r="AZ488" s="661"/>
      <c r="BA488" s="661"/>
      <c r="BB488" s="661"/>
      <c r="BC488" s="661"/>
      <c r="BD488" s="661"/>
      <c r="BE488" s="661"/>
      <c r="BF488" s="661"/>
    </row>
    <row r="489" spans="1:58" ht="62.25" x14ac:dyDescent="0.9">
      <c r="A489" s="430">
        <v>21</v>
      </c>
      <c r="B489" s="776">
        <f>DATOS!F28</f>
        <v>0</v>
      </c>
      <c r="C489" s="491">
        <v>6</v>
      </c>
      <c r="D489" s="492">
        <v>6</v>
      </c>
      <c r="E489" s="492">
        <v>6</v>
      </c>
      <c r="F489" s="493">
        <v>6</v>
      </c>
      <c r="G489" s="417">
        <f t="shared" si="136"/>
        <v>6</v>
      </c>
      <c r="H489" s="491">
        <v>6</v>
      </c>
      <c r="I489" s="492">
        <v>6</v>
      </c>
      <c r="J489" s="492">
        <v>6</v>
      </c>
      <c r="K489" s="493">
        <v>6</v>
      </c>
      <c r="L489" s="417">
        <f t="shared" si="137"/>
        <v>6</v>
      </c>
      <c r="M489" s="404">
        <f t="shared" si="149"/>
        <v>6</v>
      </c>
      <c r="N489" s="401" t="str">
        <f t="shared" si="134"/>
        <v>C+</v>
      </c>
      <c r="O489" s="396"/>
      <c r="P489" s="491">
        <v>6</v>
      </c>
      <c r="Q489" s="492">
        <v>6</v>
      </c>
      <c r="R489" s="492">
        <v>6</v>
      </c>
      <c r="S489" s="493">
        <v>6</v>
      </c>
      <c r="T489" s="420">
        <f t="shared" si="139"/>
        <v>6</v>
      </c>
      <c r="U489" s="491">
        <v>6</v>
      </c>
      <c r="V489" s="492">
        <v>6</v>
      </c>
      <c r="W489" s="492">
        <v>6</v>
      </c>
      <c r="X489" s="493">
        <v>6</v>
      </c>
      <c r="Y489" s="417">
        <f t="shared" si="140"/>
        <v>6</v>
      </c>
      <c r="Z489" s="404">
        <f t="shared" si="150"/>
        <v>6</v>
      </c>
      <c r="AA489" s="401" t="str">
        <f t="shared" si="135"/>
        <v>C+</v>
      </c>
      <c r="AB489" s="423">
        <v>6</v>
      </c>
      <c r="AC489" s="632">
        <v>6</v>
      </c>
      <c r="AD489" s="412" t="str">
        <f t="shared" si="142"/>
        <v>C+</v>
      </c>
      <c r="AE489" s="408">
        <f t="shared" si="143"/>
        <v>6</v>
      </c>
      <c r="AF489" s="288"/>
      <c r="AG489" s="468">
        <f t="shared" si="144"/>
        <v>6</v>
      </c>
      <c r="AH489" s="480">
        <f t="shared" si="145"/>
        <v>4.1999999999999993</v>
      </c>
      <c r="AI489" s="474">
        <f t="shared" si="146"/>
        <v>1.7999999999999998</v>
      </c>
      <c r="AJ489" s="477" t="str">
        <f t="shared" si="147"/>
        <v>C+</v>
      </c>
      <c r="AK489" s="483">
        <f t="shared" si="148"/>
        <v>5.9999999999999991</v>
      </c>
      <c r="AL489" s="661"/>
      <c r="AM489" s="661"/>
      <c r="AN489" s="661"/>
      <c r="AO489" s="661"/>
      <c r="AP489" s="661"/>
      <c r="AQ489" s="661"/>
      <c r="AR489" s="661"/>
      <c r="AS489" s="661"/>
      <c r="AT489" s="661"/>
      <c r="AU489" s="661"/>
      <c r="AV489" s="661"/>
      <c r="AW489" s="661"/>
      <c r="AX489" s="661"/>
      <c r="AY489" s="661"/>
      <c r="AZ489" s="661"/>
      <c r="BA489" s="661"/>
      <c r="BB489" s="661"/>
      <c r="BC489" s="661"/>
      <c r="BD489" s="661"/>
      <c r="BE489" s="661"/>
      <c r="BF489" s="661"/>
    </row>
    <row r="490" spans="1:58" ht="62.25" x14ac:dyDescent="0.9">
      <c r="A490" s="430">
        <v>22</v>
      </c>
      <c r="B490" s="776">
        <f>DATOS!F29</f>
        <v>0</v>
      </c>
      <c r="C490" s="491">
        <v>6</v>
      </c>
      <c r="D490" s="492">
        <v>6</v>
      </c>
      <c r="E490" s="492">
        <v>6</v>
      </c>
      <c r="F490" s="493">
        <v>6</v>
      </c>
      <c r="G490" s="417">
        <f t="shared" si="136"/>
        <v>6</v>
      </c>
      <c r="H490" s="491">
        <v>6</v>
      </c>
      <c r="I490" s="492">
        <v>6</v>
      </c>
      <c r="J490" s="492">
        <v>6</v>
      </c>
      <c r="K490" s="493">
        <v>6</v>
      </c>
      <c r="L490" s="417">
        <f t="shared" si="137"/>
        <v>6</v>
      </c>
      <c r="M490" s="404">
        <f t="shared" si="149"/>
        <v>6</v>
      </c>
      <c r="N490" s="401" t="str">
        <f t="shared" si="134"/>
        <v>C+</v>
      </c>
      <c r="O490" s="396"/>
      <c r="P490" s="491">
        <v>6</v>
      </c>
      <c r="Q490" s="492">
        <v>6</v>
      </c>
      <c r="R490" s="492">
        <v>6</v>
      </c>
      <c r="S490" s="493">
        <v>6</v>
      </c>
      <c r="T490" s="420">
        <f t="shared" si="139"/>
        <v>6</v>
      </c>
      <c r="U490" s="491">
        <v>6</v>
      </c>
      <c r="V490" s="492">
        <v>6</v>
      </c>
      <c r="W490" s="492">
        <v>6</v>
      </c>
      <c r="X490" s="493">
        <v>6</v>
      </c>
      <c r="Y490" s="417">
        <f t="shared" si="140"/>
        <v>6</v>
      </c>
      <c r="Z490" s="404">
        <f t="shared" si="150"/>
        <v>6</v>
      </c>
      <c r="AA490" s="401" t="str">
        <f t="shared" si="135"/>
        <v>C+</v>
      </c>
      <c r="AB490" s="423">
        <v>6</v>
      </c>
      <c r="AC490" s="632">
        <v>6</v>
      </c>
      <c r="AD490" s="412" t="str">
        <f t="shared" si="142"/>
        <v>C+</v>
      </c>
      <c r="AE490" s="408">
        <f t="shared" si="143"/>
        <v>6</v>
      </c>
      <c r="AF490" s="288"/>
      <c r="AG490" s="468">
        <f t="shared" si="144"/>
        <v>6</v>
      </c>
      <c r="AH490" s="480">
        <f t="shared" si="145"/>
        <v>4.1999999999999993</v>
      </c>
      <c r="AI490" s="474">
        <f t="shared" si="146"/>
        <v>1.7999999999999998</v>
      </c>
      <c r="AJ490" s="477" t="str">
        <f t="shared" si="147"/>
        <v>C+</v>
      </c>
      <c r="AK490" s="483">
        <f t="shared" si="148"/>
        <v>5.9999999999999991</v>
      </c>
      <c r="AL490" s="661"/>
      <c r="AM490" s="661"/>
      <c r="AN490" s="661"/>
      <c r="AO490" s="661"/>
      <c r="AP490" s="661"/>
      <c r="AQ490" s="661"/>
      <c r="AR490" s="661"/>
      <c r="AS490" s="661"/>
      <c r="AT490" s="661"/>
      <c r="AU490" s="661"/>
      <c r="AV490" s="661"/>
      <c r="AW490" s="661"/>
      <c r="AX490" s="661"/>
      <c r="AY490" s="661"/>
      <c r="AZ490" s="661"/>
      <c r="BA490" s="661"/>
      <c r="BB490" s="661"/>
      <c r="BC490" s="661"/>
      <c r="BD490" s="661"/>
      <c r="BE490" s="661"/>
      <c r="BF490" s="661"/>
    </row>
    <row r="491" spans="1:58" ht="62.25" x14ac:dyDescent="0.9">
      <c r="A491" s="430">
        <v>23</v>
      </c>
      <c r="B491" s="776">
        <f>DATOS!F30</f>
        <v>0</v>
      </c>
      <c r="C491" s="491">
        <v>5</v>
      </c>
      <c r="D491" s="492">
        <v>5</v>
      </c>
      <c r="E491" s="492">
        <v>5</v>
      </c>
      <c r="F491" s="493">
        <v>5</v>
      </c>
      <c r="G491" s="417">
        <f t="shared" si="136"/>
        <v>5</v>
      </c>
      <c r="H491" s="491">
        <v>5</v>
      </c>
      <c r="I491" s="492">
        <v>5</v>
      </c>
      <c r="J491" s="492">
        <v>5</v>
      </c>
      <c r="K491" s="493">
        <v>5</v>
      </c>
      <c r="L491" s="417">
        <f t="shared" si="137"/>
        <v>5</v>
      </c>
      <c r="M491" s="404">
        <f t="shared" si="149"/>
        <v>5</v>
      </c>
      <c r="N491" s="401" t="str">
        <f t="shared" si="134"/>
        <v>C-</v>
      </c>
      <c r="O491" s="396"/>
      <c r="P491" s="491">
        <v>5</v>
      </c>
      <c r="Q491" s="492">
        <v>5</v>
      </c>
      <c r="R491" s="492">
        <v>5</v>
      </c>
      <c r="S491" s="493">
        <v>5</v>
      </c>
      <c r="T491" s="420">
        <f t="shared" si="139"/>
        <v>5</v>
      </c>
      <c r="U491" s="491">
        <v>5</v>
      </c>
      <c r="V491" s="492">
        <v>5</v>
      </c>
      <c r="W491" s="492">
        <v>5</v>
      </c>
      <c r="X491" s="493">
        <v>5</v>
      </c>
      <c r="Y491" s="417">
        <f t="shared" si="140"/>
        <v>5</v>
      </c>
      <c r="Z491" s="404">
        <f t="shared" si="150"/>
        <v>5</v>
      </c>
      <c r="AA491" s="401" t="str">
        <f t="shared" si="135"/>
        <v>C-</v>
      </c>
      <c r="AB491" s="423">
        <v>5</v>
      </c>
      <c r="AC491" s="632">
        <v>5</v>
      </c>
      <c r="AD491" s="412" t="str">
        <f t="shared" si="142"/>
        <v>C-</v>
      </c>
      <c r="AE491" s="408">
        <f t="shared" si="143"/>
        <v>5</v>
      </c>
      <c r="AF491" s="288"/>
      <c r="AG491" s="468">
        <f t="shared" si="144"/>
        <v>5</v>
      </c>
      <c r="AH491" s="480">
        <f t="shared" si="145"/>
        <v>3.5</v>
      </c>
      <c r="AI491" s="474">
        <f t="shared" si="146"/>
        <v>1.5</v>
      </c>
      <c r="AJ491" s="477" t="str">
        <f t="shared" si="147"/>
        <v>C-</v>
      </c>
      <c r="AK491" s="483">
        <f t="shared" si="148"/>
        <v>5</v>
      </c>
      <c r="AL491" s="661"/>
      <c r="AM491" s="661"/>
      <c r="AN491" s="661"/>
      <c r="AO491" s="661"/>
      <c r="AP491" s="661"/>
      <c r="AQ491" s="661"/>
      <c r="AR491" s="661"/>
      <c r="AS491" s="661"/>
      <c r="AT491" s="661"/>
      <c r="AU491" s="661"/>
      <c r="AV491" s="661"/>
      <c r="AW491" s="661"/>
      <c r="AX491" s="661"/>
      <c r="AY491" s="661"/>
      <c r="AZ491" s="661"/>
      <c r="BA491" s="661"/>
      <c r="BB491" s="661"/>
      <c r="BC491" s="661"/>
      <c r="BD491" s="661"/>
      <c r="BE491" s="661"/>
      <c r="BF491" s="661"/>
    </row>
    <row r="492" spans="1:58" ht="62.25" x14ac:dyDescent="0.9">
      <c r="A492" s="430">
        <v>24</v>
      </c>
      <c r="B492" s="776">
        <f>DATOS!F31</f>
        <v>0</v>
      </c>
      <c r="C492" s="491">
        <v>5</v>
      </c>
      <c r="D492" s="492">
        <v>5</v>
      </c>
      <c r="E492" s="492">
        <v>5</v>
      </c>
      <c r="F492" s="493">
        <v>5</v>
      </c>
      <c r="G492" s="417">
        <f t="shared" si="136"/>
        <v>5</v>
      </c>
      <c r="H492" s="491">
        <v>5</v>
      </c>
      <c r="I492" s="492">
        <v>5</v>
      </c>
      <c r="J492" s="492">
        <v>5</v>
      </c>
      <c r="K492" s="493">
        <v>5</v>
      </c>
      <c r="L492" s="417">
        <f t="shared" si="137"/>
        <v>5</v>
      </c>
      <c r="M492" s="404">
        <f t="shared" si="149"/>
        <v>5</v>
      </c>
      <c r="N492" s="401" t="str">
        <f t="shared" si="134"/>
        <v>C-</v>
      </c>
      <c r="O492" s="396"/>
      <c r="P492" s="491">
        <v>5</v>
      </c>
      <c r="Q492" s="492">
        <v>5</v>
      </c>
      <c r="R492" s="492">
        <v>5</v>
      </c>
      <c r="S492" s="493">
        <v>5</v>
      </c>
      <c r="T492" s="420">
        <f t="shared" si="139"/>
        <v>5</v>
      </c>
      <c r="U492" s="491">
        <v>5</v>
      </c>
      <c r="V492" s="492">
        <v>5</v>
      </c>
      <c r="W492" s="492">
        <v>5</v>
      </c>
      <c r="X492" s="493">
        <v>5</v>
      </c>
      <c r="Y492" s="417">
        <f t="shared" si="140"/>
        <v>5</v>
      </c>
      <c r="Z492" s="404">
        <f t="shared" si="150"/>
        <v>5</v>
      </c>
      <c r="AA492" s="401" t="str">
        <f t="shared" si="135"/>
        <v>C-</v>
      </c>
      <c r="AB492" s="423">
        <v>5</v>
      </c>
      <c r="AC492" s="632">
        <v>5</v>
      </c>
      <c r="AD492" s="412" t="str">
        <f t="shared" si="142"/>
        <v>C-</v>
      </c>
      <c r="AE492" s="408">
        <f t="shared" si="143"/>
        <v>5</v>
      </c>
      <c r="AF492" s="288"/>
      <c r="AG492" s="468">
        <f t="shared" si="144"/>
        <v>5</v>
      </c>
      <c r="AH492" s="480">
        <f t="shared" si="145"/>
        <v>3.5</v>
      </c>
      <c r="AI492" s="474">
        <f t="shared" si="146"/>
        <v>1.5</v>
      </c>
      <c r="AJ492" s="477" t="str">
        <f t="shared" si="147"/>
        <v>C-</v>
      </c>
      <c r="AK492" s="483">
        <f t="shared" si="148"/>
        <v>5</v>
      </c>
      <c r="AL492" s="661"/>
      <c r="AM492" s="661"/>
      <c r="AN492" s="661"/>
      <c r="AO492" s="661"/>
      <c r="AP492" s="661"/>
      <c r="AQ492" s="661"/>
      <c r="AR492" s="661"/>
      <c r="AS492" s="661"/>
      <c r="AT492" s="661"/>
      <c r="AU492" s="661"/>
      <c r="AV492" s="661"/>
      <c r="AW492" s="661"/>
      <c r="AX492" s="661"/>
      <c r="AY492" s="661"/>
      <c r="AZ492" s="661"/>
      <c r="BA492" s="661"/>
      <c r="BB492" s="661"/>
      <c r="BC492" s="661"/>
      <c r="BD492" s="661"/>
      <c r="BE492" s="661"/>
      <c r="BF492" s="661"/>
    </row>
    <row r="493" spans="1:58" ht="62.25" x14ac:dyDescent="0.9">
      <c r="A493" s="430">
        <v>25</v>
      </c>
      <c r="B493" s="776">
        <f>DATOS!F32</f>
        <v>0</v>
      </c>
      <c r="C493" s="491">
        <v>5</v>
      </c>
      <c r="D493" s="492">
        <v>5</v>
      </c>
      <c r="E493" s="492">
        <v>5</v>
      </c>
      <c r="F493" s="493">
        <v>5</v>
      </c>
      <c r="G493" s="417">
        <f t="shared" si="136"/>
        <v>5</v>
      </c>
      <c r="H493" s="491">
        <v>5</v>
      </c>
      <c r="I493" s="492">
        <v>5</v>
      </c>
      <c r="J493" s="492">
        <v>5</v>
      </c>
      <c r="K493" s="493">
        <v>5</v>
      </c>
      <c r="L493" s="417">
        <f t="shared" si="137"/>
        <v>5</v>
      </c>
      <c r="M493" s="404">
        <f t="shared" si="149"/>
        <v>5</v>
      </c>
      <c r="N493" s="401" t="str">
        <f t="shared" si="134"/>
        <v>C-</v>
      </c>
      <c r="O493" s="396"/>
      <c r="P493" s="491">
        <v>5</v>
      </c>
      <c r="Q493" s="492">
        <v>5</v>
      </c>
      <c r="R493" s="492">
        <v>5</v>
      </c>
      <c r="S493" s="493">
        <v>5</v>
      </c>
      <c r="T493" s="420">
        <f t="shared" si="139"/>
        <v>5</v>
      </c>
      <c r="U493" s="491">
        <v>5</v>
      </c>
      <c r="V493" s="492">
        <v>5</v>
      </c>
      <c r="W493" s="492">
        <v>5</v>
      </c>
      <c r="X493" s="493">
        <v>5</v>
      </c>
      <c r="Y493" s="417">
        <f t="shared" si="140"/>
        <v>5</v>
      </c>
      <c r="Z493" s="404">
        <f t="shared" si="150"/>
        <v>5</v>
      </c>
      <c r="AA493" s="401" t="str">
        <f t="shared" si="135"/>
        <v>C-</v>
      </c>
      <c r="AB493" s="423">
        <v>5</v>
      </c>
      <c r="AC493" s="632">
        <v>5</v>
      </c>
      <c r="AD493" s="412" t="str">
        <f t="shared" si="142"/>
        <v>C-</v>
      </c>
      <c r="AE493" s="408">
        <f t="shared" si="143"/>
        <v>5</v>
      </c>
      <c r="AF493" s="288"/>
      <c r="AG493" s="468">
        <f t="shared" si="144"/>
        <v>5</v>
      </c>
      <c r="AH493" s="480">
        <f t="shared" si="145"/>
        <v>3.5</v>
      </c>
      <c r="AI493" s="474">
        <f t="shared" si="146"/>
        <v>1.5</v>
      </c>
      <c r="AJ493" s="477" t="str">
        <f t="shared" si="147"/>
        <v>C-</v>
      </c>
      <c r="AK493" s="483">
        <f t="shared" si="148"/>
        <v>5</v>
      </c>
      <c r="AL493" s="661"/>
      <c r="AM493" s="661"/>
      <c r="AN493" s="661"/>
      <c r="AO493" s="661"/>
      <c r="AP493" s="661"/>
      <c r="AQ493" s="661"/>
      <c r="AR493" s="661"/>
      <c r="AS493" s="661"/>
      <c r="AT493" s="661"/>
      <c r="AU493" s="661"/>
      <c r="AV493" s="661"/>
      <c r="AW493" s="661"/>
      <c r="AX493" s="661"/>
      <c r="AY493" s="661"/>
      <c r="AZ493" s="661"/>
      <c r="BA493" s="661"/>
      <c r="BB493" s="661"/>
      <c r="BC493" s="661"/>
      <c r="BD493" s="661"/>
      <c r="BE493" s="661"/>
      <c r="BF493" s="661"/>
    </row>
    <row r="494" spans="1:58" ht="62.25" x14ac:dyDescent="0.9">
      <c r="A494" s="430">
        <v>26</v>
      </c>
      <c r="B494" s="776">
        <f>DATOS!F33</f>
        <v>0</v>
      </c>
      <c r="C494" s="491">
        <v>4</v>
      </c>
      <c r="D494" s="492">
        <v>4</v>
      </c>
      <c r="E494" s="492">
        <v>4</v>
      </c>
      <c r="F494" s="493">
        <v>4</v>
      </c>
      <c r="G494" s="417">
        <f t="shared" si="136"/>
        <v>4</v>
      </c>
      <c r="H494" s="491">
        <v>4</v>
      </c>
      <c r="I494" s="492">
        <v>4</v>
      </c>
      <c r="J494" s="492">
        <v>4</v>
      </c>
      <c r="K494" s="493">
        <v>4</v>
      </c>
      <c r="L494" s="417">
        <f t="shared" si="137"/>
        <v>4</v>
      </c>
      <c r="M494" s="404">
        <f t="shared" si="149"/>
        <v>4</v>
      </c>
      <c r="N494" s="401" t="str">
        <f t="shared" si="134"/>
        <v>D+</v>
      </c>
      <c r="O494" s="396"/>
      <c r="P494" s="491">
        <v>4</v>
      </c>
      <c r="Q494" s="492">
        <v>4</v>
      </c>
      <c r="R494" s="492">
        <v>4</v>
      </c>
      <c r="S494" s="493">
        <v>4</v>
      </c>
      <c r="T494" s="420">
        <f t="shared" si="139"/>
        <v>4</v>
      </c>
      <c r="U494" s="491">
        <v>4</v>
      </c>
      <c r="V494" s="492">
        <v>4</v>
      </c>
      <c r="W494" s="492">
        <v>4</v>
      </c>
      <c r="X494" s="493">
        <v>4</v>
      </c>
      <c r="Y494" s="417">
        <f t="shared" si="140"/>
        <v>4</v>
      </c>
      <c r="Z494" s="404">
        <f t="shared" si="150"/>
        <v>4</v>
      </c>
      <c r="AA494" s="401" t="str">
        <f t="shared" si="135"/>
        <v>D+</v>
      </c>
      <c r="AB494" s="423">
        <v>4</v>
      </c>
      <c r="AC494" s="632">
        <v>4</v>
      </c>
      <c r="AD494" s="412" t="str">
        <f t="shared" si="142"/>
        <v>D+</v>
      </c>
      <c r="AE494" s="408">
        <f t="shared" si="143"/>
        <v>4</v>
      </c>
      <c r="AF494" s="288"/>
      <c r="AG494" s="468">
        <f t="shared" si="144"/>
        <v>4</v>
      </c>
      <c r="AH494" s="480">
        <f t="shared" si="145"/>
        <v>2.8</v>
      </c>
      <c r="AI494" s="474">
        <f t="shared" si="146"/>
        <v>1.2</v>
      </c>
      <c r="AJ494" s="477" t="str">
        <f t="shared" si="147"/>
        <v>D+</v>
      </c>
      <c r="AK494" s="483">
        <f t="shared" si="148"/>
        <v>4</v>
      </c>
      <c r="AL494" s="661"/>
      <c r="AM494" s="661"/>
      <c r="AN494" s="661"/>
      <c r="AO494" s="661"/>
      <c r="AP494" s="661"/>
      <c r="AQ494" s="661"/>
      <c r="AR494" s="661"/>
      <c r="AS494" s="661"/>
      <c r="AT494" s="661"/>
      <c r="AU494" s="661"/>
      <c r="AV494" s="661"/>
      <c r="AW494" s="661"/>
      <c r="AX494" s="661"/>
      <c r="AY494" s="661"/>
      <c r="AZ494" s="661"/>
      <c r="BA494" s="661"/>
      <c r="BB494" s="661"/>
      <c r="BC494" s="661"/>
      <c r="BD494" s="661"/>
      <c r="BE494" s="661"/>
      <c r="BF494" s="661"/>
    </row>
    <row r="495" spans="1:58" ht="62.25" x14ac:dyDescent="0.9">
      <c r="A495" s="430">
        <v>27</v>
      </c>
      <c r="B495" s="776">
        <f>DATOS!F34</f>
        <v>0</v>
      </c>
      <c r="C495" s="491">
        <v>4</v>
      </c>
      <c r="D495" s="492">
        <v>4</v>
      </c>
      <c r="E495" s="492">
        <v>4</v>
      </c>
      <c r="F495" s="493">
        <v>4</v>
      </c>
      <c r="G495" s="417">
        <f t="shared" si="136"/>
        <v>4</v>
      </c>
      <c r="H495" s="491">
        <v>4</v>
      </c>
      <c r="I495" s="492">
        <v>4</v>
      </c>
      <c r="J495" s="492">
        <v>4</v>
      </c>
      <c r="K495" s="493">
        <v>4</v>
      </c>
      <c r="L495" s="417">
        <f t="shared" si="137"/>
        <v>4</v>
      </c>
      <c r="M495" s="404">
        <f t="shared" si="149"/>
        <v>4</v>
      </c>
      <c r="N495" s="401" t="str">
        <f t="shared" si="134"/>
        <v>D+</v>
      </c>
      <c r="O495" s="396"/>
      <c r="P495" s="491">
        <v>4</v>
      </c>
      <c r="Q495" s="492">
        <v>4</v>
      </c>
      <c r="R495" s="492">
        <v>4</v>
      </c>
      <c r="S495" s="493">
        <v>4</v>
      </c>
      <c r="T495" s="420">
        <f t="shared" si="139"/>
        <v>4</v>
      </c>
      <c r="U495" s="491">
        <v>4</v>
      </c>
      <c r="V495" s="492">
        <v>4</v>
      </c>
      <c r="W495" s="492">
        <v>4</v>
      </c>
      <c r="X495" s="493">
        <v>4</v>
      </c>
      <c r="Y495" s="417">
        <f t="shared" si="140"/>
        <v>4</v>
      </c>
      <c r="Z495" s="404">
        <f t="shared" si="150"/>
        <v>4</v>
      </c>
      <c r="AA495" s="401" t="str">
        <f t="shared" si="135"/>
        <v>D+</v>
      </c>
      <c r="AB495" s="423">
        <v>4</v>
      </c>
      <c r="AC495" s="632">
        <v>4</v>
      </c>
      <c r="AD495" s="412" t="str">
        <f t="shared" si="142"/>
        <v>D+</v>
      </c>
      <c r="AE495" s="408">
        <f t="shared" si="143"/>
        <v>4</v>
      </c>
      <c r="AF495" s="288"/>
      <c r="AG495" s="468">
        <f t="shared" si="144"/>
        <v>4</v>
      </c>
      <c r="AH495" s="480">
        <f t="shared" si="145"/>
        <v>2.8</v>
      </c>
      <c r="AI495" s="474">
        <f t="shared" si="146"/>
        <v>1.2</v>
      </c>
      <c r="AJ495" s="477" t="str">
        <f t="shared" si="147"/>
        <v>D+</v>
      </c>
      <c r="AK495" s="483">
        <f t="shared" si="148"/>
        <v>4</v>
      </c>
      <c r="AL495" s="661"/>
      <c r="AM495" s="661"/>
      <c r="AN495" s="661"/>
      <c r="AO495" s="661"/>
      <c r="AP495" s="661"/>
      <c r="AQ495" s="661"/>
      <c r="AR495" s="661"/>
      <c r="AS495" s="661"/>
      <c r="AT495" s="661"/>
      <c r="AU495" s="661"/>
      <c r="AV495" s="661"/>
      <c r="AW495" s="661"/>
      <c r="AX495" s="661"/>
      <c r="AY495" s="661"/>
      <c r="AZ495" s="661"/>
      <c r="BA495" s="661"/>
      <c r="BB495" s="661"/>
      <c r="BC495" s="661"/>
      <c r="BD495" s="661"/>
      <c r="BE495" s="661"/>
      <c r="BF495" s="661"/>
    </row>
    <row r="496" spans="1:58" ht="62.25" x14ac:dyDescent="0.9">
      <c r="A496" s="430">
        <v>28</v>
      </c>
      <c r="B496" s="776">
        <f>DATOS!F35</f>
        <v>0</v>
      </c>
      <c r="C496" s="491">
        <v>4</v>
      </c>
      <c r="D496" s="492">
        <v>4</v>
      </c>
      <c r="E496" s="492">
        <v>4</v>
      </c>
      <c r="F496" s="493">
        <v>4</v>
      </c>
      <c r="G496" s="417">
        <f t="shared" si="136"/>
        <v>4</v>
      </c>
      <c r="H496" s="491">
        <v>4</v>
      </c>
      <c r="I496" s="492">
        <v>4</v>
      </c>
      <c r="J496" s="492">
        <v>4</v>
      </c>
      <c r="K496" s="493">
        <v>4</v>
      </c>
      <c r="L496" s="417">
        <f t="shared" si="137"/>
        <v>4</v>
      </c>
      <c r="M496" s="404">
        <f t="shared" si="149"/>
        <v>4</v>
      </c>
      <c r="N496" s="401" t="str">
        <f t="shared" si="134"/>
        <v>D+</v>
      </c>
      <c r="O496" s="396"/>
      <c r="P496" s="491">
        <v>4</v>
      </c>
      <c r="Q496" s="492">
        <v>4</v>
      </c>
      <c r="R496" s="492">
        <v>4</v>
      </c>
      <c r="S496" s="493">
        <v>4</v>
      </c>
      <c r="T496" s="420">
        <f t="shared" si="139"/>
        <v>4</v>
      </c>
      <c r="U496" s="491">
        <v>4</v>
      </c>
      <c r="V496" s="492">
        <v>4</v>
      </c>
      <c r="W496" s="492">
        <v>4</v>
      </c>
      <c r="X496" s="493">
        <v>4</v>
      </c>
      <c r="Y496" s="417">
        <f t="shared" si="140"/>
        <v>4</v>
      </c>
      <c r="Z496" s="404">
        <f t="shared" si="150"/>
        <v>4</v>
      </c>
      <c r="AA496" s="401" t="str">
        <f t="shared" si="135"/>
        <v>D+</v>
      </c>
      <c r="AB496" s="423">
        <v>4</v>
      </c>
      <c r="AC496" s="632">
        <v>4</v>
      </c>
      <c r="AD496" s="412" t="str">
        <f t="shared" si="142"/>
        <v>D+</v>
      </c>
      <c r="AE496" s="408">
        <f t="shared" si="143"/>
        <v>4</v>
      </c>
      <c r="AF496" s="288"/>
      <c r="AG496" s="468">
        <f t="shared" si="144"/>
        <v>4</v>
      </c>
      <c r="AH496" s="480">
        <f t="shared" si="145"/>
        <v>2.8</v>
      </c>
      <c r="AI496" s="474">
        <f t="shared" si="146"/>
        <v>1.2</v>
      </c>
      <c r="AJ496" s="477" t="str">
        <f t="shared" si="147"/>
        <v>D+</v>
      </c>
      <c r="AK496" s="483">
        <f t="shared" si="148"/>
        <v>4</v>
      </c>
      <c r="AL496" s="661"/>
      <c r="AM496" s="661"/>
      <c r="AN496" s="661"/>
      <c r="AO496" s="661"/>
      <c r="AP496" s="661"/>
      <c r="AQ496" s="661"/>
      <c r="AR496" s="661"/>
      <c r="AS496" s="661"/>
      <c r="AT496" s="661"/>
      <c r="AU496" s="661"/>
      <c r="AV496" s="661"/>
      <c r="AW496" s="661"/>
      <c r="AX496" s="661"/>
      <c r="AY496" s="661"/>
      <c r="AZ496" s="661"/>
      <c r="BA496" s="661"/>
      <c r="BB496" s="661"/>
      <c r="BC496" s="661"/>
      <c r="BD496" s="661"/>
      <c r="BE496" s="661"/>
      <c r="BF496" s="661"/>
    </row>
    <row r="497" spans="1:58" ht="62.25" x14ac:dyDescent="0.9">
      <c r="A497" s="430">
        <v>29</v>
      </c>
      <c r="B497" s="776">
        <f>DATOS!F36</f>
        <v>0</v>
      </c>
      <c r="C497" s="491">
        <v>5</v>
      </c>
      <c r="D497" s="492">
        <v>5</v>
      </c>
      <c r="E497" s="492">
        <v>5</v>
      </c>
      <c r="F497" s="493">
        <v>5</v>
      </c>
      <c r="G497" s="417">
        <f t="shared" si="136"/>
        <v>5</v>
      </c>
      <c r="H497" s="491">
        <v>5</v>
      </c>
      <c r="I497" s="492">
        <v>5</v>
      </c>
      <c r="J497" s="492">
        <v>5</v>
      </c>
      <c r="K497" s="493">
        <v>5</v>
      </c>
      <c r="L497" s="417">
        <f t="shared" si="137"/>
        <v>5</v>
      </c>
      <c r="M497" s="404">
        <f t="shared" si="149"/>
        <v>5</v>
      </c>
      <c r="N497" s="401" t="str">
        <f t="shared" si="134"/>
        <v>C-</v>
      </c>
      <c r="O497" s="396"/>
      <c r="P497" s="491">
        <v>5</v>
      </c>
      <c r="Q497" s="492">
        <v>5</v>
      </c>
      <c r="R497" s="492">
        <v>5</v>
      </c>
      <c r="S497" s="493">
        <v>5</v>
      </c>
      <c r="T497" s="420">
        <f t="shared" si="139"/>
        <v>5</v>
      </c>
      <c r="U497" s="491">
        <v>5</v>
      </c>
      <c r="V497" s="492">
        <v>5</v>
      </c>
      <c r="W497" s="492">
        <v>5</v>
      </c>
      <c r="X497" s="493">
        <v>5</v>
      </c>
      <c r="Y497" s="417">
        <f t="shared" si="140"/>
        <v>5</v>
      </c>
      <c r="Z497" s="404">
        <f t="shared" si="150"/>
        <v>5</v>
      </c>
      <c r="AA497" s="401" t="str">
        <f t="shared" si="135"/>
        <v>C-</v>
      </c>
      <c r="AB497" s="423">
        <v>5</v>
      </c>
      <c r="AC497" s="632">
        <v>5</v>
      </c>
      <c r="AD497" s="412" t="str">
        <f t="shared" si="142"/>
        <v>C-</v>
      </c>
      <c r="AE497" s="408">
        <f t="shared" si="143"/>
        <v>5</v>
      </c>
      <c r="AF497" s="288"/>
      <c r="AG497" s="468">
        <f t="shared" si="144"/>
        <v>5</v>
      </c>
      <c r="AH497" s="480">
        <f t="shared" si="145"/>
        <v>3.5</v>
      </c>
      <c r="AI497" s="474">
        <f t="shared" si="146"/>
        <v>1.5</v>
      </c>
      <c r="AJ497" s="477" t="str">
        <f t="shared" si="147"/>
        <v>C-</v>
      </c>
      <c r="AK497" s="483">
        <f t="shared" si="148"/>
        <v>5</v>
      </c>
      <c r="AL497" s="661"/>
      <c r="AM497" s="661"/>
      <c r="AN497" s="661"/>
      <c r="AO497" s="661"/>
      <c r="AP497" s="661"/>
      <c r="AQ497" s="661"/>
      <c r="AR497" s="661"/>
      <c r="AS497" s="661"/>
      <c r="AT497" s="661"/>
      <c r="AU497" s="661"/>
      <c r="AV497" s="661"/>
      <c r="AW497" s="661"/>
      <c r="AX497" s="661"/>
      <c r="AY497" s="661"/>
      <c r="AZ497" s="661"/>
      <c r="BA497" s="661"/>
      <c r="BB497" s="661"/>
      <c r="BC497" s="661"/>
      <c r="BD497" s="661"/>
      <c r="BE497" s="661"/>
      <c r="BF497" s="661"/>
    </row>
    <row r="498" spans="1:58" ht="62.25" x14ac:dyDescent="0.9">
      <c r="A498" s="430">
        <v>30</v>
      </c>
      <c r="B498" s="776">
        <f>DATOS!F37</f>
        <v>0</v>
      </c>
      <c r="C498" s="491">
        <v>3</v>
      </c>
      <c r="D498" s="492">
        <v>3</v>
      </c>
      <c r="E498" s="492">
        <v>3</v>
      </c>
      <c r="F498" s="493">
        <v>3</v>
      </c>
      <c r="G498" s="417">
        <f t="shared" si="136"/>
        <v>3</v>
      </c>
      <c r="H498" s="491">
        <v>3</v>
      </c>
      <c r="I498" s="492">
        <v>3</v>
      </c>
      <c r="J498" s="492">
        <v>3</v>
      </c>
      <c r="K498" s="493">
        <v>3</v>
      </c>
      <c r="L498" s="417">
        <f t="shared" si="137"/>
        <v>3</v>
      </c>
      <c r="M498" s="404">
        <f t="shared" si="149"/>
        <v>3</v>
      </c>
      <c r="N498" s="401" t="str">
        <f t="shared" si="134"/>
        <v>D-</v>
      </c>
      <c r="O498" s="396"/>
      <c r="P498" s="491">
        <v>3</v>
      </c>
      <c r="Q498" s="492">
        <v>3</v>
      </c>
      <c r="R498" s="492">
        <v>3</v>
      </c>
      <c r="S498" s="493">
        <v>3</v>
      </c>
      <c r="T498" s="420">
        <f t="shared" si="139"/>
        <v>3</v>
      </c>
      <c r="U498" s="491">
        <v>3</v>
      </c>
      <c r="V498" s="492">
        <v>3</v>
      </c>
      <c r="W498" s="492">
        <v>3</v>
      </c>
      <c r="X498" s="493">
        <v>3</v>
      </c>
      <c r="Y498" s="417">
        <f t="shared" si="140"/>
        <v>3</v>
      </c>
      <c r="Z498" s="404">
        <f t="shared" si="150"/>
        <v>3</v>
      </c>
      <c r="AA498" s="401" t="str">
        <f t="shared" si="135"/>
        <v>D-</v>
      </c>
      <c r="AB498" s="423">
        <v>3</v>
      </c>
      <c r="AC498" s="632">
        <v>3</v>
      </c>
      <c r="AD498" s="412" t="str">
        <f t="shared" si="142"/>
        <v>D-</v>
      </c>
      <c r="AE498" s="408">
        <f t="shared" si="143"/>
        <v>3</v>
      </c>
      <c r="AF498" s="288"/>
      <c r="AG498" s="468">
        <f t="shared" si="144"/>
        <v>3</v>
      </c>
      <c r="AH498" s="480">
        <f t="shared" si="145"/>
        <v>2.0999999999999996</v>
      </c>
      <c r="AI498" s="474">
        <f t="shared" si="146"/>
        <v>0.89999999999999991</v>
      </c>
      <c r="AJ498" s="477" t="str">
        <f t="shared" si="147"/>
        <v>D-</v>
      </c>
      <c r="AK498" s="483">
        <f t="shared" si="148"/>
        <v>2.9999999999999996</v>
      </c>
      <c r="AL498" s="661"/>
      <c r="AM498" s="661"/>
      <c r="AN498" s="661"/>
      <c r="AO498" s="661"/>
      <c r="AP498" s="661"/>
      <c r="AQ498" s="661"/>
      <c r="AR498" s="661"/>
      <c r="AS498" s="661"/>
      <c r="AT498" s="661"/>
      <c r="AU498" s="661"/>
      <c r="AV498" s="661"/>
      <c r="AW498" s="661"/>
      <c r="AX498" s="661"/>
      <c r="AY498" s="661"/>
      <c r="AZ498" s="661"/>
      <c r="BA498" s="661"/>
      <c r="BB498" s="661"/>
      <c r="BC498" s="661"/>
      <c r="BD498" s="661"/>
      <c r="BE498" s="661"/>
      <c r="BF498" s="661"/>
    </row>
    <row r="499" spans="1:58" ht="62.25" x14ac:dyDescent="0.9">
      <c r="A499" s="430">
        <v>31</v>
      </c>
      <c r="B499" s="776">
        <f>DATOS!F38</f>
        <v>0</v>
      </c>
      <c r="C499" s="491">
        <v>3</v>
      </c>
      <c r="D499" s="492">
        <v>3</v>
      </c>
      <c r="E499" s="492">
        <v>3</v>
      </c>
      <c r="F499" s="493">
        <v>3</v>
      </c>
      <c r="G499" s="417">
        <f t="shared" si="136"/>
        <v>3</v>
      </c>
      <c r="H499" s="491">
        <v>3</v>
      </c>
      <c r="I499" s="492">
        <v>3</v>
      </c>
      <c r="J499" s="492">
        <v>3</v>
      </c>
      <c r="K499" s="493">
        <v>3</v>
      </c>
      <c r="L499" s="417">
        <f t="shared" si="137"/>
        <v>3</v>
      </c>
      <c r="M499" s="404">
        <f t="shared" si="149"/>
        <v>3</v>
      </c>
      <c r="N499" s="401" t="str">
        <f t="shared" si="134"/>
        <v>D-</v>
      </c>
      <c r="O499" s="396"/>
      <c r="P499" s="491">
        <v>3</v>
      </c>
      <c r="Q499" s="492">
        <v>3</v>
      </c>
      <c r="R499" s="492">
        <v>3</v>
      </c>
      <c r="S499" s="493">
        <v>3</v>
      </c>
      <c r="T499" s="420">
        <f t="shared" si="139"/>
        <v>3</v>
      </c>
      <c r="U499" s="491">
        <v>3</v>
      </c>
      <c r="V499" s="492">
        <v>3</v>
      </c>
      <c r="W499" s="492">
        <v>3</v>
      </c>
      <c r="X499" s="493">
        <v>3</v>
      </c>
      <c r="Y499" s="417">
        <f t="shared" si="140"/>
        <v>3</v>
      </c>
      <c r="Z499" s="404">
        <f t="shared" si="150"/>
        <v>3</v>
      </c>
      <c r="AA499" s="401" t="str">
        <f t="shared" si="135"/>
        <v>D-</v>
      </c>
      <c r="AB499" s="423">
        <v>3</v>
      </c>
      <c r="AC499" s="632">
        <v>3</v>
      </c>
      <c r="AD499" s="412" t="str">
        <f t="shared" si="142"/>
        <v>D-</v>
      </c>
      <c r="AE499" s="408">
        <f t="shared" si="143"/>
        <v>3</v>
      </c>
      <c r="AF499" s="288"/>
      <c r="AG499" s="468">
        <f t="shared" si="144"/>
        <v>3</v>
      </c>
      <c r="AH499" s="480">
        <f t="shared" si="145"/>
        <v>2.0999999999999996</v>
      </c>
      <c r="AI499" s="474">
        <f t="shared" si="146"/>
        <v>0.89999999999999991</v>
      </c>
      <c r="AJ499" s="477" t="str">
        <f t="shared" si="147"/>
        <v>D-</v>
      </c>
      <c r="AK499" s="483">
        <f t="shared" si="148"/>
        <v>2.9999999999999996</v>
      </c>
      <c r="AL499" s="661"/>
      <c r="AM499" s="661"/>
      <c r="AN499" s="661"/>
      <c r="AO499" s="661"/>
      <c r="AP499" s="661"/>
      <c r="AQ499" s="661"/>
      <c r="AR499" s="661"/>
      <c r="AS499" s="661"/>
      <c r="AT499" s="661"/>
      <c r="AU499" s="661"/>
      <c r="AV499" s="661"/>
      <c r="AW499" s="661"/>
      <c r="AX499" s="661"/>
      <c r="AY499" s="661"/>
      <c r="AZ499" s="661"/>
      <c r="BA499" s="661"/>
      <c r="BB499" s="661"/>
      <c r="BC499" s="661"/>
      <c r="BD499" s="661"/>
      <c r="BE499" s="661"/>
      <c r="BF499" s="661"/>
    </row>
    <row r="500" spans="1:58" ht="62.25" x14ac:dyDescent="0.9">
      <c r="A500" s="430">
        <v>32</v>
      </c>
      <c r="B500" s="776">
        <f>DATOS!F39</f>
        <v>0</v>
      </c>
      <c r="C500" s="491">
        <v>3</v>
      </c>
      <c r="D500" s="492">
        <v>3</v>
      </c>
      <c r="E500" s="492">
        <v>3</v>
      </c>
      <c r="F500" s="493">
        <v>3</v>
      </c>
      <c r="G500" s="417">
        <f t="shared" si="136"/>
        <v>3</v>
      </c>
      <c r="H500" s="491">
        <v>3</v>
      </c>
      <c r="I500" s="492">
        <v>3</v>
      </c>
      <c r="J500" s="492">
        <v>3</v>
      </c>
      <c r="K500" s="493">
        <v>3</v>
      </c>
      <c r="L500" s="417">
        <f t="shared" si="137"/>
        <v>3</v>
      </c>
      <c r="M500" s="404">
        <f t="shared" si="149"/>
        <v>3</v>
      </c>
      <c r="N500" s="401" t="str">
        <f t="shared" si="134"/>
        <v>D-</v>
      </c>
      <c r="O500" s="396"/>
      <c r="P500" s="491">
        <v>3</v>
      </c>
      <c r="Q500" s="492">
        <v>3</v>
      </c>
      <c r="R500" s="492">
        <v>3</v>
      </c>
      <c r="S500" s="493">
        <v>3</v>
      </c>
      <c r="T500" s="420">
        <f t="shared" si="139"/>
        <v>3</v>
      </c>
      <c r="U500" s="491">
        <v>3</v>
      </c>
      <c r="V500" s="492">
        <v>3</v>
      </c>
      <c r="W500" s="492">
        <v>3</v>
      </c>
      <c r="X500" s="493">
        <v>3</v>
      </c>
      <c r="Y500" s="417">
        <f t="shared" si="140"/>
        <v>3</v>
      </c>
      <c r="Z500" s="404">
        <f t="shared" si="150"/>
        <v>3</v>
      </c>
      <c r="AA500" s="401" t="str">
        <f t="shared" si="135"/>
        <v>D-</v>
      </c>
      <c r="AB500" s="423">
        <v>3</v>
      </c>
      <c r="AC500" s="632">
        <v>3</v>
      </c>
      <c r="AD500" s="412" t="str">
        <f t="shared" si="142"/>
        <v>D-</v>
      </c>
      <c r="AE500" s="408">
        <f t="shared" si="143"/>
        <v>3</v>
      </c>
      <c r="AF500" s="288"/>
      <c r="AG500" s="468">
        <f t="shared" si="144"/>
        <v>3</v>
      </c>
      <c r="AH500" s="480">
        <f t="shared" si="145"/>
        <v>2.0999999999999996</v>
      </c>
      <c r="AI500" s="474">
        <f t="shared" si="146"/>
        <v>0.89999999999999991</v>
      </c>
      <c r="AJ500" s="477" t="str">
        <f t="shared" si="147"/>
        <v>D-</v>
      </c>
      <c r="AK500" s="483">
        <f t="shared" si="148"/>
        <v>2.9999999999999996</v>
      </c>
      <c r="AL500" s="661"/>
      <c r="AM500" s="661"/>
      <c r="AN500" s="661"/>
      <c r="AO500" s="661"/>
      <c r="AP500" s="661"/>
      <c r="AQ500" s="661"/>
      <c r="AR500" s="661"/>
      <c r="AS500" s="661"/>
      <c r="AT500" s="661"/>
      <c r="AU500" s="661"/>
      <c r="AV500" s="661"/>
      <c r="AW500" s="661"/>
      <c r="AX500" s="661"/>
      <c r="AY500" s="661"/>
      <c r="AZ500" s="661"/>
      <c r="BA500" s="661"/>
      <c r="BB500" s="661"/>
      <c r="BC500" s="661"/>
      <c r="BD500" s="661"/>
      <c r="BE500" s="661"/>
      <c r="BF500" s="661"/>
    </row>
    <row r="501" spans="1:58" ht="62.25" x14ac:dyDescent="0.9">
      <c r="A501" s="430">
        <v>33</v>
      </c>
      <c r="B501" s="776">
        <f>DATOS!F40</f>
        <v>0</v>
      </c>
      <c r="C501" s="491">
        <v>4</v>
      </c>
      <c r="D501" s="492">
        <v>4</v>
      </c>
      <c r="E501" s="492">
        <v>4</v>
      </c>
      <c r="F501" s="493">
        <v>4</v>
      </c>
      <c r="G501" s="417">
        <f t="shared" si="136"/>
        <v>4</v>
      </c>
      <c r="H501" s="491">
        <v>4</v>
      </c>
      <c r="I501" s="492">
        <v>4</v>
      </c>
      <c r="J501" s="492">
        <v>4</v>
      </c>
      <c r="K501" s="493">
        <v>4</v>
      </c>
      <c r="L501" s="417">
        <f t="shared" si="137"/>
        <v>4</v>
      </c>
      <c r="M501" s="404">
        <f t="shared" si="149"/>
        <v>4</v>
      </c>
      <c r="N501" s="401" t="str">
        <f t="shared" si="134"/>
        <v>D+</v>
      </c>
      <c r="O501" s="396"/>
      <c r="P501" s="491">
        <v>4</v>
      </c>
      <c r="Q501" s="492">
        <v>4</v>
      </c>
      <c r="R501" s="492">
        <v>4</v>
      </c>
      <c r="S501" s="493">
        <v>4</v>
      </c>
      <c r="T501" s="420">
        <f t="shared" si="139"/>
        <v>4</v>
      </c>
      <c r="U501" s="491">
        <v>4</v>
      </c>
      <c r="V501" s="492">
        <v>4</v>
      </c>
      <c r="W501" s="492">
        <v>4</v>
      </c>
      <c r="X501" s="493">
        <v>4</v>
      </c>
      <c r="Y501" s="417">
        <f t="shared" si="140"/>
        <v>4</v>
      </c>
      <c r="Z501" s="404">
        <f t="shared" si="150"/>
        <v>4</v>
      </c>
      <c r="AA501" s="401" t="str">
        <f t="shared" si="135"/>
        <v>D+</v>
      </c>
      <c r="AB501" s="423">
        <v>4</v>
      </c>
      <c r="AC501" s="632">
        <v>4</v>
      </c>
      <c r="AD501" s="412" t="str">
        <f t="shared" si="142"/>
        <v>D+</v>
      </c>
      <c r="AE501" s="408">
        <f t="shared" si="143"/>
        <v>4</v>
      </c>
      <c r="AF501" s="288"/>
      <c r="AG501" s="468">
        <f t="shared" si="144"/>
        <v>4</v>
      </c>
      <c r="AH501" s="480">
        <f t="shared" si="145"/>
        <v>2.8</v>
      </c>
      <c r="AI501" s="474">
        <f t="shared" si="146"/>
        <v>1.2</v>
      </c>
      <c r="AJ501" s="477" t="str">
        <f t="shared" si="147"/>
        <v>D+</v>
      </c>
      <c r="AK501" s="483">
        <f t="shared" si="148"/>
        <v>4</v>
      </c>
      <c r="AL501" s="661"/>
      <c r="AM501" s="661"/>
      <c r="AN501" s="661"/>
      <c r="AO501" s="661"/>
      <c r="AP501" s="661"/>
      <c r="AQ501" s="661"/>
      <c r="AR501" s="661"/>
      <c r="AS501" s="661"/>
      <c r="AT501" s="661"/>
      <c r="AU501" s="661"/>
      <c r="AV501" s="661"/>
      <c r="AW501" s="661"/>
      <c r="AX501" s="661"/>
      <c r="AY501" s="661"/>
      <c r="AZ501" s="661"/>
      <c r="BA501" s="661"/>
      <c r="BB501" s="661"/>
      <c r="BC501" s="661"/>
      <c r="BD501" s="661"/>
      <c r="BE501" s="661"/>
      <c r="BF501" s="661"/>
    </row>
    <row r="502" spans="1:58" ht="62.25" x14ac:dyDescent="0.9">
      <c r="A502" s="430">
        <v>34</v>
      </c>
      <c r="B502" s="776">
        <f>DATOS!F41</f>
        <v>0</v>
      </c>
      <c r="C502" s="491">
        <v>2</v>
      </c>
      <c r="D502" s="492">
        <v>2</v>
      </c>
      <c r="E502" s="492">
        <v>2</v>
      </c>
      <c r="F502" s="493">
        <v>2</v>
      </c>
      <c r="G502" s="417">
        <f t="shared" si="136"/>
        <v>2</v>
      </c>
      <c r="H502" s="491">
        <v>2</v>
      </c>
      <c r="I502" s="492">
        <v>2</v>
      </c>
      <c r="J502" s="492">
        <v>2</v>
      </c>
      <c r="K502" s="493">
        <v>2</v>
      </c>
      <c r="L502" s="417">
        <f t="shared" si="137"/>
        <v>2</v>
      </c>
      <c r="M502" s="404">
        <f t="shared" si="149"/>
        <v>2</v>
      </c>
      <c r="N502" s="401" t="str">
        <f t="shared" si="134"/>
        <v>E+</v>
      </c>
      <c r="O502" s="396"/>
      <c r="P502" s="491">
        <v>2</v>
      </c>
      <c r="Q502" s="492">
        <v>2</v>
      </c>
      <c r="R502" s="492">
        <v>2</v>
      </c>
      <c r="S502" s="493">
        <v>2</v>
      </c>
      <c r="T502" s="420">
        <f t="shared" si="139"/>
        <v>2</v>
      </c>
      <c r="U502" s="491">
        <v>2</v>
      </c>
      <c r="V502" s="492">
        <v>2</v>
      </c>
      <c r="W502" s="492">
        <v>2</v>
      </c>
      <c r="X502" s="493">
        <v>2</v>
      </c>
      <c r="Y502" s="417">
        <f t="shared" si="140"/>
        <v>2</v>
      </c>
      <c r="Z502" s="404">
        <f t="shared" si="150"/>
        <v>2</v>
      </c>
      <c r="AA502" s="401" t="str">
        <f t="shared" si="135"/>
        <v>E+</v>
      </c>
      <c r="AB502" s="423">
        <v>2</v>
      </c>
      <c r="AC502" s="632">
        <v>2</v>
      </c>
      <c r="AD502" s="412" t="str">
        <f t="shared" si="142"/>
        <v>E+</v>
      </c>
      <c r="AE502" s="408">
        <f t="shared" si="143"/>
        <v>2</v>
      </c>
      <c r="AF502" s="288"/>
      <c r="AG502" s="468">
        <f t="shared" si="144"/>
        <v>2</v>
      </c>
      <c r="AH502" s="480">
        <f t="shared" si="145"/>
        <v>1.4</v>
      </c>
      <c r="AI502" s="474">
        <f t="shared" si="146"/>
        <v>0.6</v>
      </c>
      <c r="AJ502" s="477" t="str">
        <f t="shared" si="147"/>
        <v>E+</v>
      </c>
      <c r="AK502" s="483">
        <f t="shared" si="148"/>
        <v>2</v>
      </c>
      <c r="AL502" s="661"/>
      <c r="AM502" s="661"/>
      <c r="AN502" s="661"/>
      <c r="AO502" s="661"/>
      <c r="AP502" s="661"/>
      <c r="AQ502" s="661"/>
      <c r="AR502" s="661"/>
      <c r="AS502" s="661"/>
      <c r="AT502" s="661"/>
      <c r="AU502" s="661"/>
      <c r="AV502" s="661"/>
      <c r="AW502" s="661"/>
      <c r="AX502" s="661"/>
      <c r="AY502" s="661"/>
      <c r="AZ502" s="661"/>
      <c r="BA502" s="661"/>
      <c r="BB502" s="661"/>
      <c r="BC502" s="661"/>
      <c r="BD502" s="661"/>
      <c r="BE502" s="661"/>
      <c r="BF502" s="661"/>
    </row>
    <row r="503" spans="1:58" ht="62.25" x14ac:dyDescent="0.9">
      <c r="A503" s="430">
        <v>35</v>
      </c>
      <c r="B503" s="776">
        <f>DATOS!F42</f>
        <v>0</v>
      </c>
      <c r="C503" s="491">
        <v>2</v>
      </c>
      <c r="D503" s="492">
        <v>2</v>
      </c>
      <c r="E503" s="492">
        <v>2</v>
      </c>
      <c r="F503" s="493">
        <v>2</v>
      </c>
      <c r="G503" s="417">
        <f t="shared" si="136"/>
        <v>2</v>
      </c>
      <c r="H503" s="491">
        <v>2</v>
      </c>
      <c r="I503" s="492">
        <v>2</v>
      </c>
      <c r="J503" s="492">
        <v>2</v>
      </c>
      <c r="K503" s="493">
        <v>2</v>
      </c>
      <c r="L503" s="417">
        <f t="shared" si="137"/>
        <v>2</v>
      </c>
      <c r="M503" s="404">
        <f t="shared" si="149"/>
        <v>2</v>
      </c>
      <c r="N503" s="401" t="str">
        <f t="shared" si="134"/>
        <v>E+</v>
      </c>
      <c r="O503" s="396"/>
      <c r="P503" s="491">
        <v>2</v>
      </c>
      <c r="Q503" s="492">
        <v>2</v>
      </c>
      <c r="R503" s="492">
        <v>2</v>
      </c>
      <c r="S503" s="493">
        <v>2</v>
      </c>
      <c r="T503" s="420">
        <f t="shared" si="139"/>
        <v>2</v>
      </c>
      <c r="U503" s="491">
        <v>2</v>
      </c>
      <c r="V503" s="492">
        <v>2</v>
      </c>
      <c r="W503" s="492">
        <v>2</v>
      </c>
      <c r="X503" s="493">
        <v>2</v>
      </c>
      <c r="Y503" s="417">
        <f t="shared" si="140"/>
        <v>2</v>
      </c>
      <c r="Z503" s="404">
        <f t="shared" si="150"/>
        <v>2</v>
      </c>
      <c r="AA503" s="401" t="str">
        <f t="shared" si="135"/>
        <v>E+</v>
      </c>
      <c r="AB503" s="423">
        <v>2</v>
      </c>
      <c r="AC503" s="632">
        <v>2</v>
      </c>
      <c r="AD503" s="412" t="str">
        <f t="shared" si="142"/>
        <v>E+</v>
      </c>
      <c r="AE503" s="408">
        <f t="shared" si="143"/>
        <v>2</v>
      </c>
      <c r="AF503" s="288"/>
      <c r="AG503" s="468">
        <f t="shared" si="144"/>
        <v>2</v>
      </c>
      <c r="AH503" s="480">
        <f t="shared" si="145"/>
        <v>1.4</v>
      </c>
      <c r="AI503" s="474">
        <f t="shared" si="146"/>
        <v>0.6</v>
      </c>
      <c r="AJ503" s="477" t="str">
        <f t="shared" si="147"/>
        <v>E+</v>
      </c>
      <c r="AK503" s="483">
        <f t="shared" si="148"/>
        <v>2</v>
      </c>
      <c r="AL503" s="661"/>
      <c r="AM503" s="661"/>
      <c r="AN503" s="661"/>
      <c r="AO503" s="661"/>
      <c r="AP503" s="661"/>
      <c r="AQ503" s="661"/>
      <c r="AR503" s="661"/>
      <c r="AS503" s="661"/>
      <c r="AT503" s="661"/>
      <c r="AU503" s="661"/>
      <c r="AV503" s="661"/>
      <c r="AW503" s="661"/>
      <c r="AX503" s="661"/>
      <c r="AY503" s="661"/>
      <c r="AZ503" s="661"/>
      <c r="BA503" s="661"/>
      <c r="BB503" s="661"/>
      <c r="BC503" s="661"/>
      <c r="BD503" s="661"/>
      <c r="BE503" s="661"/>
      <c r="BF503" s="661"/>
    </row>
    <row r="504" spans="1:58" ht="62.25" x14ac:dyDescent="0.9">
      <c r="A504" s="430">
        <v>36</v>
      </c>
      <c r="B504" s="776">
        <f>DATOS!F43</f>
        <v>0</v>
      </c>
      <c r="C504" s="491">
        <v>2</v>
      </c>
      <c r="D504" s="492">
        <v>2</v>
      </c>
      <c r="E504" s="492">
        <v>2</v>
      </c>
      <c r="F504" s="493">
        <v>2</v>
      </c>
      <c r="G504" s="417">
        <f t="shared" si="136"/>
        <v>2</v>
      </c>
      <c r="H504" s="491">
        <v>2</v>
      </c>
      <c r="I504" s="492">
        <v>2</v>
      </c>
      <c r="J504" s="492">
        <v>2</v>
      </c>
      <c r="K504" s="493">
        <v>2</v>
      </c>
      <c r="L504" s="417">
        <f t="shared" si="137"/>
        <v>2</v>
      </c>
      <c r="M504" s="404">
        <f t="shared" si="149"/>
        <v>2</v>
      </c>
      <c r="N504" s="401" t="str">
        <f t="shared" si="134"/>
        <v>E+</v>
      </c>
      <c r="O504" s="396"/>
      <c r="P504" s="491">
        <v>2</v>
      </c>
      <c r="Q504" s="492">
        <v>2</v>
      </c>
      <c r="R504" s="492">
        <v>2</v>
      </c>
      <c r="S504" s="493">
        <v>2</v>
      </c>
      <c r="T504" s="420">
        <f t="shared" si="139"/>
        <v>2</v>
      </c>
      <c r="U504" s="491">
        <v>2</v>
      </c>
      <c r="V504" s="492">
        <v>2</v>
      </c>
      <c r="W504" s="492">
        <v>2</v>
      </c>
      <c r="X504" s="493">
        <v>2</v>
      </c>
      <c r="Y504" s="417">
        <f t="shared" si="140"/>
        <v>2</v>
      </c>
      <c r="Z504" s="404">
        <f t="shared" si="150"/>
        <v>2</v>
      </c>
      <c r="AA504" s="401" t="str">
        <f t="shared" si="135"/>
        <v>E+</v>
      </c>
      <c r="AB504" s="423">
        <v>2</v>
      </c>
      <c r="AC504" s="632">
        <v>2</v>
      </c>
      <c r="AD504" s="412" t="str">
        <f t="shared" si="142"/>
        <v>E+</v>
      </c>
      <c r="AE504" s="408">
        <f t="shared" si="143"/>
        <v>2</v>
      </c>
      <c r="AF504" s="288"/>
      <c r="AG504" s="468">
        <f t="shared" si="144"/>
        <v>2</v>
      </c>
      <c r="AH504" s="480">
        <f t="shared" si="145"/>
        <v>1.4</v>
      </c>
      <c r="AI504" s="474">
        <f t="shared" si="146"/>
        <v>0.6</v>
      </c>
      <c r="AJ504" s="477" t="str">
        <f t="shared" si="147"/>
        <v>E+</v>
      </c>
      <c r="AK504" s="483">
        <f t="shared" si="148"/>
        <v>2</v>
      </c>
      <c r="AL504" s="661"/>
      <c r="AM504" s="661"/>
      <c r="AN504" s="661"/>
      <c r="AO504" s="661"/>
      <c r="AP504" s="661"/>
      <c r="AQ504" s="661"/>
      <c r="AR504" s="661"/>
      <c r="AS504" s="661"/>
      <c r="AT504" s="661"/>
      <c r="AU504" s="661"/>
      <c r="AV504" s="661"/>
      <c r="AW504" s="661"/>
      <c r="AX504" s="661"/>
      <c r="AY504" s="661"/>
      <c r="AZ504" s="661"/>
      <c r="BA504" s="661"/>
      <c r="BB504" s="661"/>
      <c r="BC504" s="661"/>
      <c r="BD504" s="661"/>
      <c r="BE504" s="661"/>
      <c r="BF504" s="661"/>
    </row>
    <row r="505" spans="1:58" ht="62.25" x14ac:dyDescent="0.9">
      <c r="A505" s="430">
        <v>37</v>
      </c>
      <c r="B505" s="776">
        <f>DATOS!F44</f>
        <v>0</v>
      </c>
      <c r="C505" s="491">
        <v>1</v>
      </c>
      <c r="D505" s="492">
        <v>1</v>
      </c>
      <c r="E505" s="492">
        <v>1</v>
      </c>
      <c r="F505" s="493">
        <v>1</v>
      </c>
      <c r="G505" s="417">
        <f t="shared" si="136"/>
        <v>1</v>
      </c>
      <c r="H505" s="491">
        <v>1</v>
      </c>
      <c r="I505" s="492">
        <v>1</v>
      </c>
      <c r="J505" s="492">
        <v>1</v>
      </c>
      <c r="K505" s="493">
        <v>1</v>
      </c>
      <c r="L505" s="417">
        <f t="shared" si="137"/>
        <v>1</v>
      </c>
      <c r="M505" s="404">
        <f t="shared" si="149"/>
        <v>1</v>
      </c>
      <c r="N505" s="401" t="str">
        <f t="shared" si="134"/>
        <v>E-</v>
      </c>
      <c r="O505" s="396"/>
      <c r="P505" s="491">
        <v>1</v>
      </c>
      <c r="Q505" s="492">
        <v>1</v>
      </c>
      <c r="R505" s="492">
        <v>1</v>
      </c>
      <c r="S505" s="493">
        <v>1</v>
      </c>
      <c r="T505" s="420">
        <f t="shared" si="139"/>
        <v>1</v>
      </c>
      <c r="U505" s="491">
        <v>1</v>
      </c>
      <c r="V505" s="492">
        <v>1</v>
      </c>
      <c r="W505" s="492">
        <v>1</v>
      </c>
      <c r="X505" s="493">
        <v>1</v>
      </c>
      <c r="Y505" s="417">
        <f t="shared" si="140"/>
        <v>1</v>
      </c>
      <c r="Z505" s="404">
        <f t="shared" si="150"/>
        <v>1</v>
      </c>
      <c r="AA505" s="401" t="str">
        <f t="shared" si="135"/>
        <v>E-</v>
      </c>
      <c r="AB505" s="423">
        <v>1</v>
      </c>
      <c r="AC505" s="632">
        <v>1</v>
      </c>
      <c r="AD505" s="412" t="str">
        <f t="shared" si="142"/>
        <v>E-</v>
      </c>
      <c r="AE505" s="408">
        <f t="shared" si="143"/>
        <v>1</v>
      </c>
      <c r="AF505" s="288"/>
      <c r="AG505" s="468">
        <f t="shared" si="144"/>
        <v>1</v>
      </c>
      <c r="AH505" s="480">
        <f t="shared" si="145"/>
        <v>0.7</v>
      </c>
      <c r="AI505" s="474">
        <f t="shared" si="146"/>
        <v>0.3</v>
      </c>
      <c r="AJ505" s="477" t="str">
        <f t="shared" si="147"/>
        <v>E-</v>
      </c>
      <c r="AK505" s="483">
        <f t="shared" si="148"/>
        <v>1</v>
      </c>
      <c r="AL505" s="661"/>
      <c r="AM505" s="661"/>
      <c r="AN505" s="661"/>
      <c r="AO505" s="661"/>
      <c r="AP505" s="661"/>
      <c r="AQ505" s="661"/>
      <c r="AR505" s="661"/>
      <c r="AS505" s="661"/>
      <c r="AT505" s="661"/>
      <c r="AU505" s="661"/>
      <c r="AV505" s="661"/>
      <c r="AW505" s="661"/>
      <c r="AX505" s="661"/>
      <c r="AY505" s="661"/>
      <c r="AZ505" s="661"/>
      <c r="BA505" s="661"/>
      <c r="BB505" s="661"/>
      <c r="BC505" s="661"/>
      <c r="BD505" s="661"/>
      <c r="BE505" s="661"/>
      <c r="BF505" s="661"/>
    </row>
    <row r="506" spans="1:58" ht="62.25" x14ac:dyDescent="0.9">
      <c r="A506" s="430">
        <v>38</v>
      </c>
      <c r="B506" s="776">
        <f>DATOS!F45</f>
        <v>0</v>
      </c>
      <c r="C506" s="491">
        <v>1</v>
      </c>
      <c r="D506" s="492">
        <v>1</v>
      </c>
      <c r="E506" s="492">
        <v>1</v>
      </c>
      <c r="F506" s="493">
        <v>1</v>
      </c>
      <c r="G506" s="417">
        <f t="shared" si="136"/>
        <v>1</v>
      </c>
      <c r="H506" s="491">
        <v>1</v>
      </c>
      <c r="I506" s="492">
        <v>1</v>
      </c>
      <c r="J506" s="492">
        <v>1</v>
      </c>
      <c r="K506" s="493">
        <v>1</v>
      </c>
      <c r="L506" s="417">
        <f t="shared" si="137"/>
        <v>1</v>
      </c>
      <c r="M506" s="404">
        <f t="shared" si="149"/>
        <v>1</v>
      </c>
      <c r="N506" s="401" t="str">
        <f t="shared" si="134"/>
        <v>E-</v>
      </c>
      <c r="O506" s="396"/>
      <c r="P506" s="491">
        <v>1</v>
      </c>
      <c r="Q506" s="492">
        <v>1</v>
      </c>
      <c r="R506" s="492">
        <v>1</v>
      </c>
      <c r="S506" s="493">
        <v>1</v>
      </c>
      <c r="T506" s="420">
        <f t="shared" si="139"/>
        <v>1</v>
      </c>
      <c r="U506" s="491">
        <v>1</v>
      </c>
      <c r="V506" s="492">
        <v>1</v>
      </c>
      <c r="W506" s="492">
        <v>1</v>
      </c>
      <c r="X506" s="493">
        <v>1</v>
      </c>
      <c r="Y506" s="417">
        <f t="shared" si="140"/>
        <v>1</v>
      </c>
      <c r="Z506" s="404">
        <f t="shared" si="150"/>
        <v>1</v>
      </c>
      <c r="AA506" s="401" t="str">
        <f t="shared" si="135"/>
        <v>E-</v>
      </c>
      <c r="AB506" s="423">
        <v>1</v>
      </c>
      <c r="AC506" s="632">
        <v>1</v>
      </c>
      <c r="AD506" s="412" t="str">
        <f t="shared" si="142"/>
        <v>E-</v>
      </c>
      <c r="AE506" s="408">
        <f t="shared" si="143"/>
        <v>1</v>
      </c>
      <c r="AF506" s="288"/>
      <c r="AG506" s="468">
        <f t="shared" si="144"/>
        <v>1</v>
      </c>
      <c r="AH506" s="480">
        <f t="shared" si="145"/>
        <v>0.7</v>
      </c>
      <c r="AI506" s="474">
        <f t="shared" si="146"/>
        <v>0.3</v>
      </c>
      <c r="AJ506" s="477" t="str">
        <f t="shared" si="147"/>
        <v>E-</v>
      </c>
      <c r="AK506" s="483">
        <f t="shared" si="148"/>
        <v>1</v>
      </c>
      <c r="AL506" s="661"/>
      <c r="AM506" s="661"/>
      <c r="AN506" s="661"/>
      <c r="AO506" s="661"/>
      <c r="AP506" s="661"/>
      <c r="AQ506" s="661"/>
      <c r="AR506" s="661"/>
      <c r="AS506" s="661"/>
      <c r="AT506" s="661"/>
      <c r="AU506" s="661"/>
      <c r="AV506" s="661"/>
      <c r="AW506" s="661"/>
      <c r="AX506" s="661"/>
      <c r="AY506" s="661"/>
      <c r="AZ506" s="661"/>
      <c r="BA506" s="661"/>
      <c r="BB506" s="661"/>
      <c r="BC506" s="661"/>
      <c r="BD506" s="661"/>
      <c r="BE506" s="661"/>
      <c r="BF506" s="661"/>
    </row>
    <row r="507" spans="1:58" ht="62.25" x14ac:dyDescent="0.9">
      <c r="A507" s="430">
        <v>39</v>
      </c>
      <c r="B507" s="776">
        <f>DATOS!F46</f>
        <v>0</v>
      </c>
      <c r="C507" s="491">
        <v>1</v>
      </c>
      <c r="D507" s="492">
        <v>1</v>
      </c>
      <c r="E507" s="492">
        <v>1</v>
      </c>
      <c r="F507" s="493">
        <v>1</v>
      </c>
      <c r="G507" s="417">
        <f t="shared" si="136"/>
        <v>1</v>
      </c>
      <c r="H507" s="491">
        <v>1</v>
      </c>
      <c r="I507" s="492">
        <v>1</v>
      </c>
      <c r="J507" s="492">
        <v>1</v>
      </c>
      <c r="K507" s="493">
        <v>1</v>
      </c>
      <c r="L507" s="417">
        <f t="shared" si="137"/>
        <v>1</v>
      </c>
      <c r="M507" s="404">
        <f t="shared" si="149"/>
        <v>1</v>
      </c>
      <c r="N507" s="401" t="str">
        <f t="shared" si="134"/>
        <v>E-</v>
      </c>
      <c r="O507" s="396"/>
      <c r="P507" s="491">
        <v>1</v>
      </c>
      <c r="Q507" s="492">
        <v>1</v>
      </c>
      <c r="R507" s="492">
        <v>1</v>
      </c>
      <c r="S507" s="493">
        <v>1</v>
      </c>
      <c r="T507" s="420">
        <f t="shared" si="139"/>
        <v>1</v>
      </c>
      <c r="U507" s="491">
        <v>1</v>
      </c>
      <c r="V507" s="492">
        <v>1</v>
      </c>
      <c r="W507" s="492">
        <v>1</v>
      </c>
      <c r="X507" s="493">
        <v>1</v>
      </c>
      <c r="Y507" s="417">
        <f t="shared" si="140"/>
        <v>1</v>
      </c>
      <c r="Z507" s="404">
        <f t="shared" si="150"/>
        <v>1</v>
      </c>
      <c r="AA507" s="401" t="str">
        <f t="shared" si="135"/>
        <v>E-</v>
      </c>
      <c r="AB507" s="423">
        <v>1</v>
      </c>
      <c r="AC507" s="632">
        <v>1</v>
      </c>
      <c r="AD507" s="412" t="str">
        <f t="shared" si="142"/>
        <v>E-</v>
      </c>
      <c r="AE507" s="408">
        <f t="shared" si="143"/>
        <v>1</v>
      </c>
      <c r="AF507" s="288"/>
      <c r="AG507" s="468">
        <f t="shared" si="144"/>
        <v>1</v>
      </c>
      <c r="AH507" s="480">
        <f t="shared" si="145"/>
        <v>0.7</v>
      </c>
      <c r="AI507" s="474">
        <f t="shared" si="146"/>
        <v>0.3</v>
      </c>
      <c r="AJ507" s="477" t="str">
        <f t="shared" si="147"/>
        <v>E-</v>
      </c>
      <c r="AK507" s="483">
        <f t="shared" si="148"/>
        <v>1</v>
      </c>
      <c r="AL507" s="661"/>
      <c r="AM507" s="661"/>
      <c r="AN507" s="661"/>
      <c r="AO507" s="661"/>
      <c r="AP507" s="661"/>
      <c r="AQ507" s="661"/>
      <c r="AR507" s="661"/>
      <c r="AS507" s="661"/>
      <c r="AT507" s="661"/>
      <c r="AU507" s="661"/>
      <c r="AV507" s="661"/>
      <c r="AW507" s="661"/>
      <c r="AX507" s="661"/>
      <c r="AY507" s="661"/>
      <c r="AZ507" s="661"/>
      <c r="BA507" s="661"/>
      <c r="BB507" s="661"/>
      <c r="BC507" s="661"/>
      <c r="BD507" s="661"/>
      <c r="BE507" s="661"/>
      <c r="BF507" s="661"/>
    </row>
    <row r="508" spans="1:58" ht="63" thickBot="1" x14ac:dyDescent="0.95">
      <c r="A508" s="431">
        <v>40</v>
      </c>
      <c r="B508" s="777">
        <f>DATOS!F47</f>
        <v>0</v>
      </c>
      <c r="C508" s="494">
        <v>1</v>
      </c>
      <c r="D508" s="495">
        <v>1</v>
      </c>
      <c r="E508" s="495">
        <v>1</v>
      </c>
      <c r="F508" s="496">
        <v>1</v>
      </c>
      <c r="G508" s="418">
        <f t="shared" si="136"/>
        <v>1</v>
      </c>
      <c r="H508" s="494">
        <v>1</v>
      </c>
      <c r="I508" s="495">
        <v>1</v>
      </c>
      <c r="J508" s="495">
        <v>1</v>
      </c>
      <c r="K508" s="496">
        <v>1</v>
      </c>
      <c r="L508" s="418">
        <f t="shared" si="137"/>
        <v>1</v>
      </c>
      <c r="M508" s="405">
        <f t="shared" si="149"/>
        <v>1</v>
      </c>
      <c r="N508" s="402" t="str">
        <f t="shared" si="134"/>
        <v>E-</v>
      </c>
      <c r="O508" s="397"/>
      <c r="P508" s="494">
        <v>1</v>
      </c>
      <c r="Q508" s="495">
        <v>1</v>
      </c>
      <c r="R508" s="495">
        <v>1</v>
      </c>
      <c r="S508" s="496">
        <v>1</v>
      </c>
      <c r="T508" s="421">
        <f t="shared" si="139"/>
        <v>1</v>
      </c>
      <c r="U508" s="494">
        <v>1</v>
      </c>
      <c r="V508" s="495">
        <v>1</v>
      </c>
      <c r="W508" s="495">
        <v>1</v>
      </c>
      <c r="X508" s="496">
        <v>1</v>
      </c>
      <c r="Y508" s="418">
        <f t="shared" si="140"/>
        <v>1</v>
      </c>
      <c r="Z508" s="405">
        <f t="shared" si="150"/>
        <v>1</v>
      </c>
      <c r="AA508" s="402" t="str">
        <f t="shared" si="135"/>
        <v>E-</v>
      </c>
      <c r="AB508" s="424">
        <v>1</v>
      </c>
      <c r="AC508" s="633">
        <v>1</v>
      </c>
      <c r="AD508" s="413" t="str">
        <f t="shared" si="142"/>
        <v>E-</v>
      </c>
      <c r="AE508" s="409">
        <f t="shared" si="143"/>
        <v>1</v>
      </c>
      <c r="AF508" s="289"/>
      <c r="AG508" s="469">
        <f t="shared" si="144"/>
        <v>1</v>
      </c>
      <c r="AH508" s="481">
        <f t="shared" si="145"/>
        <v>0.7</v>
      </c>
      <c r="AI508" s="475">
        <f t="shared" si="146"/>
        <v>0.3</v>
      </c>
      <c r="AJ508" s="478" t="str">
        <f t="shared" si="147"/>
        <v>E-</v>
      </c>
      <c r="AK508" s="484">
        <f t="shared" si="148"/>
        <v>1</v>
      </c>
      <c r="AL508" s="661"/>
      <c r="AM508" s="661"/>
      <c r="AN508" s="661"/>
      <c r="AO508" s="661"/>
      <c r="AP508" s="661"/>
      <c r="AQ508" s="661"/>
      <c r="AR508" s="661"/>
      <c r="AS508" s="661"/>
      <c r="AT508" s="661"/>
      <c r="AU508" s="661"/>
      <c r="AV508" s="661"/>
      <c r="AW508" s="661"/>
      <c r="AX508" s="661"/>
      <c r="AY508" s="661"/>
      <c r="AZ508" s="661"/>
      <c r="BA508" s="661"/>
      <c r="BB508" s="661"/>
      <c r="BC508" s="661"/>
      <c r="BD508" s="661"/>
      <c r="BE508" s="661"/>
      <c r="BF508" s="661"/>
    </row>
    <row r="509" spans="1:58" ht="63" thickBot="1" x14ac:dyDescent="0.95">
      <c r="A509" s="385"/>
      <c r="E509" s="442" t="s">
        <v>168</v>
      </c>
      <c r="F509" s="440" t="s">
        <v>929</v>
      </c>
      <c r="G509" s="441" t="s">
        <v>169</v>
      </c>
      <c r="H509" s="384"/>
      <c r="I509" s="384"/>
      <c r="J509" s="384"/>
      <c r="K509" s="384"/>
      <c r="L509" s="224"/>
      <c r="M509" s="224"/>
      <c r="N509" s="224"/>
      <c r="O509" s="224"/>
      <c r="P509" s="384"/>
      <c r="Q509" s="384"/>
      <c r="R509" s="384"/>
      <c r="S509" s="384"/>
      <c r="T509" s="224"/>
      <c r="U509" s="384"/>
      <c r="V509" s="384"/>
      <c r="W509" s="384"/>
      <c r="X509" s="384"/>
      <c r="Y509" s="377"/>
      <c r="Z509" s="377"/>
      <c r="AA509" s="377"/>
      <c r="AB509" s="377"/>
      <c r="AC509" s="1040" t="s">
        <v>157</v>
      </c>
      <c r="AD509" s="1041"/>
      <c r="AE509" s="378">
        <f>AVERAGE(AE469:AE489)</f>
        <v>8.4285714285714288</v>
      </c>
      <c r="AF509" s="228"/>
      <c r="AG509" s="381"/>
      <c r="AH509" s="1040" t="s">
        <v>157</v>
      </c>
      <c r="AI509" s="1322"/>
      <c r="AJ509" s="470"/>
      <c r="AK509" s="471">
        <f>AVERAGE(AK469:AK489)</f>
        <v>8.4285714285714288</v>
      </c>
      <c r="AL509" s="662"/>
      <c r="AM509" s="662"/>
      <c r="AN509" s="662"/>
      <c r="AO509" s="662"/>
      <c r="AP509" s="662"/>
      <c r="AQ509" s="662"/>
      <c r="AR509" s="662"/>
      <c r="AS509" s="662"/>
      <c r="AT509" s="662"/>
      <c r="AU509" s="662"/>
      <c r="AV509" s="662"/>
      <c r="AW509" s="662"/>
      <c r="AX509" s="662"/>
      <c r="AY509" s="662"/>
      <c r="AZ509" s="662"/>
      <c r="BA509" s="662"/>
      <c r="BB509" s="662"/>
      <c r="BC509" s="662"/>
      <c r="BD509" s="662"/>
      <c r="BE509" s="662"/>
      <c r="BF509" s="662"/>
    </row>
    <row r="510" spans="1:58" ht="63" thickBot="1" x14ac:dyDescent="0.95">
      <c r="A510" s="385"/>
      <c r="B510" s="1042" t="s">
        <v>228</v>
      </c>
      <c r="C510" s="1043"/>
      <c r="D510" s="1044"/>
      <c r="E510" s="443" t="s">
        <v>170</v>
      </c>
      <c r="F510" s="444">
        <f>COUNTIFS($V$14:$V$53, "&gt;=8", $V$14:$V$53, "&lt;=10")</f>
        <v>14</v>
      </c>
      <c r="G510" s="449">
        <f>COUNTIFS($G$14:$G$52, "&gt;=8", $G$14:$G$52, "&lt;=10") / COUNT($G$14:$G$52)</f>
        <v>0.35897435897435898</v>
      </c>
      <c r="K510" s="384"/>
      <c r="L510" s="224"/>
      <c r="M510" s="224"/>
      <c r="N510" s="224"/>
      <c r="O510" s="224"/>
      <c r="P510" s="384"/>
      <c r="Q510" s="384"/>
      <c r="R510" s="384"/>
      <c r="S510" s="384"/>
      <c r="T510" s="224"/>
      <c r="U510" s="384"/>
      <c r="V510" s="384"/>
      <c r="W510" s="384"/>
      <c r="X510" s="384"/>
      <c r="Y510" s="377"/>
      <c r="Z510" s="377"/>
      <c r="AA510" s="377"/>
      <c r="AB510" s="377"/>
      <c r="AC510" s="1040" t="s">
        <v>158</v>
      </c>
      <c r="AD510" s="1045"/>
      <c r="AE510" s="379">
        <f>DATOS!C472</f>
        <v>0</v>
      </c>
      <c r="AF510" s="280"/>
      <c r="AG510" s="381"/>
      <c r="AH510" s="1320" t="s">
        <v>158</v>
      </c>
      <c r="AI510" s="1320"/>
      <c r="AJ510" s="472"/>
      <c r="AK510" s="379">
        <f>DATOS!I472</f>
        <v>0</v>
      </c>
      <c r="AL510" s="663"/>
      <c r="AM510" s="663"/>
      <c r="AN510" s="663"/>
      <c r="AO510" s="663"/>
      <c r="AP510" s="663"/>
      <c r="AQ510" s="663"/>
      <c r="AR510" s="663"/>
      <c r="AS510" s="663"/>
      <c r="AT510" s="663"/>
      <c r="AU510" s="663"/>
      <c r="AV510" s="663"/>
      <c r="AW510" s="663"/>
      <c r="AX510" s="663"/>
      <c r="AY510" s="663"/>
      <c r="AZ510" s="663"/>
      <c r="BA510" s="663"/>
      <c r="BB510" s="663"/>
      <c r="BC510" s="663"/>
      <c r="BD510" s="663"/>
      <c r="BE510" s="663"/>
      <c r="BF510" s="663"/>
    </row>
    <row r="511" spans="1:58" x14ac:dyDescent="0.9">
      <c r="B511" s="1027" t="s">
        <v>231</v>
      </c>
      <c r="C511" s="1028"/>
      <c r="D511" s="1029"/>
      <c r="E511" s="445" t="s">
        <v>171</v>
      </c>
      <c r="F511" s="446">
        <f>COUNTIFS($V$14:$V$53, "&gt;=5", $V$14:$V$53, "&lt;=7")</f>
        <v>11</v>
      </c>
      <c r="G511" s="450">
        <f>COUNTIFS($G$14:$G$52, "&gt;=5", $G$14:$G$52, "&lt;=7") / COUNT($G$14:$G$52)</f>
        <v>0.28205128205128205</v>
      </c>
      <c r="K511" s="391"/>
      <c r="L511" s="376"/>
      <c r="M511" s="376"/>
      <c r="N511" s="376"/>
      <c r="O511" s="376"/>
      <c r="P511" s="391"/>
      <c r="Q511" s="391"/>
      <c r="R511" s="391"/>
      <c r="S511" s="391"/>
      <c r="T511" s="376"/>
      <c r="U511" s="384"/>
      <c r="V511" s="384"/>
      <c r="W511" s="384"/>
      <c r="X511" s="384"/>
      <c r="Y511" s="229"/>
      <c r="Z511" s="229"/>
      <c r="AA511" s="229"/>
      <c r="AB511" s="229"/>
      <c r="AC511" s="221"/>
      <c r="AD511" s="229"/>
      <c r="AE511" s="229"/>
      <c r="AF511" s="229"/>
      <c r="AG511" s="223"/>
      <c r="AH511" s="223"/>
      <c r="AI511" s="221"/>
      <c r="AJ511" s="221"/>
      <c r="AK511" s="221"/>
      <c r="AL511" s="221"/>
      <c r="AM511" s="221"/>
      <c r="AN511" s="221"/>
      <c r="AO511" s="221"/>
      <c r="AP511" s="221"/>
      <c r="AQ511" s="221"/>
      <c r="AR511" s="221"/>
      <c r="AS511" s="221"/>
      <c r="AT511" s="221"/>
      <c r="AU511" s="221"/>
      <c r="AV511" s="221"/>
      <c r="AW511" s="221"/>
      <c r="AX511" s="221"/>
      <c r="AY511" s="221"/>
      <c r="AZ511" s="221"/>
      <c r="BA511" s="221"/>
      <c r="BB511" s="221"/>
      <c r="BC511" s="221"/>
      <c r="BD511" s="221"/>
      <c r="BE511" s="221"/>
      <c r="BF511" s="221"/>
    </row>
    <row r="512" spans="1:58" ht="63" thickBot="1" x14ac:dyDescent="0.95">
      <c r="B512" s="1030" t="s">
        <v>234</v>
      </c>
      <c r="C512" s="1031"/>
      <c r="D512" s="1032"/>
      <c r="E512" s="447" t="s">
        <v>172</v>
      </c>
      <c r="F512" s="448">
        <f>COUNTIFS($V$14:$V$53, "&gt;=1", $V$14:$V$53, "&lt;=4")</f>
        <v>14</v>
      </c>
      <c r="G512" s="451">
        <f>COUNTIFS($G$14:$G$52, "&gt;=1", $G$14:$G$52, "&lt;=4") / COUNT($G$14:$G$52)</f>
        <v>0.35897435897435898</v>
      </c>
      <c r="K512" s="391"/>
      <c r="L512" s="376"/>
      <c r="M512" s="376"/>
      <c r="N512" s="376"/>
      <c r="O512" s="376"/>
      <c r="P512" s="391"/>
      <c r="Q512" s="1306" t="s">
        <v>111</v>
      </c>
      <c r="R512" s="1306"/>
      <c r="U512" s="1321" t="s">
        <v>310</v>
      </c>
      <c r="V512" s="1321"/>
      <c r="W512" s="389"/>
      <c r="X512" s="1035" t="s">
        <v>917</v>
      </c>
      <c r="Y512" s="1035"/>
      <c r="Z512" s="1035"/>
      <c r="AA512" s="1036" t="s">
        <v>918</v>
      </c>
      <c r="AB512" s="1036"/>
      <c r="AC512" s="1036"/>
      <c r="AD512" s="1036"/>
      <c r="AE512" s="1036"/>
      <c r="AF512" s="229"/>
      <c r="AG512" s="223"/>
      <c r="AH512" s="223"/>
      <c r="AI512" s="221"/>
      <c r="AJ512" s="221"/>
      <c r="AK512" s="221"/>
      <c r="AL512" s="221"/>
      <c r="AM512" s="221"/>
      <c r="AN512" s="221"/>
      <c r="AO512" s="221"/>
      <c r="AP512" s="221"/>
      <c r="AQ512" s="221"/>
      <c r="AR512" s="221"/>
      <c r="AS512" s="221"/>
      <c r="AT512" s="221"/>
      <c r="AU512" s="221"/>
      <c r="AV512" s="221"/>
      <c r="AW512" s="221"/>
      <c r="AX512" s="221"/>
      <c r="AY512" s="221"/>
      <c r="AZ512" s="221"/>
      <c r="BA512" s="221"/>
      <c r="BB512" s="221"/>
      <c r="BC512" s="221"/>
      <c r="BD512" s="221"/>
      <c r="BE512" s="221"/>
      <c r="BF512" s="221"/>
    </row>
    <row r="513" spans="2:58" ht="62.25" thickBot="1" x14ac:dyDescent="0.95">
      <c r="B513" s="1046" t="s">
        <v>173</v>
      </c>
      <c r="C513" s="1047"/>
      <c r="D513" s="1047"/>
      <c r="E513" s="1048"/>
      <c r="F513" s="452">
        <f>SUM(F510:F512)</f>
        <v>39</v>
      </c>
      <c r="G513" s="453">
        <f>DATOS!C472/28</f>
        <v>0</v>
      </c>
      <c r="K513" s="391"/>
      <c r="L513" s="376"/>
      <c r="M513" s="376"/>
      <c r="N513" s="376"/>
      <c r="O513" s="376"/>
      <c r="P513" s="391"/>
      <c r="Q513" s="391"/>
      <c r="R513" s="391"/>
      <c r="S513" s="391"/>
      <c r="T513" s="376"/>
      <c r="U513" s="384"/>
      <c r="V513" s="384"/>
      <c r="W513" s="384"/>
      <c r="X513" s="384"/>
      <c r="Y513" s="229"/>
      <c r="Z513" s="229"/>
      <c r="AA513" s="229"/>
      <c r="AB513" s="229"/>
      <c r="AC513" s="221"/>
      <c r="AD513" s="229"/>
      <c r="AE513" s="229"/>
      <c r="AF513" s="229"/>
      <c r="AG513" s="223"/>
      <c r="AH513" s="223"/>
      <c r="AI513" s="221"/>
      <c r="AJ513" s="221"/>
      <c r="AK513" s="221"/>
      <c r="AL513" s="221"/>
      <c r="AM513" s="221"/>
      <c r="AN513" s="221"/>
      <c r="AO513" s="221"/>
      <c r="AP513" s="221"/>
      <c r="AQ513" s="221"/>
      <c r="AR513" s="221"/>
      <c r="AS513" s="221"/>
      <c r="AT513" s="221"/>
      <c r="AU513" s="221"/>
      <c r="AV513" s="221"/>
      <c r="AW513" s="221"/>
      <c r="AX513" s="221"/>
      <c r="AY513" s="221"/>
      <c r="AZ513" s="221"/>
      <c r="BA513" s="221"/>
      <c r="BB513" s="221"/>
      <c r="BC513" s="221"/>
      <c r="BD513" s="221"/>
      <c r="BE513" s="221"/>
      <c r="BF513" s="221"/>
    </row>
  </sheetData>
  <mergeCells count="412">
    <mergeCell ref="AJ11:AL11"/>
    <mergeCell ref="AM11:AO11"/>
    <mergeCell ref="AP11:AR11"/>
    <mergeCell ref="AS11:AS12"/>
    <mergeCell ref="AJ10:AT10"/>
    <mergeCell ref="AT11:AT12"/>
    <mergeCell ref="G405:H405"/>
    <mergeCell ref="I405:P405"/>
    <mergeCell ref="U405:V405"/>
    <mergeCell ref="U292:V292"/>
    <mergeCell ref="G293:H293"/>
    <mergeCell ref="I293:N293"/>
    <mergeCell ref="U293:V293"/>
    <mergeCell ref="AG10:AI11"/>
    <mergeCell ref="AH395:AI395"/>
    <mergeCell ref="AC338:AD338"/>
    <mergeCell ref="AH338:AI338"/>
    <mergeCell ref="AC281:AD281"/>
    <mergeCell ref="AH281:AI281"/>
    <mergeCell ref="AC224:AD224"/>
    <mergeCell ref="AH224:AI224"/>
    <mergeCell ref="AC167:AD167"/>
    <mergeCell ref="AH167:AI167"/>
    <mergeCell ref="AC110:AD110"/>
    <mergeCell ref="B513:E513"/>
    <mergeCell ref="V7:W7"/>
    <mergeCell ref="V8:W8"/>
    <mergeCell ref="U512:V512"/>
    <mergeCell ref="B399:E399"/>
    <mergeCell ref="A400:AH400"/>
    <mergeCell ref="A401:AH401"/>
    <mergeCell ref="A402:AH402"/>
    <mergeCell ref="A403:AH403"/>
    <mergeCell ref="S405:T405"/>
    <mergeCell ref="B397:D397"/>
    <mergeCell ref="B398:D398"/>
    <mergeCell ref="Q398:R398"/>
    <mergeCell ref="U398:V398"/>
    <mergeCell ref="X398:Z398"/>
    <mergeCell ref="AA398:AE398"/>
    <mergeCell ref="AC395:AD395"/>
    <mergeCell ref="U178:V178"/>
    <mergeCell ref="G179:H179"/>
    <mergeCell ref="I179:N179"/>
    <mergeCell ref="U179:V179"/>
    <mergeCell ref="G234:H234"/>
    <mergeCell ref="I234:P234"/>
    <mergeCell ref="U234:V234"/>
    <mergeCell ref="B456:E456"/>
    <mergeCell ref="A457:AH457"/>
    <mergeCell ref="A458:AH458"/>
    <mergeCell ref="A459:AH459"/>
    <mergeCell ref="A460:AH460"/>
    <mergeCell ref="S462:T462"/>
    <mergeCell ref="B454:D454"/>
    <mergeCell ref="B455:D455"/>
    <mergeCell ref="Q455:R455"/>
    <mergeCell ref="U455:V455"/>
    <mergeCell ref="X455:Z455"/>
    <mergeCell ref="AA455:AE455"/>
    <mergeCell ref="G462:H462"/>
    <mergeCell ref="I462:P462"/>
    <mergeCell ref="U462:V462"/>
    <mergeCell ref="X512:Z512"/>
    <mergeCell ref="AA512:AE512"/>
    <mergeCell ref="AC509:AD509"/>
    <mergeCell ref="AH509:AI509"/>
    <mergeCell ref="B510:D510"/>
    <mergeCell ref="AC510:AD510"/>
    <mergeCell ref="AH510:AI510"/>
    <mergeCell ref="C467:F467"/>
    <mergeCell ref="G467:G468"/>
    <mergeCell ref="H467:K467"/>
    <mergeCell ref="L467:L468"/>
    <mergeCell ref="M467:N467"/>
    <mergeCell ref="P467:S467"/>
    <mergeCell ref="T467:T468"/>
    <mergeCell ref="U467:X467"/>
    <mergeCell ref="Y467:Y468"/>
    <mergeCell ref="B511:D511"/>
    <mergeCell ref="B512:D512"/>
    <mergeCell ref="Q512:R512"/>
    <mergeCell ref="A466:A468"/>
    <mergeCell ref="B466:B468"/>
    <mergeCell ref="C466:N466"/>
    <mergeCell ref="P466:AA466"/>
    <mergeCell ref="AB466:AC467"/>
    <mergeCell ref="AD466:AE467"/>
    <mergeCell ref="Z467:AA467"/>
    <mergeCell ref="S463:T463"/>
    <mergeCell ref="S464:T464"/>
    <mergeCell ref="A465:G465"/>
    <mergeCell ref="G463:H463"/>
    <mergeCell ref="I463:P463"/>
    <mergeCell ref="U463:V463"/>
    <mergeCell ref="G464:H464"/>
    <mergeCell ref="I464:N464"/>
    <mergeCell ref="U464:V464"/>
    <mergeCell ref="AC453:AD453"/>
    <mergeCell ref="AH453:AI453"/>
    <mergeCell ref="C410:F410"/>
    <mergeCell ref="G410:G411"/>
    <mergeCell ref="H410:K410"/>
    <mergeCell ref="L410:L411"/>
    <mergeCell ref="M410:N410"/>
    <mergeCell ref="P410:S410"/>
    <mergeCell ref="T410:T411"/>
    <mergeCell ref="U410:X410"/>
    <mergeCell ref="Y410:Y411"/>
    <mergeCell ref="AC452:AD452"/>
    <mergeCell ref="AH452:AI452"/>
    <mergeCell ref="B453:D453"/>
    <mergeCell ref="A409:A411"/>
    <mergeCell ref="B409:B411"/>
    <mergeCell ref="C409:N409"/>
    <mergeCell ref="P409:AA409"/>
    <mergeCell ref="AB409:AC410"/>
    <mergeCell ref="AD409:AE410"/>
    <mergeCell ref="Z410:AA410"/>
    <mergeCell ref="S406:T406"/>
    <mergeCell ref="S407:T407"/>
    <mergeCell ref="A408:G408"/>
    <mergeCell ref="G406:H406"/>
    <mergeCell ref="I406:P406"/>
    <mergeCell ref="U406:V406"/>
    <mergeCell ref="G407:H407"/>
    <mergeCell ref="I407:N407"/>
    <mergeCell ref="U407:V407"/>
    <mergeCell ref="B396:D396"/>
    <mergeCell ref="AC396:AD396"/>
    <mergeCell ref="AH396:AI396"/>
    <mergeCell ref="C353:F353"/>
    <mergeCell ref="G353:G354"/>
    <mergeCell ref="H353:K353"/>
    <mergeCell ref="L353:L354"/>
    <mergeCell ref="M353:N353"/>
    <mergeCell ref="P353:S353"/>
    <mergeCell ref="T353:T354"/>
    <mergeCell ref="U353:X353"/>
    <mergeCell ref="Y353:Y354"/>
    <mergeCell ref="A352:A354"/>
    <mergeCell ref="B352:B354"/>
    <mergeCell ref="C352:N352"/>
    <mergeCell ref="P352:AA352"/>
    <mergeCell ref="AB352:AC353"/>
    <mergeCell ref="AD352:AE353"/>
    <mergeCell ref="Z353:AA353"/>
    <mergeCell ref="S349:T349"/>
    <mergeCell ref="S350:T350"/>
    <mergeCell ref="A351:G351"/>
    <mergeCell ref="G349:H349"/>
    <mergeCell ref="I349:P349"/>
    <mergeCell ref="U349:V349"/>
    <mergeCell ref="G350:H350"/>
    <mergeCell ref="I350:N350"/>
    <mergeCell ref="U350:V350"/>
    <mergeCell ref="B342:E342"/>
    <mergeCell ref="A343:AH343"/>
    <mergeCell ref="A344:AH344"/>
    <mergeCell ref="A345:AH345"/>
    <mergeCell ref="A346:AH346"/>
    <mergeCell ref="S348:T348"/>
    <mergeCell ref="B340:D340"/>
    <mergeCell ref="B341:D341"/>
    <mergeCell ref="Q341:R341"/>
    <mergeCell ref="U341:V341"/>
    <mergeCell ref="X341:Z341"/>
    <mergeCell ref="AA341:AE341"/>
    <mergeCell ref="G348:H348"/>
    <mergeCell ref="I348:P348"/>
    <mergeCell ref="U348:V348"/>
    <mergeCell ref="B339:D339"/>
    <mergeCell ref="AC339:AD339"/>
    <mergeCell ref="AH339:AI339"/>
    <mergeCell ref="C296:F296"/>
    <mergeCell ref="G296:G297"/>
    <mergeCell ref="H296:K296"/>
    <mergeCell ref="L296:L297"/>
    <mergeCell ref="M296:N296"/>
    <mergeCell ref="P296:S296"/>
    <mergeCell ref="T296:T297"/>
    <mergeCell ref="U296:X296"/>
    <mergeCell ref="Y296:Y297"/>
    <mergeCell ref="A295:A297"/>
    <mergeCell ref="B295:B297"/>
    <mergeCell ref="C295:N295"/>
    <mergeCell ref="P295:AA295"/>
    <mergeCell ref="AB295:AC296"/>
    <mergeCell ref="AD295:AE296"/>
    <mergeCell ref="Z296:AA296"/>
    <mergeCell ref="S292:T292"/>
    <mergeCell ref="S293:T293"/>
    <mergeCell ref="A294:G294"/>
    <mergeCell ref="G292:H292"/>
    <mergeCell ref="I292:P292"/>
    <mergeCell ref="B285:E285"/>
    <mergeCell ref="A286:AH286"/>
    <mergeCell ref="A287:AH287"/>
    <mergeCell ref="A288:AH288"/>
    <mergeCell ref="A289:AH289"/>
    <mergeCell ref="S291:T291"/>
    <mergeCell ref="B283:D283"/>
    <mergeCell ref="B284:D284"/>
    <mergeCell ref="Q284:R284"/>
    <mergeCell ref="U284:V284"/>
    <mergeCell ref="X284:Z284"/>
    <mergeCell ref="AA284:AE284"/>
    <mergeCell ref="G291:H291"/>
    <mergeCell ref="I291:P291"/>
    <mergeCell ref="U291:V291"/>
    <mergeCell ref="B282:D282"/>
    <mergeCell ref="AC282:AD282"/>
    <mergeCell ref="AH282:AI282"/>
    <mergeCell ref="C239:F239"/>
    <mergeCell ref="G239:G240"/>
    <mergeCell ref="H239:K239"/>
    <mergeCell ref="L239:L240"/>
    <mergeCell ref="M239:N239"/>
    <mergeCell ref="P239:S239"/>
    <mergeCell ref="T239:T240"/>
    <mergeCell ref="U239:X239"/>
    <mergeCell ref="Y239:Y240"/>
    <mergeCell ref="A238:A240"/>
    <mergeCell ref="B238:B240"/>
    <mergeCell ref="C238:N238"/>
    <mergeCell ref="P238:AA238"/>
    <mergeCell ref="AB238:AC239"/>
    <mergeCell ref="AD238:AE239"/>
    <mergeCell ref="Z239:AA239"/>
    <mergeCell ref="S235:T235"/>
    <mergeCell ref="S236:T236"/>
    <mergeCell ref="A237:G237"/>
    <mergeCell ref="G235:H235"/>
    <mergeCell ref="I235:P235"/>
    <mergeCell ref="U235:V235"/>
    <mergeCell ref="G236:H236"/>
    <mergeCell ref="I236:N236"/>
    <mergeCell ref="U236:V236"/>
    <mergeCell ref="B228:E228"/>
    <mergeCell ref="A229:AH229"/>
    <mergeCell ref="A230:AH230"/>
    <mergeCell ref="A231:AH231"/>
    <mergeCell ref="A232:AH232"/>
    <mergeCell ref="S234:T234"/>
    <mergeCell ref="B226:D226"/>
    <mergeCell ref="B227:D227"/>
    <mergeCell ref="Q227:R227"/>
    <mergeCell ref="U227:V227"/>
    <mergeCell ref="X227:Z227"/>
    <mergeCell ref="AA227:AE227"/>
    <mergeCell ref="B225:D225"/>
    <mergeCell ref="AC225:AD225"/>
    <mergeCell ref="AH225:AI225"/>
    <mergeCell ref="C182:F182"/>
    <mergeCell ref="G182:G183"/>
    <mergeCell ref="H182:K182"/>
    <mergeCell ref="L182:L183"/>
    <mergeCell ref="M182:N182"/>
    <mergeCell ref="P182:S182"/>
    <mergeCell ref="T182:T183"/>
    <mergeCell ref="U182:X182"/>
    <mergeCell ref="Y182:Y183"/>
    <mergeCell ref="A181:A183"/>
    <mergeCell ref="B181:B183"/>
    <mergeCell ref="C181:N181"/>
    <mergeCell ref="P181:AA181"/>
    <mergeCell ref="AB181:AC182"/>
    <mergeCell ref="AD181:AE182"/>
    <mergeCell ref="Z182:AA182"/>
    <mergeCell ref="S178:T178"/>
    <mergeCell ref="S179:T179"/>
    <mergeCell ref="A180:G180"/>
    <mergeCell ref="G178:H178"/>
    <mergeCell ref="I178:P178"/>
    <mergeCell ref="B171:E171"/>
    <mergeCell ref="A172:AH172"/>
    <mergeCell ref="A173:AH173"/>
    <mergeCell ref="A174:AH174"/>
    <mergeCell ref="A175:AH175"/>
    <mergeCell ref="S177:T177"/>
    <mergeCell ref="B169:D169"/>
    <mergeCell ref="B170:D170"/>
    <mergeCell ref="Q170:R170"/>
    <mergeCell ref="U170:V170"/>
    <mergeCell ref="X170:Z170"/>
    <mergeCell ref="AA170:AE170"/>
    <mergeCell ref="G177:H177"/>
    <mergeCell ref="I177:P177"/>
    <mergeCell ref="U177:V177"/>
    <mergeCell ref="B168:D168"/>
    <mergeCell ref="AC168:AD168"/>
    <mergeCell ref="AH168:AI168"/>
    <mergeCell ref="C125:F125"/>
    <mergeCell ref="G125:G126"/>
    <mergeCell ref="H125:K125"/>
    <mergeCell ref="L125:L126"/>
    <mergeCell ref="M125:N125"/>
    <mergeCell ref="P125:S125"/>
    <mergeCell ref="T125:T126"/>
    <mergeCell ref="U125:X125"/>
    <mergeCell ref="Y125:Y126"/>
    <mergeCell ref="A124:A126"/>
    <mergeCell ref="B124:B126"/>
    <mergeCell ref="C124:N124"/>
    <mergeCell ref="P124:AA124"/>
    <mergeCell ref="AB124:AC125"/>
    <mergeCell ref="AD124:AE125"/>
    <mergeCell ref="Z125:AA125"/>
    <mergeCell ref="S121:T121"/>
    <mergeCell ref="S122:T122"/>
    <mergeCell ref="A123:G123"/>
    <mergeCell ref="G121:H121"/>
    <mergeCell ref="I121:P121"/>
    <mergeCell ref="U121:V121"/>
    <mergeCell ref="G122:H122"/>
    <mergeCell ref="I122:N122"/>
    <mergeCell ref="U122:V122"/>
    <mergeCell ref="B114:E114"/>
    <mergeCell ref="A115:AH115"/>
    <mergeCell ref="A116:AH116"/>
    <mergeCell ref="A117:AH117"/>
    <mergeCell ref="A118:AH118"/>
    <mergeCell ref="S120:T120"/>
    <mergeCell ref="B112:D112"/>
    <mergeCell ref="B113:D113"/>
    <mergeCell ref="Q113:R113"/>
    <mergeCell ref="U113:V113"/>
    <mergeCell ref="X113:Z113"/>
    <mergeCell ref="AA113:AE113"/>
    <mergeCell ref="G120:H120"/>
    <mergeCell ref="I120:P120"/>
    <mergeCell ref="U120:V120"/>
    <mergeCell ref="AH110:AI110"/>
    <mergeCell ref="B111:D111"/>
    <mergeCell ref="AC111:AD111"/>
    <mergeCell ref="AH111:AI111"/>
    <mergeCell ref="C68:F68"/>
    <mergeCell ref="G68:G69"/>
    <mergeCell ref="H68:K68"/>
    <mergeCell ref="L68:L69"/>
    <mergeCell ref="M68:N68"/>
    <mergeCell ref="P68:S68"/>
    <mergeCell ref="T68:T69"/>
    <mergeCell ref="U68:X68"/>
    <mergeCell ref="Y68:Y69"/>
    <mergeCell ref="A67:A69"/>
    <mergeCell ref="B67:B69"/>
    <mergeCell ref="C67:N67"/>
    <mergeCell ref="P67:AA67"/>
    <mergeCell ref="AB67:AC68"/>
    <mergeCell ref="AD67:AE68"/>
    <mergeCell ref="Z68:AA68"/>
    <mergeCell ref="S64:T64"/>
    <mergeCell ref="S65:T65"/>
    <mergeCell ref="A66:G66"/>
    <mergeCell ref="G64:H64"/>
    <mergeCell ref="I64:P64"/>
    <mergeCell ref="U64:V64"/>
    <mergeCell ref="G65:H65"/>
    <mergeCell ref="I65:N65"/>
    <mergeCell ref="U65:V65"/>
    <mergeCell ref="A58:AH58"/>
    <mergeCell ref="A59:AH59"/>
    <mergeCell ref="A60:AH60"/>
    <mergeCell ref="A61:AH61"/>
    <mergeCell ref="S63:T63"/>
    <mergeCell ref="G63:H63"/>
    <mergeCell ref="I63:P63"/>
    <mergeCell ref="U63:V63"/>
    <mergeCell ref="B56:D56"/>
    <mergeCell ref="Q56:R56"/>
    <mergeCell ref="U56:V56"/>
    <mergeCell ref="X56:Z56"/>
    <mergeCell ref="AA56:AE56"/>
    <mergeCell ref="B57:E57"/>
    <mergeCell ref="B54:D54"/>
    <mergeCell ref="AC53:AD53"/>
    <mergeCell ref="AH53:AI53"/>
    <mergeCell ref="B55:D55"/>
    <mergeCell ref="AC54:AD54"/>
    <mergeCell ref="AH54:AI54"/>
    <mergeCell ref="C11:F11"/>
    <mergeCell ref="G11:G12"/>
    <mergeCell ref="H11:K11"/>
    <mergeCell ref="L11:L12"/>
    <mergeCell ref="M11:N11"/>
    <mergeCell ref="P11:S11"/>
    <mergeCell ref="T11:T12"/>
    <mergeCell ref="U11:X11"/>
    <mergeCell ref="Y11:Y12"/>
    <mergeCell ref="A1:AH1"/>
    <mergeCell ref="A2:AH2"/>
    <mergeCell ref="A3:AH3"/>
    <mergeCell ref="A4:AH4"/>
    <mergeCell ref="T7:U7"/>
    <mergeCell ref="A10:A12"/>
    <mergeCell ref="B10:B12"/>
    <mergeCell ref="C10:N10"/>
    <mergeCell ref="P10:AA10"/>
    <mergeCell ref="AB10:AC11"/>
    <mergeCell ref="AD10:AE11"/>
    <mergeCell ref="Z11:AA11"/>
    <mergeCell ref="T8:U8"/>
    <mergeCell ref="A9:G9"/>
    <mergeCell ref="G7:H7"/>
    <mergeCell ref="G8:H8"/>
    <mergeCell ref="I6:P6"/>
    <mergeCell ref="I7:P7"/>
    <mergeCell ref="I8:N8"/>
    <mergeCell ref="T6:U6"/>
    <mergeCell ref="V6:W6"/>
    <mergeCell ref="F6:H6"/>
  </mergeCells>
  <pageMargins left="0.25" right="0.25" top="0.75" bottom="0.75" header="0.3" footer="0.3"/>
  <pageSetup paperSize="9" scale="10" fitToWidth="0" fitToHeight="9" orientation="landscape" horizontalDpi="360" verticalDpi="360" r:id="rId1"/>
  <rowBreaks count="8" manualBreakCount="8">
    <brk id="57" max="45" man="1"/>
    <brk id="114" max="45" man="1"/>
    <brk id="171" max="45" man="1"/>
    <brk id="228" max="45" man="1"/>
    <brk id="285" max="45" man="1"/>
    <brk id="342" max="45" man="1"/>
    <brk id="399" max="45" man="1"/>
    <brk id="456" max="45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</sheetPr>
  <dimension ref="A1:HB278"/>
  <sheetViews>
    <sheetView zoomScale="15" zoomScaleNormal="15" workbookViewId="0">
      <pane xSplit="3" ySplit="1" topLeftCell="FY5" activePane="bottomRight" state="frozen"/>
      <selection pane="topRight" activeCell="DY36" sqref="DY36"/>
      <selection pane="bottomLeft" activeCell="DY36" sqref="DY36"/>
      <selection pane="bottomRight" activeCell="GZ27" sqref="GZ27"/>
    </sheetView>
  </sheetViews>
  <sheetFormatPr baseColWidth="10" defaultColWidth="11.42578125" defaultRowHeight="51" x14ac:dyDescent="0.75"/>
  <cols>
    <col min="1" max="1" width="2.42578125" style="1" customWidth="1"/>
    <col min="2" max="2" width="24.140625" style="58" customWidth="1"/>
    <col min="3" max="3" width="146.85546875" style="58" customWidth="1"/>
    <col min="4" max="12" width="50.7109375" style="262" customWidth="1"/>
    <col min="13" max="13" width="61" style="262" customWidth="1"/>
    <col min="14" max="20" width="50.7109375" style="262" customWidth="1"/>
    <col min="21" max="29" width="50.7109375" style="241" customWidth="1"/>
    <col min="30" max="30" width="59.28515625" style="241" customWidth="1"/>
    <col min="31" max="46" width="50.7109375" style="241" customWidth="1"/>
    <col min="47" max="47" width="60.28515625" style="241" customWidth="1"/>
    <col min="48" max="63" width="50.7109375" style="241" customWidth="1"/>
    <col min="64" max="64" width="57.42578125" style="241" customWidth="1"/>
    <col min="65" max="97" width="50.7109375" style="241" customWidth="1"/>
    <col min="98" max="98" width="57.42578125" style="241" customWidth="1"/>
    <col min="99" max="114" width="50.7109375" style="241" customWidth="1"/>
    <col min="115" max="115" width="59.28515625" style="241" customWidth="1"/>
    <col min="116" max="131" width="50.7109375" style="241" customWidth="1"/>
    <col min="132" max="132" width="61.140625" style="241" customWidth="1"/>
    <col min="133" max="148" width="50.7109375" style="241" customWidth="1"/>
    <col min="149" max="149" width="59.28515625" style="241" customWidth="1"/>
    <col min="150" max="156" width="50.7109375" style="241" customWidth="1"/>
    <col min="157" max="157" width="40" style="241" customWidth="1"/>
    <col min="158" max="159" width="39.42578125" style="241" customWidth="1"/>
    <col min="160" max="160" width="42.140625" style="241" customWidth="1"/>
    <col min="161" max="162" width="40.7109375" style="124" customWidth="1"/>
    <col min="163" max="169" width="40.7109375" style="57" customWidth="1"/>
    <col min="170" max="170" width="52.140625" style="57" customWidth="1"/>
    <col min="171" max="171" width="56.85546875" style="57" customWidth="1"/>
    <col min="172" max="172" width="48.7109375" style="57" customWidth="1"/>
    <col min="173" max="173" width="54.42578125" style="57" customWidth="1"/>
    <col min="174" max="174" width="58.28515625" style="57" customWidth="1"/>
    <col min="175" max="175" width="48.7109375" style="57" customWidth="1"/>
    <col min="176" max="176" width="55.42578125" style="57" customWidth="1"/>
    <col min="177" max="177" width="55.28515625" style="57" customWidth="1"/>
    <col min="178" max="178" width="52.140625" style="57" customWidth="1"/>
    <col min="179" max="179" width="62.5703125" style="57" customWidth="1"/>
    <col min="180" max="180" width="55.140625" style="57" customWidth="1"/>
    <col min="181" max="181" width="81.140625" style="57" customWidth="1"/>
    <col min="182" max="183" width="50.7109375" style="48" customWidth="1"/>
    <col min="184" max="184" width="57.42578125" style="48" customWidth="1"/>
    <col min="185" max="186" width="50.7109375" style="48" customWidth="1"/>
    <col min="187" max="187" width="55.42578125" style="48" customWidth="1"/>
    <col min="188" max="189" width="50.7109375" style="48" customWidth="1"/>
    <col min="190" max="190" width="59.28515625" style="48" customWidth="1"/>
    <col min="191" max="191" width="62.140625" style="49" customWidth="1"/>
    <col min="192" max="192" width="80.28515625" style="49" customWidth="1"/>
    <col min="193" max="194" width="50.7109375" style="49" customWidth="1"/>
    <col min="195" max="195" width="63.140625" style="49" customWidth="1"/>
    <col min="196" max="197" width="50.7109375" style="49" customWidth="1"/>
    <col min="198" max="198" width="60.28515625" style="49" customWidth="1"/>
    <col min="199" max="200" width="50.7109375" style="49" customWidth="1"/>
    <col min="201" max="201" width="61.140625" style="49" customWidth="1"/>
    <col min="202" max="202" width="63.140625" style="49" customWidth="1"/>
    <col min="203" max="203" width="76.42578125" style="49" customWidth="1"/>
    <col min="204" max="207" width="50.7109375" style="49" customWidth="1"/>
    <col min="208" max="208" width="50.7109375" style="5" customWidth="1"/>
    <col min="209" max="210" width="11.42578125" style="5"/>
  </cols>
  <sheetData>
    <row r="1" spans="1:210" ht="90.75" thickBot="1" x14ac:dyDescent="0.8">
      <c r="B1" s="33"/>
      <c r="C1" s="33"/>
      <c r="D1" s="1075" t="str">
        <f>DATOS!C9</f>
        <v>ESCUELA DE EDUCACIÓN BÀSICA PARTICULAR MINERVA</v>
      </c>
      <c r="E1" s="1075"/>
      <c r="F1" s="1075"/>
      <c r="G1" s="1075"/>
      <c r="H1" s="1075"/>
      <c r="I1" s="1075"/>
      <c r="J1" s="1075"/>
      <c r="K1" s="1075"/>
      <c r="L1" s="1075"/>
      <c r="M1" s="1075"/>
      <c r="N1" s="1075"/>
      <c r="O1" s="1075"/>
      <c r="P1" s="1075"/>
      <c r="Q1" s="1075"/>
      <c r="R1" s="1075"/>
      <c r="S1" s="1075"/>
      <c r="T1" s="1075"/>
      <c r="U1" s="230"/>
      <c r="V1" s="230"/>
      <c r="W1" s="230"/>
      <c r="X1" s="231"/>
      <c r="Y1" s="231"/>
      <c r="Z1" s="231"/>
      <c r="AA1" s="231"/>
      <c r="AB1" s="357"/>
      <c r="AC1" s="1091"/>
      <c r="AD1" s="1091"/>
      <c r="AE1" s="1091"/>
      <c r="AF1" s="1091"/>
      <c r="AG1" s="356"/>
      <c r="AH1" s="1092"/>
      <c r="AI1" s="1092"/>
      <c r="AJ1" s="356"/>
      <c r="AK1" s="1073"/>
      <c r="AL1" s="1073"/>
      <c r="AM1" s="1073"/>
      <c r="AN1" s="1073"/>
      <c r="AO1" s="1073"/>
      <c r="AP1" s="1073"/>
      <c r="AQ1" s="1073"/>
      <c r="AR1" s="1073"/>
      <c r="AS1" s="1073"/>
      <c r="AT1" s="1073"/>
      <c r="AU1" s="354"/>
      <c r="AV1" s="354"/>
      <c r="AW1" s="354"/>
      <c r="AX1" s="1073"/>
      <c r="AY1" s="1073"/>
      <c r="AZ1" s="354"/>
      <c r="BA1" s="354"/>
      <c r="BB1" s="354"/>
      <c r="BC1" s="354"/>
      <c r="BD1" s="354"/>
      <c r="BE1" s="354"/>
      <c r="BF1" s="1073"/>
      <c r="BG1" s="1073"/>
      <c r="BH1" s="354"/>
      <c r="BI1" s="1073"/>
      <c r="BJ1" s="1073"/>
      <c r="BK1" s="1073"/>
      <c r="BL1" s="1073"/>
      <c r="BM1" s="1073"/>
      <c r="BN1" s="1073"/>
      <c r="BO1" s="354"/>
      <c r="BP1" s="1073"/>
      <c r="BQ1" s="1073"/>
      <c r="BR1" s="354"/>
      <c r="BS1" s="1073"/>
      <c r="BT1" s="1073"/>
      <c r="BU1" s="1073"/>
      <c r="BV1" s="1073"/>
      <c r="BW1" s="1073"/>
      <c r="BX1" s="1073"/>
      <c r="BY1" s="1073"/>
      <c r="BZ1" s="1073"/>
      <c r="CA1" s="1073"/>
      <c r="CB1" s="1073"/>
      <c r="CC1" s="1073"/>
      <c r="CD1" s="1073"/>
      <c r="CE1" s="1073"/>
      <c r="CF1" s="1073"/>
      <c r="CG1" s="1073"/>
      <c r="CH1" s="1073"/>
      <c r="CI1" s="1073"/>
      <c r="CJ1" s="1073"/>
      <c r="CK1" s="1073"/>
      <c r="CL1" s="1073"/>
      <c r="CM1" s="1073"/>
      <c r="CN1" s="1073"/>
      <c r="CO1" s="1073"/>
      <c r="CP1" s="1073"/>
      <c r="CQ1" s="1073"/>
      <c r="CR1" s="1073"/>
      <c r="CS1" s="1073"/>
      <c r="CT1" s="1073"/>
      <c r="CU1" s="1073"/>
      <c r="CV1" s="1073"/>
      <c r="CW1" s="1073"/>
      <c r="CX1" s="1073"/>
      <c r="CY1" s="1073"/>
      <c r="CZ1" s="1073"/>
      <c r="DA1" s="1073"/>
      <c r="DB1" s="1073"/>
      <c r="DC1" s="1073"/>
      <c r="DD1" s="1073"/>
      <c r="DE1" s="1073"/>
      <c r="DF1" s="1073"/>
      <c r="DG1" s="1073"/>
      <c r="DH1" s="354"/>
      <c r="DI1" s="354"/>
      <c r="DJ1" s="354"/>
      <c r="DK1" s="354"/>
      <c r="DL1" s="354"/>
      <c r="DM1" s="354"/>
      <c r="DN1" s="1073"/>
      <c r="DO1" s="1073"/>
      <c r="DP1" s="354"/>
      <c r="DQ1" s="354"/>
      <c r="DR1" s="354"/>
      <c r="DS1" s="1073"/>
      <c r="DT1" s="1073"/>
      <c r="DU1" s="354"/>
      <c r="DV1" s="1073"/>
      <c r="DW1" s="1073"/>
      <c r="DX1" s="1073"/>
      <c r="DY1" s="1073"/>
      <c r="DZ1" s="1073"/>
      <c r="EA1" s="354"/>
      <c r="EB1" s="354"/>
      <c r="EC1" s="354"/>
      <c r="ED1" s="354"/>
      <c r="EE1" s="354"/>
      <c r="EF1" s="1073"/>
      <c r="EG1" s="1073"/>
      <c r="EH1" s="354"/>
      <c r="EI1" s="354"/>
      <c r="EJ1" s="1073"/>
      <c r="EK1" s="1073"/>
      <c r="EL1" s="354"/>
      <c r="EM1" s="1073"/>
      <c r="EN1" s="1073"/>
      <c r="EO1" s="1073"/>
      <c r="EP1" s="1073"/>
      <c r="EQ1" s="1073"/>
      <c r="ER1" s="354"/>
      <c r="ES1" s="354"/>
      <c r="ET1" s="354"/>
      <c r="EU1" s="354"/>
      <c r="EV1" s="354"/>
      <c r="EW1" s="1073"/>
      <c r="EX1" s="1073"/>
      <c r="EY1" s="354"/>
      <c r="EZ1" s="354"/>
      <c r="FA1" s="354"/>
      <c r="FB1" s="235"/>
      <c r="FC1" s="235"/>
      <c r="FD1" s="235"/>
      <c r="FE1" s="116"/>
      <c r="FF1" s="116"/>
      <c r="FG1" s="47"/>
      <c r="FH1" s="47"/>
      <c r="FI1" s="47"/>
      <c r="FJ1" s="47"/>
      <c r="FK1" s="47"/>
      <c r="FL1" s="47"/>
      <c r="FM1" s="47"/>
      <c r="FN1" s="47"/>
      <c r="FO1" s="47"/>
      <c r="FP1" s="47"/>
      <c r="FQ1" s="47"/>
      <c r="FR1" s="47"/>
      <c r="FS1" s="47"/>
      <c r="FT1" s="47"/>
      <c r="FU1" s="47"/>
      <c r="FV1" s="47"/>
      <c r="FW1" s="47"/>
      <c r="FX1" s="47"/>
      <c r="FY1" s="47"/>
    </row>
    <row r="2" spans="1:210" ht="69" x14ac:dyDescent="0.75">
      <c r="B2" s="1125"/>
      <c r="C2" s="1126"/>
      <c r="D2" s="1076" t="str">
        <f>DATOS!C10</f>
        <v>2024 - 2025</v>
      </c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230"/>
      <c r="V2" s="230"/>
      <c r="W2" s="230"/>
      <c r="X2" s="235"/>
      <c r="Y2" s="235"/>
      <c r="Z2" s="235"/>
      <c r="AA2" s="235"/>
      <c r="AB2" s="236"/>
      <c r="AC2" s="236"/>
      <c r="AD2" s="236"/>
      <c r="AE2" s="236"/>
      <c r="AF2" s="235"/>
      <c r="AG2" s="235"/>
      <c r="AH2" s="1092"/>
      <c r="AI2" s="1092"/>
      <c r="AJ2" s="356"/>
      <c r="AK2" s="1073"/>
      <c r="AL2" s="1073"/>
      <c r="AM2" s="1073"/>
      <c r="AN2" s="1073"/>
      <c r="AO2" s="1073"/>
      <c r="AP2" s="1073"/>
      <c r="AQ2" s="1073"/>
      <c r="AR2" s="1073"/>
      <c r="AS2" s="1073"/>
      <c r="AT2" s="1073"/>
      <c r="AU2" s="354"/>
      <c r="AV2" s="354"/>
      <c r="AW2" s="354"/>
      <c r="AX2" s="1073"/>
      <c r="AY2" s="1073"/>
      <c r="AZ2" s="354"/>
      <c r="BA2" s="354"/>
      <c r="BB2" s="354"/>
      <c r="BC2" s="354"/>
      <c r="BD2" s="354"/>
      <c r="BE2" s="354"/>
      <c r="BF2" s="1073"/>
      <c r="BG2" s="1073"/>
      <c r="BH2" s="354"/>
      <c r="BI2" s="1073"/>
      <c r="BJ2" s="1073"/>
      <c r="BK2" s="1073"/>
      <c r="BL2" s="1073"/>
      <c r="BM2" s="1073"/>
      <c r="BN2" s="1073"/>
      <c r="BO2" s="354"/>
      <c r="BP2" s="1073"/>
      <c r="BQ2" s="1073"/>
      <c r="BR2" s="354"/>
      <c r="BS2" s="1073"/>
      <c r="BT2" s="1073"/>
      <c r="BU2" s="1073"/>
      <c r="BV2" s="1073"/>
      <c r="BW2" s="1073"/>
      <c r="BX2" s="1073"/>
      <c r="BY2" s="1073"/>
      <c r="BZ2" s="1073"/>
      <c r="CA2" s="1073"/>
      <c r="CB2" s="1073"/>
      <c r="CC2" s="1073"/>
      <c r="CD2" s="1073"/>
      <c r="CE2" s="1073"/>
      <c r="CF2" s="1073"/>
      <c r="CG2" s="1073"/>
      <c r="CH2" s="1073"/>
      <c r="CI2" s="1073"/>
      <c r="CJ2" s="1073"/>
      <c r="CK2" s="1073"/>
      <c r="CL2" s="1073"/>
      <c r="CM2" s="1073"/>
      <c r="CN2" s="1073"/>
      <c r="CO2" s="1073"/>
      <c r="CP2" s="1073"/>
      <c r="CQ2" s="1073"/>
      <c r="CR2" s="1073"/>
      <c r="CS2" s="1073"/>
      <c r="CT2" s="1073"/>
      <c r="CU2" s="1073"/>
      <c r="CV2" s="1073"/>
      <c r="CW2" s="1073"/>
      <c r="CX2" s="1073"/>
      <c r="CY2" s="1073"/>
      <c r="CZ2" s="1073"/>
      <c r="DA2" s="1073"/>
      <c r="DB2" s="1073"/>
      <c r="DC2" s="1073"/>
      <c r="DD2" s="1073"/>
      <c r="DE2" s="1073"/>
      <c r="DF2" s="1073"/>
      <c r="DG2" s="1073"/>
      <c r="DH2" s="354"/>
      <c r="DI2" s="354"/>
      <c r="DJ2" s="354"/>
      <c r="DK2" s="354"/>
      <c r="DL2" s="354"/>
      <c r="DM2" s="354"/>
      <c r="DN2" s="1073"/>
      <c r="DO2" s="1073"/>
      <c r="DP2" s="354"/>
      <c r="DQ2" s="354"/>
      <c r="DR2" s="354"/>
      <c r="DS2" s="1073"/>
      <c r="DT2" s="1073"/>
      <c r="DU2" s="354"/>
      <c r="DV2" s="1073"/>
      <c r="DW2" s="1073"/>
      <c r="DX2" s="1073"/>
      <c r="DY2" s="1073"/>
      <c r="DZ2" s="1073"/>
      <c r="EA2" s="354"/>
      <c r="EB2" s="354"/>
      <c r="EC2" s="354"/>
      <c r="ED2" s="354"/>
      <c r="EE2" s="354"/>
      <c r="EF2" s="1073"/>
      <c r="EG2" s="1073"/>
      <c r="EH2" s="354"/>
      <c r="EI2" s="354"/>
      <c r="EJ2" s="1073"/>
      <c r="EK2" s="1073"/>
      <c r="EL2" s="354"/>
      <c r="EM2" s="1073"/>
      <c r="EN2" s="1073"/>
      <c r="EO2" s="1073"/>
      <c r="EP2" s="1073"/>
      <c r="EQ2" s="1073"/>
      <c r="ER2" s="354"/>
      <c r="ES2" s="354"/>
      <c r="ET2" s="354"/>
      <c r="EU2" s="354"/>
      <c r="EV2" s="354"/>
      <c r="EW2" s="1073"/>
      <c r="EX2" s="1073"/>
      <c r="EY2" s="354"/>
      <c r="EZ2" s="354"/>
      <c r="FA2" s="354"/>
      <c r="FB2" s="235"/>
      <c r="FC2" s="235"/>
      <c r="FD2" s="235"/>
      <c r="FE2" s="116"/>
      <c r="FF2" s="116"/>
      <c r="FG2" s="47"/>
      <c r="FH2" s="47"/>
      <c r="FI2" s="47"/>
      <c r="FJ2" s="47"/>
      <c r="FK2" s="47"/>
      <c r="FL2" s="47"/>
      <c r="FM2" s="47"/>
      <c r="FN2" s="47"/>
      <c r="FO2" s="47"/>
      <c r="FP2" s="47"/>
      <c r="FQ2" s="47"/>
      <c r="FR2" s="47"/>
      <c r="FS2" s="47"/>
      <c r="FT2" s="47"/>
      <c r="FU2" s="47"/>
      <c r="FV2" s="47"/>
      <c r="FW2" s="47"/>
      <c r="FX2" s="47"/>
      <c r="FY2" s="47"/>
    </row>
    <row r="3" spans="1:210" ht="69" x14ac:dyDescent="0.75">
      <c r="B3" s="1127"/>
      <c r="C3" s="1128"/>
      <c r="D3" s="1076" t="s">
        <v>174</v>
      </c>
      <c r="E3" s="1076"/>
      <c r="F3" s="1076"/>
      <c r="G3" s="1076"/>
      <c r="H3" s="1076"/>
      <c r="I3" s="1076"/>
      <c r="J3" s="1076"/>
      <c r="K3" s="1076"/>
      <c r="L3" s="1076"/>
      <c r="M3" s="1076"/>
      <c r="N3" s="1076"/>
      <c r="O3" s="1076"/>
      <c r="P3" s="1076"/>
      <c r="Q3" s="1076"/>
      <c r="R3" s="1076"/>
      <c r="S3" s="1076"/>
      <c r="T3" s="1076"/>
      <c r="U3" s="230"/>
      <c r="V3" s="230"/>
      <c r="W3" s="230"/>
      <c r="X3" s="235"/>
      <c r="Y3" s="235"/>
      <c r="Z3" s="235"/>
      <c r="AA3" s="235"/>
      <c r="AB3" s="237"/>
      <c r="AC3" s="235"/>
      <c r="AD3" s="235"/>
      <c r="AE3" s="235"/>
      <c r="AF3" s="235"/>
      <c r="AG3" s="356"/>
      <c r="AH3" s="1092"/>
      <c r="AI3" s="1092"/>
      <c r="AJ3" s="356"/>
      <c r="AK3" s="1073"/>
      <c r="AL3" s="1073"/>
      <c r="AM3" s="1073"/>
      <c r="AN3" s="1073"/>
      <c r="AO3" s="1073"/>
      <c r="AP3" s="1073"/>
      <c r="AQ3" s="1073"/>
      <c r="AR3" s="1073"/>
      <c r="AS3" s="1073"/>
      <c r="AT3" s="1073"/>
      <c r="AU3" s="354"/>
      <c r="AV3" s="354"/>
      <c r="AW3" s="354"/>
      <c r="AX3" s="1073"/>
      <c r="AY3" s="1073"/>
      <c r="AZ3" s="354"/>
      <c r="BA3" s="354"/>
      <c r="BB3" s="354"/>
      <c r="BC3" s="354"/>
      <c r="BD3" s="354"/>
      <c r="BE3" s="354"/>
      <c r="BF3" s="1073"/>
      <c r="BG3" s="1073"/>
      <c r="BH3" s="354"/>
      <c r="BI3" s="1073"/>
      <c r="BJ3" s="1073"/>
      <c r="BK3" s="1073"/>
      <c r="BL3" s="1073"/>
      <c r="BM3" s="1073"/>
      <c r="BN3" s="1073"/>
      <c r="BO3" s="354"/>
      <c r="BP3" s="1073"/>
      <c r="BQ3" s="1073"/>
      <c r="BR3" s="354"/>
      <c r="BS3" s="1073"/>
      <c r="BT3" s="1073"/>
      <c r="BU3" s="1073"/>
      <c r="BV3" s="1073"/>
      <c r="BW3" s="1073"/>
      <c r="BX3" s="1073"/>
      <c r="BY3" s="1073"/>
      <c r="BZ3" s="1073"/>
      <c r="CA3" s="1073"/>
      <c r="CB3" s="1073"/>
      <c r="CC3" s="1073"/>
      <c r="CD3" s="1073"/>
      <c r="CE3" s="1073"/>
      <c r="CF3" s="1073"/>
      <c r="CG3" s="1073"/>
      <c r="CH3" s="1073"/>
      <c r="CI3" s="1073"/>
      <c r="CJ3" s="1073"/>
      <c r="CK3" s="1073"/>
      <c r="CL3" s="1073"/>
      <c r="CM3" s="1073"/>
      <c r="CN3" s="1073"/>
      <c r="CO3" s="1073"/>
      <c r="CP3" s="1073"/>
      <c r="CQ3" s="1073"/>
      <c r="CR3" s="1073"/>
      <c r="CS3" s="1073"/>
      <c r="CT3" s="1073"/>
      <c r="CU3" s="1073"/>
      <c r="CV3" s="1073"/>
      <c r="CW3" s="1073"/>
      <c r="CX3" s="1073"/>
      <c r="CY3" s="1073"/>
      <c r="CZ3" s="1073"/>
      <c r="DA3" s="1073"/>
      <c r="DB3" s="1073"/>
      <c r="DC3" s="1073"/>
      <c r="DD3" s="1073"/>
      <c r="DE3" s="1073"/>
      <c r="DF3" s="1073"/>
      <c r="DG3" s="1073"/>
      <c r="DH3" s="354"/>
      <c r="DI3" s="354"/>
      <c r="DJ3" s="354"/>
      <c r="DK3" s="354"/>
      <c r="DL3" s="354"/>
      <c r="DM3" s="354"/>
      <c r="DN3" s="1073"/>
      <c r="DO3" s="1073"/>
      <c r="DP3" s="354"/>
      <c r="DQ3" s="354"/>
      <c r="DR3" s="354"/>
      <c r="DS3" s="1073"/>
      <c r="DT3" s="1073"/>
      <c r="DU3" s="354"/>
      <c r="DV3" s="1073"/>
      <c r="DW3" s="1073"/>
      <c r="DX3" s="1073"/>
      <c r="DY3" s="1073"/>
      <c r="DZ3" s="1073"/>
      <c r="EA3" s="354"/>
      <c r="EB3" s="354"/>
      <c r="EC3" s="354"/>
      <c r="ED3" s="354"/>
      <c r="EE3" s="354"/>
      <c r="EF3" s="1073"/>
      <c r="EG3" s="1073"/>
      <c r="EH3" s="354"/>
      <c r="EI3" s="354"/>
      <c r="EJ3" s="1073"/>
      <c r="EK3" s="1073"/>
      <c r="EL3" s="354"/>
      <c r="EM3" s="1073"/>
      <c r="EN3" s="1073"/>
      <c r="EO3" s="1073"/>
      <c r="EP3" s="1073"/>
      <c r="EQ3" s="1073"/>
      <c r="ER3" s="354"/>
      <c r="ES3" s="354"/>
      <c r="ET3" s="354"/>
      <c r="EU3" s="354"/>
      <c r="EV3" s="354"/>
      <c r="EW3" s="1073"/>
      <c r="EX3" s="1073"/>
      <c r="EY3" s="354"/>
      <c r="EZ3" s="354"/>
      <c r="FA3" s="354"/>
      <c r="FB3" s="235"/>
      <c r="FC3" s="235"/>
      <c r="FD3" s="235"/>
      <c r="FE3" s="116"/>
      <c r="FF3" s="116"/>
      <c r="FG3" s="47"/>
      <c r="FH3" s="47"/>
      <c r="FI3" s="47"/>
      <c r="FJ3" s="47"/>
      <c r="FK3" s="47"/>
      <c r="FL3" s="47"/>
      <c r="FM3" s="47"/>
      <c r="FN3" s="47"/>
      <c r="FO3" s="47"/>
      <c r="FP3" s="47"/>
      <c r="FQ3" s="47"/>
      <c r="FR3" s="47"/>
      <c r="FS3" s="47"/>
      <c r="FT3" s="47"/>
      <c r="FU3" s="47"/>
      <c r="FV3" s="47"/>
      <c r="FW3" s="47"/>
      <c r="FX3" s="47"/>
      <c r="FY3" s="47"/>
    </row>
    <row r="4" spans="1:210" ht="20.25" customHeight="1" x14ac:dyDescent="0.75">
      <c r="B4" s="1127"/>
      <c r="C4" s="1128"/>
      <c r="D4" s="238"/>
      <c r="E4" s="238"/>
      <c r="F4" s="238"/>
      <c r="G4" s="238"/>
      <c r="H4" s="238"/>
      <c r="I4" s="238"/>
      <c r="J4" s="238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9"/>
      <c r="V4" s="239"/>
      <c r="W4" s="239"/>
      <c r="X4" s="355"/>
      <c r="Y4" s="355"/>
      <c r="Z4" s="355"/>
      <c r="AA4" s="355"/>
      <c r="AB4" s="355"/>
      <c r="AC4" s="1093"/>
      <c r="AD4" s="1093"/>
      <c r="AE4" s="1093"/>
      <c r="AF4" s="1093"/>
      <c r="AG4" s="356"/>
      <c r="AH4" s="1092"/>
      <c r="AI4" s="1092"/>
      <c r="AJ4" s="356"/>
      <c r="AK4" s="1073"/>
      <c r="AL4" s="1073"/>
      <c r="AM4" s="1073"/>
      <c r="AN4" s="1073"/>
      <c r="AO4" s="1073"/>
      <c r="AP4" s="1073"/>
      <c r="AQ4" s="1073"/>
      <c r="AR4" s="1073"/>
      <c r="AS4" s="1073"/>
      <c r="AT4" s="1073"/>
      <c r="AU4" s="354"/>
      <c r="AV4" s="354"/>
      <c r="AW4" s="354"/>
      <c r="AX4" s="1073"/>
      <c r="AY4" s="1073"/>
      <c r="AZ4" s="354"/>
      <c r="BA4" s="354"/>
      <c r="BB4" s="354"/>
      <c r="BC4" s="354"/>
      <c r="BD4" s="354"/>
      <c r="BE4" s="354"/>
      <c r="BF4" s="1073"/>
      <c r="BG4" s="1073"/>
      <c r="BH4" s="354"/>
      <c r="BI4" s="1073"/>
      <c r="BJ4" s="1073"/>
      <c r="BK4" s="1073"/>
      <c r="BL4" s="1073"/>
      <c r="BM4" s="1073"/>
      <c r="BN4" s="1073"/>
      <c r="BO4" s="354"/>
      <c r="BP4" s="1073"/>
      <c r="BQ4" s="1073"/>
      <c r="BR4" s="354"/>
      <c r="BS4" s="1073"/>
      <c r="BT4" s="1073"/>
      <c r="BU4" s="1073"/>
      <c r="BV4" s="1073"/>
      <c r="BW4" s="1073"/>
      <c r="BX4" s="1073"/>
      <c r="BY4" s="1073"/>
      <c r="BZ4" s="1073"/>
      <c r="CA4" s="1073"/>
      <c r="CB4" s="1073"/>
      <c r="CC4" s="1073"/>
      <c r="CD4" s="1073"/>
      <c r="CE4" s="1073"/>
      <c r="CF4" s="1073"/>
      <c r="CG4" s="1073"/>
      <c r="CH4" s="1073"/>
      <c r="CI4" s="1073"/>
      <c r="CJ4" s="1073"/>
      <c r="CK4" s="1073"/>
      <c r="CL4" s="1073"/>
      <c r="CM4" s="1073"/>
      <c r="CN4" s="1073"/>
      <c r="CO4" s="1073"/>
      <c r="CP4" s="1073"/>
      <c r="CQ4" s="1073"/>
      <c r="CR4" s="1073"/>
      <c r="CS4" s="1073"/>
      <c r="CT4" s="1073"/>
      <c r="CU4" s="1073"/>
      <c r="CV4" s="1073"/>
      <c r="CW4" s="1073"/>
      <c r="CX4" s="1073"/>
      <c r="CY4" s="1073"/>
      <c r="CZ4" s="1073"/>
      <c r="DA4" s="1073"/>
      <c r="DB4" s="1073"/>
      <c r="DC4" s="1073"/>
      <c r="DD4" s="1073"/>
      <c r="DE4" s="1073"/>
      <c r="DF4" s="1073"/>
      <c r="DG4" s="1073"/>
      <c r="DH4" s="354"/>
      <c r="DI4" s="354"/>
      <c r="DJ4" s="354"/>
      <c r="DK4" s="354"/>
      <c r="DL4" s="354"/>
      <c r="DM4" s="354"/>
      <c r="DN4" s="1073"/>
      <c r="DO4" s="1073"/>
      <c r="DP4" s="354"/>
      <c r="DQ4" s="354"/>
      <c r="DR4" s="354"/>
      <c r="DS4" s="1073"/>
      <c r="DT4" s="1073"/>
      <c r="DU4" s="354"/>
      <c r="DV4" s="1073"/>
      <c r="DW4" s="1073"/>
      <c r="DX4" s="1073"/>
      <c r="DY4" s="1073"/>
      <c r="DZ4" s="1073"/>
      <c r="EA4" s="354"/>
      <c r="EB4" s="354"/>
      <c r="EC4" s="354"/>
      <c r="ED4" s="354"/>
      <c r="EE4" s="354"/>
      <c r="EF4" s="1073"/>
      <c r="EG4" s="1073"/>
      <c r="EH4" s="354"/>
      <c r="EI4" s="354"/>
      <c r="EJ4" s="1073"/>
      <c r="EK4" s="1073"/>
      <c r="EL4" s="354"/>
      <c r="EM4" s="1073"/>
      <c r="EN4" s="1073"/>
      <c r="EO4" s="1073"/>
      <c r="EP4" s="1073"/>
      <c r="EQ4" s="1073"/>
      <c r="ER4" s="354"/>
      <c r="ES4" s="354"/>
      <c r="ET4" s="354"/>
      <c r="EU4" s="354"/>
      <c r="EV4" s="354"/>
      <c r="EW4" s="1073"/>
      <c r="EX4" s="1073"/>
      <c r="EY4" s="354"/>
      <c r="EZ4" s="263"/>
      <c r="FA4" s="263"/>
      <c r="FB4" s="235"/>
      <c r="FC4" s="235"/>
      <c r="FD4" s="235"/>
      <c r="FE4" s="116"/>
      <c r="FF4" s="116"/>
      <c r="FG4" s="47"/>
      <c r="FH4" s="47"/>
      <c r="FI4" s="47"/>
      <c r="FJ4" s="47"/>
      <c r="FK4" s="47"/>
      <c r="FL4" s="47"/>
      <c r="FM4" s="47"/>
      <c r="FN4" s="47"/>
      <c r="FO4" s="47"/>
      <c r="FP4" s="47"/>
      <c r="FQ4" s="47"/>
      <c r="FR4" s="47"/>
      <c r="FS4" s="47"/>
      <c r="FT4" s="47"/>
      <c r="FU4" s="47"/>
      <c r="FV4" s="47"/>
      <c r="FW4" s="47"/>
      <c r="FX4" s="47"/>
      <c r="FY4" s="47"/>
    </row>
    <row r="5" spans="1:210" ht="70.5" x14ac:dyDescent="0.75">
      <c r="B5" s="1127"/>
      <c r="C5" s="1128"/>
      <c r="D5" s="514"/>
      <c r="E5" s="515" t="s">
        <v>175</v>
      </c>
      <c r="F5" s="1079" t="str">
        <f>DATOS!B20</f>
        <v xml:space="preserve"> TRELLES ORDÓÑEZ CAROL ALEXANDRA</v>
      </c>
      <c r="G5" s="1079"/>
      <c r="H5" s="1079"/>
      <c r="I5" s="1079"/>
      <c r="J5" s="1079"/>
      <c r="K5" s="1079"/>
      <c r="L5" s="1131" t="s">
        <v>19</v>
      </c>
      <c r="M5" s="1131"/>
      <c r="N5" s="1079" t="s">
        <v>20</v>
      </c>
      <c r="O5" s="1079"/>
      <c r="Q5" s="516"/>
      <c r="R5" s="517"/>
      <c r="S5" s="516"/>
      <c r="T5" s="518"/>
      <c r="W5" s="242"/>
      <c r="X5" s="235"/>
      <c r="Y5" s="235"/>
      <c r="Z5" s="235"/>
      <c r="AA5" s="235"/>
      <c r="AB5" s="235"/>
      <c r="AC5" s="235"/>
      <c r="AD5" s="243"/>
      <c r="AE5" s="235"/>
      <c r="AF5" s="235"/>
      <c r="AG5" s="235"/>
      <c r="AH5" s="243"/>
      <c r="AI5" s="242"/>
      <c r="AJ5" s="242"/>
      <c r="AK5" s="353"/>
      <c r="AL5" s="353"/>
      <c r="AM5" s="353"/>
      <c r="AN5" s="353"/>
      <c r="AO5" s="1074"/>
      <c r="AP5" s="1074"/>
      <c r="AQ5" s="353"/>
      <c r="AR5" s="1074"/>
      <c r="AS5" s="1074"/>
      <c r="AT5" s="1074"/>
      <c r="AU5" s="1074"/>
      <c r="AV5" s="1074"/>
      <c r="AW5" s="1074"/>
      <c r="AX5" s="353"/>
      <c r="AY5" s="1074"/>
      <c r="AZ5" s="1074"/>
      <c r="BA5" s="353"/>
      <c r="BB5" s="1074"/>
      <c r="BC5" s="1074"/>
      <c r="BD5" s="1074"/>
      <c r="BE5" s="1074"/>
      <c r="BF5" s="1074"/>
      <c r="BG5" s="1074"/>
      <c r="BH5" s="1074"/>
      <c r="BI5" s="1074"/>
      <c r="BJ5" s="1074"/>
      <c r="BK5" s="1074"/>
      <c r="BL5" s="353"/>
      <c r="BM5" s="353"/>
      <c r="BN5" s="353"/>
      <c r="BO5" s="1074"/>
      <c r="BP5" s="1074"/>
      <c r="BQ5" s="353"/>
      <c r="BR5" s="353"/>
      <c r="BS5" s="353"/>
      <c r="BT5" s="353"/>
      <c r="BU5" s="353"/>
      <c r="BV5" s="353"/>
      <c r="BW5" s="353"/>
      <c r="BX5" s="353"/>
      <c r="BY5" s="353"/>
      <c r="BZ5" s="353"/>
      <c r="CA5" s="353"/>
      <c r="CB5" s="353"/>
      <c r="CC5" s="353"/>
      <c r="CD5" s="353"/>
      <c r="CE5" s="353"/>
      <c r="CF5" s="353"/>
      <c r="CG5" s="353"/>
      <c r="CH5" s="353"/>
      <c r="CI5" s="353"/>
      <c r="CJ5" s="353"/>
      <c r="CK5" s="353"/>
      <c r="CL5" s="353"/>
      <c r="CM5" s="353"/>
      <c r="CN5" s="353"/>
      <c r="CO5" s="353"/>
      <c r="CP5" s="353"/>
      <c r="CQ5" s="353"/>
      <c r="CR5" s="353"/>
      <c r="CS5" s="353"/>
      <c r="CT5" s="353"/>
      <c r="CU5" s="353"/>
      <c r="CV5" s="353"/>
      <c r="CW5" s="353"/>
      <c r="CX5" s="353"/>
      <c r="CY5" s="353"/>
      <c r="CZ5" s="353"/>
      <c r="DA5" s="353"/>
      <c r="DB5" s="1074"/>
      <c r="DC5" s="1074"/>
      <c r="DD5" s="353"/>
      <c r="DE5" s="1074"/>
      <c r="DF5" s="1074"/>
      <c r="DG5" s="1074"/>
      <c r="DH5" s="1074"/>
      <c r="DI5" s="1074"/>
      <c r="DJ5" s="353"/>
      <c r="DK5" s="353"/>
      <c r="DL5" s="353"/>
      <c r="DM5" s="353"/>
      <c r="DN5" s="353"/>
      <c r="DO5" s="1074"/>
      <c r="DP5" s="1074"/>
      <c r="DQ5" s="353"/>
      <c r="DR5" s="1074"/>
      <c r="DS5" s="1074"/>
      <c r="DT5" s="1074"/>
      <c r="DU5" s="1074"/>
      <c r="DV5" s="1074"/>
      <c r="DW5" s="1074"/>
      <c r="DX5" s="1074"/>
      <c r="DY5" s="353"/>
      <c r="DZ5" s="353"/>
      <c r="EA5" s="353"/>
      <c r="EB5" s="353"/>
      <c r="EC5" s="353"/>
      <c r="ED5" s="353"/>
      <c r="EE5" s="1074"/>
      <c r="EF5" s="1074"/>
      <c r="EG5" s="353"/>
      <c r="EH5" s="353"/>
      <c r="EI5" s="353"/>
      <c r="EJ5" s="353"/>
      <c r="EK5" s="1074"/>
      <c r="EL5" s="1074"/>
      <c r="EM5" s="1074"/>
      <c r="EN5" s="1074"/>
      <c r="EO5" s="1074"/>
      <c r="EP5" s="353"/>
      <c r="EQ5" s="353"/>
      <c r="ER5" s="353"/>
      <c r="ES5" s="353"/>
      <c r="ET5" s="353"/>
      <c r="EU5" s="353"/>
      <c r="EV5" s="1074"/>
      <c r="EW5" s="1074"/>
      <c r="EX5" s="353"/>
      <c r="EY5" s="353"/>
      <c r="EZ5" s="353"/>
      <c r="FA5" s="353"/>
      <c r="FB5" s="235"/>
      <c r="FC5" s="235"/>
      <c r="FD5" s="235"/>
      <c r="FE5" s="116"/>
      <c r="FF5" s="116"/>
      <c r="FG5" s="47"/>
      <c r="FH5" s="47"/>
      <c r="FI5" s="47"/>
      <c r="FJ5" s="47"/>
      <c r="FK5" s="47"/>
      <c r="FL5" s="47"/>
      <c r="FM5" s="47"/>
      <c r="FN5" s="47"/>
      <c r="FO5" s="47"/>
      <c r="FP5" s="47"/>
      <c r="FQ5" s="47"/>
      <c r="FR5" s="47"/>
      <c r="FS5" s="47"/>
      <c r="FT5" s="47"/>
      <c r="FU5" s="47"/>
      <c r="FV5" s="47"/>
      <c r="FW5" s="47"/>
      <c r="FX5" s="47"/>
      <c r="FY5" s="47"/>
    </row>
    <row r="6" spans="1:210" ht="71.25" thickBot="1" x14ac:dyDescent="0.8">
      <c r="B6" s="1127"/>
      <c r="C6" s="1128"/>
      <c r="D6" s="1078" t="s">
        <v>176</v>
      </c>
      <c r="E6" s="1078"/>
      <c r="F6" s="1078"/>
      <c r="G6" s="1078"/>
      <c r="H6" s="1078"/>
      <c r="I6" s="245">
        <f>DATOS!C16</f>
        <v>0</v>
      </c>
      <c r="J6" s="516"/>
      <c r="K6" s="516"/>
      <c r="L6" s="1080" t="s">
        <v>26</v>
      </c>
      <c r="M6" s="1080"/>
      <c r="N6" s="1077" t="str">
        <f>DATOS!C14</f>
        <v>SEGUNDO</v>
      </c>
      <c r="O6" s="1077"/>
      <c r="Q6" s="1080" t="s">
        <v>113</v>
      </c>
      <c r="R6" s="1080"/>
      <c r="S6" s="1077" t="str">
        <f>DATOS!C15</f>
        <v>"A"</v>
      </c>
      <c r="T6" s="1077"/>
      <c r="W6" s="242"/>
      <c r="X6" s="235"/>
      <c r="Y6" s="235"/>
      <c r="Z6" s="235"/>
      <c r="AA6" s="235"/>
      <c r="AB6" s="235"/>
      <c r="AC6" s="235"/>
      <c r="AD6" s="243"/>
      <c r="AE6" s="235"/>
      <c r="AF6" s="235"/>
      <c r="AG6" s="235"/>
      <c r="AH6" s="243"/>
      <c r="AI6" s="243"/>
      <c r="AJ6" s="243"/>
      <c r="AK6" s="1074"/>
      <c r="AL6" s="1074"/>
      <c r="AM6" s="1074"/>
      <c r="AN6" s="1074"/>
      <c r="AO6" s="1074"/>
      <c r="AP6" s="1074"/>
      <c r="AQ6" s="1074"/>
      <c r="AR6" s="1074"/>
      <c r="AS6" s="1074"/>
      <c r="AT6" s="1074"/>
      <c r="AU6" s="353"/>
      <c r="AV6" s="353"/>
      <c r="AW6" s="353"/>
      <c r="AX6" s="1074"/>
      <c r="AY6" s="1074"/>
      <c r="AZ6" s="353"/>
      <c r="BA6" s="353"/>
      <c r="BB6" s="353"/>
      <c r="BC6" s="353"/>
      <c r="BD6" s="353"/>
      <c r="BE6" s="353"/>
      <c r="BF6" s="1074"/>
      <c r="BG6" s="1074"/>
      <c r="BH6" s="353"/>
      <c r="BI6" s="1074"/>
      <c r="BJ6" s="1074"/>
      <c r="BK6" s="1074"/>
      <c r="BL6" s="1074"/>
      <c r="BM6" s="1074"/>
      <c r="BN6" s="1074"/>
      <c r="BO6" s="353"/>
      <c r="BP6" s="1074"/>
      <c r="BQ6" s="1074"/>
      <c r="BR6" s="353"/>
      <c r="BS6" s="1074"/>
      <c r="BT6" s="1074"/>
      <c r="BU6" s="1074"/>
      <c r="BV6" s="1074"/>
      <c r="BW6" s="1074"/>
      <c r="BX6" s="1074"/>
      <c r="BY6" s="1074"/>
      <c r="BZ6" s="1074"/>
      <c r="CA6" s="1074"/>
      <c r="CB6" s="1074"/>
      <c r="CC6" s="1074"/>
      <c r="CD6" s="1074"/>
      <c r="CE6" s="1074"/>
      <c r="CF6" s="1074"/>
      <c r="CG6" s="1074"/>
      <c r="CH6" s="1074"/>
      <c r="CI6" s="1074"/>
      <c r="CJ6" s="1074"/>
      <c r="CK6" s="1074"/>
      <c r="CL6" s="1074"/>
      <c r="CM6" s="1074"/>
      <c r="CN6" s="1074"/>
      <c r="CO6" s="1074"/>
      <c r="CP6" s="1074"/>
      <c r="CQ6" s="1074"/>
      <c r="CR6" s="1074"/>
      <c r="CS6" s="1074"/>
      <c r="CT6" s="1074"/>
      <c r="CU6" s="1074"/>
      <c r="CV6" s="1074"/>
      <c r="CW6" s="1074"/>
      <c r="CX6" s="1074"/>
      <c r="CY6" s="1074"/>
      <c r="CZ6" s="1074"/>
      <c r="DA6" s="1074"/>
      <c r="DB6" s="1074"/>
      <c r="DC6" s="1074"/>
      <c r="DD6" s="1074"/>
      <c r="DE6" s="1074"/>
      <c r="DF6" s="1074"/>
      <c r="DG6" s="1074"/>
      <c r="DH6" s="353"/>
      <c r="DI6" s="353"/>
      <c r="DJ6" s="353"/>
      <c r="DK6" s="353"/>
      <c r="DL6" s="353"/>
      <c r="DM6" s="353"/>
      <c r="DN6" s="1074"/>
      <c r="DO6" s="1074"/>
      <c r="DP6" s="353"/>
      <c r="DQ6" s="353"/>
      <c r="DR6" s="353"/>
      <c r="DS6" s="1074"/>
      <c r="DT6" s="1074"/>
      <c r="DU6" s="353"/>
      <c r="DV6" s="1074"/>
      <c r="DW6" s="1074"/>
      <c r="DX6" s="1074"/>
      <c r="DY6" s="1074"/>
      <c r="DZ6" s="1074"/>
      <c r="EA6" s="353"/>
      <c r="EB6" s="353"/>
      <c r="EC6" s="353"/>
      <c r="ED6" s="353"/>
      <c r="EE6" s="353"/>
      <c r="EF6" s="1074"/>
      <c r="EG6" s="1074"/>
      <c r="EH6" s="353"/>
      <c r="EI6" s="353"/>
      <c r="EJ6" s="1074"/>
      <c r="EK6" s="1074"/>
      <c r="EL6" s="353"/>
      <c r="EM6" s="1074"/>
      <c r="EN6" s="1074"/>
      <c r="EO6" s="1074"/>
      <c r="EP6" s="1074"/>
      <c r="EQ6" s="1074"/>
      <c r="ER6" s="353"/>
      <c r="ES6" s="353"/>
      <c r="ET6" s="353"/>
      <c r="EU6" s="353"/>
      <c r="EV6" s="353"/>
      <c r="EW6" s="1074"/>
      <c r="EX6" s="1074"/>
      <c r="EY6" s="353"/>
      <c r="EZ6" s="353"/>
      <c r="FA6" s="353"/>
      <c r="FB6" s="235"/>
      <c r="FC6" s="235"/>
      <c r="FD6" s="235"/>
      <c r="FE6" s="116"/>
      <c r="FF6" s="116"/>
      <c r="FG6" s="47"/>
      <c r="FH6" s="47"/>
      <c r="FI6" s="47"/>
      <c r="FJ6" s="47"/>
      <c r="FK6" s="47"/>
      <c r="FL6" s="47"/>
      <c r="FM6" s="47"/>
      <c r="FN6" s="47"/>
      <c r="FO6" s="47"/>
      <c r="FP6" s="47"/>
      <c r="FQ6" s="47"/>
      <c r="FR6" s="47"/>
      <c r="FS6" s="47"/>
      <c r="FT6" s="47"/>
      <c r="FU6" s="47"/>
      <c r="FV6" s="47"/>
      <c r="FW6" s="47"/>
      <c r="FX6" s="47"/>
      <c r="FY6" s="47"/>
    </row>
    <row r="7" spans="1:210" s="43" customFormat="1" ht="96" customHeight="1" thickBot="1" x14ac:dyDescent="0.9">
      <c r="B7" s="1127"/>
      <c r="C7" s="1128"/>
      <c r="D7" s="1097" t="s">
        <v>38</v>
      </c>
      <c r="E7" s="1094"/>
      <c r="F7" s="1094"/>
      <c r="G7" s="1094"/>
      <c r="H7" s="1094"/>
      <c r="I7" s="1094"/>
      <c r="J7" s="1094"/>
      <c r="K7" s="1094"/>
      <c r="L7" s="1094"/>
      <c r="M7" s="1094"/>
      <c r="N7" s="1094"/>
      <c r="O7" s="1094"/>
      <c r="P7" s="1094"/>
      <c r="Q7" s="1094"/>
      <c r="R7" s="1094"/>
      <c r="S7" s="1094"/>
      <c r="T7" s="1094"/>
      <c r="U7" s="1095" t="s">
        <v>40</v>
      </c>
      <c r="V7" s="1096"/>
      <c r="W7" s="1096"/>
      <c r="X7" s="1096"/>
      <c r="Y7" s="1096"/>
      <c r="Z7" s="1096"/>
      <c r="AA7" s="1096"/>
      <c r="AB7" s="1096"/>
      <c r="AC7" s="1339"/>
      <c r="AD7" s="1339"/>
      <c r="AE7" s="1339"/>
      <c r="AF7" s="1339"/>
      <c r="AG7" s="1096"/>
      <c r="AH7" s="1096"/>
      <c r="AI7" s="1096"/>
      <c r="AJ7" s="1096"/>
      <c r="AK7" s="1097"/>
      <c r="AL7" s="1095" t="s">
        <v>42</v>
      </c>
      <c r="AM7" s="1096"/>
      <c r="AN7" s="1096"/>
      <c r="AO7" s="1096"/>
      <c r="AP7" s="1096"/>
      <c r="AQ7" s="1096"/>
      <c r="AR7" s="1096"/>
      <c r="AS7" s="1096"/>
      <c r="AT7" s="1096"/>
      <c r="AU7" s="1096"/>
      <c r="AV7" s="1096"/>
      <c r="AW7" s="1096"/>
      <c r="AX7" s="1096"/>
      <c r="AY7" s="1096"/>
      <c r="AZ7" s="1096"/>
      <c r="BA7" s="1096"/>
      <c r="BB7" s="1097"/>
      <c r="BC7" s="1095" t="s">
        <v>44</v>
      </c>
      <c r="BD7" s="1096"/>
      <c r="BE7" s="1096"/>
      <c r="BF7" s="1096"/>
      <c r="BG7" s="1096"/>
      <c r="BH7" s="1096"/>
      <c r="BI7" s="1096"/>
      <c r="BJ7" s="1096"/>
      <c r="BK7" s="1096"/>
      <c r="BL7" s="1096"/>
      <c r="BM7" s="1096"/>
      <c r="BN7" s="1096"/>
      <c r="BO7" s="1096"/>
      <c r="BP7" s="1096"/>
      <c r="BQ7" s="1096"/>
      <c r="BR7" s="1096"/>
      <c r="BS7" s="1097"/>
      <c r="BT7" s="1095" t="s">
        <v>39</v>
      </c>
      <c r="BU7" s="1096"/>
      <c r="BV7" s="1096"/>
      <c r="BW7" s="1096"/>
      <c r="BX7" s="1096"/>
      <c r="BY7" s="1096"/>
      <c r="BZ7" s="1096"/>
      <c r="CA7" s="1096"/>
      <c r="CB7" s="1096"/>
      <c r="CC7" s="1096"/>
      <c r="CD7" s="1096"/>
      <c r="CE7" s="1096"/>
      <c r="CF7" s="1096"/>
      <c r="CG7" s="1096"/>
      <c r="CH7" s="1096"/>
      <c r="CI7" s="1096"/>
      <c r="CJ7" s="1097"/>
      <c r="CK7" s="1095" t="s">
        <v>47</v>
      </c>
      <c r="CL7" s="1096"/>
      <c r="CM7" s="1096"/>
      <c r="CN7" s="1096"/>
      <c r="CO7" s="1096"/>
      <c r="CP7" s="1096"/>
      <c r="CQ7" s="1096"/>
      <c r="CR7" s="1096"/>
      <c r="CS7" s="1096"/>
      <c r="CT7" s="1096"/>
      <c r="CU7" s="1096"/>
      <c r="CV7" s="1096"/>
      <c r="CW7" s="1096"/>
      <c r="CX7" s="1096"/>
      <c r="CY7" s="1096"/>
      <c r="CZ7" s="1096"/>
      <c r="DA7" s="1097"/>
      <c r="DB7" s="1094" t="s">
        <v>50</v>
      </c>
      <c r="DC7" s="1094"/>
      <c r="DD7" s="1094"/>
      <c r="DE7" s="1094"/>
      <c r="DF7" s="1094"/>
      <c r="DG7" s="1094"/>
      <c r="DH7" s="1094"/>
      <c r="DI7" s="1094"/>
      <c r="DJ7" s="1094"/>
      <c r="DK7" s="1094"/>
      <c r="DL7" s="1094"/>
      <c r="DM7" s="1094"/>
      <c r="DN7" s="1094"/>
      <c r="DO7" s="1094"/>
      <c r="DP7" s="1094"/>
      <c r="DQ7" s="1094"/>
      <c r="DR7" s="1094"/>
      <c r="DS7" s="1094" t="s">
        <v>52</v>
      </c>
      <c r="DT7" s="1094"/>
      <c r="DU7" s="1094"/>
      <c r="DV7" s="1094"/>
      <c r="DW7" s="1094"/>
      <c r="DX7" s="1094"/>
      <c r="DY7" s="1094"/>
      <c r="DZ7" s="1094"/>
      <c r="EA7" s="1094"/>
      <c r="EB7" s="1094"/>
      <c r="EC7" s="1094"/>
      <c r="ED7" s="1094"/>
      <c r="EE7" s="1094"/>
      <c r="EF7" s="1094"/>
      <c r="EG7" s="1094"/>
      <c r="EH7" s="1094"/>
      <c r="EI7" s="1094"/>
      <c r="EJ7" s="1094" t="s">
        <v>55</v>
      </c>
      <c r="EK7" s="1094"/>
      <c r="EL7" s="1094"/>
      <c r="EM7" s="1094"/>
      <c r="EN7" s="1094"/>
      <c r="EO7" s="1094"/>
      <c r="EP7" s="1094"/>
      <c r="EQ7" s="1094"/>
      <c r="ER7" s="1094"/>
      <c r="ES7" s="1094"/>
      <c r="ET7" s="1094"/>
      <c r="EU7" s="1094"/>
      <c r="EV7" s="1094"/>
      <c r="EW7" s="1094"/>
      <c r="EX7" s="1094"/>
      <c r="EY7" s="1094"/>
      <c r="EZ7" s="1094"/>
      <c r="FA7" s="1118" t="s">
        <v>177</v>
      </c>
      <c r="FB7" s="1119"/>
      <c r="FC7" s="1114" t="s">
        <v>178</v>
      </c>
      <c r="FD7" s="1115"/>
      <c r="FE7" s="1326" t="s">
        <v>179</v>
      </c>
      <c r="FF7" s="1327"/>
      <c r="FG7" s="1328"/>
      <c r="FH7" s="1326" t="s">
        <v>180</v>
      </c>
      <c r="FI7" s="1327"/>
      <c r="FJ7" s="1328"/>
      <c r="FK7" s="1326" t="s">
        <v>181</v>
      </c>
      <c r="FL7" s="1327"/>
      <c r="FM7" s="1328"/>
      <c r="FN7" s="1332" t="s">
        <v>182</v>
      </c>
      <c r="FO7" s="1346" t="s">
        <v>183</v>
      </c>
      <c r="FP7" s="1347"/>
      <c r="FQ7" s="1347"/>
      <c r="FR7" s="1347"/>
      <c r="FS7" s="1347"/>
      <c r="FT7" s="1347"/>
      <c r="FU7" s="1347"/>
      <c r="FV7" s="1347"/>
      <c r="FW7" s="1347"/>
      <c r="FX7" s="1348"/>
      <c r="FY7" s="1352" t="s">
        <v>946</v>
      </c>
      <c r="FZ7" s="1353" t="s">
        <v>184</v>
      </c>
      <c r="GA7" s="1354"/>
      <c r="GB7" s="1354"/>
      <c r="GC7" s="1354"/>
      <c r="GD7" s="1354"/>
      <c r="GE7" s="1354"/>
      <c r="GF7" s="1354"/>
      <c r="GG7" s="1354"/>
      <c r="GH7" s="1354"/>
      <c r="GI7" s="1355"/>
      <c r="GJ7" s="1352" t="s">
        <v>945</v>
      </c>
      <c r="GK7" s="1353" t="s">
        <v>185</v>
      </c>
      <c r="GL7" s="1354"/>
      <c r="GM7" s="1354"/>
      <c r="GN7" s="1354"/>
      <c r="GO7" s="1354"/>
      <c r="GP7" s="1354"/>
      <c r="GQ7" s="1354"/>
      <c r="GR7" s="1354"/>
      <c r="GS7" s="1354"/>
      <c r="GT7" s="1355"/>
      <c r="GU7" s="1352" t="s">
        <v>944</v>
      </c>
      <c r="GV7" s="1340" t="s">
        <v>186</v>
      </c>
      <c r="GW7" s="1341"/>
      <c r="GX7" s="1342"/>
      <c r="GY7" s="50"/>
      <c r="GZ7" s="44"/>
      <c r="HA7" s="44"/>
      <c r="HB7" s="44"/>
    </row>
    <row r="8" spans="1:210" s="9" customFormat="1" ht="136.5" customHeight="1" thickBot="1" x14ac:dyDescent="0.75">
      <c r="A8" s="18"/>
      <c r="B8" s="1127"/>
      <c r="C8" s="1128"/>
      <c r="D8" s="1081" t="s">
        <v>187</v>
      </c>
      <c r="E8" s="1081"/>
      <c r="F8" s="1081"/>
      <c r="G8" s="1082"/>
      <c r="H8" s="1085" t="s">
        <v>188</v>
      </c>
      <c r="I8" s="1086"/>
      <c r="J8" s="1086"/>
      <c r="K8" s="1087"/>
      <c r="L8" s="1110" t="s">
        <v>163</v>
      </c>
      <c r="M8" s="1111"/>
      <c r="N8" s="1106" t="s">
        <v>934</v>
      </c>
      <c r="O8" s="1107"/>
      <c r="P8" s="1098" t="s">
        <v>935</v>
      </c>
      <c r="Q8" s="1099"/>
      <c r="R8" s="1099"/>
      <c r="S8" s="1099"/>
      <c r="T8" s="1100"/>
      <c r="U8" s="1081" t="s">
        <v>187</v>
      </c>
      <c r="V8" s="1081"/>
      <c r="W8" s="1081"/>
      <c r="X8" s="1082"/>
      <c r="Y8" s="1085" t="s">
        <v>188</v>
      </c>
      <c r="Z8" s="1086"/>
      <c r="AA8" s="1086"/>
      <c r="AB8" s="1087"/>
      <c r="AC8" s="1110" t="s">
        <v>163</v>
      </c>
      <c r="AD8" s="1111"/>
      <c r="AE8" s="1106" t="s">
        <v>934</v>
      </c>
      <c r="AF8" s="1107"/>
      <c r="AG8" s="1098" t="s">
        <v>935</v>
      </c>
      <c r="AH8" s="1099"/>
      <c r="AI8" s="1099"/>
      <c r="AJ8" s="1099"/>
      <c r="AK8" s="1100"/>
      <c r="AL8" s="1081" t="s">
        <v>187</v>
      </c>
      <c r="AM8" s="1081"/>
      <c r="AN8" s="1081"/>
      <c r="AO8" s="1082"/>
      <c r="AP8" s="1085" t="s">
        <v>188</v>
      </c>
      <c r="AQ8" s="1086"/>
      <c r="AR8" s="1086"/>
      <c r="AS8" s="1087"/>
      <c r="AT8" s="1110" t="s">
        <v>163</v>
      </c>
      <c r="AU8" s="1111"/>
      <c r="AV8" s="1106" t="s">
        <v>934</v>
      </c>
      <c r="AW8" s="1107"/>
      <c r="AX8" s="1098" t="s">
        <v>935</v>
      </c>
      <c r="AY8" s="1099"/>
      <c r="AZ8" s="1099"/>
      <c r="BA8" s="1099"/>
      <c r="BB8" s="1100"/>
      <c r="BC8" s="1081" t="s">
        <v>187</v>
      </c>
      <c r="BD8" s="1081"/>
      <c r="BE8" s="1081"/>
      <c r="BF8" s="1082"/>
      <c r="BG8" s="1085" t="s">
        <v>188</v>
      </c>
      <c r="BH8" s="1086"/>
      <c r="BI8" s="1086"/>
      <c r="BJ8" s="1087"/>
      <c r="BK8" s="1110" t="s">
        <v>163</v>
      </c>
      <c r="BL8" s="1111"/>
      <c r="BM8" s="1106" t="s">
        <v>934</v>
      </c>
      <c r="BN8" s="1107"/>
      <c r="BO8" s="1098" t="s">
        <v>935</v>
      </c>
      <c r="BP8" s="1099"/>
      <c r="BQ8" s="1099"/>
      <c r="BR8" s="1099"/>
      <c r="BS8" s="1100"/>
      <c r="BT8" s="1081" t="s">
        <v>187</v>
      </c>
      <c r="BU8" s="1081"/>
      <c r="BV8" s="1081"/>
      <c r="BW8" s="1082"/>
      <c r="BX8" s="1085" t="s">
        <v>188</v>
      </c>
      <c r="BY8" s="1086"/>
      <c r="BZ8" s="1086"/>
      <c r="CA8" s="1087"/>
      <c r="CB8" s="1110" t="s">
        <v>163</v>
      </c>
      <c r="CC8" s="1111"/>
      <c r="CD8" s="1106" t="s">
        <v>934</v>
      </c>
      <c r="CE8" s="1107"/>
      <c r="CF8" s="1098" t="s">
        <v>935</v>
      </c>
      <c r="CG8" s="1099"/>
      <c r="CH8" s="1099"/>
      <c r="CI8" s="1099"/>
      <c r="CJ8" s="1100"/>
      <c r="CK8" s="1081" t="s">
        <v>187</v>
      </c>
      <c r="CL8" s="1081"/>
      <c r="CM8" s="1081"/>
      <c r="CN8" s="1082"/>
      <c r="CO8" s="1085" t="s">
        <v>188</v>
      </c>
      <c r="CP8" s="1086"/>
      <c r="CQ8" s="1086"/>
      <c r="CR8" s="1087"/>
      <c r="CS8" s="1110" t="s">
        <v>163</v>
      </c>
      <c r="CT8" s="1111"/>
      <c r="CU8" s="1106" t="s">
        <v>934</v>
      </c>
      <c r="CV8" s="1107"/>
      <c r="CW8" s="1098" t="s">
        <v>935</v>
      </c>
      <c r="CX8" s="1099"/>
      <c r="CY8" s="1099"/>
      <c r="CZ8" s="1099"/>
      <c r="DA8" s="1100"/>
      <c r="DB8" s="1081" t="s">
        <v>187</v>
      </c>
      <c r="DC8" s="1081"/>
      <c r="DD8" s="1081"/>
      <c r="DE8" s="1082"/>
      <c r="DF8" s="1085" t="s">
        <v>188</v>
      </c>
      <c r="DG8" s="1086"/>
      <c r="DH8" s="1086"/>
      <c r="DI8" s="1087"/>
      <c r="DJ8" s="1110" t="s">
        <v>163</v>
      </c>
      <c r="DK8" s="1111"/>
      <c r="DL8" s="1106" t="s">
        <v>934</v>
      </c>
      <c r="DM8" s="1107"/>
      <c r="DN8" s="1098" t="s">
        <v>935</v>
      </c>
      <c r="DO8" s="1099"/>
      <c r="DP8" s="1099"/>
      <c r="DQ8" s="1099"/>
      <c r="DR8" s="1100"/>
      <c r="DS8" s="1081" t="s">
        <v>187</v>
      </c>
      <c r="DT8" s="1081"/>
      <c r="DU8" s="1081"/>
      <c r="DV8" s="1082"/>
      <c r="DW8" s="1085" t="s">
        <v>188</v>
      </c>
      <c r="DX8" s="1086"/>
      <c r="DY8" s="1086"/>
      <c r="DZ8" s="1087"/>
      <c r="EA8" s="1110" t="s">
        <v>163</v>
      </c>
      <c r="EB8" s="1111"/>
      <c r="EC8" s="1106" t="s">
        <v>934</v>
      </c>
      <c r="ED8" s="1107"/>
      <c r="EE8" s="1098" t="s">
        <v>935</v>
      </c>
      <c r="EF8" s="1099"/>
      <c r="EG8" s="1099"/>
      <c r="EH8" s="1099"/>
      <c r="EI8" s="1100"/>
      <c r="EJ8" s="1081" t="s">
        <v>187</v>
      </c>
      <c r="EK8" s="1081"/>
      <c r="EL8" s="1081"/>
      <c r="EM8" s="1082"/>
      <c r="EN8" s="1085" t="s">
        <v>188</v>
      </c>
      <c r="EO8" s="1086"/>
      <c r="EP8" s="1086"/>
      <c r="EQ8" s="1087"/>
      <c r="ER8" s="1110" t="s">
        <v>163</v>
      </c>
      <c r="ES8" s="1111"/>
      <c r="ET8" s="1106" t="s">
        <v>934</v>
      </c>
      <c r="EU8" s="1107"/>
      <c r="EV8" s="1098" t="s">
        <v>935</v>
      </c>
      <c r="EW8" s="1099"/>
      <c r="EX8" s="1099"/>
      <c r="EY8" s="1099"/>
      <c r="EZ8" s="1100"/>
      <c r="FA8" s="1120"/>
      <c r="FB8" s="1121"/>
      <c r="FC8" s="1116"/>
      <c r="FD8" s="1117"/>
      <c r="FE8" s="1329"/>
      <c r="FF8" s="1330"/>
      <c r="FG8" s="1331"/>
      <c r="FH8" s="1329"/>
      <c r="FI8" s="1330"/>
      <c r="FJ8" s="1331"/>
      <c r="FK8" s="1329"/>
      <c r="FL8" s="1330"/>
      <c r="FM8" s="1331"/>
      <c r="FN8" s="1333"/>
      <c r="FO8" s="1349"/>
      <c r="FP8" s="1350"/>
      <c r="FQ8" s="1350"/>
      <c r="FR8" s="1350"/>
      <c r="FS8" s="1350"/>
      <c r="FT8" s="1350"/>
      <c r="FU8" s="1350"/>
      <c r="FV8" s="1350"/>
      <c r="FW8" s="1350"/>
      <c r="FX8" s="1351"/>
      <c r="FY8" s="1352"/>
      <c r="FZ8" s="1356"/>
      <c r="GA8" s="1357"/>
      <c r="GB8" s="1357"/>
      <c r="GC8" s="1357"/>
      <c r="GD8" s="1357"/>
      <c r="GE8" s="1357"/>
      <c r="GF8" s="1357"/>
      <c r="GG8" s="1357"/>
      <c r="GH8" s="1357"/>
      <c r="GI8" s="1358"/>
      <c r="GJ8" s="1352"/>
      <c r="GK8" s="1356"/>
      <c r="GL8" s="1357"/>
      <c r="GM8" s="1357"/>
      <c r="GN8" s="1357"/>
      <c r="GO8" s="1357"/>
      <c r="GP8" s="1357"/>
      <c r="GQ8" s="1357"/>
      <c r="GR8" s="1357"/>
      <c r="GS8" s="1357"/>
      <c r="GT8" s="1358"/>
      <c r="GU8" s="1352"/>
      <c r="GV8" s="1343"/>
      <c r="GW8" s="1344"/>
      <c r="GX8" s="1345"/>
      <c r="GY8" s="51"/>
      <c r="GZ8" s="12"/>
      <c r="HA8" s="12"/>
      <c r="HB8" s="12"/>
    </row>
    <row r="9" spans="1:210" s="10" customFormat="1" ht="159" customHeight="1" thickBot="1" x14ac:dyDescent="0.75">
      <c r="A9" s="19"/>
      <c r="B9" s="1129"/>
      <c r="C9" s="1130"/>
      <c r="D9" s="1083"/>
      <c r="E9" s="1083"/>
      <c r="F9" s="1083"/>
      <c r="G9" s="1084"/>
      <c r="H9" s="1088"/>
      <c r="I9" s="1089"/>
      <c r="J9" s="1089"/>
      <c r="K9" s="1090"/>
      <c r="L9" s="1112"/>
      <c r="M9" s="1113"/>
      <c r="N9" s="1108"/>
      <c r="O9" s="1109"/>
      <c r="P9" s="1101"/>
      <c r="Q9" s="1102"/>
      <c r="R9" s="1102"/>
      <c r="S9" s="1102"/>
      <c r="T9" s="1103"/>
      <c r="U9" s="1083"/>
      <c r="V9" s="1083"/>
      <c r="W9" s="1083"/>
      <c r="X9" s="1084"/>
      <c r="Y9" s="1088"/>
      <c r="Z9" s="1089"/>
      <c r="AA9" s="1089"/>
      <c r="AB9" s="1090"/>
      <c r="AC9" s="1112"/>
      <c r="AD9" s="1113"/>
      <c r="AE9" s="1108"/>
      <c r="AF9" s="1109"/>
      <c r="AG9" s="1101"/>
      <c r="AH9" s="1102"/>
      <c r="AI9" s="1102"/>
      <c r="AJ9" s="1102"/>
      <c r="AK9" s="1103"/>
      <c r="AL9" s="1083"/>
      <c r="AM9" s="1083"/>
      <c r="AN9" s="1083"/>
      <c r="AO9" s="1084"/>
      <c r="AP9" s="1088"/>
      <c r="AQ9" s="1089"/>
      <c r="AR9" s="1089"/>
      <c r="AS9" s="1090"/>
      <c r="AT9" s="1112"/>
      <c r="AU9" s="1113"/>
      <c r="AV9" s="1108"/>
      <c r="AW9" s="1109"/>
      <c r="AX9" s="1101"/>
      <c r="AY9" s="1102"/>
      <c r="AZ9" s="1102"/>
      <c r="BA9" s="1102"/>
      <c r="BB9" s="1103"/>
      <c r="BC9" s="1083"/>
      <c r="BD9" s="1083"/>
      <c r="BE9" s="1083"/>
      <c r="BF9" s="1084"/>
      <c r="BG9" s="1088"/>
      <c r="BH9" s="1089"/>
      <c r="BI9" s="1089"/>
      <c r="BJ9" s="1090"/>
      <c r="BK9" s="1112"/>
      <c r="BL9" s="1113"/>
      <c r="BM9" s="1108"/>
      <c r="BN9" s="1109"/>
      <c r="BO9" s="1101"/>
      <c r="BP9" s="1102"/>
      <c r="BQ9" s="1102"/>
      <c r="BR9" s="1102"/>
      <c r="BS9" s="1103"/>
      <c r="BT9" s="1083"/>
      <c r="BU9" s="1083"/>
      <c r="BV9" s="1083"/>
      <c r="BW9" s="1084"/>
      <c r="BX9" s="1088"/>
      <c r="BY9" s="1089"/>
      <c r="BZ9" s="1089"/>
      <c r="CA9" s="1090"/>
      <c r="CB9" s="1112"/>
      <c r="CC9" s="1113"/>
      <c r="CD9" s="1108"/>
      <c r="CE9" s="1109"/>
      <c r="CF9" s="1101"/>
      <c r="CG9" s="1102"/>
      <c r="CH9" s="1102"/>
      <c r="CI9" s="1102"/>
      <c r="CJ9" s="1103"/>
      <c r="CK9" s="1083"/>
      <c r="CL9" s="1083"/>
      <c r="CM9" s="1083"/>
      <c r="CN9" s="1084"/>
      <c r="CO9" s="1088"/>
      <c r="CP9" s="1089"/>
      <c r="CQ9" s="1089"/>
      <c r="CR9" s="1090"/>
      <c r="CS9" s="1112"/>
      <c r="CT9" s="1113"/>
      <c r="CU9" s="1108"/>
      <c r="CV9" s="1109"/>
      <c r="CW9" s="1101"/>
      <c r="CX9" s="1102"/>
      <c r="CY9" s="1102"/>
      <c r="CZ9" s="1102"/>
      <c r="DA9" s="1103"/>
      <c r="DB9" s="1083"/>
      <c r="DC9" s="1083"/>
      <c r="DD9" s="1083"/>
      <c r="DE9" s="1084"/>
      <c r="DF9" s="1088"/>
      <c r="DG9" s="1089"/>
      <c r="DH9" s="1089"/>
      <c r="DI9" s="1090"/>
      <c r="DJ9" s="1112"/>
      <c r="DK9" s="1113"/>
      <c r="DL9" s="1108"/>
      <c r="DM9" s="1109"/>
      <c r="DN9" s="1101"/>
      <c r="DO9" s="1102"/>
      <c r="DP9" s="1102"/>
      <c r="DQ9" s="1102"/>
      <c r="DR9" s="1103"/>
      <c r="DS9" s="1083"/>
      <c r="DT9" s="1083"/>
      <c r="DU9" s="1083"/>
      <c r="DV9" s="1084"/>
      <c r="DW9" s="1088"/>
      <c r="DX9" s="1089"/>
      <c r="DY9" s="1089"/>
      <c r="DZ9" s="1090"/>
      <c r="EA9" s="1112"/>
      <c r="EB9" s="1113"/>
      <c r="EC9" s="1108"/>
      <c r="ED9" s="1109"/>
      <c r="EE9" s="1101"/>
      <c r="EF9" s="1102"/>
      <c r="EG9" s="1102"/>
      <c r="EH9" s="1102"/>
      <c r="EI9" s="1103"/>
      <c r="EJ9" s="1083"/>
      <c r="EK9" s="1083"/>
      <c r="EL9" s="1083"/>
      <c r="EM9" s="1084"/>
      <c r="EN9" s="1088"/>
      <c r="EO9" s="1089"/>
      <c r="EP9" s="1089"/>
      <c r="EQ9" s="1090"/>
      <c r="ER9" s="1112"/>
      <c r="ES9" s="1113"/>
      <c r="ET9" s="1108"/>
      <c r="EU9" s="1109"/>
      <c r="EV9" s="1101"/>
      <c r="EW9" s="1102"/>
      <c r="EX9" s="1102"/>
      <c r="EY9" s="1102"/>
      <c r="EZ9" s="1103"/>
      <c r="FA9" s="1120"/>
      <c r="FB9" s="1121"/>
      <c r="FC9" s="1116"/>
      <c r="FD9" s="1117"/>
      <c r="FE9" s="1335" t="s">
        <v>189</v>
      </c>
      <c r="FF9" s="1335"/>
      <c r="FG9" s="1335"/>
      <c r="FH9" s="1336" t="s">
        <v>189</v>
      </c>
      <c r="FI9" s="1337"/>
      <c r="FJ9" s="1338"/>
      <c r="FK9" s="1336" t="s">
        <v>189</v>
      </c>
      <c r="FL9" s="1337"/>
      <c r="FM9" s="1338"/>
      <c r="FN9" s="1334"/>
      <c r="FO9" s="1360" t="s">
        <v>190</v>
      </c>
      <c r="FP9" s="1361"/>
      <c r="FQ9" s="1362"/>
      <c r="FR9" s="1363" t="s">
        <v>191</v>
      </c>
      <c r="FS9" s="1364"/>
      <c r="FT9" s="1365"/>
      <c r="FU9" s="1366" t="s">
        <v>192</v>
      </c>
      <c r="FV9" s="1367"/>
      <c r="FW9" s="1368"/>
      <c r="FX9" s="1369" t="s">
        <v>942</v>
      </c>
      <c r="FY9" s="1352"/>
      <c r="FZ9" s="1380" t="s">
        <v>190</v>
      </c>
      <c r="GA9" s="1381"/>
      <c r="GB9" s="1382"/>
      <c r="GC9" s="1383" t="s">
        <v>191</v>
      </c>
      <c r="GD9" s="1384"/>
      <c r="GE9" s="1385"/>
      <c r="GF9" s="1371" t="s">
        <v>193</v>
      </c>
      <c r="GG9" s="1372"/>
      <c r="GH9" s="1373"/>
      <c r="GI9" s="1369" t="s">
        <v>943</v>
      </c>
      <c r="GJ9" s="1352"/>
      <c r="GK9" s="1380" t="s">
        <v>190</v>
      </c>
      <c r="GL9" s="1381"/>
      <c r="GM9" s="1382"/>
      <c r="GN9" s="1383" t="s">
        <v>191</v>
      </c>
      <c r="GO9" s="1384"/>
      <c r="GP9" s="1385"/>
      <c r="GQ9" s="1371" t="s">
        <v>193</v>
      </c>
      <c r="GR9" s="1372"/>
      <c r="GS9" s="1373"/>
      <c r="GT9" s="1369" t="s">
        <v>941</v>
      </c>
      <c r="GU9" s="1352"/>
      <c r="GV9" s="1374" t="s">
        <v>194</v>
      </c>
      <c r="GW9" s="1376" t="s">
        <v>195</v>
      </c>
      <c r="GX9" s="1378" t="s">
        <v>196</v>
      </c>
      <c r="GY9" s="51"/>
      <c r="GZ9" s="13"/>
      <c r="HA9" s="13"/>
      <c r="HB9" s="13"/>
    </row>
    <row r="10" spans="1:210" s="11" customFormat="1" ht="149.25" customHeight="1" thickBot="1" x14ac:dyDescent="0.75">
      <c r="A10" s="20"/>
      <c r="B10" s="59" t="s">
        <v>147</v>
      </c>
      <c r="C10" s="538" t="s">
        <v>197</v>
      </c>
      <c r="D10" s="529" t="s">
        <v>198</v>
      </c>
      <c r="E10" s="529" t="s">
        <v>199</v>
      </c>
      <c r="F10" s="529" t="s">
        <v>286</v>
      </c>
      <c r="G10" s="529" t="s">
        <v>914</v>
      </c>
      <c r="H10" s="530" t="s">
        <v>198</v>
      </c>
      <c r="I10" s="530" t="s">
        <v>199</v>
      </c>
      <c r="J10" s="530" t="s">
        <v>286</v>
      </c>
      <c r="K10" s="530" t="s">
        <v>914</v>
      </c>
      <c r="L10" s="531" t="s">
        <v>200</v>
      </c>
      <c r="M10" s="501" t="s">
        <v>166</v>
      </c>
      <c r="N10" s="282" t="s">
        <v>164</v>
      </c>
      <c r="O10" s="282" t="s">
        <v>201</v>
      </c>
      <c r="P10" s="513" t="s">
        <v>927</v>
      </c>
      <c r="Q10" s="512" t="s">
        <v>937</v>
      </c>
      <c r="R10" s="466" t="s">
        <v>936</v>
      </c>
      <c r="S10" s="643" t="s">
        <v>202</v>
      </c>
      <c r="T10" s="505" t="s">
        <v>167</v>
      </c>
      <c r="U10" s="529" t="s">
        <v>198</v>
      </c>
      <c r="V10" s="529" t="s">
        <v>199</v>
      </c>
      <c r="W10" s="529" t="s">
        <v>286</v>
      </c>
      <c r="X10" s="529" t="s">
        <v>914</v>
      </c>
      <c r="Y10" s="530" t="s">
        <v>198</v>
      </c>
      <c r="Z10" s="530" t="s">
        <v>199</v>
      </c>
      <c r="AA10" s="530" t="s">
        <v>286</v>
      </c>
      <c r="AB10" s="530" t="s">
        <v>914</v>
      </c>
      <c r="AC10" s="531" t="s">
        <v>200</v>
      </c>
      <c r="AD10" s="501" t="s">
        <v>166</v>
      </c>
      <c r="AE10" s="282" t="s">
        <v>164</v>
      </c>
      <c r="AF10" s="282" t="s">
        <v>201</v>
      </c>
      <c r="AG10" s="513" t="s">
        <v>927</v>
      </c>
      <c r="AH10" s="512" t="s">
        <v>937</v>
      </c>
      <c r="AI10" s="466" t="s">
        <v>936</v>
      </c>
      <c r="AJ10" s="643" t="s">
        <v>202</v>
      </c>
      <c r="AK10" s="505" t="s">
        <v>167</v>
      </c>
      <c r="AL10" s="529" t="s">
        <v>198</v>
      </c>
      <c r="AM10" s="529" t="s">
        <v>199</v>
      </c>
      <c r="AN10" s="529" t="s">
        <v>286</v>
      </c>
      <c r="AO10" s="529" t="s">
        <v>914</v>
      </c>
      <c r="AP10" s="530" t="s">
        <v>198</v>
      </c>
      <c r="AQ10" s="530" t="s">
        <v>199</v>
      </c>
      <c r="AR10" s="530" t="s">
        <v>286</v>
      </c>
      <c r="AS10" s="530" t="s">
        <v>914</v>
      </c>
      <c r="AT10" s="531" t="s">
        <v>200</v>
      </c>
      <c r="AU10" s="501" t="s">
        <v>166</v>
      </c>
      <c r="AV10" s="282" t="s">
        <v>164</v>
      </c>
      <c r="AW10" s="282" t="s">
        <v>201</v>
      </c>
      <c r="AX10" s="513" t="s">
        <v>927</v>
      </c>
      <c r="AY10" s="512" t="s">
        <v>937</v>
      </c>
      <c r="AZ10" s="466" t="s">
        <v>936</v>
      </c>
      <c r="BA10" s="643" t="s">
        <v>202</v>
      </c>
      <c r="BB10" s="505" t="s">
        <v>167</v>
      </c>
      <c r="BC10" s="529" t="s">
        <v>198</v>
      </c>
      <c r="BD10" s="529" t="s">
        <v>199</v>
      </c>
      <c r="BE10" s="529" t="s">
        <v>286</v>
      </c>
      <c r="BF10" s="529" t="s">
        <v>914</v>
      </c>
      <c r="BG10" s="530" t="s">
        <v>198</v>
      </c>
      <c r="BH10" s="530" t="s">
        <v>199</v>
      </c>
      <c r="BI10" s="530" t="s">
        <v>286</v>
      </c>
      <c r="BJ10" s="530" t="s">
        <v>914</v>
      </c>
      <c r="BK10" s="531" t="s">
        <v>200</v>
      </c>
      <c r="BL10" s="501" t="s">
        <v>166</v>
      </c>
      <c r="BM10" s="282" t="s">
        <v>164</v>
      </c>
      <c r="BN10" s="282" t="s">
        <v>201</v>
      </c>
      <c r="BO10" s="513" t="s">
        <v>927</v>
      </c>
      <c r="BP10" s="512" t="s">
        <v>937</v>
      </c>
      <c r="BQ10" s="466" t="s">
        <v>936</v>
      </c>
      <c r="BR10" s="643" t="s">
        <v>202</v>
      </c>
      <c r="BS10" s="505" t="s">
        <v>167</v>
      </c>
      <c r="BT10" s="529" t="s">
        <v>198</v>
      </c>
      <c r="BU10" s="529" t="s">
        <v>199</v>
      </c>
      <c r="BV10" s="529" t="s">
        <v>286</v>
      </c>
      <c r="BW10" s="529" t="s">
        <v>914</v>
      </c>
      <c r="BX10" s="530" t="s">
        <v>198</v>
      </c>
      <c r="BY10" s="530" t="s">
        <v>199</v>
      </c>
      <c r="BZ10" s="530" t="s">
        <v>286</v>
      </c>
      <c r="CA10" s="530" t="s">
        <v>914</v>
      </c>
      <c r="CB10" s="531" t="s">
        <v>200</v>
      </c>
      <c r="CC10" s="501" t="s">
        <v>166</v>
      </c>
      <c r="CD10" s="282" t="s">
        <v>164</v>
      </c>
      <c r="CE10" s="282" t="s">
        <v>201</v>
      </c>
      <c r="CF10" s="513" t="s">
        <v>927</v>
      </c>
      <c r="CG10" s="512" t="s">
        <v>937</v>
      </c>
      <c r="CH10" s="466" t="s">
        <v>936</v>
      </c>
      <c r="CI10" s="643" t="s">
        <v>202</v>
      </c>
      <c r="CJ10" s="505" t="s">
        <v>167</v>
      </c>
      <c r="CK10" s="529" t="s">
        <v>198</v>
      </c>
      <c r="CL10" s="529" t="s">
        <v>199</v>
      </c>
      <c r="CM10" s="529" t="s">
        <v>286</v>
      </c>
      <c r="CN10" s="529" t="s">
        <v>914</v>
      </c>
      <c r="CO10" s="530" t="s">
        <v>198</v>
      </c>
      <c r="CP10" s="530" t="s">
        <v>199</v>
      </c>
      <c r="CQ10" s="530" t="s">
        <v>286</v>
      </c>
      <c r="CR10" s="530" t="s">
        <v>914</v>
      </c>
      <c r="CS10" s="531" t="s">
        <v>200</v>
      </c>
      <c r="CT10" s="501" t="s">
        <v>166</v>
      </c>
      <c r="CU10" s="282" t="s">
        <v>164</v>
      </c>
      <c r="CV10" s="282" t="s">
        <v>201</v>
      </c>
      <c r="CW10" s="513" t="s">
        <v>927</v>
      </c>
      <c r="CX10" s="512" t="s">
        <v>937</v>
      </c>
      <c r="CY10" s="466" t="s">
        <v>936</v>
      </c>
      <c r="CZ10" s="643" t="s">
        <v>202</v>
      </c>
      <c r="DA10" s="505" t="s">
        <v>167</v>
      </c>
      <c r="DB10" s="529" t="s">
        <v>198</v>
      </c>
      <c r="DC10" s="529" t="s">
        <v>199</v>
      </c>
      <c r="DD10" s="529" t="s">
        <v>286</v>
      </c>
      <c r="DE10" s="529" t="s">
        <v>914</v>
      </c>
      <c r="DF10" s="530" t="s">
        <v>198</v>
      </c>
      <c r="DG10" s="530" t="s">
        <v>199</v>
      </c>
      <c r="DH10" s="530" t="s">
        <v>286</v>
      </c>
      <c r="DI10" s="530" t="s">
        <v>914</v>
      </c>
      <c r="DJ10" s="531" t="s">
        <v>200</v>
      </c>
      <c r="DK10" s="501" t="s">
        <v>166</v>
      </c>
      <c r="DL10" s="282" t="s">
        <v>164</v>
      </c>
      <c r="DM10" s="282" t="s">
        <v>201</v>
      </c>
      <c r="DN10" s="513" t="s">
        <v>927</v>
      </c>
      <c r="DO10" s="512" t="s">
        <v>937</v>
      </c>
      <c r="DP10" s="466" t="s">
        <v>936</v>
      </c>
      <c r="DQ10" s="643" t="s">
        <v>202</v>
      </c>
      <c r="DR10" s="505" t="s">
        <v>167</v>
      </c>
      <c r="DS10" s="529" t="s">
        <v>198</v>
      </c>
      <c r="DT10" s="529" t="s">
        <v>199</v>
      </c>
      <c r="DU10" s="529" t="s">
        <v>286</v>
      </c>
      <c r="DV10" s="529" t="s">
        <v>914</v>
      </c>
      <c r="DW10" s="530" t="s">
        <v>198</v>
      </c>
      <c r="DX10" s="530" t="s">
        <v>199</v>
      </c>
      <c r="DY10" s="530" t="s">
        <v>286</v>
      </c>
      <c r="DZ10" s="530" t="s">
        <v>914</v>
      </c>
      <c r="EA10" s="531" t="s">
        <v>200</v>
      </c>
      <c r="EB10" s="501" t="s">
        <v>166</v>
      </c>
      <c r="EC10" s="282" t="s">
        <v>164</v>
      </c>
      <c r="ED10" s="282" t="s">
        <v>201</v>
      </c>
      <c r="EE10" s="513" t="s">
        <v>927</v>
      </c>
      <c r="EF10" s="512" t="s">
        <v>937</v>
      </c>
      <c r="EG10" s="466" t="s">
        <v>936</v>
      </c>
      <c r="EH10" s="643" t="s">
        <v>202</v>
      </c>
      <c r="EI10" s="505" t="s">
        <v>167</v>
      </c>
      <c r="EJ10" s="529" t="s">
        <v>198</v>
      </c>
      <c r="EK10" s="529" t="s">
        <v>199</v>
      </c>
      <c r="EL10" s="529" t="s">
        <v>286</v>
      </c>
      <c r="EM10" s="529" t="s">
        <v>914</v>
      </c>
      <c r="EN10" s="530" t="s">
        <v>198</v>
      </c>
      <c r="EO10" s="530" t="s">
        <v>199</v>
      </c>
      <c r="EP10" s="530" t="s">
        <v>286</v>
      </c>
      <c r="EQ10" s="530" t="s">
        <v>914</v>
      </c>
      <c r="ER10" s="531" t="s">
        <v>200</v>
      </c>
      <c r="ES10" s="501" t="s">
        <v>166</v>
      </c>
      <c r="ET10" s="282" t="s">
        <v>164</v>
      </c>
      <c r="EU10" s="282" t="s">
        <v>201</v>
      </c>
      <c r="EV10" s="513" t="s">
        <v>927</v>
      </c>
      <c r="EW10" s="512" t="s">
        <v>937</v>
      </c>
      <c r="EX10" s="466" t="s">
        <v>936</v>
      </c>
      <c r="EY10" s="643" t="s">
        <v>202</v>
      </c>
      <c r="EZ10" s="505" t="s">
        <v>167</v>
      </c>
      <c r="FA10" s="264" t="s">
        <v>164</v>
      </c>
      <c r="FB10" s="264" t="s">
        <v>203</v>
      </c>
      <c r="FC10" s="265" t="s">
        <v>164</v>
      </c>
      <c r="FD10" s="265" t="s">
        <v>203</v>
      </c>
      <c r="FE10" s="122" t="s">
        <v>204</v>
      </c>
      <c r="FF10" s="122" t="s">
        <v>205</v>
      </c>
      <c r="FG10" s="86" t="s">
        <v>938</v>
      </c>
      <c r="FH10" s="84" t="s">
        <v>204</v>
      </c>
      <c r="FI10" s="85" t="s">
        <v>205</v>
      </c>
      <c r="FJ10" s="86" t="s">
        <v>939</v>
      </c>
      <c r="FK10" s="84" t="s">
        <v>204</v>
      </c>
      <c r="FL10" s="85" t="s">
        <v>205</v>
      </c>
      <c r="FM10" s="86" t="s">
        <v>940</v>
      </c>
      <c r="FN10" s="552" t="s">
        <v>206</v>
      </c>
      <c r="FO10" s="88" t="s">
        <v>207</v>
      </c>
      <c r="FP10" s="88" t="s">
        <v>208</v>
      </c>
      <c r="FQ10" s="88" t="s">
        <v>209</v>
      </c>
      <c r="FR10" s="89" t="s">
        <v>207</v>
      </c>
      <c r="FS10" s="89" t="s">
        <v>208</v>
      </c>
      <c r="FT10" s="89" t="s">
        <v>209</v>
      </c>
      <c r="FU10" s="74" t="s">
        <v>210</v>
      </c>
      <c r="FV10" s="74" t="s">
        <v>211</v>
      </c>
      <c r="FW10" s="87" t="s">
        <v>212</v>
      </c>
      <c r="FX10" s="1370"/>
      <c r="FY10" s="1352"/>
      <c r="FZ10" s="585" t="s">
        <v>207</v>
      </c>
      <c r="GA10" s="585" t="s">
        <v>208</v>
      </c>
      <c r="GB10" s="90" t="s">
        <v>209</v>
      </c>
      <c r="GC10" s="586" t="s">
        <v>207</v>
      </c>
      <c r="GD10" s="586" t="s">
        <v>208</v>
      </c>
      <c r="GE10" s="91" t="s">
        <v>209</v>
      </c>
      <c r="GF10" s="74" t="s">
        <v>210</v>
      </c>
      <c r="GG10" s="74" t="s">
        <v>211</v>
      </c>
      <c r="GH10" s="87" t="s">
        <v>212</v>
      </c>
      <c r="GI10" s="1370"/>
      <c r="GJ10" s="1359"/>
      <c r="GK10" s="585" t="s">
        <v>207</v>
      </c>
      <c r="GL10" s="585" t="s">
        <v>208</v>
      </c>
      <c r="GM10" s="90" t="s">
        <v>209</v>
      </c>
      <c r="GN10" s="586" t="s">
        <v>207</v>
      </c>
      <c r="GO10" s="586" t="s">
        <v>208</v>
      </c>
      <c r="GP10" s="91" t="s">
        <v>209</v>
      </c>
      <c r="GQ10" s="74" t="s">
        <v>210</v>
      </c>
      <c r="GR10" s="74" t="s">
        <v>211</v>
      </c>
      <c r="GS10" s="87" t="s">
        <v>212</v>
      </c>
      <c r="GT10" s="1370"/>
      <c r="GU10" s="1359"/>
      <c r="GV10" s="1375"/>
      <c r="GW10" s="1377"/>
      <c r="GX10" s="1379"/>
      <c r="GY10" s="52"/>
      <c r="GZ10" s="14"/>
      <c r="HA10" s="14"/>
      <c r="HB10" s="14"/>
    </row>
    <row r="11" spans="1:210" s="42" customFormat="1" ht="60" customHeight="1" x14ac:dyDescent="1.1000000000000001">
      <c r="A11" s="41"/>
      <c r="B11" s="535">
        <v>1</v>
      </c>
      <c r="C11" s="60">
        <f>DATOS!F8</f>
        <v>0</v>
      </c>
      <c r="D11" s="248">
        <f>'ACTA REPORTE 3ER TRI'!G13</f>
        <v>10</v>
      </c>
      <c r="E11" s="247">
        <f>'ACTA REPORTE 3ER TRI'!L13</f>
        <v>10</v>
      </c>
      <c r="F11" s="247">
        <f>'ACTA REPORTE 3ER TRI'!M13</f>
        <v>10</v>
      </c>
      <c r="G11" s="438" t="str">
        <f>'ACTA REPORTE 3ER TRI'!N13</f>
        <v>A+</v>
      </c>
      <c r="H11" s="247">
        <f>'ACTA REPORTE 3ER TRI'!T13</f>
        <v>10</v>
      </c>
      <c r="I11" s="247">
        <f>'ACTA REPORTE 3ER TRI'!Y13</f>
        <v>10</v>
      </c>
      <c r="J11" s="247">
        <f>'ACTA REPORTE 3ER TRI'!Z13</f>
        <v>10</v>
      </c>
      <c r="K11" s="439" t="str">
        <f>'ACTA REPORTE 3ER TRI'!AA13</f>
        <v>A+</v>
      </c>
      <c r="L11" s="634">
        <f>'ACTA REPORTE 3ER TRI'!AB13</f>
        <v>10</v>
      </c>
      <c r="M11" s="426">
        <f>'ACTA REPORTE 3ER TRI'!AC$13</f>
        <v>10</v>
      </c>
      <c r="N11" s="506" t="str">
        <f>INDEX(C$53:C$62, MATCH(O11, B$53:B$62, 1))</f>
        <v>A+</v>
      </c>
      <c r="O11" s="519">
        <f>SUM(F11,J11,L11)/3</f>
        <v>10</v>
      </c>
      <c r="P11" s="283">
        <f>SUM(F11,J11)/2</f>
        <v>10</v>
      </c>
      <c r="Q11" s="248">
        <f>P11*0.7</f>
        <v>7</v>
      </c>
      <c r="R11" s="247">
        <f>SUM(L11+M11)/2*0.3</f>
        <v>3</v>
      </c>
      <c r="S11" s="509" t="str">
        <f>INDEX(C$53:C$62, MATCH(O11, B$53:B$62, 1))</f>
        <v>A+</v>
      </c>
      <c r="T11" s="640">
        <f>SUM(Q11+R11)</f>
        <v>10</v>
      </c>
      <c r="U11" s="247">
        <f>'ACTA REPORTE 3ER TRI'!G70</f>
        <v>10</v>
      </c>
      <c r="V11" s="247">
        <f>'ACTA REPORTE 3ER TRI'!L70</f>
        <v>10</v>
      </c>
      <c r="W11" s="247">
        <f>'ACTA REPORTE 3ER TRI'!M70</f>
        <v>10</v>
      </c>
      <c r="X11" s="438" t="str">
        <f>'ACTA REPORTE 3ER TRI'!N70</f>
        <v>A+</v>
      </c>
      <c r="Y11" s="247">
        <f>'ACTA REPORTE 3ER TRI'!T70</f>
        <v>10</v>
      </c>
      <c r="Z11" s="247">
        <f>'ACTA REPORTE 3ER TRI'!Y70</f>
        <v>10</v>
      </c>
      <c r="AA11" s="247">
        <f>'ACTA REPORTE 3ER TRI'!Z70</f>
        <v>10</v>
      </c>
      <c r="AB11" s="439" t="str">
        <f>'ACTA REPORTE 3ER TRI'!AA70</f>
        <v>A+</v>
      </c>
      <c r="AC11" s="634">
        <f>'ACTA REPORTE 3ER TRI'!AB70</f>
        <v>10</v>
      </c>
      <c r="AD11" s="637">
        <f>'ACTA REPORTE 3ER TRI'!AC70</f>
        <v>10</v>
      </c>
      <c r="AE11" s="506" t="str">
        <f>INDEX(C$53:C$62, MATCH(AF11, B$53:B$62, 1))</f>
        <v>A+</v>
      </c>
      <c r="AF11" s="519">
        <f>SUM(W11,AA11,AC11)/3</f>
        <v>10</v>
      </c>
      <c r="AG11" s="283">
        <f>SUM(W11,AA11)/2</f>
        <v>10</v>
      </c>
      <c r="AH11" s="248">
        <f>AG11*0.7</f>
        <v>7</v>
      </c>
      <c r="AI11" s="247">
        <f>SUM(AC11+AD11)/2*0.3</f>
        <v>3</v>
      </c>
      <c r="AJ11" s="509" t="str">
        <f>INDEX(C$53:C$62, MATCH(O11, B$53:B$62, 1))</f>
        <v>A+</v>
      </c>
      <c r="AK11" s="640">
        <f>SUM(AH11+AI11)</f>
        <v>10</v>
      </c>
      <c r="AL11" s="247">
        <f>'ACTA REPORTE 3ER TRI'!G127</f>
        <v>10</v>
      </c>
      <c r="AM11" s="247">
        <f>'ACTA REPORTE 3ER TRI'!L127</f>
        <v>10</v>
      </c>
      <c r="AN11" s="247">
        <f>'ACTA REPORTE 3ER TRI'!M127</f>
        <v>10</v>
      </c>
      <c r="AO11" s="438" t="str">
        <f>'ACTA REPORTE 3ER TRI'!N127</f>
        <v>A+</v>
      </c>
      <c r="AP11" s="247">
        <f>'ACTA REPORTE 3ER TRI'!T127</f>
        <v>10</v>
      </c>
      <c r="AQ11" s="247">
        <f>'ACTA REPORTE 3ER TRI'!Y127</f>
        <v>10</v>
      </c>
      <c r="AR11" s="247">
        <f>'ACTA REPORTE 3ER TRI'!Z127</f>
        <v>10</v>
      </c>
      <c r="AS11" s="439" t="str">
        <f>'ACTA REPORTE 3ER TRI'!AA127</f>
        <v>A+</v>
      </c>
      <c r="AT11" s="634">
        <f>'ACTA REPORTE 3ER TRI'!AB127</f>
        <v>10</v>
      </c>
      <c r="AU11" s="426">
        <f>'ACTA REPORTE 3ER TRI'!AB127</f>
        <v>10</v>
      </c>
      <c r="AV11" s="506" t="str">
        <f>INDEX(C$53:C$62, MATCH(AW11, B$53:B$62, 1))</f>
        <v>A+</v>
      </c>
      <c r="AW11" s="519">
        <f>SUM(AN11,AR11,AT11)/3</f>
        <v>10</v>
      </c>
      <c r="AX11" s="283">
        <f>SUM(AN11,AR11)/2</f>
        <v>10</v>
      </c>
      <c r="AY11" s="248">
        <f>AX11*0.7</f>
        <v>7</v>
      </c>
      <c r="AZ11" s="247">
        <f>SUM(AT11+AU11)/2*0.3</f>
        <v>3</v>
      </c>
      <c r="BA11" s="509" t="str">
        <f>INDEX(C$53:C$62, MATCH(O11, B$53:B$62, 1))</f>
        <v>A+</v>
      </c>
      <c r="BB11" s="640">
        <f>SUM(AY11+AZ11)</f>
        <v>10</v>
      </c>
      <c r="BC11" s="247">
        <f>'ACTA REPORTE 3ER TRI'!G184</f>
        <v>10</v>
      </c>
      <c r="BD11" s="247">
        <f>'ACTA REPORTE 3ER TRI'!L184</f>
        <v>10</v>
      </c>
      <c r="BE11" s="247">
        <f>'ACTA REPORTE 3ER TRI'!M184</f>
        <v>10</v>
      </c>
      <c r="BF11" s="438" t="str">
        <f>'ACTA REPORTE 3ER TRI'!N184</f>
        <v>A+</v>
      </c>
      <c r="BG11" s="247">
        <f>'ACTA REPORTE 3ER TRI'!T184</f>
        <v>10</v>
      </c>
      <c r="BH11" s="247">
        <f>'ACTA REPORTE 3ER TRI'!Y184</f>
        <v>10</v>
      </c>
      <c r="BI11" s="247">
        <f>'ACTA REPORTE 3ER TRI'!Z184</f>
        <v>10</v>
      </c>
      <c r="BJ11" s="439" t="str">
        <f>'ACTA REPORTE 3ER TRI'!AA184</f>
        <v>A+</v>
      </c>
      <c r="BK11" s="634">
        <f>'ACTA REPORTE 3ER TRI'!AB184</f>
        <v>10</v>
      </c>
      <c r="BL11" s="426">
        <f>'ACTA REPORTE 3ER TRI'!AC184</f>
        <v>10</v>
      </c>
      <c r="BM11" s="506" t="str">
        <f>INDEX(C$53:C$62, MATCH(BN11, B$53:B$62, 1))</f>
        <v>A+</v>
      </c>
      <c r="BN11" s="519">
        <f>SUM(BE11,BI11,BK11)/3</f>
        <v>10</v>
      </c>
      <c r="BO11" s="283">
        <f>SUM(BE11,BI11)/2</f>
        <v>10</v>
      </c>
      <c r="BP11" s="248">
        <f>BO11*0.7</f>
        <v>7</v>
      </c>
      <c r="BQ11" s="247">
        <f>SUM(BK11+BL11)/2*0.3</f>
        <v>3</v>
      </c>
      <c r="BR11" s="509" t="str">
        <f>INDEX(C$53:C$62, MATCH(O11, B$53:B$62, 1))</f>
        <v>A+</v>
      </c>
      <c r="BS11" s="640">
        <f>SUM(BP11+BQ11)</f>
        <v>10</v>
      </c>
      <c r="BT11" s="247">
        <f>'ACTA REPORTE 3ER TRI'!G241</f>
        <v>10</v>
      </c>
      <c r="BU11" s="247">
        <f>'ACTA REPORTE 3ER TRI'!L241</f>
        <v>10</v>
      </c>
      <c r="BV11" s="247">
        <f>'ACTA REPORTE 3ER TRI'!M241</f>
        <v>10</v>
      </c>
      <c r="BW11" s="438" t="str">
        <f>'ACTA REPORTE 3ER TRI'!N241</f>
        <v>A+</v>
      </c>
      <c r="BX11" s="247">
        <f>'ACTA REPORTE 3ER TRI'!T241</f>
        <v>10</v>
      </c>
      <c r="BY11" s="247">
        <f>'ACTA REPORTE 3ER TRI'!Y241</f>
        <v>10</v>
      </c>
      <c r="BZ11" s="247">
        <f>'ACTA REPORTE 3ER TRI'!Z241</f>
        <v>10</v>
      </c>
      <c r="CA11" s="439" t="str">
        <f>'ACTA REPORTE 3ER TRI'!AA241</f>
        <v>A+</v>
      </c>
      <c r="CB11" s="634">
        <f>'ACTA REPORTE 3ER TRI'!AB241</f>
        <v>10</v>
      </c>
      <c r="CC11" s="426">
        <f>'ACTA REPORTE 3ER TRI'!AC241</f>
        <v>10</v>
      </c>
      <c r="CD11" s="506" t="str">
        <f>INDEX(C$53:C$62, MATCH(CE11, B$53:B$62, 1))</f>
        <v>A+</v>
      </c>
      <c r="CE11" s="519">
        <f>SUM(BV11,BZ11,CB11)/3</f>
        <v>10</v>
      </c>
      <c r="CF11" s="283">
        <f>SUM(BV11,BZ11)/2</f>
        <v>10</v>
      </c>
      <c r="CG11" s="248">
        <f>CF11*0.7</f>
        <v>7</v>
      </c>
      <c r="CH11" s="247">
        <f>SUM(CB11+CC11)/2*0.3</f>
        <v>3</v>
      </c>
      <c r="CI11" s="509" t="str">
        <f>INDEX(C$53:C$62, MATCH(O11, B$53:B$62, 1))</f>
        <v>A+</v>
      </c>
      <c r="CJ11" s="640">
        <f>SUM(CG11+CH11)</f>
        <v>10</v>
      </c>
      <c r="CK11" s="247">
        <f>'ACTA REPORTE 3ER TRI'!G298</f>
        <v>10</v>
      </c>
      <c r="CL11" s="247">
        <f>'ACTA REPORTE 3ER TRI'!L298</f>
        <v>10</v>
      </c>
      <c r="CM11" s="247">
        <f>'ACTA REPORTE 3ER TRI'!M298</f>
        <v>10</v>
      </c>
      <c r="CN11" s="438" t="str">
        <f>'ACTA REPORTE 3ER TRI'!N298</f>
        <v>A+</v>
      </c>
      <c r="CO11" s="247">
        <f>'ACTA REPORTE 3ER TRI'!T298</f>
        <v>10</v>
      </c>
      <c r="CP11" s="247">
        <f>'ACTA REPORTE 3ER TRI'!Y298</f>
        <v>10</v>
      </c>
      <c r="CQ11" s="247">
        <f>'ACTA REPORTE 3ER TRI'!Z298</f>
        <v>10</v>
      </c>
      <c r="CR11" s="439" t="str">
        <f>'ACTA REPORTE 3ER TRI'!AA298</f>
        <v>A+</v>
      </c>
      <c r="CS11" s="634">
        <f>'ACTA REPORTE 3ER TRI'!AB298</f>
        <v>10</v>
      </c>
      <c r="CT11" s="426">
        <f>'ACTA REPORTE 3ER TRI'!AC298</f>
        <v>10</v>
      </c>
      <c r="CU11" s="506" t="str">
        <f>INDEX(C$53:C$62, MATCH(CV11, B$53:B$62, 1))</f>
        <v>A+</v>
      </c>
      <c r="CV11" s="519">
        <f>SUM(CM11,CQ11,CS11)/3</f>
        <v>10</v>
      </c>
      <c r="CW11" s="283">
        <f>SUM(CM11,CQ11)/2</f>
        <v>10</v>
      </c>
      <c r="CX11" s="248">
        <f>CW11*0.7</f>
        <v>7</v>
      </c>
      <c r="CY11" s="247">
        <f>SUM(CS11+CT11)/2*0.3</f>
        <v>3</v>
      </c>
      <c r="CZ11" s="509" t="str">
        <f>INDEX(C$53:C$62, MATCH(O11, B$53:B$62, 1))</f>
        <v>A+</v>
      </c>
      <c r="DA11" s="640">
        <f>SUM(CX11+CY11)</f>
        <v>10</v>
      </c>
      <c r="DB11" s="247">
        <f>'ACTA REPORTE 3ER TRI'!G355</f>
        <v>10</v>
      </c>
      <c r="DC11" s="247">
        <f>'ACTA REPORTE 3ER TRI'!L355</f>
        <v>10</v>
      </c>
      <c r="DD11" s="247">
        <f>'ACTA REPORTE 3ER TRI'!M355</f>
        <v>10</v>
      </c>
      <c r="DE11" s="438" t="str">
        <f>'ACTA REPORTE 3ER TRI'!N355</f>
        <v>A+</v>
      </c>
      <c r="DF11" s="247">
        <f>'ACTA REPORTE 3ER TRI'!T355</f>
        <v>10</v>
      </c>
      <c r="DG11" s="247">
        <f>'ACTA REPORTE 3ER TRI'!Y355</f>
        <v>10</v>
      </c>
      <c r="DH11" s="247">
        <f>'ACTA REPORTE 3ER TRI'!Z355</f>
        <v>10</v>
      </c>
      <c r="DI11" s="439" t="str">
        <f>'ACTA REPORTE 3ER TRI'!AA355</f>
        <v>A+</v>
      </c>
      <c r="DJ11" s="634">
        <f>'ACTA REPORTE 3ER TRI'!AB355</f>
        <v>10</v>
      </c>
      <c r="DK11" s="637">
        <f>'ACTA REPORTE 3ER TRI'!AC355</f>
        <v>10</v>
      </c>
      <c r="DL11" s="506" t="str">
        <f>INDEX(C$53:C$62, MATCH(DM11, B$53:B$62, 1))</f>
        <v>A+</v>
      </c>
      <c r="DM11" s="519">
        <f>SUM(DD11,DH11,DJ11)/3</f>
        <v>10</v>
      </c>
      <c r="DN11" s="283">
        <f>SUM(DD11,DH11)/2</f>
        <v>10</v>
      </c>
      <c r="DO11" s="248">
        <f>DN11*0.7</f>
        <v>7</v>
      </c>
      <c r="DP11" s="247">
        <f>SUM(DJ11+DK11)/2*0.3</f>
        <v>3</v>
      </c>
      <c r="DQ11" s="509" t="str">
        <f>INDEX(C$53:C$62, MATCH(O11, B$53:B$62, 1))</f>
        <v>A+</v>
      </c>
      <c r="DR11" s="640">
        <f>SUM(DO11+DP11)</f>
        <v>10</v>
      </c>
      <c r="DS11" s="247">
        <f>'ACTA REPORTE 3ER TRI'!G412</f>
        <v>10</v>
      </c>
      <c r="DT11" s="247">
        <f>'ACTA REPORTE 3ER TRI'!L412</f>
        <v>10</v>
      </c>
      <c r="DU11" s="247">
        <f>'ACTA REPORTE 3ER TRI'!M412</f>
        <v>10</v>
      </c>
      <c r="DV11" s="438" t="str">
        <f>'ACTA REPORTE 3ER TRI'!N412</f>
        <v>A+</v>
      </c>
      <c r="DW11" s="247">
        <f>'ACTA REPORTE 3ER TRI'!T412</f>
        <v>10</v>
      </c>
      <c r="DX11" s="247">
        <f>'ACTA REPORTE 3ER TRI'!Y412</f>
        <v>10</v>
      </c>
      <c r="DY11" s="247">
        <f>'ACTA REPORTE 3ER TRI'!Z412</f>
        <v>10</v>
      </c>
      <c r="DZ11" s="439" t="str">
        <f>'ACTA REPORTE 3ER TRI'!AA412</f>
        <v>A+</v>
      </c>
      <c r="EA11" s="634">
        <f>'ACTA REPORTE 3ER TRI'!AB412</f>
        <v>10</v>
      </c>
      <c r="EB11" s="637">
        <f>'ACTA REPORTE 3ER TRI'!AC412</f>
        <v>10</v>
      </c>
      <c r="EC11" s="506" t="str">
        <f>INDEX(C$53:C$62, MATCH(ED11, B$53:B$62, 1))</f>
        <v>A+</v>
      </c>
      <c r="ED11" s="519">
        <f>SUM(DU11,DY11,EA11)/3</f>
        <v>10</v>
      </c>
      <c r="EE11" s="283">
        <f>SUM(DU11,DY11)/2</f>
        <v>10</v>
      </c>
      <c r="EF11" s="248">
        <f>EE11*0.7</f>
        <v>7</v>
      </c>
      <c r="EG11" s="247">
        <f>SUM(EA11+EB11)/2*0.3</f>
        <v>3</v>
      </c>
      <c r="EH11" s="509" t="str">
        <f>INDEX(C$53:C$62, MATCH(O11, B$53:B$62, 1))</f>
        <v>A+</v>
      </c>
      <c r="EI11" s="640">
        <f>SUM(EF11+EG11)</f>
        <v>10</v>
      </c>
      <c r="EJ11" s="247">
        <f>'ACTA REPORTE 3ER TRI'!G469</f>
        <v>10</v>
      </c>
      <c r="EK11" s="247">
        <f>'ACTA REPORTE 3ER TRI'!L469</f>
        <v>10</v>
      </c>
      <c r="EL11" s="247">
        <f>'ACTA REPORTE 3ER TRI'!M469</f>
        <v>10</v>
      </c>
      <c r="EM11" s="438" t="str">
        <f>'ACTA REPORTE 3ER TRI'!N469</f>
        <v>A+</v>
      </c>
      <c r="EN11" s="247">
        <f>'ACTA REPORTE 3ER TRI'!T469</f>
        <v>10</v>
      </c>
      <c r="EO11" s="247">
        <f>'ACTA REPORTE 3ER TRI'!Y469</f>
        <v>10</v>
      </c>
      <c r="EP11" s="247">
        <f>'ACTA REPORTE 3ER TRI'!Z469</f>
        <v>10</v>
      </c>
      <c r="EQ11" s="439" t="str">
        <f>'ACTA REPORTE 3ER TRI'!AA469</f>
        <v>A+</v>
      </c>
      <c r="ER11" s="634">
        <f>'ACTA REPORTE 3ER TRI'!AB469</f>
        <v>10</v>
      </c>
      <c r="ES11" s="426">
        <f>'ACTA REPORTE 3ER TRI'!AC469</f>
        <v>10</v>
      </c>
      <c r="ET11" s="506" t="str">
        <f>INDEX(C$53:C$62, MATCH(EU11, B$53:B$62, 1))</f>
        <v>A+</v>
      </c>
      <c r="EU11" s="519">
        <f>SUM(EL11,EP11,ER11)/3</f>
        <v>10</v>
      </c>
      <c r="EV11" s="283">
        <f>SUM(EL11,EP11)/2</f>
        <v>10</v>
      </c>
      <c r="EW11" s="248">
        <f>EV11*0.7</f>
        <v>7</v>
      </c>
      <c r="EX11" s="247">
        <f>SUM(ER11+ES11)/2*0.3</f>
        <v>3</v>
      </c>
      <c r="EY11" s="509" t="str">
        <f>INDEX(C$53:C$62, MATCH(O11, B$53:B$62, 1))</f>
        <v>A+</v>
      </c>
      <c r="EZ11" s="640">
        <f>SUM(EW11+EX11)</f>
        <v>10</v>
      </c>
      <c r="FA11" s="502" t="str">
        <f>INDEX(C$53:C$62, MATCH(O11, B$53:B$62, 1))</f>
        <v>A+</v>
      </c>
      <c r="FB11" s="644">
        <f>SUM(O11+AF11+AW11+BN11+CE11+CV11+DM11+ED11+EU11)/9</f>
        <v>10</v>
      </c>
      <c r="FC11" s="502" t="str">
        <f>INDEX(C$53:C$62, MATCH(O11, B$53:B$62, 1))</f>
        <v>A+</v>
      </c>
      <c r="FD11" s="549">
        <f t="shared" ref="FD11:FD50" si="0">SUM(T11+AK11+BB11+BS11+CJ11+DA11+DR11+EI11+EZ11)/9</f>
        <v>10</v>
      </c>
      <c r="FE11" s="553"/>
      <c r="FF11" s="554"/>
      <c r="FG11" s="555" t="str">
        <f>IF(OR(FE11="A",FF11="A"),"A",IF(OR(FE11="B",FF11="B"),"B",IF(OR(FE11="C",FF11="C"),"C","N")))</f>
        <v>N</v>
      </c>
      <c r="FH11" s="556"/>
      <c r="FI11" s="556"/>
      <c r="FJ11" s="555" t="str">
        <f>IF(OR(FH11="A",FI11="A"),"A",IF(OR(FH11="B",FI11="B"),"B",IF(OR(FH11="C",FI11="C"),"C","N")))</f>
        <v>N</v>
      </c>
      <c r="FK11" s="556"/>
      <c r="FL11" s="556"/>
      <c r="FM11" s="555" t="str">
        <f>IF(OR(FK11="A",FL11="A"),"A",IF(OR(FK11="B",FL11="B"),"B",IF(OR(FK11="C",FL11="C"),"C","N")))</f>
        <v>N</v>
      </c>
      <c r="FN11" s="557" t="str">
        <f>IF(OR(FG11="A",FJ11="A",FM11="A"),"A",IF(OR(FG11="B",FJ11="B",FM11="B"),"B",IF(OR(FG11="C",FJ11="C",FM11="C"),"C","N")))</f>
        <v>N</v>
      </c>
      <c r="FO11" s="558"/>
      <c r="FP11" s="558"/>
      <c r="FQ11" s="558"/>
      <c r="FR11" s="559"/>
      <c r="FS11" s="559"/>
      <c r="FT11" s="560"/>
      <c r="FU11" s="561">
        <f>SUM(FO11+FR11)</f>
        <v>0</v>
      </c>
      <c r="FV11" s="561">
        <f>SUM(FP11+FS11)</f>
        <v>0</v>
      </c>
      <c r="FW11" s="561">
        <f>SUM(FQ11+FT11)</f>
        <v>0</v>
      </c>
      <c r="FX11" s="562">
        <f>FY11  - FU11  - FV11</f>
        <v>75</v>
      </c>
      <c r="FY11" s="563">
        <v>75</v>
      </c>
      <c r="FZ11" s="587"/>
      <c r="GA11" s="588"/>
      <c r="GB11" s="588"/>
      <c r="GC11" s="589"/>
      <c r="GD11" s="589"/>
      <c r="GE11" s="590"/>
      <c r="GF11" s="591">
        <f>SUM(FZ11+GC11)</f>
        <v>0</v>
      </c>
      <c r="GG11" s="591">
        <f>SUM(GA11+GD11)</f>
        <v>0</v>
      </c>
      <c r="GH11" s="588">
        <f>SUM(GB11+GE11)</f>
        <v>0</v>
      </c>
      <c r="GI11" s="592">
        <f t="shared" ref="GI11:GI50" si="1">GJ11  - FZ11  - GA11</f>
        <v>58</v>
      </c>
      <c r="GJ11" s="593">
        <v>58</v>
      </c>
      <c r="GK11" s="587"/>
      <c r="GL11" s="588"/>
      <c r="GM11" s="588"/>
      <c r="GN11" s="589"/>
      <c r="GO11" s="589"/>
      <c r="GP11" s="590"/>
      <c r="GQ11" s="591">
        <f>SUM(GK11+GN11)</f>
        <v>0</v>
      </c>
      <c r="GR11" s="591">
        <f>SUM(GL11+GO11)</f>
        <v>0</v>
      </c>
      <c r="GS11" s="588">
        <f>SUM(GM11+GP11)</f>
        <v>0</v>
      </c>
      <c r="GT11" s="594">
        <f t="shared" ref="GT11:GT50" si="2">GU11  - GK11  - GL11</f>
        <v>67</v>
      </c>
      <c r="GU11" s="593">
        <v>67</v>
      </c>
      <c r="GV11" s="595">
        <f t="shared" ref="GV11:GV50" si="3">GX11  -FX11  -GI11  -GT11</f>
        <v>0</v>
      </c>
      <c r="GW11" s="596">
        <f>SUM(GX11-GV11)</f>
        <v>200</v>
      </c>
      <c r="GX11" s="597">
        <f>SUM(FY11+GJ11+GU11)</f>
        <v>200</v>
      </c>
      <c r="GY11" s="49"/>
      <c r="GZ11" s="34"/>
      <c r="HA11" s="34"/>
      <c r="HB11" s="34"/>
    </row>
    <row r="12" spans="1:210" s="42" customFormat="1" ht="60" customHeight="1" x14ac:dyDescent="1.1000000000000001">
      <c r="A12" s="41"/>
      <c r="B12" s="536">
        <v>2</v>
      </c>
      <c r="C12" s="61">
        <f>DATOS!F9</f>
        <v>0</v>
      </c>
      <c r="D12" s="249">
        <f>'ACTA REPORTE 3ER TRI'!G14</f>
        <v>10</v>
      </c>
      <c r="E12" s="251">
        <f>'ACTA REPORTE 3ER TRI'!L14</f>
        <v>10</v>
      </c>
      <c r="F12" s="251">
        <f>'ACTA REPORTE 3ER TRI'!M14</f>
        <v>10</v>
      </c>
      <c r="G12" s="520" t="str">
        <f>'ACTA REPORTE 3ER TRI'!N14</f>
        <v>A+</v>
      </c>
      <c r="H12" s="251">
        <f>'ACTA REPORTE 3ER TRI'!T14</f>
        <v>10</v>
      </c>
      <c r="I12" s="251">
        <f>'ACTA REPORTE 3ER TRI'!Y14</f>
        <v>10</v>
      </c>
      <c r="J12" s="251">
        <f>'ACTA REPORTE 3ER TRI'!Z14</f>
        <v>10</v>
      </c>
      <c r="K12" s="521" t="str">
        <f>'ACTA REPORTE 3ER TRI'!AA14</f>
        <v>A+</v>
      </c>
      <c r="L12" s="635">
        <f>'ACTA REPORTE 3ER TRI'!AB14</f>
        <v>10</v>
      </c>
      <c r="M12" s="427">
        <f>'ACTA REPORTE 3ER TRI'!AC14</f>
        <v>10</v>
      </c>
      <c r="N12" s="507" t="str">
        <f t="shared" ref="N12:N50" si="4">INDEX(C$53:C$62, MATCH(O12, B$53:B$62, 1))</f>
        <v>A+</v>
      </c>
      <c r="O12" s="522">
        <f t="shared" ref="O12:O50" si="5">SUM(F12,J12,L12)/3</f>
        <v>10</v>
      </c>
      <c r="P12" s="285">
        <f t="shared" ref="P12:P50" si="6">SUM(F12,J12)/2</f>
        <v>10</v>
      </c>
      <c r="Q12" s="249">
        <f t="shared" ref="Q12:Q50" si="7">P12*0.7</f>
        <v>7</v>
      </c>
      <c r="R12" s="251">
        <f t="shared" ref="R12:R50" si="8">SUM(L12+M12)/2*0.3</f>
        <v>3</v>
      </c>
      <c r="S12" s="510" t="str">
        <f t="shared" ref="S12:S50" si="9">INDEX(C$53:C$62, MATCH(O12, B$53:B$62, 1))</f>
        <v>A+</v>
      </c>
      <c r="T12" s="641">
        <f t="shared" ref="T12:T27" si="10">SUM(Q12+R12)</f>
        <v>10</v>
      </c>
      <c r="U12" s="251">
        <f>'ACTA REPORTE 3ER TRI'!G71</f>
        <v>10</v>
      </c>
      <c r="V12" s="251">
        <f>'ACTA REPORTE 3ER TRI'!L71</f>
        <v>10</v>
      </c>
      <c r="W12" s="251">
        <f>'ACTA REPORTE 3ER TRI'!M71</f>
        <v>10</v>
      </c>
      <c r="X12" s="520" t="str">
        <f>'ACTA REPORTE 3ER TRI'!N71</f>
        <v>A+</v>
      </c>
      <c r="Y12" s="251">
        <f>'ACTA REPORTE 3ER TRI'!T71</f>
        <v>10</v>
      </c>
      <c r="Z12" s="251">
        <f>'ACTA REPORTE 3ER TRI'!Y71</f>
        <v>10</v>
      </c>
      <c r="AA12" s="251">
        <f>'ACTA REPORTE 3ER TRI'!Z71</f>
        <v>10</v>
      </c>
      <c r="AB12" s="521" t="str">
        <f>'ACTA REPORTE 3ER TRI'!AA71</f>
        <v>A+</v>
      </c>
      <c r="AC12" s="635">
        <f>'ACTA REPORTE 3ER TRI'!AB71</f>
        <v>10</v>
      </c>
      <c r="AD12" s="638">
        <f>'ACTA REPORTE 3ER TRI'!AC71</f>
        <v>10</v>
      </c>
      <c r="AE12" s="507" t="str">
        <f t="shared" ref="AE12:AE50" si="11">INDEX(C$53:C$62, MATCH(AF12, B$53:B$62, 1))</f>
        <v>A+</v>
      </c>
      <c r="AF12" s="522">
        <f t="shared" ref="AF12:AF50" si="12">SUM(W12,AA12,AC12)/3</f>
        <v>10</v>
      </c>
      <c r="AG12" s="285">
        <f t="shared" ref="AG12:AG50" si="13">SUM(W12,AA12)/2</f>
        <v>10</v>
      </c>
      <c r="AH12" s="249">
        <f t="shared" ref="AH12:AH50" si="14">AG12*0.7</f>
        <v>7</v>
      </c>
      <c r="AI12" s="251">
        <f t="shared" ref="AI12:AI50" si="15">SUM(AC12+AD12)/2*0.3</f>
        <v>3</v>
      </c>
      <c r="AJ12" s="510" t="str">
        <f t="shared" ref="AJ12:AJ50" si="16">INDEX(C$53:C$62, MATCH(O12, B$53:B$62, 1))</f>
        <v>A+</v>
      </c>
      <c r="AK12" s="641">
        <f t="shared" ref="AK12:AK27" si="17">SUM(AH12+AI12)</f>
        <v>10</v>
      </c>
      <c r="AL12" s="251">
        <f>'ACTA REPORTE 3ER TRI'!G128</f>
        <v>10</v>
      </c>
      <c r="AM12" s="251">
        <f>'ACTA REPORTE 3ER TRI'!L128</f>
        <v>10</v>
      </c>
      <c r="AN12" s="251">
        <f>'ACTA REPORTE 3ER TRI'!M128</f>
        <v>10</v>
      </c>
      <c r="AO12" s="520" t="str">
        <f>'ACTA REPORTE 3ER TRI'!N128</f>
        <v>A+</v>
      </c>
      <c r="AP12" s="251">
        <f>'ACTA REPORTE 3ER TRI'!T128</f>
        <v>10</v>
      </c>
      <c r="AQ12" s="251">
        <f>'ACTA REPORTE 3ER TRI'!Y128</f>
        <v>10</v>
      </c>
      <c r="AR12" s="251">
        <f>'ACTA REPORTE 3ER TRI'!Z128</f>
        <v>10</v>
      </c>
      <c r="AS12" s="521" t="str">
        <f>'ACTA REPORTE 3ER TRI'!AA128</f>
        <v>A+</v>
      </c>
      <c r="AT12" s="635">
        <f>'ACTA REPORTE 3ER TRI'!AB128</f>
        <v>10</v>
      </c>
      <c r="AU12" s="427">
        <f>'ACTA REPORTE 3ER TRI'!AB128</f>
        <v>10</v>
      </c>
      <c r="AV12" s="507" t="str">
        <f t="shared" ref="AV12:AV50" si="18">INDEX(C$53:C$62, MATCH(AW12, B$53:B$62, 1))</f>
        <v>A+</v>
      </c>
      <c r="AW12" s="522">
        <f>SUM(AN12,AR12,AT12)/3</f>
        <v>10</v>
      </c>
      <c r="AX12" s="285">
        <f t="shared" ref="AX12:AX50" si="19">SUM(AN12,AR12)/2</f>
        <v>10</v>
      </c>
      <c r="AY12" s="249">
        <f t="shared" ref="AY12:AY50" si="20">AX12*0.7</f>
        <v>7</v>
      </c>
      <c r="AZ12" s="251">
        <f t="shared" ref="AZ12:AZ50" si="21">SUM(AT12+AU12)/2*0.3</f>
        <v>3</v>
      </c>
      <c r="BA12" s="510" t="str">
        <f t="shared" ref="BA12:BA50" si="22">INDEX(C$53:C$62, MATCH(O12, B$53:B$62, 1))</f>
        <v>A+</v>
      </c>
      <c r="BB12" s="641">
        <f t="shared" ref="BB12:BB27" si="23">SUM(AY12+AZ12)</f>
        <v>10</v>
      </c>
      <c r="BC12" s="251">
        <f>'ACTA REPORTE 3ER TRI'!G185</f>
        <v>10</v>
      </c>
      <c r="BD12" s="251">
        <f>'ACTA REPORTE 3ER TRI'!L185</f>
        <v>10</v>
      </c>
      <c r="BE12" s="251">
        <f>'ACTA REPORTE 3ER TRI'!M185</f>
        <v>10</v>
      </c>
      <c r="BF12" s="520" t="str">
        <f>'ACTA REPORTE 3ER TRI'!N185</f>
        <v>A+</v>
      </c>
      <c r="BG12" s="251">
        <f>'ACTA REPORTE 3ER TRI'!T185</f>
        <v>10</v>
      </c>
      <c r="BH12" s="251">
        <f>'ACTA REPORTE 3ER TRI'!Y185</f>
        <v>10</v>
      </c>
      <c r="BI12" s="251">
        <f>'ACTA REPORTE 3ER TRI'!Z185</f>
        <v>10</v>
      </c>
      <c r="BJ12" s="521" t="str">
        <f>'ACTA REPORTE 3ER TRI'!AA185</f>
        <v>A+</v>
      </c>
      <c r="BK12" s="635">
        <f>'ACTA REPORTE 3ER TRI'!AB185</f>
        <v>10</v>
      </c>
      <c r="BL12" s="427">
        <f>'ACTA REPORTE 3ER TRI'!AC185</f>
        <v>10</v>
      </c>
      <c r="BM12" s="507" t="str">
        <f t="shared" ref="BM12:BM50" si="24">INDEX(C$53:C$62, MATCH(BN12, B$53:B$62, 1))</f>
        <v>A+</v>
      </c>
      <c r="BN12" s="522">
        <f t="shared" ref="BN12:BN50" si="25">SUM(BE12,BI12,BK12)/3</f>
        <v>10</v>
      </c>
      <c r="BO12" s="285">
        <f t="shared" ref="BO12:BO50" si="26">SUM(BE12,BI12)/2</f>
        <v>10</v>
      </c>
      <c r="BP12" s="249">
        <f t="shared" ref="BP12:BP50" si="27">BO12*0.7</f>
        <v>7</v>
      </c>
      <c r="BQ12" s="251">
        <f t="shared" ref="BQ12:BQ50" si="28">SUM(BK12+BL12)/2*0.3</f>
        <v>3</v>
      </c>
      <c r="BR12" s="510" t="str">
        <f t="shared" ref="BR12:BR50" si="29">INDEX(C$53:C$62, MATCH(O12, B$53:B$62, 1))</f>
        <v>A+</v>
      </c>
      <c r="BS12" s="641">
        <f t="shared" ref="BS12:BS27" si="30">SUM(BP12+BQ12)</f>
        <v>10</v>
      </c>
      <c r="BT12" s="251">
        <f>'ACTA REPORTE 3ER TRI'!G242</f>
        <v>10</v>
      </c>
      <c r="BU12" s="251">
        <f>'ACTA REPORTE 3ER TRI'!L242</f>
        <v>10</v>
      </c>
      <c r="BV12" s="251">
        <f>'ACTA REPORTE 3ER TRI'!M242</f>
        <v>10</v>
      </c>
      <c r="BW12" s="520" t="str">
        <f>'ACTA REPORTE 3ER TRI'!N242</f>
        <v>A+</v>
      </c>
      <c r="BX12" s="251">
        <f>'ACTA REPORTE 3ER TRI'!T242</f>
        <v>10</v>
      </c>
      <c r="BY12" s="251">
        <f>'ACTA REPORTE 3ER TRI'!Y242</f>
        <v>10</v>
      </c>
      <c r="BZ12" s="251">
        <f>'ACTA REPORTE 3ER TRI'!Z242</f>
        <v>10</v>
      </c>
      <c r="CA12" s="521" t="str">
        <f>'ACTA REPORTE 3ER TRI'!AA242</f>
        <v>A+</v>
      </c>
      <c r="CB12" s="635">
        <f>'ACTA REPORTE 3ER TRI'!AB242</f>
        <v>10</v>
      </c>
      <c r="CC12" s="427">
        <f>'ACTA REPORTE 3ER TRI'!AC242</f>
        <v>10</v>
      </c>
      <c r="CD12" s="507" t="str">
        <f t="shared" ref="CD12:CD50" si="31">INDEX(C$53:C$62, MATCH(CE12, B$53:B$62, 1))</f>
        <v>A+</v>
      </c>
      <c r="CE12" s="522">
        <f t="shared" ref="CE12:CE50" si="32">SUM(BV12,BZ12,CB12)/3</f>
        <v>10</v>
      </c>
      <c r="CF12" s="285">
        <f t="shared" ref="CF12:CF50" si="33">SUM(BV12,BZ12)/2</f>
        <v>10</v>
      </c>
      <c r="CG12" s="249">
        <f t="shared" ref="CG12:CG50" si="34">CF12*0.7</f>
        <v>7</v>
      </c>
      <c r="CH12" s="251">
        <f t="shared" ref="CH12:CH50" si="35">SUM(CB12+CC12)/2*0.3</f>
        <v>3</v>
      </c>
      <c r="CI12" s="510" t="str">
        <f t="shared" ref="CI12:CI50" si="36">INDEX(C$53:C$62, MATCH(O12, B$53:B$62, 1))</f>
        <v>A+</v>
      </c>
      <c r="CJ12" s="641">
        <f t="shared" ref="CJ12:CJ27" si="37">SUM(CG12+CH12)</f>
        <v>10</v>
      </c>
      <c r="CK12" s="251">
        <f>'ACTA REPORTE 3ER TRI'!G299</f>
        <v>10</v>
      </c>
      <c r="CL12" s="251">
        <f>'ACTA REPORTE 3ER TRI'!L299</f>
        <v>10</v>
      </c>
      <c r="CM12" s="251">
        <f>'ACTA REPORTE 3ER TRI'!M299</f>
        <v>10</v>
      </c>
      <c r="CN12" s="520" t="str">
        <f>'ACTA REPORTE 3ER TRI'!N299</f>
        <v>A+</v>
      </c>
      <c r="CO12" s="251">
        <f>'ACTA REPORTE 3ER TRI'!T299</f>
        <v>10</v>
      </c>
      <c r="CP12" s="251">
        <f>'ACTA REPORTE 3ER TRI'!Y299</f>
        <v>10</v>
      </c>
      <c r="CQ12" s="251">
        <f>'ACTA REPORTE 3ER TRI'!Z299</f>
        <v>10</v>
      </c>
      <c r="CR12" s="521" t="str">
        <f>'ACTA REPORTE 3ER TRI'!AA299</f>
        <v>A+</v>
      </c>
      <c r="CS12" s="635">
        <f>'ACTA REPORTE 3ER TRI'!AB299</f>
        <v>10</v>
      </c>
      <c r="CT12" s="427">
        <f>'ACTA REPORTE 3ER TRI'!AC299</f>
        <v>10</v>
      </c>
      <c r="CU12" s="507" t="str">
        <f t="shared" ref="CU12:CU50" si="38">INDEX(C$53:C$62, MATCH(CV12, B$53:B$62, 1))</f>
        <v>A+</v>
      </c>
      <c r="CV12" s="522">
        <f t="shared" ref="CV12:CV50" si="39">SUM(CM12,CQ12,CS12)/3</f>
        <v>10</v>
      </c>
      <c r="CW12" s="285">
        <f t="shared" ref="CW12:CW50" si="40">SUM(CM12,CQ12)/2</f>
        <v>10</v>
      </c>
      <c r="CX12" s="249">
        <f t="shared" ref="CX12:CX50" si="41">CW12*0.7</f>
        <v>7</v>
      </c>
      <c r="CY12" s="251">
        <f t="shared" ref="CY12:CY50" si="42">SUM(CS12+CT12)/2*0.3</f>
        <v>3</v>
      </c>
      <c r="CZ12" s="510" t="str">
        <f t="shared" ref="CZ12:CZ50" si="43">INDEX(C$53:C$62, MATCH(O12, B$53:B$62, 1))</f>
        <v>A+</v>
      </c>
      <c r="DA12" s="641">
        <f t="shared" ref="DA12:DA27" si="44">SUM(CX12+CY12)</f>
        <v>10</v>
      </c>
      <c r="DB12" s="251">
        <f>'ACTA REPORTE 3ER TRI'!G356</f>
        <v>10</v>
      </c>
      <c r="DC12" s="251">
        <f>'ACTA REPORTE 3ER TRI'!L356</f>
        <v>10</v>
      </c>
      <c r="DD12" s="251">
        <f>'ACTA REPORTE 3ER TRI'!M356</f>
        <v>10</v>
      </c>
      <c r="DE12" s="520" t="str">
        <f>'ACTA REPORTE 3ER TRI'!N356</f>
        <v>A+</v>
      </c>
      <c r="DF12" s="251">
        <f>'ACTA REPORTE 3ER TRI'!T356</f>
        <v>10</v>
      </c>
      <c r="DG12" s="251">
        <f>'ACTA REPORTE 3ER TRI'!Y356</f>
        <v>10</v>
      </c>
      <c r="DH12" s="251">
        <f>'ACTA REPORTE 3ER TRI'!Z356</f>
        <v>10</v>
      </c>
      <c r="DI12" s="521" t="str">
        <f>'ACTA REPORTE 3ER TRI'!AA356</f>
        <v>A+</v>
      </c>
      <c r="DJ12" s="635">
        <f>'ACTA REPORTE 3ER TRI'!AB356</f>
        <v>10</v>
      </c>
      <c r="DK12" s="638">
        <f>'ACTA REPORTE 3ER TRI'!AC356</f>
        <v>10</v>
      </c>
      <c r="DL12" s="507" t="str">
        <f t="shared" ref="DL12:DL50" si="45">INDEX(C$53:C$62, MATCH(DM12, B$53:B$62, 1))</f>
        <v>A+</v>
      </c>
      <c r="DM12" s="522">
        <f t="shared" ref="DM12:DM50" si="46">SUM(DD12,DH12,DJ12)/3</f>
        <v>10</v>
      </c>
      <c r="DN12" s="285">
        <f t="shared" ref="DN12:DN50" si="47">SUM(DD12,DH12)/2</f>
        <v>10</v>
      </c>
      <c r="DO12" s="249">
        <f t="shared" ref="DO12:DO50" si="48">DN12*0.7</f>
        <v>7</v>
      </c>
      <c r="DP12" s="251">
        <f t="shared" ref="DP12:DP50" si="49">SUM(DJ12+DK12)/2*0.3</f>
        <v>3</v>
      </c>
      <c r="DQ12" s="510" t="str">
        <f t="shared" ref="DQ12:DQ50" si="50">INDEX(C$53:C$62, MATCH(O12, B$53:B$62, 1))</f>
        <v>A+</v>
      </c>
      <c r="DR12" s="641">
        <f t="shared" ref="DR12:DR27" si="51">SUM(DO12+DP12)</f>
        <v>10</v>
      </c>
      <c r="DS12" s="251">
        <f>'ACTA REPORTE 3ER TRI'!G413</f>
        <v>10</v>
      </c>
      <c r="DT12" s="251">
        <f>'ACTA REPORTE 3ER TRI'!L413</f>
        <v>10</v>
      </c>
      <c r="DU12" s="251">
        <f>'ACTA REPORTE 3ER TRI'!M413</f>
        <v>10</v>
      </c>
      <c r="DV12" s="520" t="str">
        <f>'ACTA REPORTE 3ER TRI'!N413</f>
        <v>A+</v>
      </c>
      <c r="DW12" s="251">
        <f>'ACTA REPORTE 3ER TRI'!T413</f>
        <v>10</v>
      </c>
      <c r="DX12" s="251">
        <f>'ACTA REPORTE 3ER TRI'!Y413</f>
        <v>10</v>
      </c>
      <c r="DY12" s="251">
        <f>'ACTA REPORTE 3ER TRI'!Z413</f>
        <v>10</v>
      </c>
      <c r="DZ12" s="521" t="str">
        <f>'ACTA REPORTE 3ER TRI'!AA413</f>
        <v>A+</v>
      </c>
      <c r="EA12" s="635">
        <f>'ACTA REPORTE 3ER TRI'!AB413</f>
        <v>10</v>
      </c>
      <c r="EB12" s="638">
        <f>'ACTA REPORTE 3ER TRI'!AC413</f>
        <v>10</v>
      </c>
      <c r="EC12" s="507" t="str">
        <f t="shared" ref="EC12:EC50" si="52">INDEX(C$53:C$62, MATCH(ED12, B$53:B$62, 1))</f>
        <v>A+</v>
      </c>
      <c r="ED12" s="522">
        <f t="shared" ref="ED12:ED50" si="53">SUM(DU12,DY12,EA12)/3</f>
        <v>10</v>
      </c>
      <c r="EE12" s="285">
        <f t="shared" ref="EE12:EE50" si="54">SUM(DU12,DY12)/2</f>
        <v>10</v>
      </c>
      <c r="EF12" s="249">
        <f t="shared" ref="EF12:EF50" si="55">EE12*0.7</f>
        <v>7</v>
      </c>
      <c r="EG12" s="251">
        <f t="shared" ref="EG12:EG50" si="56">SUM(EA12+EB12)/2*0.3</f>
        <v>3</v>
      </c>
      <c r="EH12" s="510" t="str">
        <f t="shared" ref="EH12:EH50" si="57">INDEX(C$53:C$62, MATCH(O12, B$53:B$62, 1))</f>
        <v>A+</v>
      </c>
      <c r="EI12" s="641">
        <f t="shared" ref="EI12:EI27" si="58">SUM(EF12+EG12)</f>
        <v>10</v>
      </c>
      <c r="EJ12" s="251">
        <f>'ACTA REPORTE 3ER TRI'!G470</f>
        <v>10</v>
      </c>
      <c r="EK12" s="251">
        <f>'ACTA REPORTE 3ER TRI'!L470</f>
        <v>10</v>
      </c>
      <c r="EL12" s="251">
        <f>'ACTA REPORTE 3ER TRI'!M470</f>
        <v>10</v>
      </c>
      <c r="EM12" s="520" t="str">
        <f>'ACTA REPORTE 3ER TRI'!N470</f>
        <v>A+</v>
      </c>
      <c r="EN12" s="251">
        <f>'ACTA REPORTE 3ER TRI'!T470</f>
        <v>10</v>
      </c>
      <c r="EO12" s="251">
        <f>'ACTA REPORTE 3ER TRI'!Y470</f>
        <v>10</v>
      </c>
      <c r="EP12" s="251">
        <f>'ACTA REPORTE 3ER TRI'!Z470</f>
        <v>10</v>
      </c>
      <c r="EQ12" s="521" t="str">
        <f>'ACTA REPORTE 3ER TRI'!AA470</f>
        <v>A+</v>
      </c>
      <c r="ER12" s="635">
        <f>'ACTA REPORTE 3ER TRI'!AB470</f>
        <v>10</v>
      </c>
      <c r="ES12" s="427">
        <f>'ACTA REPORTE 3ER TRI'!AC470</f>
        <v>10</v>
      </c>
      <c r="ET12" s="507" t="str">
        <f t="shared" ref="ET12:ET50" si="59">INDEX(C$53:C$62, MATCH(EU12, B$53:B$62, 1))</f>
        <v>A+</v>
      </c>
      <c r="EU12" s="522">
        <f t="shared" ref="EU12:EU50" si="60">SUM(EL12,EP12,ER12)/3</f>
        <v>10</v>
      </c>
      <c r="EV12" s="285">
        <f t="shared" ref="EV12:EV50" si="61">SUM(EL12,EP12)/2</f>
        <v>10</v>
      </c>
      <c r="EW12" s="249">
        <f t="shared" ref="EW12:EW50" si="62">EV12*0.7</f>
        <v>7</v>
      </c>
      <c r="EX12" s="251">
        <f t="shared" ref="EX12:EX50" si="63">SUM(ER12+ES12)/2*0.3</f>
        <v>3</v>
      </c>
      <c r="EY12" s="510" t="str">
        <f t="shared" ref="EY12:EY50" si="64">INDEX(C$53:C$62, MATCH(O12, B$53:B$62, 1))</f>
        <v>A+</v>
      </c>
      <c r="EZ12" s="641">
        <f t="shared" ref="EZ12:EZ27" si="65">SUM(EW12+EX12)</f>
        <v>10</v>
      </c>
      <c r="FA12" s="503" t="str">
        <f t="shared" ref="FA12:FA50" si="66">INDEX(C$53:C$62, MATCH(O12, B$53:B$62, 1))</f>
        <v>A+</v>
      </c>
      <c r="FB12" s="645">
        <f t="shared" ref="FB12:FB50" si="67">SUM(O12+AF12+AW12+BN12+CE12+CV12+DM12+ED12+EU12)/9</f>
        <v>10</v>
      </c>
      <c r="FC12" s="503" t="str">
        <f t="shared" ref="FC12:FC50" si="68">INDEX(C$53:C$62, MATCH(O12, B$53:B$62, 1))</f>
        <v>A+</v>
      </c>
      <c r="FD12" s="550">
        <f t="shared" si="0"/>
        <v>10</v>
      </c>
      <c r="FE12" s="564"/>
      <c r="FF12" s="565"/>
      <c r="FG12" s="566" t="str">
        <f>IF(OR(FE12="A",FF12="A"),"A",IF(OR(FE12="B",FF12="B"),"B",IF(OR(FE12="C",FF12="C"),"C","N")))</f>
        <v>N</v>
      </c>
      <c r="FH12" s="567"/>
      <c r="FI12" s="567"/>
      <c r="FJ12" s="566" t="str">
        <f t="shared" ref="FJ12:FJ50" si="69">IF(OR(FH12="A",FI12="A"),"A",IF(OR(FH12="B",FI12="B"),"B",IF(OR(FH12="C",FI12="C"),"C","N")))</f>
        <v>N</v>
      </c>
      <c r="FK12" s="567"/>
      <c r="FL12" s="567"/>
      <c r="FM12" s="566" t="str">
        <f t="shared" ref="FM12:FM50" si="70">IF(OR(FK12="A",FL12="A"),"A",IF(OR(FK12="B",FL12="B"),"B",IF(OR(FK12="C",FL12="C"),"C","N")))</f>
        <v>N</v>
      </c>
      <c r="FN12" s="568" t="str">
        <f t="shared" ref="FN12:FN50" si="71">IF(OR(FG12="A",FJ12="A",FM12="A"),"A",IF(OR(FG12="B",FJ12="B",FM12="B"),"B",IF(OR(FG12="C",FJ12="C",FM12="C"),"C","N")))</f>
        <v>N</v>
      </c>
      <c r="FO12" s="558"/>
      <c r="FP12" s="558"/>
      <c r="FQ12" s="558"/>
      <c r="FR12" s="559"/>
      <c r="FS12" s="559"/>
      <c r="FT12" s="560"/>
      <c r="FU12" s="569">
        <f t="shared" ref="FU12:FU50" si="72">SUM(FO12+FR12)</f>
        <v>0</v>
      </c>
      <c r="FV12" s="569">
        <f t="shared" ref="FV12:FW50" si="73">SUM(FP12+FS12)</f>
        <v>0</v>
      </c>
      <c r="FW12" s="569">
        <f t="shared" si="73"/>
        <v>0</v>
      </c>
      <c r="FX12" s="570">
        <f t="shared" ref="FX12:FX50" si="74">FY12  - FU12  - FV12</f>
        <v>75</v>
      </c>
      <c r="FY12" s="571">
        <v>75</v>
      </c>
      <c r="FZ12" s="572"/>
      <c r="GA12" s="558"/>
      <c r="GB12" s="558"/>
      <c r="GC12" s="559"/>
      <c r="GD12" s="559"/>
      <c r="GE12" s="560"/>
      <c r="GF12" s="598">
        <f t="shared" ref="GF12:GF50" si="75">SUM(FZ12+GC12)</f>
        <v>0</v>
      </c>
      <c r="GG12" s="598">
        <f t="shared" ref="GG12:GH50" si="76">SUM(GA12+GD12)</f>
        <v>0</v>
      </c>
      <c r="GH12" s="558">
        <f t="shared" si="76"/>
        <v>0</v>
      </c>
      <c r="GI12" s="599">
        <f t="shared" si="1"/>
        <v>58</v>
      </c>
      <c r="GJ12" s="600">
        <v>58</v>
      </c>
      <c r="GK12" s="572"/>
      <c r="GL12" s="558"/>
      <c r="GM12" s="558"/>
      <c r="GN12" s="559"/>
      <c r="GO12" s="559"/>
      <c r="GP12" s="560"/>
      <c r="GQ12" s="598">
        <f t="shared" ref="GQ12:GS50" si="77">SUM(GK12+GN12)</f>
        <v>0</v>
      </c>
      <c r="GR12" s="598">
        <f t="shared" si="77"/>
        <v>0</v>
      </c>
      <c r="GS12" s="558">
        <f t="shared" si="77"/>
        <v>0</v>
      </c>
      <c r="GT12" s="601">
        <f t="shared" si="2"/>
        <v>67</v>
      </c>
      <c r="GU12" s="600">
        <v>67</v>
      </c>
      <c r="GV12" s="602">
        <f t="shared" si="3"/>
        <v>0</v>
      </c>
      <c r="GW12" s="603">
        <f t="shared" ref="GW12:GW50" si="78">SUM(GX12-GV12)</f>
        <v>200</v>
      </c>
      <c r="GX12" s="597">
        <f t="shared" ref="GX12:GX50" si="79">SUM(FY12+GJ12+GU12)</f>
        <v>200</v>
      </c>
      <c r="GY12" s="49"/>
      <c r="GZ12" s="34"/>
      <c r="HA12" s="34"/>
      <c r="HB12" s="34"/>
    </row>
    <row r="13" spans="1:210" s="42" customFormat="1" ht="60" customHeight="1" x14ac:dyDescent="1.1000000000000001">
      <c r="A13" s="41"/>
      <c r="B13" s="536">
        <v>3</v>
      </c>
      <c r="C13" s="61">
        <f>DATOS!F10</f>
        <v>0</v>
      </c>
      <c r="D13" s="249">
        <f>'ACTA REPORTE 3ER TRI'!G15</f>
        <v>10</v>
      </c>
      <c r="E13" s="251">
        <f>'ACTA REPORTE 3ER TRI'!L15</f>
        <v>10</v>
      </c>
      <c r="F13" s="251">
        <f>'ACTA REPORTE 3ER TRI'!M15</f>
        <v>10</v>
      </c>
      <c r="G13" s="520" t="str">
        <f>'ACTA REPORTE 3ER TRI'!N15</f>
        <v>A+</v>
      </c>
      <c r="H13" s="251">
        <f>'ACTA REPORTE 3ER TRI'!T15</f>
        <v>10</v>
      </c>
      <c r="I13" s="251">
        <f>'ACTA REPORTE 3ER TRI'!Y15</f>
        <v>10</v>
      </c>
      <c r="J13" s="251">
        <f>'ACTA REPORTE 3ER TRI'!Z15</f>
        <v>10</v>
      </c>
      <c r="K13" s="521" t="str">
        <f>'ACTA REPORTE 3ER TRI'!AA15</f>
        <v>A+</v>
      </c>
      <c r="L13" s="635">
        <f>'ACTA REPORTE 3ER TRI'!AB15</f>
        <v>10</v>
      </c>
      <c r="M13" s="427">
        <f>'ACTA REPORTE 3ER TRI'!AC15</f>
        <v>10</v>
      </c>
      <c r="N13" s="507" t="str">
        <f t="shared" si="4"/>
        <v>A+</v>
      </c>
      <c r="O13" s="522">
        <f t="shared" si="5"/>
        <v>10</v>
      </c>
      <c r="P13" s="285">
        <f t="shared" si="6"/>
        <v>10</v>
      </c>
      <c r="Q13" s="249">
        <f t="shared" si="7"/>
        <v>7</v>
      </c>
      <c r="R13" s="251">
        <f t="shared" si="8"/>
        <v>3</v>
      </c>
      <c r="S13" s="510" t="str">
        <f t="shared" si="9"/>
        <v>A+</v>
      </c>
      <c r="T13" s="641">
        <f t="shared" si="10"/>
        <v>10</v>
      </c>
      <c r="U13" s="251">
        <f>'ACTA REPORTE 3ER TRI'!G72</f>
        <v>10</v>
      </c>
      <c r="V13" s="251">
        <f>'ACTA REPORTE 3ER TRI'!L72</f>
        <v>10</v>
      </c>
      <c r="W13" s="251">
        <f>'ACTA REPORTE 3ER TRI'!M72</f>
        <v>10</v>
      </c>
      <c r="X13" s="520" t="str">
        <f>'ACTA REPORTE 3ER TRI'!N72</f>
        <v>A+</v>
      </c>
      <c r="Y13" s="251">
        <f>'ACTA REPORTE 3ER TRI'!T72</f>
        <v>10</v>
      </c>
      <c r="Z13" s="251">
        <f>'ACTA REPORTE 3ER TRI'!Y72</f>
        <v>10</v>
      </c>
      <c r="AA13" s="251">
        <f>'ACTA REPORTE 3ER TRI'!Z72</f>
        <v>10</v>
      </c>
      <c r="AB13" s="521" t="str">
        <f>'ACTA REPORTE 3ER TRI'!AA72</f>
        <v>A+</v>
      </c>
      <c r="AC13" s="635">
        <f>'ACTA REPORTE 3ER TRI'!AB72</f>
        <v>10</v>
      </c>
      <c r="AD13" s="638">
        <f>'ACTA REPORTE 3ER TRI'!AC72</f>
        <v>10</v>
      </c>
      <c r="AE13" s="507" t="str">
        <f t="shared" si="11"/>
        <v>A+</v>
      </c>
      <c r="AF13" s="522">
        <f t="shared" si="12"/>
        <v>10</v>
      </c>
      <c r="AG13" s="285">
        <f t="shared" si="13"/>
        <v>10</v>
      </c>
      <c r="AH13" s="249">
        <f t="shared" si="14"/>
        <v>7</v>
      </c>
      <c r="AI13" s="251">
        <f t="shared" si="15"/>
        <v>3</v>
      </c>
      <c r="AJ13" s="510" t="str">
        <f t="shared" si="16"/>
        <v>A+</v>
      </c>
      <c r="AK13" s="641">
        <f t="shared" si="17"/>
        <v>10</v>
      </c>
      <c r="AL13" s="251">
        <f>'ACTA REPORTE 3ER TRI'!G129</f>
        <v>10</v>
      </c>
      <c r="AM13" s="251">
        <f>'ACTA REPORTE 3ER TRI'!L129</f>
        <v>10</v>
      </c>
      <c r="AN13" s="251">
        <f>'ACTA REPORTE 3ER TRI'!M129</f>
        <v>10</v>
      </c>
      <c r="AO13" s="520" t="str">
        <f>'ACTA REPORTE 3ER TRI'!N129</f>
        <v>A+</v>
      </c>
      <c r="AP13" s="251">
        <f>'ACTA REPORTE 3ER TRI'!T129</f>
        <v>10</v>
      </c>
      <c r="AQ13" s="251">
        <f>'ACTA REPORTE 3ER TRI'!Y129</f>
        <v>10</v>
      </c>
      <c r="AR13" s="251">
        <f>'ACTA REPORTE 3ER TRI'!Z129</f>
        <v>10</v>
      </c>
      <c r="AS13" s="521" t="str">
        <f>'ACTA REPORTE 3ER TRI'!AA129</f>
        <v>A+</v>
      </c>
      <c r="AT13" s="635">
        <f>'ACTA REPORTE 3ER TRI'!AB129</f>
        <v>10</v>
      </c>
      <c r="AU13" s="427">
        <f>'ACTA REPORTE 3ER TRI'!AB129</f>
        <v>10</v>
      </c>
      <c r="AV13" s="507" t="str">
        <f t="shared" si="18"/>
        <v>A+</v>
      </c>
      <c r="AW13" s="522">
        <f t="shared" ref="AW13:AW50" si="80">SUM(AN13,AR13,AT13)/3</f>
        <v>10</v>
      </c>
      <c r="AX13" s="285">
        <f t="shared" si="19"/>
        <v>10</v>
      </c>
      <c r="AY13" s="249">
        <f t="shared" si="20"/>
        <v>7</v>
      </c>
      <c r="AZ13" s="251">
        <f t="shared" si="21"/>
        <v>3</v>
      </c>
      <c r="BA13" s="510" t="str">
        <f t="shared" si="22"/>
        <v>A+</v>
      </c>
      <c r="BB13" s="641">
        <f t="shared" si="23"/>
        <v>10</v>
      </c>
      <c r="BC13" s="251">
        <f>'ACTA REPORTE 3ER TRI'!G186</f>
        <v>10</v>
      </c>
      <c r="BD13" s="251">
        <f>'ACTA REPORTE 3ER TRI'!L186</f>
        <v>10</v>
      </c>
      <c r="BE13" s="251">
        <f>'ACTA REPORTE 3ER TRI'!M186</f>
        <v>10</v>
      </c>
      <c r="BF13" s="520" t="str">
        <f>'ACTA REPORTE 3ER TRI'!N186</f>
        <v>A+</v>
      </c>
      <c r="BG13" s="251">
        <f>'ACTA REPORTE 3ER TRI'!T186</f>
        <v>10</v>
      </c>
      <c r="BH13" s="251">
        <f>'ACTA REPORTE 3ER TRI'!Y186</f>
        <v>10</v>
      </c>
      <c r="BI13" s="251">
        <f>'ACTA REPORTE 3ER TRI'!Z186</f>
        <v>10</v>
      </c>
      <c r="BJ13" s="521" t="str">
        <f>'ACTA REPORTE 3ER TRI'!AA186</f>
        <v>A+</v>
      </c>
      <c r="BK13" s="635">
        <f>'ACTA REPORTE 3ER TRI'!AB186</f>
        <v>10</v>
      </c>
      <c r="BL13" s="427">
        <f>'ACTA REPORTE 3ER TRI'!AC186</f>
        <v>10</v>
      </c>
      <c r="BM13" s="507" t="str">
        <f t="shared" si="24"/>
        <v>A+</v>
      </c>
      <c r="BN13" s="522">
        <f t="shared" si="25"/>
        <v>10</v>
      </c>
      <c r="BO13" s="285">
        <f t="shared" si="26"/>
        <v>10</v>
      </c>
      <c r="BP13" s="249">
        <f t="shared" si="27"/>
        <v>7</v>
      </c>
      <c r="BQ13" s="251">
        <f t="shared" si="28"/>
        <v>3</v>
      </c>
      <c r="BR13" s="510" t="str">
        <f t="shared" si="29"/>
        <v>A+</v>
      </c>
      <c r="BS13" s="641">
        <f t="shared" si="30"/>
        <v>10</v>
      </c>
      <c r="BT13" s="251">
        <f>'ACTA REPORTE 3ER TRI'!G243</f>
        <v>10</v>
      </c>
      <c r="BU13" s="251">
        <f>'ACTA REPORTE 3ER TRI'!L243</f>
        <v>10</v>
      </c>
      <c r="BV13" s="251">
        <f>'ACTA REPORTE 3ER TRI'!M243</f>
        <v>10</v>
      </c>
      <c r="BW13" s="520" t="str">
        <f>'ACTA REPORTE 3ER TRI'!N243</f>
        <v>A+</v>
      </c>
      <c r="BX13" s="251">
        <f>'ACTA REPORTE 3ER TRI'!T243</f>
        <v>10</v>
      </c>
      <c r="BY13" s="251">
        <f>'ACTA REPORTE 3ER TRI'!Y243</f>
        <v>10</v>
      </c>
      <c r="BZ13" s="251">
        <f>'ACTA REPORTE 3ER TRI'!Z243</f>
        <v>10</v>
      </c>
      <c r="CA13" s="521" t="str">
        <f>'ACTA REPORTE 3ER TRI'!AA243</f>
        <v>A+</v>
      </c>
      <c r="CB13" s="635">
        <f>'ACTA REPORTE 3ER TRI'!AB243</f>
        <v>10</v>
      </c>
      <c r="CC13" s="427">
        <f>'ACTA REPORTE 3ER TRI'!AC243</f>
        <v>10</v>
      </c>
      <c r="CD13" s="507" t="str">
        <f t="shared" si="31"/>
        <v>A+</v>
      </c>
      <c r="CE13" s="522">
        <f t="shared" si="32"/>
        <v>10</v>
      </c>
      <c r="CF13" s="285">
        <f t="shared" si="33"/>
        <v>10</v>
      </c>
      <c r="CG13" s="249">
        <f t="shared" si="34"/>
        <v>7</v>
      </c>
      <c r="CH13" s="251">
        <f t="shared" si="35"/>
        <v>3</v>
      </c>
      <c r="CI13" s="510" t="str">
        <f t="shared" si="36"/>
        <v>A+</v>
      </c>
      <c r="CJ13" s="641">
        <f t="shared" si="37"/>
        <v>10</v>
      </c>
      <c r="CK13" s="251">
        <f>'ACTA REPORTE 3ER TRI'!G300</f>
        <v>10</v>
      </c>
      <c r="CL13" s="251">
        <f>'ACTA REPORTE 3ER TRI'!L300</f>
        <v>10</v>
      </c>
      <c r="CM13" s="251">
        <f>'ACTA REPORTE 3ER TRI'!M300</f>
        <v>10</v>
      </c>
      <c r="CN13" s="520" t="str">
        <f>'ACTA REPORTE 3ER TRI'!N300</f>
        <v>A+</v>
      </c>
      <c r="CO13" s="251">
        <f>'ACTA REPORTE 3ER TRI'!T300</f>
        <v>10</v>
      </c>
      <c r="CP13" s="251">
        <f>'ACTA REPORTE 3ER TRI'!Y300</f>
        <v>10</v>
      </c>
      <c r="CQ13" s="251">
        <f>'ACTA REPORTE 3ER TRI'!Z300</f>
        <v>10</v>
      </c>
      <c r="CR13" s="521" t="str">
        <f>'ACTA REPORTE 3ER TRI'!AA300</f>
        <v>A+</v>
      </c>
      <c r="CS13" s="635">
        <f>'ACTA REPORTE 3ER TRI'!AB300</f>
        <v>10</v>
      </c>
      <c r="CT13" s="427">
        <f>'ACTA REPORTE 3ER TRI'!AC300</f>
        <v>10</v>
      </c>
      <c r="CU13" s="507" t="str">
        <f t="shared" si="38"/>
        <v>A+</v>
      </c>
      <c r="CV13" s="522">
        <f t="shared" si="39"/>
        <v>10</v>
      </c>
      <c r="CW13" s="285">
        <f t="shared" si="40"/>
        <v>10</v>
      </c>
      <c r="CX13" s="249">
        <f t="shared" si="41"/>
        <v>7</v>
      </c>
      <c r="CY13" s="251">
        <f t="shared" si="42"/>
        <v>3</v>
      </c>
      <c r="CZ13" s="510" t="str">
        <f t="shared" si="43"/>
        <v>A+</v>
      </c>
      <c r="DA13" s="641">
        <f t="shared" si="44"/>
        <v>10</v>
      </c>
      <c r="DB13" s="251">
        <f>'ACTA REPORTE 3ER TRI'!G357</f>
        <v>10</v>
      </c>
      <c r="DC13" s="251">
        <f>'ACTA REPORTE 3ER TRI'!L357</f>
        <v>10</v>
      </c>
      <c r="DD13" s="251">
        <f>'ACTA REPORTE 3ER TRI'!M357</f>
        <v>10</v>
      </c>
      <c r="DE13" s="520" t="str">
        <f>'ACTA REPORTE 3ER TRI'!N357</f>
        <v>A+</v>
      </c>
      <c r="DF13" s="251">
        <f>'ACTA REPORTE 3ER TRI'!T357</f>
        <v>10</v>
      </c>
      <c r="DG13" s="251">
        <f>'ACTA REPORTE 3ER TRI'!Y357</f>
        <v>10</v>
      </c>
      <c r="DH13" s="251">
        <f>'ACTA REPORTE 3ER TRI'!Z357</f>
        <v>10</v>
      </c>
      <c r="DI13" s="521" t="str">
        <f>'ACTA REPORTE 3ER TRI'!AA357</f>
        <v>A+</v>
      </c>
      <c r="DJ13" s="635">
        <f>'ACTA REPORTE 3ER TRI'!AB357</f>
        <v>10</v>
      </c>
      <c r="DK13" s="638">
        <f>'ACTA REPORTE 3ER TRI'!AC357</f>
        <v>10</v>
      </c>
      <c r="DL13" s="507" t="str">
        <f t="shared" si="45"/>
        <v>A+</v>
      </c>
      <c r="DM13" s="522">
        <f t="shared" si="46"/>
        <v>10</v>
      </c>
      <c r="DN13" s="285">
        <f t="shared" si="47"/>
        <v>10</v>
      </c>
      <c r="DO13" s="249">
        <f t="shared" si="48"/>
        <v>7</v>
      </c>
      <c r="DP13" s="251">
        <f t="shared" si="49"/>
        <v>3</v>
      </c>
      <c r="DQ13" s="510" t="str">
        <f t="shared" si="50"/>
        <v>A+</v>
      </c>
      <c r="DR13" s="641">
        <f t="shared" si="51"/>
        <v>10</v>
      </c>
      <c r="DS13" s="251">
        <f>'ACTA REPORTE 3ER TRI'!G414</f>
        <v>10</v>
      </c>
      <c r="DT13" s="251">
        <f>'ACTA REPORTE 3ER TRI'!L414</f>
        <v>10</v>
      </c>
      <c r="DU13" s="251">
        <f>'ACTA REPORTE 3ER TRI'!M414</f>
        <v>10</v>
      </c>
      <c r="DV13" s="520" t="str">
        <f>'ACTA REPORTE 3ER TRI'!N414</f>
        <v>A+</v>
      </c>
      <c r="DW13" s="251">
        <f>'ACTA REPORTE 3ER TRI'!T414</f>
        <v>10</v>
      </c>
      <c r="DX13" s="251">
        <f>'ACTA REPORTE 3ER TRI'!Y414</f>
        <v>10</v>
      </c>
      <c r="DY13" s="251">
        <f>'ACTA REPORTE 3ER TRI'!Z414</f>
        <v>10</v>
      </c>
      <c r="DZ13" s="521" t="str">
        <f>'ACTA REPORTE 3ER TRI'!AA414</f>
        <v>A+</v>
      </c>
      <c r="EA13" s="635">
        <f>'ACTA REPORTE 3ER TRI'!AB414</f>
        <v>10</v>
      </c>
      <c r="EB13" s="638">
        <f>'ACTA REPORTE 3ER TRI'!AC414</f>
        <v>10</v>
      </c>
      <c r="EC13" s="507" t="str">
        <f t="shared" si="52"/>
        <v>A+</v>
      </c>
      <c r="ED13" s="522">
        <f t="shared" si="53"/>
        <v>10</v>
      </c>
      <c r="EE13" s="285">
        <f t="shared" si="54"/>
        <v>10</v>
      </c>
      <c r="EF13" s="249">
        <f t="shared" si="55"/>
        <v>7</v>
      </c>
      <c r="EG13" s="251">
        <f t="shared" si="56"/>
        <v>3</v>
      </c>
      <c r="EH13" s="510" t="str">
        <f t="shared" si="57"/>
        <v>A+</v>
      </c>
      <c r="EI13" s="641">
        <f t="shared" si="58"/>
        <v>10</v>
      </c>
      <c r="EJ13" s="251">
        <f>'ACTA REPORTE 3ER TRI'!G471</f>
        <v>10</v>
      </c>
      <c r="EK13" s="251">
        <f>'ACTA REPORTE 3ER TRI'!L471</f>
        <v>10</v>
      </c>
      <c r="EL13" s="251">
        <f>'ACTA REPORTE 3ER TRI'!M471</f>
        <v>10</v>
      </c>
      <c r="EM13" s="520" t="str">
        <f>'ACTA REPORTE 3ER TRI'!N471</f>
        <v>A+</v>
      </c>
      <c r="EN13" s="251">
        <f>'ACTA REPORTE 3ER TRI'!T471</f>
        <v>10</v>
      </c>
      <c r="EO13" s="251">
        <f>'ACTA REPORTE 3ER TRI'!Y471</f>
        <v>10</v>
      </c>
      <c r="EP13" s="251">
        <f>'ACTA REPORTE 3ER TRI'!Z471</f>
        <v>10</v>
      </c>
      <c r="EQ13" s="521" t="str">
        <f>'ACTA REPORTE 3ER TRI'!AA471</f>
        <v>A+</v>
      </c>
      <c r="ER13" s="635">
        <f>'ACTA REPORTE 3ER TRI'!AB471</f>
        <v>10</v>
      </c>
      <c r="ES13" s="427">
        <f>'ACTA REPORTE 3ER TRI'!AC471</f>
        <v>10</v>
      </c>
      <c r="ET13" s="507" t="str">
        <f t="shared" si="59"/>
        <v>A+</v>
      </c>
      <c r="EU13" s="522">
        <f t="shared" si="60"/>
        <v>10</v>
      </c>
      <c r="EV13" s="285">
        <f t="shared" si="61"/>
        <v>10</v>
      </c>
      <c r="EW13" s="249">
        <f t="shared" si="62"/>
        <v>7</v>
      </c>
      <c r="EX13" s="251">
        <f t="shared" si="63"/>
        <v>3</v>
      </c>
      <c r="EY13" s="510" t="str">
        <f t="shared" si="64"/>
        <v>A+</v>
      </c>
      <c r="EZ13" s="641">
        <f t="shared" si="65"/>
        <v>10</v>
      </c>
      <c r="FA13" s="503" t="str">
        <f t="shared" si="66"/>
        <v>A+</v>
      </c>
      <c r="FB13" s="645">
        <f t="shared" si="67"/>
        <v>10</v>
      </c>
      <c r="FC13" s="503" t="str">
        <f t="shared" si="68"/>
        <v>A+</v>
      </c>
      <c r="FD13" s="550">
        <f t="shared" si="0"/>
        <v>10</v>
      </c>
      <c r="FE13" s="564"/>
      <c r="FF13" s="565"/>
      <c r="FG13" s="566" t="str">
        <f t="shared" ref="FG13:FG50" si="81">IF(OR(FE13="A",FF13="A"),"A",IF(OR(FE13="B",FF13="B"),"B",IF(OR(FE13="C",FF13="C"),"C","N")))</f>
        <v>N</v>
      </c>
      <c r="FH13" s="567"/>
      <c r="FI13" s="567"/>
      <c r="FJ13" s="566" t="str">
        <f t="shared" si="69"/>
        <v>N</v>
      </c>
      <c r="FK13" s="567"/>
      <c r="FL13" s="567"/>
      <c r="FM13" s="566" t="str">
        <f t="shared" si="70"/>
        <v>N</v>
      </c>
      <c r="FN13" s="568" t="str">
        <f t="shared" si="71"/>
        <v>N</v>
      </c>
      <c r="FO13" s="558"/>
      <c r="FP13" s="558"/>
      <c r="FQ13" s="558"/>
      <c r="FR13" s="559"/>
      <c r="FS13" s="559"/>
      <c r="FT13" s="560"/>
      <c r="FU13" s="569">
        <f t="shared" si="72"/>
        <v>0</v>
      </c>
      <c r="FV13" s="569">
        <f t="shared" si="73"/>
        <v>0</v>
      </c>
      <c r="FW13" s="569">
        <f t="shared" si="73"/>
        <v>0</v>
      </c>
      <c r="FX13" s="570">
        <f t="shared" si="74"/>
        <v>75</v>
      </c>
      <c r="FY13" s="571">
        <v>75</v>
      </c>
      <c r="FZ13" s="572"/>
      <c r="GA13" s="558"/>
      <c r="GB13" s="558"/>
      <c r="GC13" s="559"/>
      <c r="GD13" s="559"/>
      <c r="GE13" s="560"/>
      <c r="GF13" s="598">
        <f t="shared" si="75"/>
        <v>0</v>
      </c>
      <c r="GG13" s="598">
        <f t="shared" si="76"/>
        <v>0</v>
      </c>
      <c r="GH13" s="558">
        <f t="shared" si="76"/>
        <v>0</v>
      </c>
      <c r="GI13" s="599">
        <f t="shared" si="1"/>
        <v>58</v>
      </c>
      <c r="GJ13" s="600">
        <v>58</v>
      </c>
      <c r="GK13" s="572"/>
      <c r="GL13" s="558"/>
      <c r="GM13" s="558"/>
      <c r="GN13" s="559"/>
      <c r="GO13" s="559"/>
      <c r="GP13" s="560"/>
      <c r="GQ13" s="598">
        <f t="shared" si="77"/>
        <v>0</v>
      </c>
      <c r="GR13" s="598">
        <f t="shared" si="77"/>
        <v>0</v>
      </c>
      <c r="GS13" s="558">
        <f t="shared" si="77"/>
        <v>0</v>
      </c>
      <c r="GT13" s="601">
        <f t="shared" si="2"/>
        <v>67</v>
      </c>
      <c r="GU13" s="600">
        <v>67</v>
      </c>
      <c r="GV13" s="602">
        <f t="shared" si="3"/>
        <v>0</v>
      </c>
      <c r="GW13" s="603">
        <f t="shared" si="78"/>
        <v>200</v>
      </c>
      <c r="GX13" s="597">
        <f t="shared" si="79"/>
        <v>200</v>
      </c>
      <c r="GY13" s="49"/>
      <c r="GZ13" s="34"/>
      <c r="HA13" s="34"/>
      <c r="HB13" s="34"/>
    </row>
    <row r="14" spans="1:210" s="42" customFormat="1" ht="60" customHeight="1" x14ac:dyDescent="1.1000000000000001">
      <c r="A14" s="41"/>
      <c r="B14" s="536">
        <v>4</v>
      </c>
      <c r="C14" s="61">
        <f>DATOS!F11</f>
        <v>0</v>
      </c>
      <c r="D14" s="249">
        <f>'ACTA REPORTE 3ER TRI'!G16</f>
        <v>10</v>
      </c>
      <c r="E14" s="251">
        <f>'ACTA REPORTE 3ER TRI'!L16</f>
        <v>10</v>
      </c>
      <c r="F14" s="251">
        <f>'ACTA REPORTE 3ER TRI'!M16</f>
        <v>10</v>
      </c>
      <c r="G14" s="520" t="str">
        <f>'ACTA REPORTE 3ER TRI'!N16</f>
        <v>A+</v>
      </c>
      <c r="H14" s="251">
        <f>'ACTA REPORTE 3ER TRI'!T16</f>
        <v>10</v>
      </c>
      <c r="I14" s="251">
        <f>'ACTA REPORTE 3ER TRI'!Y16</f>
        <v>10</v>
      </c>
      <c r="J14" s="251">
        <f>'ACTA REPORTE 3ER TRI'!Z16</f>
        <v>10</v>
      </c>
      <c r="K14" s="521" t="str">
        <f>'ACTA REPORTE 3ER TRI'!AA16</f>
        <v>A+</v>
      </c>
      <c r="L14" s="635">
        <f>'ACTA REPORTE 3ER TRI'!AB16</f>
        <v>10</v>
      </c>
      <c r="M14" s="427">
        <f>'ACTA REPORTE 3ER TRI'!AC16</f>
        <v>10</v>
      </c>
      <c r="N14" s="507" t="str">
        <f t="shared" si="4"/>
        <v>A+</v>
      </c>
      <c r="O14" s="522">
        <f t="shared" si="5"/>
        <v>10</v>
      </c>
      <c r="P14" s="285">
        <f t="shared" si="6"/>
        <v>10</v>
      </c>
      <c r="Q14" s="249">
        <f t="shared" si="7"/>
        <v>7</v>
      </c>
      <c r="R14" s="251">
        <f t="shared" si="8"/>
        <v>3</v>
      </c>
      <c r="S14" s="510" t="str">
        <f t="shared" si="9"/>
        <v>A+</v>
      </c>
      <c r="T14" s="641">
        <f t="shared" si="10"/>
        <v>10</v>
      </c>
      <c r="U14" s="251">
        <f>'ACTA REPORTE 3ER TRI'!G73</f>
        <v>10</v>
      </c>
      <c r="V14" s="251">
        <f>'ACTA REPORTE 3ER TRI'!L73</f>
        <v>10</v>
      </c>
      <c r="W14" s="251">
        <f>'ACTA REPORTE 3ER TRI'!M73</f>
        <v>10</v>
      </c>
      <c r="X14" s="520" t="str">
        <f>'ACTA REPORTE 3ER TRI'!N73</f>
        <v>A+</v>
      </c>
      <c r="Y14" s="251">
        <f>'ACTA REPORTE 3ER TRI'!T73</f>
        <v>10</v>
      </c>
      <c r="Z14" s="251">
        <f>'ACTA REPORTE 3ER TRI'!Y73</f>
        <v>10</v>
      </c>
      <c r="AA14" s="251">
        <f>'ACTA REPORTE 3ER TRI'!Z73</f>
        <v>10</v>
      </c>
      <c r="AB14" s="521" t="str">
        <f>'ACTA REPORTE 3ER TRI'!AA73</f>
        <v>A+</v>
      </c>
      <c r="AC14" s="635">
        <f>'ACTA REPORTE 3ER TRI'!AB73</f>
        <v>10</v>
      </c>
      <c r="AD14" s="638">
        <f>'ACTA REPORTE 3ER TRI'!AC73</f>
        <v>10</v>
      </c>
      <c r="AE14" s="507" t="str">
        <f t="shared" si="11"/>
        <v>A+</v>
      </c>
      <c r="AF14" s="522">
        <f t="shared" si="12"/>
        <v>10</v>
      </c>
      <c r="AG14" s="285">
        <f t="shared" si="13"/>
        <v>10</v>
      </c>
      <c r="AH14" s="249">
        <f t="shared" si="14"/>
        <v>7</v>
      </c>
      <c r="AI14" s="251">
        <f t="shared" si="15"/>
        <v>3</v>
      </c>
      <c r="AJ14" s="510" t="str">
        <f t="shared" si="16"/>
        <v>A+</v>
      </c>
      <c r="AK14" s="641">
        <f t="shared" si="17"/>
        <v>10</v>
      </c>
      <c r="AL14" s="251">
        <f>'ACTA REPORTE 3ER TRI'!G130</f>
        <v>10</v>
      </c>
      <c r="AM14" s="251">
        <f>'ACTA REPORTE 3ER TRI'!L130</f>
        <v>10</v>
      </c>
      <c r="AN14" s="251">
        <f>'ACTA REPORTE 3ER TRI'!M130</f>
        <v>10</v>
      </c>
      <c r="AO14" s="520" t="str">
        <f>'ACTA REPORTE 3ER TRI'!N130</f>
        <v>A+</v>
      </c>
      <c r="AP14" s="251">
        <f>'ACTA REPORTE 3ER TRI'!T130</f>
        <v>10</v>
      </c>
      <c r="AQ14" s="251">
        <f>'ACTA REPORTE 3ER TRI'!Y130</f>
        <v>10</v>
      </c>
      <c r="AR14" s="251">
        <f>'ACTA REPORTE 3ER TRI'!Z130</f>
        <v>10</v>
      </c>
      <c r="AS14" s="521" t="str">
        <f>'ACTA REPORTE 3ER TRI'!AA130</f>
        <v>A+</v>
      </c>
      <c r="AT14" s="635">
        <f>'ACTA REPORTE 3ER TRI'!AB130</f>
        <v>10</v>
      </c>
      <c r="AU14" s="427">
        <f>'ACTA REPORTE 3ER TRI'!AB130</f>
        <v>10</v>
      </c>
      <c r="AV14" s="507" t="str">
        <f t="shared" si="18"/>
        <v>A+</v>
      </c>
      <c r="AW14" s="522">
        <f t="shared" si="80"/>
        <v>10</v>
      </c>
      <c r="AX14" s="285">
        <f t="shared" si="19"/>
        <v>10</v>
      </c>
      <c r="AY14" s="249">
        <f t="shared" si="20"/>
        <v>7</v>
      </c>
      <c r="AZ14" s="251">
        <f t="shared" si="21"/>
        <v>3</v>
      </c>
      <c r="BA14" s="510" t="str">
        <f t="shared" si="22"/>
        <v>A+</v>
      </c>
      <c r="BB14" s="641">
        <f t="shared" si="23"/>
        <v>10</v>
      </c>
      <c r="BC14" s="251">
        <f>'ACTA REPORTE 3ER TRI'!G187</f>
        <v>10</v>
      </c>
      <c r="BD14" s="251">
        <f>'ACTA REPORTE 3ER TRI'!L187</f>
        <v>10</v>
      </c>
      <c r="BE14" s="251">
        <f>'ACTA REPORTE 3ER TRI'!M187</f>
        <v>10</v>
      </c>
      <c r="BF14" s="520" t="str">
        <f>'ACTA REPORTE 3ER TRI'!N187</f>
        <v>A+</v>
      </c>
      <c r="BG14" s="251">
        <f>'ACTA REPORTE 3ER TRI'!T187</f>
        <v>10</v>
      </c>
      <c r="BH14" s="251">
        <f>'ACTA REPORTE 3ER TRI'!Y187</f>
        <v>10</v>
      </c>
      <c r="BI14" s="251">
        <f>'ACTA REPORTE 3ER TRI'!Z187</f>
        <v>10</v>
      </c>
      <c r="BJ14" s="521" t="str">
        <f>'ACTA REPORTE 3ER TRI'!AA187</f>
        <v>A+</v>
      </c>
      <c r="BK14" s="635">
        <f>'ACTA REPORTE 3ER TRI'!AB187</f>
        <v>10</v>
      </c>
      <c r="BL14" s="427">
        <f>'ACTA REPORTE 3ER TRI'!AC187</f>
        <v>10</v>
      </c>
      <c r="BM14" s="507" t="str">
        <f t="shared" si="24"/>
        <v>A+</v>
      </c>
      <c r="BN14" s="522">
        <f t="shared" si="25"/>
        <v>10</v>
      </c>
      <c r="BO14" s="285">
        <f t="shared" si="26"/>
        <v>10</v>
      </c>
      <c r="BP14" s="249">
        <f t="shared" si="27"/>
        <v>7</v>
      </c>
      <c r="BQ14" s="251">
        <f t="shared" si="28"/>
        <v>3</v>
      </c>
      <c r="BR14" s="510" t="str">
        <f t="shared" si="29"/>
        <v>A+</v>
      </c>
      <c r="BS14" s="641">
        <f t="shared" si="30"/>
        <v>10</v>
      </c>
      <c r="BT14" s="251">
        <f>'ACTA REPORTE 3ER TRI'!G244</f>
        <v>10</v>
      </c>
      <c r="BU14" s="251">
        <f>'ACTA REPORTE 3ER TRI'!L244</f>
        <v>10</v>
      </c>
      <c r="BV14" s="251">
        <f>'ACTA REPORTE 3ER TRI'!M244</f>
        <v>10</v>
      </c>
      <c r="BW14" s="520" t="str">
        <f>'ACTA REPORTE 3ER TRI'!N244</f>
        <v>A+</v>
      </c>
      <c r="BX14" s="251">
        <f>'ACTA REPORTE 3ER TRI'!T244</f>
        <v>10</v>
      </c>
      <c r="BY14" s="251">
        <f>'ACTA REPORTE 3ER TRI'!Y244</f>
        <v>10</v>
      </c>
      <c r="BZ14" s="251">
        <f>'ACTA REPORTE 3ER TRI'!Z244</f>
        <v>10</v>
      </c>
      <c r="CA14" s="521" t="str">
        <f>'ACTA REPORTE 3ER TRI'!AA244</f>
        <v>A+</v>
      </c>
      <c r="CB14" s="635">
        <f>'ACTA REPORTE 3ER TRI'!AB244</f>
        <v>10</v>
      </c>
      <c r="CC14" s="427">
        <f>'ACTA REPORTE 3ER TRI'!AC244</f>
        <v>10</v>
      </c>
      <c r="CD14" s="507" t="str">
        <f t="shared" si="31"/>
        <v>A+</v>
      </c>
      <c r="CE14" s="522">
        <f t="shared" si="32"/>
        <v>10</v>
      </c>
      <c r="CF14" s="285">
        <f t="shared" si="33"/>
        <v>10</v>
      </c>
      <c r="CG14" s="249">
        <f t="shared" si="34"/>
        <v>7</v>
      </c>
      <c r="CH14" s="251">
        <f t="shared" si="35"/>
        <v>3</v>
      </c>
      <c r="CI14" s="510" t="str">
        <f t="shared" si="36"/>
        <v>A+</v>
      </c>
      <c r="CJ14" s="641">
        <f t="shared" si="37"/>
        <v>10</v>
      </c>
      <c r="CK14" s="251">
        <f>'ACTA REPORTE 3ER TRI'!G301</f>
        <v>10</v>
      </c>
      <c r="CL14" s="251">
        <f>'ACTA REPORTE 3ER TRI'!L301</f>
        <v>10</v>
      </c>
      <c r="CM14" s="251">
        <f>'ACTA REPORTE 3ER TRI'!M301</f>
        <v>10</v>
      </c>
      <c r="CN14" s="520" t="str">
        <f>'ACTA REPORTE 3ER TRI'!N301</f>
        <v>A+</v>
      </c>
      <c r="CO14" s="251">
        <f>'ACTA REPORTE 3ER TRI'!T301</f>
        <v>10</v>
      </c>
      <c r="CP14" s="251">
        <f>'ACTA REPORTE 3ER TRI'!Y301</f>
        <v>10</v>
      </c>
      <c r="CQ14" s="251">
        <f>'ACTA REPORTE 3ER TRI'!Z301</f>
        <v>10</v>
      </c>
      <c r="CR14" s="521" t="str">
        <f>'ACTA REPORTE 3ER TRI'!AA301</f>
        <v>A+</v>
      </c>
      <c r="CS14" s="635">
        <f>'ACTA REPORTE 3ER TRI'!AB301</f>
        <v>10</v>
      </c>
      <c r="CT14" s="427">
        <f>'ACTA REPORTE 3ER TRI'!AC301</f>
        <v>10</v>
      </c>
      <c r="CU14" s="507" t="str">
        <f t="shared" si="38"/>
        <v>A+</v>
      </c>
      <c r="CV14" s="522">
        <f t="shared" si="39"/>
        <v>10</v>
      </c>
      <c r="CW14" s="285">
        <f t="shared" si="40"/>
        <v>10</v>
      </c>
      <c r="CX14" s="249">
        <f t="shared" si="41"/>
        <v>7</v>
      </c>
      <c r="CY14" s="251">
        <f t="shared" si="42"/>
        <v>3</v>
      </c>
      <c r="CZ14" s="510" t="str">
        <f t="shared" si="43"/>
        <v>A+</v>
      </c>
      <c r="DA14" s="641">
        <f t="shared" si="44"/>
        <v>10</v>
      </c>
      <c r="DB14" s="251">
        <f>'ACTA REPORTE 3ER TRI'!G358</f>
        <v>10</v>
      </c>
      <c r="DC14" s="251">
        <f>'ACTA REPORTE 3ER TRI'!L358</f>
        <v>10</v>
      </c>
      <c r="DD14" s="251">
        <f>'ACTA REPORTE 3ER TRI'!M358</f>
        <v>10</v>
      </c>
      <c r="DE14" s="520" t="str">
        <f>'ACTA REPORTE 3ER TRI'!N358</f>
        <v>A+</v>
      </c>
      <c r="DF14" s="251">
        <f>'ACTA REPORTE 3ER TRI'!T358</f>
        <v>10</v>
      </c>
      <c r="DG14" s="251">
        <f>'ACTA REPORTE 3ER TRI'!Y358</f>
        <v>10</v>
      </c>
      <c r="DH14" s="251">
        <f>'ACTA REPORTE 3ER TRI'!Z358</f>
        <v>10</v>
      </c>
      <c r="DI14" s="521" t="str">
        <f>'ACTA REPORTE 3ER TRI'!AA358</f>
        <v>A+</v>
      </c>
      <c r="DJ14" s="635">
        <f>'ACTA REPORTE 3ER TRI'!AB358</f>
        <v>10</v>
      </c>
      <c r="DK14" s="638">
        <f>'ACTA REPORTE 3ER TRI'!AC358</f>
        <v>10</v>
      </c>
      <c r="DL14" s="507" t="str">
        <f t="shared" si="45"/>
        <v>A+</v>
      </c>
      <c r="DM14" s="522">
        <f t="shared" si="46"/>
        <v>10</v>
      </c>
      <c r="DN14" s="285">
        <f t="shared" si="47"/>
        <v>10</v>
      </c>
      <c r="DO14" s="249">
        <f t="shared" si="48"/>
        <v>7</v>
      </c>
      <c r="DP14" s="251">
        <f t="shared" si="49"/>
        <v>3</v>
      </c>
      <c r="DQ14" s="510" t="str">
        <f t="shared" si="50"/>
        <v>A+</v>
      </c>
      <c r="DR14" s="641">
        <f t="shared" si="51"/>
        <v>10</v>
      </c>
      <c r="DS14" s="251">
        <f>'ACTA REPORTE 3ER TRI'!G415</f>
        <v>10</v>
      </c>
      <c r="DT14" s="251">
        <f>'ACTA REPORTE 3ER TRI'!L415</f>
        <v>10</v>
      </c>
      <c r="DU14" s="251">
        <f>'ACTA REPORTE 3ER TRI'!M415</f>
        <v>10</v>
      </c>
      <c r="DV14" s="520" t="str">
        <f>'ACTA REPORTE 3ER TRI'!N415</f>
        <v>A+</v>
      </c>
      <c r="DW14" s="251">
        <f>'ACTA REPORTE 3ER TRI'!T415</f>
        <v>10</v>
      </c>
      <c r="DX14" s="251">
        <f>'ACTA REPORTE 3ER TRI'!Y415</f>
        <v>10</v>
      </c>
      <c r="DY14" s="251">
        <f>'ACTA REPORTE 3ER TRI'!Z415</f>
        <v>10</v>
      </c>
      <c r="DZ14" s="521" t="str">
        <f>'ACTA REPORTE 3ER TRI'!AA415</f>
        <v>A+</v>
      </c>
      <c r="EA14" s="635">
        <f>'ACTA REPORTE 3ER TRI'!AB415</f>
        <v>10</v>
      </c>
      <c r="EB14" s="638">
        <f>'ACTA REPORTE 3ER TRI'!AC415</f>
        <v>10</v>
      </c>
      <c r="EC14" s="507" t="str">
        <f t="shared" si="52"/>
        <v>A+</v>
      </c>
      <c r="ED14" s="522">
        <f t="shared" si="53"/>
        <v>10</v>
      </c>
      <c r="EE14" s="285">
        <f t="shared" si="54"/>
        <v>10</v>
      </c>
      <c r="EF14" s="249">
        <f t="shared" si="55"/>
        <v>7</v>
      </c>
      <c r="EG14" s="251">
        <f t="shared" si="56"/>
        <v>3</v>
      </c>
      <c r="EH14" s="510" t="str">
        <f t="shared" si="57"/>
        <v>A+</v>
      </c>
      <c r="EI14" s="641">
        <f t="shared" si="58"/>
        <v>10</v>
      </c>
      <c r="EJ14" s="251">
        <f>'ACTA REPORTE 3ER TRI'!G472</f>
        <v>10</v>
      </c>
      <c r="EK14" s="251">
        <f>'ACTA REPORTE 3ER TRI'!L472</f>
        <v>10</v>
      </c>
      <c r="EL14" s="251">
        <f>'ACTA REPORTE 3ER TRI'!M472</f>
        <v>10</v>
      </c>
      <c r="EM14" s="520" t="str">
        <f>'ACTA REPORTE 3ER TRI'!N472</f>
        <v>A+</v>
      </c>
      <c r="EN14" s="251">
        <f>'ACTA REPORTE 3ER TRI'!T472</f>
        <v>10</v>
      </c>
      <c r="EO14" s="251">
        <f>'ACTA REPORTE 3ER TRI'!Y472</f>
        <v>10</v>
      </c>
      <c r="EP14" s="251">
        <f>'ACTA REPORTE 3ER TRI'!Z472</f>
        <v>10</v>
      </c>
      <c r="EQ14" s="521" t="str">
        <f>'ACTA REPORTE 3ER TRI'!AA472</f>
        <v>A+</v>
      </c>
      <c r="ER14" s="635">
        <f>'ACTA REPORTE 3ER TRI'!AB472</f>
        <v>10</v>
      </c>
      <c r="ES14" s="427">
        <f>'ACTA REPORTE 3ER TRI'!AC472</f>
        <v>10</v>
      </c>
      <c r="ET14" s="507" t="str">
        <f t="shared" si="59"/>
        <v>A+</v>
      </c>
      <c r="EU14" s="522">
        <f t="shared" si="60"/>
        <v>10</v>
      </c>
      <c r="EV14" s="285">
        <f t="shared" si="61"/>
        <v>10</v>
      </c>
      <c r="EW14" s="249">
        <f t="shared" si="62"/>
        <v>7</v>
      </c>
      <c r="EX14" s="251">
        <f t="shared" si="63"/>
        <v>3</v>
      </c>
      <c r="EY14" s="510" t="str">
        <f t="shared" si="64"/>
        <v>A+</v>
      </c>
      <c r="EZ14" s="641">
        <f t="shared" si="65"/>
        <v>10</v>
      </c>
      <c r="FA14" s="503" t="str">
        <f t="shared" si="66"/>
        <v>A+</v>
      </c>
      <c r="FB14" s="645">
        <f t="shared" si="67"/>
        <v>10</v>
      </c>
      <c r="FC14" s="503" t="str">
        <f t="shared" si="68"/>
        <v>A+</v>
      </c>
      <c r="FD14" s="550">
        <f t="shared" si="0"/>
        <v>10</v>
      </c>
      <c r="FE14" s="564"/>
      <c r="FF14" s="565"/>
      <c r="FG14" s="566" t="str">
        <f t="shared" si="81"/>
        <v>N</v>
      </c>
      <c r="FH14" s="567"/>
      <c r="FI14" s="567"/>
      <c r="FJ14" s="566" t="str">
        <f t="shared" si="69"/>
        <v>N</v>
      </c>
      <c r="FK14" s="567"/>
      <c r="FL14" s="567"/>
      <c r="FM14" s="566" t="str">
        <f t="shared" si="70"/>
        <v>N</v>
      </c>
      <c r="FN14" s="568" t="str">
        <f t="shared" si="71"/>
        <v>N</v>
      </c>
      <c r="FO14" s="558"/>
      <c r="FP14" s="558"/>
      <c r="FQ14" s="558"/>
      <c r="FR14" s="559"/>
      <c r="FS14" s="559"/>
      <c r="FT14" s="560"/>
      <c r="FU14" s="569">
        <f t="shared" si="72"/>
        <v>0</v>
      </c>
      <c r="FV14" s="569">
        <f t="shared" si="73"/>
        <v>0</v>
      </c>
      <c r="FW14" s="569">
        <f t="shared" si="73"/>
        <v>0</v>
      </c>
      <c r="FX14" s="570">
        <f t="shared" si="74"/>
        <v>75</v>
      </c>
      <c r="FY14" s="571">
        <v>75</v>
      </c>
      <c r="FZ14" s="572"/>
      <c r="GA14" s="558"/>
      <c r="GB14" s="558"/>
      <c r="GC14" s="559"/>
      <c r="GD14" s="559"/>
      <c r="GE14" s="560"/>
      <c r="GF14" s="598">
        <f t="shared" si="75"/>
        <v>0</v>
      </c>
      <c r="GG14" s="598">
        <f t="shared" si="76"/>
        <v>0</v>
      </c>
      <c r="GH14" s="558">
        <f t="shared" si="76"/>
        <v>0</v>
      </c>
      <c r="GI14" s="599">
        <f t="shared" si="1"/>
        <v>58</v>
      </c>
      <c r="GJ14" s="600">
        <v>58</v>
      </c>
      <c r="GK14" s="572"/>
      <c r="GL14" s="558"/>
      <c r="GM14" s="558"/>
      <c r="GN14" s="559"/>
      <c r="GO14" s="559"/>
      <c r="GP14" s="560"/>
      <c r="GQ14" s="598">
        <f t="shared" si="77"/>
        <v>0</v>
      </c>
      <c r="GR14" s="598">
        <f t="shared" si="77"/>
        <v>0</v>
      </c>
      <c r="GS14" s="558">
        <f t="shared" si="77"/>
        <v>0</v>
      </c>
      <c r="GT14" s="601">
        <f t="shared" si="2"/>
        <v>67</v>
      </c>
      <c r="GU14" s="600">
        <v>67</v>
      </c>
      <c r="GV14" s="602">
        <f t="shared" si="3"/>
        <v>0</v>
      </c>
      <c r="GW14" s="603">
        <f t="shared" si="78"/>
        <v>200</v>
      </c>
      <c r="GX14" s="597">
        <f t="shared" si="79"/>
        <v>200</v>
      </c>
      <c r="GY14" s="49"/>
      <c r="GZ14" s="34"/>
      <c r="HA14" s="34"/>
      <c r="HB14" s="34"/>
    </row>
    <row r="15" spans="1:210" s="42" customFormat="1" ht="60" customHeight="1" x14ac:dyDescent="1.1000000000000001">
      <c r="A15" s="41"/>
      <c r="B15" s="536">
        <v>5</v>
      </c>
      <c r="C15" s="61">
        <f>DATOS!F12</f>
        <v>0</v>
      </c>
      <c r="D15" s="249">
        <f>'ACTA REPORTE 3ER TRI'!G17</f>
        <v>10</v>
      </c>
      <c r="E15" s="251">
        <f>'ACTA REPORTE 3ER TRI'!L17</f>
        <v>10</v>
      </c>
      <c r="F15" s="251">
        <f>'ACTA REPORTE 3ER TRI'!M17</f>
        <v>10</v>
      </c>
      <c r="G15" s="520" t="str">
        <f>'ACTA REPORTE 3ER TRI'!N17</f>
        <v>A+</v>
      </c>
      <c r="H15" s="251">
        <f>'ACTA REPORTE 3ER TRI'!T17</f>
        <v>10</v>
      </c>
      <c r="I15" s="251">
        <f>'ACTA REPORTE 3ER TRI'!Y17</f>
        <v>10</v>
      </c>
      <c r="J15" s="251">
        <f>'ACTA REPORTE 3ER TRI'!Z17</f>
        <v>10</v>
      </c>
      <c r="K15" s="521" t="str">
        <f>'ACTA REPORTE 3ER TRI'!AA17</f>
        <v>A+</v>
      </c>
      <c r="L15" s="635">
        <f>'ACTA REPORTE 3ER TRI'!AB17</f>
        <v>10</v>
      </c>
      <c r="M15" s="427">
        <f>'ACTA REPORTE 3ER TRI'!AC17</f>
        <v>10</v>
      </c>
      <c r="N15" s="507" t="str">
        <f t="shared" si="4"/>
        <v>A+</v>
      </c>
      <c r="O15" s="522">
        <f t="shared" si="5"/>
        <v>10</v>
      </c>
      <c r="P15" s="285">
        <f t="shared" si="6"/>
        <v>10</v>
      </c>
      <c r="Q15" s="249">
        <f t="shared" si="7"/>
        <v>7</v>
      </c>
      <c r="R15" s="251">
        <f t="shared" si="8"/>
        <v>3</v>
      </c>
      <c r="S15" s="510" t="str">
        <f t="shared" si="9"/>
        <v>A+</v>
      </c>
      <c r="T15" s="641">
        <f t="shared" si="10"/>
        <v>10</v>
      </c>
      <c r="U15" s="251">
        <f>'ACTA REPORTE 3ER TRI'!G74</f>
        <v>10</v>
      </c>
      <c r="V15" s="251">
        <f>'ACTA REPORTE 3ER TRI'!L74</f>
        <v>10</v>
      </c>
      <c r="W15" s="251">
        <f>'ACTA REPORTE 3ER TRI'!M74</f>
        <v>10</v>
      </c>
      <c r="X15" s="520" t="str">
        <f>'ACTA REPORTE 3ER TRI'!N74</f>
        <v>A+</v>
      </c>
      <c r="Y15" s="251">
        <f>'ACTA REPORTE 3ER TRI'!T74</f>
        <v>10</v>
      </c>
      <c r="Z15" s="251">
        <f>'ACTA REPORTE 3ER TRI'!Y74</f>
        <v>10</v>
      </c>
      <c r="AA15" s="251">
        <f>'ACTA REPORTE 3ER TRI'!Z74</f>
        <v>10</v>
      </c>
      <c r="AB15" s="521" t="str">
        <f>'ACTA REPORTE 3ER TRI'!AA74</f>
        <v>A+</v>
      </c>
      <c r="AC15" s="635">
        <f>'ACTA REPORTE 3ER TRI'!AB74</f>
        <v>10</v>
      </c>
      <c r="AD15" s="638">
        <f>'ACTA REPORTE 3ER TRI'!AC74</f>
        <v>10</v>
      </c>
      <c r="AE15" s="507" t="str">
        <f t="shared" si="11"/>
        <v>A+</v>
      </c>
      <c r="AF15" s="522">
        <f t="shared" si="12"/>
        <v>10</v>
      </c>
      <c r="AG15" s="285">
        <f t="shared" si="13"/>
        <v>10</v>
      </c>
      <c r="AH15" s="249">
        <f t="shared" si="14"/>
        <v>7</v>
      </c>
      <c r="AI15" s="251">
        <f t="shared" si="15"/>
        <v>3</v>
      </c>
      <c r="AJ15" s="510" t="str">
        <f t="shared" si="16"/>
        <v>A+</v>
      </c>
      <c r="AK15" s="641">
        <f t="shared" si="17"/>
        <v>10</v>
      </c>
      <c r="AL15" s="251">
        <f>'ACTA REPORTE 3ER TRI'!G131</f>
        <v>10</v>
      </c>
      <c r="AM15" s="251">
        <f>'ACTA REPORTE 3ER TRI'!L131</f>
        <v>10</v>
      </c>
      <c r="AN15" s="251">
        <f>'ACTA REPORTE 3ER TRI'!M131</f>
        <v>10</v>
      </c>
      <c r="AO15" s="520" t="str">
        <f>'ACTA REPORTE 3ER TRI'!N131</f>
        <v>A+</v>
      </c>
      <c r="AP15" s="251">
        <f>'ACTA REPORTE 3ER TRI'!T131</f>
        <v>10</v>
      </c>
      <c r="AQ15" s="251">
        <f>'ACTA REPORTE 3ER TRI'!Y131</f>
        <v>10</v>
      </c>
      <c r="AR15" s="251">
        <f>'ACTA REPORTE 3ER TRI'!Z131</f>
        <v>10</v>
      </c>
      <c r="AS15" s="521" t="str">
        <f>'ACTA REPORTE 3ER TRI'!AA131</f>
        <v>A+</v>
      </c>
      <c r="AT15" s="635">
        <f>'ACTA REPORTE 3ER TRI'!AB131</f>
        <v>10</v>
      </c>
      <c r="AU15" s="427">
        <f>'ACTA REPORTE 3ER TRI'!AB131</f>
        <v>10</v>
      </c>
      <c r="AV15" s="507" t="str">
        <f t="shared" si="18"/>
        <v>A+</v>
      </c>
      <c r="AW15" s="522">
        <f t="shared" si="80"/>
        <v>10</v>
      </c>
      <c r="AX15" s="285">
        <f t="shared" si="19"/>
        <v>10</v>
      </c>
      <c r="AY15" s="249">
        <f t="shared" si="20"/>
        <v>7</v>
      </c>
      <c r="AZ15" s="251">
        <f t="shared" si="21"/>
        <v>3</v>
      </c>
      <c r="BA15" s="510" t="str">
        <f t="shared" si="22"/>
        <v>A+</v>
      </c>
      <c r="BB15" s="641">
        <f t="shared" si="23"/>
        <v>10</v>
      </c>
      <c r="BC15" s="251">
        <f>'ACTA REPORTE 3ER TRI'!G188</f>
        <v>10</v>
      </c>
      <c r="BD15" s="251">
        <f>'ACTA REPORTE 3ER TRI'!L188</f>
        <v>10</v>
      </c>
      <c r="BE15" s="251">
        <f>'ACTA REPORTE 3ER TRI'!M188</f>
        <v>10</v>
      </c>
      <c r="BF15" s="520" t="str">
        <f>'ACTA REPORTE 3ER TRI'!N188</f>
        <v>A+</v>
      </c>
      <c r="BG15" s="251">
        <f>'ACTA REPORTE 3ER TRI'!T188</f>
        <v>10</v>
      </c>
      <c r="BH15" s="251">
        <f>'ACTA REPORTE 3ER TRI'!Y188</f>
        <v>10</v>
      </c>
      <c r="BI15" s="251">
        <f>'ACTA REPORTE 3ER TRI'!Z188</f>
        <v>10</v>
      </c>
      <c r="BJ15" s="521" t="str">
        <f>'ACTA REPORTE 3ER TRI'!AA188</f>
        <v>A+</v>
      </c>
      <c r="BK15" s="635">
        <f>'ACTA REPORTE 3ER TRI'!AB188</f>
        <v>10</v>
      </c>
      <c r="BL15" s="427">
        <f>'ACTA REPORTE 3ER TRI'!AC188</f>
        <v>10</v>
      </c>
      <c r="BM15" s="507" t="str">
        <f t="shared" si="24"/>
        <v>A+</v>
      </c>
      <c r="BN15" s="522">
        <f t="shared" si="25"/>
        <v>10</v>
      </c>
      <c r="BO15" s="285">
        <f t="shared" si="26"/>
        <v>10</v>
      </c>
      <c r="BP15" s="249">
        <f t="shared" si="27"/>
        <v>7</v>
      </c>
      <c r="BQ15" s="251">
        <f t="shared" si="28"/>
        <v>3</v>
      </c>
      <c r="BR15" s="510" t="str">
        <f t="shared" si="29"/>
        <v>A+</v>
      </c>
      <c r="BS15" s="641">
        <f t="shared" si="30"/>
        <v>10</v>
      </c>
      <c r="BT15" s="251">
        <f>'ACTA REPORTE 3ER TRI'!G245</f>
        <v>10</v>
      </c>
      <c r="BU15" s="251">
        <f>'ACTA REPORTE 3ER TRI'!L245</f>
        <v>10</v>
      </c>
      <c r="BV15" s="251">
        <f>'ACTA REPORTE 3ER TRI'!M245</f>
        <v>10</v>
      </c>
      <c r="BW15" s="520" t="str">
        <f>'ACTA REPORTE 3ER TRI'!N245</f>
        <v>A+</v>
      </c>
      <c r="BX15" s="251">
        <f>'ACTA REPORTE 3ER TRI'!T245</f>
        <v>10</v>
      </c>
      <c r="BY15" s="251">
        <f>'ACTA REPORTE 3ER TRI'!Y245</f>
        <v>10</v>
      </c>
      <c r="BZ15" s="251">
        <f>'ACTA REPORTE 3ER TRI'!Z245</f>
        <v>10</v>
      </c>
      <c r="CA15" s="521" t="str">
        <f>'ACTA REPORTE 3ER TRI'!AA245</f>
        <v>A+</v>
      </c>
      <c r="CB15" s="635">
        <f>'ACTA REPORTE 3ER TRI'!AB245</f>
        <v>10</v>
      </c>
      <c r="CC15" s="427">
        <f>'ACTA REPORTE 3ER TRI'!AC245</f>
        <v>10</v>
      </c>
      <c r="CD15" s="507" t="str">
        <f t="shared" si="31"/>
        <v>A+</v>
      </c>
      <c r="CE15" s="522">
        <f t="shared" si="32"/>
        <v>10</v>
      </c>
      <c r="CF15" s="285">
        <f t="shared" si="33"/>
        <v>10</v>
      </c>
      <c r="CG15" s="249">
        <f t="shared" si="34"/>
        <v>7</v>
      </c>
      <c r="CH15" s="251">
        <f t="shared" si="35"/>
        <v>3</v>
      </c>
      <c r="CI15" s="510" t="str">
        <f t="shared" si="36"/>
        <v>A+</v>
      </c>
      <c r="CJ15" s="641">
        <f t="shared" si="37"/>
        <v>10</v>
      </c>
      <c r="CK15" s="251">
        <f>'ACTA REPORTE 3ER TRI'!G302</f>
        <v>10</v>
      </c>
      <c r="CL15" s="251">
        <f>'ACTA REPORTE 3ER TRI'!L302</f>
        <v>10</v>
      </c>
      <c r="CM15" s="251">
        <f>'ACTA REPORTE 3ER TRI'!M302</f>
        <v>10</v>
      </c>
      <c r="CN15" s="520" t="str">
        <f>'ACTA REPORTE 3ER TRI'!N302</f>
        <v>A+</v>
      </c>
      <c r="CO15" s="251">
        <f>'ACTA REPORTE 3ER TRI'!T302</f>
        <v>10</v>
      </c>
      <c r="CP15" s="251">
        <f>'ACTA REPORTE 3ER TRI'!Y302</f>
        <v>10</v>
      </c>
      <c r="CQ15" s="251">
        <f>'ACTA REPORTE 3ER TRI'!Z302</f>
        <v>10</v>
      </c>
      <c r="CR15" s="521" t="str">
        <f>'ACTA REPORTE 3ER TRI'!AA302</f>
        <v>A+</v>
      </c>
      <c r="CS15" s="635">
        <f>'ACTA REPORTE 3ER TRI'!AB302</f>
        <v>10</v>
      </c>
      <c r="CT15" s="427">
        <f>'ACTA REPORTE 3ER TRI'!AC302</f>
        <v>10</v>
      </c>
      <c r="CU15" s="507" t="str">
        <f t="shared" si="38"/>
        <v>A+</v>
      </c>
      <c r="CV15" s="522">
        <f t="shared" si="39"/>
        <v>10</v>
      </c>
      <c r="CW15" s="285">
        <f t="shared" si="40"/>
        <v>10</v>
      </c>
      <c r="CX15" s="249">
        <f t="shared" si="41"/>
        <v>7</v>
      </c>
      <c r="CY15" s="251">
        <f t="shared" si="42"/>
        <v>3</v>
      </c>
      <c r="CZ15" s="510" t="str">
        <f t="shared" si="43"/>
        <v>A+</v>
      </c>
      <c r="DA15" s="641">
        <f t="shared" si="44"/>
        <v>10</v>
      </c>
      <c r="DB15" s="251">
        <f>'ACTA REPORTE 3ER TRI'!G359</f>
        <v>10</v>
      </c>
      <c r="DC15" s="251">
        <f>'ACTA REPORTE 3ER TRI'!L359</f>
        <v>10</v>
      </c>
      <c r="DD15" s="251">
        <f>'ACTA REPORTE 3ER TRI'!M359</f>
        <v>10</v>
      </c>
      <c r="DE15" s="520" t="str">
        <f>'ACTA REPORTE 3ER TRI'!N359</f>
        <v>A+</v>
      </c>
      <c r="DF15" s="251">
        <f>'ACTA REPORTE 3ER TRI'!T359</f>
        <v>10</v>
      </c>
      <c r="DG15" s="251">
        <f>'ACTA REPORTE 3ER TRI'!Y359</f>
        <v>10</v>
      </c>
      <c r="DH15" s="251">
        <f>'ACTA REPORTE 3ER TRI'!Z359</f>
        <v>10</v>
      </c>
      <c r="DI15" s="521" t="str">
        <f>'ACTA REPORTE 3ER TRI'!AA359</f>
        <v>A+</v>
      </c>
      <c r="DJ15" s="635">
        <f>'ACTA REPORTE 3ER TRI'!AB359</f>
        <v>10</v>
      </c>
      <c r="DK15" s="638">
        <f>'ACTA REPORTE 3ER TRI'!AC359</f>
        <v>10</v>
      </c>
      <c r="DL15" s="507" t="str">
        <f t="shared" si="45"/>
        <v>A+</v>
      </c>
      <c r="DM15" s="522">
        <f t="shared" si="46"/>
        <v>10</v>
      </c>
      <c r="DN15" s="285">
        <f t="shared" si="47"/>
        <v>10</v>
      </c>
      <c r="DO15" s="249">
        <f t="shared" si="48"/>
        <v>7</v>
      </c>
      <c r="DP15" s="251">
        <f t="shared" si="49"/>
        <v>3</v>
      </c>
      <c r="DQ15" s="510" t="str">
        <f t="shared" si="50"/>
        <v>A+</v>
      </c>
      <c r="DR15" s="641">
        <f t="shared" si="51"/>
        <v>10</v>
      </c>
      <c r="DS15" s="251">
        <f>'ACTA REPORTE 3ER TRI'!G416</f>
        <v>10</v>
      </c>
      <c r="DT15" s="251">
        <f>'ACTA REPORTE 3ER TRI'!L416</f>
        <v>10</v>
      </c>
      <c r="DU15" s="251">
        <f>'ACTA REPORTE 3ER TRI'!M416</f>
        <v>10</v>
      </c>
      <c r="DV15" s="520" t="str">
        <f>'ACTA REPORTE 3ER TRI'!N416</f>
        <v>A+</v>
      </c>
      <c r="DW15" s="251">
        <f>'ACTA REPORTE 3ER TRI'!T416</f>
        <v>10</v>
      </c>
      <c r="DX15" s="251">
        <f>'ACTA REPORTE 3ER TRI'!Y416</f>
        <v>10</v>
      </c>
      <c r="DY15" s="251">
        <f>'ACTA REPORTE 3ER TRI'!Z416</f>
        <v>10</v>
      </c>
      <c r="DZ15" s="521" t="str">
        <f>'ACTA REPORTE 3ER TRI'!AA416</f>
        <v>A+</v>
      </c>
      <c r="EA15" s="635">
        <f>'ACTA REPORTE 3ER TRI'!AB416</f>
        <v>10</v>
      </c>
      <c r="EB15" s="638">
        <f>'ACTA REPORTE 3ER TRI'!AC416</f>
        <v>10</v>
      </c>
      <c r="EC15" s="507" t="str">
        <f t="shared" si="52"/>
        <v>A+</v>
      </c>
      <c r="ED15" s="522">
        <f t="shared" si="53"/>
        <v>10</v>
      </c>
      <c r="EE15" s="285">
        <f t="shared" si="54"/>
        <v>10</v>
      </c>
      <c r="EF15" s="249">
        <f t="shared" si="55"/>
        <v>7</v>
      </c>
      <c r="EG15" s="251">
        <f t="shared" si="56"/>
        <v>3</v>
      </c>
      <c r="EH15" s="510" t="str">
        <f t="shared" si="57"/>
        <v>A+</v>
      </c>
      <c r="EI15" s="641">
        <f t="shared" si="58"/>
        <v>10</v>
      </c>
      <c r="EJ15" s="251">
        <f>'ACTA REPORTE 3ER TRI'!G473</f>
        <v>10</v>
      </c>
      <c r="EK15" s="251">
        <f>'ACTA REPORTE 3ER TRI'!L473</f>
        <v>10</v>
      </c>
      <c r="EL15" s="251">
        <f>'ACTA REPORTE 3ER TRI'!M473</f>
        <v>10</v>
      </c>
      <c r="EM15" s="520" t="str">
        <f>'ACTA REPORTE 3ER TRI'!N473</f>
        <v>A+</v>
      </c>
      <c r="EN15" s="251">
        <f>'ACTA REPORTE 3ER TRI'!T473</f>
        <v>10</v>
      </c>
      <c r="EO15" s="251">
        <f>'ACTA REPORTE 3ER TRI'!Y473</f>
        <v>10</v>
      </c>
      <c r="EP15" s="251">
        <f>'ACTA REPORTE 3ER TRI'!Z473</f>
        <v>10</v>
      </c>
      <c r="EQ15" s="521" t="str">
        <f>'ACTA REPORTE 3ER TRI'!AA473</f>
        <v>A+</v>
      </c>
      <c r="ER15" s="635">
        <f>'ACTA REPORTE 3ER TRI'!AB473</f>
        <v>10</v>
      </c>
      <c r="ES15" s="427">
        <f>'ACTA REPORTE 3ER TRI'!AC473</f>
        <v>10</v>
      </c>
      <c r="ET15" s="507" t="str">
        <f t="shared" si="59"/>
        <v>A+</v>
      </c>
      <c r="EU15" s="522">
        <f t="shared" si="60"/>
        <v>10</v>
      </c>
      <c r="EV15" s="285">
        <f t="shared" si="61"/>
        <v>10</v>
      </c>
      <c r="EW15" s="249">
        <f t="shared" si="62"/>
        <v>7</v>
      </c>
      <c r="EX15" s="251">
        <f t="shared" si="63"/>
        <v>3</v>
      </c>
      <c r="EY15" s="510" t="str">
        <f t="shared" si="64"/>
        <v>A+</v>
      </c>
      <c r="EZ15" s="641">
        <f t="shared" si="65"/>
        <v>10</v>
      </c>
      <c r="FA15" s="503" t="str">
        <f t="shared" si="66"/>
        <v>A+</v>
      </c>
      <c r="FB15" s="645">
        <f t="shared" si="67"/>
        <v>10</v>
      </c>
      <c r="FC15" s="503" t="str">
        <f t="shared" si="68"/>
        <v>A+</v>
      </c>
      <c r="FD15" s="550">
        <f t="shared" si="0"/>
        <v>10</v>
      </c>
      <c r="FE15" s="564"/>
      <c r="FF15" s="565"/>
      <c r="FG15" s="566" t="str">
        <f t="shared" si="81"/>
        <v>N</v>
      </c>
      <c r="FH15" s="567"/>
      <c r="FI15" s="567"/>
      <c r="FJ15" s="566" t="str">
        <f t="shared" si="69"/>
        <v>N</v>
      </c>
      <c r="FK15" s="567"/>
      <c r="FL15" s="567"/>
      <c r="FM15" s="566" t="str">
        <f t="shared" si="70"/>
        <v>N</v>
      </c>
      <c r="FN15" s="568" t="str">
        <f t="shared" si="71"/>
        <v>N</v>
      </c>
      <c r="FO15" s="558"/>
      <c r="FP15" s="558"/>
      <c r="FQ15" s="558"/>
      <c r="FR15" s="559"/>
      <c r="FS15" s="559"/>
      <c r="FT15" s="560"/>
      <c r="FU15" s="569">
        <f t="shared" si="72"/>
        <v>0</v>
      </c>
      <c r="FV15" s="569">
        <f t="shared" si="73"/>
        <v>0</v>
      </c>
      <c r="FW15" s="569">
        <f t="shared" si="73"/>
        <v>0</v>
      </c>
      <c r="FX15" s="570">
        <f t="shared" si="74"/>
        <v>75</v>
      </c>
      <c r="FY15" s="571">
        <v>75</v>
      </c>
      <c r="FZ15" s="572"/>
      <c r="GA15" s="558"/>
      <c r="GB15" s="558"/>
      <c r="GC15" s="559"/>
      <c r="GD15" s="559"/>
      <c r="GE15" s="560"/>
      <c r="GF15" s="598">
        <f t="shared" si="75"/>
        <v>0</v>
      </c>
      <c r="GG15" s="598">
        <f t="shared" si="76"/>
        <v>0</v>
      </c>
      <c r="GH15" s="558">
        <f t="shared" si="76"/>
        <v>0</v>
      </c>
      <c r="GI15" s="599">
        <f t="shared" si="1"/>
        <v>58</v>
      </c>
      <c r="GJ15" s="600">
        <v>58</v>
      </c>
      <c r="GK15" s="572"/>
      <c r="GL15" s="558"/>
      <c r="GM15" s="558"/>
      <c r="GN15" s="559"/>
      <c r="GO15" s="559"/>
      <c r="GP15" s="560"/>
      <c r="GQ15" s="598">
        <f t="shared" si="77"/>
        <v>0</v>
      </c>
      <c r="GR15" s="598">
        <f t="shared" si="77"/>
        <v>0</v>
      </c>
      <c r="GS15" s="558">
        <f t="shared" si="77"/>
        <v>0</v>
      </c>
      <c r="GT15" s="601">
        <f t="shared" si="2"/>
        <v>67</v>
      </c>
      <c r="GU15" s="600">
        <v>67</v>
      </c>
      <c r="GV15" s="602">
        <f t="shared" si="3"/>
        <v>0</v>
      </c>
      <c r="GW15" s="603">
        <f t="shared" si="78"/>
        <v>200</v>
      </c>
      <c r="GX15" s="597">
        <f t="shared" si="79"/>
        <v>200</v>
      </c>
      <c r="GY15" s="49"/>
      <c r="GZ15" s="34"/>
      <c r="HA15" s="34"/>
      <c r="HB15" s="34"/>
    </row>
    <row r="16" spans="1:210" s="42" customFormat="1" ht="60" customHeight="1" x14ac:dyDescent="1.1000000000000001">
      <c r="A16" s="41"/>
      <c r="B16" s="536">
        <v>6</v>
      </c>
      <c r="C16" s="61">
        <f>DATOS!F13</f>
        <v>0</v>
      </c>
      <c r="D16" s="249">
        <f>'ACTA REPORTE 3ER TRI'!G18</f>
        <v>10</v>
      </c>
      <c r="E16" s="251">
        <f>'ACTA REPORTE 3ER TRI'!L18</f>
        <v>10</v>
      </c>
      <c r="F16" s="251">
        <f>'ACTA REPORTE 3ER TRI'!M18</f>
        <v>10</v>
      </c>
      <c r="G16" s="520" t="str">
        <f>'ACTA REPORTE 3ER TRI'!N18</f>
        <v>A+</v>
      </c>
      <c r="H16" s="251">
        <f>'ACTA REPORTE 3ER TRI'!T18</f>
        <v>10</v>
      </c>
      <c r="I16" s="251">
        <f>'ACTA REPORTE 3ER TRI'!Y18</f>
        <v>10</v>
      </c>
      <c r="J16" s="251">
        <f>'ACTA REPORTE 3ER TRI'!Z18</f>
        <v>10</v>
      </c>
      <c r="K16" s="521" t="str">
        <f>'ACTA REPORTE 3ER TRI'!AA18</f>
        <v>A+</v>
      </c>
      <c r="L16" s="635">
        <f>'ACTA REPORTE 3ER TRI'!AB18</f>
        <v>10</v>
      </c>
      <c r="M16" s="427">
        <f>'ACTA REPORTE 3ER TRI'!AC18</f>
        <v>10</v>
      </c>
      <c r="N16" s="507" t="str">
        <f t="shared" si="4"/>
        <v>A+</v>
      </c>
      <c r="O16" s="522">
        <f t="shared" si="5"/>
        <v>10</v>
      </c>
      <c r="P16" s="285">
        <f t="shared" si="6"/>
        <v>10</v>
      </c>
      <c r="Q16" s="249">
        <f t="shared" si="7"/>
        <v>7</v>
      </c>
      <c r="R16" s="251">
        <f t="shared" si="8"/>
        <v>3</v>
      </c>
      <c r="S16" s="510" t="str">
        <f t="shared" si="9"/>
        <v>A+</v>
      </c>
      <c r="T16" s="641">
        <f t="shared" si="10"/>
        <v>10</v>
      </c>
      <c r="U16" s="251">
        <f>'ACTA REPORTE 3ER TRI'!G75</f>
        <v>10</v>
      </c>
      <c r="V16" s="251">
        <f>'ACTA REPORTE 3ER TRI'!L75</f>
        <v>10</v>
      </c>
      <c r="W16" s="251">
        <f>'ACTA REPORTE 3ER TRI'!M75</f>
        <v>10</v>
      </c>
      <c r="X16" s="520" t="str">
        <f>'ACTA REPORTE 3ER TRI'!N75</f>
        <v>A+</v>
      </c>
      <c r="Y16" s="251">
        <f>'ACTA REPORTE 3ER TRI'!T75</f>
        <v>10</v>
      </c>
      <c r="Z16" s="251">
        <f>'ACTA REPORTE 3ER TRI'!Y75</f>
        <v>10</v>
      </c>
      <c r="AA16" s="251">
        <f>'ACTA REPORTE 3ER TRI'!Z75</f>
        <v>10</v>
      </c>
      <c r="AB16" s="521" t="str">
        <f>'ACTA REPORTE 3ER TRI'!AA75</f>
        <v>A+</v>
      </c>
      <c r="AC16" s="635">
        <f>'ACTA REPORTE 3ER TRI'!AB75</f>
        <v>10</v>
      </c>
      <c r="AD16" s="638">
        <f>'ACTA REPORTE 3ER TRI'!AC75</f>
        <v>10</v>
      </c>
      <c r="AE16" s="507" t="str">
        <f t="shared" si="11"/>
        <v>A+</v>
      </c>
      <c r="AF16" s="522">
        <f t="shared" si="12"/>
        <v>10</v>
      </c>
      <c r="AG16" s="285">
        <f t="shared" si="13"/>
        <v>10</v>
      </c>
      <c r="AH16" s="249">
        <f t="shared" si="14"/>
        <v>7</v>
      </c>
      <c r="AI16" s="251">
        <f t="shared" si="15"/>
        <v>3</v>
      </c>
      <c r="AJ16" s="510" t="str">
        <f t="shared" si="16"/>
        <v>A+</v>
      </c>
      <c r="AK16" s="641">
        <f t="shared" si="17"/>
        <v>10</v>
      </c>
      <c r="AL16" s="251">
        <f>'ACTA REPORTE 3ER TRI'!G132</f>
        <v>10</v>
      </c>
      <c r="AM16" s="251">
        <f>'ACTA REPORTE 3ER TRI'!L132</f>
        <v>10</v>
      </c>
      <c r="AN16" s="251">
        <f>'ACTA REPORTE 3ER TRI'!M132</f>
        <v>10</v>
      </c>
      <c r="AO16" s="520" t="str">
        <f>'ACTA REPORTE 3ER TRI'!N132</f>
        <v>A+</v>
      </c>
      <c r="AP16" s="251">
        <f>'ACTA REPORTE 3ER TRI'!T132</f>
        <v>10</v>
      </c>
      <c r="AQ16" s="251">
        <f>'ACTA REPORTE 3ER TRI'!Y132</f>
        <v>10</v>
      </c>
      <c r="AR16" s="251">
        <f>'ACTA REPORTE 3ER TRI'!Z132</f>
        <v>10</v>
      </c>
      <c r="AS16" s="521" t="str">
        <f>'ACTA REPORTE 3ER TRI'!AA132</f>
        <v>A+</v>
      </c>
      <c r="AT16" s="635">
        <f>'ACTA REPORTE 3ER TRI'!AB132</f>
        <v>10</v>
      </c>
      <c r="AU16" s="427">
        <f>'ACTA REPORTE 3ER TRI'!AB132</f>
        <v>10</v>
      </c>
      <c r="AV16" s="507" t="str">
        <f t="shared" si="18"/>
        <v>A+</v>
      </c>
      <c r="AW16" s="522">
        <f t="shared" si="80"/>
        <v>10</v>
      </c>
      <c r="AX16" s="285">
        <f t="shared" si="19"/>
        <v>10</v>
      </c>
      <c r="AY16" s="249">
        <f t="shared" si="20"/>
        <v>7</v>
      </c>
      <c r="AZ16" s="251">
        <f t="shared" si="21"/>
        <v>3</v>
      </c>
      <c r="BA16" s="510" t="str">
        <f t="shared" si="22"/>
        <v>A+</v>
      </c>
      <c r="BB16" s="641">
        <f t="shared" si="23"/>
        <v>10</v>
      </c>
      <c r="BC16" s="251">
        <f>'ACTA REPORTE 3ER TRI'!G189</f>
        <v>10</v>
      </c>
      <c r="BD16" s="251">
        <f>'ACTA REPORTE 3ER TRI'!L189</f>
        <v>10</v>
      </c>
      <c r="BE16" s="251">
        <f>'ACTA REPORTE 3ER TRI'!M189</f>
        <v>10</v>
      </c>
      <c r="BF16" s="520" t="str">
        <f>'ACTA REPORTE 3ER TRI'!N189</f>
        <v>A+</v>
      </c>
      <c r="BG16" s="251">
        <f>'ACTA REPORTE 3ER TRI'!T189</f>
        <v>10</v>
      </c>
      <c r="BH16" s="251">
        <f>'ACTA REPORTE 3ER TRI'!Y189</f>
        <v>10</v>
      </c>
      <c r="BI16" s="251">
        <f>'ACTA REPORTE 3ER TRI'!Z189</f>
        <v>10</v>
      </c>
      <c r="BJ16" s="521" t="str">
        <f>'ACTA REPORTE 3ER TRI'!AA189</f>
        <v>A+</v>
      </c>
      <c r="BK16" s="635">
        <f>'ACTA REPORTE 3ER TRI'!AB189</f>
        <v>10</v>
      </c>
      <c r="BL16" s="427">
        <f>'ACTA REPORTE 3ER TRI'!AC189</f>
        <v>10</v>
      </c>
      <c r="BM16" s="507" t="str">
        <f t="shared" si="24"/>
        <v>A+</v>
      </c>
      <c r="BN16" s="522">
        <f t="shared" si="25"/>
        <v>10</v>
      </c>
      <c r="BO16" s="285">
        <f t="shared" si="26"/>
        <v>10</v>
      </c>
      <c r="BP16" s="249">
        <f t="shared" si="27"/>
        <v>7</v>
      </c>
      <c r="BQ16" s="251">
        <f t="shared" si="28"/>
        <v>3</v>
      </c>
      <c r="BR16" s="510" t="str">
        <f t="shared" si="29"/>
        <v>A+</v>
      </c>
      <c r="BS16" s="641">
        <f t="shared" si="30"/>
        <v>10</v>
      </c>
      <c r="BT16" s="251">
        <f>'ACTA REPORTE 3ER TRI'!G246</f>
        <v>10</v>
      </c>
      <c r="BU16" s="251">
        <f>'ACTA REPORTE 3ER TRI'!L246</f>
        <v>10</v>
      </c>
      <c r="BV16" s="251">
        <f>'ACTA REPORTE 3ER TRI'!M246</f>
        <v>10</v>
      </c>
      <c r="BW16" s="520" t="str">
        <f>'ACTA REPORTE 3ER TRI'!N246</f>
        <v>A+</v>
      </c>
      <c r="BX16" s="251">
        <f>'ACTA REPORTE 3ER TRI'!T246</f>
        <v>10</v>
      </c>
      <c r="BY16" s="251">
        <f>'ACTA REPORTE 3ER TRI'!Y246</f>
        <v>10</v>
      </c>
      <c r="BZ16" s="251">
        <f>'ACTA REPORTE 3ER TRI'!Z246</f>
        <v>10</v>
      </c>
      <c r="CA16" s="521" t="str">
        <f>'ACTA REPORTE 3ER TRI'!AA246</f>
        <v>A+</v>
      </c>
      <c r="CB16" s="635">
        <f>'ACTA REPORTE 3ER TRI'!AB246</f>
        <v>10</v>
      </c>
      <c r="CC16" s="427">
        <f>'ACTA REPORTE 3ER TRI'!AC246</f>
        <v>10</v>
      </c>
      <c r="CD16" s="507" t="str">
        <f t="shared" si="31"/>
        <v>A+</v>
      </c>
      <c r="CE16" s="522">
        <f t="shared" si="32"/>
        <v>10</v>
      </c>
      <c r="CF16" s="285">
        <f t="shared" si="33"/>
        <v>10</v>
      </c>
      <c r="CG16" s="249">
        <f t="shared" si="34"/>
        <v>7</v>
      </c>
      <c r="CH16" s="251">
        <f t="shared" si="35"/>
        <v>3</v>
      </c>
      <c r="CI16" s="510" t="str">
        <f t="shared" si="36"/>
        <v>A+</v>
      </c>
      <c r="CJ16" s="641">
        <f t="shared" si="37"/>
        <v>10</v>
      </c>
      <c r="CK16" s="251">
        <f>'ACTA REPORTE 3ER TRI'!G303</f>
        <v>10</v>
      </c>
      <c r="CL16" s="251">
        <f>'ACTA REPORTE 3ER TRI'!L303</f>
        <v>10</v>
      </c>
      <c r="CM16" s="251">
        <f>'ACTA REPORTE 3ER TRI'!M303</f>
        <v>10</v>
      </c>
      <c r="CN16" s="520" t="str">
        <f>'ACTA REPORTE 3ER TRI'!N303</f>
        <v>A+</v>
      </c>
      <c r="CO16" s="251">
        <f>'ACTA REPORTE 3ER TRI'!T303</f>
        <v>10</v>
      </c>
      <c r="CP16" s="251">
        <f>'ACTA REPORTE 3ER TRI'!Y303</f>
        <v>10</v>
      </c>
      <c r="CQ16" s="251">
        <f>'ACTA REPORTE 3ER TRI'!Z303</f>
        <v>10</v>
      </c>
      <c r="CR16" s="521" t="str">
        <f>'ACTA REPORTE 3ER TRI'!AA303</f>
        <v>A+</v>
      </c>
      <c r="CS16" s="635">
        <f>'ACTA REPORTE 3ER TRI'!AB303</f>
        <v>10</v>
      </c>
      <c r="CT16" s="427">
        <f>'ACTA REPORTE 3ER TRI'!AC303</f>
        <v>10</v>
      </c>
      <c r="CU16" s="507" t="str">
        <f t="shared" si="38"/>
        <v>A+</v>
      </c>
      <c r="CV16" s="522">
        <f t="shared" si="39"/>
        <v>10</v>
      </c>
      <c r="CW16" s="285">
        <f t="shared" si="40"/>
        <v>10</v>
      </c>
      <c r="CX16" s="249">
        <f t="shared" si="41"/>
        <v>7</v>
      </c>
      <c r="CY16" s="251">
        <f t="shared" si="42"/>
        <v>3</v>
      </c>
      <c r="CZ16" s="510" t="str">
        <f t="shared" si="43"/>
        <v>A+</v>
      </c>
      <c r="DA16" s="641">
        <f t="shared" si="44"/>
        <v>10</v>
      </c>
      <c r="DB16" s="251">
        <f>'ACTA REPORTE 3ER TRI'!G360</f>
        <v>10</v>
      </c>
      <c r="DC16" s="251">
        <f>'ACTA REPORTE 3ER TRI'!L360</f>
        <v>10</v>
      </c>
      <c r="DD16" s="251">
        <f>'ACTA REPORTE 3ER TRI'!M360</f>
        <v>10</v>
      </c>
      <c r="DE16" s="520" t="str">
        <f>'ACTA REPORTE 3ER TRI'!N360</f>
        <v>A+</v>
      </c>
      <c r="DF16" s="251">
        <f>'ACTA REPORTE 3ER TRI'!T360</f>
        <v>10</v>
      </c>
      <c r="DG16" s="251">
        <f>'ACTA REPORTE 3ER TRI'!Y360</f>
        <v>10</v>
      </c>
      <c r="DH16" s="251">
        <f>'ACTA REPORTE 3ER TRI'!Z360</f>
        <v>10</v>
      </c>
      <c r="DI16" s="521" t="str">
        <f>'ACTA REPORTE 3ER TRI'!AA360</f>
        <v>A+</v>
      </c>
      <c r="DJ16" s="635">
        <f>'ACTA REPORTE 3ER TRI'!AB360</f>
        <v>10</v>
      </c>
      <c r="DK16" s="638">
        <f>'ACTA REPORTE 3ER TRI'!AC360</f>
        <v>10</v>
      </c>
      <c r="DL16" s="507" t="str">
        <f t="shared" si="45"/>
        <v>A+</v>
      </c>
      <c r="DM16" s="522">
        <f t="shared" si="46"/>
        <v>10</v>
      </c>
      <c r="DN16" s="285">
        <f t="shared" si="47"/>
        <v>10</v>
      </c>
      <c r="DO16" s="249">
        <f t="shared" si="48"/>
        <v>7</v>
      </c>
      <c r="DP16" s="251">
        <f t="shared" si="49"/>
        <v>3</v>
      </c>
      <c r="DQ16" s="510" t="str">
        <f t="shared" si="50"/>
        <v>A+</v>
      </c>
      <c r="DR16" s="641">
        <f t="shared" si="51"/>
        <v>10</v>
      </c>
      <c r="DS16" s="251">
        <f>'ACTA REPORTE 3ER TRI'!G417</f>
        <v>10</v>
      </c>
      <c r="DT16" s="251">
        <f>'ACTA REPORTE 3ER TRI'!L417</f>
        <v>10</v>
      </c>
      <c r="DU16" s="251">
        <f>'ACTA REPORTE 3ER TRI'!M417</f>
        <v>10</v>
      </c>
      <c r="DV16" s="520" t="str">
        <f>'ACTA REPORTE 3ER TRI'!N417</f>
        <v>A+</v>
      </c>
      <c r="DW16" s="251">
        <f>'ACTA REPORTE 3ER TRI'!T417</f>
        <v>10</v>
      </c>
      <c r="DX16" s="251">
        <f>'ACTA REPORTE 3ER TRI'!Y417</f>
        <v>10</v>
      </c>
      <c r="DY16" s="251">
        <f>'ACTA REPORTE 3ER TRI'!Z417</f>
        <v>10</v>
      </c>
      <c r="DZ16" s="521" t="str">
        <f>'ACTA REPORTE 3ER TRI'!AA417</f>
        <v>A+</v>
      </c>
      <c r="EA16" s="635">
        <f>'ACTA REPORTE 3ER TRI'!AB417</f>
        <v>10</v>
      </c>
      <c r="EB16" s="638">
        <f>'ACTA REPORTE 3ER TRI'!AC417</f>
        <v>10</v>
      </c>
      <c r="EC16" s="507" t="str">
        <f t="shared" si="52"/>
        <v>A+</v>
      </c>
      <c r="ED16" s="522">
        <f t="shared" si="53"/>
        <v>10</v>
      </c>
      <c r="EE16" s="285">
        <f t="shared" si="54"/>
        <v>10</v>
      </c>
      <c r="EF16" s="249">
        <f t="shared" si="55"/>
        <v>7</v>
      </c>
      <c r="EG16" s="251">
        <f t="shared" si="56"/>
        <v>3</v>
      </c>
      <c r="EH16" s="510" t="str">
        <f t="shared" si="57"/>
        <v>A+</v>
      </c>
      <c r="EI16" s="641">
        <f t="shared" si="58"/>
        <v>10</v>
      </c>
      <c r="EJ16" s="251">
        <f>'ACTA REPORTE 3ER TRI'!G474</f>
        <v>10</v>
      </c>
      <c r="EK16" s="251">
        <f>'ACTA REPORTE 3ER TRI'!L474</f>
        <v>10</v>
      </c>
      <c r="EL16" s="251">
        <f>'ACTA REPORTE 3ER TRI'!M474</f>
        <v>10</v>
      </c>
      <c r="EM16" s="520" t="str">
        <f>'ACTA REPORTE 3ER TRI'!N474</f>
        <v>A+</v>
      </c>
      <c r="EN16" s="251">
        <f>'ACTA REPORTE 3ER TRI'!T474</f>
        <v>10</v>
      </c>
      <c r="EO16" s="251">
        <f>'ACTA REPORTE 3ER TRI'!Y474</f>
        <v>10</v>
      </c>
      <c r="EP16" s="251">
        <f>'ACTA REPORTE 3ER TRI'!Z474</f>
        <v>10</v>
      </c>
      <c r="EQ16" s="521" t="str">
        <f>'ACTA REPORTE 3ER TRI'!AA474</f>
        <v>A+</v>
      </c>
      <c r="ER16" s="635">
        <f>'ACTA REPORTE 3ER TRI'!AB474</f>
        <v>10</v>
      </c>
      <c r="ES16" s="427">
        <f>'ACTA REPORTE 3ER TRI'!AC474</f>
        <v>10</v>
      </c>
      <c r="ET16" s="507" t="str">
        <f t="shared" si="59"/>
        <v>A+</v>
      </c>
      <c r="EU16" s="522">
        <f t="shared" si="60"/>
        <v>10</v>
      </c>
      <c r="EV16" s="285">
        <f t="shared" si="61"/>
        <v>10</v>
      </c>
      <c r="EW16" s="249">
        <f t="shared" si="62"/>
        <v>7</v>
      </c>
      <c r="EX16" s="251">
        <f t="shared" si="63"/>
        <v>3</v>
      </c>
      <c r="EY16" s="510" t="str">
        <f t="shared" si="64"/>
        <v>A+</v>
      </c>
      <c r="EZ16" s="641">
        <f t="shared" si="65"/>
        <v>10</v>
      </c>
      <c r="FA16" s="503" t="str">
        <f t="shared" si="66"/>
        <v>A+</v>
      </c>
      <c r="FB16" s="645">
        <f t="shared" si="67"/>
        <v>10</v>
      </c>
      <c r="FC16" s="503" t="str">
        <f t="shared" si="68"/>
        <v>A+</v>
      </c>
      <c r="FD16" s="550">
        <f t="shared" si="0"/>
        <v>10</v>
      </c>
      <c r="FE16" s="564"/>
      <c r="FF16" s="565"/>
      <c r="FG16" s="566" t="str">
        <f t="shared" si="81"/>
        <v>N</v>
      </c>
      <c r="FH16" s="567"/>
      <c r="FI16" s="567"/>
      <c r="FJ16" s="566" t="str">
        <f t="shared" si="69"/>
        <v>N</v>
      </c>
      <c r="FK16" s="567"/>
      <c r="FL16" s="567"/>
      <c r="FM16" s="566" t="str">
        <f t="shared" si="70"/>
        <v>N</v>
      </c>
      <c r="FN16" s="568" t="str">
        <f t="shared" si="71"/>
        <v>N</v>
      </c>
      <c r="FO16" s="558"/>
      <c r="FP16" s="558"/>
      <c r="FQ16" s="558"/>
      <c r="FR16" s="559"/>
      <c r="FS16" s="559"/>
      <c r="FT16" s="560"/>
      <c r="FU16" s="569">
        <f t="shared" si="72"/>
        <v>0</v>
      </c>
      <c r="FV16" s="569">
        <f t="shared" si="73"/>
        <v>0</v>
      </c>
      <c r="FW16" s="569">
        <f t="shared" si="73"/>
        <v>0</v>
      </c>
      <c r="FX16" s="570">
        <f t="shared" si="74"/>
        <v>75</v>
      </c>
      <c r="FY16" s="571">
        <v>75</v>
      </c>
      <c r="FZ16" s="572"/>
      <c r="GA16" s="558"/>
      <c r="GB16" s="558"/>
      <c r="GC16" s="559"/>
      <c r="GD16" s="559"/>
      <c r="GE16" s="560"/>
      <c r="GF16" s="598">
        <f t="shared" si="75"/>
        <v>0</v>
      </c>
      <c r="GG16" s="598">
        <f t="shared" si="76"/>
        <v>0</v>
      </c>
      <c r="GH16" s="558">
        <f t="shared" si="76"/>
        <v>0</v>
      </c>
      <c r="GI16" s="599">
        <f t="shared" si="1"/>
        <v>58</v>
      </c>
      <c r="GJ16" s="600">
        <v>58</v>
      </c>
      <c r="GK16" s="572"/>
      <c r="GL16" s="558"/>
      <c r="GM16" s="558"/>
      <c r="GN16" s="559"/>
      <c r="GO16" s="559"/>
      <c r="GP16" s="560"/>
      <c r="GQ16" s="598">
        <f t="shared" si="77"/>
        <v>0</v>
      </c>
      <c r="GR16" s="598">
        <f t="shared" si="77"/>
        <v>0</v>
      </c>
      <c r="GS16" s="558">
        <f t="shared" si="77"/>
        <v>0</v>
      </c>
      <c r="GT16" s="601">
        <f t="shared" si="2"/>
        <v>67</v>
      </c>
      <c r="GU16" s="600">
        <v>67</v>
      </c>
      <c r="GV16" s="602">
        <f t="shared" si="3"/>
        <v>0</v>
      </c>
      <c r="GW16" s="603">
        <f t="shared" si="78"/>
        <v>200</v>
      </c>
      <c r="GX16" s="597">
        <f t="shared" si="79"/>
        <v>200</v>
      </c>
      <c r="GY16" s="49"/>
      <c r="GZ16" s="34"/>
      <c r="HA16" s="34"/>
      <c r="HB16" s="34"/>
    </row>
    <row r="17" spans="1:210" s="42" customFormat="1" ht="60" customHeight="1" x14ac:dyDescent="1.1000000000000001">
      <c r="A17" s="41"/>
      <c r="B17" s="536">
        <v>7</v>
      </c>
      <c r="C17" s="61">
        <f>DATOS!F14</f>
        <v>0</v>
      </c>
      <c r="D17" s="249">
        <f>'ACTA REPORTE 3ER TRI'!G19</f>
        <v>9</v>
      </c>
      <c r="E17" s="251">
        <f>'ACTA REPORTE 3ER TRI'!L19</f>
        <v>9</v>
      </c>
      <c r="F17" s="251">
        <f>'ACTA REPORTE 3ER TRI'!M19</f>
        <v>9</v>
      </c>
      <c r="G17" s="520" t="str">
        <f>'ACTA REPORTE 3ER TRI'!N19</f>
        <v>A-</v>
      </c>
      <c r="H17" s="251">
        <f>'ACTA REPORTE 3ER TRI'!T19</f>
        <v>9</v>
      </c>
      <c r="I17" s="251">
        <f>'ACTA REPORTE 3ER TRI'!Y19</f>
        <v>9</v>
      </c>
      <c r="J17" s="251">
        <f>'ACTA REPORTE 3ER TRI'!Z19</f>
        <v>9</v>
      </c>
      <c r="K17" s="521" t="str">
        <f>'ACTA REPORTE 3ER TRI'!AA19</f>
        <v>A-</v>
      </c>
      <c r="L17" s="635">
        <f>'ACTA REPORTE 3ER TRI'!AB19</f>
        <v>9</v>
      </c>
      <c r="M17" s="427">
        <f>'ACTA REPORTE 3ER TRI'!AC19</f>
        <v>9</v>
      </c>
      <c r="N17" s="507" t="str">
        <f t="shared" si="4"/>
        <v>A-</v>
      </c>
      <c r="O17" s="522">
        <f t="shared" si="5"/>
        <v>9</v>
      </c>
      <c r="P17" s="285">
        <f t="shared" si="6"/>
        <v>9</v>
      </c>
      <c r="Q17" s="249">
        <f t="shared" si="7"/>
        <v>6.3</v>
      </c>
      <c r="R17" s="251">
        <f t="shared" si="8"/>
        <v>2.6999999999999997</v>
      </c>
      <c r="S17" s="510" t="str">
        <f t="shared" si="9"/>
        <v>A-</v>
      </c>
      <c r="T17" s="641">
        <f t="shared" si="10"/>
        <v>9</v>
      </c>
      <c r="U17" s="251">
        <f>'ACTA REPORTE 3ER TRI'!G76</f>
        <v>9</v>
      </c>
      <c r="V17" s="251">
        <f>'ACTA REPORTE 3ER TRI'!L76</f>
        <v>9</v>
      </c>
      <c r="W17" s="251">
        <f>'ACTA REPORTE 3ER TRI'!M76</f>
        <v>9</v>
      </c>
      <c r="X17" s="520" t="str">
        <f>'ACTA REPORTE 3ER TRI'!N76</f>
        <v>A-</v>
      </c>
      <c r="Y17" s="251">
        <f>'ACTA REPORTE 3ER TRI'!T76</f>
        <v>9</v>
      </c>
      <c r="Z17" s="251">
        <f>'ACTA REPORTE 3ER TRI'!Y76</f>
        <v>9</v>
      </c>
      <c r="AA17" s="251">
        <f>'ACTA REPORTE 3ER TRI'!Z76</f>
        <v>9</v>
      </c>
      <c r="AB17" s="521" t="str">
        <f>'ACTA REPORTE 3ER TRI'!AA76</f>
        <v>A-</v>
      </c>
      <c r="AC17" s="635">
        <f>'ACTA REPORTE 3ER TRI'!AB76</f>
        <v>9</v>
      </c>
      <c r="AD17" s="638">
        <f>'ACTA REPORTE 3ER TRI'!AC76</f>
        <v>9</v>
      </c>
      <c r="AE17" s="507" t="str">
        <f t="shared" si="11"/>
        <v>A-</v>
      </c>
      <c r="AF17" s="522">
        <f t="shared" si="12"/>
        <v>9</v>
      </c>
      <c r="AG17" s="285">
        <f t="shared" si="13"/>
        <v>9</v>
      </c>
      <c r="AH17" s="249">
        <f t="shared" si="14"/>
        <v>6.3</v>
      </c>
      <c r="AI17" s="251">
        <f t="shared" si="15"/>
        <v>2.6999999999999997</v>
      </c>
      <c r="AJ17" s="510" t="str">
        <f t="shared" si="16"/>
        <v>A-</v>
      </c>
      <c r="AK17" s="641">
        <f t="shared" si="17"/>
        <v>9</v>
      </c>
      <c r="AL17" s="251">
        <f>'ACTA REPORTE 3ER TRI'!G133</f>
        <v>9</v>
      </c>
      <c r="AM17" s="251">
        <f>'ACTA REPORTE 3ER TRI'!L133</f>
        <v>9</v>
      </c>
      <c r="AN17" s="251">
        <f>'ACTA REPORTE 3ER TRI'!M133</f>
        <v>9</v>
      </c>
      <c r="AO17" s="520" t="str">
        <f>'ACTA REPORTE 3ER TRI'!N133</f>
        <v>A-</v>
      </c>
      <c r="AP17" s="251">
        <f>'ACTA REPORTE 3ER TRI'!T133</f>
        <v>9</v>
      </c>
      <c r="AQ17" s="251">
        <f>'ACTA REPORTE 3ER TRI'!Y133</f>
        <v>9</v>
      </c>
      <c r="AR17" s="251">
        <f>'ACTA REPORTE 3ER TRI'!Z133</f>
        <v>9</v>
      </c>
      <c r="AS17" s="521" t="str">
        <f>'ACTA REPORTE 3ER TRI'!AA133</f>
        <v>A-</v>
      </c>
      <c r="AT17" s="635">
        <f>'ACTA REPORTE 3ER TRI'!AB133</f>
        <v>9</v>
      </c>
      <c r="AU17" s="427">
        <f>'ACTA REPORTE 3ER TRI'!AB133</f>
        <v>9</v>
      </c>
      <c r="AV17" s="507" t="str">
        <f t="shared" si="18"/>
        <v>A-</v>
      </c>
      <c r="AW17" s="522">
        <f t="shared" si="80"/>
        <v>9</v>
      </c>
      <c r="AX17" s="285">
        <f t="shared" si="19"/>
        <v>9</v>
      </c>
      <c r="AY17" s="249">
        <f t="shared" si="20"/>
        <v>6.3</v>
      </c>
      <c r="AZ17" s="251">
        <f t="shared" si="21"/>
        <v>2.6999999999999997</v>
      </c>
      <c r="BA17" s="510" t="str">
        <f t="shared" si="22"/>
        <v>A-</v>
      </c>
      <c r="BB17" s="641">
        <f t="shared" si="23"/>
        <v>9</v>
      </c>
      <c r="BC17" s="251">
        <f>'ACTA REPORTE 3ER TRI'!G190</f>
        <v>9</v>
      </c>
      <c r="BD17" s="251">
        <f>'ACTA REPORTE 3ER TRI'!L190</f>
        <v>9</v>
      </c>
      <c r="BE17" s="251">
        <f>'ACTA REPORTE 3ER TRI'!M190</f>
        <v>9</v>
      </c>
      <c r="BF17" s="520" t="str">
        <f>'ACTA REPORTE 3ER TRI'!N190</f>
        <v>A-</v>
      </c>
      <c r="BG17" s="251">
        <f>'ACTA REPORTE 3ER TRI'!T190</f>
        <v>9</v>
      </c>
      <c r="BH17" s="251">
        <f>'ACTA REPORTE 3ER TRI'!Y190</f>
        <v>9</v>
      </c>
      <c r="BI17" s="251">
        <f>'ACTA REPORTE 3ER TRI'!Z190</f>
        <v>9</v>
      </c>
      <c r="BJ17" s="521" t="str">
        <f>'ACTA REPORTE 3ER TRI'!AA190</f>
        <v>A-</v>
      </c>
      <c r="BK17" s="635">
        <f>'ACTA REPORTE 3ER TRI'!AB190</f>
        <v>9</v>
      </c>
      <c r="BL17" s="427">
        <f>'ACTA REPORTE 3ER TRI'!AC190</f>
        <v>9</v>
      </c>
      <c r="BM17" s="507" t="str">
        <f t="shared" si="24"/>
        <v>A-</v>
      </c>
      <c r="BN17" s="522">
        <f t="shared" si="25"/>
        <v>9</v>
      </c>
      <c r="BO17" s="285">
        <f t="shared" si="26"/>
        <v>9</v>
      </c>
      <c r="BP17" s="249">
        <f t="shared" si="27"/>
        <v>6.3</v>
      </c>
      <c r="BQ17" s="251">
        <f t="shared" si="28"/>
        <v>2.6999999999999997</v>
      </c>
      <c r="BR17" s="510" t="str">
        <f t="shared" si="29"/>
        <v>A-</v>
      </c>
      <c r="BS17" s="641">
        <f t="shared" si="30"/>
        <v>9</v>
      </c>
      <c r="BT17" s="251">
        <f>'ACTA REPORTE 3ER TRI'!G247</f>
        <v>9</v>
      </c>
      <c r="BU17" s="251">
        <f>'ACTA REPORTE 3ER TRI'!L247</f>
        <v>9</v>
      </c>
      <c r="BV17" s="251">
        <f>'ACTA REPORTE 3ER TRI'!M247</f>
        <v>9</v>
      </c>
      <c r="BW17" s="520" t="str">
        <f>'ACTA REPORTE 3ER TRI'!N247</f>
        <v>A-</v>
      </c>
      <c r="BX17" s="251">
        <f>'ACTA REPORTE 3ER TRI'!T247</f>
        <v>9</v>
      </c>
      <c r="BY17" s="251">
        <f>'ACTA REPORTE 3ER TRI'!Y247</f>
        <v>9</v>
      </c>
      <c r="BZ17" s="251">
        <f>'ACTA REPORTE 3ER TRI'!Z247</f>
        <v>9</v>
      </c>
      <c r="CA17" s="521" t="str">
        <f>'ACTA REPORTE 3ER TRI'!AA247</f>
        <v>A-</v>
      </c>
      <c r="CB17" s="635">
        <f>'ACTA REPORTE 3ER TRI'!AB247</f>
        <v>9</v>
      </c>
      <c r="CC17" s="427">
        <f>'ACTA REPORTE 3ER TRI'!AC247</f>
        <v>9</v>
      </c>
      <c r="CD17" s="507" t="str">
        <f t="shared" si="31"/>
        <v>A-</v>
      </c>
      <c r="CE17" s="522">
        <f t="shared" si="32"/>
        <v>9</v>
      </c>
      <c r="CF17" s="285">
        <f t="shared" si="33"/>
        <v>9</v>
      </c>
      <c r="CG17" s="249">
        <f t="shared" si="34"/>
        <v>6.3</v>
      </c>
      <c r="CH17" s="251">
        <f t="shared" si="35"/>
        <v>2.6999999999999997</v>
      </c>
      <c r="CI17" s="510" t="str">
        <f t="shared" si="36"/>
        <v>A-</v>
      </c>
      <c r="CJ17" s="641">
        <f t="shared" si="37"/>
        <v>9</v>
      </c>
      <c r="CK17" s="251">
        <f>'ACTA REPORTE 3ER TRI'!G304</f>
        <v>9</v>
      </c>
      <c r="CL17" s="251">
        <f>'ACTA REPORTE 3ER TRI'!L304</f>
        <v>9</v>
      </c>
      <c r="CM17" s="251">
        <f>'ACTA REPORTE 3ER TRI'!M304</f>
        <v>9</v>
      </c>
      <c r="CN17" s="520" t="str">
        <f>'ACTA REPORTE 3ER TRI'!N304</f>
        <v>A-</v>
      </c>
      <c r="CO17" s="251">
        <f>'ACTA REPORTE 3ER TRI'!T304</f>
        <v>9</v>
      </c>
      <c r="CP17" s="251">
        <f>'ACTA REPORTE 3ER TRI'!Y304</f>
        <v>9</v>
      </c>
      <c r="CQ17" s="251">
        <f>'ACTA REPORTE 3ER TRI'!Z304</f>
        <v>9</v>
      </c>
      <c r="CR17" s="521" t="str">
        <f>'ACTA REPORTE 3ER TRI'!AA304</f>
        <v>A-</v>
      </c>
      <c r="CS17" s="635">
        <f>'ACTA REPORTE 3ER TRI'!AB304</f>
        <v>9</v>
      </c>
      <c r="CT17" s="427">
        <f>'ACTA REPORTE 3ER TRI'!AC304</f>
        <v>9</v>
      </c>
      <c r="CU17" s="507" t="str">
        <f t="shared" si="38"/>
        <v>A-</v>
      </c>
      <c r="CV17" s="522">
        <f t="shared" si="39"/>
        <v>9</v>
      </c>
      <c r="CW17" s="285">
        <f t="shared" si="40"/>
        <v>9</v>
      </c>
      <c r="CX17" s="249">
        <f t="shared" si="41"/>
        <v>6.3</v>
      </c>
      <c r="CY17" s="251">
        <f t="shared" si="42"/>
        <v>2.6999999999999997</v>
      </c>
      <c r="CZ17" s="510" t="str">
        <f t="shared" si="43"/>
        <v>A-</v>
      </c>
      <c r="DA17" s="641">
        <f t="shared" si="44"/>
        <v>9</v>
      </c>
      <c r="DB17" s="251">
        <f>'ACTA REPORTE 3ER TRI'!G361</f>
        <v>9</v>
      </c>
      <c r="DC17" s="251">
        <f>'ACTA REPORTE 3ER TRI'!L361</f>
        <v>9</v>
      </c>
      <c r="DD17" s="251">
        <f>'ACTA REPORTE 3ER TRI'!M361</f>
        <v>9</v>
      </c>
      <c r="DE17" s="520" t="str">
        <f>'ACTA REPORTE 3ER TRI'!N361</f>
        <v>A-</v>
      </c>
      <c r="DF17" s="251">
        <f>'ACTA REPORTE 3ER TRI'!T361</f>
        <v>9</v>
      </c>
      <c r="DG17" s="251">
        <f>'ACTA REPORTE 3ER TRI'!Y361</f>
        <v>9</v>
      </c>
      <c r="DH17" s="251">
        <f>'ACTA REPORTE 3ER TRI'!Z361</f>
        <v>9</v>
      </c>
      <c r="DI17" s="521" t="str">
        <f>'ACTA REPORTE 3ER TRI'!AA361</f>
        <v>A-</v>
      </c>
      <c r="DJ17" s="635">
        <f>'ACTA REPORTE 3ER TRI'!AB361</f>
        <v>9</v>
      </c>
      <c r="DK17" s="638">
        <f>'ACTA REPORTE 3ER TRI'!AC361</f>
        <v>9</v>
      </c>
      <c r="DL17" s="507" t="str">
        <f t="shared" si="45"/>
        <v>A-</v>
      </c>
      <c r="DM17" s="522">
        <f t="shared" si="46"/>
        <v>9</v>
      </c>
      <c r="DN17" s="285">
        <f t="shared" si="47"/>
        <v>9</v>
      </c>
      <c r="DO17" s="249">
        <f t="shared" si="48"/>
        <v>6.3</v>
      </c>
      <c r="DP17" s="251">
        <f t="shared" si="49"/>
        <v>2.6999999999999997</v>
      </c>
      <c r="DQ17" s="510" t="str">
        <f t="shared" si="50"/>
        <v>A-</v>
      </c>
      <c r="DR17" s="641">
        <f t="shared" si="51"/>
        <v>9</v>
      </c>
      <c r="DS17" s="251">
        <f>'ACTA REPORTE 3ER TRI'!G418</f>
        <v>9</v>
      </c>
      <c r="DT17" s="251">
        <f>'ACTA REPORTE 3ER TRI'!L418</f>
        <v>9</v>
      </c>
      <c r="DU17" s="251">
        <f>'ACTA REPORTE 3ER TRI'!M418</f>
        <v>9</v>
      </c>
      <c r="DV17" s="520" t="str">
        <f>'ACTA REPORTE 3ER TRI'!N418</f>
        <v>A-</v>
      </c>
      <c r="DW17" s="251">
        <f>'ACTA REPORTE 3ER TRI'!T418</f>
        <v>9</v>
      </c>
      <c r="DX17" s="251">
        <f>'ACTA REPORTE 3ER TRI'!Y418</f>
        <v>9</v>
      </c>
      <c r="DY17" s="251">
        <f>'ACTA REPORTE 3ER TRI'!Z418</f>
        <v>9</v>
      </c>
      <c r="DZ17" s="521" t="str">
        <f>'ACTA REPORTE 3ER TRI'!AA418</f>
        <v>A-</v>
      </c>
      <c r="EA17" s="635">
        <f>'ACTA REPORTE 3ER TRI'!AB418</f>
        <v>9</v>
      </c>
      <c r="EB17" s="638">
        <f>'ACTA REPORTE 3ER TRI'!AC418</f>
        <v>9</v>
      </c>
      <c r="EC17" s="507" t="str">
        <f t="shared" si="52"/>
        <v>A-</v>
      </c>
      <c r="ED17" s="522">
        <f t="shared" si="53"/>
        <v>9</v>
      </c>
      <c r="EE17" s="285">
        <f t="shared" si="54"/>
        <v>9</v>
      </c>
      <c r="EF17" s="249">
        <f t="shared" si="55"/>
        <v>6.3</v>
      </c>
      <c r="EG17" s="251">
        <f t="shared" si="56"/>
        <v>2.6999999999999997</v>
      </c>
      <c r="EH17" s="510" t="str">
        <f t="shared" si="57"/>
        <v>A-</v>
      </c>
      <c r="EI17" s="641">
        <f t="shared" si="58"/>
        <v>9</v>
      </c>
      <c r="EJ17" s="251">
        <f>'ACTA REPORTE 3ER TRI'!G475</f>
        <v>9</v>
      </c>
      <c r="EK17" s="251">
        <f>'ACTA REPORTE 3ER TRI'!L475</f>
        <v>9</v>
      </c>
      <c r="EL17" s="251">
        <f>'ACTA REPORTE 3ER TRI'!M475</f>
        <v>9</v>
      </c>
      <c r="EM17" s="520" t="str">
        <f>'ACTA REPORTE 3ER TRI'!N475</f>
        <v>A-</v>
      </c>
      <c r="EN17" s="251">
        <f>'ACTA REPORTE 3ER TRI'!T475</f>
        <v>9</v>
      </c>
      <c r="EO17" s="251">
        <f>'ACTA REPORTE 3ER TRI'!Y475</f>
        <v>9</v>
      </c>
      <c r="EP17" s="251">
        <f>'ACTA REPORTE 3ER TRI'!Z475</f>
        <v>9</v>
      </c>
      <c r="EQ17" s="521" t="str">
        <f>'ACTA REPORTE 3ER TRI'!AA475</f>
        <v>A-</v>
      </c>
      <c r="ER17" s="635">
        <f>'ACTA REPORTE 3ER TRI'!AB475</f>
        <v>9</v>
      </c>
      <c r="ES17" s="427">
        <f>'ACTA REPORTE 3ER TRI'!AC475</f>
        <v>9</v>
      </c>
      <c r="ET17" s="507" t="str">
        <f t="shared" si="59"/>
        <v>A-</v>
      </c>
      <c r="EU17" s="522">
        <f t="shared" si="60"/>
        <v>9</v>
      </c>
      <c r="EV17" s="285">
        <f t="shared" si="61"/>
        <v>9</v>
      </c>
      <c r="EW17" s="249">
        <f t="shared" si="62"/>
        <v>6.3</v>
      </c>
      <c r="EX17" s="251">
        <f t="shared" si="63"/>
        <v>2.6999999999999997</v>
      </c>
      <c r="EY17" s="510" t="str">
        <f t="shared" si="64"/>
        <v>A-</v>
      </c>
      <c r="EZ17" s="641">
        <f t="shared" si="65"/>
        <v>9</v>
      </c>
      <c r="FA17" s="503" t="str">
        <f t="shared" si="66"/>
        <v>A-</v>
      </c>
      <c r="FB17" s="645">
        <f t="shared" si="67"/>
        <v>9</v>
      </c>
      <c r="FC17" s="503" t="str">
        <f t="shared" si="68"/>
        <v>A-</v>
      </c>
      <c r="FD17" s="550">
        <f t="shared" si="0"/>
        <v>9</v>
      </c>
      <c r="FE17" s="564"/>
      <c r="FF17" s="565"/>
      <c r="FG17" s="566" t="str">
        <f t="shared" si="81"/>
        <v>N</v>
      </c>
      <c r="FH17" s="567"/>
      <c r="FI17" s="567"/>
      <c r="FJ17" s="566" t="str">
        <f t="shared" si="69"/>
        <v>N</v>
      </c>
      <c r="FK17" s="567"/>
      <c r="FL17" s="567"/>
      <c r="FM17" s="566" t="str">
        <f t="shared" si="70"/>
        <v>N</v>
      </c>
      <c r="FN17" s="568" t="str">
        <f t="shared" si="71"/>
        <v>N</v>
      </c>
      <c r="FO17" s="558"/>
      <c r="FP17" s="558"/>
      <c r="FQ17" s="558"/>
      <c r="FR17" s="559"/>
      <c r="FS17" s="559"/>
      <c r="FT17" s="560"/>
      <c r="FU17" s="569">
        <f t="shared" si="72"/>
        <v>0</v>
      </c>
      <c r="FV17" s="569">
        <f t="shared" si="73"/>
        <v>0</v>
      </c>
      <c r="FW17" s="569">
        <f t="shared" si="73"/>
        <v>0</v>
      </c>
      <c r="FX17" s="570">
        <f t="shared" si="74"/>
        <v>75</v>
      </c>
      <c r="FY17" s="571">
        <v>75</v>
      </c>
      <c r="FZ17" s="572"/>
      <c r="GA17" s="558"/>
      <c r="GB17" s="558"/>
      <c r="GC17" s="559"/>
      <c r="GD17" s="559"/>
      <c r="GE17" s="560"/>
      <c r="GF17" s="598">
        <f t="shared" si="75"/>
        <v>0</v>
      </c>
      <c r="GG17" s="598">
        <f t="shared" si="76"/>
        <v>0</v>
      </c>
      <c r="GH17" s="558">
        <f t="shared" si="76"/>
        <v>0</v>
      </c>
      <c r="GI17" s="599">
        <f t="shared" si="1"/>
        <v>58</v>
      </c>
      <c r="GJ17" s="600">
        <v>58</v>
      </c>
      <c r="GK17" s="572"/>
      <c r="GL17" s="558"/>
      <c r="GM17" s="558"/>
      <c r="GN17" s="559"/>
      <c r="GO17" s="559"/>
      <c r="GP17" s="560"/>
      <c r="GQ17" s="598">
        <f t="shared" si="77"/>
        <v>0</v>
      </c>
      <c r="GR17" s="598">
        <f t="shared" si="77"/>
        <v>0</v>
      </c>
      <c r="GS17" s="558">
        <f t="shared" si="77"/>
        <v>0</v>
      </c>
      <c r="GT17" s="601">
        <f t="shared" si="2"/>
        <v>67</v>
      </c>
      <c r="GU17" s="600">
        <v>67</v>
      </c>
      <c r="GV17" s="602">
        <f t="shared" si="3"/>
        <v>0</v>
      </c>
      <c r="GW17" s="603">
        <f t="shared" si="78"/>
        <v>200</v>
      </c>
      <c r="GX17" s="597">
        <f t="shared" si="79"/>
        <v>200</v>
      </c>
      <c r="GY17" s="49"/>
      <c r="GZ17" s="34"/>
      <c r="HA17" s="34"/>
      <c r="HB17" s="34"/>
    </row>
    <row r="18" spans="1:210" s="42" customFormat="1" ht="60" customHeight="1" x14ac:dyDescent="1.1000000000000001">
      <c r="A18" s="41"/>
      <c r="B18" s="536">
        <v>8</v>
      </c>
      <c r="C18" s="61">
        <f>DATOS!F15</f>
        <v>0</v>
      </c>
      <c r="D18" s="249">
        <f>'ACTA REPORTE 3ER TRI'!G20</f>
        <v>9</v>
      </c>
      <c r="E18" s="251">
        <f>'ACTA REPORTE 3ER TRI'!L20</f>
        <v>9</v>
      </c>
      <c r="F18" s="251">
        <f>'ACTA REPORTE 3ER TRI'!M20</f>
        <v>9</v>
      </c>
      <c r="G18" s="520" t="str">
        <f>'ACTA REPORTE 3ER TRI'!N20</f>
        <v>A-</v>
      </c>
      <c r="H18" s="251">
        <f>'ACTA REPORTE 3ER TRI'!T20</f>
        <v>9</v>
      </c>
      <c r="I18" s="251">
        <f>'ACTA REPORTE 3ER TRI'!Y20</f>
        <v>9</v>
      </c>
      <c r="J18" s="251">
        <f>'ACTA REPORTE 3ER TRI'!Z20</f>
        <v>9</v>
      </c>
      <c r="K18" s="521" t="str">
        <f>'ACTA REPORTE 3ER TRI'!AA20</f>
        <v>A-</v>
      </c>
      <c r="L18" s="635">
        <f>'ACTA REPORTE 3ER TRI'!AB20</f>
        <v>9</v>
      </c>
      <c r="M18" s="427">
        <f>'ACTA REPORTE 3ER TRI'!AC20</f>
        <v>9</v>
      </c>
      <c r="N18" s="507" t="str">
        <f t="shared" si="4"/>
        <v>A-</v>
      </c>
      <c r="O18" s="522">
        <f t="shared" si="5"/>
        <v>9</v>
      </c>
      <c r="P18" s="285">
        <f t="shared" si="6"/>
        <v>9</v>
      </c>
      <c r="Q18" s="249">
        <f t="shared" si="7"/>
        <v>6.3</v>
      </c>
      <c r="R18" s="251">
        <f t="shared" si="8"/>
        <v>2.6999999999999997</v>
      </c>
      <c r="S18" s="510" t="str">
        <f t="shared" si="9"/>
        <v>A-</v>
      </c>
      <c r="T18" s="641">
        <f t="shared" si="10"/>
        <v>9</v>
      </c>
      <c r="U18" s="251">
        <f>'ACTA REPORTE 3ER TRI'!G77</f>
        <v>9</v>
      </c>
      <c r="V18" s="251">
        <f>'ACTA REPORTE 3ER TRI'!L77</f>
        <v>9</v>
      </c>
      <c r="W18" s="251">
        <f>'ACTA REPORTE 3ER TRI'!M77</f>
        <v>9</v>
      </c>
      <c r="X18" s="520" t="str">
        <f>'ACTA REPORTE 3ER TRI'!N77</f>
        <v>A-</v>
      </c>
      <c r="Y18" s="251">
        <f>'ACTA REPORTE 3ER TRI'!T77</f>
        <v>9</v>
      </c>
      <c r="Z18" s="251">
        <f>'ACTA REPORTE 3ER TRI'!Y77</f>
        <v>9</v>
      </c>
      <c r="AA18" s="251">
        <f>'ACTA REPORTE 3ER TRI'!Z77</f>
        <v>9</v>
      </c>
      <c r="AB18" s="521" t="str">
        <f>'ACTA REPORTE 3ER TRI'!AA77</f>
        <v>A-</v>
      </c>
      <c r="AC18" s="635">
        <f>'ACTA REPORTE 3ER TRI'!AB77</f>
        <v>9</v>
      </c>
      <c r="AD18" s="638">
        <f>'ACTA REPORTE 3ER TRI'!AC77</f>
        <v>9</v>
      </c>
      <c r="AE18" s="507" t="str">
        <f t="shared" si="11"/>
        <v>A-</v>
      </c>
      <c r="AF18" s="522">
        <f t="shared" si="12"/>
        <v>9</v>
      </c>
      <c r="AG18" s="285">
        <f t="shared" si="13"/>
        <v>9</v>
      </c>
      <c r="AH18" s="249">
        <f t="shared" si="14"/>
        <v>6.3</v>
      </c>
      <c r="AI18" s="251">
        <f t="shared" si="15"/>
        <v>2.6999999999999997</v>
      </c>
      <c r="AJ18" s="510" t="str">
        <f t="shared" si="16"/>
        <v>A-</v>
      </c>
      <c r="AK18" s="641">
        <f t="shared" si="17"/>
        <v>9</v>
      </c>
      <c r="AL18" s="251">
        <f>'ACTA REPORTE 3ER TRI'!G134</f>
        <v>9</v>
      </c>
      <c r="AM18" s="251">
        <f>'ACTA REPORTE 3ER TRI'!L134</f>
        <v>9</v>
      </c>
      <c r="AN18" s="251">
        <f>'ACTA REPORTE 3ER TRI'!M134</f>
        <v>9</v>
      </c>
      <c r="AO18" s="520" t="str">
        <f>'ACTA REPORTE 3ER TRI'!N134</f>
        <v>A-</v>
      </c>
      <c r="AP18" s="251">
        <f>'ACTA REPORTE 3ER TRI'!T134</f>
        <v>9</v>
      </c>
      <c r="AQ18" s="251">
        <f>'ACTA REPORTE 3ER TRI'!Y134</f>
        <v>9</v>
      </c>
      <c r="AR18" s="251">
        <f>'ACTA REPORTE 3ER TRI'!Z134</f>
        <v>9</v>
      </c>
      <c r="AS18" s="521" t="str">
        <f>'ACTA REPORTE 3ER TRI'!AA134</f>
        <v>A-</v>
      </c>
      <c r="AT18" s="635">
        <f>'ACTA REPORTE 3ER TRI'!AB134</f>
        <v>9</v>
      </c>
      <c r="AU18" s="427">
        <f>'ACTA REPORTE 3ER TRI'!AB134</f>
        <v>9</v>
      </c>
      <c r="AV18" s="507" t="str">
        <f t="shared" si="18"/>
        <v>A-</v>
      </c>
      <c r="AW18" s="522">
        <f t="shared" si="80"/>
        <v>9</v>
      </c>
      <c r="AX18" s="285">
        <f t="shared" si="19"/>
        <v>9</v>
      </c>
      <c r="AY18" s="249">
        <f t="shared" si="20"/>
        <v>6.3</v>
      </c>
      <c r="AZ18" s="251">
        <f t="shared" si="21"/>
        <v>2.6999999999999997</v>
      </c>
      <c r="BA18" s="510" t="str">
        <f t="shared" si="22"/>
        <v>A-</v>
      </c>
      <c r="BB18" s="641">
        <f t="shared" si="23"/>
        <v>9</v>
      </c>
      <c r="BC18" s="251">
        <f>'ACTA REPORTE 3ER TRI'!G191</f>
        <v>9</v>
      </c>
      <c r="BD18" s="251">
        <f>'ACTA REPORTE 3ER TRI'!L191</f>
        <v>9</v>
      </c>
      <c r="BE18" s="251">
        <f>'ACTA REPORTE 3ER TRI'!M191</f>
        <v>9</v>
      </c>
      <c r="BF18" s="520" t="str">
        <f>'ACTA REPORTE 3ER TRI'!N191</f>
        <v>A-</v>
      </c>
      <c r="BG18" s="251">
        <f>'ACTA REPORTE 3ER TRI'!T191</f>
        <v>9</v>
      </c>
      <c r="BH18" s="251">
        <f>'ACTA REPORTE 3ER TRI'!Y191</f>
        <v>9</v>
      </c>
      <c r="BI18" s="251">
        <f>'ACTA REPORTE 3ER TRI'!Z191</f>
        <v>9</v>
      </c>
      <c r="BJ18" s="521" t="str">
        <f>'ACTA REPORTE 3ER TRI'!AA191</f>
        <v>A-</v>
      </c>
      <c r="BK18" s="635">
        <f>'ACTA REPORTE 3ER TRI'!AB191</f>
        <v>9</v>
      </c>
      <c r="BL18" s="427">
        <f>'ACTA REPORTE 3ER TRI'!AC191</f>
        <v>9</v>
      </c>
      <c r="BM18" s="507" t="str">
        <f t="shared" si="24"/>
        <v>A-</v>
      </c>
      <c r="BN18" s="522">
        <f t="shared" si="25"/>
        <v>9</v>
      </c>
      <c r="BO18" s="285">
        <f t="shared" si="26"/>
        <v>9</v>
      </c>
      <c r="BP18" s="249">
        <f t="shared" si="27"/>
        <v>6.3</v>
      </c>
      <c r="BQ18" s="251">
        <f t="shared" si="28"/>
        <v>2.6999999999999997</v>
      </c>
      <c r="BR18" s="510" t="str">
        <f t="shared" si="29"/>
        <v>A-</v>
      </c>
      <c r="BS18" s="641">
        <f t="shared" si="30"/>
        <v>9</v>
      </c>
      <c r="BT18" s="251">
        <f>'ACTA REPORTE 3ER TRI'!G248</f>
        <v>9</v>
      </c>
      <c r="BU18" s="251">
        <f>'ACTA REPORTE 3ER TRI'!L248</f>
        <v>9</v>
      </c>
      <c r="BV18" s="251">
        <f>'ACTA REPORTE 3ER TRI'!M248</f>
        <v>9</v>
      </c>
      <c r="BW18" s="520" t="str">
        <f>'ACTA REPORTE 3ER TRI'!N248</f>
        <v>A-</v>
      </c>
      <c r="BX18" s="251">
        <f>'ACTA REPORTE 3ER TRI'!T248</f>
        <v>9</v>
      </c>
      <c r="BY18" s="251">
        <f>'ACTA REPORTE 3ER TRI'!Y248</f>
        <v>9</v>
      </c>
      <c r="BZ18" s="251">
        <f>'ACTA REPORTE 3ER TRI'!Z248</f>
        <v>9</v>
      </c>
      <c r="CA18" s="521" t="str">
        <f>'ACTA REPORTE 3ER TRI'!AA248</f>
        <v>A-</v>
      </c>
      <c r="CB18" s="635">
        <f>'ACTA REPORTE 3ER TRI'!AB248</f>
        <v>9</v>
      </c>
      <c r="CC18" s="427">
        <f>'ACTA REPORTE 3ER TRI'!AC248</f>
        <v>9</v>
      </c>
      <c r="CD18" s="507" t="str">
        <f t="shared" si="31"/>
        <v>A-</v>
      </c>
      <c r="CE18" s="522">
        <f t="shared" si="32"/>
        <v>9</v>
      </c>
      <c r="CF18" s="285">
        <f t="shared" si="33"/>
        <v>9</v>
      </c>
      <c r="CG18" s="249">
        <f t="shared" si="34"/>
        <v>6.3</v>
      </c>
      <c r="CH18" s="251">
        <f t="shared" si="35"/>
        <v>2.6999999999999997</v>
      </c>
      <c r="CI18" s="510" t="str">
        <f t="shared" si="36"/>
        <v>A-</v>
      </c>
      <c r="CJ18" s="641">
        <f t="shared" si="37"/>
        <v>9</v>
      </c>
      <c r="CK18" s="251">
        <f>'ACTA REPORTE 3ER TRI'!G305</f>
        <v>9</v>
      </c>
      <c r="CL18" s="251">
        <f>'ACTA REPORTE 3ER TRI'!L305</f>
        <v>9</v>
      </c>
      <c r="CM18" s="251">
        <f>'ACTA REPORTE 3ER TRI'!M305</f>
        <v>9</v>
      </c>
      <c r="CN18" s="520" t="str">
        <f>'ACTA REPORTE 3ER TRI'!N305</f>
        <v>A-</v>
      </c>
      <c r="CO18" s="251">
        <f>'ACTA REPORTE 3ER TRI'!T305</f>
        <v>9</v>
      </c>
      <c r="CP18" s="251">
        <f>'ACTA REPORTE 3ER TRI'!Y305</f>
        <v>9</v>
      </c>
      <c r="CQ18" s="251">
        <f>'ACTA REPORTE 3ER TRI'!Z305</f>
        <v>9</v>
      </c>
      <c r="CR18" s="521" t="str">
        <f>'ACTA REPORTE 3ER TRI'!AA305</f>
        <v>A-</v>
      </c>
      <c r="CS18" s="635">
        <f>'ACTA REPORTE 3ER TRI'!AB305</f>
        <v>9</v>
      </c>
      <c r="CT18" s="427">
        <f>'ACTA REPORTE 3ER TRI'!AC305</f>
        <v>9</v>
      </c>
      <c r="CU18" s="507" t="str">
        <f t="shared" si="38"/>
        <v>A-</v>
      </c>
      <c r="CV18" s="522">
        <f t="shared" si="39"/>
        <v>9</v>
      </c>
      <c r="CW18" s="285">
        <f t="shared" si="40"/>
        <v>9</v>
      </c>
      <c r="CX18" s="249">
        <f t="shared" si="41"/>
        <v>6.3</v>
      </c>
      <c r="CY18" s="251">
        <f t="shared" si="42"/>
        <v>2.6999999999999997</v>
      </c>
      <c r="CZ18" s="510" t="str">
        <f t="shared" si="43"/>
        <v>A-</v>
      </c>
      <c r="DA18" s="641">
        <f t="shared" si="44"/>
        <v>9</v>
      </c>
      <c r="DB18" s="251">
        <f>'ACTA REPORTE 3ER TRI'!G362</f>
        <v>9</v>
      </c>
      <c r="DC18" s="251">
        <f>'ACTA REPORTE 3ER TRI'!L362</f>
        <v>9</v>
      </c>
      <c r="DD18" s="251">
        <f>'ACTA REPORTE 3ER TRI'!M362</f>
        <v>9</v>
      </c>
      <c r="DE18" s="520" t="str">
        <f>'ACTA REPORTE 3ER TRI'!N362</f>
        <v>A-</v>
      </c>
      <c r="DF18" s="251">
        <f>'ACTA REPORTE 3ER TRI'!T362</f>
        <v>9</v>
      </c>
      <c r="DG18" s="251">
        <f>'ACTA REPORTE 3ER TRI'!Y362</f>
        <v>9</v>
      </c>
      <c r="DH18" s="251">
        <f>'ACTA REPORTE 3ER TRI'!Z362</f>
        <v>9</v>
      </c>
      <c r="DI18" s="521" t="str">
        <f>'ACTA REPORTE 3ER TRI'!AA362</f>
        <v>A-</v>
      </c>
      <c r="DJ18" s="635">
        <f>'ACTA REPORTE 3ER TRI'!AB362</f>
        <v>9</v>
      </c>
      <c r="DK18" s="638">
        <f>'ACTA REPORTE 3ER TRI'!AC362</f>
        <v>9</v>
      </c>
      <c r="DL18" s="507" t="str">
        <f t="shared" si="45"/>
        <v>A-</v>
      </c>
      <c r="DM18" s="522">
        <f t="shared" si="46"/>
        <v>9</v>
      </c>
      <c r="DN18" s="285">
        <f t="shared" si="47"/>
        <v>9</v>
      </c>
      <c r="DO18" s="249">
        <f t="shared" si="48"/>
        <v>6.3</v>
      </c>
      <c r="DP18" s="251">
        <f t="shared" si="49"/>
        <v>2.6999999999999997</v>
      </c>
      <c r="DQ18" s="510" t="str">
        <f t="shared" si="50"/>
        <v>A-</v>
      </c>
      <c r="DR18" s="641">
        <f t="shared" si="51"/>
        <v>9</v>
      </c>
      <c r="DS18" s="251">
        <f>'ACTA REPORTE 3ER TRI'!G419</f>
        <v>9</v>
      </c>
      <c r="DT18" s="251">
        <f>'ACTA REPORTE 3ER TRI'!L419</f>
        <v>9</v>
      </c>
      <c r="DU18" s="251">
        <f>'ACTA REPORTE 3ER TRI'!M419</f>
        <v>9</v>
      </c>
      <c r="DV18" s="520" t="str">
        <f>'ACTA REPORTE 3ER TRI'!N419</f>
        <v>A-</v>
      </c>
      <c r="DW18" s="251">
        <f>'ACTA REPORTE 3ER TRI'!T419</f>
        <v>9</v>
      </c>
      <c r="DX18" s="251">
        <f>'ACTA REPORTE 3ER TRI'!Y419</f>
        <v>9</v>
      </c>
      <c r="DY18" s="251">
        <f>'ACTA REPORTE 3ER TRI'!Z419</f>
        <v>9</v>
      </c>
      <c r="DZ18" s="521" t="str">
        <f>'ACTA REPORTE 3ER TRI'!AA419</f>
        <v>A-</v>
      </c>
      <c r="EA18" s="635">
        <f>'ACTA REPORTE 3ER TRI'!AB419</f>
        <v>9</v>
      </c>
      <c r="EB18" s="638">
        <f>'ACTA REPORTE 3ER TRI'!AC419</f>
        <v>9</v>
      </c>
      <c r="EC18" s="507" t="str">
        <f t="shared" si="52"/>
        <v>A-</v>
      </c>
      <c r="ED18" s="522">
        <f t="shared" si="53"/>
        <v>9</v>
      </c>
      <c r="EE18" s="285">
        <f t="shared" si="54"/>
        <v>9</v>
      </c>
      <c r="EF18" s="249">
        <f t="shared" si="55"/>
        <v>6.3</v>
      </c>
      <c r="EG18" s="251">
        <f t="shared" si="56"/>
        <v>2.6999999999999997</v>
      </c>
      <c r="EH18" s="510" t="str">
        <f t="shared" si="57"/>
        <v>A-</v>
      </c>
      <c r="EI18" s="641">
        <f t="shared" si="58"/>
        <v>9</v>
      </c>
      <c r="EJ18" s="251">
        <f>'ACTA REPORTE 3ER TRI'!G476</f>
        <v>9</v>
      </c>
      <c r="EK18" s="251">
        <f>'ACTA REPORTE 3ER TRI'!L476</f>
        <v>9</v>
      </c>
      <c r="EL18" s="251">
        <f>'ACTA REPORTE 3ER TRI'!M476</f>
        <v>9</v>
      </c>
      <c r="EM18" s="520" t="str">
        <f>'ACTA REPORTE 3ER TRI'!N476</f>
        <v>A-</v>
      </c>
      <c r="EN18" s="251">
        <f>'ACTA REPORTE 3ER TRI'!T476</f>
        <v>9</v>
      </c>
      <c r="EO18" s="251">
        <f>'ACTA REPORTE 3ER TRI'!Y476</f>
        <v>9</v>
      </c>
      <c r="EP18" s="251">
        <f>'ACTA REPORTE 3ER TRI'!Z476</f>
        <v>9</v>
      </c>
      <c r="EQ18" s="521" t="str">
        <f>'ACTA REPORTE 3ER TRI'!AA476</f>
        <v>A-</v>
      </c>
      <c r="ER18" s="635">
        <f>'ACTA REPORTE 3ER TRI'!AB476</f>
        <v>9</v>
      </c>
      <c r="ES18" s="427">
        <f>'ACTA REPORTE 3ER TRI'!AC476</f>
        <v>9</v>
      </c>
      <c r="ET18" s="507" t="str">
        <f t="shared" si="59"/>
        <v>A-</v>
      </c>
      <c r="EU18" s="522">
        <f t="shared" si="60"/>
        <v>9</v>
      </c>
      <c r="EV18" s="285">
        <f t="shared" si="61"/>
        <v>9</v>
      </c>
      <c r="EW18" s="249">
        <f t="shared" si="62"/>
        <v>6.3</v>
      </c>
      <c r="EX18" s="251">
        <f t="shared" si="63"/>
        <v>2.6999999999999997</v>
      </c>
      <c r="EY18" s="510" t="str">
        <f t="shared" si="64"/>
        <v>A-</v>
      </c>
      <c r="EZ18" s="641">
        <f t="shared" si="65"/>
        <v>9</v>
      </c>
      <c r="FA18" s="503" t="str">
        <f t="shared" si="66"/>
        <v>A-</v>
      </c>
      <c r="FB18" s="645">
        <f t="shared" si="67"/>
        <v>9</v>
      </c>
      <c r="FC18" s="503" t="str">
        <f t="shared" si="68"/>
        <v>A-</v>
      </c>
      <c r="FD18" s="550">
        <f t="shared" si="0"/>
        <v>9</v>
      </c>
      <c r="FE18" s="564"/>
      <c r="FF18" s="565"/>
      <c r="FG18" s="566" t="str">
        <f t="shared" si="81"/>
        <v>N</v>
      </c>
      <c r="FH18" s="567"/>
      <c r="FI18" s="567"/>
      <c r="FJ18" s="566" t="str">
        <f t="shared" si="69"/>
        <v>N</v>
      </c>
      <c r="FK18" s="567"/>
      <c r="FL18" s="567"/>
      <c r="FM18" s="566" t="str">
        <f t="shared" si="70"/>
        <v>N</v>
      </c>
      <c r="FN18" s="568" t="str">
        <f t="shared" si="71"/>
        <v>N</v>
      </c>
      <c r="FO18" s="558"/>
      <c r="FP18" s="558"/>
      <c r="FQ18" s="558"/>
      <c r="FR18" s="559"/>
      <c r="FS18" s="559"/>
      <c r="FT18" s="560"/>
      <c r="FU18" s="569">
        <f t="shared" si="72"/>
        <v>0</v>
      </c>
      <c r="FV18" s="569">
        <f t="shared" si="73"/>
        <v>0</v>
      </c>
      <c r="FW18" s="569">
        <f t="shared" si="73"/>
        <v>0</v>
      </c>
      <c r="FX18" s="570">
        <f t="shared" si="74"/>
        <v>75</v>
      </c>
      <c r="FY18" s="571">
        <v>75</v>
      </c>
      <c r="FZ18" s="572"/>
      <c r="GA18" s="558"/>
      <c r="GB18" s="558"/>
      <c r="GC18" s="559"/>
      <c r="GD18" s="559"/>
      <c r="GE18" s="560"/>
      <c r="GF18" s="598">
        <f t="shared" si="75"/>
        <v>0</v>
      </c>
      <c r="GG18" s="598">
        <f t="shared" si="76"/>
        <v>0</v>
      </c>
      <c r="GH18" s="558">
        <f t="shared" si="76"/>
        <v>0</v>
      </c>
      <c r="GI18" s="599">
        <f t="shared" si="1"/>
        <v>58</v>
      </c>
      <c r="GJ18" s="600">
        <v>58</v>
      </c>
      <c r="GK18" s="572"/>
      <c r="GL18" s="558"/>
      <c r="GM18" s="558"/>
      <c r="GN18" s="559"/>
      <c r="GO18" s="559"/>
      <c r="GP18" s="560"/>
      <c r="GQ18" s="598">
        <f t="shared" si="77"/>
        <v>0</v>
      </c>
      <c r="GR18" s="598">
        <f t="shared" si="77"/>
        <v>0</v>
      </c>
      <c r="GS18" s="558">
        <f t="shared" si="77"/>
        <v>0</v>
      </c>
      <c r="GT18" s="601">
        <f t="shared" si="2"/>
        <v>67</v>
      </c>
      <c r="GU18" s="600">
        <v>67</v>
      </c>
      <c r="GV18" s="602">
        <f t="shared" si="3"/>
        <v>0</v>
      </c>
      <c r="GW18" s="603">
        <f t="shared" si="78"/>
        <v>200</v>
      </c>
      <c r="GX18" s="597">
        <f t="shared" si="79"/>
        <v>200</v>
      </c>
      <c r="GY18" s="49"/>
      <c r="GZ18" s="34"/>
      <c r="HA18" s="34"/>
      <c r="HB18" s="34"/>
    </row>
    <row r="19" spans="1:210" s="42" customFormat="1" ht="60" customHeight="1" x14ac:dyDescent="1.1000000000000001">
      <c r="A19" s="41"/>
      <c r="B19" s="536">
        <v>9</v>
      </c>
      <c r="C19" s="61">
        <f>DATOS!F16</f>
        <v>0</v>
      </c>
      <c r="D19" s="249">
        <f>'ACTA REPORTE 3ER TRI'!G21</f>
        <v>9</v>
      </c>
      <c r="E19" s="251">
        <f>'ACTA REPORTE 3ER TRI'!L21</f>
        <v>9</v>
      </c>
      <c r="F19" s="251">
        <f>'ACTA REPORTE 3ER TRI'!M21</f>
        <v>9</v>
      </c>
      <c r="G19" s="520" t="str">
        <f>'ACTA REPORTE 3ER TRI'!N21</f>
        <v>A-</v>
      </c>
      <c r="H19" s="251">
        <f>'ACTA REPORTE 3ER TRI'!T21</f>
        <v>9</v>
      </c>
      <c r="I19" s="251">
        <f>'ACTA REPORTE 3ER TRI'!Y21</f>
        <v>9</v>
      </c>
      <c r="J19" s="251">
        <f>'ACTA REPORTE 3ER TRI'!Z21</f>
        <v>9</v>
      </c>
      <c r="K19" s="521" t="str">
        <f>'ACTA REPORTE 3ER TRI'!AA21</f>
        <v>A-</v>
      </c>
      <c r="L19" s="635">
        <f>'ACTA REPORTE 3ER TRI'!AB21</f>
        <v>9</v>
      </c>
      <c r="M19" s="427">
        <f>'ACTA REPORTE 3ER TRI'!AC21</f>
        <v>9</v>
      </c>
      <c r="N19" s="507" t="str">
        <f t="shared" si="4"/>
        <v>A-</v>
      </c>
      <c r="O19" s="522">
        <f t="shared" si="5"/>
        <v>9</v>
      </c>
      <c r="P19" s="285">
        <f t="shared" si="6"/>
        <v>9</v>
      </c>
      <c r="Q19" s="249">
        <f t="shared" si="7"/>
        <v>6.3</v>
      </c>
      <c r="R19" s="251">
        <f t="shared" si="8"/>
        <v>2.6999999999999997</v>
      </c>
      <c r="S19" s="510" t="str">
        <f t="shared" si="9"/>
        <v>A-</v>
      </c>
      <c r="T19" s="641">
        <f t="shared" si="10"/>
        <v>9</v>
      </c>
      <c r="U19" s="251">
        <f>'ACTA REPORTE 3ER TRI'!G78</f>
        <v>9</v>
      </c>
      <c r="V19" s="251">
        <f>'ACTA REPORTE 3ER TRI'!L78</f>
        <v>9</v>
      </c>
      <c r="W19" s="251">
        <f>'ACTA REPORTE 3ER TRI'!M78</f>
        <v>9</v>
      </c>
      <c r="X19" s="520" t="str">
        <f>'ACTA REPORTE 3ER TRI'!N78</f>
        <v>A-</v>
      </c>
      <c r="Y19" s="251">
        <f>'ACTA REPORTE 3ER TRI'!T78</f>
        <v>9</v>
      </c>
      <c r="Z19" s="251">
        <f>'ACTA REPORTE 3ER TRI'!Y78</f>
        <v>9</v>
      </c>
      <c r="AA19" s="251">
        <f>'ACTA REPORTE 3ER TRI'!Z78</f>
        <v>9</v>
      </c>
      <c r="AB19" s="521" t="str">
        <f>'ACTA REPORTE 3ER TRI'!AA78</f>
        <v>A-</v>
      </c>
      <c r="AC19" s="635">
        <f>'ACTA REPORTE 3ER TRI'!AB78</f>
        <v>9</v>
      </c>
      <c r="AD19" s="638">
        <f>'ACTA REPORTE 3ER TRI'!AC78</f>
        <v>9</v>
      </c>
      <c r="AE19" s="507" t="str">
        <f t="shared" si="11"/>
        <v>A-</v>
      </c>
      <c r="AF19" s="522">
        <f t="shared" si="12"/>
        <v>9</v>
      </c>
      <c r="AG19" s="285">
        <f t="shared" si="13"/>
        <v>9</v>
      </c>
      <c r="AH19" s="249">
        <f t="shared" si="14"/>
        <v>6.3</v>
      </c>
      <c r="AI19" s="251">
        <f t="shared" si="15"/>
        <v>2.6999999999999997</v>
      </c>
      <c r="AJ19" s="510" t="str">
        <f t="shared" si="16"/>
        <v>A-</v>
      </c>
      <c r="AK19" s="641">
        <f t="shared" si="17"/>
        <v>9</v>
      </c>
      <c r="AL19" s="251">
        <f>'ACTA REPORTE 3ER TRI'!G135</f>
        <v>9</v>
      </c>
      <c r="AM19" s="251">
        <f>'ACTA REPORTE 3ER TRI'!L135</f>
        <v>9</v>
      </c>
      <c r="AN19" s="251">
        <f>'ACTA REPORTE 3ER TRI'!M135</f>
        <v>9</v>
      </c>
      <c r="AO19" s="520" t="str">
        <f>'ACTA REPORTE 3ER TRI'!N135</f>
        <v>A-</v>
      </c>
      <c r="AP19" s="251">
        <f>'ACTA REPORTE 3ER TRI'!T135</f>
        <v>9</v>
      </c>
      <c r="AQ19" s="251">
        <f>'ACTA REPORTE 3ER TRI'!Y135</f>
        <v>9</v>
      </c>
      <c r="AR19" s="251">
        <f>'ACTA REPORTE 3ER TRI'!Z135</f>
        <v>9</v>
      </c>
      <c r="AS19" s="521" t="str">
        <f>'ACTA REPORTE 3ER TRI'!AA135</f>
        <v>A-</v>
      </c>
      <c r="AT19" s="635">
        <f>'ACTA REPORTE 3ER TRI'!AB135</f>
        <v>9</v>
      </c>
      <c r="AU19" s="427">
        <f>'ACTA REPORTE 3ER TRI'!AB135</f>
        <v>9</v>
      </c>
      <c r="AV19" s="507" t="str">
        <f t="shared" si="18"/>
        <v>A-</v>
      </c>
      <c r="AW19" s="522">
        <f t="shared" si="80"/>
        <v>9</v>
      </c>
      <c r="AX19" s="285">
        <f t="shared" si="19"/>
        <v>9</v>
      </c>
      <c r="AY19" s="249">
        <f t="shared" si="20"/>
        <v>6.3</v>
      </c>
      <c r="AZ19" s="251">
        <f t="shared" si="21"/>
        <v>2.6999999999999997</v>
      </c>
      <c r="BA19" s="510" t="str">
        <f t="shared" si="22"/>
        <v>A-</v>
      </c>
      <c r="BB19" s="641">
        <f t="shared" si="23"/>
        <v>9</v>
      </c>
      <c r="BC19" s="251">
        <f>'ACTA REPORTE 3ER TRI'!G192</f>
        <v>9</v>
      </c>
      <c r="BD19" s="251">
        <f>'ACTA REPORTE 3ER TRI'!L192</f>
        <v>9</v>
      </c>
      <c r="BE19" s="251">
        <f>'ACTA REPORTE 3ER TRI'!M192</f>
        <v>9</v>
      </c>
      <c r="BF19" s="520" t="str">
        <f>'ACTA REPORTE 3ER TRI'!N192</f>
        <v>A-</v>
      </c>
      <c r="BG19" s="251">
        <f>'ACTA REPORTE 3ER TRI'!T192</f>
        <v>9</v>
      </c>
      <c r="BH19" s="251">
        <f>'ACTA REPORTE 3ER TRI'!Y192</f>
        <v>9</v>
      </c>
      <c r="BI19" s="251">
        <f>'ACTA REPORTE 3ER TRI'!Z192</f>
        <v>9</v>
      </c>
      <c r="BJ19" s="521" t="str">
        <f>'ACTA REPORTE 3ER TRI'!AA192</f>
        <v>A-</v>
      </c>
      <c r="BK19" s="635">
        <f>'ACTA REPORTE 3ER TRI'!AB192</f>
        <v>9</v>
      </c>
      <c r="BL19" s="427">
        <f>'ACTA REPORTE 3ER TRI'!AC192</f>
        <v>9</v>
      </c>
      <c r="BM19" s="507" t="str">
        <f t="shared" si="24"/>
        <v>A-</v>
      </c>
      <c r="BN19" s="522">
        <f t="shared" si="25"/>
        <v>9</v>
      </c>
      <c r="BO19" s="285">
        <f t="shared" si="26"/>
        <v>9</v>
      </c>
      <c r="BP19" s="249">
        <f t="shared" si="27"/>
        <v>6.3</v>
      </c>
      <c r="BQ19" s="251">
        <f t="shared" si="28"/>
        <v>2.6999999999999997</v>
      </c>
      <c r="BR19" s="510" t="str">
        <f t="shared" si="29"/>
        <v>A-</v>
      </c>
      <c r="BS19" s="641">
        <f t="shared" si="30"/>
        <v>9</v>
      </c>
      <c r="BT19" s="251">
        <f>'ACTA REPORTE 3ER TRI'!G249</f>
        <v>9</v>
      </c>
      <c r="BU19" s="251">
        <f>'ACTA REPORTE 3ER TRI'!L249</f>
        <v>9</v>
      </c>
      <c r="BV19" s="251">
        <f>'ACTA REPORTE 3ER TRI'!M249</f>
        <v>9</v>
      </c>
      <c r="BW19" s="520" t="str">
        <f>'ACTA REPORTE 3ER TRI'!N249</f>
        <v>A-</v>
      </c>
      <c r="BX19" s="251">
        <f>'ACTA REPORTE 3ER TRI'!T249</f>
        <v>9</v>
      </c>
      <c r="BY19" s="251">
        <f>'ACTA REPORTE 3ER TRI'!Y249</f>
        <v>9</v>
      </c>
      <c r="BZ19" s="251">
        <f>'ACTA REPORTE 3ER TRI'!Z249</f>
        <v>9</v>
      </c>
      <c r="CA19" s="521" t="str">
        <f>'ACTA REPORTE 3ER TRI'!AA249</f>
        <v>A-</v>
      </c>
      <c r="CB19" s="635">
        <f>'ACTA REPORTE 3ER TRI'!AB249</f>
        <v>9</v>
      </c>
      <c r="CC19" s="427">
        <f>'ACTA REPORTE 3ER TRI'!AC249</f>
        <v>9</v>
      </c>
      <c r="CD19" s="507" t="str">
        <f t="shared" si="31"/>
        <v>A-</v>
      </c>
      <c r="CE19" s="522">
        <f t="shared" si="32"/>
        <v>9</v>
      </c>
      <c r="CF19" s="285">
        <f t="shared" si="33"/>
        <v>9</v>
      </c>
      <c r="CG19" s="249">
        <f t="shared" si="34"/>
        <v>6.3</v>
      </c>
      <c r="CH19" s="251">
        <f t="shared" si="35"/>
        <v>2.6999999999999997</v>
      </c>
      <c r="CI19" s="510" t="str">
        <f t="shared" si="36"/>
        <v>A-</v>
      </c>
      <c r="CJ19" s="641">
        <f t="shared" si="37"/>
        <v>9</v>
      </c>
      <c r="CK19" s="251">
        <f>'ACTA REPORTE 3ER TRI'!G306</f>
        <v>9</v>
      </c>
      <c r="CL19" s="251">
        <f>'ACTA REPORTE 3ER TRI'!L306</f>
        <v>9</v>
      </c>
      <c r="CM19" s="251">
        <f>'ACTA REPORTE 3ER TRI'!M306</f>
        <v>9</v>
      </c>
      <c r="CN19" s="520" t="str">
        <f>'ACTA REPORTE 3ER TRI'!N306</f>
        <v>A-</v>
      </c>
      <c r="CO19" s="251">
        <f>'ACTA REPORTE 3ER TRI'!T306</f>
        <v>9</v>
      </c>
      <c r="CP19" s="251">
        <f>'ACTA REPORTE 3ER TRI'!Y306</f>
        <v>9</v>
      </c>
      <c r="CQ19" s="251">
        <f>'ACTA REPORTE 3ER TRI'!Z306</f>
        <v>9</v>
      </c>
      <c r="CR19" s="521" t="str">
        <f>'ACTA REPORTE 3ER TRI'!AA306</f>
        <v>A-</v>
      </c>
      <c r="CS19" s="635">
        <f>'ACTA REPORTE 3ER TRI'!AB306</f>
        <v>9</v>
      </c>
      <c r="CT19" s="427">
        <f>'ACTA REPORTE 3ER TRI'!AC306</f>
        <v>9</v>
      </c>
      <c r="CU19" s="507" t="str">
        <f t="shared" si="38"/>
        <v>A-</v>
      </c>
      <c r="CV19" s="522">
        <f t="shared" si="39"/>
        <v>9</v>
      </c>
      <c r="CW19" s="285">
        <f t="shared" si="40"/>
        <v>9</v>
      </c>
      <c r="CX19" s="249">
        <f t="shared" si="41"/>
        <v>6.3</v>
      </c>
      <c r="CY19" s="251">
        <f t="shared" si="42"/>
        <v>2.6999999999999997</v>
      </c>
      <c r="CZ19" s="510" t="str">
        <f t="shared" si="43"/>
        <v>A-</v>
      </c>
      <c r="DA19" s="641">
        <f t="shared" si="44"/>
        <v>9</v>
      </c>
      <c r="DB19" s="251">
        <f>'ACTA REPORTE 3ER TRI'!G363</f>
        <v>9</v>
      </c>
      <c r="DC19" s="251">
        <f>'ACTA REPORTE 3ER TRI'!L363</f>
        <v>9</v>
      </c>
      <c r="DD19" s="251">
        <f>'ACTA REPORTE 3ER TRI'!M363</f>
        <v>9</v>
      </c>
      <c r="DE19" s="520" t="str">
        <f>'ACTA REPORTE 3ER TRI'!N363</f>
        <v>A-</v>
      </c>
      <c r="DF19" s="251">
        <f>'ACTA REPORTE 3ER TRI'!T363</f>
        <v>9</v>
      </c>
      <c r="DG19" s="251">
        <f>'ACTA REPORTE 3ER TRI'!Y363</f>
        <v>9</v>
      </c>
      <c r="DH19" s="251">
        <f>'ACTA REPORTE 3ER TRI'!Z363</f>
        <v>9</v>
      </c>
      <c r="DI19" s="521" t="str">
        <f>'ACTA REPORTE 3ER TRI'!AA363</f>
        <v>A-</v>
      </c>
      <c r="DJ19" s="635">
        <f>'ACTA REPORTE 3ER TRI'!AB363</f>
        <v>9</v>
      </c>
      <c r="DK19" s="638">
        <f>'ACTA REPORTE 3ER TRI'!AC363</f>
        <v>9</v>
      </c>
      <c r="DL19" s="507" t="str">
        <f t="shared" si="45"/>
        <v>A-</v>
      </c>
      <c r="DM19" s="522">
        <f t="shared" si="46"/>
        <v>9</v>
      </c>
      <c r="DN19" s="285">
        <f t="shared" si="47"/>
        <v>9</v>
      </c>
      <c r="DO19" s="249">
        <f t="shared" si="48"/>
        <v>6.3</v>
      </c>
      <c r="DP19" s="251">
        <f t="shared" si="49"/>
        <v>2.6999999999999997</v>
      </c>
      <c r="DQ19" s="510" t="str">
        <f t="shared" si="50"/>
        <v>A-</v>
      </c>
      <c r="DR19" s="641">
        <f t="shared" si="51"/>
        <v>9</v>
      </c>
      <c r="DS19" s="251">
        <f>'ACTA REPORTE 3ER TRI'!G420</f>
        <v>9</v>
      </c>
      <c r="DT19" s="251">
        <f>'ACTA REPORTE 3ER TRI'!L420</f>
        <v>9</v>
      </c>
      <c r="DU19" s="251">
        <f>'ACTA REPORTE 3ER TRI'!M420</f>
        <v>9</v>
      </c>
      <c r="DV19" s="520" t="str">
        <f>'ACTA REPORTE 3ER TRI'!N420</f>
        <v>A-</v>
      </c>
      <c r="DW19" s="251">
        <f>'ACTA REPORTE 3ER TRI'!T420</f>
        <v>9</v>
      </c>
      <c r="DX19" s="251">
        <f>'ACTA REPORTE 3ER TRI'!Y420</f>
        <v>9</v>
      </c>
      <c r="DY19" s="251">
        <f>'ACTA REPORTE 3ER TRI'!Z420</f>
        <v>9</v>
      </c>
      <c r="DZ19" s="521" t="str">
        <f>'ACTA REPORTE 3ER TRI'!AA420</f>
        <v>A-</v>
      </c>
      <c r="EA19" s="635">
        <f>'ACTA REPORTE 3ER TRI'!AB420</f>
        <v>9</v>
      </c>
      <c r="EB19" s="638">
        <f>'ACTA REPORTE 3ER TRI'!AC420</f>
        <v>9</v>
      </c>
      <c r="EC19" s="507" t="str">
        <f t="shared" si="52"/>
        <v>A-</v>
      </c>
      <c r="ED19" s="522">
        <f t="shared" si="53"/>
        <v>9</v>
      </c>
      <c r="EE19" s="285">
        <f t="shared" si="54"/>
        <v>9</v>
      </c>
      <c r="EF19" s="249">
        <f t="shared" si="55"/>
        <v>6.3</v>
      </c>
      <c r="EG19" s="251">
        <f t="shared" si="56"/>
        <v>2.6999999999999997</v>
      </c>
      <c r="EH19" s="510" t="str">
        <f t="shared" si="57"/>
        <v>A-</v>
      </c>
      <c r="EI19" s="641">
        <f t="shared" si="58"/>
        <v>9</v>
      </c>
      <c r="EJ19" s="251">
        <f>'ACTA REPORTE 3ER TRI'!G477</f>
        <v>9</v>
      </c>
      <c r="EK19" s="251">
        <f>'ACTA REPORTE 3ER TRI'!L477</f>
        <v>9</v>
      </c>
      <c r="EL19" s="251">
        <f>'ACTA REPORTE 3ER TRI'!M477</f>
        <v>9</v>
      </c>
      <c r="EM19" s="520" t="str">
        <f>'ACTA REPORTE 3ER TRI'!N477</f>
        <v>A-</v>
      </c>
      <c r="EN19" s="251">
        <f>'ACTA REPORTE 3ER TRI'!T477</f>
        <v>9</v>
      </c>
      <c r="EO19" s="251">
        <f>'ACTA REPORTE 3ER TRI'!Y477</f>
        <v>9</v>
      </c>
      <c r="EP19" s="251">
        <f>'ACTA REPORTE 3ER TRI'!Z477</f>
        <v>9</v>
      </c>
      <c r="EQ19" s="521" t="str">
        <f>'ACTA REPORTE 3ER TRI'!AA477</f>
        <v>A-</v>
      </c>
      <c r="ER19" s="635">
        <f>'ACTA REPORTE 3ER TRI'!AB477</f>
        <v>9</v>
      </c>
      <c r="ES19" s="427">
        <f>'ACTA REPORTE 3ER TRI'!AC477</f>
        <v>9</v>
      </c>
      <c r="ET19" s="507" t="str">
        <f t="shared" si="59"/>
        <v>A-</v>
      </c>
      <c r="EU19" s="522">
        <f t="shared" si="60"/>
        <v>9</v>
      </c>
      <c r="EV19" s="285">
        <f t="shared" si="61"/>
        <v>9</v>
      </c>
      <c r="EW19" s="249">
        <f t="shared" si="62"/>
        <v>6.3</v>
      </c>
      <c r="EX19" s="251">
        <f t="shared" si="63"/>
        <v>2.6999999999999997</v>
      </c>
      <c r="EY19" s="510" t="str">
        <f t="shared" si="64"/>
        <v>A-</v>
      </c>
      <c r="EZ19" s="641">
        <f t="shared" si="65"/>
        <v>9</v>
      </c>
      <c r="FA19" s="503" t="str">
        <f t="shared" si="66"/>
        <v>A-</v>
      </c>
      <c r="FB19" s="645">
        <f t="shared" si="67"/>
        <v>9</v>
      </c>
      <c r="FC19" s="503" t="str">
        <f t="shared" si="68"/>
        <v>A-</v>
      </c>
      <c r="FD19" s="550">
        <f t="shared" si="0"/>
        <v>9</v>
      </c>
      <c r="FE19" s="564"/>
      <c r="FF19" s="565"/>
      <c r="FG19" s="566" t="str">
        <f t="shared" si="81"/>
        <v>N</v>
      </c>
      <c r="FH19" s="567"/>
      <c r="FI19" s="567"/>
      <c r="FJ19" s="566" t="str">
        <f t="shared" si="69"/>
        <v>N</v>
      </c>
      <c r="FK19" s="567"/>
      <c r="FL19" s="567"/>
      <c r="FM19" s="566" t="str">
        <f t="shared" si="70"/>
        <v>N</v>
      </c>
      <c r="FN19" s="568" t="str">
        <f t="shared" si="71"/>
        <v>N</v>
      </c>
      <c r="FO19" s="558"/>
      <c r="FP19" s="558"/>
      <c r="FQ19" s="558"/>
      <c r="FR19" s="559"/>
      <c r="FS19" s="559"/>
      <c r="FT19" s="560"/>
      <c r="FU19" s="569">
        <f t="shared" si="72"/>
        <v>0</v>
      </c>
      <c r="FV19" s="569">
        <f t="shared" si="73"/>
        <v>0</v>
      </c>
      <c r="FW19" s="569">
        <f t="shared" si="73"/>
        <v>0</v>
      </c>
      <c r="FX19" s="570">
        <f t="shared" si="74"/>
        <v>75</v>
      </c>
      <c r="FY19" s="571">
        <v>75</v>
      </c>
      <c r="FZ19" s="572"/>
      <c r="GA19" s="558"/>
      <c r="GB19" s="558"/>
      <c r="GC19" s="559"/>
      <c r="GD19" s="559"/>
      <c r="GE19" s="560"/>
      <c r="GF19" s="598">
        <f t="shared" si="75"/>
        <v>0</v>
      </c>
      <c r="GG19" s="598">
        <f t="shared" si="76"/>
        <v>0</v>
      </c>
      <c r="GH19" s="558">
        <f t="shared" si="76"/>
        <v>0</v>
      </c>
      <c r="GI19" s="599">
        <f t="shared" si="1"/>
        <v>58</v>
      </c>
      <c r="GJ19" s="600">
        <v>58</v>
      </c>
      <c r="GK19" s="572"/>
      <c r="GL19" s="558"/>
      <c r="GM19" s="558"/>
      <c r="GN19" s="559"/>
      <c r="GO19" s="559"/>
      <c r="GP19" s="560"/>
      <c r="GQ19" s="598">
        <f t="shared" si="77"/>
        <v>0</v>
      </c>
      <c r="GR19" s="598">
        <f t="shared" si="77"/>
        <v>0</v>
      </c>
      <c r="GS19" s="558">
        <f t="shared" si="77"/>
        <v>0</v>
      </c>
      <c r="GT19" s="601">
        <f t="shared" si="2"/>
        <v>67</v>
      </c>
      <c r="GU19" s="600">
        <v>67</v>
      </c>
      <c r="GV19" s="602">
        <f t="shared" si="3"/>
        <v>0</v>
      </c>
      <c r="GW19" s="603">
        <f t="shared" si="78"/>
        <v>200</v>
      </c>
      <c r="GX19" s="597">
        <f t="shared" si="79"/>
        <v>200</v>
      </c>
      <c r="GY19" s="49"/>
      <c r="GZ19" s="34"/>
      <c r="HA19" s="34"/>
      <c r="HB19" s="34"/>
    </row>
    <row r="20" spans="1:210" s="42" customFormat="1" ht="60" customHeight="1" x14ac:dyDescent="1.1000000000000001">
      <c r="A20" s="41"/>
      <c r="B20" s="536">
        <v>10</v>
      </c>
      <c r="C20" s="61">
        <f>DATOS!F17</f>
        <v>0</v>
      </c>
      <c r="D20" s="249">
        <f>'ACTA REPORTE 3ER TRI'!G22</f>
        <v>9</v>
      </c>
      <c r="E20" s="251">
        <f>'ACTA REPORTE 3ER TRI'!L22</f>
        <v>9</v>
      </c>
      <c r="F20" s="251">
        <f>'ACTA REPORTE 3ER TRI'!M22</f>
        <v>9</v>
      </c>
      <c r="G20" s="520" t="str">
        <f>'ACTA REPORTE 3ER TRI'!N22</f>
        <v>A-</v>
      </c>
      <c r="H20" s="251">
        <f>'ACTA REPORTE 3ER TRI'!T22</f>
        <v>9</v>
      </c>
      <c r="I20" s="251">
        <f>'ACTA REPORTE 3ER TRI'!Y22</f>
        <v>9</v>
      </c>
      <c r="J20" s="251">
        <f>'ACTA REPORTE 3ER TRI'!Z22</f>
        <v>9</v>
      </c>
      <c r="K20" s="521" t="str">
        <f>'ACTA REPORTE 3ER TRI'!AA22</f>
        <v>A-</v>
      </c>
      <c r="L20" s="635">
        <f>'ACTA REPORTE 3ER TRI'!AB22</f>
        <v>9</v>
      </c>
      <c r="M20" s="427">
        <f>'ACTA REPORTE 3ER TRI'!AC22</f>
        <v>9</v>
      </c>
      <c r="N20" s="507" t="str">
        <f t="shared" si="4"/>
        <v>A-</v>
      </c>
      <c r="O20" s="522">
        <f t="shared" si="5"/>
        <v>9</v>
      </c>
      <c r="P20" s="285">
        <f t="shared" si="6"/>
        <v>9</v>
      </c>
      <c r="Q20" s="249">
        <f t="shared" si="7"/>
        <v>6.3</v>
      </c>
      <c r="R20" s="251">
        <f t="shared" si="8"/>
        <v>2.6999999999999997</v>
      </c>
      <c r="S20" s="510" t="str">
        <f t="shared" si="9"/>
        <v>A-</v>
      </c>
      <c r="T20" s="641">
        <f t="shared" si="10"/>
        <v>9</v>
      </c>
      <c r="U20" s="251">
        <f>'ACTA REPORTE 3ER TRI'!G79</f>
        <v>9</v>
      </c>
      <c r="V20" s="251">
        <f>'ACTA REPORTE 3ER TRI'!L79</f>
        <v>9</v>
      </c>
      <c r="W20" s="251">
        <f>'ACTA REPORTE 3ER TRI'!M79</f>
        <v>9</v>
      </c>
      <c r="X20" s="520" t="str">
        <f>'ACTA REPORTE 3ER TRI'!N79</f>
        <v>A-</v>
      </c>
      <c r="Y20" s="251">
        <f>'ACTA REPORTE 3ER TRI'!T79</f>
        <v>9</v>
      </c>
      <c r="Z20" s="251">
        <f>'ACTA REPORTE 3ER TRI'!Y79</f>
        <v>9</v>
      </c>
      <c r="AA20" s="251">
        <f>'ACTA REPORTE 3ER TRI'!Z79</f>
        <v>9</v>
      </c>
      <c r="AB20" s="521" t="str">
        <f>'ACTA REPORTE 3ER TRI'!AA79</f>
        <v>A-</v>
      </c>
      <c r="AC20" s="635">
        <f>'ACTA REPORTE 3ER TRI'!AB79</f>
        <v>9</v>
      </c>
      <c r="AD20" s="638">
        <f>'ACTA REPORTE 3ER TRI'!AC79</f>
        <v>9</v>
      </c>
      <c r="AE20" s="507" t="str">
        <f t="shared" si="11"/>
        <v>A-</v>
      </c>
      <c r="AF20" s="522">
        <f t="shared" si="12"/>
        <v>9</v>
      </c>
      <c r="AG20" s="285">
        <f t="shared" si="13"/>
        <v>9</v>
      </c>
      <c r="AH20" s="249">
        <f t="shared" si="14"/>
        <v>6.3</v>
      </c>
      <c r="AI20" s="251">
        <f t="shared" si="15"/>
        <v>2.6999999999999997</v>
      </c>
      <c r="AJ20" s="510" t="str">
        <f t="shared" si="16"/>
        <v>A-</v>
      </c>
      <c r="AK20" s="641">
        <f t="shared" si="17"/>
        <v>9</v>
      </c>
      <c r="AL20" s="251">
        <f>'ACTA REPORTE 3ER TRI'!G136</f>
        <v>9</v>
      </c>
      <c r="AM20" s="251">
        <f>'ACTA REPORTE 3ER TRI'!L136</f>
        <v>9</v>
      </c>
      <c r="AN20" s="251">
        <f>'ACTA REPORTE 3ER TRI'!M136</f>
        <v>9</v>
      </c>
      <c r="AO20" s="520" t="str">
        <f>'ACTA REPORTE 3ER TRI'!N136</f>
        <v>A-</v>
      </c>
      <c r="AP20" s="251">
        <f>'ACTA REPORTE 3ER TRI'!T136</f>
        <v>9</v>
      </c>
      <c r="AQ20" s="251">
        <f>'ACTA REPORTE 3ER TRI'!Y136</f>
        <v>9</v>
      </c>
      <c r="AR20" s="251">
        <f>'ACTA REPORTE 3ER TRI'!Z136</f>
        <v>9</v>
      </c>
      <c r="AS20" s="521" t="str">
        <f>'ACTA REPORTE 3ER TRI'!AA136</f>
        <v>A-</v>
      </c>
      <c r="AT20" s="635">
        <f>'ACTA REPORTE 3ER TRI'!AB136</f>
        <v>9</v>
      </c>
      <c r="AU20" s="427">
        <f>'ACTA REPORTE 3ER TRI'!AB136</f>
        <v>9</v>
      </c>
      <c r="AV20" s="507" t="str">
        <f t="shared" si="18"/>
        <v>A-</v>
      </c>
      <c r="AW20" s="522">
        <f t="shared" si="80"/>
        <v>9</v>
      </c>
      <c r="AX20" s="285">
        <f t="shared" si="19"/>
        <v>9</v>
      </c>
      <c r="AY20" s="249">
        <f t="shared" si="20"/>
        <v>6.3</v>
      </c>
      <c r="AZ20" s="251">
        <f t="shared" si="21"/>
        <v>2.6999999999999997</v>
      </c>
      <c r="BA20" s="510" t="str">
        <f t="shared" si="22"/>
        <v>A-</v>
      </c>
      <c r="BB20" s="641">
        <f t="shared" si="23"/>
        <v>9</v>
      </c>
      <c r="BC20" s="251">
        <f>'ACTA REPORTE 3ER TRI'!G193</f>
        <v>9</v>
      </c>
      <c r="BD20" s="251">
        <f>'ACTA REPORTE 3ER TRI'!L193</f>
        <v>9</v>
      </c>
      <c r="BE20" s="251">
        <f>'ACTA REPORTE 3ER TRI'!M193</f>
        <v>9</v>
      </c>
      <c r="BF20" s="520" t="str">
        <f>'ACTA REPORTE 3ER TRI'!N193</f>
        <v>A-</v>
      </c>
      <c r="BG20" s="251">
        <f>'ACTA REPORTE 3ER TRI'!T193</f>
        <v>9</v>
      </c>
      <c r="BH20" s="251">
        <f>'ACTA REPORTE 3ER TRI'!Y193</f>
        <v>9</v>
      </c>
      <c r="BI20" s="251">
        <f>'ACTA REPORTE 3ER TRI'!Z193</f>
        <v>9</v>
      </c>
      <c r="BJ20" s="521" t="str">
        <f>'ACTA REPORTE 3ER TRI'!AA193</f>
        <v>A-</v>
      </c>
      <c r="BK20" s="635">
        <f>'ACTA REPORTE 3ER TRI'!AB193</f>
        <v>9</v>
      </c>
      <c r="BL20" s="427">
        <f>'ACTA REPORTE 3ER TRI'!AC193</f>
        <v>9</v>
      </c>
      <c r="BM20" s="507" t="str">
        <f t="shared" si="24"/>
        <v>A-</v>
      </c>
      <c r="BN20" s="522">
        <f t="shared" si="25"/>
        <v>9</v>
      </c>
      <c r="BO20" s="285">
        <f t="shared" si="26"/>
        <v>9</v>
      </c>
      <c r="BP20" s="249">
        <f t="shared" si="27"/>
        <v>6.3</v>
      </c>
      <c r="BQ20" s="251">
        <f t="shared" si="28"/>
        <v>2.6999999999999997</v>
      </c>
      <c r="BR20" s="510" t="str">
        <f t="shared" si="29"/>
        <v>A-</v>
      </c>
      <c r="BS20" s="641">
        <f t="shared" si="30"/>
        <v>9</v>
      </c>
      <c r="BT20" s="251">
        <f>'ACTA REPORTE 3ER TRI'!G250</f>
        <v>9</v>
      </c>
      <c r="BU20" s="251">
        <f>'ACTA REPORTE 3ER TRI'!L250</f>
        <v>9</v>
      </c>
      <c r="BV20" s="251">
        <f>'ACTA REPORTE 3ER TRI'!M250</f>
        <v>9</v>
      </c>
      <c r="BW20" s="520" t="str">
        <f>'ACTA REPORTE 3ER TRI'!N250</f>
        <v>A-</v>
      </c>
      <c r="BX20" s="251">
        <f>'ACTA REPORTE 3ER TRI'!T250</f>
        <v>9</v>
      </c>
      <c r="BY20" s="251">
        <f>'ACTA REPORTE 3ER TRI'!Y250</f>
        <v>9</v>
      </c>
      <c r="BZ20" s="251">
        <f>'ACTA REPORTE 3ER TRI'!Z250</f>
        <v>9</v>
      </c>
      <c r="CA20" s="521" t="str">
        <f>'ACTA REPORTE 3ER TRI'!AA250</f>
        <v>A-</v>
      </c>
      <c r="CB20" s="635">
        <f>'ACTA REPORTE 3ER TRI'!AB250</f>
        <v>9</v>
      </c>
      <c r="CC20" s="427">
        <f>'ACTA REPORTE 3ER TRI'!AC250</f>
        <v>9</v>
      </c>
      <c r="CD20" s="507" t="str">
        <f t="shared" si="31"/>
        <v>A-</v>
      </c>
      <c r="CE20" s="522">
        <f t="shared" si="32"/>
        <v>9</v>
      </c>
      <c r="CF20" s="285">
        <f t="shared" si="33"/>
        <v>9</v>
      </c>
      <c r="CG20" s="249">
        <f t="shared" si="34"/>
        <v>6.3</v>
      </c>
      <c r="CH20" s="251">
        <f t="shared" si="35"/>
        <v>2.6999999999999997</v>
      </c>
      <c r="CI20" s="510" t="str">
        <f t="shared" si="36"/>
        <v>A-</v>
      </c>
      <c r="CJ20" s="641">
        <f t="shared" si="37"/>
        <v>9</v>
      </c>
      <c r="CK20" s="251">
        <f>'ACTA REPORTE 3ER TRI'!G307</f>
        <v>9</v>
      </c>
      <c r="CL20" s="251">
        <f>'ACTA REPORTE 3ER TRI'!L307</f>
        <v>9</v>
      </c>
      <c r="CM20" s="251">
        <f>'ACTA REPORTE 3ER TRI'!M307</f>
        <v>9</v>
      </c>
      <c r="CN20" s="520" t="str">
        <f>'ACTA REPORTE 3ER TRI'!N307</f>
        <v>A-</v>
      </c>
      <c r="CO20" s="251">
        <f>'ACTA REPORTE 3ER TRI'!T307</f>
        <v>9</v>
      </c>
      <c r="CP20" s="251">
        <f>'ACTA REPORTE 3ER TRI'!Y307</f>
        <v>9</v>
      </c>
      <c r="CQ20" s="251">
        <f>'ACTA REPORTE 3ER TRI'!Z307</f>
        <v>9</v>
      </c>
      <c r="CR20" s="521" t="str">
        <f>'ACTA REPORTE 3ER TRI'!AA307</f>
        <v>A-</v>
      </c>
      <c r="CS20" s="635">
        <f>'ACTA REPORTE 3ER TRI'!AB307</f>
        <v>9</v>
      </c>
      <c r="CT20" s="427">
        <f>'ACTA REPORTE 3ER TRI'!AC307</f>
        <v>9</v>
      </c>
      <c r="CU20" s="507" t="str">
        <f t="shared" si="38"/>
        <v>A-</v>
      </c>
      <c r="CV20" s="522">
        <f t="shared" si="39"/>
        <v>9</v>
      </c>
      <c r="CW20" s="285">
        <f t="shared" si="40"/>
        <v>9</v>
      </c>
      <c r="CX20" s="249">
        <f t="shared" si="41"/>
        <v>6.3</v>
      </c>
      <c r="CY20" s="251">
        <f t="shared" si="42"/>
        <v>2.6999999999999997</v>
      </c>
      <c r="CZ20" s="510" t="str">
        <f t="shared" si="43"/>
        <v>A-</v>
      </c>
      <c r="DA20" s="641">
        <f t="shared" si="44"/>
        <v>9</v>
      </c>
      <c r="DB20" s="251">
        <f>'ACTA REPORTE 3ER TRI'!G364</f>
        <v>9</v>
      </c>
      <c r="DC20" s="251">
        <f>'ACTA REPORTE 3ER TRI'!L364</f>
        <v>9</v>
      </c>
      <c r="DD20" s="251">
        <f>'ACTA REPORTE 3ER TRI'!M364</f>
        <v>9</v>
      </c>
      <c r="DE20" s="520" t="str">
        <f>'ACTA REPORTE 3ER TRI'!N364</f>
        <v>A-</v>
      </c>
      <c r="DF20" s="251">
        <f>'ACTA REPORTE 3ER TRI'!T364</f>
        <v>9</v>
      </c>
      <c r="DG20" s="251">
        <f>'ACTA REPORTE 3ER TRI'!Y364</f>
        <v>9</v>
      </c>
      <c r="DH20" s="251">
        <f>'ACTA REPORTE 3ER TRI'!Z364</f>
        <v>9</v>
      </c>
      <c r="DI20" s="521" t="str">
        <f>'ACTA REPORTE 3ER TRI'!AA364</f>
        <v>A-</v>
      </c>
      <c r="DJ20" s="635">
        <f>'ACTA REPORTE 3ER TRI'!AB364</f>
        <v>9</v>
      </c>
      <c r="DK20" s="638">
        <f>'ACTA REPORTE 3ER TRI'!AC364</f>
        <v>9</v>
      </c>
      <c r="DL20" s="507" t="str">
        <f t="shared" si="45"/>
        <v>A-</v>
      </c>
      <c r="DM20" s="522">
        <f t="shared" si="46"/>
        <v>9</v>
      </c>
      <c r="DN20" s="285">
        <f t="shared" si="47"/>
        <v>9</v>
      </c>
      <c r="DO20" s="249">
        <f t="shared" si="48"/>
        <v>6.3</v>
      </c>
      <c r="DP20" s="251">
        <f t="shared" si="49"/>
        <v>2.6999999999999997</v>
      </c>
      <c r="DQ20" s="510" t="str">
        <f t="shared" si="50"/>
        <v>A-</v>
      </c>
      <c r="DR20" s="641">
        <f t="shared" si="51"/>
        <v>9</v>
      </c>
      <c r="DS20" s="251">
        <f>'ACTA REPORTE 3ER TRI'!G421</f>
        <v>9</v>
      </c>
      <c r="DT20" s="251">
        <f>'ACTA REPORTE 3ER TRI'!L421</f>
        <v>9</v>
      </c>
      <c r="DU20" s="251">
        <f>'ACTA REPORTE 3ER TRI'!M421</f>
        <v>9</v>
      </c>
      <c r="DV20" s="520" t="str">
        <f>'ACTA REPORTE 3ER TRI'!N421</f>
        <v>A-</v>
      </c>
      <c r="DW20" s="251">
        <f>'ACTA REPORTE 3ER TRI'!T421</f>
        <v>9</v>
      </c>
      <c r="DX20" s="251">
        <f>'ACTA REPORTE 3ER TRI'!Y421</f>
        <v>9</v>
      </c>
      <c r="DY20" s="251">
        <f>'ACTA REPORTE 3ER TRI'!Z421</f>
        <v>9</v>
      </c>
      <c r="DZ20" s="521" t="str">
        <f>'ACTA REPORTE 3ER TRI'!AA421</f>
        <v>A-</v>
      </c>
      <c r="EA20" s="635">
        <f>'ACTA REPORTE 3ER TRI'!AB421</f>
        <v>9</v>
      </c>
      <c r="EB20" s="638">
        <f>'ACTA REPORTE 3ER TRI'!AC421</f>
        <v>9</v>
      </c>
      <c r="EC20" s="507" t="str">
        <f t="shared" si="52"/>
        <v>A-</v>
      </c>
      <c r="ED20" s="522">
        <f t="shared" si="53"/>
        <v>9</v>
      </c>
      <c r="EE20" s="285">
        <f t="shared" si="54"/>
        <v>9</v>
      </c>
      <c r="EF20" s="249">
        <f t="shared" si="55"/>
        <v>6.3</v>
      </c>
      <c r="EG20" s="251">
        <f t="shared" si="56"/>
        <v>2.6999999999999997</v>
      </c>
      <c r="EH20" s="510" t="str">
        <f t="shared" si="57"/>
        <v>A-</v>
      </c>
      <c r="EI20" s="641">
        <f t="shared" si="58"/>
        <v>9</v>
      </c>
      <c r="EJ20" s="251">
        <f>'ACTA REPORTE 3ER TRI'!G478</f>
        <v>9</v>
      </c>
      <c r="EK20" s="251">
        <f>'ACTA REPORTE 3ER TRI'!L478</f>
        <v>9</v>
      </c>
      <c r="EL20" s="251">
        <f>'ACTA REPORTE 3ER TRI'!M478</f>
        <v>9</v>
      </c>
      <c r="EM20" s="520" t="str">
        <f>'ACTA REPORTE 3ER TRI'!N478</f>
        <v>A-</v>
      </c>
      <c r="EN20" s="251">
        <f>'ACTA REPORTE 3ER TRI'!T478</f>
        <v>9</v>
      </c>
      <c r="EO20" s="251">
        <f>'ACTA REPORTE 3ER TRI'!Y478</f>
        <v>9</v>
      </c>
      <c r="EP20" s="251">
        <f>'ACTA REPORTE 3ER TRI'!Z478</f>
        <v>9</v>
      </c>
      <c r="EQ20" s="521" t="str">
        <f>'ACTA REPORTE 3ER TRI'!AA478</f>
        <v>A-</v>
      </c>
      <c r="ER20" s="635">
        <f>'ACTA REPORTE 3ER TRI'!AB478</f>
        <v>9</v>
      </c>
      <c r="ES20" s="427">
        <f>'ACTA REPORTE 3ER TRI'!AC478</f>
        <v>9</v>
      </c>
      <c r="ET20" s="507" t="str">
        <f t="shared" si="59"/>
        <v>A-</v>
      </c>
      <c r="EU20" s="522">
        <f t="shared" si="60"/>
        <v>9</v>
      </c>
      <c r="EV20" s="285">
        <f t="shared" si="61"/>
        <v>9</v>
      </c>
      <c r="EW20" s="249">
        <f t="shared" si="62"/>
        <v>6.3</v>
      </c>
      <c r="EX20" s="251">
        <f t="shared" si="63"/>
        <v>2.6999999999999997</v>
      </c>
      <c r="EY20" s="510" t="str">
        <f t="shared" si="64"/>
        <v>A-</v>
      </c>
      <c r="EZ20" s="641">
        <f t="shared" si="65"/>
        <v>9</v>
      </c>
      <c r="FA20" s="503" t="str">
        <f t="shared" si="66"/>
        <v>A-</v>
      </c>
      <c r="FB20" s="645">
        <f t="shared" si="67"/>
        <v>9</v>
      </c>
      <c r="FC20" s="503" t="str">
        <f t="shared" si="68"/>
        <v>A-</v>
      </c>
      <c r="FD20" s="550">
        <f t="shared" si="0"/>
        <v>9</v>
      </c>
      <c r="FE20" s="564"/>
      <c r="FF20" s="565"/>
      <c r="FG20" s="566" t="str">
        <f t="shared" si="81"/>
        <v>N</v>
      </c>
      <c r="FH20" s="567"/>
      <c r="FI20" s="567"/>
      <c r="FJ20" s="566" t="str">
        <f t="shared" si="69"/>
        <v>N</v>
      </c>
      <c r="FK20" s="567"/>
      <c r="FL20" s="567"/>
      <c r="FM20" s="566" t="str">
        <f t="shared" si="70"/>
        <v>N</v>
      </c>
      <c r="FN20" s="568" t="str">
        <f t="shared" si="71"/>
        <v>N</v>
      </c>
      <c r="FO20" s="558"/>
      <c r="FP20" s="558"/>
      <c r="FQ20" s="558"/>
      <c r="FR20" s="559"/>
      <c r="FS20" s="559"/>
      <c r="FT20" s="560"/>
      <c r="FU20" s="569">
        <f t="shared" si="72"/>
        <v>0</v>
      </c>
      <c r="FV20" s="569">
        <f t="shared" si="73"/>
        <v>0</v>
      </c>
      <c r="FW20" s="569">
        <f t="shared" si="73"/>
        <v>0</v>
      </c>
      <c r="FX20" s="570">
        <f t="shared" si="74"/>
        <v>75</v>
      </c>
      <c r="FY20" s="571">
        <v>75</v>
      </c>
      <c r="FZ20" s="572"/>
      <c r="GA20" s="558"/>
      <c r="GB20" s="558"/>
      <c r="GC20" s="559"/>
      <c r="GD20" s="559"/>
      <c r="GE20" s="560"/>
      <c r="GF20" s="598">
        <f t="shared" si="75"/>
        <v>0</v>
      </c>
      <c r="GG20" s="598">
        <f t="shared" si="76"/>
        <v>0</v>
      </c>
      <c r="GH20" s="558">
        <f t="shared" si="76"/>
        <v>0</v>
      </c>
      <c r="GI20" s="599">
        <f t="shared" si="1"/>
        <v>58</v>
      </c>
      <c r="GJ20" s="600">
        <v>58</v>
      </c>
      <c r="GK20" s="572"/>
      <c r="GL20" s="558"/>
      <c r="GM20" s="558"/>
      <c r="GN20" s="559"/>
      <c r="GO20" s="559"/>
      <c r="GP20" s="560"/>
      <c r="GQ20" s="598">
        <f t="shared" si="77"/>
        <v>0</v>
      </c>
      <c r="GR20" s="598">
        <f t="shared" si="77"/>
        <v>0</v>
      </c>
      <c r="GS20" s="558">
        <f t="shared" si="77"/>
        <v>0</v>
      </c>
      <c r="GT20" s="601">
        <f t="shared" si="2"/>
        <v>67</v>
      </c>
      <c r="GU20" s="600">
        <v>67</v>
      </c>
      <c r="GV20" s="602">
        <f t="shared" si="3"/>
        <v>0</v>
      </c>
      <c r="GW20" s="603">
        <f t="shared" si="78"/>
        <v>200</v>
      </c>
      <c r="GX20" s="597">
        <f t="shared" si="79"/>
        <v>200</v>
      </c>
      <c r="GY20" s="49"/>
      <c r="GZ20" s="34"/>
      <c r="HA20" s="34"/>
      <c r="HB20" s="34"/>
    </row>
    <row r="21" spans="1:210" s="42" customFormat="1" ht="60" customHeight="1" x14ac:dyDescent="1.1000000000000001">
      <c r="A21" s="41"/>
      <c r="B21" s="536">
        <v>11</v>
      </c>
      <c r="C21" s="61">
        <f>DATOS!F18</f>
        <v>0</v>
      </c>
      <c r="D21" s="249">
        <f>'ACTA REPORTE 3ER TRI'!G23</f>
        <v>9</v>
      </c>
      <c r="E21" s="251">
        <f>'ACTA REPORTE 3ER TRI'!L23</f>
        <v>9</v>
      </c>
      <c r="F21" s="251">
        <f>'ACTA REPORTE 3ER TRI'!M23</f>
        <v>9</v>
      </c>
      <c r="G21" s="520" t="str">
        <f>'ACTA REPORTE 3ER TRI'!N23</f>
        <v>A-</v>
      </c>
      <c r="H21" s="251">
        <f>'ACTA REPORTE 3ER TRI'!T23</f>
        <v>9</v>
      </c>
      <c r="I21" s="251">
        <f>'ACTA REPORTE 3ER TRI'!Y23</f>
        <v>9</v>
      </c>
      <c r="J21" s="251">
        <f>'ACTA REPORTE 3ER TRI'!Z23</f>
        <v>9</v>
      </c>
      <c r="K21" s="521" t="str">
        <f>'ACTA REPORTE 3ER TRI'!AA23</f>
        <v>A-</v>
      </c>
      <c r="L21" s="635">
        <f>'ACTA REPORTE 3ER TRI'!AB23</f>
        <v>9</v>
      </c>
      <c r="M21" s="427">
        <f>'ACTA REPORTE 3ER TRI'!AC23</f>
        <v>9</v>
      </c>
      <c r="N21" s="507" t="str">
        <f t="shared" si="4"/>
        <v>A-</v>
      </c>
      <c r="O21" s="522">
        <f t="shared" si="5"/>
        <v>9</v>
      </c>
      <c r="P21" s="285">
        <f t="shared" si="6"/>
        <v>9</v>
      </c>
      <c r="Q21" s="249">
        <f t="shared" si="7"/>
        <v>6.3</v>
      </c>
      <c r="R21" s="251">
        <f t="shared" si="8"/>
        <v>2.6999999999999997</v>
      </c>
      <c r="S21" s="510" t="str">
        <f t="shared" si="9"/>
        <v>A-</v>
      </c>
      <c r="T21" s="641">
        <f t="shared" si="10"/>
        <v>9</v>
      </c>
      <c r="U21" s="251">
        <f>'ACTA REPORTE 3ER TRI'!G80</f>
        <v>9</v>
      </c>
      <c r="V21" s="251">
        <f>'ACTA REPORTE 3ER TRI'!L80</f>
        <v>9</v>
      </c>
      <c r="W21" s="251">
        <f>'ACTA REPORTE 3ER TRI'!M80</f>
        <v>9</v>
      </c>
      <c r="X21" s="520" t="str">
        <f>'ACTA REPORTE 3ER TRI'!N80</f>
        <v>A-</v>
      </c>
      <c r="Y21" s="251">
        <f>'ACTA REPORTE 3ER TRI'!T80</f>
        <v>9</v>
      </c>
      <c r="Z21" s="251">
        <f>'ACTA REPORTE 3ER TRI'!Y80</f>
        <v>9</v>
      </c>
      <c r="AA21" s="251">
        <f>'ACTA REPORTE 3ER TRI'!Z80</f>
        <v>9</v>
      </c>
      <c r="AB21" s="521" t="str">
        <f>'ACTA REPORTE 3ER TRI'!AA80</f>
        <v>A-</v>
      </c>
      <c r="AC21" s="635">
        <f>'ACTA REPORTE 3ER TRI'!AB80</f>
        <v>9</v>
      </c>
      <c r="AD21" s="638">
        <f>'ACTA REPORTE 3ER TRI'!AC80</f>
        <v>9</v>
      </c>
      <c r="AE21" s="507" t="str">
        <f t="shared" si="11"/>
        <v>A-</v>
      </c>
      <c r="AF21" s="522">
        <f t="shared" si="12"/>
        <v>9</v>
      </c>
      <c r="AG21" s="285">
        <f t="shared" si="13"/>
        <v>9</v>
      </c>
      <c r="AH21" s="249">
        <f t="shared" si="14"/>
        <v>6.3</v>
      </c>
      <c r="AI21" s="251">
        <f t="shared" si="15"/>
        <v>2.6999999999999997</v>
      </c>
      <c r="AJ21" s="510" t="str">
        <f t="shared" si="16"/>
        <v>A-</v>
      </c>
      <c r="AK21" s="641">
        <f t="shared" si="17"/>
        <v>9</v>
      </c>
      <c r="AL21" s="251">
        <f>'ACTA REPORTE 3ER TRI'!G137</f>
        <v>9</v>
      </c>
      <c r="AM21" s="251">
        <f>'ACTA REPORTE 3ER TRI'!L137</f>
        <v>9</v>
      </c>
      <c r="AN21" s="251">
        <f>'ACTA REPORTE 3ER TRI'!M137</f>
        <v>9</v>
      </c>
      <c r="AO21" s="520" t="str">
        <f>'ACTA REPORTE 3ER TRI'!N137</f>
        <v>A-</v>
      </c>
      <c r="AP21" s="251">
        <f>'ACTA REPORTE 3ER TRI'!T137</f>
        <v>9</v>
      </c>
      <c r="AQ21" s="251">
        <f>'ACTA REPORTE 3ER TRI'!Y137</f>
        <v>9</v>
      </c>
      <c r="AR21" s="251">
        <f>'ACTA REPORTE 3ER TRI'!Z137</f>
        <v>9</v>
      </c>
      <c r="AS21" s="521" t="str">
        <f>'ACTA REPORTE 3ER TRI'!AA137</f>
        <v>A-</v>
      </c>
      <c r="AT21" s="635">
        <f>'ACTA REPORTE 3ER TRI'!AB137</f>
        <v>9</v>
      </c>
      <c r="AU21" s="427">
        <f>'ACTA REPORTE 3ER TRI'!AB137</f>
        <v>9</v>
      </c>
      <c r="AV21" s="507" t="str">
        <f t="shared" si="18"/>
        <v>A-</v>
      </c>
      <c r="AW21" s="522">
        <f t="shared" si="80"/>
        <v>9</v>
      </c>
      <c r="AX21" s="285">
        <f t="shared" si="19"/>
        <v>9</v>
      </c>
      <c r="AY21" s="249">
        <f t="shared" si="20"/>
        <v>6.3</v>
      </c>
      <c r="AZ21" s="251">
        <f t="shared" si="21"/>
        <v>2.6999999999999997</v>
      </c>
      <c r="BA21" s="510" t="str">
        <f t="shared" si="22"/>
        <v>A-</v>
      </c>
      <c r="BB21" s="641">
        <f t="shared" si="23"/>
        <v>9</v>
      </c>
      <c r="BC21" s="251">
        <f>'ACTA REPORTE 3ER TRI'!G194</f>
        <v>9</v>
      </c>
      <c r="BD21" s="251">
        <f>'ACTA REPORTE 3ER TRI'!L194</f>
        <v>9</v>
      </c>
      <c r="BE21" s="251">
        <f>'ACTA REPORTE 3ER TRI'!M194</f>
        <v>9</v>
      </c>
      <c r="BF21" s="520" t="str">
        <f>'ACTA REPORTE 3ER TRI'!N194</f>
        <v>A-</v>
      </c>
      <c r="BG21" s="251">
        <f>'ACTA REPORTE 3ER TRI'!T194</f>
        <v>9</v>
      </c>
      <c r="BH21" s="251">
        <f>'ACTA REPORTE 3ER TRI'!Y194</f>
        <v>9</v>
      </c>
      <c r="BI21" s="251">
        <f>'ACTA REPORTE 3ER TRI'!Z194</f>
        <v>9</v>
      </c>
      <c r="BJ21" s="521" t="str">
        <f>'ACTA REPORTE 3ER TRI'!AA194</f>
        <v>A-</v>
      </c>
      <c r="BK21" s="635">
        <f>'ACTA REPORTE 3ER TRI'!AB194</f>
        <v>9</v>
      </c>
      <c r="BL21" s="427">
        <f>'ACTA REPORTE 3ER TRI'!AC194</f>
        <v>9</v>
      </c>
      <c r="BM21" s="507" t="str">
        <f t="shared" si="24"/>
        <v>A-</v>
      </c>
      <c r="BN21" s="522">
        <f t="shared" si="25"/>
        <v>9</v>
      </c>
      <c r="BO21" s="285">
        <f t="shared" si="26"/>
        <v>9</v>
      </c>
      <c r="BP21" s="249">
        <f t="shared" si="27"/>
        <v>6.3</v>
      </c>
      <c r="BQ21" s="251">
        <f t="shared" si="28"/>
        <v>2.6999999999999997</v>
      </c>
      <c r="BR21" s="510" t="str">
        <f t="shared" si="29"/>
        <v>A-</v>
      </c>
      <c r="BS21" s="641">
        <f t="shared" si="30"/>
        <v>9</v>
      </c>
      <c r="BT21" s="251">
        <f>'ACTA REPORTE 3ER TRI'!G251</f>
        <v>9</v>
      </c>
      <c r="BU21" s="251">
        <f>'ACTA REPORTE 3ER TRI'!L251</f>
        <v>9</v>
      </c>
      <c r="BV21" s="251">
        <f>'ACTA REPORTE 3ER TRI'!M251</f>
        <v>9</v>
      </c>
      <c r="BW21" s="520" t="str">
        <f>'ACTA REPORTE 3ER TRI'!N251</f>
        <v>A-</v>
      </c>
      <c r="BX21" s="251">
        <f>'ACTA REPORTE 3ER TRI'!T251</f>
        <v>9</v>
      </c>
      <c r="BY21" s="251">
        <f>'ACTA REPORTE 3ER TRI'!Y251</f>
        <v>9</v>
      </c>
      <c r="BZ21" s="251">
        <f>'ACTA REPORTE 3ER TRI'!Z251</f>
        <v>9</v>
      </c>
      <c r="CA21" s="521" t="str">
        <f>'ACTA REPORTE 3ER TRI'!AA251</f>
        <v>A-</v>
      </c>
      <c r="CB21" s="635">
        <f>'ACTA REPORTE 3ER TRI'!AB251</f>
        <v>9</v>
      </c>
      <c r="CC21" s="427">
        <f>'ACTA REPORTE 3ER TRI'!AC251</f>
        <v>9</v>
      </c>
      <c r="CD21" s="507" t="str">
        <f t="shared" si="31"/>
        <v>A-</v>
      </c>
      <c r="CE21" s="522">
        <f t="shared" si="32"/>
        <v>9</v>
      </c>
      <c r="CF21" s="285">
        <f t="shared" si="33"/>
        <v>9</v>
      </c>
      <c r="CG21" s="249">
        <f t="shared" si="34"/>
        <v>6.3</v>
      </c>
      <c r="CH21" s="251">
        <f t="shared" si="35"/>
        <v>2.6999999999999997</v>
      </c>
      <c r="CI21" s="510" t="str">
        <f t="shared" si="36"/>
        <v>A-</v>
      </c>
      <c r="CJ21" s="641">
        <f t="shared" si="37"/>
        <v>9</v>
      </c>
      <c r="CK21" s="251">
        <f>'ACTA REPORTE 3ER TRI'!G308</f>
        <v>9</v>
      </c>
      <c r="CL21" s="251">
        <f>'ACTA REPORTE 3ER TRI'!L308</f>
        <v>9</v>
      </c>
      <c r="CM21" s="251">
        <f>'ACTA REPORTE 3ER TRI'!M308</f>
        <v>9</v>
      </c>
      <c r="CN21" s="520" t="str">
        <f>'ACTA REPORTE 3ER TRI'!N308</f>
        <v>A-</v>
      </c>
      <c r="CO21" s="251">
        <f>'ACTA REPORTE 3ER TRI'!T308</f>
        <v>9</v>
      </c>
      <c r="CP21" s="251">
        <f>'ACTA REPORTE 3ER TRI'!Y308</f>
        <v>9</v>
      </c>
      <c r="CQ21" s="251">
        <f>'ACTA REPORTE 3ER TRI'!Z308</f>
        <v>9</v>
      </c>
      <c r="CR21" s="521" t="str">
        <f>'ACTA REPORTE 3ER TRI'!AA308</f>
        <v>A-</v>
      </c>
      <c r="CS21" s="635">
        <f>'ACTA REPORTE 3ER TRI'!AB308</f>
        <v>9</v>
      </c>
      <c r="CT21" s="427">
        <f>'ACTA REPORTE 3ER TRI'!AC308</f>
        <v>9</v>
      </c>
      <c r="CU21" s="507" t="str">
        <f t="shared" si="38"/>
        <v>A-</v>
      </c>
      <c r="CV21" s="522">
        <f t="shared" si="39"/>
        <v>9</v>
      </c>
      <c r="CW21" s="285">
        <f t="shared" si="40"/>
        <v>9</v>
      </c>
      <c r="CX21" s="249">
        <f t="shared" si="41"/>
        <v>6.3</v>
      </c>
      <c r="CY21" s="251">
        <f t="shared" si="42"/>
        <v>2.6999999999999997</v>
      </c>
      <c r="CZ21" s="510" t="str">
        <f t="shared" si="43"/>
        <v>A-</v>
      </c>
      <c r="DA21" s="641">
        <f t="shared" si="44"/>
        <v>9</v>
      </c>
      <c r="DB21" s="251">
        <f>'ACTA REPORTE 3ER TRI'!G365</f>
        <v>9</v>
      </c>
      <c r="DC21" s="251">
        <f>'ACTA REPORTE 3ER TRI'!L365</f>
        <v>9</v>
      </c>
      <c r="DD21" s="251">
        <f>'ACTA REPORTE 3ER TRI'!M365</f>
        <v>9</v>
      </c>
      <c r="DE21" s="520" t="str">
        <f>'ACTA REPORTE 3ER TRI'!N365</f>
        <v>A-</v>
      </c>
      <c r="DF21" s="251">
        <f>'ACTA REPORTE 3ER TRI'!T365</f>
        <v>9</v>
      </c>
      <c r="DG21" s="251">
        <f>'ACTA REPORTE 3ER TRI'!Y365</f>
        <v>9</v>
      </c>
      <c r="DH21" s="251">
        <f>'ACTA REPORTE 3ER TRI'!Z365</f>
        <v>9</v>
      </c>
      <c r="DI21" s="521" t="str">
        <f>'ACTA REPORTE 3ER TRI'!AA365</f>
        <v>A-</v>
      </c>
      <c r="DJ21" s="635">
        <f>'ACTA REPORTE 3ER TRI'!AB365</f>
        <v>9</v>
      </c>
      <c r="DK21" s="638">
        <f>'ACTA REPORTE 3ER TRI'!AC365</f>
        <v>9</v>
      </c>
      <c r="DL21" s="507" t="str">
        <f t="shared" si="45"/>
        <v>A-</v>
      </c>
      <c r="DM21" s="522">
        <f t="shared" si="46"/>
        <v>9</v>
      </c>
      <c r="DN21" s="285">
        <f t="shared" si="47"/>
        <v>9</v>
      </c>
      <c r="DO21" s="249">
        <f t="shared" si="48"/>
        <v>6.3</v>
      </c>
      <c r="DP21" s="251">
        <f t="shared" si="49"/>
        <v>2.6999999999999997</v>
      </c>
      <c r="DQ21" s="510" t="str">
        <f t="shared" si="50"/>
        <v>A-</v>
      </c>
      <c r="DR21" s="641">
        <f t="shared" si="51"/>
        <v>9</v>
      </c>
      <c r="DS21" s="251">
        <f>'ACTA REPORTE 3ER TRI'!G422</f>
        <v>9</v>
      </c>
      <c r="DT21" s="251">
        <f>'ACTA REPORTE 3ER TRI'!L422</f>
        <v>9</v>
      </c>
      <c r="DU21" s="251">
        <f>'ACTA REPORTE 3ER TRI'!M422</f>
        <v>9</v>
      </c>
      <c r="DV21" s="520" t="str">
        <f>'ACTA REPORTE 3ER TRI'!N422</f>
        <v>A-</v>
      </c>
      <c r="DW21" s="251">
        <f>'ACTA REPORTE 3ER TRI'!T422</f>
        <v>9</v>
      </c>
      <c r="DX21" s="251">
        <f>'ACTA REPORTE 3ER TRI'!Y422</f>
        <v>9</v>
      </c>
      <c r="DY21" s="251">
        <f>'ACTA REPORTE 3ER TRI'!Z422</f>
        <v>9</v>
      </c>
      <c r="DZ21" s="521" t="str">
        <f>'ACTA REPORTE 3ER TRI'!AA422</f>
        <v>A-</v>
      </c>
      <c r="EA21" s="635">
        <f>'ACTA REPORTE 3ER TRI'!AB422</f>
        <v>9</v>
      </c>
      <c r="EB21" s="638">
        <f>'ACTA REPORTE 3ER TRI'!AC422</f>
        <v>9</v>
      </c>
      <c r="EC21" s="507" t="str">
        <f t="shared" si="52"/>
        <v>A-</v>
      </c>
      <c r="ED21" s="522">
        <f t="shared" si="53"/>
        <v>9</v>
      </c>
      <c r="EE21" s="285">
        <f t="shared" si="54"/>
        <v>9</v>
      </c>
      <c r="EF21" s="249">
        <f t="shared" si="55"/>
        <v>6.3</v>
      </c>
      <c r="EG21" s="251">
        <f t="shared" si="56"/>
        <v>2.6999999999999997</v>
      </c>
      <c r="EH21" s="510" t="str">
        <f t="shared" si="57"/>
        <v>A-</v>
      </c>
      <c r="EI21" s="641">
        <f t="shared" si="58"/>
        <v>9</v>
      </c>
      <c r="EJ21" s="251">
        <f>'ACTA REPORTE 3ER TRI'!G479</f>
        <v>9</v>
      </c>
      <c r="EK21" s="251">
        <f>'ACTA REPORTE 3ER TRI'!L479</f>
        <v>9</v>
      </c>
      <c r="EL21" s="251">
        <f>'ACTA REPORTE 3ER TRI'!M479</f>
        <v>9</v>
      </c>
      <c r="EM21" s="520" t="str">
        <f>'ACTA REPORTE 3ER TRI'!N479</f>
        <v>A-</v>
      </c>
      <c r="EN21" s="251">
        <f>'ACTA REPORTE 3ER TRI'!T479</f>
        <v>9</v>
      </c>
      <c r="EO21" s="251">
        <f>'ACTA REPORTE 3ER TRI'!Y479</f>
        <v>9</v>
      </c>
      <c r="EP21" s="251">
        <f>'ACTA REPORTE 3ER TRI'!Z479</f>
        <v>9</v>
      </c>
      <c r="EQ21" s="521" t="str">
        <f>'ACTA REPORTE 3ER TRI'!AA479</f>
        <v>A-</v>
      </c>
      <c r="ER21" s="635">
        <f>'ACTA REPORTE 3ER TRI'!AB479</f>
        <v>9</v>
      </c>
      <c r="ES21" s="427">
        <f>'ACTA REPORTE 3ER TRI'!AC479</f>
        <v>9</v>
      </c>
      <c r="ET21" s="507" t="str">
        <f t="shared" si="59"/>
        <v>A-</v>
      </c>
      <c r="EU21" s="522">
        <f t="shared" si="60"/>
        <v>9</v>
      </c>
      <c r="EV21" s="285">
        <f t="shared" si="61"/>
        <v>9</v>
      </c>
      <c r="EW21" s="249">
        <f t="shared" si="62"/>
        <v>6.3</v>
      </c>
      <c r="EX21" s="251">
        <f t="shared" si="63"/>
        <v>2.6999999999999997</v>
      </c>
      <c r="EY21" s="510" t="str">
        <f t="shared" si="64"/>
        <v>A-</v>
      </c>
      <c r="EZ21" s="641">
        <f t="shared" si="65"/>
        <v>9</v>
      </c>
      <c r="FA21" s="503" t="str">
        <f t="shared" si="66"/>
        <v>A-</v>
      </c>
      <c r="FB21" s="645">
        <f t="shared" si="67"/>
        <v>9</v>
      </c>
      <c r="FC21" s="503" t="str">
        <f t="shared" si="68"/>
        <v>A-</v>
      </c>
      <c r="FD21" s="550">
        <f t="shared" si="0"/>
        <v>9</v>
      </c>
      <c r="FE21" s="564"/>
      <c r="FF21" s="565"/>
      <c r="FG21" s="566" t="str">
        <f t="shared" si="81"/>
        <v>N</v>
      </c>
      <c r="FH21" s="567"/>
      <c r="FI21" s="567"/>
      <c r="FJ21" s="566" t="str">
        <f t="shared" si="69"/>
        <v>N</v>
      </c>
      <c r="FK21" s="567"/>
      <c r="FL21" s="567"/>
      <c r="FM21" s="566" t="str">
        <f t="shared" si="70"/>
        <v>N</v>
      </c>
      <c r="FN21" s="568" t="str">
        <f t="shared" si="71"/>
        <v>N</v>
      </c>
      <c r="FO21" s="558"/>
      <c r="FP21" s="558"/>
      <c r="FQ21" s="558"/>
      <c r="FR21" s="559"/>
      <c r="FS21" s="559"/>
      <c r="FT21" s="560"/>
      <c r="FU21" s="569">
        <f t="shared" si="72"/>
        <v>0</v>
      </c>
      <c r="FV21" s="569">
        <f t="shared" si="73"/>
        <v>0</v>
      </c>
      <c r="FW21" s="569">
        <f t="shared" si="73"/>
        <v>0</v>
      </c>
      <c r="FX21" s="570">
        <f t="shared" si="74"/>
        <v>75</v>
      </c>
      <c r="FY21" s="571">
        <v>75</v>
      </c>
      <c r="FZ21" s="572"/>
      <c r="GA21" s="558"/>
      <c r="GB21" s="558"/>
      <c r="GC21" s="559"/>
      <c r="GD21" s="559"/>
      <c r="GE21" s="560"/>
      <c r="GF21" s="598">
        <f t="shared" si="75"/>
        <v>0</v>
      </c>
      <c r="GG21" s="598">
        <f t="shared" si="76"/>
        <v>0</v>
      </c>
      <c r="GH21" s="558">
        <f t="shared" si="76"/>
        <v>0</v>
      </c>
      <c r="GI21" s="599">
        <f t="shared" si="1"/>
        <v>58</v>
      </c>
      <c r="GJ21" s="600">
        <v>58</v>
      </c>
      <c r="GK21" s="572"/>
      <c r="GL21" s="558"/>
      <c r="GM21" s="558"/>
      <c r="GN21" s="559"/>
      <c r="GO21" s="559"/>
      <c r="GP21" s="560"/>
      <c r="GQ21" s="598">
        <f t="shared" si="77"/>
        <v>0</v>
      </c>
      <c r="GR21" s="598">
        <f t="shared" si="77"/>
        <v>0</v>
      </c>
      <c r="GS21" s="558">
        <f t="shared" si="77"/>
        <v>0</v>
      </c>
      <c r="GT21" s="601">
        <f t="shared" si="2"/>
        <v>67</v>
      </c>
      <c r="GU21" s="600">
        <v>67</v>
      </c>
      <c r="GV21" s="602">
        <f t="shared" si="3"/>
        <v>0</v>
      </c>
      <c r="GW21" s="603">
        <f t="shared" si="78"/>
        <v>200</v>
      </c>
      <c r="GX21" s="597">
        <f t="shared" si="79"/>
        <v>200</v>
      </c>
      <c r="GY21" s="49"/>
      <c r="GZ21" s="34"/>
      <c r="HA21" s="34"/>
      <c r="HB21" s="34"/>
    </row>
    <row r="22" spans="1:210" s="42" customFormat="1" ht="60" customHeight="1" x14ac:dyDescent="1.1000000000000001">
      <c r="A22" s="41"/>
      <c r="B22" s="536">
        <v>12</v>
      </c>
      <c r="C22" s="61">
        <f>DATOS!F19</f>
        <v>0</v>
      </c>
      <c r="D22" s="249">
        <f>'ACTA REPORTE 3ER TRI'!G24</f>
        <v>8</v>
      </c>
      <c r="E22" s="251">
        <f>'ACTA REPORTE 3ER TRI'!L24</f>
        <v>8</v>
      </c>
      <c r="F22" s="251">
        <f>'ACTA REPORTE 3ER TRI'!M24</f>
        <v>8</v>
      </c>
      <c r="G22" s="520" t="str">
        <f>'ACTA REPORTE 3ER TRI'!N24</f>
        <v>B+</v>
      </c>
      <c r="H22" s="251">
        <f>'ACTA REPORTE 3ER TRI'!T24</f>
        <v>8</v>
      </c>
      <c r="I22" s="251">
        <f>'ACTA REPORTE 3ER TRI'!Y24</f>
        <v>8</v>
      </c>
      <c r="J22" s="251">
        <f>'ACTA REPORTE 3ER TRI'!Z24</f>
        <v>8</v>
      </c>
      <c r="K22" s="521" t="str">
        <f>'ACTA REPORTE 3ER TRI'!AA24</f>
        <v>B+</v>
      </c>
      <c r="L22" s="635">
        <f>'ACTA REPORTE 3ER TRI'!AB24</f>
        <v>8</v>
      </c>
      <c r="M22" s="427">
        <f>'ACTA REPORTE 3ER TRI'!AC24</f>
        <v>8</v>
      </c>
      <c r="N22" s="507" t="str">
        <f t="shared" si="4"/>
        <v>B+</v>
      </c>
      <c r="O22" s="522">
        <f t="shared" si="5"/>
        <v>8</v>
      </c>
      <c r="P22" s="285">
        <f t="shared" si="6"/>
        <v>8</v>
      </c>
      <c r="Q22" s="249">
        <f t="shared" si="7"/>
        <v>5.6</v>
      </c>
      <c r="R22" s="251">
        <f t="shared" si="8"/>
        <v>2.4</v>
      </c>
      <c r="S22" s="510" t="str">
        <f t="shared" si="9"/>
        <v>B+</v>
      </c>
      <c r="T22" s="641">
        <f t="shared" si="10"/>
        <v>8</v>
      </c>
      <c r="U22" s="251">
        <f>'ACTA REPORTE 3ER TRI'!G81</f>
        <v>8</v>
      </c>
      <c r="V22" s="251">
        <f>'ACTA REPORTE 3ER TRI'!L81</f>
        <v>8</v>
      </c>
      <c r="W22" s="251">
        <f>'ACTA REPORTE 3ER TRI'!M81</f>
        <v>8</v>
      </c>
      <c r="X22" s="520" t="str">
        <f>'ACTA REPORTE 3ER TRI'!N81</f>
        <v>B+</v>
      </c>
      <c r="Y22" s="251">
        <f>'ACTA REPORTE 3ER TRI'!T81</f>
        <v>8</v>
      </c>
      <c r="Z22" s="251">
        <f>'ACTA REPORTE 3ER TRI'!Y81</f>
        <v>8</v>
      </c>
      <c r="AA22" s="251">
        <f>'ACTA REPORTE 3ER TRI'!Z81</f>
        <v>8</v>
      </c>
      <c r="AB22" s="521" t="str">
        <f>'ACTA REPORTE 3ER TRI'!AA81</f>
        <v>B+</v>
      </c>
      <c r="AC22" s="635">
        <f>'ACTA REPORTE 3ER TRI'!AB81</f>
        <v>8</v>
      </c>
      <c r="AD22" s="638">
        <f>'ACTA REPORTE 3ER TRI'!AC81</f>
        <v>8</v>
      </c>
      <c r="AE22" s="507" t="str">
        <f t="shared" si="11"/>
        <v>B+</v>
      </c>
      <c r="AF22" s="522">
        <f t="shared" si="12"/>
        <v>8</v>
      </c>
      <c r="AG22" s="285">
        <f t="shared" si="13"/>
        <v>8</v>
      </c>
      <c r="AH22" s="249">
        <f t="shared" si="14"/>
        <v>5.6</v>
      </c>
      <c r="AI22" s="251">
        <f t="shared" si="15"/>
        <v>2.4</v>
      </c>
      <c r="AJ22" s="510" t="str">
        <f t="shared" si="16"/>
        <v>B+</v>
      </c>
      <c r="AK22" s="641">
        <f t="shared" si="17"/>
        <v>8</v>
      </c>
      <c r="AL22" s="251">
        <f>'ACTA REPORTE 3ER TRI'!G138</f>
        <v>8</v>
      </c>
      <c r="AM22" s="251">
        <f>'ACTA REPORTE 3ER TRI'!L138</f>
        <v>8</v>
      </c>
      <c r="AN22" s="251">
        <f>'ACTA REPORTE 3ER TRI'!M138</f>
        <v>8</v>
      </c>
      <c r="AO22" s="520" t="str">
        <f>'ACTA REPORTE 3ER TRI'!N138</f>
        <v>B+</v>
      </c>
      <c r="AP22" s="251">
        <f>'ACTA REPORTE 3ER TRI'!T138</f>
        <v>8</v>
      </c>
      <c r="AQ22" s="251">
        <f>'ACTA REPORTE 3ER TRI'!Y138</f>
        <v>8</v>
      </c>
      <c r="AR22" s="251">
        <f>'ACTA REPORTE 3ER TRI'!Z138</f>
        <v>8</v>
      </c>
      <c r="AS22" s="521" t="str">
        <f>'ACTA REPORTE 3ER TRI'!AA138</f>
        <v>B+</v>
      </c>
      <c r="AT22" s="635">
        <f>'ACTA REPORTE 3ER TRI'!AB138</f>
        <v>8</v>
      </c>
      <c r="AU22" s="427">
        <f>'ACTA REPORTE 3ER TRI'!AB138</f>
        <v>8</v>
      </c>
      <c r="AV22" s="507" t="str">
        <f t="shared" si="18"/>
        <v>B+</v>
      </c>
      <c r="AW22" s="522">
        <f t="shared" si="80"/>
        <v>8</v>
      </c>
      <c r="AX22" s="285">
        <f t="shared" si="19"/>
        <v>8</v>
      </c>
      <c r="AY22" s="249">
        <f t="shared" si="20"/>
        <v>5.6</v>
      </c>
      <c r="AZ22" s="251">
        <f t="shared" si="21"/>
        <v>2.4</v>
      </c>
      <c r="BA22" s="510" t="str">
        <f t="shared" si="22"/>
        <v>B+</v>
      </c>
      <c r="BB22" s="641">
        <f t="shared" si="23"/>
        <v>8</v>
      </c>
      <c r="BC22" s="251">
        <f>'ACTA REPORTE 3ER TRI'!G195</f>
        <v>8</v>
      </c>
      <c r="BD22" s="251">
        <f>'ACTA REPORTE 3ER TRI'!L195</f>
        <v>8</v>
      </c>
      <c r="BE22" s="251">
        <f>'ACTA REPORTE 3ER TRI'!M195</f>
        <v>8</v>
      </c>
      <c r="BF22" s="520" t="str">
        <f>'ACTA REPORTE 3ER TRI'!N195</f>
        <v>B+</v>
      </c>
      <c r="BG22" s="251">
        <f>'ACTA REPORTE 3ER TRI'!T195</f>
        <v>8</v>
      </c>
      <c r="BH22" s="251">
        <f>'ACTA REPORTE 3ER TRI'!Y195</f>
        <v>8</v>
      </c>
      <c r="BI22" s="251">
        <f>'ACTA REPORTE 3ER TRI'!Z195</f>
        <v>8</v>
      </c>
      <c r="BJ22" s="521" t="str">
        <f>'ACTA REPORTE 3ER TRI'!AA195</f>
        <v>B+</v>
      </c>
      <c r="BK22" s="635">
        <f>'ACTA REPORTE 3ER TRI'!AB195</f>
        <v>8</v>
      </c>
      <c r="BL22" s="427">
        <f>'ACTA REPORTE 3ER TRI'!AC195</f>
        <v>8</v>
      </c>
      <c r="BM22" s="507" t="str">
        <f t="shared" si="24"/>
        <v>B+</v>
      </c>
      <c r="BN22" s="522">
        <f t="shared" si="25"/>
        <v>8</v>
      </c>
      <c r="BO22" s="285">
        <f t="shared" si="26"/>
        <v>8</v>
      </c>
      <c r="BP22" s="249">
        <f t="shared" si="27"/>
        <v>5.6</v>
      </c>
      <c r="BQ22" s="251">
        <f t="shared" si="28"/>
        <v>2.4</v>
      </c>
      <c r="BR22" s="510" t="str">
        <f t="shared" si="29"/>
        <v>B+</v>
      </c>
      <c r="BS22" s="641">
        <f t="shared" si="30"/>
        <v>8</v>
      </c>
      <c r="BT22" s="251">
        <f>'ACTA REPORTE 3ER TRI'!G252</f>
        <v>8</v>
      </c>
      <c r="BU22" s="251">
        <f>'ACTA REPORTE 3ER TRI'!L252</f>
        <v>8</v>
      </c>
      <c r="BV22" s="251">
        <f>'ACTA REPORTE 3ER TRI'!M252</f>
        <v>8</v>
      </c>
      <c r="BW22" s="520" t="str">
        <f>'ACTA REPORTE 3ER TRI'!N252</f>
        <v>B+</v>
      </c>
      <c r="BX22" s="251">
        <f>'ACTA REPORTE 3ER TRI'!T252</f>
        <v>8</v>
      </c>
      <c r="BY22" s="251">
        <f>'ACTA REPORTE 3ER TRI'!Y252</f>
        <v>8</v>
      </c>
      <c r="BZ22" s="251">
        <f>'ACTA REPORTE 3ER TRI'!Z252</f>
        <v>8</v>
      </c>
      <c r="CA22" s="521" t="str">
        <f>'ACTA REPORTE 3ER TRI'!AA252</f>
        <v>B+</v>
      </c>
      <c r="CB22" s="635">
        <f>'ACTA REPORTE 3ER TRI'!AB252</f>
        <v>8</v>
      </c>
      <c r="CC22" s="427">
        <f>'ACTA REPORTE 3ER TRI'!AC252</f>
        <v>8</v>
      </c>
      <c r="CD22" s="507" t="str">
        <f t="shared" si="31"/>
        <v>B+</v>
      </c>
      <c r="CE22" s="522">
        <f t="shared" si="32"/>
        <v>8</v>
      </c>
      <c r="CF22" s="285">
        <f t="shared" si="33"/>
        <v>8</v>
      </c>
      <c r="CG22" s="249">
        <f t="shared" si="34"/>
        <v>5.6</v>
      </c>
      <c r="CH22" s="251">
        <f t="shared" si="35"/>
        <v>2.4</v>
      </c>
      <c r="CI22" s="510" t="str">
        <f t="shared" si="36"/>
        <v>B+</v>
      </c>
      <c r="CJ22" s="641">
        <f t="shared" si="37"/>
        <v>8</v>
      </c>
      <c r="CK22" s="251">
        <f>'ACTA REPORTE 3ER TRI'!G309</f>
        <v>8</v>
      </c>
      <c r="CL22" s="251">
        <f>'ACTA REPORTE 3ER TRI'!L309</f>
        <v>8</v>
      </c>
      <c r="CM22" s="251">
        <f>'ACTA REPORTE 3ER TRI'!M309</f>
        <v>8</v>
      </c>
      <c r="CN22" s="520" t="str">
        <f>'ACTA REPORTE 3ER TRI'!N309</f>
        <v>B+</v>
      </c>
      <c r="CO22" s="251">
        <f>'ACTA REPORTE 3ER TRI'!T309</f>
        <v>8</v>
      </c>
      <c r="CP22" s="251">
        <f>'ACTA REPORTE 3ER TRI'!Y309</f>
        <v>8</v>
      </c>
      <c r="CQ22" s="251">
        <f>'ACTA REPORTE 3ER TRI'!Z309</f>
        <v>8</v>
      </c>
      <c r="CR22" s="521" t="str">
        <f>'ACTA REPORTE 3ER TRI'!AA309</f>
        <v>B+</v>
      </c>
      <c r="CS22" s="635">
        <f>'ACTA REPORTE 3ER TRI'!AB309</f>
        <v>8</v>
      </c>
      <c r="CT22" s="427">
        <f>'ACTA REPORTE 3ER TRI'!AC309</f>
        <v>8</v>
      </c>
      <c r="CU22" s="507" t="str">
        <f t="shared" si="38"/>
        <v>B+</v>
      </c>
      <c r="CV22" s="522">
        <f t="shared" si="39"/>
        <v>8</v>
      </c>
      <c r="CW22" s="285">
        <f t="shared" si="40"/>
        <v>8</v>
      </c>
      <c r="CX22" s="249">
        <f t="shared" si="41"/>
        <v>5.6</v>
      </c>
      <c r="CY22" s="251">
        <f t="shared" si="42"/>
        <v>2.4</v>
      </c>
      <c r="CZ22" s="510" t="str">
        <f t="shared" si="43"/>
        <v>B+</v>
      </c>
      <c r="DA22" s="641">
        <f t="shared" si="44"/>
        <v>8</v>
      </c>
      <c r="DB22" s="251">
        <f>'ACTA REPORTE 3ER TRI'!G366</f>
        <v>8</v>
      </c>
      <c r="DC22" s="251">
        <f>'ACTA REPORTE 3ER TRI'!L366</f>
        <v>8</v>
      </c>
      <c r="DD22" s="251">
        <f>'ACTA REPORTE 3ER TRI'!M366</f>
        <v>8</v>
      </c>
      <c r="DE22" s="520" t="str">
        <f>'ACTA REPORTE 3ER TRI'!N366</f>
        <v>B+</v>
      </c>
      <c r="DF22" s="251">
        <f>'ACTA REPORTE 3ER TRI'!T366</f>
        <v>8</v>
      </c>
      <c r="DG22" s="251">
        <f>'ACTA REPORTE 3ER TRI'!Y366</f>
        <v>8</v>
      </c>
      <c r="DH22" s="251">
        <f>'ACTA REPORTE 3ER TRI'!Z366</f>
        <v>8</v>
      </c>
      <c r="DI22" s="521" t="str">
        <f>'ACTA REPORTE 3ER TRI'!AA366</f>
        <v>B+</v>
      </c>
      <c r="DJ22" s="635">
        <f>'ACTA REPORTE 3ER TRI'!AB366</f>
        <v>8</v>
      </c>
      <c r="DK22" s="638">
        <f>'ACTA REPORTE 3ER TRI'!AC366</f>
        <v>8</v>
      </c>
      <c r="DL22" s="507" t="str">
        <f t="shared" si="45"/>
        <v>B+</v>
      </c>
      <c r="DM22" s="522">
        <f t="shared" si="46"/>
        <v>8</v>
      </c>
      <c r="DN22" s="285">
        <f t="shared" si="47"/>
        <v>8</v>
      </c>
      <c r="DO22" s="249">
        <f t="shared" si="48"/>
        <v>5.6</v>
      </c>
      <c r="DP22" s="251">
        <f t="shared" si="49"/>
        <v>2.4</v>
      </c>
      <c r="DQ22" s="510" t="str">
        <f t="shared" si="50"/>
        <v>B+</v>
      </c>
      <c r="DR22" s="641">
        <f t="shared" si="51"/>
        <v>8</v>
      </c>
      <c r="DS22" s="251">
        <f>'ACTA REPORTE 3ER TRI'!G423</f>
        <v>8</v>
      </c>
      <c r="DT22" s="251">
        <f>'ACTA REPORTE 3ER TRI'!L423</f>
        <v>8</v>
      </c>
      <c r="DU22" s="251">
        <f>'ACTA REPORTE 3ER TRI'!M423</f>
        <v>8</v>
      </c>
      <c r="DV22" s="520" t="str">
        <f>'ACTA REPORTE 3ER TRI'!N423</f>
        <v>B+</v>
      </c>
      <c r="DW22" s="251">
        <f>'ACTA REPORTE 3ER TRI'!T423</f>
        <v>8</v>
      </c>
      <c r="DX22" s="251">
        <f>'ACTA REPORTE 3ER TRI'!Y423</f>
        <v>8</v>
      </c>
      <c r="DY22" s="251">
        <f>'ACTA REPORTE 3ER TRI'!Z423</f>
        <v>8</v>
      </c>
      <c r="DZ22" s="521" t="str">
        <f>'ACTA REPORTE 3ER TRI'!AA423</f>
        <v>B+</v>
      </c>
      <c r="EA22" s="635">
        <f>'ACTA REPORTE 3ER TRI'!AB423</f>
        <v>8</v>
      </c>
      <c r="EB22" s="638">
        <f>'ACTA REPORTE 3ER TRI'!AC423</f>
        <v>8</v>
      </c>
      <c r="EC22" s="507" t="str">
        <f t="shared" si="52"/>
        <v>B+</v>
      </c>
      <c r="ED22" s="522">
        <f t="shared" si="53"/>
        <v>8</v>
      </c>
      <c r="EE22" s="285">
        <f t="shared" si="54"/>
        <v>8</v>
      </c>
      <c r="EF22" s="249">
        <f t="shared" si="55"/>
        <v>5.6</v>
      </c>
      <c r="EG22" s="251">
        <f t="shared" si="56"/>
        <v>2.4</v>
      </c>
      <c r="EH22" s="510" t="str">
        <f t="shared" si="57"/>
        <v>B+</v>
      </c>
      <c r="EI22" s="641">
        <f t="shared" si="58"/>
        <v>8</v>
      </c>
      <c r="EJ22" s="251">
        <f>'ACTA REPORTE 3ER TRI'!G480</f>
        <v>8</v>
      </c>
      <c r="EK22" s="251">
        <f>'ACTA REPORTE 3ER TRI'!L480</f>
        <v>8</v>
      </c>
      <c r="EL22" s="251">
        <f>'ACTA REPORTE 3ER TRI'!M480</f>
        <v>8</v>
      </c>
      <c r="EM22" s="520" t="str">
        <f>'ACTA REPORTE 3ER TRI'!N480</f>
        <v>B+</v>
      </c>
      <c r="EN22" s="251">
        <f>'ACTA REPORTE 3ER TRI'!T480</f>
        <v>8</v>
      </c>
      <c r="EO22" s="251">
        <f>'ACTA REPORTE 3ER TRI'!Y480</f>
        <v>8</v>
      </c>
      <c r="EP22" s="251">
        <f>'ACTA REPORTE 3ER TRI'!Z480</f>
        <v>8</v>
      </c>
      <c r="EQ22" s="521" t="str">
        <f>'ACTA REPORTE 3ER TRI'!AA480</f>
        <v>B+</v>
      </c>
      <c r="ER22" s="635">
        <f>'ACTA REPORTE 3ER TRI'!AB480</f>
        <v>8</v>
      </c>
      <c r="ES22" s="427">
        <f>'ACTA REPORTE 3ER TRI'!AC480</f>
        <v>8</v>
      </c>
      <c r="ET22" s="507" t="str">
        <f t="shared" si="59"/>
        <v>B+</v>
      </c>
      <c r="EU22" s="522">
        <f t="shared" si="60"/>
        <v>8</v>
      </c>
      <c r="EV22" s="285">
        <f t="shared" si="61"/>
        <v>8</v>
      </c>
      <c r="EW22" s="249">
        <f t="shared" si="62"/>
        <v>5.6</v>
      </c>
      <c r="EX22" s="251">
        <f t="shared" si="63"/>
        <v>2.4</v>
      </c>
      <c r="EY22" s="510" t="str">
        <f t="shared" si="64"/>
        <v>B+</v>
      </c>
      <c r="EZ22" s="641">
        <f t="shared" si="65"/>
        <v>8</v>
      </c>
      <c r="FA22" s="503" t="str">
        <f t="shared" si="66"/>
        <v>B+</v>
      </c>
      <c r="FB22" s="645">
        <f t="shared" si="67"/>
        <v>8</v>
      </c>
      <c r="FC22" s="503" t="str">
        <f t="shared" si="68"/>
        <v>B+</v>
      </c>
      <c r="FD22" s="550">
        <f t="shared" si="0"/>
        <v>8</v>
      </c>
      <c r="FE22" s="564"/>
      <c r="FF22" s="565"/>
      <c r="FG22" s="566" t="str">
        <f t="shared" si="81"/>
        <v>N</v>
      </c>
      <c r="FH22" s="567"/>
      <c r="FI22" s="567"/>
      <c r="FJ22" s="566" t="str">
        <f t="shared" si="69"/>
        <v>N</v>
      </c>
      <c r="FK22" s="567"/>
      <c r="FL22" s="567"/>
      <c r="FM22" s="566" t="str">
        <f t="shared" si="70"/>
        <v>N</v>
      </c>
      <c r="FN22" s="568" t="str">
        <f t="shared" si="71"/>
        <v>N</v>
      </c>
      <c r="FO22" s="558"/>
      <c r="FP22" s="558"/>
      <c r="FQ22" s="558"/>
      <c r="FR22" s="559"/>
      <c r="FS22" s="559"/>
      <c r="FT22" s="560"/>
      <c r="FU22" s="569">
        <f t="shared" si="72"/>
        <v>0</v>
      </c>
      <c r="FV22" s="569">
        <f t="shared" si="73"/>
        <v>0</v>
      </c>
      <c r="FW22" s="569">
        <f t="shared" si="73"/>
        <v>0</v>
      </c>
      <c r="FX22" s="570">
        <f t="shared" si="74"/>
        <v>75</v>
      </c>
      <c r="FY22" s="571">
        <v>75</v>
      </c>
      <c r="FZ22" s="572"/>
      <c r="GA22" s="558"/>
      <c r="GB22" s="558"/>
      <c r="GC22" s="559"/>
      <c r="GD22" s="559"/>
      <c r="GE22" s="560"/>
      <c r="GF22" s="598">
        <f t="shared" si="75"/>
        <v>0</v>
      </c>
      <c r="GG22" s="598">
        <f t="shared" si="76"/>
        <v>0</v>
      </c>
      <c r="GH22" s="558">
        <f t="shared" si="76"/>
        <v>0</v>
      </c>
      <c r="GI22" s="599">
        <f t="shared" si="1"/>
        <v>58</v>
      </c>
      <c r="GJ22" s="600">
        <v>58</v>
      </c>
      <c r="GK22" s="572"/>
      <c r="GL22" s="558"/>
      <c r="GM22" s="558"/>
      <c r="GN22" s="559"/>
      <c r="GO22" s="559"/>
      <c r="GP22" s="560"/>
      <c r="GQ22" s="598">
        <f t="shared" si="77"/>
        <v>0</v>
      </c>
      <c r="GR22" s="598">
        <f t="shared" si="77"/>
        <v>0</v>
      </c>
      <c r="GS22" s="558">
        <f t="shared" si="77"/>
        <v>0</v>
      </c>
      <c r="GT22" s="601">
        <f t="shared" si="2"/>
        <v>67</v>
      </c>
      <c r="GU22" s="600">
        <v>67</v>
      </c>
      <c r="GV22" s="602">
        <f t="shared" si="3"/>
        <v>0</v>
      </c>
      <c r="GW22" s="603">
        <f t="shared" si="78"/>
        <v>200</v>
      </c>
      <c r="GX22" s="597">
        <f t="shared" si="79"/>
        <v>200</v>
      </c>
      <c r="GY22" s="49"/>
      <c r="GZ22" s="34"/>
      <c r="HA22" s="34"/>
      <c r="HB22" s="34"/>
    </row>
    <row r="23" spans="1:210" s="42" customFormat="1" ht="60" customHeight="1" x14ac:dyDescent="1.1000000000000001">
      <c r="A23" s="41"/>
      <c r="B23" s="536">
        <v>13</v>
      </c>
      <c r="C23" s="61">
        <f>DATOS!F20</f>
        <v>0</v>
      </c>
      <c r="D23" s="249">
        <f>'ACTA REPORTE 3ER TRI'!G25</f>
        <v>8</v>
      </c>
      <c r="E23" s="251">
        <f>'ACTA REPORTE 3ER TRI'!L25</f>
        <v>8</v>
      </c>
      <c r="F23" s="251">
        <f>'ACTA REPORTE 3ER TRI'!M25</f>
        <v>8</v>
      </c>
      <c r="G23" s="520" t="str">
        <f>'ACTA REPORTE 3ER TRI'!N25</f>
        <v>B+</v>
      </c>
      <c r="H23" s="251">
        <f>'ACTA REPORTE 3ER TRI'!T25</f>
        <v>8</v>
      </c>
      <c r="I23" s="251">
        <f>'ACTA REPORTE 3ER TRI'!Y25</f>
        <v>8</v>
      </c>
      <c r="J23" s="251">
        <f>'ACTA REPORTE 3ER TRI'!Z25</f>
        <v>8</v>
      </c>
      <c r="K23" s="521" t="str">
        <f>'ACTA REPORTE 3ER TRI'!AA25</f>
        <v>B+</v>
      </c>
      <c r="L23" s="635">
        <f>'ACTA REPORTE 3ER TRI'!AB25</f>
        <v>8</v>
      </c>
      <c r="M23" s="427">
        <f>'ACTA REPORTE 3ER TRI'!AC25</f>
        <v>8</v>
      </c>
      <c r="N23" s="507" t="str">
        <f t="shared" si="4"/>
        <v>B+</v>
      </c>
      <c r="O23" s="522">
        <f t="shared" si="5"/>
        <v>8</v>
      </c>
      <c r="P23" s="285">
        <f t="shared" si="6"/>
        <v>8</v>
      </c>
      <c r="Q23" s="249">
        <f t="shared" si="7"/>
        <v>5.6</v>
      </c>
      <c r="R23" s="251">
        <f t="shared" si="8"/>
        <v>2.4</v>
      </c>
      <c r="S23" s="510" t="str">
        <f t="shared" si="9"/>
        <v>B+</v>
      </c>
      <c r="T23" s="641">
        <f t="shared" si="10"/>
        <v>8</v>
      </c>
      <c r="U23" s="251">
        <f>'ACTA REPORTE 3ER TRI'!G82</f>
        <v>8</v>
      </c>
      <c r="V23" s="251">
        <f>'ACTA REPORTE 3ER TRI'!L82</f>
        <v>8</v>
      </c>
      <c r="W23" s="251">
        <f>'ACTA REPORTE 3ER TRI'!M82</f>
        <v>8</v>
      </c>
      <c r="X23" s="520" t="str">
        <f>'ACTA REPORTE 3ER TRI'!N82</f>
        <v>B+</v>
      </c>
      <c r="Y23" s="251">
        <f>'ACTA REPORTE 3ER TRI'!T82</f>
        <v>8</v>
      </c>
      <c r="Z23" s="251">
        <f>'ACTA REPORTE 3ER TRI'!Y82</f>
        <v>8</v>
      </c>
      <c r="AA23" s="251">
        <f>'ACTA REPORTE 3ER TRI'!Z82</f>
        <v>8</v>
      </c>
      <c r="AB23" s="521" t="str">
        <f>'ACTA REPORTE 3ER TRI'!AA82</f>
        <v>B+</v>
      </c>
      <c r="AC23" s="635">
        <f>'ACTA REPORTE 3ER TRI'!AB82</f>
        <v>8</v>
      </c>
      <c r="AD23" s="638">
        <f>'ACTA REPORTE 3ER TRI'!AC82</f>
        <v>8</v>
      </c>
      <c r="AE23" s="507" t="str">
        <f t="shared" si="11"/>
        <v>B+</v>
      </c>
      <c r="AF23" s="522">
        <f t="shared" si="12"/>
        <v>8</v>
      </c>
      <c r="AG23" s="285">
        <f t="shared" si="13"/>
        <v>8</v>
      </c>
      <c r="AH23" s="249">
        <f t="shared" si="14"/>
        <v>5.6</v>
      </c>
      <c r="AI23" s="251">
        <f t="shared" si="15"/>
        <v>2.4</v>
      </c>
      <c r="AJ23" s="510" t="str">
        <f t="shared" si="16"/>
        <v>B+</v>
      </c>
      <c r="AK23" s="641">
        <f t="shared" si="17"/>
        <v>8</v>
      </c>
      <c r="AL23" s="251">
        <f>'ACTA REPORTE 3ER TRI'!G139</f>
        <v>8</v>
      </c>
      <c r="AM23" s="251">
        <f>'ACTA REPORTE 3ER TRI'!L139</f>
        <v>8</v>
      </c>
      <c r="AN23" s="251">
        <f>'ACTA REPORTE 3ER TRI'!M139</f>
        <v>8</v>
      </c>
      <c r="AO23" s="520" t="str">
        <f>'ACTA REPORTE 3ER TRI'!N139</f>
        <v>B+</v>
      </c>
      <c r="AP23" s="251">
        <f>'ACTA REPORTE 3ER TRI'!T139</f>
        <v>8</v>
      </c>
      <c r="AQ23" s="251">
        <f>'ACTA REPORTE 3ER TRI'!Y139</f>
        <v>8</v>
      </c>
      <c r="AR23" s="251">
        <f>'ACTA REPORTE 3ER TRI'!Z139</f>
        <v>8</v>
      </c>
      <c r="AS23" s="521" t="str">
        <f>'ACTA REPORTE 3ER TRI'!AA139</f>
        <v>B+</v>
      </c>
      <c r="AT23" s="635">
        <f>'ACTA REPORTE 3ER TRI'!AB139</f>
        <v>8</v>
      </c>
      <c r="AU23" s="427">
        <f>'ACTA REPORTE 3ER TRI'!AB139</f>
        <v>8</v>
      </c>
      <c r="AV23" s="507" t="str">
        <f t="shared" si="18"/>
        <v>B+</v>
      </c>
      <c r="AW23" s="522">
        <f t="shared" si="80"/>
        <v>8</v>
      </c>
      <c r="AX23" s="285">
        <f t="shared" si="19"/>
        <v>8</v>
      </c>
      <c r="AY23" s="249">
        <f t="shared" si="20"/>
        <v>5.6</v>
      </c>
      <c r="AZ23" s="251">
        <f t="shared" si="21"/>
        <v>2.4</v>
      </c>
      <c r="BA23" s="510" t="str">
        <f t="shared" si="22"/>
        <v>B+</v>
      </c>
      <c r="BB23" s="641">
        <f t="shared" si="23"/>
        <v>8</v>
      </c>
      <c r="BC23" s="251">
        <f>'ACTA REPORTE 3ER TRI'!G196</f>
        <v>8</v>
      </c>
      <c r="BD23" s="251">
        <f>'ACTA REPORTE 3ER TRI'!L196</f>
        <v>8</v>
      </c>
      <c r="BE23" s="251">
        <f>'ACTA REPORTE 3ER TRI'!M196</f>
        <v>8</v>
      </c>
      <c r="BF23" s="520" t="str">
        <f>'ACTA REPORTE 3ER TRI'!N196</f>
        <v>B+</v>
      </c>
      <c r="BG23" s="251">
        <f>'ACTA REPORTE 3ER TRI'!T196</f>
        <v>8</v>
      </c>
      <c r="BH23" s="251">
        <f>'ACTA REPORTE 3ER TRI'!Y196</f>
        <v>8</v>
      </c>
      <c r="BI23" s="251">
        <f>'ACTA REPORTE 3ER TRI'!Z196</f>
        <v>8</v>
      </c>
      <c r="BJ23" s="521" t="str">
        <f>'ACTA REPORTE 3ER TRI'!AA196</f>
        <v>B+</v>
      </c>
      <c r="BK23" s="635">
        <f>'ACTA REPORTE 3ER TRI'!AB196</f>
        <v>8</v>
      </c>
      <c r="BL23" s="427">
        <f>'ACTA REPORTE 3ER TRI'!AC196</f>
        <v>8</v>
      </c>
      <c r="BM23" s="507" t="str">
        <f t="shared" si="24"/>
        <v>B+</v>
      </c>
      <c r="BN23" s="522">
        <f t="shared" si="25"/>
        <v>8</v>
      </c>
      <c r="BO23" s="285">
        <f t="shared" si="26"/>
        <v>8</v>
      </c>
      <c r="BP23" s="249">
        <f t="shared" si="27"/>
        <v>5.6</v>
      </c>
      <c r="BQ23" s="251">
        <f t="shared" si="28"/>
        <v>2.4</v>
      </c>
      <c r="BR23" s="510" t="str">
        <f t="shared" si="29"/>
        <v>B+</v>
      </c>
      <c r="BS23" s="641">
        <f t="shared" si="30"/>
        <v>8</v>
      </c>
      <c r="BT23" s="251">
        <f>'ACTA REPORTE 3ER TRI'!G253</f>
        <v>8</v>
      </c>
      <c r="BU23" s="251">
        <f>'ACTA REPORTE 3ER TRI'!L253</f>
        <v>8</v>
      </c>
      <c r="BV23" s="251">
        <f>'ACTA REPORTE 3ER TRI'!M253</f>
        <v>8</v>
      </c>
      <c r="BW23" s="520" t="str">
        <f>'ACTA REPORTE 3ER TRI'!N253</f>
        <v>B+</v>
      </c>
      <c r="BX23" s="251">
        <f>'ACTA REPORTE 3ER TRI'!T253</f>
        <v>8</v>
      </c>
      <c r="BY23" s="251">
        <f>'ACTA REPORTE 3ER TRI'!Y253</f>
        <v>8</v>
      </c>
      <c r="BZ23" s="251">
        <f>'ACTA REPORTE 3ER TRI'!Z253</f>
        <v>8</v>
      </c>
      <c r="CA23" s="521" t="str">
        <f>'ACTA REPORTE 3ER TRI'!AA253</f>
        <v>B+</v>
      </c>
      <c r="CB23" s="635">
        <f>'ACTA REPORTE 3ER TRI'!AB253</f>
        <v>8</v>
      </c>
      <c r="CC23" s="427">
        <f>'ACTA REPORTE 3ER TRI'!AC253</f>
        <v>8</v>
      </c>
      <c r="CD23" s="507" t="str">
        <f t="shared" si="31"/>
        <v>B+</v>
      </c>
      <c r="CE23" s="522">
        <f t="shared" si="32"/>
        <v>8</v>
      </c>
      <c r="CF23" s="285">
        <f t="shared" si="33"/>
        <v>8</v>
      </c>
      <c r="CG23" s="249">
        <f t="shared" si="34"/>
        <v>5.6</v>
      </c>
      <c r="CH23" s="251">
        <f t="shared" si="35"/>
        <v>2.4</v>
      </c>
      <c r="CI23" s="510" t="str">
        <f t="shared" si="36"/>
        <v>B+</v>
      </c>
      <c r="CJ23" s="641">
        <f t="shared" si="37"/>
        <v>8</v>
      </c>
      <c r="CK23" s="251">
        <f>'ACTA REPORTE 3ER TRI'!G310</f>
        <v>8</v>
      </c>
      <c r="CL23" s="251">
        <f>'ACTA REPORTE 3ER TRI'!L310</f>
        <v>8</v>
      </c>
      <c r="CM23" s="251">
        <f>'ACTA REPORTE 3ER TRI'!M310</f>
        <v>8</v>
      </c>
      <c r="CN23" s="520" t="str">
        <f>'ACTA REPORTE 3ER TRI'!N310</f>
        <v>B+</v>
      </c>
      <c r="CO23" s="251">
        <f>'ACTA REPORTE 3ER TRI'!T310</f>
        <v>8</v>
      </c>
      <c r="CP23" s="251">
        <f>'ACTA REPORTE 3ER TRI'!Y310</f>
        <v>8</v>
      </c>
      <c r="CQ23" s="251">
        <f>'ACTA REPORTE 3ER TRI'!Z310</f>
        <v>8</v>
      </c>
      <c r="CR23" s="521" t="str">
        <f>'ACTA REPORTE 3ER TRI'!AA310</f>
        <v>B+</v>
      </c>
      <c r="CS23" s="635">
        <f>'ACTA REPORTE 3ER TRI'!AB310</f>
        <v>8</v>
      </c>
      <c r="CT23" s="427">
        <f>'ACTA REPORTE 3ER TRI'!AC310</f>
        <v>8</v>
      </c>
      <c r="CU23" s="507" t="str">
        <f t="shared" si="38"/>
        <v>B+</v>
      </c>
      <c r="CV23" s="522">
        <f t="shared" si="39"/>
        <v>8</v>
      </c>
      <c r="CW23" s="285">
        <f t="shared" si="40"/>
        <v>8</v>
      </c>
      <c r="CX23" s="249">
        <f t="shared" si="41"/>
        <v>5.6</v>
      </c>
      <c r="CY23" s="251">
        <f t="shared" si="42"/>
        <v>2.4</v>
      </c>
      <c r="CZ23" s="510" t="str">
        <f t="shared" si="43"/>
        <v>B+</v>
      </c>
      <c r="DA23" s="641">
        <f t="shared" si="44"/>
        <v>8</v>
      </c>
      <c r="DB23" s="251">
        <f>'ACTA REPORTE 3ER TRI'!G367</f>
        <v>8</v>
      </c>
      <c r="DC23" s="251">
        <f>'ACTA REPORTE 3ER TRI'!L367</f>
        <v>8</v>
      </c>
      <c r="DD23" s="251">
        <f>'ACTA REPORTE 3ER TRI'!M367</f>
        <v>8</v>
      </c>
      <c r="DE23" s="520" t="str">
        <f>'ACTA REPORTE 3ER TRI'!N367</f>
        <v>B+</v>
      </c>
      <c r="DF23" s="251">
        <f>'ACTA REPORTE 3ER TRI'!T367</f>
        <v>8</v>
      </c>
      <c r="DG23" s="251">
        <f>'ACTA REPORTE 3ER TRI'!Y367</f>
        <v>8</v>
      </c>
      <c r="DH23" s="251">
        <f>'ACTA REPORTE 3ER TRI'!Z367</f>
        <v>8</v>
      </c>
      <c r="DI23" s="521" t="str">
        <f>'ACTA REPORTE 3ER TRI'!AA367</f>
        <v>B+</v>
      </c>
      <c r="DJ23" s="635">
        <f>'ACTA REPORTE 3ER TRI'!AB367</f>
        <v>8</v>
      </c>
      <c r="DK23" s="638">
        <f>'ACTA REPORTE 3ER TRI'!AC367</f>
        <v>8</v>
      </c>
      <c r="DL23" s="507" t="str">
        <f t="shared" si="45"/>
        <v>B+</v>
      </c>
      <c r="DM23" s="522">
        <f t="shared" si="46"/>
        <v>8</v>
      </c>
      <c r="DN23" s="285">
        <f t="shared" si="47"/>
        <v>8</v>
      </c>
      <c r="DO23" s="249">
        <f t="shared" si="48"/>
        <v>5.6</v>
      </c>
      <c r="DP23" s="251">
        <f t="shared" si="49"/>
        <v>2.4</v>
      </c>
      <c r="DQ23" s="510" t="str">
        <f t="shared" si="50"/>
        <v>B+</v>
      </c>
      <c r="DR23" s="641">
        <f t="shared" si="51"/>
        <v>8</v>
      </c>
      <c r="DS23" s="251">
        <f>'ACTA REPORTE 3ER TRI'!G424</f>
        <v>8</v>
      </c>
      <c r="DT23" s="251">
        <f>'ACTA REPORTE 3ER TRI'!L424</f>
        <v>8</v>
      </c>
      <c r="DU23" s="251">
        <f>'ACTA REPORTE 3ER TRI'!M424</f>
        <v>8</v>
      </c>
      <c r="DV23" s="520" t="str">
        <f>'ACTA REPORTE 3ER TRI'!N424</f>
        <v>B+</v>
      </c>
      <c r="DW23" s="251">
        <f>'ACTA REPORTE 3ER TRI'!T424</f>
        <v>8</v>
      </c>
      <c r="DX23" s="251">
        <f>'ACTA REPORTE 3ER TRI'!Y424</f>
        <v>8</v>
      </c>
      <c r="DY23" s="251">
        <f>'ACTA REPORTE 3ER TRI'!Z424</f>
        <v>8</v>
      </c>
      <c r="DZ23" s="521" t="str">
        <f>'ACTA REPORTE 3ER TRI'!AA424</f>
        <v>B+</v>
      </c>
      <c r="EA23" s="635">
        <f>'ACTA REPORTE 3ER TRI'!AB424</f>
        <v>8</v>
      </c>
      <c r="EB23" s="638">
        <f>'ACTA REPORTE 3ER TRI'!AC424</f>
        <v>8</v>
      </c>
      <c r="EC23" s="507" t="str">
        <f t="shared" si="52"/>
        <v>B+</v>
      </c>
      <c r="ED23" s="522">
        <f t="shared" si="53"/>
        <v>8</v>
      </c>
      <c r="EE23" s="285">
        <f t="shared" si="54"/>
        <v>8</v>
      </c>
      <c r="EF23" s="249">
        <f t="shared" si="55"/>
        <v>5.6</v>
      </c>
      <c r="EG23" s="251">
        <f t="shared" si="56"/>
        <v>2.4</v>
      </c>
      <c r="EH23" s="510" t="str">
        <f t="shared" si="57"/>
        <v>B+</v>
      </c>
      <c r="EI23" s="641">
        <f t="shared" si="58"/>
        <v>8</v>
      </c>
      <c r="EJ23" s="251">
        <f>'ACTA REPORTE 3ER TRI'!G481</f>
        <v>8</v>
      </c>
      <c r="EK23" s="251">
        <f>'ACTA REPORTE 3ER TRI'!L481</f>
        <v>8</v>
      </c>
      <c r="EL23" s="251">
        <f>'ACTA REPORTE 3ER TRI'!M481</f>
        <v>8</v>
      </c>
      <c r="EM23" s="520" t="str">
        <f>'ACTA REPORTE 3ER TRI'!N481</f>
        <v>B+</v>
      </c>
      <c r="EN23" s="251">
        <f>'ACTA REPORTE 3ER TRI'!T481</f>
        <v>8</v>
      </c>
      <c r="EO23" s="251">
        <f>'ACTA REPORTE 3ER TRI'!Y481</f>
        <v>8</v>
      </c>
      <c r="EP23" s="251">
        <f>'ACTA REPORTE 3ER TRI'!Z481</f>
        <v>8</v>
      </c>
      <c r="EQ23" s="521" t="str">
        <f>'ACTA REPORTE 3ER TRI'!AA481</f>
        <v>B+</v>
      </c>
      <c r="ER23" s="635">
        <f>'ACTA REPORTE 3ER TRI'!AB481</f>
        <v>8</v>
      </c>
      <c r="ES23" s="427">
        <f>'ACTA REPORTE 3ER TRI'!AC481</f>
        <v>8</v>
      </c>
      <c r="ET23" s="507" t="str">
        <f t="shared" si="59"/>
        <v>B+</v>
      </c>
      <c r="EU23" s="522">
        <f t="shared" si="60"/>
        <v>8</v>
      </c>
      <c r="EV23" s="285">
        <f t="shared" si="61"/>
        <v>8</v>
      </c>
      <c r="EW23" s="249">
        <f t="shared" si="62"/>
        <v>5.6</v>
      </c>
      <c r="EX23" s="251">
        <f t="shared" si="63"/>
        <v>2.4</v>
      </c>
      <c r="EY23" s="510" t="str">
        <f t="shared" si="64"/>
        <v>B+</v>
      </c>
      <c r="EZ23" s="641">
        <f t="shared" si="65"/>
        <v>8</v>
      </c>
      <c r="FA23" s="503" t="str">
        <f t="shared" si="66"/>
        <v>B+</v>
      </c>
      <c r="FB23" s="645">
        <f t="shared" si="67"/>
        <v>8</v>
      </c>
      <c r="FC23" s="503" t="str">
        <f t="shared" si="68"/>
        <v>B+</v>
      </c>
      <c r="FD23" s="550">
        <f t="shared" si="0"/>
        <v>8</v>
      </c>
      <c r="FE23" s="564"/>
      <c r="FF23" s="565"/>
      <c r="FG23" s="566" t="str">
        <f t="shared" si="81"/>
        <v>N</v>
      </c>
      <c r="FH23" s="567"/>
      <c r="FI23" s="567"/>
      <c r="FJ23" s="566" t="str">
        <f t="shared" si="69"/>
        <v>N</v>
      </c>
      <c r="FK23" s="567"/>
      <c r="FL23" s="567"/>
      <c r="FM23" s="566" t="str">
        <f t="shared" si="70"/>
        <v>N</v>
      </c>
      <c r="FN23" s="568" t="str">
        <f t="shared" si="71"/>
        <v>N</v>
      </c>
      <c r="FO23" s="558"/>
      <c r="FP23" s="558"/>
      <c r="FQ23" s="558"/>
      <c r="FR23" s="559"/>
      <c r="FS23" s="559"/>
      <c r="FT23" s="560"/>
      <c r="FU23" s="569">
        <f t="shared" si="72"/>
        <v>0</v>
      </c>
      <c r="FV23" s="569">
        <f t="shared" si="73"/>
        <v>0</v>
      </c>
      <c r="FW23" s="569">
        <f t="shared" si="73"/>
        <v>0</v>
      </c>
      <c r="FX23" s="570">
        <f t="shared" si="74"/>
        <v>75</v>
      </c>
      <c r="FY23" s="571">
        <v>75</v>
      </c>
      <c r="FZ23" s="572"/>
      <c r="GA23" s="558"/>
      <c r="GB23" s="558"/>
      <c r="GC23" s="559"/>
      <c r="GD23" s="559"/>
      <c r="GE23" s="560"/>
      <c r="GF23" s="598">
        <f t="shared" si="75"/>
        <v>0</v>
      </c>
      <c r="GG23" s="598">
        <f t="shared" si="76"/>
        <v>0</v>
      </c>
      <c r="GH23" s="558">
        <f t="shared" si="76"/>
        <v>0</v>
      </c>
      <c r="GI23" s="599">
        <f t="shared" si="1"/>
        <v>58</v>
      </c>
      <c r="GJ23" s="600">
        <v>58</v>
      </c>
      <c r="GK23" s="572"/>
      <c r="GL23" s="558"/>
      <c r="GM23" s="558"/>
      <c r="GN23" s="559"/>
      <c r="GO23" s="559"/>
      <c r="GP23" s="560"/>
      <c r="GQ23" s="598">
        <f t="shared" si="77"/>
        <v>0</v>
      </c>
      <c r="GR23" s="598">
        <f t="shared" si="77"/>
        <v>0</v>
      </c>
      <c r="GS23" s="558">
        <f t="shared" si="77"/>
        <v>0</v>
      </c>
      <c r="GT23" s="601">
        <f t="shared" si="2"/>
        <v>67</v>
      </c>
      <c r="GU23" s="600">
        <v>67</v>
      </c>
      <c r="GV23" s="602">
        <f t="shared" si="3"/>
        <v>0</v>
      </c>
      <c r="GW23" s="603">
        <f t="shared" si="78"/>
        <v>200</v>
      </c>
      <c r="GX23" s="597">
        <f t="shared" si="79"/>
        <v>200</v>
      </c>
      <c r="GY23" s="49"/>
      <c r="GZ23" s="34"/>
      <c r="HA23" s="34"/>
      <c r="HB23" s="34"/>
    </row>
    <row r="24" spans="1:210" s="42" customFormat="1" ht="60" customHeight="1" x14ac:dyDescent="1.1000000000000001">
      <c r="A24" s="41"/>
      <c r="B24" s="536">
        <v>14</v>
      </c>
      <c r="C24" s="61">
        <f>DATOS!F21</f>
        <v>0</v>
      </c>
      <c r="D24" s="249">
        <f>'ACTA REPORTE 3ER TRI'!G26</f>
        <v>8</v>
      </c>
      <c r="E24" s="251">
        <f>'ACTA REPORTE 3ER TRI'!L26</f>
        <v>8</v>
      </c>
      <c r="F24" s="251">
        <f>'ACTA REPORTE 3ER TRI'!M26</f>
        <v>8</v>
      </c>
      <c r="G24" s="520" t="str">
        <f>'ACTA REPORTE 3ER TRI'!N26</f>
        <v>B+</v>
      </c>
      <c r="H24" s="251">
        <f>'ACTA REPORTE 3ER TRI'!T26</f>
        <v>8</v>
      </c>
      <c r="I24" s="251">
        <f>'ACTA REPORTE 3ER TRI'!Y26</f>
        <v>8</v>
      </c>
      <c r="J24" s="251">
        <f>'ACTA REPORTE 3ER TRI'!Z26</f>
        <v>8</v>
      </c>
      <c r="K24" s="521" t="str">
        <f>'ACTA REPORTE 3ER TRI'!AA26</f>
        <v>B+</v>
      </c>
      <c r="L24" s="635">
        <f>'ACTA REPORTE 3ER TRI'!AB26</f>
        <v>8</v>
      </c>
      <c r="M24" s="427">
        <f>'ACTA REPORTE 3ER TRI'!AC26</f>
        <v>8</v>
      </c>
      <c r="N24" s="507" t="str">
        <f t="shared" si="4"/>
        <v>B+</v>
      </c>
      <c r="O24" s="522">
        <f t="shared" si="5"/>
        <v>8</v>
      </c>
      <c r="P24" s="285">
        <f t="shared" si="6"/>
        <v>8</v>
      </c>
      <c r="Q24" s="249">
        <f t="shared" si="7"/>
        <v>5.6</v>
      </c>
      <c r="R24" s="251">
        <f t="shared" si="8"/>
        <v>2.4</v>
      </c>
      <c r="S24" s="510" t="str">
        <f t="shared" si="9"/>
        <v>B+</v>
      </c>
      <c r="T24" s="641">
        <f t="shared" si="10"/>
        <v>8</v>
      </c>
      <c r="U24" s="251">
        <f>'ACTA REPORTE 3ER TRI'!G83</f>
        <v>8</v>
      </c>
      <c r="V24" s="251">
        <f>'ACTA REPORTE 3ER TRI'!L83</f>
        <v>8</v>
      </c>
      <c r="W24" s="251">
        <f>'ACTA REPORTE 3ER TRI'!M83</f>
        <v>8</v>
      </c>
      <c r="X24" s="520" t="str">
        <f>'ACTA REPORTE 3ER TRI'!N83</f>
        <v>B+</v>
      </c>
      <c r="Y24" s="251">
        <f>'ACTA REPORTE 3ER TRI'!T83</f>
        <v>8</v>
      </c>
      <c r="Z24" s="251">
        <f>'ACTA REPORTE 3ER TRI'!Y83</f>
        <v>8</v>
      </c>
      <c r="AA24" s="251">
        <f>'ACTA REPORTE 3ER TRI'!Z83</f>
        <v>8</v>
      </c>
      <c r="AB24" s="521" t="str">
        <f>'ACTA REPORTE 3ER TRI'!AA83</f>
        <v>B+</v>
      </c>
      <c r="AC24" s="635">
        <f>'ACTA REPORTE 3ER TRI'!AB83</f>
        <v>8</v>
      </c>
      <c r="AD24" s="638">
        <f>'ACTA REPORTE 3ER TRI'!AC83</f>
        <v>8</v>
      </c>
      <c r="AE24" s="507" t="str">
        <f t="shared" si="11"/>
        <v>B+</v>
      </c>
      <c r="AF24" s="522">
        <f t="shared" si="12"/>
        <v>8</v>
      </c>
      <c r="AG24" s="285">
        <f t="shared" si="13"/>
        <v>8</v>
      </c>
      <c r="AH24" s="249">
        <f t="shared" si="14"/>
        <v>5.6</v>
      </c>
      <c r="AI24" s="251">
        <f t="shared" si="15"/>
        <v>2.4</v>
      </c>
      <c r="AJ24" s="510" t="str">
        <f t="shared" si="16"/>
        <v>B+</v>
      </c>
      <c r="AK24" s="641">
        <f t="shared" si="17"/>
        <v>8</v>
      </c>
      <c r="AL24" s="251">
        <f>'ACTA REPORTE 3ER TRI'!G140</f>
        <v>8</v>
      </c>
      <c r="AM24" s="251">
        <f>'ACTA REPORTE 3ER TRI'!L140</f>
        <v>8</v>
      </c>
      <c r="AN24" s="251">
        <f>'ACTA REPORTE 3ER TRI'!M140</f>
        <v>8</v>
      </c>
      <c r="AO24" s="520" t="str">
        <f>'ACTA REPORTE 3ER TRI'!N140</f>
        <v>B+</v>
      </c>
      <c r="AP24" s="251">
        <f>'ACTA REPORTE 3ER TRI'!T140</f>
        <v>8</v>
      </c>
      <c r="AQ24" s="251">
        <f>'ACTA REPORTE 3ER TRI'!Y140</f>
        <v>8</v>
      </c>
      <c r="AR24" s="251">
        <f>'ACTA REPORTE 3ER TRI'!Z140</f>
        <v>8</v>
      </c>
      <c r="AS24" s="521" t="str">
        <f>'ACTA REPORTE 3ER TRI'!AA140</f>
        <v>B+</v>
      </c>
      <c r="AT24" s="635">
        <f>'ACTA REPORTE 3ER TRI'!AB140</f>
        <v>8</v>
      </c>
      <c r="AU24" s="427">
        <f>'ACTA REPORTE 3ER TRI'!AB140</f>
        <v>8</v>
      </c>
      <c r="AV24" s="507" t="str">
        <f t="shared" si="18"/>
        <v>B+</v>
      </c>
      <c r="AW24" s="522">
        <f t="shared" si="80"/>
        <v>8</v>
      </c>
      <c r="AX24" s="285">
        <f t="shared" si="19"/>
        <v>8</v>
      </c>
      <c r="AY24" s="249">
        <f t="shared" si="20"/>
        <v>5.6</v>
      </c>
      <c r="AZ24" s="251">
        <f t="shared" si="21"/>
        <v>2.4</v>
      </c>
      <c r="BA24" s="510" t="str">
        <f t="shared" si="22"/>
        <v>B+</v>
      </c>
      <c r="BB24" s="641">
        <f t="shared" si="23"/>
        <v>8</v>
      </c>
      <c r="BC24" s="251">
        <f>'ACTA REPORTE 3ER TRI'!G197</f>
        <v>8</v>
      </c>
      <c r="BD24" s="251">
        <f>'ACTA REPORTE 3ER TRI'!L197</f>
        <v>8</v>
      </c>
      <c r="BE24" s="251">
        <f>'ACTA REPORTE 3ER TRI'!M197</f>
        <v>8</v>
      </c>
      <c r="BF24" s="520" t="str">
        <f>'ACTA REPORTE 3ER TRI'!N197</f>
        <v>B+</v>
      </c>
      <c r="BG24" s="251">
        <f>'ACTA REPORTE 3ER TRI'!T197</f>
        <v>8</v>
      </c>
      <c r="BH24" s="251">
        <f>'ACTA REPORTE 3ER TRI'!Y197</f>
        <v>8</v>
      </c>
      <c r="BI24" s="251">
        <f>'ACTA REPORTE 3ER TRI'!Z197</f>
        <v>8</v>
      </c>
      <c r="BJ24" s="521" t="str">
        <f>'ACTA REPORTE 3ER TRI'!AA197</f>
        <v>B+</v>
      </c>
      <c r="BK24" s="635">
        <f>'ACTA REPORTE 3ER TRI'!AB197</f>
        <v>8</v>
      </c>
      <c r="BL24" s="427">
        <f>'ACTA REPORTE 3ER TRI'!AC197</f>
        <v>8</v>
      </c>
      <c r="BM24" s="507" t="str">
        <f t="shared" si="24"/>
        <v>B+</v>
      </c>
      <c r="BN24" s="522">
        <f t="shared" si="25"/>
        <v>8</v>
      </c>
      <c r="BO24" s="285">
        <f t="shared" si="26"/>
        <v>8</v>
      </c>
      <c r="BP24" s="249">
        <f t="shared" si="27"/>
        <v>5.6</v>
      </c>
      <c r="BQ24" s="251">
        <f t="shared" si="28"/>
        <v>2.4</v>
      </c>
      <c r="BR24" s="510" t="str">
        <f t="shared" si="29"/>
        <v>B+</v>
      </c>
      <c r="BS24" s="641">
        <f t="shared" si="30"/>
        <v>8</v>
      </c>
      <c r="BT24" s="251">
        <f>'ACTA REPORTE 3ER TRI'!G254</f>
        <v>8</v>
      </c>
      <c r="BU24" s="251">
        <f>'ACTA REPORTE 3ER TRI'!L254</f>
        <v>8</v>
      </c>
      <c r="BV24" s="251">
        <f>'ACTA REPORTE 3ER TRI'!M254</f>
        <v>8</v>
      </c>
      <c r="BW24" s="520" t="str">
        <f>'ACTA REPORTE 3ER TRI'!N254</f>
        <v>B+</v>
      </c>
      <c r="BX24" s="251">
        <f>'ACTA REPORTE 3ER TRI'!T254</f>
        <v>8</v>
      </c>
      <c r="BY24" s="251">
        <f>'ACTA REPORTE 3ER TRI'!Y254</f>
        <v>8</v>
      </c>
      <c r="BZ24" s="251">
        <f>'ACTA REPORTE 3ER TRI'!Z254</f>
        <v>8</v>
      </c>
      <c r="CA24" s="521" t="str">
        <f>'ACTA REPORTE 3ER TRI'!AA254</f>
        <v>B+</v>
      </c>
      <c r="CB24" s="635">
        <f>'ACTA REPORTE 3ER TRI'!AB254</f>
        <v>8</v>
      </c>
      <c r="CC24" s="427">
        <f>'ACTA REPORTE 3ER TRI'!AC254</f>
        <v>8</v>
      </c>
      <c r="CD24" s="507" t="str">
        <f t="shared" si="31"/>
        <v>B+</v>
      </c>
      <c r="CE24" s="522">
        <f t="shared" si="32"/>
        <v>8</v>
      </c>
      <c r="CF24" s="285">
        <f t="shared" si="33"/>
        <v>8</v>
      </c>
      <c r="CG24" s="249">
        <f t="shared" si="34"/>
        <v>5.6</v>
      </c>
      <c r="CH24" s="251">
        <f t="shared" si="35"/>
        <v>2.4</v>
      </c>
      <c r="CI24" s="510" t="str">
        <f t="shared" si="36"/>
        <v>B+</v>
      </c>
      <c r="CJ24" s="641">
        <f t="shared" si="37"/>
        <v>8</v>
      </c>
      <c r="CK24" s="251">
        <f>'ACTA REPORTE 3ER TRI'!G311</f>
        <v>8</v>
      </c>
      <c r="CL24" s="251">
        <f>'ACTA REPORTE 3ER TRI'!L311</f>
        <v>8</v>
      </c>
      <c r="CM24" s="251">
        <f>'ACTA REPORTE 3ER TRI'!M311</f>
        <v>8</v>
      </c>
      <c r="CN24" s="520" t="str">
        <f>'ACTA REPORTE 3ER TRI'!N311</f>
        <v>B+</v>
      </c>
      <c r="CO24" s="251">
        <f>'ACTA REPORTE 3ER TRI'!T311</f>
        <v>8</v>
      </c>
      <c r="CP24" s="251">
        <f>'ACTA REPORTE 3ER TRI'!Y311</f>
        <v>8</v>
      </c>
      <c r="CQ24" s="251">
        <f>'ACTA REPORTE 3ER TRI'!Z311</f>
        <v>8</v>
      </c>
      <c r="CR24" s="521" t="str">
        <f>'ACTA REPORTE 3ER TRI'!AA311</f>
        <v>B+</v>
      </c>
      <c r="CS24" s="635">
        <f>'ACTA REPORTE 3ER TRI'!AB311</f>
        <v>8</v>
      </c>
      <c r="CT24" s="427">
        <f>'ACTA REPORTE 3ER TRI'!AC311</f>
        <v>8</v>
      </c>
      <c r="CU24" s="507" t="str">
        <f t="shared" si="38"/>
        <v>B+</v>
      </c>
      <c r="CV24" s="522">
        <f t="shared" si="39"/>
        <v>8</v>
      </c>
      <c r="CW24" s="285">
        <f t="shared" si="40"/>
        <v>8</v>
      </c>
      <c r="CX24" s="249">
        <f t="shared" si="41"/>
        <v>5.6</v>
      </c>
      <c r="CY24" s="251">
        <f t="shared" si="42"/>
        <v>2.4</v>
      </c>
      <c r="CZ24" s="510" t="str">
        <f t="shared" si="43"/>
        <v>B+</v>
      </c>
      <c r="DA24" s="641">
        <f t="shared" si="44"/>
        <v>8</v>
      </c>
      <c r="DB24" s="251">
        <f>'ACTA REPORTE 3ER TRI'!G368</f>
        <v>8</v>
      </c>
      <c r="DC24" s="251">
        <f>'ACTA REPORTE 3ER TRI'!L368</f>
        <v>8</v>
      </c>
      <c r="DD24" s="251">
        <f>'ACTA REPORTE 3ER TRI'!M368</f>
        <v>8</v>
      </c>
      <c r="DE24" s="520" t="str">
        <f>'ACTA REPORTE 3ER TRI'!N368</f>
        <v>B+</v>
      </c>
      <c r="DF24" s="251">
        <f>'ACTA REPORTE 3ER TRI'!T368</f>
        <v>8</v>
      </c>
      <c r="DG24" s="251">
        <f>'ACTA REPORTE 3ER TRI'!Y368</f>
        <v>8</v>
      </c>
      <c r="DH24" s="251">
        <f>'ACTA REPORTE 3ER TRI'!Z368</f>
        <v>8</v>
      </c>
      <c r="DI24" s="521" t="str">
        <f>'ACTA REPORTE 3ER TRI'!AA368</f>
        <v>B+</v>
      </c>
      <c r="DJ24" s="635">
        <f>'ACTA REPORTE 3ER TRI'!AB368</f>
        <v>8</v>
      </c>
      <c r="DK24" s="638">
        <f>'ACTA REPORTE 3ER TRI'!AC368</f>
        <v>8</v>
      </c>
      <c r="DL24" s="507" t="str">
        <f t="shared" si="45"/>
        <v>B+</v>
      </c>
      <c r="DM24" s="522">
        <f t="shared" si="46"/>
        <v>8</v>
      </c>
      <c r="DN24" s="285">
        <f t="shared" si="47"/>
        <v>8</v>
      </c>
      <c r="DO24" s="249">
        <f t="shared" si="48"/>
        <v>5.6</v>
      </c>
      <c r="DP24" s="251">
        <f t="shared" si="49"/>
        <v>2.4</v>
      </c>
      <c r="DQ24" s="510" t="str">
        <f t="shared" si="50"/>
        <v>B+</v>
      </c>
      <c r="DR24" s="641">
        <f t="shared" si="51"/>
        <v>8</v>
      </c>
      <c r="DS24" s="251">
        <f>'ACTA REPORTE 3ER TRI'!G425</f>
        <v>8</v>
      </c>
      <c r="DT24" s="251">
        <f>'ACTA REPORTE 3ER TRI'!L425</f>
        <v>8</v>
      </c>
      <c r="DU24" s="251">
        <f>'ACTA REPORTE 3ER TRI'!M425</f>
        <v>8</v>
      </c>
      <c r="DV24" s="520" t="str">
        <f>'ACTA REPORTE 3ER TRI'!N425</f>
        <v>B+</v>
      </c>
      <c r="DW24" s="251">
        <f>'ACTA REPORTE 3ER TRI'!T425</f>
        <v>8</v>
      </c>
      <c r="DX24" s="251">
        <f>'ACTA REPORTE 3ER TRI'!Y425</f>
        <v>8</v>
      </c>
      <c r="DY24" s="251">
        <f>'ACTA REPORTE 3ER TRI'!Z425</f>
        <v>8</v>
      </c>
      <c r="DZ24" s="521" t="str">
        <f>'ACTA REPORTE 3ER TRI'!AA425</f>
        <v>B+</v>
      </c>
      <c r="EA24" s="635">
        <f>'ACTA REPORTE 3ER TRI'!AB425</f>
        <v>8</v>
      </c>
      <c r="EB24" s="638">
        <f>'ACTA REPORTE 3ER TRI'!AC425</f>
        <v>8</v>
      </c>
      <c r="EC24" s="507" t="str">
        <f t="shared" si="52"/>
        <v>B+</v>
      </c>
      <c r="ED24" s="522">
        <f t="shared" si="53"/>
        <v>8</v>
      </c>
      <c r="EE24" s="285">
        <f t="shared" si="54"/>
        <v>8</v>
      </c>
      <c r="EF24" s="249">
        <f t="shared" si="55"/>
        <v>5.6</v>
      </c>
      <c r="EG24" s="251">
        <f t="shared" si="56"/>
        <v>2.4</v>
      </c>
      <c r="EH24" s="510" t="str">
        <f t="shared" si="57"/>
        <v>B+</v>
      </c>
      <c r="EI24" s="641">
        <f t="shared" si="58"/>
        <v>8</v>
      </c>
      <c r="EJ24" s="251">
        <f>'ACTA REPORTE 3ER TRI'!G482</f>
        <v>8</v>
      </c>
      <c r="EK24" s="251">
        <f>'ACTA REPORTE 3ER TRI'!L482</f>
        <v>8</v>
      </c>
      <c r="EL24" s="251">
        <f>'ACTA REPORTE 3ER TRI'!M482</f>
        <v>8</v>
      </c>
      <c r="EM24" s="520" t="str">
        <f>'ACTA REPORTE 3ER TRI'!N482</f>
        <v>B+</v>
      </c>
      <c r="EN24" s="251">
        <f>'ACTA REPORTE 3ER TRI'!T482</f>
        <v>8</v>
      </c>
      <c r="EO24" s="251">
        <f>'ACTA REPORTE 3ER TRI'!Y482</f>
        <v>8</v>
      </c>
      <c r="EP24" s="251">
        <f>'ACTA REPORTE 3ER TRI'!Z482</f>
        <v>8</v>
      </c>
      <c r="EQ24" s="521" t="str">
        <f>'ACTA REPORTE 3ER TRI'!AA482</f>
        <v>B+</v>
      </c>
      <c r="ER24" s="635">
        <f>'ACTA REPORTE 3ER TRI'!AB482</f>
        <v>8</v>
      </c>
      <c r="ES24" s="427">
        <f>'ACTA REPORTE 3ER TRI'!AC482</f>
        <v>8</v>
      </c>
      <c r="ET24" s="507" t="str">
        <f t="shared" si="59"/>
        <v>B+</v>
      </c>
      <c r="EU24" s="522">
        <f t="shared" si="60"/>
        <v>8</v>
      </c>
      <c r="EV24" s="285">
        <f t="shared" si="61"/>
        <v>8</v>
      </c>
      <c r="EW24" s="249">
        <f t="shared" si="62"/>
        <v>5.6</v>
      </c>
      <c r="EX24" s="251">
        <f t="shared" si="63"/>
        <v>2.4</v>
      </c>
      <c r="EY24" s="510" t="str">
        <f t="shared" si="64"/>
        <v>B+</v>
      </c>
      <c r="EZ24" s="641">
        <f t="shared" si="65"/>
        <v>8</v>
      </c>
      <c r="FA24" s="503" t="str">
        <f t="shared" si="66"/>
        <v>B+</v>
      </c>
      <c r="FB24" s="645">
        <f t="shared" si="67"/>
        <v>8</v>
      </c>
      <c r="FC24" s="503" t="str">
        <f t="shared" si="68"/>
        <v>B+</v>
      </c>
      <c r="FD24" s="550">
        <f t="shared" si="0"/>
        <v>8</v>
      </c>
      <c r="FE24" s="564"/>
      <c r="FF24" s="565"/>
      <c r="FG24" s="566" t="str">
        <f t="shared" si="81"/>
        <v>N</v>
      </c>
      <c r="FH24" s="567"/>
      <c r="FI24" s="567"/>
      <c r="FJ24" s="566" t="str">
        <f t="shared" si="69"/>
        <v>N</v>
      </c>
      <c r="FK24" s="567"/>
      <c r="FL24" s="567"/>
      <c r="FM24" s="566" t="str">
        <f t="shared" si="70"/>
        <v>N</v>
      </c>
      <c r="FN24" s="568" t="str">
        <f t="shared" si="71"/>
        <v>N</v>
      </c>
      <c r="FO24" s="558"/>
      <c r="FP24" s="558"/>
      <c r="FQ24" s="558"/>
      <c r="FR24" s="559"/>
      <c r="FS24" s="559"/>
      <c r="FT24" s="560"/>
      <c r="FU24" s="569">
        <f t="shared" si="72"/>
        <v>0</v>
      </c>
      <c r="FV24" s="569">
        <f t="shared" si="73"/>
        <v>0</v>
      </c>
      <c r="FW24" s="569">
        <f t="shared" si="73"/>
        <v>0</v>
      </c>
      <c r="FX24" s="570">
        <f t="shared" si="74"/>
        <v>75</v>
      </c>
      <c r="FY24" s="571">
        <v>75</v>
      </c>
      <c r="FZ24" s="572"/>
      <c r="GA24" s="558"/>
      <c r="GB24" s="558"/>
      <c r="GC24" s="559"/>
      <c r="GD24" s="559"/>
      <c r="GE24" s="560"/>
      <c r="GF24" s="598">
        <f t="shared" si="75"/>
        <v>0</v>
      </c>
      <c r="GG24" s="598">
        <f t="shared" si="76"/>
        <v>0</v>
      </c>
      <c r="GH24" s="558">
        <f t="shared" si="76"/>
        <v>0</v>
      </c>
      <c r="GI24" s="599">
        <f t="shared" si="1"/>
        <v>58</v>
      </c>
      <c r="GJ24" s="600">
        <v>58</v>
      </c>
      <c r="GK24" s="572"/>
      <c r="GL24" s="558"/>
      <c r="GM24" s="558"/>
      <c r="GN24" s="559"/>
      <c r="GO24" s="559"/>
      <c r="GP24" s="560"/>
      <c r="GQ24" s="598">
        <f t="shared" si="77"/>
        <v>0</v>
      </c>
      <c r="GR24" s="598">
        <f t="shared" si="77"/>
        <v>0</v>
      </c>
      <c r="GS24" s="558">
        <f t="shared" si="77"/>
        <v>0</v>
      </c>
      <c r="GT24" s="601">
        <f t="shared" si="2"/>
        <v>67</v>
      </c>
      <c r="GU24" s="600">
        <v>67</v>
      </c>
      <c r="GV24" s="602">
        <f t="shared" si="3"/>
        <v>0</v>
      </c>
      <c r="GW24" s="603">
        <f t="shared" si="78"/>
        <v>200</v>
      </c>
      <c r="GX24" s="597">
        <f t="shared" si="79"/>
        <v>200</v>
      </c>
      <c r="GY24" s="49"/>
      <c r="GZ24" s="34"/>
      <c r="HA24" s="34"/>
      <c r="HB24" s="34"/>
    </row>
    <row r="25" spans="1:210" s="42" customFormat="1" ht="60" customHeight="1" x14ac:dyDescent="1.1000000000000001">
      <c r="A25" s="41"/>
      <c r="B25" s="536">
        <v>15</v>
      </c>
      <c r="C25" s="61">
        <f>DATOS!F22</f>
        <v>0</v>
      </c>
      <c r="D25" s="249">
        <f>'ACTA REPORTE 3ER TRI'!G27</f>
        <v>8</v>
      </c>
      <c r="E25" s="251">
        <f>'ACTA REPORTE 3ER TRI'!L27</f>
        <v>8</v>
      </c>
      <c r="F25" s="251">
        <f>'ACTA REPORTE 3ER TRI'!M27</f>
        <v>8</v>
      </c>
      <c r="G25" s="520" t="str">
        <f>'ACTA REPORTE 3ER TRI'!N27</f>
        <v>B+</v>
      </c>
      <c r="H25" s="251">
        <f>'ACTA REPORTE 3ER TRI'!T27</f>
        <v>8</v>
      </c>
      <c r="I25" s="251">
        <f>'ACTA REPORTE 3ER TRI'!Y27</f>
        <v>8</v>
      </c>
      <c r="J25" s="251">
        <f>'ACTA REPORTE 3ER TRI'!Z27</f>
        <v>8</v>
      </c>
      <c r="K25" s="521" t="str">
        <f>'ACTA REPORTE 3ER TRI'!AA27</f>
        <v>B+</v>
      </c>
      <c r="L25" s="635">
        <f>'ACTA REPORTE 3ER TRI'!AB27</f>
        <v>8</v>
      </c>
      <c r="M25" s="427">
        <f>'ACTA REPORTE 3ER TRI'!AC27</f>
        <v>8</v>
      </c>
      <c r="N25" s="507" t="str">
        <f t="shared" si="4"/>
        <v>B+</v>
      </c>
      <c r="O25" s="522">
        <f t="shared" si="5"/>
        <v>8</v>
      </c>
      <c r="P25" s="285">
        <f t="shared" si="6"/>
        <v>8</v>
      </c>
      <c r="Q25" s="249">
        <f t="shared" si="7"/>
        <v>5.6</v>
      </c>
      <c r="R25" s="251">
        <f t="shared" si="8"/>
        <v>2.4</v>
      </c>
      <c r="S25" s="510" t="str">
        <f t="shared" si="9"/>
        <v>B+</v>
      </c>
      <c r="T25" s="641">
        <f t="shared" si="10"/>
        <v>8</v>
      </c>
      <c r="U25" s="251">
        <f>'ACTA REPORTE 3ER TRI'!G84</f>
        <v>8</v>
      </c>
      <c r="V25" s="251">
        <f>'ACTA REPORTE 3ER TRI'!L84</f>
        <v>8</v>
      </c>
      <c r="W25" s="251">
        <f>'ACTA REPORTE 3ER TRI'!M84</f>
        <v>8</v>
      </c>
      <c r="X25" s="520" t="str">
        <f>'ACTA REPORTE 3ER TRI'!N84</f>
        <v>B+</v>
      </c>
      <c r="Y25" s="251">
        <f>'ACTA REPORTE 3ER TRI'!T84</f>
        <v>8</v>
      </c>
      <c r="Z25" s="251">
        <f>'ACTA REPORTE 3ER TRI'!Y84</f>
        <v>8</v>
      </c>
      <c r="AA25" s="251">
        <f>'ACTA REPORTE 3ER TRI'!Z84</f>
        <v>8</v>
      </c>
      <c r="AB25" s="521" t="str">
        <f>'ACTA REPORTE 3ER TRI'!AA84</f>
        <v>B+</v>
      </c>
      <c r="AC25" s="635">
        <f>'ACTA REPORTE 3ER TRI'!AB84</f>
        <v>8</v>
      </c>
      <c r="AD25" s="638">
        <f>'ACTA REPORTE 3ER TRI'!AC84</f>
        <v>8</v>
      </c>
      <c r="AE25" s="507" t="str">
        <f t="shared" si="11"/>
        <v>B+</v>
      </c>
      <c r="AF25" s="522">
        <f t="shared" si="12"/>
        <v>8</v>
      </c>
      <c r="AG25" s="285">
        <f t="shared" si="13"/>
        <v>8</v>
      </c>
      <c r="AH25" s="249">
        <f t="shared" si="14"/>
        <v>5.6</v>
      </c>
      <c r="AI25" s="251">
        <f t="shared" si="15"/>
        <v>2.4</v>
      </c>
      <c r="AJ25" s="510" t="str">
        <f t="shared" si="16"/>
        <v>B+</v>
      </c>
      <c r="AK25" s="641">
        <f t="shared" si="17"/>
        <v>8</v>
      </c>
      <c r="AL25" s="251">
        <f>'ACTA REPORTE 3ER TRI'!G141</f>
        <v>8</v>
      </c>
      <c r="AM25" s="251">
        <f>'ACTA REPORTE 3ER TRI'!L141</f>
        <v>8</v>
      </c>
      <c r="AN25" s="251">
        <f>'ACTA REPORTE 3ER TRI'!M141</f>
        <v>8</v>
      </c>
      <c r="AO25" s="520" t="str">
        <f>'ACTA REPORTE 3ER TRI'!N141</f>
        <v>B+</v>
      </c>
      <c r="AP25" s="251">
        <f>'ACTA REPORTE 3ER TRI'!T141</f>
        <v>8</v>
      </c>
      <c r="AQ25" s="251">
        <f>'ACTA REPORTE 3ER TRI'!Y141</f>
        <v>8</v>
      </c>
      <c r="AR25" s="251">
        <f>'ACTA REPORTE 3ER TRI'!Z141</f>
        <v>8</v>
      </c>
      <c r="AS25" s="521" t="str">
        <f>'ACTA REPORTE 3ER TRI'!AA141</f>
        <v>B+</v>
      </c>
      <c r="AT25" s="635">
        <f>'ACTA REPORTE 3ER TRI'!AB141</f>
        <v>8</v>
      </c>
      <c r="AU25" s="427">
        <f>'ACTA REPORTE 3ER TRI'!AB141</f>
        <v>8</v>
      </c>
      <c r="AV25" s="507" t="str">
        <f t="shared" si="18"/>
        <v>B+</v>
      </c>
      <c r="AW25" s="522">
        <f t="shared" si="80"/>
        <v>8</v>
      </c>
      <c r="AX25" s="285">
        <f t="shared" si="19"/>
        <v>8</v>
      </c>
      <c r="AY25" s="249">
        <f t="shared" si="20"/>
        <v>5.6</v>
      </c>
      <c r="AZ25" s="251">
        <f t="shared" si="21"/>
        <v>2.4</v>
      </c>
      <c r="BA25" s="510" t="str">
        <f t="shared" si="22"/>
        <v>B+</v>
      </c>
      <c r="BB25" s="641">
        <f t="shared" si="23"/>
        <v>8</v>
      </c>
      <c r="BC25" s="251">
        <f>'ACTA REPORTE 3ER TRI'!G198</f>
        <v>8</v>
      </c>
      <c r="BD25" s="251">
        <f>'ACTA REPORTE 3ER TRI'!L198</f>
        <v>8</v>
      </c>
      <c r="BE25" s="251">
        <f>'ACTA REPORTE 3ER TRI'!M198</f>
        <v>8</v>
      </c>
      <c r="BF25" s="520" t="str">
        <f>'ACTA REPORTE 3ER TRI'!N198</f>
        <v>B+</v>
      </c>
      <c r="BG25" s="251">
        <f>'ACTA REPORTE 3ER TRI'!T198</f>
        <v>8</v>
      </c>
      <c r="BH25" s="251">
        <f>'ACTA REPORTE 3ER TRI'!Y198</f>
        <v>8</v>
      </c>
      <c r="BI25" s="251">
        <f>'ACTA REPORTE 3ER TRI'!Z198</f>
        <v>8</v>
      </c>
      <c r="BJ25" s="521" t="str">
        <f>'ACTA REPORTE 3ER TRI'!AA198</f>
        <v>B+</v>
      </c>
      <c r="BK25" s="635">
        <f>'ACTA REPORTE 3ER TRI'!AB198</f>
        <v>8</v>
      </c>
      <c r="BL25" s="427">
        <f>'ACTA REPORTE 3ER TRI'!AC198</f>
        <v>8</v>
      </c>
      <c r="BM25" s="507" t="str">
        <f t="shared" si="24"/>
        <v>B+</v>
      </c>
      <c r="BN25" s="522">
        <f t="shared" si="25"/>
        <v>8</v>
      </c>
      <c r="BO25" s="285">
        <f t="shared" si="26"/>
        <v>8</v>
      </c>
      <c r="BP25" s="249">
        <f t="shared" si="27"/>
        <v>5.6</v>
      </c>
      <c r="BQ25" s="251">
        <f t="shared" si="28"/>
        <v>2.4</v>
      </c>
      <c r="BR25" s="510" t="str">
        <f t="shared" si="29"/>
        <v>B+</v>
      </c>
      <c r="BS25" s="641">
        <f t="shared" si="30"/>
        <v>8</v>
      </c>
      <c r="BT25" s="251">
        <f>'ACTA REPORTE 3ER TRI'!G255</f>
        <v>8</v>
      </c>
      <c r="BU25" s="251">
        <f>'ACTA REPORTE 3ER TRI'!L255</f>
        <v>8</v>
      </c>
      <c r="BV25" s="251">
        <f>'ACTA REPORTE 3ER TRI'!M255</f>
        <v>8</v>
      </c>
      <c r="BW25" s="520" t="str">
        <f>'ACTA REPORTE 3ER TRI'!N255</f>
        <v>B+</v>
      </c>
      <c r="BX25" s="251">
        <f>'ACTA REPORTE 3ER TRI'!T255</f>
        <v>8</v>
      </c>
      <c r="BY25" s="251">
        <f>'ACTA REPORTE 3ER TRI'!Y255</f>
        <v>8</v>
      </c>
      <c r="BZ25" s="251">
        <f>'ACTA REPORTE 3ER TRI'!Z255</f>
        <v>8</v>
      </c>
      <c r="CA25" s="521" t="str">
        <f>'ACTA REPORTE 3ER TRI'!AA255</f>
        <v>B+</v>
      </c>
      <c r="CB25" s="635">
        <f>'ACTA REPORTE 3ER TRI'!AB255</f>
        <v>8</v>
      </c>
      <c r="CC25" s="427">
        <f>'ACTA REPORTE 3ER TRI'!AC255</f>
        <v>8</v>
      </c>
      <c r="CD25" s="507" t="str">
        <f t="shared" si="31"/>
        <v>B+</v>
      </c>
      <c r="CE25" s="522">
        <f t="shared" si="32"/>
        <v>8</v>
      </c>
      <c r="CF25" s="285">
        <f t="shared" si="33"/>
        <v>8</v>
      </c>
      <c r="CG25" s="249">
        <f t="shared" si="34"/>
        <v>5.6</v>
      </c>
      <c r="CH25" s="251">
        <f t="shared" si="35"/>
        <v>2.4</v>
      </c>
      <c r="CI25" s="510" t="str">
        <f t="shared" si="36"/>
        <v>B+</v>
      </c>
      <c r="CJ25" s="641">
        <f t="shared" si="37"/>
        <v>8</v>
      </c>
      <c r="CK25" s="251">
        <f>'ACTA REPORTE 3ER TRI'!G312</f>
        <v>8</v>
      </c>
      <c r="CL25" s="251">
        <f>'ACTA REPORTE 3ER TRI'!L312</f>
        <v>8</v>
      </c>
      <c r="CM25" s="251">
        <f>'ACTA REPORTE 3ER TRI'!M312</f>
        <v>8</v>
      </c>
      <c r="CN25" s="520" t="str">
        <f>'ACTA REPORTE 3ER TRI'!N312</f>
        <v>B+</v>
      </c>
      <c r="CO25" s="251">
        <f>'ACTA REPORTE 3ER TRI'!T312</f>
        <v>8</v>
      </c>
      <c r="CP25" s="251">
        <f>'ACTA REPORTE 3ER TRI'!Y312</f>
        <v>8</v>
      </c>
      <c r="CQ25" s="251">
        <f>'ACTA REPORTE 3ER TRI'!Z312</f>
        <v>8</v>
      </c>
      <c r="CR25" s="521" t="str">
        <f>'ACTA REPORTE 3ER TRI'!AA312</f>
        <v>B+</v>
      </c>
      <c r="CS25" s="635">
        <f>'ACTA REPORTE 3ER TRI'!AB312</f>
        <v>8</v>
      </c>
      <c r="CT25" s="427">
        <f>'ACTA REPORTE 3ER TRI'!AC312</f>
        <v>8</v>
      </c>
      <c r="CU25" s="507" t="str">
        <f t="shared" si="38"/>
        <v>B+</v>
      </c>
      <c r="CV25" s="522">
        <f t="shared" si="39"/>
        <v>8</v>
      </c>
      <c r="CW25" s="285">
        <f t="shared" si="40"/>
        <v>8</v>
      </c>
      <c r="CX25" s="249">
        <f t="shared" si="41"/>
        <v>5.6</v>
      </c>
      <c r="CY25" s="251">
        <f t="shared" si="42"/>
        <v>2.4</v>
      </c>
      <c r="CZ25" s="510" t="str">
        <f t="shared" si="43"/>
        <v>B+</v>
      </c>
      <c r="DA25" s="641">
        <f t="shared" si="44"/>
        <v>8</v>
      </c>
      <c r="DB25" s="251">
        <f>'ACTA REPORTE 3ER TRI'!G369</f>
        <v>8</v>
      </c>
      <c r="DC25" s="251">
        <f>'ACTA REPORTE 3ER TRI'!L369</f>
        <v>8</v>
      </c>
      <c r="DD25" s="251">
        <f>'ACTA REPORTE 3ER TRI'!M369</f>
        <v>8</v>
      </c>
      <c r="DE25" s="520" t="str">
        <f>'ACTA REPORTE 3ER TRI'!N369</f>
        <v>B+</v>
      </c>
      <c r="DF25" s="251">
        <f>'ACTA REPORTE 3ER TRI'!T369</f>
        <v>8</v>
      </c>
      <c r="DG25" s="251">
        <f>'ACTA REPORTE 3ER TRI'!Y369</f>
        <v>8</v>
      </c>
      <c r="DH25" s="251">
        <f>'ACTA REPORTE 3ER TRI'!Z369</f>
        <v>8</v>
      </c>
      <c r="DI25" s="521" t="str">
        <f>'ACTA REPORTE 3ER TRI'!AA369</f>
        <v>B+</v>
      </c>
      <c r="DJ25" s="635">
        <f>'ACTA REPORTE 3ER TRI'!AB369</f>
        <v>8</v>
      </c>
      <c r="DK25" s="638">
        <f>'ACTA REPORTE 3ER TRI'!AC369</f>
        <v>8</v>
      </c>
      <c r="DL25" s="507" t="str">
        <f t="shared" si="45"/>
        <v>B+</v>
      </c>
      <c r="DM25" s="522">
        <f t="shared" si="46"/>
        <v>8</v>
      </c>
      <c r="DN25" s="285">
        <f t="shared" si="47"/>
        <v>8</v>
      </c>
      <c r="DO25" s="249">
        <f t="shared" si="48"/>
        <v>5.6</v>
      </c>
      <c r="DP25" s="251">
        <f t="shared" si="49"/>
        <v>2.4</v>
      </c>
      <c r="DQ25" s="510" t="str">
        <f t="shared" si="50"/>
        <v>B+</v>
      </c>
      <c r="DR25" s="641">
        <f t="shared" si="51"/>
        <v>8</v>
      </c>
      <c r="DS25" s="251">
        <f>'ACTA REPORTE 3ER TRI'!G426</f>
        <v>8</v>
      </c>
      <c r="DT25" s="251">
        <f>'ACTA REPORTE 3ER TRI'!L426</f>
        <v>8</v>
      </c>
      <c r="DU25" s="251">
        <f>'ACTA REPORTE 3ER TRI'!M426</f>
        <v>8</v>
      </c>
      <c r="DV25" s="520" t="str">
        <f>'ACTA REPORTE 3ER TRI'!N426</f>
        <v>B+</v>
      </c>
      <c r="DW25" s="251">
        <f>'ACTA REPORTE 3ER TRI'!T426</f>
        <v>8</v>
      </c>
      <c r="DX25" s="251">
        <f>'ACTA REPORTE 3ER TRI'!Y426</f>
        <v>8</v>
      </c>
      <c r="DY25" s="251">
        <f>'ACTA REPORTE 3ER TRI'!Z426</f>
        <v>8</v>
      </c>
      <c r="DZ25" s="521" t="str">
        <f>'ACTA REPORTE 3ER TRI'!AA426</f>
        <v>B+</v>
      </c>
      <c r="EA25" s="635">
        <f>'ACTA REPORTE 3ER TRI'!AB426</f>
        <v>8</v>
      </c>
      <c r="EB25" s="638">
        <f>'ACTA REPORTE 3ER TRI'!AC426</f>
        <v>8</v>
      </c>
      <c r="EC25" s="507" t="str">
        <f t="shared" si="52"/>
        <v>B+</v>
      </c>
      <c r="ED25" s="522">
        <f t="shared" si="53"/>
        <v>8</v>
      </c>
      <c r="EE25" s="285">
        <f t="shared" si="54"/>
        <v>8</v>
      </c>
      <c r="EF25" s="249">
        <f t="shared" si="55"/>
        <v>5.6</v>
      </c>
      <c r="EG25" s="251">
        <f t="shared" si="56"/>
        <v>2.4</v>
      </c>
      <c r="EH25" s="510" t="str">
        <f t="shared" si="57"/>
        <v>B+</v>
      </c>
      <c r="EI25" s="641">
        <f t="shared" si="58"/>
        <v>8</v>
      </c>
      <c r="EJ25" s="251">
        <f>'ACTA REPORTE 3ER TRI'!G483</f>
        <v>8</v>
      </c>
      <c r="EK25" s="251">
        <f>'ACTA REPORTE 3ER TRI'!L483</f>
        <v>8</v>
      </c>
      <c r="EL25" s="251">
        <f>'ACTA REPORTE 3ER TRI'!M483</f>
        <v>8</v>
      </c>
      <c r="EM25" s="520" t="str">
        <f>'ACTA REPORTE 3ER TRI'!N483</f>
        <v>B+</v>
      </c>
      <c r="EN25" s="251">
        <f>'ACTA REPORTE 3ER TRI'!T483</f>
        <v>8</v>
      </c>
      <c r="EO25" s="251">
        <f>'ACTA REPORTE 3ER TRI'!Y483</f>
        <v>8</v>
      </c>
      <c r="EP25" s="251">
        <f>'ACTA REPORTE 3ER TRI'!Z483</f>
        <v>8</v>
      </c>
      <c r="EQ25" s="521" t="str">
        <f>'ACTA REPORTE 3ER TRI'!AA483</f>
        <v>B+</v>
      </c>
      <c r="ER25" s="635">
        <f>'ACTA REPORTE 3ER TRI'!AB483</f>
        <v>8</v>
      </c>
      <c r="ES25" s="427">
        <f>'ACTA REPORTE 3ER TRI'!AC483</f>
        <v>8</v>
      </c>
      <c r="ET25" s="507" t="str">
        <f t="shared" si="59"/>
        <v>B+</v>
      </c>
      <c r="EU25" s="522">
        <f t="shared" si="60"/>
        <v>8</v>
      </c>
      <c r="EV25" s="285">
        <f t="shared" si="61"/>
        <v>8</v>
      </c>
      <c r="EW25" s="249">
        <f t="shared" si="62"/>
        <v>5.6</v>
      </c>
      <c r="EX25" s="251">
        <f t="shared" si="63"/>
        <v>2.4</v>
      </c>
      <c r="EY25" s="510" t="str">
        <f t="shared" si="64"/>
        <v>B+</v>
      </c>
      <c r="EZ25" s="641">
        <f t="shared" si="65"/>
        <v>8</v>
      </c>
      <c r="FA25" s="503" t="str">
        <f t="shared" si="66"/>
        <v>B+</v>
      </c>
      <c r="FB25" s="645">
        <f t="shared" si="67"/>
        <v>8</v>
      </c>
      <c r="FC25" s="503" t="str">
        <f t="shared" si="68"/>
        <v>B+</v>
      </c>
      <c r="FD25" s="550">
        <f t="shared" si="0"/>
        <v>8</v>
      </c>
      <c r="FE25" s="564"/>
      <c r="FF25" s="565"/>
      <c r="FG25" s="566" t="str">
        <f t="shared" si="81"/>
        <v>N</v>
      </c>
      <c r="FH25" s="567"/>
      <c r="FI25" s="567"/>
      <c r="FJ25" s="566" t="str">
        <f t="shared" si="69"/>
        <v>N</v>
      </c>
      <c r="FK25" s="567"/>
      <c r="FL25" s="567"/>
      <c r="FM25" s="566" t="str">
        <f t="shared" si="70"/>
        <v>N</v>
      </c>
      <c r="FN25" s="568" t="str">
        <f t="shared" si="71"/>
        <v>N</v>
      </c>
      <c r="FO25" s="558"/>
      <c r="FP25" s="558"/>
      <c r="FQ25" s="558"/>
      <c r="FR25" s="559"/>
      <c r="FS25" s="559"/>
      <c r="FT25" s="560"/>
      <c r="FU25" s="569">
        <f t="shared" si="72"/>
        <v>0</v>
      </c>
      <c r="FV25" s="569">
        <f t="shared" si="73"/>
        <v>0</v>
      </c>
      <c r="FW25" s="569">
        <f t="shared" si="73"/>
        <v>0</v>
      </c>
      <c r="FX25" s="570">
        <f t="shared" si="74"/>
        <v>75</v>
      </c>
      <c r="FY25" s="571">
        <v>75</v>
      </c>
      <c r="FZ25" s="572"/>
      <c r="GA25" s="558"/>
      <c r="GB25" s="558"/>
      <c r="GC25" s="559"/>
      <c r="GD25" s="559"/>
      <c r="GE25" s="560"/>
      <c r="GF25" s="598">
        <f t="shared" si="75"/>
        <v>0</v>
      </c>
      <c r="GG25" s="598">
        <f t="shared" si="76"/>
        <v>0</v>
      </c>
      <c r="GH25" s="558">
        <f t="shared" si="76"/>
        <v>0</v>
      </c>
      <c r="GI25" s="599">
        <f t="shared" si="1"/>
        <v>58</v>
      </c>
      <c r="GJ25" s="600">
        <v>58</v>
      </c>
      <c r="GK25" s="572"/>
      <c r="GL25" s="558"/>
      <c r="GM25" s="558"/>
      <c r="GN25" s="559"/>
      <c r="GO25" s="559"/>
      <c r="GP25" s="560"/>
      <c r="GQ25" s="598">
        <f t="shared" si="77"/>
        <v>0</v>
      </c>
      <c r="GR25" s="598">
        <f t="shared" si="77"/>
        <v>0</v>
      </c>
      <c r="GS25" s="558">
        <f t="shared" si="77"/>
        <v>0</v>
      </c>
      <c r="GT25" s="601">
        <f t="shared" si="2"/>
        <v>67</v>
      </c>
      <c r="GU25" s="600">
        <v>67</v>
      </c>
      <c r="GV25" s="602">
        <f t="shared" si="3"/>
        <v>0</v>
      </c>
      <c r="GW25" s="603">
        <f t="shared" si="78"/>
        <v>200</v>
      </c>
      <c r="GX25" s="597">
        <f t="shared" si="79"/>
        <v>200</v>
      </c>
      <c r="GY25" s="49"/>
      <c r="GZ25" s="34"/>
      <c r="HA25" s="34"/>
      <c r="HB25" s="34"/>
    </row>
    <row r="26" spans="1:210" s="42" customFormat="1" ht="60" customHeight="1" x14ac:dyDescent="1.1000000000000001">
      <c r="A26" s="41"/>
      <c r="B26" s="536">
        <v>16</v>
      </c>
      <c r="C26" s="61">
        <f>DATOS!F23</f>
        <v>0</v>
      </c>
      <c r="D26" s="249">
        <f>'ACTA REPORTE 3ER TRI'!G28</f>
        <v>7</v>
      </c>
      <c r="E26" s="251">
        <f>'ACTA REPORTE 3ER TRI'!L28</f>
        <v>7</v>
      </c>
      <c r="F26" s="251">
        <f>'ACTA REPORTE 3ER TRI'!M28</f>
        <v>7</v>
      </c>
      <c r="G26" s="520" t="str">
        <f>'ACTA REPORTE 3ER TRI'!N28</f>
        <v>B-</v>
      </c>
      <c r="H26" s="251">
        <f>'ACTA REPORTE 3ER TRI'!T28</f>
        <v>7</v>
      </c>
      <c r="I26" s="251">
        <f>'ACTA REPORTE 3ER TRI'!Y28</f>
        <v>7</v>
      </c>
      <c r="J26" s="251">
        <f>'ACTA REPORTE 3ER TRI'!Z28</f>
        <v>7</v>
      </c>
      <c r="K26" s="521" t="str">
        <f>'ACTA REPORTE 3ER TRI'!AA28</f>
        <v>B-</v>
      </c>
      <c r="L26" s="635">
        <f>'ACTA REPORTE 3ER TRI'!AB28</f>
        <v>7</v>
      </c>
      <c r="M26" s="427">
        <f>'ACTA REPORTE 3ER TRI'!AC28</f>
        <v>7</v>
      </c>
      <c r="N26" s="507" t="str">
        <f t="shared" si="4"/>
        <v>B-</v>
      </c>
      <c r="O26" s="522">
        <f t="shared" si="5"/>
        <v>7</v>
      </c>
      <c r="P26" s="285">
        <f t="shared" si="6"/>
        <v>7</v>
      </c>
      <c r="Q26" s="249">
        <f t="shared" si="7"/>
        <v>4.8999999999999995</v>
      </c>
      <c r="R26" s="251">
        <f t="shared" si="8"/>
        <v>2.1</v>
      </c>
      <c r="S26" s="510" t="str">
        <f t="shared" si="9"/>
        <v>B-</v>
      </c>
      <c r="T26" s="641">
        <f t="shared" si="10"/>
        <v>7</v>
      </c>
      <c r="U26" s="251">
        <f>'ACTA REPORTE 3ER TRI'!G85</f>
        <v>7</v>
      </c>
      <c r="V26" s="251">
        <f>'ACTA REPORTE 3ER TRI'!L85</f>
        <v>7</v>
      </c>
      <c r="W26" s="251">
        <f>'ACTA REPORTE 3ER TRI'!M85</f>
        <v>7</v>
      </c>
      <c r="X26" s="520" t="str">
        <f>'ACTA REPORTE 3ER TRI'!N85</f>
        <v>B-</v>
      </c>
      <c r="Y26" s="251">
        <f>'ACTA REPORTE 3ER TRI'!T85</f>
        <v>7</v>
      </c>
      <c r="Z26" s="251">
        <f>'ACTA REPORTE 3ER TRI'!Y85</f>
        <v>7</v>
      </c>
      <c r="AA26" s="251">
        <f>'ACTA REPORTE 3ER TRI'!Z85</f>
        <v>7</v>
      </c>
      <c r="AB26" s="521" t="str">
        <f>'ACTA REPORTE 3ER TRI'!AA85</f>
        <v>B-</v>
      </c>
      <c r="AC26" s="635">
        <f>'ACTA REPORTE 3ER TRI'!AB85</f>
        <v>7</v>
      </c>
      <c r="AD26" s="638">
        <f>'ACTA REPORTE 3ER TRI'!AC85</f>
        <v>7</v>
      </c>
      <c r="AE26" s="507" t="str">
        <f t="shared" si="11"/>
        <v>B-</v>
      </c>
      <c r="AF26" s="522">
        <f t="shared" si="12"/>
        <v>7</v>
      </c>
      <c r="AG26" s="285">
        <f t="shared" si="13"/>
        <v>7</v>
      </c>
      <c r="AH26" s="249">
        <f t="shared" si="14"/>
        <v>4.8999999999999995</v>
      </c>
      <c r="AI26" s="251">
        <f t="shared" si="15"/>
        <v>2.1</v>
      </c>
      <c r="AJ26" s="510" t="str">
        <f t="shared" si="16"/>
        <v>B-</v>
      </c>
      <c r="AK26" s="641">
        <f t="shared" si="17"/>
        <v>7</v>
      </c>
      <c r="AL26" s="251">
        <f>'ACTA REPORTE 3ER TRI'!G142</f>
        <v>7</v>
      </c>
      <c r="AM26" s="251">
        <f>'ACTA REPORTE 3ER TRI'!L142</f>
        <v>7</v>
      </c>
      <c r="AN26" s="251">
        <f>'ACTA REPORTE 3ER TRI'!M142</f>
        <v>7</v>
      </c>
      <c r="AO26" s="520" t="str">
        <f>'ACTA REPORTE 3ER TRI'!N142</f>
        <v>B-</v>
      </c>
      <c r="AP26" s="251">
        <f>'ACTA REPORTE 3ER TRI'!T142</f>
        <v>7</v>
      </c>
      <c r="AQ26" s="251">
        <f>'ACTA REPORTE 3ER TRI'!Y142</f>
        <v>7</v>
      </c>
      <c r="AR26" s="251">
        <f>'ACTA REPORTE 3ER TRI'!Z142</f>
        <v>7</v>
      </c>
      <c r="AS26" s="521" t="str">
        <f>'ACTA REPORTE 3ER TRI'!AA142</f>
        <v>B-</v>
      </c>
      <c r="AT26" s="635">
        <f>'ACTA REPORTE 3ER TRI'!AB142</f>
        <v>7</v>
      </c>
      <c r="AU26" s="427">
        <f>'ACTA REPORTE 3ER TRI'!AB142</f>
        <v>7</v>
      </c>
      <c r="AV26" s="507" t="str">
        <f t="shared" si="18"/>
        <v>B-</v>
      </c>
      <c r="AW26" s="522">
        <f t="shared" si="80"/>
        <v>7</v>
      </c>
      <c r="AX26" s="285">
        <f t="shared" si="19"/>
        <v>7</v>
      </c>
      <c r="AY26" s="249">
        <f t="shared" si="20"/>
        <v>4.8999999999999995</v>
      </c>
      <c r="AZ26" s="251">
        <f t="shared" si="21"/>
        <v>2.1</v>
      </c>
      <c r="BA26" s="510" t="str">
        <f t="shared" si="22"/>
        <v>B-</v>
      </c>
      <c r="BB26" s="641">
        <f t="shared" si="23"/>
        <v>7</v>
      </c>
      <c r="BC26" s="251">
        <f>'ACTA REPORTE 3ER TRI'!G199</f>
        <v>7</v>
      </c>
      <c r="BD26" s="251">
        <f>'ACTA REPORTE 3ER TRI'!L199</f>
        <v>7</v>
      </c>
      <c r="BE26" s="251">
        <f>'ACTA REPORTE 3ER TRI'!M199</f>
        <v>7</v>
      </c>
      <c r="BF26" s="520" t="str">
        <f>'ACTA REPORTE 3ER TRI'!N199</f>
        <v>B-</v>
      </c>
      <c r="BG26" s="251">
        <f>'ACTA REPORTE 3ER TRI'!T199</f>
        <v>7</v>
      </c>
      <c r="BH26" s="251">
        <f>'ACTA REPORTE 3ER TRI'!Y199</f>
        <v>7</v>
      </c>
      <c r="BI26" s="251">
        <f>'ACTA REPORTE 3ER TRI'!Z199</f>
        <v>7</v>
      </c>
      <c r="BJ26" s="521" t="str">
        <f>'ACTA REPORTE 3ER TRI'!AA199</f>
        <v>B-</v>
      </c>
      <c r="BK26" s="635">
        <f>'ACTA REPORTE 3ER TRI'!AB199</f>
        <v>7</v>
      </c>
      <c r="BL26" s="427">
        <f>'ACTA REPORTE 3ER TRI'!AC199</f>
        <v>7</v>
      </c>
      <c r="BM26" s="507" t="str">
        <f t="shared" si="24"/>
        <v>B-</v>
      </c>
      <c r="BN26" s="522">
        <f t="shared" si="25"/>
        <v>7</v>
      </c>
      <c r="BO26" s="285">
        <f t="shared" si="26"/>
        <v>7</v>
      </c>
      <c r="BP26" s="249">
        <f t="shared" si="27"/>
        <v>4.8999999999999995</v>
      </c>
      <c r="BQ26" s="251">
        <f t="shared" si="28"/>
        <v>2.1</v>
      </c>
      <c r="BR26" s="510" t="str">
        <f t="shared" si="29"/>
        <v>B-</v>
      </c>
      <c r="BS26" s="641">
        <f t="shared" si="30"/>
        <v>7</v>
      </c>
      <c r="BT26" s="251">
        <f>'ACTA REPORTE 3ER TRI'!G256</f>
        <v>7</v>
      </c>
      <c r="BU26" s="251">
        <f>'ACTA REPORTE 3ER TRI'!L256</f>
        <v>7</v>
      </c>
      <c r="BV26" s="251">
        <f>'ACTA REPORTE 3ER TRI'!M256</f>
        <v>7</v>
      </c>
      <c r="BW26" s="520" t="str">
        <f>'ACTA REPORTE 3ER TRI'!N256</f>
        <v>B-</v>
      </c>
      <c r="BX26" s="251">
        <f>'ACTA REPORTE 3ER TRI'!T256</f>
        <v>7</v>
      </c>
      <c r="BY26" s="251">
        <f>'ACTA REPORTE 3ER TRI'!Y256</f>
        <v>7</v>
      </c>
      <c r="BZ26" s="251">
        <f>'ACTA REPORTE 3ER TRI'!Z256</f>
        <v>7</v>
      </c>
      <c r="CA26" s="521" t="str">
        <f>'ACTA REPORTE 3ER TRI'!AA256</f>
        <v>B-</v>
      </c>
      <c r="CB26" s="635">
        <f>'ACTA REPORTE 3ER TRI'!AB256</f>
        <v>7</v>
      </c>
      <c r="CC26" s="427">
        <f>'ACTA REPORTE 3ER TRI'!AC256</f>
        <v>7</v>
      </c>
      <c r="CD26" s="507" t="str">
        <f t="shared" si="31"/>
        <v>B-</v>
      </c>
      <c r="CE26" s="522">
        <f t="shared" si="32"/>
        <v>7</v>
      </c>
      <c r="CF26" s="285">
        <f t="shared" si="33"/>
        <v>7</v>
      </c>
      <c r="CG26" s="249">
        <f t="shared" si="34"/>
        <v>4.8999999999999995</v>
      </c>
      <c r="CH26" s="251">
        <f t="shared" si="35"/>
        <v>2.1</v>
      </c>
      <c r="CI26" s="510" t="str">
        <f t="shared" si="36"/>
        <v>B-</v>
      </c>
      <c r="CJ26" s="641">
        <f t="shared" si="37"/>
        <v>7</v>
      </c>
      <c r="CK26" s="251">
        <f>'ACTA REPORTE 3ER TRI'!G313</f>
        <v>7</v>
      </c>
      <c r="CL26" s="251">
        <f>'ACTA REPORTE 3ER TRI'!L313</f>
        <v>7</v>
      </c>
      <c r="CM26" s="251">
        <f>'ACTA REPORTE 3ER TRI'!M313</f>
        <v>7</v>
      </c>
      <c r="CN26" s="520" t="str">
        <f>'ACTA REPORTE 3ER TRI'!N313</f>
        <v>B-</v>
      </c>
      <c r="CO26" s="251">
        <f>'ACTA REPORTE 3ER TRI'!T313</f>
        <v>7</v>
      </c>
      <c r="CP26" s="251">
        <f>'ACTA REPORTE 3ER TRI'!Y313</f>
        <v>7</v>
      </c>
      <c r="CQ26" s="251">
        <f>'ACTA REPORTE 3ER TRI'!Z313</f>
        <v>7</v>
      </c>
      <c r="CR26" s="521" t="str">
        <f>'ACTA REPORTE 3ER TRI'!AA313</f>
        <v>B-</v>
      </c>
      <c r="CS26" s="635">
        <f>'ACTA REPORTE 3ER TRI'!AB313</f>
        <v>7</v>
      </c>
      <c r="CT26" s="427">
        <f>'ACTA REPORTE 3ER TRI'!AC313</f>
        <v>7</v>
      </c>
      <c r="CU26" s="507" t="str">
        <f t="shared" si="38"/>
        <v>B-</v>
      </c>
      <c r="CV26" s="522">
        <f t="shared" si="39"/>
        <v>7</v>
      </c>
      <c r="CW26" s="285">
        <f t="shared" si="40"/>
        <v>7</v>
      </c>
      <c r="CX26" s="249">
        <f t="shared" si="41"/>
        <v>4.8999999999999995</v>
      </c>
      <c r="CY26" s="251">
        <f t="shared" si="42"/>
        <v>2.1</v>
      </c>
      <c r="CZ26" s="510" t="str">
        <f t="shared" si="43"/>
        <v>B-</v>
      </c>
      <c r="DA26" s="641">
        <f t="shared" si="44"/>
        <v>7</v>
      </c>
      <c r="DB26" s="251">
        <f>'ACTA REPORTE 3ER TRI'!G370</f>
        <v>7</v>
      </c>
      <c r="DC26" s="251">
        <f>'ACTA REPORTE 3ER TRI'!L370</f>
        <v>7</v>
      </c>
      <c r="DD26" s="251">
        <f>'ACTA REPORTE 3ER TRI'!M370</f>
        <v>7</v>
      </c>
      <c r="DE26" s="520" t="str">
        <f>'ACTA REPORTE 3ER TRI'!N370</f>
        <v>B-</v>
      </c>
      <c r="DF26" s="251">
        <f>'ACTA REPORTE 3ER TRI'!T370</f>
        <v>7</v>
      </c>
      <c r="DG26" s="251">
        <f>'ACTA REPORTE 3ER TRI'!Y370</f>
        <v>7</v>
      </c>
      <c r="DH26" s="251">
        <f>'ACTA REPORTE 3ER TRI'!Z370</f>
        <v>7</v>
      </c>
      <c r="DI26" s="521" t="str">
        <f>'ACTA REPORTE 3ER TRI'!AA370</f>
        <v>B-</v>
      </c>
      <c r="DJ26" s="635">
        <f>'ACTA REPORTE 3ER TRI'!AB370</f>
        <v>7</v>
      </c>
      <c r="DK26" s="638">
        <f>'ACTA REPORTE 3ER TRI'!AC370</f>
        <v>7</v>
      </c>
      <c r="DL26" s="507" t="str">
        <f t="shared" si="45"/>
        <v>B-</v>
      </c>
      <c r="DM26" s="522">
        <f t="shared" si="46"/>
        <v>7</v>
      </c>
      <c r="DN26" s="285">
        <f t="shared" si="47"/>
        <v>7</v>
      </c>
      <c r="DO26" s="249">
        <f t="shared" si="48"/>
        <v>4.8999999999999995</v>
      </c>
      <c r="DP26" s="251">
        <f t="shared" si="49"/>
        <v>2.1</v>
      </c>
      <c r="DQ26" s="510" t="str">
        <f t="shared" si="50"/>
        <v>B-</v>
      </c>
      <c r="DR26" s="641">
        <f t="shared" si="51"/>
        <v>7</v>
      </c>
      <c r="DS26" s="251">
        <f>'ACTA REPORTE 3ER TRI'!G427</f>
        <v>7</v>
      </c>
      <c r="DT26" s="251">
        <f>'ACTA REPORTE 3ER TRI'!L427</f>
        <v>7</v>
      </c>
      <c r="DU26" s="251">
        <f>'ACTA REPORTE 3ER TRI'!M427</f>
        <v>7</v>
      </c>
      <c r="DV26" s="520" t="str">
        <f>'ACTA REPORTE 3ER TRI'!N427</f>
        <v>B-</v>
      </c>
      <c r="DW26" s="251">
        <f>'ACTA REPORTE 3ER TRI'!T427</f>
        <v>7</v>
      </c>
      <c r="DX26" s="251">
        <f>'ACTA REPORTE 3ER TRI'!Y427</f>
        <v>7</v>
      </c>
      <c r="DY26" s="251">
        <f>'ACTA REPORTE 3ER TRI'!Z427</f>
        <v>7</v>
      </c>
      <c r="DZ26" s="521" t="str">
        <f>'ACTA REPORTE 3ER TRI'!AA427</f>
        <v>B-</v>
      </c>
      <c r="EA26" s="635">
        <f>'ACTA REPORTE 3ER TRI'!AB427</f>
        <v>7</v>
      </c>
      <c r="EB26" s="638">
        <f>'ACTA REPORTE 3ER TRI'!AC427</f>
        <v>7</v>
      </c>
      <c r="EC26" s="507" t="str">
        <f t="shared" si="52"/>
        <v>B-</v>
      </c>
      <c r="ED26" s="522">
        <f t="shared" si="53"/>
        <v>7</v>
      </c>
      <c r="EE26" s="285">
        <f t="shared" si="54"/>
        <v>7</v>
      </c>
      <c r="EF26" s="249">
        <f t="shared" si="55"/>
        <v>4.8999999999999995</v>
      </c>
      <c r="EG26" s="251">
        <f t="shared" si="56"/>
        <v>2.1</v>
      </c>
      <c r="EH26" s="510" t="str">
        <f t="shared" si="57"/>
        <v>B-</v>
      </c>
      <c r="EI26" s="641">
        <f t="shared" si="58"/>
        <v>7</v>
      </c>
      <c r="EJ26" s="251">
        <f>'ACTA REPORTE 3ER TRI'!G484</f>
        <v>7</v>
      </c>
      <c r="EK26" s="251">
        <f>'ACTA REPORTE 3ER TRI'!L484</f>
        <v>7</v>
      </c>
      <c r="EL26" s="251">
        <f>'ACTA REPORTE 3ER TRI'!M484</f>
        <v>7</v>
      </c>
      <c r="EM26" s="520" t="str">
        <f>'ACTA REPORTE 3ER TRI'!N484</f>
        <v>B-</v>
      </c>
      <c r="EN26" s="251">
        <f>'ACTA REPORTE 3ER TRI'!T484</f>
        <v>7</v>
      </c>
      <c r="EO26" s="251">
        <f>'ACTA REPORTE 3ER TRI'!Y484</f>
        <v>7</v>
      </c>
      <c r="EP26" s="251">
        <f>'ACTA REPORTE 3ER TRI'!Z484</f>
        <v>7</v>
      </c>
      <c r="EQ26" s="521" t="str">
        <f>'ACTA REPORTE 3ER TRI'!AA484</f>
        <v>B-</v>
      </c>
      <c r="ER26" s="635">
        <f>'ACTA REPORTE 3ER TRI'!AB484</f>
        <v>7</v>
      </c>
      <c r="ES26" s="427">
        <f>'ACTA REPORTE 3ER TRI'!AC484</f>
        <v>7</v>
      </c>
      <c r="ET26" s="507" t="str">
        <f t="shared" si="59"/>
        <v>B-</v>
      </c>
      <c r="EU26" s="522">
        <f t="shared" si="60"/>
        <v>7</v>
      </c>
      <c r="EV26" s="285">
        <f t="shared" si="61"/>
        <v>7</v>
      </c>
      <c r="EW26" s="249">
        <f t="shared" si="62"/>
        <v>4.8999999999999995</v>
      </c>
      <c r="EX26" s="251">
        <f t="shared" si="63"/>
        <v>2.1</v>
      </c>
      <c r="EY26" s="510" t="str">
        <f t="shared" si="64"/>
        <v>B-</v>
      </c>
      <c r="EZ26" s="641">
        <f t="shared" si="65"/>
        <v>7</v>
      </c>
      <c r="FA26" s="503" t="str">
        <f t="shared" si="66"/>
        <v>B-</v>
      </c>
      <c r="FB26" s="645">
        <f t="shared" si="67"/>
        <v>7</v>
      </c>
      <c r="FC26" s="503" t="str">
        <f t="shared" si="68"/>
        <v>B-</v>
      </c>
      <c r="FD26" s="550">
        <f t="shared" si="0"/>
        <v>7</v>
      </c>
      <c r="FE26" s="564"/>
      <c r="FF26" s="565"/>
      <c r="FG26" s="566" t="str">
        <f t="shared" si="81"/>
        <v>N</v>
      </c>
      <c r="FH26" s="567"/>
      <c r="FI26" s="567"/>
      <c r="FJ26" s="566" t="str">
        <f t="shared" si="69"/>
        <v>N</v>
      </c>
      <c r="FK26" s="567"/>
      <c r="FL26" s="567"/>
      <c r="FM26" s="566" t="str">
        <f t="shared" si="70"/>
        <v>N</v>
      </c>
      <c r="FN26" s="568" t="str">
        <f t="shared" si="71"/>
        <v>N</v>
      </c>
      <c r="FO26" s="558"/>
      <c r="FP26" s="558"/>
      <c r="FQ26" s="558"/>
      <c r="FR26" s="559"/>
      <c r="FS26" s="559"/>
      <c r="FT26" s="560"/>
      <c r="FU26" s="569">
        <f t="shared" si="72"/>
        <v>0</v>
      </c>
      <c r="FV26" s="569">
        <f t="shared" si="73"/>
        <v>0</v>
      </c>
      <c r="FW26" s="569">
        <f t="shared" si="73"/>
        <v>0</v>
      </c>
      <c r="FX26" s="570">
        <f t="shared" si="74"/>
        <v>75</v>
      </c>
      <c r="FY26" s="571">
        <v>75</v>
      </c>
      <c r="FZ26" s="572"/>
      <c r="GA26" s="558"/>
      <c r="GB26" s="558"/>
      <c r="GC26" s="559"/>
      <c r="GD26" s="559"/>
      <c r="GE26" s="560"/>
      <c r="GF26" s="598">
        <f t="shared" si="75"/>
        <v>0</v>
      </c>
      <c r="GG26" s="598">
        <f t="shared" si="76"/>
        <v>0</v>
      </c>
      <c r="GH26" s="558">
        <f t="shared" si="76"/>
        <v>0</v>
      </c>
      <c r="GI26" s="599">
        <f t="shared" si="1"/>
        <v>58</v>
      </c>
      <c r="GJ26" s="600">
        <v>58</v>
      </c>
      <c r="GK26" s="572"/>
      <c r="GL26" s="558"/>
      <c r="GM26" s="558"/>
      <c r="GN26" s="559"/>
      <c r="GO26" s="559"/>
      <c r="GP26" s="560"/>
      <c r="GQ26" s="598">
        <f t="shared" si="77"/>
        <v>0</v>
      </c>
      <c r="GR26" s="598">
        <f t="shared" si="77"/>
        <v>0</v>
      </c>
      <c r="GS26" s="558">
        <f t="shared" si="77"/>
        <v>0</v>
      </c>
      <c r="GT26" s="601">
        <f t="shared" si="2"/>
        <v>67</v>
      </c>
      <c r="GU26" s="600">
        <v>67</v>
      </c>
      <c r="GV26" s="602">
        <f t="shared" si="3"/>
        <v>0</v>
      </c>
      <c r="GW26" s="603">
        <f t="shared" si="78"/>
        <v>200</v>
      </c>
      <c r="GX26" s="597">
        <f t="shared" si="79"/>
        <v>200</v>
      </c>
      <c r="GY26" s="49"/>
      <c r="GZ26" s="34"/>
      <c r="HA26" s="34"/>
      <c r="HB26" s="34"/>
    </row>
    <row r="27" spans="1:210" s="42" customFormat="1" ht="60" customHeight="1" x14ac:dyDescent="1.1000000000000001">
      <c r="A27" s="41"/>
      <c r="B27" s="536">
        <v>17</v>
      </c>
      <c r="C27" s="61">
        <f>DATOS!F24</f>
        <v>0</v>
      </c>
      <c r="D27" s="249">
        <f>'ACTA REPORTE 3ER TRI'!G29</f>
        <v>7</v>
      </c>
      <c r="E27" s="251">
        <f>'ACTA REPORTE 3ER TRI'!L29</f>
        <v>7</v>
      </c>
      <c r="F27" s="251">
        <f>'ACTA REPORTE 3ER TRI'!M29</f>
        <v>7</v>
      </c>
      <c r="G27" s="520" t="str">
        <f>'ACTA REPORTE 3ER TRI'!N29</f>
        <v>B-</v>
      </c>
      <c r="H27" s="251">
        <f>'ACTA REPORTE 3ER TRI'!T29</f>
        <v>7</v>
      </c>
      <c r="I27" s="251">
        <f>'ACTA REPORTE 3ER TRI'!Y29</f>
        <v>7</v>
      </c>
      <c r="J27" s="251">
        <f>'ACTA REPORTE 3ER TRI'!Z29</f>
        <v>7</v>
      </c>
      <c r="K27" s="521" t="str">
        <f>'ACTA REPORTE 3ER TRI'!AA29</f>
        <v>B-</v>
      </c>
      <c r="L27" s="635">
        <f>'ACTA REPORTE 3ER TRI'!AB29</f>
        <v>7</v>
      </c>
      <c r="M27" s="427">
        <f>'ACTA REPORTE 3ER TRI'!AC29</f>
        <v>7</v>
      </c>
      <c r="N27" s="507" t="str">
        <f t="shared" si="4"/>
        <v>B-</v>
      </c>
      <c r="O27" s="522">
        <f t="shared" si="5"/>
        <v>7</v>
      </c>
      <c r="P27" s="285">
        <f t="shared" si="6"/>
        <v>7</v>
      </c>
      <c r="Q27" s="249">
        <f t="shared" si="7"/>
        <v>4.8999999999999995</v>
      </c>
      <c r="R27" s="251">
        <f t="shared" si="8"/>
        <v>2.1</v>
      </c>
      <c r="S27" s="510" t="str">
        <f t="shared" si="9"/>
        <v>B-</v>
      </c>
      <c r="T27" s="641">
        <f t="shared" si="10"/>
        <v>7</v>
      </c>
      <c r="U27" s="251">
        <f>'ACTA REPORTE 3ER TRI'!G86</f>
        <v>7</v>
      </c>
      <c r="V27" s="251">
        <f>'ACTA REPORTE 3ER TRI'!L86</f>
        <v>7</v>
      </c>
      <c r="W27" s="251">
        <f>'ACTA REPORTE 3ER TRI'!M86</f>
        <v>7</v>
      </c>
      <c r="X27" s="520" t="str">
        <f>'ACTA REPORTE 3ER TRI'!N86</f>
        <v>B-</v>
      </c>
      <c r="Y27" s="251">
        <f>'ACTA REPORTE 3ER TRI'!T86</f>
        <v>7</v>
      </c>
      <c r="Z27" s="251">
        <f>'ACTA REPORTE 3ER TRI'!Y86</f>
        <v>7</v>
      </c>
      <c r="AA27" s="251">
        <f>'ACTA REPORTE 3ER TRI'!Z86</f>
        <v>7</v>
      </c>
      <c r="AB27" s="521" t="str">
        <f>'ACTA REPORTE 3ER TRI'!AA86</f>
        <v>B-</v>
      </c>
      <c r="AC27" s="635">
        <f>'ACTA REPORTE 3ER TRI'!AB86</f>
        <v>7</v>
      </c>
      <c r="AD27" s="638">
        <f>'ACTA REPORTE 3ER TRI'!AC86</f>
        <v>7</v>
      </c>
      <c r="AE27" s="507" t="str">
        <f t="shared" si="11"/>
        <v>B-</v>
      </c>
      <c r="AF27" s="522">
        <f t="shared" si="12"/>
        <v>7</v>
      </c>
      <c r="AG27" s="285">
        <f t="shared" si="13"/>
        <v>7</v>
      </c>
      <c r="AH27" s="249">
        <f t="shared" si="14"/>
        <v>4.8999999999999995</v>
      </c>
      <c r="AI27" s="251">
        <f t="shared" si="15"/>
        <v>2.1</v>
      </c>
      <c r="AJ27" s="510" t="str">
        <f t="shared" si="16"/>
        <v>B-</v>
      </c>
      <c r="AK27" s="641">
        <f t="shared" si="17"/>
        <v>7</v>
      </c>
      <c r="AL27" s="251">
        <f>'ACTA REPORTE 3ER TRI'!G143</f>
        <v>7</v>
      </c>
      <c r="AM27" s="251">
        <f>'ACTA REPORTE 3ER TRI'!L143</f>
        <v>7</v>
      </c>
      <c r="AN27" s="251">
        <f>'ACTA REPORTE 3ER TRI'!M143</f>
        <v>7</v>
      </c>
      <c r="AO27" s="520" t="str">
        <f>'ACTA REPORTE 3ER TRI'!N143</f>
        <v>B-</v>
      </c>
      <c r="AP27" s="251">
        <f>'ACTA REPORTE 3ER TRI'!T143</f>
        <v>7</v>
      </c>
      <c r="AQ27" s="251">
        <f>'ACTA REPORTE 3ER TRI'!Y143</f>
        <v>7</v>
      </c>
      <c r="AR27" s="251">
        <f>'ACTA REPORTE 3ER TRI'!Z143</f>
        <v>7</v>
      </c>
      <c r="AS27" s="521" t="str">
        <f>'ACTA REPORTE 3ER TRI'!AA143</f>
        <v>B-</v>
      </c>
      <c r="AT27" s="635">
        <f>'ACTA REPORTE 3ER TRI'!AB143</f>
        <v>7</v>
      </c>
      <c r="AU27" s="427">
        <f>'ACTA REPORTE 3ER TRI'!AB143</f>
        <v>7</v>
      </c>
      <c r="AV27" s="507" t="str">
        <f t="shared" si="18"/>
        <v>B-</v>
      </c>
      <c r="AW27" s="522">
        <f t="shared" si="80"/>
        <v>7</v>
      </c>
      <c r="AX27" s="285">
        <f t="shared" si="19"/>
        <v>7</v>
      </c>
      <c r="AY27" s="249">
        <f t="shared" si="20"/>
        <v>4.8999999999999995</v>
      </c>
      <c r="AZ27" s="251">
        <f t="shared" si="21"/>
        <v>2.1</v>
      </c>
      <c r="BA27" s="510" t="str">
        <f t="shared" si="22"/>
        <v>B-</v>
      </c>
      <c r="BB27" s="641">
        <f t="shared" si="23"/>
        <v>7</v>
      </c>
      <c r="BC27" s="251">
        <f>'ACTA REPORTE 3ER TRI'!G200</f>
        <v>7</v>
      </c>
      <c r="BD27" s="251">
        <f>'ACTA REPORTE 3ER TRI'!L200</f>
        <v>7</v>
      </c>
      <c r="BE27" s="251">
        <f>'ACTA REPORTE 3ER TRI'!M200</f>
        <v>7</v>
      </c>
      <c r="BF27" s="520" t="str">
        <f>'ACTA REPORTE 3ER TRI'!N200</f>
        <v>B-</v>
      </c>
      <c r="BG27" s="251">
        <f>'ACTA REPORTE 3ER TRI'!T200</f>
        <v>7</v>
      </c>
      <c r="BH27" s="251">
        <f>'ACTA REPORTE 3ER TRI'!Y200</f>
        <v>7</v>
      </c>
      <c r="BI27" s="251">
        <f>'ACTA REPORTE 3ER TRI'!Z200</f>
        <v>7</v>
      </c>
      <c r="BJ27" s="521" t="str">
        <f>'ACTA REPORTE 3ER TRI'!AA200</f>
        <v>B-</v>
      </c>
      <c r="BK27" s="635">
        <f>'ACTA REPORTE 3ER TRI'!AB200</f>
        <v>7</v>
      </c>
      <c r="BL27" s="427">
        <f>'ACTA REPORTE 3ER TRI'!AC200</f>
        <v>7</v>
      </c>
      <c r="BM27" s="507" t="str">
        <f t="shared" si="24"/>
        <v>B-</v>
      </c>
      <c r="BN27" s="522">
        <f t="shared" si="25"/>
        <v>7</v>
      </c>
      <c r="BO27" s="285">
        <f t="shared" si="26"/>
        <v>7</v>
      </c>
      <c r="BP27" s="249">
        <f t="shared" si="27"/>
        <v>4.8999999999999995</v>
      </c>
      <c r="BQ27" s="251">
        <f t="shared" si="28"/>
        <v>2.1</v>
      </c>
      <c r="BR27" s="510" t="str">
        <f t="shared" si="29"/>
        <v>B-</v>
      </c>
      <c r="BS27" s="641">
        <f t="shared" si="30"/>
        <v>7</v>
      </c>
      <c r="BT27" s="251">
        <f>'ACTA REPORTE 3ER TRI'!G257</f>
        <v>7</v>
      </c>
      <c r="BU27" s="251">
        <f>'ACTA REPORTE 3ER TRI'!L257</f>
        <v>7</v>
      </c>
      <c r="BV27" s="251">
        <f>'ACTA REPORTE 3ER TRI'!M257</f>
        <v>7</v>
      </c>
      <c r="BW27" s="520" t="str">
        <f>'ACTA REPORTE 3ER TRI'!N257</f>
        <v>B-</v>
      </c>
      <c r="BX27" s="251">
        <f>'ACTA REPORTE 3ER TRI'!T257</f>
        <v>7</v>
      </c>
      <c r="BY27" s="251">
        <f>'ACTA REPORTE 3ER TRI'!Y257</f>
        <v>7</v>
      </c>
      <c r="BZ27" s="251">
        <f>'ACTA REPORTE 3ER TRI'!Z257</f>
        <v>7</v>
      </c>
      <c r="CA27" s="521" t="str">
        <f>'ACTA REPORTE 3ER TRI'!AA257</f>
        <v>B-</v>
      </c>
      <c r="CB27" s="635">
        <f>'ACTA REPORTE 3ER TRI'!AB257</f>
        <v>7</v>
      </c>
      <c r="CC27" s="427">
        <f>'ACTA REPORTE 3ER TRI'!AC257</f>
        <v>7</v>
      </c>
      <c r="CD27" s="507" t="str">
        <f t="shared" si="31"/>
        <v>B-</v>
      </c>
      <c r="CE27" s="522">
        <f t="shared" si="32"/>
        <v>7</v>
      </c>
      <c r="CF27" s="285">
        <f t="shared" si="33"/>
        <v>7</v>
      </c>
      <c r="CG27" s="249">
        <f t="shared" si="34"/>
        <v>4.8999999999999995</v>
      </c>
      <c r="CH27" s="251">
        <f t="shared" si="35"/>
        <v>2.1</v>
      </c>
      <c r="CI27" s="510" t="str">
        <f t="shared" si="36"/>
        <v>B-</v>
      </c>
      <c r="CJ27" s="641">
        <f t="shared" si="37"/>
        <v>7</v>
      </c>
      <c r="CK27" s="251">
        <f>'ACTA REPORTE 3ER TRI'!G314</f>
        <v>7</v>
      </c>
      <c r="CL27" s="251">
        <f>'ACTA REPORTE 3ER TRI'!L314</f>
        <v>7</v>
      </c>
      <c r="CM27" s="251">
        <f>'ACTA REPORTE 3ER TRI'!M314</f>
        <v>7</v>
      </c>
      <c r="CN27" s="520" t="str">
        <f>'ACTA REPORTE 3ER TRI'!N314</f>
        <v>B-</v>
      </c>
      <c r="CO27" s="251">
        <f>'ACTA REPORTE 3ER TRI'!T314</f>
        <v>7</v>
      </c>
      <c r="CP27" s="251">
        <f>'ACTA REPORTE 3ER TRI'!Y314</f>
        <v>7</v>
      </c>
      <c r="CQ27" s="251">
        <f>'ACTA REPORTE 3ER TRI'!Z314</f>
        <v>7</v>
      </c>
      <c r="CR27" s="521" t="str">
        <f>'ACTA REPORTE 3ER TRI'!AA314</f>
        <v>B-</v>
      </c>
      <c r="CS27" s="635">
        <f>'ACTA REPORTE 3ER TRI'!AB314</f>
        <v>7</v>
      </c>
      <c r="CT27" s="427">
        <f>'ACTA REPORTE 3ER TRI'!AC314</f>
        <v>7</v>
      </c>
      <c r="CU27" s="507" t="str">
        <f t="shared" si="38"/>
        <v>B-</v>
      </c>
      <c r="CV27" s="522">
        <f t="shared" si="39"/>
        <v>7</v>
      </c>
      <c r="CW27" s="285">
        <f t="shared" si="40"/>
        <v>7</v>
      </c>
      <c r="CX27" s="249">
        <f t="shared" si="41"/>
        <v>4.8999999999999995</v>
      </c>
      <c r="CY27" s="251">
        <f t="shared" si="42"/>
        <v>2.1</v>
      </c>
      <c r="CZ27" s="510" t="str">
        <f t="shared" si="43"/>
        <v>B-</v>
      </c>
      <c r="DA27" s="641">
        <f t="shared" si="44"/>
        <v>7</v>
      </c>
      <c r="DB27" s="251">
        <f>'ACTA REPORTE 3ER TRI'!G371</f>
        <v>7</v>
      </c>
      <c r="DC27" s="251">
        <f>'ACTA REPORTE 3ER TRI'!L371</f>
        <v>7</v>
      </c>
      <c r="DD27" s="251">
        <f>'ACTA REPORTE 3ER TRI'!M371</f>
        <v>7</v>
      </c>
      <c r="DE27" s="520" t="str">
        <f>'ACTA REPORTE 3ER TRI'!N371</f>
        <v>B-</v>
      </c>
      <c r="DF27" s="251">
        <f>'ACTA REPORTE 3ER TRI'!T371</f>
        <v>7</v>
      </c>
      <c r="DG27" s="251">
        <f>'ACTA REPORTE 3ER TRI'!Y371</f>
        <v>7</v>
      </c>
      <c r="DH27" s="251">
        <f>'ACTA REPORTE 3ER TRI'!Z371</f>
        <v>7</v>
      </c>
      <c r="DI27" s="521" t="str">
        <f>'ACTA REPORTE 3ER TRI'!AA371</f>
        <v>B-</v>
      </c>
      <c r="DJ27" s="635">
        <f>'ACTA REPORTE 3ER TRI'!AB371</f>
        <v>7</v>
      </c>
      <c r="DK27" s="638">
        <f>'ACTA REPORTE 3ER TRI'!AC371</f>
        <v>7</v>
      </c>
      <c r="DL27" s="507" t="str">
        <f t="shared" si="45"/>
        <v>B-</v>
      </c>
      <c r="DM27" s="522">
        <f t="shared" si="46"/>
        <v>7</v>
      </c>
      <c r="DN27" s="285">
        <f t="shared" si="47"/>
        <v>7</v>
      </c>
      <c r="DO27" s="249">
        <f t="shared" si="48"/>
        <v>4.8999999999999995</v>
      </c>
      <c r="DP27" s="251">
        <f t="shared" si="49"/>
        <v>2.1</v>
      </c>
      <c r="DQ27" s="510" t="str">
        <f t="shared" si="50"/>
        <v>B-</v>
      </c>
      <c r="DR27" s="641">
        <f t="shared" si="51"/>
        <v>7</v>
      </c>
      <c r="DS27" s="251">
        <f>'ACTA REPORTE 3ER TRI'!G428</f>
        <v>7</v>
      </c>
      <c r="DT27" s="251">
        <f>'ACTA REPORTE 3ER TRI'!L428</f>
        <v>7</v>
      </c>
      <c r="DU27" s="251">
        <f>'ACTA REPORTE 3ER TRI'!M428</f>
        <v>7</v>
      </c>
      <c r="DV27" s="520" t="str">
        <f>'ACTA REPORTE 3ER TRI'!N428</f>
        <v>B-</v>
      </c>
      <c r="DW27" s="251">
        <f>'ACTA REPORTE 3ER TRI'!T428</f>
        <v>7</v>
      </c>
      <c r="DX27" s="251">
        <f>'ACTA REPORTE 3ER TRI'!Y428</f>
        <v>7</v>
      </c>
      <c r="DY27" s="251">
        <f>'ACTA REPORTE 3ER TRI'!Z428</f>
        <v>7</v>
      </c>
      <c r="DZ27" s="521" t="str">
        <f>'ACTA REPORTE 3ER TRI'!AA428</f>
        <v>B-</v>
      </c>
      <c r="EA27" s="635">
        <f>'ACTA REPORTE 3ER TRI'!AB428</f>
        <v>7</v>
      </c>
      <c r="EB27" s="638">
        <f>'ACTA REPORTE 3ER TRI'!AC428</f>
        <v>7</v>
      </c>
      <c r="EC27" s="507" t="str">
        <f t="shared" si="52"/>
        <v>B-</v>
      </c>
      <c r="ED27" s="522">
        <f t="shared" si="53"/>
        <v>7</v>
      </c>
      <c r="EE27" s="285">
        <f t="shared" si="54"/>
        <v>7</v>
      </c>
      <c r="EF27" s="249">
        <f t="shared" si="55"/>
        <v>4.8999999999999995</v>
      </c>
      <c r="EG27" s="251">
        <f t="shared" si="56"/>
        <v>2.1</v>
      </c>
      <c r="EH27" s="510" t="str">
        <f t="shared" si="57"/>
        <v>B-</v>
      </c>
      <c r="EI27" s="641">
        <f t="shared" si="58"/>
        <v>7</v>
      </c>
      <c r="EJ27" s="251">
        <f>'ACTA REPORTE 3ER TRI'!G485</f>
        <v>7</v>
      </c>
      <c r="EK27" s="251">
        <f>'ACTA REPORTE 3ER TRI'!L485</f>
        <v>7</v>
      </c>
      <c r="EL27" s="251">
        <f>'ACTA REPORTE 3ER TRI'!M485</f>
        <v>7</v>
      </c>
      <c r="EM27" s="520" t="str">
        <f>'ACTA REPORTE 3ER TRI'!N485</f>
        <v>B-</v>
      </c>
      <c r="EN27" s="251">
        <f>'ACTA REPORTE 3ER TRI'!T485</f>
        <v>7</v>
      </c>
      <c r="EO27" s="251">
        <f>'ACTA REPORTE 3ER TRI'!Y485</f>
        <v>7</v>
      </c>
      <c r="EP27" s="251">
        <f>'ACTA REPORTE 3ER TRI'!Z485</f>
        <v>7</v>
      </c>
      <c r="EQ27" s="521" t="str">
        <f>'ACTA REPORTE 3ER TRI'!AA485</f>
        <v>B-</v>
      </c>
      <c r="ER27" s="635">
        <f>'ACTA REPORTE 3ER TRI'!AB485</f>
        <v>7</v>
      </c>
      <c r="ES27" s="427">
        <f>'ACTA REPORTE 3ER TRI'!AC485</f>
        <v>7</v>
      </c>
      <c r="ET27" s="507" t="str">
        <f t="shared" si="59"/>
        <v>B-</v>
      </c>
      <c r="EU27" s="522">
        <f t="shared" si="60"/>
        <v>7</v>
      </c>
      <c r="EV27" s="285">
        <f t="shared" si="61"/>
        <v>7</v>
      </c>
      <c r="EW27" s="249">
        <f t="shared" si="62"/>
        <v>4.8999999999999995</v>
      </c>
      <c r="EX27" s="251">
        <f t="shared" si="63"/>
        <v>2.1</v>
      </c>
      <c r="EY27" s="510" t="str">
        <f t="shared" si="64"/>
        <v>B-</v>
      </c>
      <c r="EZ27" s="641">
        <f t="shared" si="65"/>
        <v>7</v>
      </c>
      <c r="FA27" s="503" t="str">
        <f t="shared" si="66"/>
        <v>B-</v>
      </c>
      <c r="FB27" s="645">
        <f t="shared" si="67"/>
        <v>7</v>
      </c>
      <c r="FC27" s="503" t="str">
        <f t="shared" si="68"/>
        <v>B-</v>
      </c>
      <c r="FD27" s="550">
        <f t="shared" si="0"/>
        <v>7</v>
      </c>
      <c r="FE27" s="564"/>
      <c r="FF27" s="565"/>
      <c r="FG27" s="566" t="str">
        <f t="shared" si="81"/>
        <v>N</v>
      </c>
      <c r="FH27" s="567"/>
      <c r="FI27" s="567"/>
      <c r="FJ27" s="566" t="str">
        <f t="shared" si="69"/>
        <v>N</v>
      </c>
      <c r="FK27" s="567"/>
      <c r="FL27" s="567"/>
      <c r="FM27" s="566" t="str">
        <f t="shared" si="70"/>
        <v>N</v>
      </c>
      <c r="FN27" s="568" t="str">
        <f t="shared" si="71"/>
        <v>N</v>
      </c>
      <c r="FO27" s="558"/>
      <c r="FP27" s="558"/>
      <c r="FQ27" s="558"/>
      <c r="FR27" s="559"/>
      <c r="FS27" s="559"/>
      <c r="FT27" s="560"/>
      <c r="FU27" s="569">
        <f t="shared" si="72"/>
        <v>0</v>
      </c>
      <c r="FV27" s="569">
        <f t="shared" si="73"/>
        <v>0</v>
      </c>
      <c r="FW27" s="569">
        <f t="shared" si="73"/>
        <v>0</v>
      </c>
      <c r="FX27" s="570">
        <f t="shared" si="74"/>
        <v>75</v>
      </c>
      <c r="FY27" s="571">
        <v>75</v>
      </c>
      <c r="FZ27" s="572"/>
      <c r="GA27" s="558"/>
      <c r="GB27" s="558"/>
      <c r="GC27" s="559"/>
      <c r="GD27" s="559"/>
      <c r="GE27" s="560"/>
      <c r="GF27" s="598">
        <f t="shared" si="75"/>
        <v>0</v>
      </c>
      <c r="GG27" s="598">
        <f t="shared" si="76"/>
        <v>0</v>
      </c>
      <c r="GH27" s="558">
        <f t="shared" si="76"/>
        <v>0</v>
      </c>
      <c r="GI27" s="599">
        <f t="shared" si="1"/>
        <v>58</v>
      </c>
      <c r="GJ27" s="600">
        <v>58</v>
      </c>
      <c r="GK27" s="572"/>
      <c r="GL27" s="558"/>
      <c r="GM27" s="558"/>
      <c r="GN27" s="559"/>
      <c r="GO27" s="559"/>
      <c r="GP27" s="560"/>
      <c r="GQ27" s="598">
        <f t="shared" si="77"/>
        <v>0</v>
      </c>
      <c r="GR27" s="598">
        <f t="shared" si="77"/>
        <v>0</v>
      </c>
      <c r="GS27" s="558">
        <f t="shared" si="77"/>
        <v>0</v>
      </c>
      <c r="GT27" s="601">
        <f t="shared" si="2"/>
        <v>67</v>
      </c>
      <c r="GU27" s="600">
        <v>67</v>
      </c>
      <c r="GV27" s="602">
        <f t="shared" si="3"/>
        <v>0</v>
      </c>
      <c r="GW27" s="603">
        <f t="shared" si="78"/>
        <v>200</v>
      </c>
      <c r="GX27" s="597">
        <f t="shared" si="79"/>
        <v>200</v>
      </c>
      <c r="GY27" s="49"/>
      <c r="GZ27" s="34"/>
      <c r="HA27" s="34"/>
      <c r="HB27" s="34"/>
    </row>
    <row r="28" spans="1:210" s="42" customFormat="1" ht="60" customHeight="1" x14ac:dyDescent="1.1000000000000001">
      <c r="A28" s="41"/>
      <c r="B28" s="536">
        <v>18</v>
      </c>
      <c r="C28" s="61">
        <f>DATOS!F25</f>
        <v>0</v>
      </c>
      <c r="D28" s="249">
        <f>'ACTA REPORTE 3ER TRI'!G30</f>
        <v>7</v>
      </c>
      <c r="E28" s="251">
        <f>'ACTA REPORTE 3ER TRI'!L30</f>
        <v>7</v>
      </c>
      <c r="F28" s="251">
        <f>'ACTA REPORTE 3ER TRI'!M30</f>
        <v>7</v>
      </c>
      <c r="G28" s="520" t="str">
        <f>'ACTA REPORTE 3ER TRI'!N30</f>
        <v>B-</v>
      </c>
      <c r="H28" s="251">
        <f>'ACTA REPORTE 3ER TRI'!T30</f>
        <v>7</v>
      </c>
      <c r="I28" s="251">
        <f>'ACTA REPORTE 3ER TRI'!Y30</f>
        <v>7</v>
      </c>
      <c r="J28" s="251">
        <f>'ACTA REPORTE 3ER TRI'!Z30</f>
        <v>7</v>
      </c>
      <c r="K28" s="521" t="str">
        <f>'ACTA REPORTE 3ER TRI'!AA30</f>
        <v>B-</v>
      </c>
      <c r="L28" s="635">
        <f>'ACTA REPORTE 3ER TRI'!AB30</f>
        <v>7</v>
      </c>
      <c r="M28" s="427">
        <f>'ACTA REPORTE 3ER TRI'!AC30</f>
        <v>7</v>
      </c>
      <c r="N28" s="507" t="str">
        <f t="shared" si="4"/>
        <v>B-</v>
      </c>
      <c r="O28" s="522">
        <f t="shared" si="5"/>
        <v>7</v>
      </c>
      <c r="P28" s="285">
        <f t="shared" si="6"/>
        <v>7</v>
      </c>
      <c r="Q28" s="249">
        <f t="shared" si="7"/>
        <v>4.8999999999999995</v>
      </c>
      <c r="R28" s="251">
        <f t="shared" si="8"/>
        <v>2.1</v>
      </c>
      <c r="S28" s="510" t="str">
        <f t="shared" si="9"/>
        <v>B-</v>
      </c>
      <c r="T28" s="641">
        <f>SUM(Q28+R28)</f>
        <v>7</v>
      </c>
      <c r="U28" s="251">
        <f>'ACTA REPORTE 3ER TRI'!G87</f>
        <v>7</v>
      </c>
      <c r="V28" s="251">
        <f>'ACTA REPORTE 3ER TRI'!L87</f>
        <v>7</v>
      </c>
      <c r="W28" s="251">
        <f>'ACTA REPORTE 3ER TRI'!M87</f>
        <v>7</v>
      </c>
      <c r="X28" s="520" t="str">
        <f>'ACTA REPORTE 3ER TRI'!N87</f>
        <v>B-</v>
      </c>
      <c r="Y28" s="251">
        <f>'ACTA REPORTE 3ER TRI'!T87</f>
        <v>7</v>
      </c>
      <c r="Z28" s="251">
        <f>'ACTA REPORTE 3ER TRI'!Y87</f>
        <v>7</v>
      </c>
      <c r="AA28" s="251">
        <f>'ACTA REPORTE 3ER TRI'!Z87</f>
        <v>7</v>
      </c>
      <c r="AB28" s="521" t="str">
        <f>'ACTA REPORTE 3ER TRI'!AA87</f>
        <v>B-</v>
      </c>
      <c r="AC28" s="635">
        <f>'ACTA REPORTE 3ER TRI'!AB87</f>
        <v>7</v>
      </c>
      <c r="AD28" s="638">
        <f>'ACTA REPORTE 3ER TRI'!AC87</f>
        <v>7</v>
      </c>
      <c r="AE28" s="507" t="str">
        <f t="shared" si="11"/>
        <v>B-</v>
      </c>
      <c r="AF28" s="522">
        <f t="shared" si="12"/>
        <v>7</v>
      </c>
      <c r="AG28" s="285">
        <f t="shared" si="13"/>
        <v>7</v>
      </c>
      <c r="AH28" s="249">
        <f t="shared" si="14"/>
        <v>4.8999999999999995</v>
      </c>
      <c r="AI28" s="251">
        <f t="shared" si="15"/>
        <v>2.1</v>
      </c>
      <c r="AJ28" s="510" t="str">
        <f t="shared" si="16"/>
        <v>B-</v>
      </c>
      <c r="AK28" s="641">
        <f>SUM(AH28+AI28)</f>
        <v>7</v>
      </c>
      <c r="AL28" s="251">
        <f>'ACTA REPORTE 3ER TRI'!G144</f>
        <v>7</v>
      </c>
      <c r="AM28" s="251">
        <f>'ACTA REPORTE 3ER TRI'!L144</f>
        <v>7</v>
      </c>
      <c r="AN28" s="251">
        <f>'ACTA REPORTE 3ER TRI'!M144</f>
        <v>7</v>
      </c>
      <c r="AO28" s="520" t="str">
        <f>'ACTA REPORTE 3ER TRI'!N144</f>
        <v>B-</v>
      </c>
      <c r="AP28" s="251">
        <f>'ACTA REPORTE 3ER TRI'!T144</f>
        <v>7</v>
      </c>
      <c r="AQ28" s="251">
        <f>'ACTA REPORTE 3ER TRI'!Y144</f>
        <v>7</v>
      </c>
      <c r="AR28" s="251">
        <f>'ACTA REPORTE 3ER TRI'!Z144</f>
        <v>7</v>
      </c>
      <c r="AS28" s="521" t="str">
        <f>'ACTA REPORTE 3ER TRI'!AA144</f>
        <v>B-</v>
      </c>
      <c r="AT28" s="635">
        <f>'ACTA REPORTE 3ER TRI'!AB144</f>
        <v>7</v>
      </c>
      <c r="AU28" s="427">
        <f>'ACTA REPORTE 3ER TRI'!AB144</f>
        <v>7</v>
      </c>
      <c r="AV28" s="507" t="str">
        <f t="shared" si="18"/>
        <v>B-</v>
      </c>
      <c r="AW28" s="522">
        <f t="shared" si="80"/>
        <v>7</v>
      </c>
      <c r="AX28" s="285">
        <f t="shared" si="19"/>
        <v>7</v>
      </c>
      <c r="AY28" s="249">
        <f t="shared" si="20"/>
        <v>4.8999999999999995</v>
      </c>
      <c r="AZ28" s="251">
        <f t="shared" si="21"/>
        <v>2.1</v>
      </c>
      <c r="BA28" s="510" t="str">
        <f t="shared" si="22"/>
        <v>B-</v>
      </c>
      <c r="BB28" s="641">
        <f>SUM(AY28+AZ28)</f>
        <v>7</v>
      </c>
      <c r="BC28" s="251">
        <f>'ACTA REPORTE 3ER TRI'!G201</f>
        <v>7</v>
      </c>
      <c r="BD28" s="251">
        <f>'ACTA REPORTE 3ER TRI'!L201</f>
        <v>7</v>
      </c>
      <c r="BE28" s="251">
        <f>'ACTA REPORTE 3ER TRI'!M201</f>
        <v>7</v>
      </c>
      <c r="BF28" s="520" t="str">
        <f>'ACTA REPORTE 3ER TRI'!N201</f>
        <v>B-</v>
      </c>
      <c r="BG28" s="251">
        <f>'ACTA REPORTE 3ER TRI'!T201</f>
        <v>7</v>
      </c>
      <c r="BH28" s="251">
        <f>'ACTA REPORTE 3ER TRI'!Y201</f>
        <v>7</v>
      </c>
      <c r="BI28" s="251">
        <f>'ACTA REPORTE 3ER TRI'!Z201</f>
        <v>7</v>
      </c>
      <c r="BJ28" s="521" t="str">
        <f>'ACTA REPORTE 3ER TRI'!AA201</f>
        <v>B-</v>
      </c>
      <c r="BK28" s="635">
        <f>'ACTA REPORTE 3ER TRI'!AB201</f>
        <v>7</v>
      </c>
      <c r="BL28" s="427">
        <f>'ACTA REPORTE 3ER TRI'!AC201</f>
        <v>7</v>
      </c>
      <c r="BM28" s="507" t="str">
        <f t="shared" si="24"/>
        <v>B-</v>
      </c>
      <c r="BN28" s="522">
        <f t="shared" si="25"/>
        <v>7</v>
      </c>
      <c r="BO28" s="285">
        <f t="shared" si="26"/>
        <v>7</v>
      </c>
      <c r="BP28" s="249">
        <f t="shared" si="27"/>
        <v>4.8999999999999995</v>
      </c>
      <c r="BQ28" s="251">
        <f t="shared" si="28"/>
        <v>2.1</v>
      </c>
      <c r="BR28" s="510" t="str">
        <f t="shared" si="29"/>
        <v>B-</v>
      </c>
      <c r="BS28" s="641">
        <f>SUM(BP28+BQ28)</f>
        <v>7</v>
      </c>
      <c r="BT28" s="251">
        <f>'ACTA REPORTE 3ER TRI'!G258</f>
        <v>7</v>
      </c>
      <c r="BU28" s="251">
        <f>'ACTA REPORTE 3ER TRI'!L258</f>
        <v>7</v>
      </c>
      <c r="BV28" s="251">
        <f>'ACTA REPORTE 3ER TRI'!M258</f>
        <v>7</v>
      </c>
      <c r="BW28" s="520" t="str">
        <f>'ACTA REPORTE 3ER TRI'!N258</f>
        <v>B-</v>
      </c>
      <c r="BX28" s="251">
        <f>'ACTA REPORTE 3ER TRI'!T258</f>
        <v>7</v>
      </c>
      <c r="BY28" s="251">
        <f>'ACTA REPORTE 3ER TRI'!Y258</f>
        <v>7</v>
      </c>
      <c r="BZ28" s="251">
        <f>'ACTA REPORTE 3ER TRI'!Z258</f>
        <v>7</v>
      </c>
      <c r="CA28" s="521" t="str">
        <f>'ACTA REPORTE 3ER TRI'!AA258</f>
        <v>B-</v>
      </c>
      <c r="CB28" s="635">
        <f>'ACTA REPORTE 3ER TRI'!AB258</f>
        <v>7</v>
      </c>
      <c r="CC28" s="427">
        <f>'ACTA REPORTE 3ER TRI'!AC258</f>
        <v>7</v>
      </c>
      <c r="CD28" s="507" t="str">
        <f t="shared" si="31"/>
        <v>B-</v>
      </c>
      <c r="CE28" s="522">
        <f t="shared" si="32"/>
        <v>7</v>
      </c>
      <c r="CF28" s="285">
        <f t="shared" si="33"/>
        <v>7</v>
      </c>
      <c r="CG28" s="249">
        <f t="shared" si="34"/>
        <v>4.8999999999999995</v>
      </c>
      <c r="CH28" s="251">
        <f t="shared" si="35"/>
        <v>2.1</v>
      </c>
      <c r="CI28" s="510" t="str">
        <f t="shared" si="36"/>
        <v>B-</v>
      </c>
      <c r="CJ28" s="641">
        <f>SUM(CG28+CH28)</f>
        <v>7</v>
      </c>
      <c r="CK28" s="251">
        <f>'ACTA REPORTE 3ER TRI'!G315</f>
        <v>7</v>
      </c>
      <c r="CL28" s="251">
        <f>'ACTA REPORTE 3ER TRI'!L315</f>
        <v>7</v>
      </c>
      <c r="CM28" s="251">
        <f>'ACTA REPORTE 3ER TRI'!M315</f>
        <v>7</v>
      </c>
      <c r="CN28" s="520" t="str">
        <f>'ACTA REPORTE 3ER TRI'!N315</f>
        <v>B-</v>
      </c>
      <c r="CO28" s="251">
        <f>'ACTA REPORTE 3ER TRI'!T315</f>
        <v>7</v>
      </c>
      <c r="CP28" s="251">
        <f>'ACTA REPORTE 3ER TRI'!Y315</f>
        <v>7</v>
      </c>
      <c r="CQ28" s="251">
        <f>'ACTA REPORTE 3ER TRI'!Z315</f>
        <v>7</v>
      </c>
      <c r="CR28" s="521" t="str">
        <f>'ACTA REPORTE 3ER TRI'!AA315</f>
        <v>B-</v>
      </c>
      <c r="CS28" s="635">
        <f>'ACTA REPORTE 3ER TRI'!AB315</f>
        <v>7</v>
      </c>
      <c r="CT28" s="427">
        <f>'ACTA REPORTE 3ER TRI'!AC315</f>
        <v>7</v>
      </c>
      <c r="CU28" s="507" t="str">
        <f t="shared" si="38"/>
        <v>B-</v>
      </c>
      <c r="CV28" s="522">
        <f t="shared" si="39"/>
        <v>7</v>
      </c>
      <c r="CW28" s="285">
        <f t="shared" si="40"/>
        <v>7</v>
      </c>
      <c r="CX28" s="249">
        <f t="shared" si="41"/>
        <v>4.8999999999999995</v>
      </c>
      <c r="CY28" s="251">
        <f t="shared" si="42"/>
        <v>2.1</v>
      </c>
      <c r="CZ28" s="510" t="str">
        <f t="shared" si="43"/>
        <v>B-</v>
      </c>
      <c r="DA28" s="641">
        <f>SUM(CX28+CY28)</f>
        <v>7</v>
      </c>
      <c r="DB28" s="251">
        <f>'ACTA REPORTE 3ER TRI'!G372</f>
        <v>7</v>
      </c>
      <c r="DC28" s="251">
        <f>'ACTA REPORTE 3ER TRI'!L372</f>
        <v>7</v>
      </c>
      <c r="DD28" s="251">
        <f>'ACTA REPORTE 3ER TRI'!M372</f>
        <v>7</v>
      </c>
      <c r="DE28" s="520" t="str">
        <f>'ACTA REPORTE 3ER TRI'!N372</f>
        <v>B-</v>
      </c>
      <c r="DF28" s="251">
        <f>'ACTA REPORTE 3ER TRI'!T372</f>
        <v>7</v>
      </c>
      <c r="DG28" s="251">
        <f>'ACTA REPORTE 3ER TRI'!Y372</f>
        <v>7</v>
      </c>
      <c r="DH28" s="251">
        <f>'ACTA REPORTE 3ER TRI'!Z372</f>
        <v>7</v>
      </c>
      <c r="DI28" s="521" t="str">
        <f>'ACTA REPORTE 3ER TRI'!AA372</f>
        <v>B-</v>
      </c>
      <c r="DJ28" s="635">
        <f>'ACTA REPORTE 3ER TRI'!AB372</f>
        <v>7</v>
      </c>
      <c r="DK28" s="638">
        <f>'ACTA REPORTE 3ER TRI'!AC372</f>
        <v>7</v>
      </c>
      <c r="DL28" s="507" t="str">
        <f t="shared" si="45"/>
        <v>B-</v>
      </c>
      <c r="DM28" s="522">
        <f t="shared" si="46"/>
        <v>7</v>
      </c>
      <c r="DN28" s="285">
        <f t="shared" si="47"/>
        <v>7</v>
      </c>
      <c r="DO28" s="249">
        <f t="shared" si="48"/>
        <v>4.8999999999999995</v>
      </c>
      <c r="DP28" s="251">
        <f t="shared" si="49"/>
        <v>2.1</v>
      </c>
      <c r="DQ28" s="510" t="str">
        <f t="shared" si="50"/>
        <v>B-</v>
      </c>
      <c r="DR28" s="641">
        <f>SUM(DO28+DP28)</f>
        <v>7</v>
      </c>
      <c r="DS28" s="251">
        <f>'ACTA REPORTE 3ER TRI'!G429</f>
        <v>7</v>
      </c>
      <c r="DT28" s="251">
        <f>'ACTA REPORTE 3ER TRI'!L429</f>
        <v>7</v>
      </c>
      <c r="DU28" s="251">
        <f>'ACTA REPORTE 3ER TRI'!M429</f>
        <v>7</v>
      </c>
      <c r="DV28" s="520" t="str">
        <f>'ACTA REPORTE 3ER TRI'!N429</f>
        <v>B-</v>
      </c>
      <c r="DW28" s="251">
        <f>'ACTA REPORTE 3ER TRI'!T429</f>
        <v>7</v>
      </c>
      <c r="DX28" s="251">
        <f>'ACTA REPORTE 3ER TRI'!Y429</f>
        <v>7</v>
      </c>
      <c r="DY28" s="251">
        <f>'ACTA REPORTE 3ER TRI'!Z429</f>
        <v>7</v>
      </c>
      <c r="DZ28" s="521" t="str">
        <f>'ACTA REPORTE 3ER TRI'!AA429</f>
        <v>B-</v>
      </c>
      <c r="EA28" s="635">
        <f>'ACTA REPORTE 3ER TRI'!AB429</f>
        <v>7</v>
      </c>
      <c r="EB28" s="638">
        <f>'ACTA REPORTE 3ER TRI'!AC429</f>
        <v>7</v>
      </c>
      <c r="EC28" s="507" t="str">
        <f t="shared" si="52"/>
        <v>B-</v>
      </c>
      <c r="ED28" s="522">
        <f t="shared" si="53"/>
        <v>7</v>
      </c>
      <c r="EE28" s="285">
        <f t="shared" si="54"/>
        <v>7</v>
      </c>
      <c r="EF28" s="249">
        <f t="shared" si="55"/>
        <v>4.8999999999999995</v>
      </c>
      <c r="EG28" s="251">
        <f t="shared" si="56"/>
        <v>2.1</v>
      </c>
      <c r="EH28" s="510" t="str">
        <f t="shared" si="57"/>
        <v>B-</v>
      </c>
      <c r="EI28" s="641">
        <f>SUM(EF28+EG28)</f>
        <v>7</v>
      </c>
      <c r="EJ28" s="251">
        <f>'ACTA REPORTE 3ER TRI'!G486</f>
        <v>7</v>
      </c>
      <c r="EK28" s="251">
        <f>'ACTA REPORTE 3ER TRI'!L486</f>
        <v>7</v>
      </c>
      <c r="EL28" s="251">
        <f>'ACTA REPORTE 3ER TRI'!M486</f>
        <v>7</v>
      </c>
      <c r="EM28" s="520" t="str">
        <f>'ACTA REPORTE 3ER TRI'!N486</f>
        <v>B-</v>
      </c>
      <c r="EN28" s="251">
        <f>'ACTA REPORTE 3ER TRI'!T486</f>
        <v>7</v>
      </c>
      <c r="EO28" s="251">
        <f>'ACTA REPORTE 3ER TRI'!Y486</f>
        <v>7</v>
      </c>
      <c r="EP28" s="251">
        <f>'ACTA REPORTE 3ER TRI'!Z486</f>
        <v>7</v>
      </c>
      <c r="EQ28" s="521" t="str">
        <f>'ACTA REPORTE 3ER TRI'!AA486</f>
        <v>B-</v>
      </c>
      <c r="ER28" s="635">
        <f>'ACTA REPORTE 3ER TRI'!AB486</f>
        <v>7</v>
      </c>
      <c r="ES28" s="427">
        <f>'ACTA REPORTE 3ER TRI'!AC486</f>
        <v>7</v>
      </c>
      <c r="ET28" s="507" t="str">
        <f t="shared" si="59"/>
        <v>B-</v>
      </c>
      <c r="EU28" s="522">
        <f t="shared" si="60"/>
        <v>7</v>
      </c>
      <c r="EV28" s="285">
        <f t="shared" si="61"/>
        <v>7</v>
      </c>
      <c r="EW28" s="249">
        <f t="shared" si="62"/>
        <v>4.8999999999999995</v>
      </c>
      <c r="EX28" s="251">
        <f t="shared" si="63"/>
        <v>2.1</v>
      </c>
      <c r="EY28" s="510" t="str">
        <f t="shared" si="64"/>
        <v>B-</v>
      </c>
      <c r="EZ28" s="641">
        <f>SUM(EW28+EX28)</f>
        <v>7</v>
      </c>
      <c r="FA28" s="503" t="str">
        <f t="shared" si="66"/>
        <v>B-</v>
      </c>
      <c r="FB28" s="645">
        <f t="shared" si="67"/>
        <v>7</v>
      </c>
      <c r="FC28" s="503" t="str">
        <f t="shared" si="68"/>
        <v>B-</v>
      </c>
      <c r="FD28" s="550">
        <f t="shared" si="0"/>
        <v>7</v>
      </c>
      <c r="FE28" s="564"/>
      <c r="FF28" s="565"/>
      <c r="FG28" s="566" t="str">
        <f t="shared" si="81"/>
        <v>N</v>
      </c>
      <c r="FH28" s="567"/>
      <c r="FI28" s="567"/>
      <c r="FJ28" s="566" t="str">
        <f t="shared" si="69"/>
        <v>N</v>
      </c>
      <c r="FK28" s="567"/>
      <c r="FL28" s="567"/>
      <c r="FM28" s="566" t="str">
        <f t="shared" si="70"/>
        <v>N</v>
      </c>
      <c r="FN28" s="568" t="str">
        <f t="shared" si="71"/>
        <v>N</v>
      </c>
      <c r="FO28" s="558"/>
      <c r="FP28" s="558"/>
      <c r="FQ28" s="558"/>
      <c r="FR28" s="559"/>
      <c r="FS28" s="559"/>
      <c r="FT28" s="560"/>
      <c r="FU28" s="569">
        <f t="shared" si="72"/>
        <v>0</v>
      </c>
      <c r="FV28" s="569">
        <f t="shared" si="73"/>
        <v>0</v>
      </c>
      <c r="FW28" s="569">
        <f t="shared" si="73"/>
        <v>0</v>
      </c>
      <c r="FX28" s="570">
        <f t="shared" si="74"/>
        <v>75</v>
      </c>
      <c r="FY28" s="571">
        <v>75</v>
      </c>
      <c r="FZ28" s="572"/>
      <c r="GA28" s="558"/>
      <c r="GB28" s="558"/>
      <c r="GC28" s="559"/>
      <c r="GD28" s="559"/>
      <c r="GE28" s="560"/>
      <c r="GF28" s="598">
        <f t="shared" si="75"/>
        <v>0</v>
      </c>
      <c r="GG28" s="598">
        <f t="shared" si="76"/>
        <v>0</v>
      </c>
      <c r="GH28" s="558">
        <f t="shared" si="76"/>
        <v>0</v>
      </c>
      <c r="GI28" s="599">
        <f t="shared" si="1"/>
        <v>58</v>
      </c>
      <c r="GJ28" s="600">
        <v>58</v>
      </c>
      <c r="GK28" s="572"/>
      <c r="GL28" s="558"/>
      <c r="GM28" s="558"/>
      <c r="GN28" s="559"/>
      <c r="GO28" s="559"/>
      <c r="GP28" s="560"/>
      <c r="GQ28" s="598">
        <f t="shared" si="77"/>
        <v>0</v>
      </c>
      <c r="GR28" s="598">
        <f t="shared" si="77"/>
        <v>0</v>
      </c>
      <c r="GS28" s="558">
        <f t="shared" si="77"/>
        <v>0</v>
      </c>
      <c r="GT28" s="601">
        <f t="shared" si="2"/>
        <v>67</v>
      </c>
      <c r="GU28" s="600">
        <v>67</v>
      </c>
      <c r="GV28" s="602">
        <f t="shared" si="3"/>
        <v>0</v>
      </c>
      <c r="GW28" s="603">
        <f t="shared" si="78"/>
        <v>200</v>
      </c>
      <c r="GX28" s="597">
        <f t="shared" si="79"/>
        <v>200</v>
      </c>
      <c r="GY28" s="49"/>
      <c r="GZ28" s="34"/>
      <c r="HA28" s="34"/>
      <c r="HB28" s="34"/>
    </row>
    <row r="29" spans="1:210" s="42" customFormat="1" ht="60" customHeight="1" x14ac:dyDescent="1.1000000000000001">
      <c r="A29" s="41"/>
      <c r="B29" s="536">
        <v>19</v>
      </c>
      <c r="C29" s="61">
        <f>DATOS!F26</f>
        <v>0</v>
      </c>
      <c r="D29" s="249">
        <f>'ACTA REPORTE 3ER TRI'!G31</f>
        <v>7</v>
      </c>
      <c r="E29" s="251">
        <f>'ACTA REPORTE 3ER TRI'!L31</f>
        <v>7</v>
      </c>
      <c r="F29" s="251">
        <f>'ACTA REPORTE 3ER TRI'!M31</f>
        <v>7</v>
      </c>
      <c r="G29" s="520" t="str">
        <f>'ACTA REPORTE 3ER TRI'!N31</f>
        <v>B-</v>
      </c>
      <c r="H29" s="251">
        <f>'ACTA REPORTE 3ER TRI'!T31</f>
        <v>7</v>
      </c>
      <c r="I29" s="251">
        <f>'ACTA REPORTE 3ER TRI'!Y31</f>
        <v>7</v>
      </c>
      <c r="J29" s="251">
        <f>'ACTA REPORTE 3ER TRI'!Z31</f>
        <v>7</v>
      </c>
      <c r="K29" s="521" t="str">
        <f>'ACTA REPORTE 3ER TRI'!AA31</f>
        <v>B-</v>
      </c>
      <c r="L29" s="635">
        <f>'ACTA REPORTE 3ER TRI'!AB31</f>
        <v>7</v>
      </c>
      <c r="M29" s="427">
        <f>'ACTA REPORTE 3ER TRI'!AC31</f>
        <v>7</v>
      </c>
      <c r="N29" s="507" t="str">
        <f t="shared" si="4"/>
        <v>B-</v>
      </c>
      <c r="O29" s="522">
        <f t="shared" si="5"/>
        <v>7</v>
      </c>
      <c r="P29" s="285">
        <f t="shared" si="6"/>
        <v>7</v>
      </c>
      <c r="Q29" s="249">
        <f t="shared" si="7"/>
        <v>4.8999999999999995</v>
      </c>
      <c r="R29" s="251">
        <f t="shared" si="8"/>
        <v>2.1</v>
      </c>
      <c r="S29" s="510" t="str">
        <f t="shared" si="9"/>
        <v>B-</v>
      </c>
      <c r="T29" s="641">
        <f t="shared" ref="T29:T50" si="82">SUM(Q29+R29)</f>
        <v>7</v>
      </c>
      <c r="U29" s="251">
        <f>'ACTA REPORTE 3ER TRI'!G88</f>
        <v>7</v>
      </c>
      <c r="V29" s="251">
        <f>'ACTA REPORTE 3ER TRI'!L88</f>
        <v>7</v>
      </c>
      <c r="W29" s="251">
        <f>'ACTA REPORTE 3ER TRI'!M88</f>
        <v>7</v>
      </c>
      <c r="X29" s="520" t="str">
        <f>'ACTA REPORTE 3ER TRI'!N88</f>
        <v>B-</v>
      </c>
      <c r="Y29" s="251">
        <f>'ACTA REPORTE 3ER TRI'!T88</f>
        <v>7</v>
      </c>
      <c r="Z29" s="251">
        <f>'ACTA REPORTE 3ER TRI'!Y88</f>
        <v>7</v>
      </c>
      <c r="AA29" s="251">
        <f>'ACTA REPORTE 3ER TRI'!Z88</f>
        <v>7</v>
      </c>
      <c r="AB29" s="521" t="str">
        <f>'ACTA REPORTE 3ER TRI'!AA88</f>
        <v>B-</v>
      </c>
      <c r="AC29" s="635">
        <f>'ACTA REPORTE 3ER TRI'!AB88</f>
        <v>7</v>
      </c>
      <c r="AD29" s="638">
        <f>'ACTA REPORTE 3ER TRI'!AC88</f>
        <v>7</v>
      </c>
      <c r="AE29" s="507" t="str">
        <f t="shared" si="11"/>
        <v>B-</v>
      </c>
      <c r="AF29" s="522">
        <f t="shared" si="12"/>
        <v>7</v>
      </c>
      <c r="AG29" s="285">
        <f t="shared" si="13"/>
        <v>7</v>
      </c>
      <c r="AH29" s="249">
        <f t="shared" si="14"/>
        <v>4.8999999999999995</v>
      </c>
      <c r="AI29" s="251">
        <f t="shared" si="15"/>
        <v>2.1</v>
      </c>
      <c r="AJ29" s="510" t="str">
        <f t="shared" si="16"/>
        <v>B-</v>
      </c>
      <c r="AK29" s="641">
        <f t="shared" ref="AK29:AK50" si="83">SUM(AH29+AI29)</f>
        <v>7</v>
      </c>
      <c r="AL29" s="251">
        <f>'ACTA REPORTE 3ER TRI'!G145</f>
        <v>7</v>
      </c>
      <c r="AM29" s="251">
        <f>'ACTA REPORTE 3ER TRI'!L145</f>
        <v>7</v>
      </c>
      <c r="AN29" s="251">
        <f>'ACTA REPORTE 3ER TRI'!M145</f>
        <v>7</v>
      </c>
      <c r="AO29" s="520" t="str">
        <f>'ACTA REPORTE 3ER TRI'!N145</f>
        <v>B-</v>
      </c>
      <c r="AP29" s="251">
        <f>'ACTA REPORTE 3ER TRI'!T145</f>
        <v>7</v>
      </c>
      <c r="AQ29" s="251">
        <f>'ACTA REPORTE 3ER TRI'!Y145</f>
        <v>7</v>
      </c>
      <c r="AR29" s="251">
        <f>'ACTA REPORTE 3ER TRI'!Z145</f>
        <v>7</v>
      </c>
      <c r="AS29" s="521" t="str">
        <f>'ACTA REPORTE 3ER TRI'!AA145</f>
        <v>B-</v>
      </c>
      <c r="AT29" s="635">
        <f>'ACTA REPORTE 3ER TRI'!AB145</f>
        <v>7</v>
      </c>
      <c r="AU29" s="427">
        <f>'ACTA REPORTE 3ER TRI'!AB145</f>
        <v>7</v>
      </c>
      <c r="AV29" s="507" t="str">
        <f t="shared" si="18"/>
        <v>B-</v>
      </c>
      <c r="AW29" s="522">
        <f t="shared" si="80"/>
        <v>7</v>
      </c>
      <c r="AX29" s="285">
        <f t="shared" si="19"/>
        <v>7</v>
      </c>
      <c r="AY29" s="249">
        <f t="shared" si="20"/>
        <v>4.8999999999999995</v>
      </c>
      <c r="AZ29" s="251">
        <f t="shared" si="21"/>
        <v>2.1</v>
      </c>
      <c r="BA29" s="510" t="str">
        <f t="shared" si="22"/>
        <v>B-</v>
      </c>
      <c r="BB29" s="641">
        <f t="shared" ref="BB29:BB50" si="84">SUM(AY29+AZ29)</f>
        <v>7</v>
      </c>
      <c r="BC29" s="251">
        <f>'ACTA REPORTE 3ER TRI'!G202</f>
        <v>7</v>
      </c>
      <c r="BD29" s="251">
        <f>'ACTA REPORTE 3ER TRI'!L202</f>
        <v>7</v>
      </c>
      <c r="BE29" s="251">
        <f>'ACTA REPORTE 3ER TRI'!M202</f>
        <v>7</v>
      </c>
      <c r="BF29" s="520" t="str">
        <f>'ACTA REPORTE 3ER TRI'!N202</f>
        <v>B-</v>
      </c>
      <c r="BG29" s="251">
        <f>'ACTA REPORTE 3ER TRI'!T202</f>
        <v>7</v>
      </c>
      <c r="BH29" s="251">
        <f>'ACTA REPORTE 3ER TRI'!Y202</f>
        <v>7</v>
      </c>
      <c r="BI29" s="251">
        <f>'ACTA REPORTE 3ER TRI'!Z202</f>
        <v>7</v>
      </c>
      <c r="BJ29" s="521" t="str">
        <f>'ACTA REPORTE 3ER TRI'!AA202</f>
        <v>B-</v>
      </c>
      <c r="BK29" s="635">
        <f>'ACTA REPORTE 3ER TRI'!AB202</f>
        <v>7</v>
      </c>
      <c r="BL29" s="427">
        <f>'ACTA REPORTE 3ER TRI'!AC202</f>
        <v>7</v>
      </c>
      <c r="BM29" s="507" t="str">
        <f t="shared" si="24"/>
        <v>B-</v>
      </c>
      <c r="BN29" s="522">
        <f t="shared" si="25"/>
        <v>7</v>
      </c>
      <c r="BO29" s="285">
        <f t="shared" si="26"/>
        <v>7</v>
      </c>
      <c r="BP29" s="249">
        <f t="shared" si="27"/>
        <v>4.8999999999999995</v>
      </c>
      <c r="BQ29" s="251">
        <f t="shared" si="28"/>
        <v>2.1</v>
      </c>
      <c r="BR29" s="510" t="str">
        <f t="shared" si="29"/>
        <v>B-</v>
      </c>
      <c r="BS29" s="641">
        <f t="shared" ref="BS29:BS50" si="85">SUM(BP29+BQ29)</f>
        <v>7</v>
      </c>
      <c r="BT29" s="251">
        <f>'ACTA REPORTE 3ER TRI'!G259</f>
        <v>7</v>
      </c>
      <c r="BU29" s="251">
        <f>'ACTA REPORTE 3ER TRI'!L259</f>
        <v>7</v>
      </c>
      <c r="BV29" s="251">
        <f>'ACTA REPORTE 3ER TRI'!M259</f>
        <v>7</v>
      </c>
      <c r="BW29" s="520" t="str">
        <f>'ACTA REPORTE 3ER TRI'!N259</f>
        <v>B-</v>
      </c>
      <c r="BX29" s="251">
        <f>'ACTA REPORTE 3ER TRI'!T259</f>
        <v>7</v>
      </c>
      <c r="BY29" s="251">
        <f>'ACTA REPORTE 3ER TRI'!Y259</f>
        <v>7</v>
      </c>
      <c r="BZ29" s="251">
        <f>'ACTA REPORTE 3ER TRI'!Z259</f>
        <v>7</v>
      </c>
      <c r="CA29" s="521" t="str">
        <f>'ACTA REPORTE 3ER TRI'!AA259</f>
        <v>B-</v>
      </c>
      <c r="CB29" s="635">
        <f>'ACTA REPORTE 3ER TRI'!AB259</f>
        <v>7</v>
      </c>
      <c r="CC29" s="427">
        <f>'ACTA REPORTE 3ER TRI'!AC259</f>
        <v>7</v>
      </c>
      <c r="CD29" s="507" t="str">
        <f t="shared" si="31"/>
        <v>B-</v>
      </c>
      <c r="CE29" s="522">
        <f t="shared" si="32"/>
        <v>7</v>
      </c>
      <c r="CF29" s="285">
        <f t="shared" si="33"/>
        <v>7</v>
      </c>
      <c r="CG29" s="249">
        <f t="shared" si="34"/>
        <v>4.8999999999999995</v>
      </c>
      <c r="CH29" s="251">
        <f t="shared" si="35"/>
        <v>2.1</v>
      </c>
      <c r="CI29" s="510" t="str">
        <f t="shared" si="36"/>
        <v>B-</v>
      </c>
      <c r="CJ29" s="641">
        <f t="shared" ref="CJ29:CJ50" si="86">SUM(CG29+CH29)</f>
        <v>7</v>
      </c>
      <c r="CK29" s="251">
        <f>'ACTA REPORTE 3ER TRI'!G316</f>
        <v>7</v>
      </c>
      <c r="CL29" s="251">
        <f>'ACTA REPORTE 3ER TRI'!L316</f>
        <v>7</v>
      </c>
      <c r="CM29" s="251">
        <f>'ACTA REPORTE 3ER TRI'!M316</f>
        <v>7</v>
      </c>
      <c r="CN29" s="520" t="str">
        <f>'ACTA REPORTE 3ER TRI'!N316</f>
        <v>B-</v>
      </c>
      <c r="CO29" s="251">
        <f>'ACTA REPORTE 3ER TRI'!T316</f>
        <v>7</v>
      </c>
      <c r="CP29" s="251">
        <f>'ACTA REPORTE 3ER TRI'!Y316</f>
        <v>7</v>
      </c>
      <c r="CQ29" s="251">
        <f>'ACTA REPORTE 3ER TRI'!Z316</f>
        <v>7</v>
      </c>
      <c r="CR29" s="521" t="str">
        <f>'ACTA REPORTE 3ER TRI'!AA316</f>
        <v>B-</v>
      </c>
      <c r="CS29" s="635">
        <f>'ACTA REPORTE 3ER TRI'!AB316</f>
        <v>7</v>
      </c>
      <c r="CT29" s="427">
        <f>'ACTA REPORTE 3ER TRI'!AC316</f>
        <v>7</v>
      </c>
      <c r="CU29" s="507" t="str">
        <f t="shared" si="38"/>
        <v>B-</v>
      </c>
      <c r="CV29" s="522">
        <f t="shared" si="39"/>
        <v>7</v>
      </c>
      <c r="CW29" s="285">
        <f t="shared" si="40"/>
        <v>7</v>
      </c>
      <c r="CX29" s="249">
        <f t="shared" si="41"/>
        <v>4.8999999999999995</v>
      </c>
      <c r="CY29" s="251">
        <f t="shared" si="42"/>
        <v>2.1</v>
      </c>
      <c r="CZ29" s="510" t="str">
        <f t="shared" si="43"/>
        <v>B-</v>
      </c>
      <c r="DA29" s="641">
        <f t="shared" ref="DA29:DA50" si="87">SUM(CX29+CY29)</f>
        <v>7</v>
      </c>
      <c r="DB29" s="251">
        <f>'ACTA REPORTE 3ER TRI'!G373</f>
        <v>7</v>
      </c>
      <c r="DC29" s="251">
        <f>'ACTA REPORTE 3ER TRI'!L373</f>
        <v>7</v>
      </c>
      <c r="DD29" s="251">
        <f>'ACTA REPORTE 3ER TRI'!M373</f>
        <v>7</v>
      </c>
      <c r="DE29" s="520" t="str">
        <f>'ACTA REPORTE 3ER TRI'!N373</f>
        <v>B-</v>
      </c>
      <c r="DF29" s="251">
        <f>'ACTA REPORTE 3ER TRI'!T373</f>
        <v>7</v>
      </c>
      <c r="DG29" s="251">
        <f>'ACTA REPORTE 3ER TRI'!Y373</f>
        <v>7</v>
      </c>
      <c r="DH29" s="251">
        <f>'ACTA REPORTE 3ER TRI'!Z373</f>
        <v>7</v>
      </c>
      <c r="DI29" s="521" t="str">
        <f>'ACTA REPORTE 3ER TRI'!AA373</f>
        <v>B-</v>
      </c>
      <c r="DJ29" s="635">
        <f>'ACTA REPORTE 3ER TRI'!AB373</f>
        <v>7</v>
      </c>
      <c r="DK29" s="638">
        <f>'ACTA REPORTE 3ER TRI'!AC373</f>
        <v>7</v>
      </c>
      <c r="DL29" s="507" t="str">
        <f t="shared" si="45"/>
        <v>B-</v>
      </c>
      <c r="DM29" s="522">
        <f t="shared" si="46"/>
        <v>7</v>
      </c>
      <c r="DN29" s="285">
        <f t="shared" si="47"/>
        <v>7</v>
      </c>
      <c r="DO29" s="249">
        <f t="shared" si="48"/>
        <v>4.8999999999999995</v>
      </c>
      <c r="DP29" s="251">
        <f t="shared" si="49"/>
        <v>2.1</v>
      </c>
      <c r="DQ29" s="510" t="str">
        <f t="shared" si="50"/>
        <v>B-</v>
      </c>
      <c r="DR29" s="641">
        <f t="shared" ref="DR29:DR50" si="88">SUM(DO29+DP29)</f>
        <v>7</v>
      </c>
      <c r="DS29" s="251">
        <f>'ACTA REPORTE 3ER TRI'!G430</f>
        <v>7</v>
      </c>
      <c r="DT29" s="251">
        <f>'ACTA REPORTE 3ER TRI'!L430</f>
        <v>7</v>
      </c>
      <c r="DU29" s="251">
        <f>'ACTA REPORTE 3ER TRI'!M430</f>
        <v>7</v>
      </c>
      <c r="DV29" s="520" t="str">
        <f>'ACTA REPORTE 3ER TRI'!N430</f>
        <v>B-</v>
      </c>
      <c r="DW29" s="251">
        <f>'ACTA REPORTE 3ER TRI'!T430</f>
        <v>7</v>
      </c>
      <c r="DX29" s="251">
        <f>'ACTA REPORTE 3ER TRI'!Y430</f>
        <v>7</v>
      </c>
      <c r="DY29" s="251">
        <f>'ACTA REPORTE 3ER TRI'!Z430</f>
        <v>7</v>
      </c>
      <c r="DZ29" s="521" t="str">
        <f>'ACTA REPORTE 3ER TRI'!AA430</f>
        <v>B-</v>
      </c>
      <c r="EA29" s="635">
        <f>'ACTA REPORTE 3ER TRI'!AB430</f>
        <v>7</v>
      </c>
      <c r="EB29" s="638">
        <f>'ACTA REPORTE 3ER TRI'!AC430</f>
        <v>7</v>
      </c>
      <c r="EC29" s="507" t="str">
        <f t="shared" si="52"/>
        <v>B-</v>
      </c>
      <c r="ED29" s="522">
        <f t="shared" si="53"/>
        <v>7</v>
      </c>
      <c r="EE29" s="285">
        <f t="shared" si="54"/>
        <v>7</v>
      </c>
      <c r="EF29" s="249">
        <f t="shared" si="55"/>
        <v>4.8999999999999995</v>
      </c>
      <c r="EG29" s="251">
        <f t="shared" si="56"/>
        <v>2.1</v>
      </c>
      <c r="EH29" s="510" t="str">
        <f t="shared" si="57"/>
        <v>B-</v>
      </c>
      <c r="EI29" s="641">
        <f t="shared" ref="EI29:EI50" si="89">SUM(EF29+EG29)</f>
        <v>7</v>
      </c>
      <c r="EJ29" s="251">
        <f>'ACTA REPORTE 3ER TRI'!G487</f>
        <v>7</v>
      </c>
      <c r="EK29" s="251">
        <f>'ACTA REPORTE 3ER TRI'!L487</f>
        <v>7</v>
      </c>
      <c r="EL29" s="251">
        <f>'ACTA REPORTE 3ER TRI'!M487</f>
        <v>7</v>
      </c>
      <c r="EM29" s="520" t="str">
        <f>'ACTA REPORTE 3ER TRI'!N487</f>
        <v>B-</v>
      </c>
      <c r="EN29" s="251">
        <f>'ACTA REPORTE 3ER TRI'!T487</f>
        <v>7</v>
      </c>
      <c r="EO29" s="251">
        <f>'ACTA REPORTE 3ER TRI'!Y487</f>
        <v>7</v>
      </c>
      <c r="EP29" s="251">
        <f>'ACTA REPORTE 3ER TRI'!Z487</f>
        <v>7</v>
      </c>
      <c r="EQ29" s="521" t="str">
        <f>'ACTA REPORTE 3ER TRI'!AA487</f>
        <v>B-</v>
      </c>
      <c r="ER29" s="635">
        <f>'ACTA REPORTE 3ER TRI'!AB487</f>
        <v>7</v>
      </c>
      <c r="ES29" s="427">
        <f>'ACTA REPORTE 3ER TRI'!AC487</f>
        <v>7</v>
      </c>
      <c r="ET29" s="507" t="str">
        <f t="shared" si="59"/>
        <v>B-</v>
      </c>
      <c r="EU29" s="522">
        <f t="shared" si="60"/>
        <v>7</v>
      </c>
      <c r="EV29" s="285">
        <f t="shared" si="61"/>
        <v>7</v>
      </c>
      <c r="EW29" s="249">
        <f t="shared" si="62"/>
        <v>4.8999999999999995</v>
      </c>
      <c r="EX29" s="251">
        <f t="shared" si="63"/>
        <v>2.1</v>
      </c>
      <c r="EY29" s="510" t="str">
        <f t="shared" si="64"/>
        <v>B-</v>
      </c>
      <c r="EZ29" s="641">
        <f t="shared" ref="EZ29:EZ50" si="90">SUM(EW29+EX29)</f>
        <v>7</v>
      </c>
      <c r="FA29" s="503" t="str">
        <f t="shared" si="66"/>
        <v>B-</v>
      </c>
      <c r="FB29" s="645">
        <f t="shared" si="67"/>
        <v>7</v>
      </c>
      <c r="FC29" s="503" t="str">
        <f t="shared" si="68"/>
        <v>B-</v>
      </c>
      <c r="FD29" s="550">
        <f t="shared" si="0"/>
        <v>7</v>
      </c>
      <c r="FE29" s="564"/>
      <c r="FF29" s="565"/>
      <c r="FG29" s="566" t="str">
        <f t="shared" si="81"/>
        <v>N</v>
      </c>
      <c r="FH29" s="567"/>
      <c r="FI29" s="567"/>
      <c r="FJ29" s="566" t="str">
        <f t="shared" si="69"/>
        <v>N</v>
      </c>
      <c r="FK29" s="567"/>
      <c r="FL29" s="567"/>
      <c r="FM29" s="566" t="str">
        <f t="shared" si="70"/>
        <v>N</v>
      </c>
      <c r="FN29" s="568" t="str">
        <f t="shared" si="71"/>
        <v>N</v>
      </c>
      <c r="FO29" s="558"/>
      <c r="FP29" s="558"/>
      <c r="FQ29" s="558"/>
      <c r="FR29" s="559"/>
      <c r="FS29" s="559"/>
      <c r="FT29" s="560"/>
      <c r="FU29" s="569">
        <f t="shared" si="72"/>
        <v>0</v>
      </c>
      <c r="FV29" s="569">
        <f t="shared" si="73"/>
        <v>0</v>
      </c>
      <c r="FW29" s="569">
        <f t="shared" si="73"/>
        <v>0</v>
      </c>
      <c r="FX29" s="570">
        <f t="shared" si="74"/>
        <v>75</v>
      </c>
      <c r="FY29" s="571">
        <v>75</v>
      </c>
      <c r="FZ29" s="572"/>
      <c r="GA29" s="558"/>
      <c r="GB29" s="558"/>
      <c r="GC29" s="559"/>
      <c r="GD29" s="559"/>
      <c r="GE29" s="560"/>
      <c r="GF29" s="598">
        <f t="shared" si="75"/>
        <v>0</v>
      </c>
      <c r="GG29" s="598">
        <f t="shared" si="76"/>
        <v>0</v>
      </c>
      <c r="GH29" s="558">
        <f t="shared" si="76"/>
        <v>0</v>
      </c>
      <c r="GI29" s="599">
        <f t="shared" si="1"/>
        <v>58</v>
      </c>
      <c r="GJ29" s="600">
        <v>58</v>
      </c>
      <c r="GK29" s="572"/>
      <c r="GL29" s="558"/>
      <c r="GM29" s="558"/>
      <c r="GN29" s="559"/>
      <c r="GO29" s="559"/>
      <c r="GP29" s="560"/>
      <c r="GQ29" s="598">
        <f t="shared" si="77"/>
        <v>0</v>
      </c>
      <c r="GR29" s="598">
        <f t="shared" si="77"/>
        <v>0</v>
      </c>
      <c r="GS29" s="558">
        <f t="shared" si="77"/>
        <v>0</v>
      </c>
      <c r="GT29" s="601">
        <f t="shared" si="2"/>
        <v>67</v>
      </c>
      <c r="GU29" s="600">
        <v>67</v>
      </c>
      <c r="GV29" s="602">
        <f t="shared" si="3"/>
        <v>0</v>
      </c>
      <c r="GW29" s="603">
        <f t="shared" si="78"/>
        <v>200</v>
      </c>
      <c r="GX29" s="597">
        <f t="shared" si="79"/>
        <v>200</v>
      </c>
      <c r="GY29" s="49"/>
      <c r="GZ29" s="34"/>
      <c r="HA29" s="34"/>
      <c r="HB29" s="34"/>
    </row>
    <row r="30" spans="1:210" s="42" customFormat="1" ht="60" customHeight="1" x14ac:dyDescent="1.1000000000000001">
      <c r="A30" s="41"/>
      <c r="B30" s="536">
        <v>20</v>
      </c>
      <c r="C30" s="61">
        <f>DATOS!F27</f>
        <v>0</v>
      </c>
      <c r="D30" s="249">
        <f>'ACTA REPORTE 3ER TRI'!G32</f>
        <v>6</v>
      </c>
      <c r="E30" s="251">
        <f>'ACTA REPORTE 3ER TRI'!L32</f>
        <v>6</v>
      </c>
      <c r="F30" s="251">
        <f>'ACTA REPORTE 3ER TRI'!M32</f>
        <v>6</v>
      </c>
      <c r="G30" s="520" t="str">
        <f>'ACTA REPORTE 3ER TRI'!N32</f>
        <v>C+</v>
      </c>
      <c r="H30" s="251">
        <f>'ACTA REPORTE 3ER TRI'!T32</f>
        <v>6</v>
      </c>
      <c r="I30" s="251">
        <f>'ACTA REPORTE 3ER TRI'!Y32</f>
        <v>6</v>
      </c>
      <c r="J30" s="251">
        <f>'ACTA REPORTE 3ER TRI'!Z32</f>
        <v>6</v>
      </c>
      <c r="K30" s="521" t="str">
        <f>'ACTA REPORTE 3ER TRI'!AA32</f>
        <v>C+</v>
      </c>
      <c r="L30" s="635">
        <f>'ACTA REPORTE 3ER TRI'!AB32</f>
        <v>6</v>
      </c>
      <c r="M30" s="427">
        <f>'ACTA REPORTE 3ER TRI'!AC32</f>
        <v>6</v>
      </c>
      <c r="N30" s="507" t="str">
        <f t="shared" si="4"/>
        <v>C+</v>
      </c>
      <c r="O30" s="522">
        <f t="shared" si="5"/>
        <v>6</v>
      </c>
      <c r="P30" s="285">
        <f t="shared" si="6"/>
        <v>6</v>
      </c>
      <c r="Q30" s="249">
        <f t="shared" si="7"/>
        <v>4.1999999999999993</v>
      </c>
      <c r="R30" s="251">
        <f t="shared" si="8"/>
        <v>1.7999999999999998</v>
      </c>
      <c r="S30" s="510" t="str">
        <f t="shared" si="9"/>
        <v>C+</v>
      </c>
      <c r="T30" s="641">
        <f t="shared" si="82"/>
        <v>5.9999999999999991</v>
      </c>
      <c r="U30" s="251">
        <f>'ACTA REPORTE 3ER TRI'!G89</f>
        <v>6</v>
      </c>
      <c r="V30" s="251">
        <f>'ACTA REPORTE 3ER TRI'!L89</f>
        <v>6</v>
      </c>
      <c r="W30" s="251">
        <f>'ACTA REPORTE 3ER TRI'!M89</f>
        <v>6</v>
      </c>
      <c r="X30" s="520" t="str">
        <f>'ACTA REPORTE 3ER TRI'!N89</f>
        <v>C+</v>
      </c>
      <c r="Y30" s="251">
        <f>'ACTA REPORTE 3ER TRI'!T89</f>
        <v>6</v>
      </c>
      <c r="Z30" s="251">
        <f>'ACTA REPORTE 3ER TRI'!Y89</f>
        <v>6</v>
      </c>
      <c r="AA30" s="251">
        <f>'ACTA REPORTE 3ER TRI'!Z89</f>
        <v>6</v>
      </c>
      <c r="AB30" s="521" t="str">
        <f>'ACTA REPORTE 3ER TRI'!AA89</f>
        <v>C+</v>
      </c>
      <c r="AC30" s="635">
        <f>'ACTA REPORTE 3ER TRI'!AB89</f>
        <v>6</v>
      </c>
      <c r="AD30" s="638">
        <f>'ACTA REPORTE 3ER TRI'!AC89</f>
        <v>6</v>
      </c>
      <c r="AE30" s="507" t="str">
        <f t="shared" si="11"/>
        <v>C+</v>
      </c>
      <c r="AF30" s="522">
        <f t="shared" si="12"/>
        <v>6</v>
      </c>
      <c r="AG30" s="285">
        <f t="shared" si="13"/>
        <v>6</v>
      </c>
      <c r="AH30" s="249">
        <f t="shared" si="14"/>
        <v>4.1999999999999993</v>
      </c>
      <c r="AI30" s="251">
        <f t="shared" si="15"/>
        <v>1.7999999999999998</v>
      </c>
      <c r="AJ30" s="510" t="str">
        <f t="shared" si="16"/>
        <v>C+</v>
      </c>
      <c r="AK30" s="641">
        <f t="shared" si="83"/>
        <v>5.9999999999999991</v>
      </c>
      <c r="AL30" s="251">
        <f>'ACTA REPORTE 3ER TRI'!G146</f>
        <v>6</v>
      </c>
      <c r="AM30" s="251">
        <f>'ACTA REPORTE 3ER TRI'!L146</f>
        <v>6</v>
      </c>
      <c r="AN30" s="251">
        <f>'ACTA REPORTE 3ER TRI'!M146</f>
        <v>6</v>
      </c>
      <c r="AO30" s="520" t="str">
        <f>'ACTA REPORTE 3ER TRI'!N146</f>
        <v>C+</v>
      </c>
      <c r="AP30" s="251">
        <f>'ACTA REPORTE 3ER TRI'!T146</f>
        <v>6</v>
      </c>
      <c r="AQ30" s="251">
        <f>'ACTA REPORTE 3ER TRI'!Y146</f>
        <v>6</v>
      </c>
      <c r="AR30" s="251">
        <f>'ACTA REPORTE 3ER TRI'!Z146</f>
        <v>6</v>
      </c>
      <c r="AS30" s="521" t="str">
        <f>'ACTA REPORTE 3ER TRI'!AA146</f>
        <v>C+</v>
      </c>
      <c r="AT30" s="635">
        <f>'ACTA REPORTE 3ER TRI'!AB146</f>
        <v>6</v>
      </c>
      <c r="AU30" s="427">
        <f>'ACTA REPORTE 3ER TRI'!AB146</f>
        <v>6</v>
      </c>
      <c r="AV30" s="507" t="str">
        <f t="shared" si="18"/>
        <v>C+</v>
      </c>
      <c r="AW30" s="522">
        <f t="shared" si="80"/>
        <v>6</v>
      </c>
      <c r="AX30" s="285">
        <f t="shared" si="19"/>
        <v>6</v>
      </c>
      <c r="AY30" s="249">
        <f t="shared" si="20"/>
        <v>4.1999999999999993</v>
      </c>
      <c r="AZ30" s="251">
        <f t="shared" si="21"/>
        <v>1.7999999999999998</v>
      </c>
      <c r="BA30" s="510" t="str">
        <f t="shared" si="22"/>
        <v>C+</v>
      </c>
      <c r="BB30" s="641">
        <f t="shared" si="84"/>
        <v>5.9999999999999991</v>
      </c>
      <c r="BC30" s="251">
        <f>'ACTA REPORTE 3ER TRI'!G203</f>
        <v>6</v>
      </c>
      <c r="BD30" s="251">
        <f>'ACTA REPORTE 3ER TRI'!L203</f>
        <v>6</v>
      </c>
      <c r="BE30" s="251">
        <f>'ACTA REPORTE 3ER TRI'!M203</f>
        <v>6</v>
      </c>
      <c r="BF30" s="520" t="str">
        <f>'ACTA REPORTE 3ER TRI'!N203</f>
        <v>C+</v>
      </c>
      <c r="BG30" s="251">
        <f>'ACTA REPORTE 3ER TRI'!T203</f>
        <v>6</v>
      </c>
      <c r="BH30" s="251">
        <f>'ACTA REPORTE 3ER TRI'!Y203</f>
        <v>6</v>
      </c>
      <c r="BI30" s="251">
        <f>'ACTA REPORTE 3ER TRI'!Z203</f>
        <v>6</v>
      </c>
      <c r="BJ30" s="521" t="str">
        <f>'ACTA REPORTE 3ER TRI'!AA203</f>
        <v>C+</v>
      </c>
      <c r="BK30" s="635">
        <f>'ACTA REPORTE 3ER TRI'!AB203</f>
        <v>6</v>
      </c>
      <c r="BL30" s="427">
        <f>'ACTA REPORTE 3ER TRI'!AC203</f>
        <v>6</v>
      </c>
      <c r="BM30" s="507" t="str">
        <f t="shared" si="24"/>
        <v>C+</v>
      </c>
      <c r="BN30" s="522">
        <f t="shared" si="25"/>
        <v>6</v>
      </c>
      <c r="BO30" s="285">
        <f t="shared" si="26"/>
        <v>6</v>
      </c>
      <c r="BP30" s="249">
        <f t="shared" si="27"/>
        <v>4.1999999999999993</v>
      </c>
      <c r="BQ30" s="251">
        <f t="shared" si="28"/>
        <v>1.7999999999999998</v>
      </c>
      <c r="BR30" s="510" t="str">
        <f t="shared" si="29"/>
        <v>C+</v>
      </c>
      <c r="BS30" s="641">
        <f t="shared" si="85"/>
        <v>5.9999999999999991</v>
      </c>
      <c r="BT30" s="251">
        <f>'ACTA REPORTE 3ER TRI'!G260</f>
        <v>6</v>
      </c>
      <c r="BU30" s="251">
        <f>'ACTA REPORTE 3ER TRI'!L260</f>
        <v>6</v>
      </c>
      <c r="BV30" s="251">
        <f>'ACTA REPORTE 3ER TRI'!M260</f>
        <v>6</v>
      </c>
      <c r="BW30" s="520" t="str">
        <f>'ACTA REPORTE 3ER TRI'!N260</f>
        <v>C+</v>
      </c>
      <c r="BX30" s="251">
        <f>'ACTA REPORTE 3ER TRI'!T260</f>
        <v>6</v>
      </c>
      <c r="BY30" s="251">
        <f>'ACTA REPORTE 3ER TRI'!Y260</f>
        <v>6</v>
      </c>
      <c r="BZ30" s="251">
        <f>'ACTA REPORTE 3ER TRI'!Z260</f>
        <v>6</v>
      </c>
      <c r="CA30" s="521" t="str">
        <f>'ACTA REPORTE 3ER TRI'!AA260</f>
        <v>C+</v>
      </c>
      <c r="CB30" s="635">
        <f>'ACTA REPORTE 3ER TRI'!AB260</f>
        <v>6</v>
      </c>
      <c r="CC30" s="427">
        <f>'ACTA REPORTE 3ER TRI'!AC260</f>
        <v>6</v>
      </c>
      <c r="CD30" s="507" t="str">
        <f t="shared" si="31"/>
        <v>C+</v>
      </c>
      <c r="CE30" s="522">
        <f t="shared" si="32"/>
        <v>6</v>
      </c>
      <c r="CF30" s="285">
        <f t="shared" si="33"/>
        <v>6</v>
      </c>
      <c r="CG30" s="249">
        <f t="shared" si="34"/>
        <v>4.1999999999999993</v>
      </c>
      <c r="CH30" s="251">
        <f t="shared" si="35"/>
        <v>1.7999999999999998</v>
      </c>
      <c r="CI30" s="510" t="str">
        <f t="shared" si="36"/>
        <v>C+</v>
      </c>
      <c r="CJ30" s="641">
        <f t="shared" si="86"/>
        <v>5.9999999999999991</v>
      </c>
      <c r="CK30" s="251">
        <f>'ACTA REPORTE 3ER TRI'!G317</f>
        <v>6</v>
      </c>
      <c r="CL30" s="251">
        <f>'ACTA REPORTE 3ER TRI'!L317</f>
        <v>6</v>
      </c>
      <c r="CM30" s="251">
        <f>'ACTA REPORTE 3ER TRI'!M317</f>
        <v>6</v>
      </c>
      <c r="CN30" s="520" t="str">
        <f>'ACTA REPORTE 3ER TRI'!N317</f>
        <v>C+</v>
      </c>
      <c r="CO30" s="251">
        <f>'ACTA REPORTE 3ER TRI'!T317</f>
        <v>6</v>
      </c>
      <c r="CP30" s="251">
        <f>'ACTA REPORTE 3ER TRI'!Y317</f>
        <v>6</v>
      </c>
      <c r="CQ30" s="251">
        <f>'ACTA REPORTE 3ER TRI'!Z317</f>
        <v>6</v>
      </c>
      <c r="CR30" s="521" t="str">
        <f>'ACTA REPORTE 3ER TRI'!AA317</f>
        <v>C+</v>
      </c>
      <c r="CS30" s="635">
        <f>'ACTA REPORTE 3ER TRI'!AB317</f>
        <v>6</v>
      </c>
      <c r="CT30" s="427">
        <f>'ACTA REPORTE 3ER TRI'!AC317</f>
        <v>6</v>
      </c>
      <c r="CU30" s="507" t="str">
        <f t="shared" si="38"/>
        <v>C+</v>
      </c>
      <c r="CV30" s="522">
        <f t="shared" si="39"/>
        <v>6</v>
      </c>
      <c r="CW30" s="285">
        <f t="shared" si="40"/>
        <v>6</v>
      </c>
      <c r="CX30" s="249">
        <f t="shared" si="41"/>
        <v>4.1999999999999993</v>
      </c>
      <c r="CY30" s="251">
        <f t="shared" si="42"/>
        <v>1.7999999999999998</v>
      </c>
      <c r="CZ30" s="510" t="str">
        <f t="shared" si="43"/>
        <v>C+</v>
      </c>
      <c r="DA30" s="641">
        <f t="shared" si="87"/>
        <v>5.9999999999999991</v>
      </c>
      <c r="DB30" s="251">
        <f>'ACTA REPORTE 3ER TRI'!G374</f>
        <v>6</v>
      </c>
      <c r="DC30" s="251">
        <f>'ACTA REPORTE 3ER TRI'!L374</f>
        <v>6</v>
      </c>
      <c r="DD30" s="251">
        <f>'ACTA REPORTE 3ER TRI'!M374</f>
        <v>6</v>
      </c>
      <c r="DE30" s="520" t="str">
        <f>'ACTA REPORTE 3ER TRI'!N374</f>
        <v>C+</v>
      </c>
      <c r="DF30" s="251">
        <f>'ACTA REPORTE 3ER TRI'!T374</f>
        <v>6</v>
      </c>
      <c r="DG30" s="251">
        <f>'ACTA REPORTE 3ER TRI'!Y374</f>
        <v>6</v>
      </c>
      <c r="DH30" s="251">
        <f>'ACTA REPORTE 3ER TRI'!Z374</f>
        <v>6</v>
      </c>
      <c r="DI30" s="521" t="str">
        <f>'ACTA REPORTE 3ER TRI'!AA374</f>
        <v>C+</v>
      </c>
      <c r="DJ30" s="635">
        <f>'ACTA REPORTE 3ER TRI'!AB374</f>
        <v>6</v>
      </c>
      <c r="DK30" s="638">
        <f>'ACTA REPORTE 3ER TRI'!AC374</f>
        <v>6</v>
      </c>
      <c r="DL30" s="507" t="str">
        <f t="shared" si="45"/>
        <v>C+</v>
      </c>
      <c r="DM30" s="522">
        <f t="shared" si="46"/>
        <v>6</v>
      </c>
      <c r="DN30" s="285">
        <f t="shared" si="47"/>
        <v>6</v>
      </c>
      <c r="DO30" s="249">
        <f t="shared" si="48"/>
        <v>4.1999999999999993</v>
      </c>
      <c r="DP30" s="251">
        <f t="shared" si="49"/>
        <v>1.7999999999999998</v>
      </c>
      <c r="DQ30" s="510" t="str">
        <f t="shared" si="50"/>
        <v>C+</v>
      </c>
      <c r="DR30" s="641">
        <f t="shared" si="88"/>
        <v>5.9999999999999991</v>
      </c>
      <c r="DS30" s="251">
        <f>'ACTA REPORTE 3ER TRI'!G431</f>
        <v>6</v>
      </c>
      <c r="DT30" s="251">
        <f>'ACTA REPORTE 3ER TRI'!L431</f>
        <v>6</v>
      </c>
      <c r="DU30" s="251">
        <f>'ACTA REPORTE 3ER TRI'!M431</f>
        <v>6</v>
      </c>
      <c r="DV30" s="520" t="str">
        <f>'ACTA REPORTE 3ER TRI'!N431</f>
        <v>C+</v>
      </c>
      <c r="DW30" s="251">
        <f>'ACTA REPORTE 3ER TRI'!T431</f>
        <v>6</v>
      </c>
      <c r="DX30" s="251">
        <f>'ACTA REPORTE 3ER TRI'!Y431</f>
        <v>6</v>
      </c>
      <c r="DY30" s="251">
        <f>'ACTA REPORTE 3ER TRI'!Z431</f>
        <v>6</v>
      </c>
      <c r="DZ30" s="521" t="str">
        <f>'ACTA REPORTE 3ER TRI'!AA431</f>
        <v>C+</v>
      </c>
      <c r="EA30" s="635">
        <f>'ACTA REPORTE 3ER TRI'!AB431</f>
        <v>6</v>
      </c>
      <c r="EB30" s="638">
        <f>'ACTA REPORTE 3ER TRI'!AC431</f>
        <v>6</v>
      </c>
      <c r="EC30" s="507" t="str">
        <f t="shared" si="52"/>
        <v>C+</v>
      </c>
      <c r="ED30" s="522">
        <f t="shared" si="53"/>
        <v>6</v>
      </c>
      <c r="EE30" s="285">
        <f t="shared" si="54"/>
        <v>6</v>
      </c>
      <c r="EF30" s="249">
        <f t="shared" si="55"/>
        <v>4.1999999999999993</v>
      </c>
      <c r="EG30" s="251">
        <f t="shared" si="56"/>
        <v>1.7999999999999998</v>
      </c>
      <c r="EH30" s="510" t="str">
        <f t="shared" si="57"/>
        <v>C+</v>
      </c>
      <c r="EI30" s="641">
        <f t="shared" si="89"/>
        <v>5.9999999999999991</v>
      </c>
      <c r="EJ30" s="251">
        <f>'ACTA REPORTE 3ER TRI'!G488</f>
        <v>6</v>
      </c>
      <c r="EK30" s="251">
        <f>'ACTA REPORTE 3ER TRI'!L488</f>
        <v>6</v>
      </c>
      <c r="EL30" s="251">
        <f>'ACTA REPORTE 3ER TRI'!M488</f>
        <v>6</v>
      </c>
      <c r="EM30" s="520" t="str">
        <f>'ACTA REPORTE 3ER TRI'!N488</f>
        <v>C+</v>
      </c>
      <c r="EN30" s="251">
        <f>'ACTA REPORTE 3ER TRI'!T488</f>
        <v>6</v>
      </c>
      <c r="EO30" s="251">
        <f>'ACTA REPORTE 3ER TRI'!Y488</f>
        <v>6</v>
      </c>
      <c r="EP30" s="251">
        <f>'ACTA REPORTE 3ER TRI'!Z488</f>
        <v>6</v>
      </c>
      <c r="EQ30" s="521" t="str">
        <f>'ACTA REPORTE 3ER TRI'!AA488</f>
        <v>C+</v>
      </c>
      <c r="ER30" s="635">
        <f>'ACTA REPORTE 3ER TRI'!AB488</f>
        <v>6</v>
      </c>
      <c r="ES30" s="427">
        <f>'ACTA REPORTE 3ER TRI'!AC488</f>
        <v>6</v>
      </c>
      <c r="ET30" s="507" t="str">
        <f t="shared" si="59"/>
        <v>C+</v>
      </c>
      <c r="EU30" s="522">
        <f t="shared" si="60"/>
        <v>6</v>
      </c>
      <c r="EV30" s="285">
        <f t="shared" si="61"/>
        <v>6</v>
      </c>
      <c r="EW30" s="249">
        <f t="shared" si="62"/>
        <v>4.1999999999999993</v>
      </c>
      <c r="EX30" s="251">
        <f t="shared" si="63"/>
        <v>1.7999999999999998</v>
      </c>
      <c r="EY30" s="510" t="str">
        <f t="shared" si="64"/>
        <v>C+</v>
      </c>
      <c r="EZ30" s="641">
        <f t="shared" si="90"/>
        <v>5.9999999999999991</v>
      </c>
      <c r="FA30" s="503" t="str">
        <f t="shared" si="66"/>
        <v>C+</v>
      </c>
      <c r="FB30" s="645">
        <f t="shared" si="67"/>
        <v>6</v>
      </c>
      <c r="FC30" s="503" t="str">
        <f t="shared" si="68"/>
        <v>C+</v>
      </c>
      <c r="FD30" s="550">
        <f t="shared" si="0"/>
        <v>5.9999999999999991</v>
      </c>
      <c r="FE30" s="564"/>
      <c r="FF30" s="565"/>
      <c r="FG30" s="566" t="str">
        <f t="shared" si="81"/>
        <v>N</v>
      </c>
      <c r="FH30" s="567"/>
      <c r="FI30" s="567"/>
      <c r="FJ30" s="566" t="str">
        <f t="shared" si="69"/>
        <v>N</v>
      </c>
      <c r="FK30" s="567"/>
      <c r="FL30" s="567"/>
      <c r="FM30" s="566" t="str">
        <f t="shared" si="70"/>
        <v>N</v>
      </c>
      <c r="FN30" s="568" t="str">
        <f t="shared" si="71"/>
        <v>N</v>
      </c>
      <c r="FO30" s="558"/>
      <c r="FP30" s="558"/>
      <c r="FQ30" s="558"/>
      <c r="FR30" s="559"/>
      <c r="FS30" s="559"/>
      <c r="FT30" s="560"/>
      <c r="FU30" s="569">
        <f t="shared" si="72"/>
        <v>0</v>
      </c>
      <c r="FV30" s="569">
        <f t="shared" si="73"/>
        <v>0</v>
      </c>
      <c r="FW30" s="569">
        <f t="shared" si="73"/>
        <v>0</v>
      </c>
      <c r="FX30" s="570">
        <f t="shared" si="74"/>
        <v>75</v>
      </c>
      <c r="FY30" s="571">
        <v>75</v>
      </c>
      <c r="FZ30" s="572"/>
      <c r="GA30" s="558"/>
      <c r="GB30" s="558"/>
      <c r="GC30" s="559"/>
      <c r="GD30" s="559"/>
      <c r="GE30" s="560"/>
      <c r="GF30" s="598">
        <f t="shared" si="75"/>
        <v>0</v>
      </c>
      <c r="GG30" s="598">
        <f t="shared" si="76"/>
        <v>0</v>
      </c>
      <c r="GH30" s="558">
        <f t="shared" si="76"/>
        <v>0</v>
      </c>
      <c r="GI30" s="599">
        <f t="shared" si="1"/>
        <v>58</v>
      </c>
      <c r="GJ30" s="600">
        <v>58</v>
      </c>
      <c r="GK30" s="572"/>
      <c r="GL30" s="558"/>
      <c r="GM30" s="558"/>
      <c r="GN30" s="559"/>
      <c r="GO30" s="559"/>
      <c r="GP30" s="560"/>
      <c r="GQ30" s="598">
        <f t="shared" si="77"/>
        <v>0</v>
      </c>
      <c r="GR30" s="598">
        <f t="shared" si="77"/>
        <v>0</v>
      </c>
      <c r="GS30" s="558">
        <f t="shared" si="77"/>
        <v>0</v>
      </c>
      <c r="GT30" s="601">
        <f t="shared" si="2"/>
        <v>67</v>
      </c>
      <c r="GU30" s="600">
        <v>67</v>
      </c>
      <c r="GV30" s="602">
        <f t="shared" si="3"/>
        <v>0</v>
      </c>
      <c r="GW30" s="603">
        <f t="shared" si="78"/>
        <v>200</v>
      </c>
      <c r="GX30" s="597">
        <f t="shared" si="79"/>
        <v>200</v>
      </c>
      <c r="GY30" s="49"/>
      <c r="GZ30" s="34"/>
      <c r="HA30" s="34"/>
      <c r="HB30" s="34"/>
    </row>
    <row r="31" spans="1:210" s="42" customFormat="1" ht="60" customHeight="1" x14ac:dyDescent="1.1000000000000001">
      <c r="A31" s="41"/>
      <c r="B31" s="536">
        <v>21</v>
      </c>
      <c r="C31" s="61">
        <f>DATOS!F28</f>
        <v>0</v>
      </c>
      <c r="D31" s="249">
        <f>'ACTA REPORTE 3ER TRI'!G33</f>
        <v>6</v>
      </c>
      <c r="E31" s="251">
        <f>'ACTA REPORTE 3ER TRI'!L33</f>
        <v>6</v>
      </c>
      <c r="F31" s="251">
        <f>'ACTA REPORTE 3ER TRI'!M33</f>
        <v>6</v>
      </c>
      <c r="G31" s="520" t="str">
        <f>'ACTA REPORTE 3ER TRI'!N33</f>
        <v>C+</v>
      </c>
      <c r="H31" s="251">
        <f>'ACTA REPORTE 3ER TRI'!T33</f>
        <v>6</v>
      </c>
      <c r="I31" s="251">
        <f>'ACTA REPORTE 3ER TRI'!Y33</f>
        <v>6</v>
      </c>
      <c r="J31" s="251">
        <f>'ACTA REPORTE 3ER TRI'!Z33</f>
        <v>6</v>
      </c>
      <c r="K31" s="521" t="str">
        <f>'ACTA REPORTE 3ER TRI'!AA33</f>
        <v>C+</v>
      </c>
      <c r="L31" s="635">
        <f>'ACTA REPORTE 3ER TRI'!AB33</f>
        <v>6</v>
      </c>
      <c r="M31" s="427">
        <f>'ACTA REPORTE 3ER TRI'!AC33</f>
        <v>6</v>
      </c>
      <c r="N31" s="507" t="str">
        <f t="shared" si="4"/>
        <v>C+</v>
      </c>
      <c r="O31" s="522">
        <f t="shared" si="5"/>
        <v>6</v>
      </c>
      <c r="P31" s="285">
        <f t="shared" si="6"/>
        <v>6</v>
      </c>
      <c r="Q31" s="249">
        <f t="shared" si="7"/>
        <v>4.1999999999999993</v>
      </c>
      <c r="R31" s="251">
        <f t="shared" si="8"/>
        <v>1.7999999999999998</v>
      </c>
      <c r="S31" s="510" t="str">
        <f t="shared" si="9"/>
        <v>C+</v>
      </c>
      <c r="T31" s="641">
        <f t="shared" si="82"/>
        <v>5.9999999999999991</v>
      </c>
      <c r="U31" s="251">
        <f>'ACTA REPORTE 3ER TRI'!G90</f>
        <v>6</v>
      </c>
      <c r="V31" s="251">
        <f>'ACTA REPORTE 3ER TRI'!L90</f>
        <v>6</v>
      </c>
      <c r="W31" s="251">
        <f>'ACTA REPORTE 3ER TRI'!M90</f>
        <v>6</v>
      </c>
      <c r="X31" s="520" t="str">
        <f>'ACTA REPORTE 3ER TRI'!N90</f>
        <v>C+</v>
      </c>
      <c r="Y31" s="251">
        <f>'ACTA REPORTE 3ER TRI'!T90</f>
        <v>6</v>
      </c>
      <c r="Z31" s="251">
        <f>'ACTA REPORTE 3ER TRI'!Y90</f>
        <v>6</v>
      </c>
      <c r="AA31" s="251">
        <f>'ACTA REPORTE 3ER TRI'!Z90</f>
        <v>6</v>
      </c>
      <c r="AB31" s="521" t="str">
        <f>'ACTA REPORTE 3ER TRI'!AA90</f>
        <v>C+</v>
      </c>
      <c r="AC31" s="635">
        <f>'ACTA REPORTE 3ER TRI'!AB90</f>
        <v>6</v>
      </c>
      <c r="AD31" s="638">
        <f>'ACTA REPORTE 3ER TRI'!AC90</f>
        <v>6</v>
      </c>
      <c r="AE31" s="507" t="str">
        <f t="shared" si="11"/>
        <v>C+</v>
      </c>
      <c r="AF31" s="522">
        <f t="shared" si="12"/>
        <v>6</v>
      </c>
      <c r="AG31" s="285">
        <f t="shared" si="13"/>
        <v>6</v>
      </c>
      <c r="AH31" s="249">
        <f t="shared" si="14"/>
        <v>4.1999999999999993</v>
      </c>
      <c r="AI31" s="251">
        <f t="shared" si="15"/>
        <v>1.7999999999999998</v>
      </c>
      <c r="AJ31" s="510" t="str">
        <f t="shared" si="16"/>
        <v>C+</v>
      </c>
      <c r="AK31" s="641">
        <f t="shared" si="83"/>
        <v>5.9999999999999991</v>
      </c>
      <c r="AL31" s="251">
        <f>'ACTA REPORTE 3ER TRI'!G147</f>
        <v>6</v>
      </c>
      <c r="AM31" s="251">
        <f>'ACTA REPORTE 3ER TRI'!L147</f>
        <v>6</v>
      </c>
      <c r="AN31" s="251">
        <f>'ACTA REPORTE 3ER TRI'!M147</f>
        <v>6</v>
      </c>
      <c r="AO31" s="520" t="str">
        <f>'ACTA REPORTE 3ER TRI'!N147</f>
        <v>C+</v>
      </c>
      <c r="AP31" s="251">
        <f>'ACTA REPORTE 3ER TRI'!T147</f>
        <v>6</v>
      </c>
      <c r="AQ31" s="251">
        <f>'ACTA REPORTE 3ER TRI'!Y147</f>
        <v>6</v>
      </c>
      <c r="AR31" s="251">
        <f>'ACTA REPORTE 3ER TRI'!Z147</f>
        <v>6</v>
      </c>
      <c r="AS31" s="521" t="str">
        <f>'ACTA REPORTE 3ER TRI'!AA147</f>
        <v>C+</v>
      </c>
      <c r="AT31" s="635">
        <f>'ACTA REPORTE 3ER TRI'!AB147</f>
        <v>6</v>
      </c>
      <c r="AU31" s="427">
        <f>'ACTA REPORTE 3ER TRI'!AB147</f>
        <v>6</v>
      </c>
      <c r="AV31" s="507" t="str">
        <f t="shared" si="18"/>
        <v>C+</v>
      </c>
      <c r="AW31" s="522">
        <f t="shared" si="80"/>
        <v>6</v>
      </c>
      <c r="AX31" s="285">
        <f t="shared" si="19"/>
        <v>6</v>
      </c>
      <c r="AY31" s="249">
        <f t="shared" si="20"/>
        <v>4.1999999999999993</v>
      </c>
      <c r="AZ31" s="251">
        <f t="shared" si="21"/>
        <v>1.7999999999999998</v>
      </c>
      <c r="BA31" s="510" t="str">
        <f t="shared" si="22"/>
        <v>C+</v>
      </c>
      <c r="BB31" s="641">
        <f t="shared" si="84"/>
        <v>5.9999999999999991</v>
      </c>
      <c r="BC31" s="251">
        <f>'ACTA REPORTE 3ER TRI'!G204</f>
        <v>6</v>
      </c>
      <c r="BD31" s="251">
        <f>'ACTA REPORTE 3ER TRI'!L204</f>
        <v>6</v>
      </c>
      <c r="BE31" s="251">
        <f>'ACTA REPORTE 3ER TRI'!M204</f>
        <v>6</v>
      </c>
      <c r="BF31" s="520" t="str">
        <f>'ACTA REPORTE 3ER TRI'!N204</f>
        <v>C+</v>
      </c>
      <c r="BG31" s="251">
        <f>'ACTA REPORTE 3ER TRI'!T204</f>
        <v>6</v>
      </c>
      <c r="BH31" s="251">
        <f>'ACTA REPORTE 3ER TRI'!Y204</f>
        <v>6</v>
      </c>
      <c r="BI31" s="251">
        <f>'ACTA REPORTE 3ER TRI'!Z204</f>
        <v>6</v>
      </c>
      <c r="BJ31" s="521" t="str">
        <f>'ACTA REPORTE 3ER TRI'!AA204</f>
        <v>C+</v>
      </c>
      <c r="BK31" s="635">
        <f>'ACTA REPORTE 3ER TRI'!AB204</f>
        <v>6</v>
      </c>
      <c r="BL31" s="427">
        <f>'ACTA REPORTE 3ER TRI'!AC204</f>
        <v>6</v>
      </c>
      <c r="BM31" s="507" t="str">
        <f t="shared" si="24"/>
        <v>C+</v>
      </c>
      <c r="BN31" s="522">
        <f t="shared" si="25"/>
        <v>6</v>
      </c>
      <c r="BO31" s="285">
        <f t="shared" si="26"/>
        <v>6</v>
      </c>
      <c r="BP31" s="249">
        <f t="shared" si="27"/>
        <v>4.1999999999999993</v>
      </c>
      <c r="BQ31" s="251">
        <f t="shared" si="28"/>
        <v>1.7999999999999998</v>
      </c>
      <c r="BR31" s="510" t="str">
        <f t="shared" si="29"/>
        <v>C+</v>
      </c>
      <c r="BS31" s="641">
        <f t="shared" si="85"/>
        <v>5.9999999999999991</v>
      </c>
      <c r="BT31" s="251">
        <f>'ACTA REPORTE 3ER TRI'!G261</f>
        <v>6</v>
      </c>
      <c r="BU31" s="251">
        <f>'ACTA REPORTE 3ER TRI'!L261</f>
        <v>6</v>
      </c>
      <c r="BV31" s="251">
        <f>'ACTA REPORTE 3ER TRI'!M261</f>
        <v>6</v>
      </c>
      <c r="BW31" s="520" t="str">
        <f>'ACTA REPORTE 3ER TRI'!N261</f>
        <v>C+</v>
      </c>
      <c r="BX31" s="251">
        <f>'ACTA REPORTE 3ER TRI'!T261</f>
        <v>6</v>
      </c>
      <c r="BY31" s="251">
        <f>'ACTA REPORTE 3ER TRI'!Y261</f>
        <v>6</v>
      </c>
      <c r="BZ31" s="251">
        <f>'ACTA REPORTE 3ER TRI'!Z261</f>
        <v>6</v>
      </c>
      <c r="CA31" s="521" t="str">
        <f>'ACTA REPORTE 3ER TRI'!AA261</f>
        <v>C+</v>
      </c>
      <c r="CB31" s="635">
        <f>'ACTA REPORTE 3ER TRI'!AB261</f>
        <v>6</v>
      </c>
      <c r="CC31" s="427">
        <f>'ACTA REPORTE 3ER TRI'!AC261</f>
        <v>6</v>
      </c>
      <c r="CD31" s="507" t="str">
        <f t="shared" si="31"/>
        <v>C+</v>
      </c>
      <c r="CE31" s="522">
        <f t="shared" si="32"/>
        <v>6</v>
      </c>
      <c r="CF31" s="285">
        <f t="shared" si="33"/>
        <v>6</v>
      </c>
      <c r="CG31" s="249">
        <f t="shared" si="34"/>
        <v>4.1999999999999993</v>
      </c>
      <c r="CH31" s="251">
        <f t="shared" si="35"/>
        <v>1.7999999999999998</v>
      </c>
      <c r="CI31" s="510" t="str">
        <f t="shared" si="36"/>
        <v>C+</v>
      </c>
      <c r="CJ31" s="641">
        <f t="shared" si="86"/>
        <v>5.9999999999999991</v>
      </c>
      <c r="CK31" s="251">
        <f>'ACTA REPORTE 3ER TRI'!G318</f>
        <v>6</v>
      </c>
      <c r="CL31" s="251">
        <f>'ACTA REPORTE 3ER TRI'!L318</f>
        <v>6</v>
      </c>
      <c r="CM31" s="251">
        <f>'ACTA REPORTE 3ER TRI'!M318</f>
        <v>6</v>
      </c>
      <c r="CN31" s="520" t="str">
        <f>'ACTA REPORTE 3ER TRI'!N318</f>
        <v>C+</v>
      </c>
      <c r="CO31" s="251">
        <f>'ACTA REPORTE 3ER TRI'!T318</f>
        <v>6</v>
      </c>
      <c r="CP31" s="251">
        <f>'ACTA REPORTE 3ER TRI'!Y318</f>
        <v>6</v>
      </c>
      <c r="CQ31" s="251">
        <f>'ACTA REPORTE 3ER TRI'!Z318</f>
        <v>6</v>
      </c>
      <c r="CR31" s="521" t="str">
        <f>'ACTA REPORTE 3ER TRI'!AA318</f>
        <v>C+</v>
      </c>
      <c r="CS31" s="635">
        <f>'ACTA REPORTE 3ER TRI'!AB318</f>
        <v>6</v>
      </c>
      <c r="CT31" s="427">
        <f>'ACTA REPORTE 3ER TRI'!AC318</f>
        <v>6</v>
      </c>
      <c r="CU31" s="507" t="str">
        <f t="shared" si="38"/>
        <v>C+</v>
      </c>
      <c r="CV31" s="522">
        <f t="shared" si="39"/>
        <v>6</v>
      </c>
      <c r="CW31" s="285">
        <f t="shared" si="40"/>
        <v>6</v>
      </c>
      <c r="CX31" s="249">
        <f t="shared" si="41"/>
        <v>4.1999999999999993</v>
      </c>
      <c r="CY31" s="251">
        <f t="shared" si="42"/>
        <v>1.7999999999999998</v>
      </c>
      <c r="CZ31" s="510" t="str">
        <f t="shared" si="43"/>
        <v>C+</v>
      </c>
      <c r="DA31" s="641">
        <f t="shared" si="87"/>
        <v>5.9999999999999991</v>
      </c>
      <c r="DB31" s="251">
        <f>'ACTA REPORTE 3ER TRI'!G375</f>
        <v>6</v>
      </c>
      <c r="DC31" s="251">
        <f>'ACTA REPORTE 3ER TRI'!L375</f>
        <v>6</v>
      </c>
      <c r="DD31" s="251">
        <f>'ACTA REPORTE 3ER TRI'!M375</f>
        <v>6</v>
      </c>
      <c r="DE31" s="520" t="str">
        <f>'ACTA REPORTE 3ER TRI'!N375</f>
        <v>C+</v>
      </c>
      <c r="DF31" s="251">
        <f>'ACTA REPORTE 3ER TRI'!T375</f>
        <v>6</v>
      </c>
      <c r="DG31" s="251">
        <f>'ACTA REPORTE 3ER TRI'!Y375</f>
        <v>6</v>
      </c>
      <c r="DH31" s="251">
        <f>'ACTA REPORTE 3ER TRI'!Z375</f>
        <v>6</v>
      </c>
      <c r="DI31" s="521" t="str">
        <f>'ACTA REPORTE 3ER TRI'!AA375</f>
        <v>C+</v>
      </c>
      <c r="DJ31" s="635">
        <f>'ACTA REPORTE 3ER TRI'!AB375</f>
        <v>6</v>
      </c>
      <c r="DK31" s="638">
        <f>'ACTA REPORTE 3ER TRI'!AC375</f>
        <v>6</v>
      </c>
      <c r="DL31" s="507" t="str">
        <f t="shared" si="45"/>
        <v>C+</v>
      </c>
      <c r="DM31" s="522">
        <f t="shared" si="46"/>
        <v>6</v>
      </c>
      <c r="DN31" s="285">
        <f t="shared" si="47"/>
        <v>6</v>
      </c>
      <c r="DO31" s="249">
        <f t="shared" si="48"/>
        <v>4.1999999999999993</v>
      </c>
      <c r="DP31" s="251">
        <f t="shared" si="49"/>
        <v>1.7999999999999998</v>
      </c>
      <c r="DQ31" s="510" t="str">
        <f t="shared" si="50"/>
        <v>C+</v>
      </c>
      <c r="DR31" s="641">
        <f t="shared" si="88"/>
        <v>5.9999999999999991</v>
      </c>
      <c r="DS31" s="251">
        <f>'ACTA REPORTE 3ER TRI'!G432</f>
        <v>6</v>
      </c>
      <c r="DT31" s="251">
        <f>'ACTA REPORTE 3ER TRI'!L432</f>
        <v>6</v>
      </c>
      <c r="DU31" s="251">
        <f>'ACTA REPORTE 3ER TRI'!M432</f>
        <v>6</v>
      </c>
      <c r="DV31" s="520" t="str">
        <f>'ACTA REPORTE 3ER TRI'!N432</f>
        <v>C+</v>
      </c>
      <c r="DW31" s="251">
        <f>'ACTA REPORTE 3ER TRI'!T432</f>
        <v>6</v>
      </c>
      <c r="DX31" s="251">
        <f>'ACTA REPORTE 3ER TRI'!Y432</f>
        <v>6</v>
      </c>
      <c r="DY31" s="251">
        <f>'ACTA REPORTE 3ER TRI'!Z432</f>
        <v>6</v>
      </c>
      <c r="DZ31" s="521" t="str">
        <f>'ACTA REPORTE 3ER TRI'!AA432</f>
        <v>C+</v>
      </c>
      <c r="EA31" s="635">
        <f>'ACTA REPORTE 3ER TRI'!AB432</f>
        <v>6</v>
      </c>
      <c r="EB31" s="638">
        <f>'ACTA REPORTE 3ER TRI'!AC432</f>
        <v>6</v>
      </c>
      <c r="EC31" s="507" t="str">
        <f t="shared" si="52"/>
        <v>C+</v>
      </c>
      <c r="ED31" s="522">
        <f t="shared" si="53"/>
        <v>6</v>
      </c>
      <c r="EE31" s="285">
        <f t="shared" si="54"/>
        <v>6</v>
      </c>
      <c r="EF31" s="249">
        <f t="shared" si="55"/>
        <v>4.1999999999999993</v>
      </c>
      <c r="EG31" s="251">
        <f t="shared" si="56"/>
        <v>1.7999999999999998</v>
      </c>
      <c r="EH31" s="510" t="str">
        <f t="shared" si="57"/>
        <v>C+</v>
      </c>
      <c r="EI31" s="641">
        <f t="shared" si="89"/>
        <v>5.9999999999999991</v>
      </c>
      <c r="EJ31" s="251">
        <f>'ACTA REPORTE 3ER TRI'!G489</f>
        <v>6</v>
      </c>
      <c r="EK31" s="251">
        <f>'ACTA REPORTE 3ER TRI'!L489</f>
        <v>6</v>
      </c>
      <c r="EL31" s="251">
        <f>'ACTA REPORTE 3ER TRI'!M489</f>
        <v>6</v>
      </c>
      <c r="EM31" s="520" t="str">
        <f>'ACTA REPORTE 3ER TRI'!N489</f>
        <v>C+</v>
      </c>
      <c r="EN31" s="251">
        <f>'ACTA REPORTE 3ER TRI'!T489</f>
        <v>6</v>
      </c>
      <c r="EO31" s="251">
        <f>'ACTA REPORTE 3ER TRI'!Y489</f>
        <v>6</v>
      </c>
      <c r="EP31" s="251">
        <f>'ACTA REPORTE 3ER TRI'!Z489</f>
        <v>6</v>
      </c>
      <c r="EQ31" s="521" t="str">
        <f>'ACTA REPORTE 3ER TRI'!AA489</f>
        <v>C+</v>
      </c>
      <c r="ER31" s="635">
        <f>'ACTA REPORTE 3ER TRI'!AB489</f>
        <v>6</v>
      </c>
      <c r="ES31" s="427">
        <f>'ACTA REPORTE 3ER TRI'!AC489</f>
        <v>6</v>
      </c>
      <c r="ET31" s="507" t="str">
        <f t="shared" si="59"/>
        <v>C+</v>
      </c>
      <c r="EU31" s="522">
        <f t="shared" si="60"/>
        <v>6</v>
      </c>
      <c r="EV31" s="285">
        <f t="shared" si="61"/>
        <v>6</v>
      </c>
      <c r="EW31" s="249">
        <f t="shared" si="62"/>
        <v>4.1999999999999993</v>
      </c>
      <c r="EX31" s="251">
        <f t="shared" si="63"/>
        <v>1.7999999999999998</v>
      </c>
      <c r="EY31" s="510" t="str">
        <f t="shared" si="64"/>
        <v>C+</v>
      </c>
      <c r="EZ31" s="641">
        <f t="shared" si="90"/>
        <v>5.9999999999999991</v>
      </c>
      <c r="FA31" s="503" t="str">
        <f t="shared" si="66"/>
        <v>C+</v>
      </c>
      <c r="FB31" s="645">
        <f t="shared" si="67"/>
        <v>6</v>
      </c>
      <c r="FC31" s="503" t="str">
        <f t="shared" si="68"/>
        <v>C+</v>
      </c>
      <c r="FD31" s="550">
        <f t="shared" si="0"/>
        <v>5.9999999999999991</v>
      </c>
      <c r="FE31" s="564"/>
      <c r="FF31" s="565"/>
      <c r="FG31" s="566" t="str">
        <f t="shared" si="81"/>
        <v>N</v>
      </c>
      <c r="FH31" s="567"/>
      <c r="FI31" s="567"/>
      <c r="FJ31" s="566" t="str">
        <f t="shared" si="69"/>
        <v>N</v>
      </c>
      <c r="FK31" s="567"/>
      <c r="FL31" s="567"/>
      <c r="FM31" s="566" t="str">
        <f t="shared" si="70"/>
        <v>N</v>
      </c>
      <c r="FN31" s="568" t="str">
        <f t="shared" si="71"/>
        <v>N</v>
      </c>
      <c r="FO31" s="558"/>
      <c r="FP31" s="558"/>
      <c r="FQ31" s="558"/>
      <c r="FR31" s="559"/>
      <c r="FS31" s="559"/>
      <c r="FT31" s="560"/>
      <c r="FU31" s="569">
        <f t="shared" si="72"/>
        <v>0</v>
      </c>
      <c r="FV31" s="569">
        <f t="shared" si="73"/>
        <v>0</v>
      </c>
      <c r="FW31" s="569">
        <f t="shared" si="73"/>
        <v>0</v>
      </c>
      <c r="FX31" s="570">
        <f t="shared" si="74"/>
        <v>75</v>
      </c>
      <c r="FY31" s="571">
        <v>75</v>
      </c>
      <c r="FZ31" s="572"/>
      <c r="GA31" s="558"/>
      <c r="GB31" s="558"/>
      <c r="GC31" s="559"/>
      <c r="GD31" s="559"/>
      <c r="GE31" s="560"/>
      <c r="GF31" s="598">
        <f t="shared" si="75"/>
        <v>0</v>
      </c>
      <c r="GG31" s="598">
        <f t="shared" si="76"/>
        <v>0</v>
      </c>
      <c r="GH31" s="558">
        <f t="shared" si="76"/>
        <v>0</v>
      </c>
      <c r="GI31" s="599">
        <f t="shared" si="1"/>
        <v>58</v>
      </c>
      <c r="GJ31" s="600">
        <v>58</v>
      </c>
      <c r="GK31" s="572"/>
      <c r="GL31" s="558"/>
      <c r="GM31" s="558"/>
      <c r="GN31" s="559"/>
      <c r="GO31" s="559"/>
      <c r="GP31" s="560"/>
      <c r="GQ31" s="598">
        <f t="shared" si="77"/>
        <v>0</v>
      </c>
      <c r="GR31" s="598">
        <f t="shared" si="77"/>
        <v>0</v>
      </c>
      <c r="GS31" s="558">
        <f t="shared" si="77"/>
        <v>0</v>
      </c>
      <c r="GT31" s="601">
        <f t="shared" si="2"/>
        <v>67</v>
      </c>
      <c r="GU31" s="600">
        <v>67</v>
      </c>
      <c r="GV31" s="602">
        <f t="shared" si="3"/>
        <v>0</v>
      </c>
      <c r="GW31" s="603">
        <f t="shared" si="78"/>
        <v>200</v>
      </c>
      <c r="GX31" s="597">
        <f t="shared" si="79"/>
        <v>200</v>
      </c>
      <c r="GY31" s="49"/>
      <c r="GZ31" s="34"/>
      <c r="HA31" s="34"/>
      <c r="HB31" s="34"/>
    </row>
    <row r="32" spans="1:210" s="42" customFormat="1" ht="60" customHeight="1" x14ac:dyDescent="1.1000000000000001">
      <c r="A32" s="41"/>
      <c r="B32" s="536">
        <v>22</v>
      </c>
      <c r="C32" s="61">
        <f>DATOS!F29</f>
        <v>0</v>
      </c>
      <c r="D32" s="249">
        <f>'ACTA REPORTE 3ER TRI'!G34</f>
        <v>6</v>
      </c>
      <c r="E32" s="251">
        <f>'ACTA REPORTE 3ER TRI'!L34</f>
        <v>6</v>
      </c>
      <c r="F32" s="251">
        <f>'ACTA REPORTE 3ER TRI'!M34</f>
        <v>6</v>
      </c>
      <c r="G32" s="520" t="str">
        <f>'ACTA REPORTE 3ER TRI'!N34</f>
        <v>C+</v>
      </c>
      <c r="H32" s="251">
        <f>'ACTA REPORTE 3ER TRI'!T34</f>
        <v>6</v>
      </c>
      <c r="I32" s="251">
        <f>'ACTA REPORTE 3ER TRI'!Y34</f>
        <v>6</v>
      </c>
      <c r="J32" s="251">
        <f>'ACTA REPORTE 3ER TRI'!Z34</f>
        <v>6</v>
      </c>
      <c r="K32" s="521" t="str">
        <f>'ACTA REPORTE 3ER TRI'!AA34</f>
        <v>C+</v>
      </c>
      <c r="L32" s="635">
        <f>'ACTA REPORTE 3ER TRI'!AB34</f>
        <v>6</v>
      </c>
      <c r="M32" s="427">
        <f>'ACTA REPORTE 3ER TRI'!AC34</f>
        <v>6</v>
      </c>
      <c r="N32" s="507" t="str">
        <f t="shared" si="4"/>
        <v>C+</v>
      </c>
      <c r="O32" s="522">
        <f t="shared" si="5"/>
        <v>6</v>
      </c>
      <c r="P32" s="285">
        <f t="shared" si="6"/>
        <v>6</v>
      </c>
      <c r="Q32" s="249">
        <f t="shared" si="7"/>
        <v>4.1999999999999993</v>
      </c>
      <c r="R32" s="251">
        <f t="shared" si="8"/>
        <v>1.7999999999999998</v>
      </c>
      <c r="S32" s="510" t="str">
        <f t="shared" si="9"/>
        <v>C+</v>
      </c>
      <c r="T32" s="641">
        <f t="shared" si="82"/>
        <v>5.9999999999999991</v>
      </c>
      <c r="U32" s="251">
        <f>'ACTA REPORTE 3ER TRI'!G91</f>
        <v>6</v>
      </c>
      <c r="V32" s="251">
        <f>'ACTA REPORTE 3ER TRI'!L91</f>
        <v>6</v>
      </c>
      <c r="W32" s="251">
        <f>'ACTA REPORTE 3ER TRI'!M91</f>
        <v>6</v>
      </c>
      <c r="X32" s="520" t="str">
        <f>'ACTA REPORTE 3ER TRI'!N91</f>
        <v>C+</v>
      </c>
      <c r="Y32" s="251">
        <f>'ACTA REPORTE 3ER TRI'!T91</f>
        <v>6</v>
      </c>
      <c r="Z32" s="251">
        <f>'ACTA REPORTE 3ER TRI'!Y91</f>
        <v>6</v>
      </c>
      <c r="AA32" s="251">
        <f>'ACTA REPORTE 3ER TRI'!Z91</f>
        <v>6</v>
      </c>
      <c r="AB32" s="521" t="str">
        <f>'ACTA REPORTE 3ER TRI'!AA91</f>
        <v>C+</v>
      </c>
      <c r="AC32" s="635">
        <f>'ACTA REPORTE 3ER TRI'!AB91</f>
        <v>6</v>
      </c>
      <c r="AD32" s="638">
        <f>'ACTA REPORTE 3ER TRI'!AC91</f>
        <v>6</v>
      </c>
      <c r="AE32" s="507" t="str">
        <f t="shared" si="11"/>
        <v>C+</v>
      </c>
      <c r="AF32" s="522">
        <f t="shared" si="12"/>
        <v>6</v>
      </c>
      <c r="AG32" s="285">
        <f t="shared" si="13"/>
        <v>6</v>
      </c>
      <c r="AH32" s="249">
        <f t="shared" si="14"/>
        <v>4.1999999999999993</v>
      </c>
      <c r="AI32" s="251">
        <f t="shared" si="15"/>
        <v>1.7999999999999998</v>
      </c>
      <c r="AJ32" s="510" t="str">
        <f t="shared" si="16"/>
        <v>C+</v>
      </c>
      <c r="AK32" s="641">
        <f t="shared" si="83"/>
        <v>5.9999999999999991</v>
      </c>
      <c r="AL32" s="251">
        <f>'ACTA REPORTE 3ER TRI'!G148</f>
        <v>6</v>
      </c>
      <c r="AM32" s="251">
        <f>'ACTA REPORTE 3ER TRI'!L148</f>
        <v>6</v>
      </c>
      <c r="AN32" s="251">
        <f>'ACTA REPORTE 3ER TRI'!M148</f>
        <v>6</v>
      </c>
      <c r="AO32" s="520" t="str">
        <f>'ACTA REPORTE 3ER TRI'!N148</f>
        <v>C+</v>
      </c>
      <c r="AP32" s="251">
        <f>'ACTA REPORTE 3ER TRI'!T148</f>
        <v>6</v>
      </c>
      <c r="AQ32" s="251">
        <f>'ACTA REPORTE 3ER TRI'!Y148</f>
        <v>6</v>
      </c>
      <c r="AR32" s="251">
        <f>'ACTA REPORTE 3ER TRI'!Z148</f>
        <v>6</v>
      </c>
      <c r="AS32" s="521" t="str">
        <f>'ACTA REPORTE 3ER TRI'!AA148</f>
        <v>C+</v>
      </c>
      <c r="AT32" s="635">
        <f>'ACTA REPORTE 3ER TRI'!AB148</f>
        <v>6</v>
      </c>
      <c r="AU32" s="427">
        <f>'ACTA REPORTE 3ER TRI'!AB148</f>
        <v>6</v>
      </c>
      <c r="AV32" s="507" t="str">
        <f t="shared" si="18"/>
        <v>C+</v>
      </c>
      <c r="AW32" s="522">
        <f t="shared" si="80"/>
        <v>6</v>
      </c>
      <c r="AX32" s="285">
        <f t="shared" si="19"/>
        <v>6</v>
      </c>
      <c r="AY32" s="249">
        <f t="shared" si="20"/>
        <v>4.1999999999999993</v>
      </c>
      <c r="AZ32" s="251">
        <f t="shared" si="21"/>
        <v>1.7999999999999998</v>
      </c>
      <c r="BA32" s="510" t="str">
        <f t="shared" si="22"/>
        <v>C+</v>
      </c>
      <c r="BB32" s="641">
        <f t="shared" si="84"/>
        <v>5.9999999999999991</v>
      </c>
      <c r="BC32" s="251">
        <f>'ACTA REPORTE 3ER TRI'!G205</f>
        <v>6</v>
      </c>
      <c r="BD32" s="251">
        <f>'ACTA REPORTE 3ER TRI'!L205</f>
        <v>6</v>
      </c>
      <c r="BE32" s="251">
        <f>'ACTA REPORTE 3ER TRI'!M205</f>
        <v>6</v>
      </c>
      <c r="BF32" s="520" t="str">
        <f>'ACTA REPORTE 3ER TRI'!N205</f>
        <v>C+</v>
      </c>
      <c r="BG32" s="251">
        <f>'ACTA REPORTE 3ER TRI'!T205</f>
        <v>6</v>
      </c>
      <c r="BH32" s="251">
        <f>'ACTA REPORTE 3ER TRI'!Y205</f>
        <v>6</v>
      </c>
      <c r="BI32" s="251">
        <f>'ACTA REPORTE 3ER TRI'!Z205</f>
        <v>6</v>
      </c>
      <c r="BJ32" s="521" t="str">
        <f>'ACTA REPORTE 3ER TRI'!AA205</f>
        <v>C+</v>
      </c>
      <c r="BK32" s="635">
        <f>'ACTA REPORTE 3ER TRI'!AB205</f>
        <v>6</v>
      </c>
      <c r="BL32" s="427">
        <f>'ACTA REPORTE 3ER TRI'!AC205</f>
        <v>6</v>
      </c>
      <c r="BM32" s="507" t="str">
        <f t="shared" si="24"/>
        <v>C+</v>
      </c>
      <c r="BN32" s="522">
        <f t="shared" si="25"/>
        <v>6</v>
      </c>
      <c r="BO32" s="285">
        <f t="shared" si="26"/>
        <v>6</v>
      </c>
      <c r="BP32" s="249">
        <f t="shared" si="27"/>
        <v>4.1999999999999993</v>
      </c>
      <c r="BQ32" s="251">
        <f t="shared" si="28"/>
        <v>1.7999999999999998</v>
      </c>
      <c r="BR32" s="510" t="str">
        <f t="shared" si="29"/>
        <v>C+</v>
      </c>
      <c r="BS32" s="641">
        <f t="shared" si="85"/>
        <v>5.9999999999999991</v>
      </c>
      <c r="BT32" s="251">
        <f>'ACTA REPORTE 3ER TRI'!G262</f>
        <v>6</v>
      </c>
      <c r="BU32" s="251">
        <f>'ACTA REPORTE 3ER TRI'!L262</f>
        <v>6</v>
      </c>
      <c r="BV32" s="251">
        <f>'ACTA REPORTE 3ER TRI'!M262</f>
        <v>6</v>
      </c>
      <c r="BW32" s="520" t="str">
        <f>'ACTA REPORTE 3ER TRI'!N262</f>
        <v>C+</v>
      </c>
      <c r="BX32" s="251">
        <f>'ACTA REPORTE 3ER TRI'!T262</f>
        <v>6</v>
      </c>
      <c r="BY32" s="251">
        <f>'ACTA REPORTE 3ER TRI'!Y262</f>
        <v>6</v>
      </c>
      <c r="BZ32" s="251">
        <f>'ACTA REPORTE 3ER TRI'!Z262</f>
        <v>6</v>
      </c>
      <c r="CA32" s="521" t="str">
        <f>'ACTA REPORTE 3ER TRI'!AA262</f>
        <v>C+</v>
      </c>
      <c r="CB32" s="635">
        <f>'ACTA REPORTE 3ER TRI'!AB262</f>
        <v>6</v>
      </c>
      <c r="CC32" s="427">
        <f>'ACTA REPORTE 3ER TRI'!AC262</f>
        <v>6</v>
      </c>
      <c r="CD32" s="507" t="str">
        <f t="shared" si="31"/>
        <v>C+</v>
      </c>
      <c r="CE32" s="522">
        <f t="shared" si="32"/>
        <v>6</v>
      </c>
      <c r="CF32" s="285">
        <f t="shared" si="33"/>
        <v>6</v>
      </c>
      <c r="CG32" s="249">
        <f t="shared" si="34"/>
        <v>4.1999999999999993</v>
      </c>
      <c r="CH32" s="251">
        <f t="shared" si="35"/>
        <v>1.7999999999999998</v>
      </c>
      <c r="CI32" s="510" t="str">
        <f t="shared" si="36"/>
        <v>C+</v>
      </c>
      <c r="CJ32" s="641">
        <f t="shared" si="86"/>
        <v>5.9999999999999991</v>
      </c>
      <c r="CK32" s="251">
        <f>'ACTA REPORTE 3ER TRI'!G319</f>
        <v>6</v>
      </c>
      <c r="CL32" s="251">
        <f>'ACTA REPORTE 3ER TRI'!L319</f>
        <v>6</v>
      </c>
      <c r="CM32" s="251">
        <f>'ACTA REPORTE 3ER TRI'!M319</f>
        <v>6</v>
      </c>
      <c r="CN32" s="520" t="str">
        <f>'ACTA REPORTE 3ER TRI'!N319</f>
        <v>C+</v>
      </c>
      <c r="CO32" s="251">
        <f>'ACTA REPORTE 3ER TRI'!T319</f>
        <v>6</v>
      </c>
      <c r="CP32" s="251">
        <f>'ACTA REPORTE 3ER TRI'!Y319</f>
        <v>6</v>
      </c>
      <c r="CQ32" s="251">
        <f>'ACTA REPORTE 3ER TRI'!Z319</f>
        <v>6</v>
      </c>
      <c r="CR32" s="521" t="str">
        <f>'ACTA REPORTE 3ER TRI'!AA319</f>
        <v>C+</v>
      </c>
      <c r="CS32" s="635">
        <f>'ACTA REPORTE 3ER TRI'!AB319</f>
        <v>6</v>
      </c>
      <c r="CT32" s="427">
        <f>'ACTA REPORTE 3ER TRI'!AC319</f>
        <v>6</v>
      </c>
      <c r="CU32" s="507" t="str">
        <f t="shared" si="38"/>
        <v>C+</v>
      </c>
      <c r="CV32" s="522">
        <f t="shared" si="39"/>
        <v>6</v>
      </c>
      <c r="CW32" s="285">
        <f t="shared" si="40"/>
        <v>6</v>
      </c>
      <c r="CX32" s="249">
        <f t="shared" si="41"/>
        <v>4.1999999999999993</v>
      </c>
      <c r="CY32" s="251">
        <f t="shared" si="42"/>
        <v>1.7999999999999998</v>
      </c>
      <c r="CZ32" s="510" t="str">
        <f t="shared" si="43"/>
        <v>C+</v>
      </c>
      <c r="DA32" s="641">
        <f t="shared" si="87"/>
        <v>5.9999999999999991</v>
      </c>
      <c r="DB32" s="251">
        <f>'ACTA REPORTE 3ER TRI'!G376</f>
        <v>6</v>
      </c>
      <c r="DC32" s="251">
        <f>'ACTA REPORTE 3ER TRI'!L376</f>
        <v>6</v>
      </c>
      <c r="DD32" s="251">
        <f>'ACTA REPORTE 3ER TRI'!M376</f>
        <v>6</v>
      </c>
      <c r="DE32" s="520" t="str">
        <f>'ACTA REPORTE 3ER TRI'!N376</f>
        <v>C+</v>
      </c>
      <c r="DF32" s="251">
        <f>'ACTA REPORTE 3ER TRI'!T376</f>
        <v>6</v>
      </c>
      <c r="DG32" s="251">
        <f>'ACTA REPORTE 3ER TRI'!Y376</f>
        <v>6</v>
      </c>
      <c r="DH32" s="251">
        <f>'ACTA REPORTE 3ER TRI'!Z376</f>
        <v>6</v>
      </c>
      <c r="DI32" s="521" t="str">
        <f>'ACTA REPORTE 3ER TRI'!AA376</f>
        <v>C+</v>
      </c>
      <c r="DJ32" s="635">
        <f>'ACTA REPORTE 3ER TRI'!AB376</f>
        <v>6</v>
      </c>
      <c r="DK32" s="638">
        <f>'ACTA REPORTE 3ER TRI'!AC376</f>
        <v>6</v>
      </c>
      <c r="DL32" s="507" t="str">
        <f t="shared" si="45"/>
        <v>C+</v>
      </c>
      <c r="DM32" s="522">
        <f t="shared" si="46"/>
        <v>6</v>
      </c>
      <c r="DN32" s="285">
        <f t="shared" si="47"/>
        <v>6</v>
      </c>
      <c r="DO32" s="249">
        <f t="shared" si="48"/>
        <v>4.1999999999999993</v>
      </c>
      <c r="DP32" s="251">
        <f t="shared" si="49"/>
        <v>1.7999999999999998</v>
      </c>
      <c r="DQ32" s="510" t="str">
        <f t="shared" si="50"/>
        <v>C+</v>
      </c>
      <c r="DR32" s="641">
        <f t="shared" si="88"/>
        <v>5.9999999999999991</v>
      </c>
      <c r="DS32" s="251">
        <f>'ACTA REPORTE 3ER TRI'!G433</f>
        <v>6</v>
      </c>
      <c r="DT32" s="251">
        <f>'ACTA REPORTE 3ER TRI'!L433</f>
        <v>6</v>
      </c>
      <c r="DU32" s="251">
        <f>'ACTA REPORTE 3ER TRI'!M433</f>
        <v>6</v>
      </c>
      <c r="DV32" s="520" t="str">
        <f>'ACTA REPORTE 3ER TRI'!N433</f>
        <v>C+</v>
      </c>
      <c r="DW32" s="251">
        <f>'ACTA REPORTE 3ER TRI'!T433</f>
        <v>6</v>
      </c>
      <c r="DX32" s="251">
        <f>'ACTA REPORTE 3ER TRI'!Y433</f>
        <v>6</v>
      </c>
      <c r="DY32" s="251">
        <f>'ACTA REPORTE 3ER TRI'!Z433</f>
        <v>6</v>
      </c>
      <c r="DZ32" s="521" t="str">
        <f>'ACTA REPORTE 3ER TRI'!AA433</f>
        <v>C+</v>
      </c>
      <c r="EA32" s="635">
        <f>'ACTA REPORTE 3ER TRI'!AB433</f>
        <v>6</v>
      </c>
      <c r="EB32" s="638">
        <f>'ACTA REPORTE 3ER TRI'!AC433</f>
        <v>6</v>
      </c>
      <c r="EC32" s="507" t="str">
        <f t="shared" si="52"/>
        <v>C+</v>
      </c>
      <c r="ED32" s="522">
        <f t="shared" si="53"/>
        <v>6</v>
      </c>
      <c r="EE32" s="285">
        <f t="shared" si="54"/>
        <v>6</v>
      </c>
      <c r="EF32" s="249">
        <f t="shared" si="55"/>
        <v>4.1999999999999993</v>
      </c>
      <c r="EG32" s="251">
        <f t="shared" si="56"/>
        <v>1.7999999999999998</v>
      </c>
      <c r="EH32" s="510" t="str">
        <f t="shared" si="57"/>
        <v>C+</v>
      </c>
      <c r="EI32" s="641">
        <f t="shared" si="89"/>
        <v>5.9999999999999991</v>
      </c>
      <c r="EJ32" s="251">
        <f>'ACTA REPORTE 3ER TRI'!G490</f>
        <v>6</v>
      </c>
      <c r="EK32" s="251">
        <f>'ACTA REPORTE 3ER TRI'!L490</f>
        <v>6</v>
      </c>
      <c r="EL32" s="251">
        <f>'ACTA REPORTE 3ER TRI'!M490</f>
        <v>6</v>
      </c>
      <c r="EM32" s="520" t="str">
        <f>'ACTA REPORTE 3ER TRI'!N490</f>
        <v>C+</v>
      </c>
      <c r="EN32" s="251">
        <f>'ACTA REPORTE 3ER TRI'!T490</f>
        <v>6</v>
      </c>
      <c r="EO32" s="251">
        <f>'ACTA REPORTE 3ER TRI'!Y490</f>
        <v>6</v>
      </c>
      <c r="EP32" s="251">
        <f>'ACTA REPORTE 3ER TRI'!Z490</f>
        <v>6</v>
      </c>
      <c r="EQ32" s="521" t="str">
        <f>'ACTA REPORTE 3ER TRI'!AA490</f>
        <v>C+</v>
      </c>
      <c r="ER32" s="635">
        <f>'ACTA REPORTE 3ER TRI'!AB490</f>
        <v>6</v>
      </c>
      <c r="ES32" s="427">
        <f>'ACTA REPORTE 3ER TRI'!AC490</f>
        <v>6</v>
      </c>
      <c r="ET32" s="507" t="str">
        <f t="shared" si="59"/>
        <v>C+</v>
      </c>
      <c r="EU32" s="522">
        <f t="shared" si="60"/>
        <v>6</v>
      </c>
      <c r="EV32" s="285">
        <f t="shared" si="61"/>
        <v>6</v>
      </c>
      <c r="EW32" s="249">
        <f t="shared" si="62"/>
        <v>4.1999999999999993</v>
      </c>
      <c r="EX32" s="251">
        <f t="shared" si="63"/>
        <v>1.7999999999999998</v>
      </c>
      <c r="EY32" s="510" t="str">
        <f t="shared" si="64"/>
        <v>C+</v>
      </c>
      <c r="EZ32" s="641">
        <f t="shared" si="90"/>
        <v>5.9999999999999991</v>
      </c>
      <c r="FA32" s="503" t="str">
        <f t="shared" si="66"/>
        <v>C+</v>
      </c>
      <c r="FB32" s="645">
        <f t="shared" si="67"/>
        <v>6</v>
      </c>
      <c r="FC32" s="503" t="str">
        <f t="shared" si="68"/>
        <v>C+</v>
      </c>
      <c r="FD32" s="550">
        <f t="shared" si="0"/>
        <v>5.9999999999999991</v>
      </c>
      <c r="FE32" s="564"/>
      <c r="FF32" s="565"/>
      <c r="FG32" s="566" t="str">
        <f t="shared" si="81"/>
        <v>N</v>
      </c>
      <c r="FH32" s="567"/>
      <c r="FI32" s="567"/>
      <c r="FJ32" s="566" t="str">
        <f t="shared" si="69"/>
        <v>N</v>
      </c>
      <c r="FK32" s="567"/>
      <c r="FL32" s="567"/>
      <c r="FM32" s="566" t="str">
        <f t="shared" si="70"/>
        <v>N</v>
      </c>
      <c r="FN32" s="568" t="str">
        <f t="shared" si="71"/>
        <v>N</v>
      </c>
      <c r="FO32" s="572"/>
      <c r="FP32" s="558"/>
      <c r="FQ32" s="558"/>
      <c r="FR32" s="559"/>
      <c r="FS32" s="559"/>
      <c r="FT32" s="560"/>
      <c r="FU32" s="569">
        <f t="shared" si="72"/>
        <v>0</v>
      </c>
      <c r="FV32" s="569">
        <f t="shared" si="73"/>
        <v>0</v>
      </c>
      <c r="FW32" s="569">
        <f t="shared" si="73"/>
        <v>0</v>
      </c>
      <c r="FX32" s="570">
        <f t="shared" si="74"/>
        <v>75</v>
      </c>
      <c r="FY32" s="571">
        <v>75</v>
      </c>
      <c r="FZ32" s="572"/>
      <c r="GA32" s="558"/>
      <c r="GB32" s="558"/>
      <c r="GC32" s="559"/>
      <c r="GD32" s="559"/>
      <c r="GE32" s="560"/>
      <c r="GF32" s="598">
        <f t="shared" si="75"/>
        <v>0</v>
      </c>
      <c r="GG32" s="598">
        <f t="shared" si="76"/>
        <v>0</v>
      </c>
      <c r="GH32" s="558">
        <f t="shared" si="76"/>
        <v>0</v>
      </c>
      <c r="GI32" s="599">
        <f t="shared" si="1"/>
        <v>58</v>
      </c>
      <c r="GJ32" s="600">
        <v>58</v>
      </c>
      <c r="GK32" s="572"/>
      <c r="GL32" s="558"/>
      <c r="GM32" s="558"/>
      <c r="GN32" s="559"/>
      <c r="GO32" s="559"/>
      <c r="GP32" s="560"/>
      <c r="GQ32" s="598">
        <f t="shared" si="77"/>
        <v>0</v>
      </c>
      <c r="GR32" s="598">
        <f t="shared" si="77"/>
        <v>0</v>
      </c>
      <c r="GS32" s="558">
        <f t="shared" si="77"/>
        <v>0</v>
      </c>
      <c r="GT32" s="601">
        <f t="shared" si="2"/>
        <v>67</v>
      </c>
      <c r="GU32" s="600">
        <v>67</v>
      </c>
      <c r="GV32" s="602">
        <f t="shared" si="3"/>
        <v>0</v>
      </c>
      <c r="GW32" s="603">
        <f t="shared" si="78"/>
        <v>200</v>
      </c>
      <c r="GX32" s="597">
        <f t="shared" si="79"/>
        <v>200</v>
      </c>
      <c r="GY32" s="49"/>
      <c r="GZ32" s="34"/>
      <c r="HA32" s="34"/>
      <c r="HB32" s="34"/>
    </row>
    <row r="33" spans="1:210" s="42" customFormat="1" ht="60" customHeight="1" x14ac:dyDescent="1.1000000000000001">
      <c r="A33" s="41"/>
      <c r="B33" s="536">
        <v>23</v>
      </c>
      <c r="C33" s="61">
        <f>DATOS!F30</f>
        <v>0</v>
      </c>
      <c r="D33" s="249">
        <f>'ACTA REPORTE 3ER TRI'!G35</f>
        <v>5</v>
      </c>
      <c r="E33" s="251">
        <f>'ACTA REPORTE 3ER TRI'!L35</f>
        <v>5</v>
      </c>
      <c r="F33" s="251">
        <f>'ACTA REPORTE 3ER TRI'!M35</f>
        <v>5</v>
      </c>
      <c r="G33" s="520" t="str">
        <f>'ACTA REPORTE 3ER TRI'!N35</f>
        <v>C-</v>
      </c>
      <c r="H33" s="251">
        <f>'ACTA REPORTE 3ER TRI'!T35</f>
        <v>5</v>
      </c>
      <c r="I33" s="251">
        <f>'ACTA REPORTE 3ER TRI'!Y35</f>
        <v>5</v>
      </c>
      <c r="J33" s="251">
        <f>'ACTA REPORTE 3ER TRI'!Z35</f>
        <v>5</v>
      </c>
      <c r="K33" s="521" t="str">
        <f>'ACTA REPORTE 3ER TRI'!AA35</f>
        <v>C-</v>
      </c>
      <c r="L33" s="635">
        <f>'ACTA REPORTE 3ER TRI'!AB35</f>
        <v>5</v>
      </c>
      <c r="M33" s="427">
        <f>'ACTA REPORTE 3ER TRI'!AC35</f>
        <v>5</v>
      </c>
      <c r="N33" s="507" t="str">
        <f t="shared" si="4"/>
        <v>C-</v>
      </c>
      <c r="O33" s="522">
        <f t="shared" si="5"/>
        <v>5</v>
      </c>
      <c r="P33" s="285">
        <f t="shared" si="6"/>
        <v>5</v>
      </c>
      <c r="Q33" s="249">
        <f t="shared" si="7"/>
        <v>3.5</v>
      </c>
      <c r="R33" s="251">
        <f t="shared" si="8"/>
        <v>1.5</v>
      </c>
      <c r="S33" s="510" t="str">
        <f t="shared" si="9"/>
        <v>C-</v>
      </c>
      <c r="T33" s="641">
        <f t="shared" si="82"/>
        <v>5</v>
      </c>
      <c r="U33" s="251">
        <f>'ACTA REPORTE 3ER TRI'!G92</f>
        <v>5</v>
      </c>
      <c r="V33" s="251">
        <f>'ACTA REPORTE 3ER TRI'!L92</f>
        <v>5</v>
      </c>
      <c r="W33" s="251">
        <f>'ACTA REPORTE 3ER TRI'!M92</f>
        <v>5</v>
      </c>
      <c r="X33" s="520" t="str">
        <f>'ACTA REPORTE 3ER TRI'!N92</f>
        <v>C-</v>
      </c>
      <c r="Y33" s="251">
        <f>'ACTA REPORTE 3ER TRI'!T92</f>
        <v>5</v>
      </c>
      <c r="Z33" s="251">
        <f>'ACTA REPORTE 3ER TRI'!Y92</f>
        <v>5</v>
      </c>
      <c r="AA33" s="251">
        <f>'ACTA REPORTE 3ER TRI'!Z92</f>
        <v>5</v>
      </c>
      <c r="AB33" s="521" t="str">
        <f>'ACTA REPORTE 3ER TRI'!AA92</f>
        <v>C-</v>
      </c>
      <c r="AC33" s="635">
        <f>'ACTA REPORTE 3ER TRI'!AB92</f>
        <v>5</v>
      </c>
      <c r="AD33" s="638">
        <f>'ACTA REPORTE 3ER TRI'!AC92</f>
        <v>5</v>
      </c>
      <c r="AE33" s="507" t="str">
        <f t="shared" si="11"/>
        <v>C-</v>
      </c>
      <c r="AF33" s="522">
        <f t="shared" si="12"/>
        <v>5</v>
      </c>
      <c r="AG33" s="285">
        <f t="shared" si="13"/>
        <v>5</v>
      </c>
      <c r="AH33" s="249">
        <f t="shared" si="14"/>
        <v>3.5</v>
      </c>
      <c r="AI33" s="251">
        <f t="shared" si="15"/>
        <v>1.5</v>
      </c>
      <c r="AJ33" s="510" t="str">
        <f t="shared" si="16"/>
        <v>C-</v>
      </c>
      <c r="AK33" s="641">
        <f t="shared" si="83"/>
        <v>5</v>
      </c>
      <c r="AL33" s="251">
        <f>'ACTA REPORTE 3ER TRI'!G149</f>
        <v>5</v>
      </c>
      <c r="AM33" s="251">
        <f>'ACTA REPORTE 3ER TRI'!L149</f>
        <v>5</v>
      </c>
      <c r="AN33" s="251">
        <f>'ACTA REPORTE 3ER TRI'!M149</f>
        <v>5</v>
      </c>
      <c r="AO33" s="520" t="str">
        <f>'ACTA REPORTE 3ER TRI'!N149</f>
        <v>C-</v>
      </c>
      <c r="AP33" s="251">
        <f>'ACTA REPORTE 3ER TRI'!T149</f>
        <v>5</v>
      </c>
      <c r="AQ33" s="251">
        <f>'ACTA REPORTE 3ER TRI'!Y149</f>
        <v>5</v>
      </c>
      <c r="AR33" s="251">
        <f>'ACTA REPORTE 3ER TRI'!Z149</f>
        <v>5</v>
      </c>
      <c r="AS33" s="521" t="str">
        <f>'ACTA REPORTE 3ER TRI'!AA149</f>
        <v>C-</v>
      </c>
      <c r="AT33" s="635">
        <f>'ACTA REPORTE 3ER TRI'!AB149</f>
        <v>5</v>
      </c>
      <c r="AU33" s="427">
        <f>'ACTA REPORTE 3ER TRI'!AB149</f>
        <v>5</v>
      </c>
      <c r="AV33" s="507" t="str">
        <f t="shared" si="18"/>
        <v>C-</v>
      </c>
      <c r="AW33" s="522">
        <f t="shared" si="80"/>
        <v>5</v>
      </c>
      <c r="AX33" s="285">
        <f t="shared" si="19"/>
        <v>5</v>
      </c>
      <c r="AY33" s="249">
        <f t="shared" si="20"/>
        <v>3.5</v>
      </c>
      <c r="AZ33" s="251">
        <f t="shared" si="21"/>
        <v>1.5</v>
      </c>
      <c r="BA33" s="510" t="str">
        <f t="shared" si="22"/>
        <v>C-</v>
      </c>
      <c r="BB33" s="641">
        <f t="shared" si="84"/>
        <v>5</v>
      </c>
      <c r="BC33" s="251">
        <f>'ACTA REPORTE 3ER TRI'!G206</f>
        <v>5</v>
      </c>
      <c r="BD33" s="251">
        <f>'ACTA REPORTE 3ER TRI'!L206</f>
        <v>5</v>
      </c>
      <c r="BE33" s="251">
        <f>'ACTA REPORTE 3ER TRI'!M206</f>
        <v>5</v>
      </c>
      <c r="BF33" s="520" t="str">
        <f>'ACTA REPORTE 3ER TRI'!N206</f>
        <v>C-</v>
      </c>
      <c r="BG33" s="251">
        <f>'ACTA REPORTE 3ER TRI'!T206</f>
        <v>5</v>
      </c>
      <c r="BH33" s="251">
        <f>'ACTA REPORTE 3ER TRI'!Y206</f>
        <v>5</v>
      </c>
      <c r="BI33" s="251">
        <f>'ACTA REPORTE 3ER TRI'!Z206</f>
        <v>5</v>
      </c>
      <c r="BJ33" s="521" t="str">
        <f>'ACTA REPORTE 3ER TRI'!AA206</f>
        <v>C-</v>
      </c>
      <c r="BK33" s="635">
        <f>'ACTA REPORTE 3ER TRI'!AB206</f>
        <v>5</v>
      </c>
      <c r="BL33" s="427">
        <f>'ACTA REPORTE 3ER TRI'!AC206</f>
        <v>5</v>
      </c>
      <c r="BM33" s="507" t="str">
        <f t="shared" si="24"/>
        <v>C-</v>
      </c>
      <c r="BN33" s="522">
        <f t="shared" si="25"/>
        <v>5</v>
      </c>
      <c r="BO33" s="285">
        <f t="shared" si="26"/>
        <v>5</v>
      </c>
      <c r="BP33" s="249">
        <f t="shared" si="27"/>
        <v>3.5</v>
      </c>
      <c r="BQ33" s="251">
        <f t="shared" si="28"/>
        <v>1.5</v>
      </c>
      <c r="BR33" s="510" t="str">
        <f t="shared" si="29"/>
        <v>C-</v>
      </c>
      <c r="BS33" s="641">
        <f t="shared" si="85"/>
        <v>5</v>
      </c>
      <c r="BT33" s="251">
        <f>'ACTA REPORTE 3ER TRI'!G263</f>
        <v>5</v>
      </c>
      <c r="BU33" s="251">
        <f>'ACTA REPORTE 3ER TRI'!L263</f>
        <v>5</v>
      </c>
      <c r="BV33" s="251">
        <f>'ACTA REPORTE 3ER TRI'!M263</f>
        <v>5</v>
      </c>
      <c r="BW33" s="520" t="str">
        <f>'ACTA REPORTE 3ER TRI'!N263</f>
        <v>C-</v>
      </c>
      <c r="BX33" s="251">
        <f>'ACTA REPORTE 3ER TRI'!T263</f>
        <v>5</v>
      </c>
      <c r="BY33" s="251">
        <f>'ACTA REPORTE 3ER TRI'!Y263</f>
        <v>5</v>
      </c>
      <c r="BZ33" s="251">
        <f>'ACTA REPORTE 3ER TRI'!Z263</f>
        <v>5</v>
      </c>
      <c r="CA33" s="521" t="str">
        <f>'ACTA REPORTE 3ER TRI'!AA263</f>
        <v>C-</v>
      </c>
      <c r="CB33" s="635">
        <f>'ACTA REPORTE 3ER TRI'!AB263</f>
        <v>5</v>
      </c>
      <c r="CC33" s="427">
        <f>'ACTA REPORTE 3ER TRI'!AC263</f>
        <v>5</v>
      </c>
      <c r="CD33" s="507" t="str">
        <f t="shared" si="31"/>
        <v>C-</v>
      </c>
      <c r="CE33" s="522">
        <f t="shared" si="32"/>
        <v>5</v>
      </c>
      <c r="CF33" s="285">
        <f t="shared" si="33"/>
        <v>5</v>
      </c>
      <c r="CG33" s="249">
        <f t="shared" si="34"/>
        <v>3.5</v>
      </c>
      <c r="CH33" s="251">
        <f t="shared" si="35"/>
        <v>1.5</v>
      </c>
      <c r="CI33" s="510" t="str">
        <f t="shared" si="36"/>
        <v>C-</v>
      </c>
      <c r="CJ33" s="641">
        <f t="shared" si="86"/>
        <v>5</v>
      </c>
      <c r="CK33" s="251">
        <f>'ACTA REPORTE 3ER TRI'!G320</f>
        <v>5</v>
      </c>
      <c r="CL33" s="251">
        <f>'ACTA REPORTE 3ER TRI'!L320</f>
        <v>5</v>
      </c>
      <c r="CM33" s="251">
        <f>'ACTA REPORTE 3ER TRI'!M320</f>
        <v>5</v>
      </c>
      <c r="CN33" s="520" t="str">
        <f>'ACTA REPORTE 3ER TRI'!N320</f>
        <v>C-</v>
      </c>
      <c r="CO33" s="251">
        <f>'ACTA REPORTE 3ER TRI'!T320</f>
        <v>5</v>
      </c>
      <c r="CP33" s="251">
        <f>'ACTA REPORTE 3ER TRI'!Y320</f>
        <v>5</v>
      </c>
      <c r="CQ33" s="251">
        <f>'ACTA REPORTE 3ER TRI'!Z320</f>
        <v>5</v>
      </c>
      <c r="CR33" s="521" t="str">
        <f>'ACTA REPORTE 3ER TRI'!AA320</f>
        <v>C-</v>
      </c>
      <c r="CS33" s="635">
        <f>'ACTA REPORTE 3ER TRI'!AB320</f>
        <v>5</v>
      </c>
      <c r="CT33" s="427">
        <f>'ACTA REPORTE 3ER TRI'!AC320</f>
        <v>5</v>
      </c>
      <c r="CU33" s="507" t="str">
        <f t="shared" si="38"/>
        <v>C-</v>
      </c>
      <c r="CV33" s="522">
        <f t="shared" si="39"/>
        <v>5</v>
      </c>
      <c r="CW33" s="285">
        <f t="shared" si="40"/>
        <v>5</v>
      </c>
      <c r="CX33" s="249">
        <f t="shared" si="41"/>
        <v>3.5</v>
      </c>
      <c r="CY33" s="251">
        <f t="shared" si="42"/>
        <v>1.5</v>
      </c>
      <c r="CZ33" s="510" t="str">
        <f t="shared" si="43"/>
        <v>C-</v>
      </c>
      <c r="DA33" s="641">
        <f t="shared" si="87"/>
        <v>5</v>
      </c>
      <c r="DB33" s="251">
        <f>'ACTA REPORTE 3ER TRI'!G377</f>
        <v>5</v>
      </c>
      <c r="DC33" s="251">
        <f>'ACTA REPORTE 3ER TRI'!L377</f>
        <v>5</v>
      </c>
      <c r="DD33" s="251">
        <f>'ACTA REPORTE 3ER TRI'!M377</f>
        <v>5</v>
      </c>
      <c r="DE33" s="520" t="str">
        <f>'ACTA REPORTE 3ER TRI'!N377</f>
        <v>C-</v>
      </c>
      <c r="DF33" s="251">
        <f>'ACTA REPORTE 3ER TRI'!T377</f>
        <v>5</v>
      </c>
      <c r="DG33" s="251">
        <f>'ACTA REPORTE 3ER TRI'!Y377</f>
        <v>5</v>
      </c>
      <c r="DH33" s="251">
        <f>'ACTA REPORTE 3ER TRI'!Z377</f>
        <v>5</v>
      </c>
      <c r="DI33" s="521" t="str">
        <f>'ACTA REPORTE 3ER TRI'!AA377</f>
        <v>C-</v>
      </c>
      <c r="DJ33" s="635">
        <f>'ACTA REPORTE 3ER TRI'!AB377</f>
        <v>5</v>
      </c>
      <c r="DK33" s="638">
        <f>'ACTA REPORTE 3ER TRI'!AC377</f>
        <v>5</v>
      </c>
      <c r="DL33" s="507" t="str">
        <f t="shared" si="45"/>
        <v>C-</v>
      </c>
      <c r="DM33" s="522">
        <f t="shared" si="46"/>
        <v>5</v>
      </c>
      <c r="DN33" s="285">
        <f t="shared" si="47"/>
        <v>5</v>
      </c>
      <c r="DO33" s="249">
        <f t="shared" si="48"/>
        <v>3.5</v>
      </c>
      <c r="DP33" s="251">
        <f t="shared" si="49"/>
        <v>1.5</v>
      </c>
      <c r="DQ33" s="510" t="str">
        <f t="shared" si="50"/>
        <v>C-</v>
      </c>
      <c r="DR33" s="641">
        <f t="shared" si="88"/>
        <v>5</v>
      </c>
      <c r="DS33" s="251">
        <f>'ACTA REPORTE 3ER TRI'!G434</f>
        <v>5</v>
      </c>
      <c r="DT33" s="251">
        <f>'ACTA REPORTE 3ER TRI'!L434</f>
        <v>5</v>
      </c>
      <c r="DU33" s="251">
        <f>'ACTA REPORTE 3ER TRI'!M434</f>
        <v>5</v>
      </c>
      <c r="DV33" s="520" t="str">
        <f>'ACTA REPORTE 3ER TRI'!N434</f>
        <v>C-</v>
      </c>
      <c r="DW33" s="251">
        <f>'ACTA REPORTE 3ER TRI'!T434</f>
        <v>5</v>
      </c>
      <c r="DX33" s="251">
        <f>'ACTA REPORTE 3ER TRI'!Y434</f>
        <v>5</v>
      </c>
      <c r="DY33" s="251">
        <f>'ACTA REPORTE 3ER TRI'!Z434</f>
        <v>5</v>
      </c>
      <c r="DZ33" s="521" t="str">
        <f>'ACTA REPORTE 3ER TRI'!AA434</f>
        <v>C-</v>
      </c>
      <c r="EA33" s="635">
        <f>'ACTA REPORTE 3ER TRI'!AB434</f>
        <v>5</v>
      </c>
      <c r="EB33" s="638">
        <f>'ACTA REPORTE 3ER TRI'!AC434</f>
        <v>5</v>
      </c>
      <c r="EC33" s="507" t="str">
        <f t="shared" si="52"/>
        <v>C-</v>
      </c>
      <c r="ED33" s="522">
        <f t="shared" si="53"/>
        <v>5</v>
      </c>
      <c r="EE33" s="285">
        <f t="shared" si="54"/>
        <v>5</v>
      </c>
      <c r="EF33" s="249">
        <f t="shared" si="55"/>
        <v>3.5</v>
      </c>
      <c r="EG33" s="251">
        <f t="shared" si="56"/>
        <v>1.5</v>
      </c>
      <c r="EH33" s="510" t="str">
        <f t="shared" si="57"/>
        <v>C-</v>
      </c>
      <c r="EI33" s="641">
        <f t="shared" si="89"/>
        <v>5</v>
      </c>
      <c r="EJ33" s="251">
        <f>'ACTA REPORTE 3ER TRI'!G491</f>
        <v>5</v>
      </c>
      <c r="EK33" s="251">
        <f>'ACTA REPORTE 3ER TRI'!L491</f>
        <v>5</v>
      </c>
      <c r="EL33" s="251">
        <f>'ACTA REPORTE 3ER TRI'!M491</f>
        <v>5</v>
      </c>
      <c r="EM33" s="520" t="str">
        <f>'ACTA REPORTE 3ER TRI'!N491</f>
        <v>C-</v>
      </c>
      <c r="EN33" s="251">
        <f>'ACTA REPORTE 3ER TRI'!T491</f>
        <v>5</v>
      </c>
      <c r="EO33" s="251">
        <f>'ACTA REPORTE 3ER TRI'!Y491</f>
        <v>5</v>
      </c>
      <c r="EP33" s="251">
        <f>'ACTA REPORTE 3ER TRI'!Z491</f>
        <v>5</v>
      </c>
      <c r="EQ33" s="521" t="str">
        <f>'ACTA REPORTE 3ER TRI'!AA491</f>
        <v>C-</v>
      </c>
      <c r="ER33" s="635">
        <f>'ACTA REPORTE 3ER TRI'!AB491</f>
        <v>5</v>
      </c>
      <c r="ES33" s="427">
        <f>'ACTA REPORTE 3ER TRI'!AC491</f>
        <v>5</v>
      </c>
      <c r="ET33" s="507" t="str">
        <f t="shared" si="59"/>
        <v>C-</v>
      </c>
      <c r="EU33" s="522">
        <f t="shared" si="60"/>
        <v>5</v>
      </c>
      <c r="EV33" s="285">
        <f t="shared" si="61"/>
        <v>5</v>
      </c>
      <c r="EW33" s="249">
        <f t="shared" si="62"/>
        <v>3.5</v>
      </c>
      <c r="EX33" s="251">
        <f t="shared" si="63"/>
        <v>1.5</v>
      </c>
      <c r="EY33" s="510" t="str">
        <f t="shared" si="64"/>
        <v>C-</v>
      </c>
      <c r="EZ33" s="641">
        <f t="shared" si="90"/>
        <v>5</v>
      </c>
      <c r="FA33" s="503" t="str">
        <f t="shared" si="66"/>
        <v>C-</v>
      </c>
      <c r="FB33" s="645">
        <f t="shared" si="67"/>
        <v>5</v>
      </c>
      <c r="FC33" s="503" t="str">
        <f t="shared" si="68"/>
        <v>C-</v>
      </c>
      <c r="FD33" s="550">
        <f t="shared" si="0"/>
        <v>5</v>
      </c>
      <c r="FE33" s="564"/>
      <c r="FF33" s="565"/>
      <c r="FG33" s="566" t="str">
        <f t="shared" si="81"/>
        <v>N</v>
      </c>
      <c r="FH33" s="567"/>
      <c r="FI33" s="567"/>
      <c r="FJ33" s="566" t="str">
        <f t="shared" si="69"/>
        <v>N</v>
      </c>
      <c r="FK33" s="567"/>
      <c r="FL33" s="567"/>
      <c r="FM33" s="566" t="str">
        <f t="shared" si="70"/>
        <v>N</v>
      </c>
      <c r="FN33" s="568" t="str">
        <f t="shared" si="71"/>
        <v>N</v>
      </c>
      <c r="FO33" s="572"/>
      <c r="FP33" s="558"/>
      <c r="FQ33" s="558"/>
      <c r="FR33" s="559"/>
      <c r="FS33" s="559"/>
      <c r="FT33" s="560"/>
      <c r="FU33" s="569">
        <f t="shared" si="72"/>
        <v>0</v>
      </c>
      <c r="FV33" s="569">
        <f t="shared" si="73"/>
        <v>0</v>
      </c>
      <c r="FW33" s="569">
        <f t="shared" si="73"/>
        <v>0</v>
      </c>
      <c r="FX33" s="570">
        <f t="shared" si="74"/>
        <v>75</v>
      </c>
      <c r="FY33" s="571">
        <v>75</v>
      </c>
      <c r="FZ33" s="572"/>
      <c r="GA33" s="558"/>
      <c r="GB33" s="558"/>
      <c r="GC33" s="559"/>
      <c r="GD33" s="559"/>
      <c r="GE33" s="560"/>
      <c r="GF33" s="598">
        <f t="shared" si="75"/>
        <v>0</v>
      </c>
      <c r="GG33" s="598">
        <f t="shared" si="76"/>
        <v>0</v>
      </c>
      <c r="GH33" s="558">
        <f t="shared" si="76"/>
        <v>0</v>
      </c>
      <c r="GI33" s="599">
        <f t="shared" si="1"/>
        <v>58</v>
      </c>
      <c r="GJ33" s="600">
        <v>58</v>
      </c>
      <c r="GK33" s="572"/>
      <c r="GL33" s="558"/>
      <c r="GM33" s="558"/>
      <c r="GN33" s="559"/>
      <c r="GO33" s="559"/>
      <c r="GP33" s="560"/>
      <c r="GQ33" s="598">
        <f t="shared" si="77"/>
        <v>0</v>
      </c>
      <c r="GR33" s="598">
        <f t="shared" si="77"/>
        <v>0</v>
      </c>
      <c r="GS33" s="558">
        <f t="shared" si="77"/>
        <v>0</v>
      </c>
      <c r="GT33" s="601">
        <f t="shared" si="2"/>
        <v>67</v>
      </c>
      <c r="GU33" s="600">
        <v>67</v>
      </c>
      <c r="GV33" s="602">
        <f t="shared" si="3"/>
        <v>0</v>
      </c>
      <c r="GW33" s="603">
        <f t="shared" si="78"/>
        <v>200</v>
      </c>
      <c r="GX33" s="597">
        <f t="shared" si="79"/>
        <v>200</v>
      </c>
      <c r="GY33" s="49"/>
      <c r="GZ33" s="34"/>
      <c r="HA33" s="34"/>
      <c r="HB33" s="34"/>
    </row>
    <row r="34" spans="1:210" s="42" customFormat="1" ht="60" customHeight="1" x14ac:dyDescent="1.1000000000000001">
      <c r="A34" s="41"/>
      <c r="B34" s="536">
        <v>24</v>
      </c>
      <c r="C34" s="61">
        <f>DATOS!F31</f>
        <v>0</v>
      </c>
      <c r="D34" s="249">
        <f>'ACTA REPORTE 3ER TRI'!G36</f>
        <v>5</v>
      </c>
      <c r="E34" s="251">
        <f>'ACTA REPORTE 3ER TRI'!L36</f>
        <v>5</v>
      </c>
      <c r="F34" s="251">
        <f>'ACTA REPORTE 3ER TRI'!M36</f>
        <v>5</v>
      </c>
      <c r="G34" s="520" t="str">
        <f>'ACTA REPORTE 3ER TRI'!N36</f>
        <v>C-</v>
      </c>
      <c r="H34" s="251">
        <f>'ACTA REPORTE 3ER TRI'!T36</f>
        <v>5</v>
      </c>
      <c r="I34" s="251">
        <f>'ACTA REPORTE 3ER TRI'!Y36</f>
        <v>5</v>
      </c>
      <c r="J34" s="251">
        <f>'ACTA REPORTE 3ER TRI'!Z36</f>
        <v>5</v>
      </c>
      <c r="K34" s="521" t="str">
        <f>'ACTA REPORTE 3ER TRI'!AA36</f>
        <v>C-</v>
      </c>
      <c r="L34" s="635">
        <f>'ACTA REPORTE 3ER TRI'!AB36</f>
        <v>5</v>
      </c>
      <c r="M34" s="427">
        <f>'ACTA REPORTE 3ER TRI'!AC36</f>
        <v>5</v>
      </c>
      <c r="N34" s="507" t="str">
        <f t="shared" si="4"/>
        <v>C-</v>
      </c>
      <c r="O34" s="522">
        <f t="shared" si="5"/>
        <v>5</v>
      </c>
      <c r="P34" s="285">
        <f t="shared" si="6"/>
        <v>5</v>
      </c>
      <c r="Q34" s="249">
        <f t="shared" si="7"/>
        <v>3.5</v>
      </c>
      <c r="R34" s="251">
        <f t="shared" si="8"/>
        <v>1.5</v>
      </c>
      <c r="S34" s="510" t="str">
        <f t="shared" si="9"/>
        <v>C-</v>
      </c>
      <c r="T34" s="641">
        <f t="shared" si="82"/>
        <v>5</v>
      </c>
      <c r="U34" s="251">
        <f>'ACTA REPORTE 3ER TRI'!G93</f>
        <v>5</v>
      </c>
      <c r="V34" s="251">
        <f>'ACTA REPORTE 3ER TRI'!L93</f>
        <v>5</v>
      </c>
      <c r="W34" s="251">
        <f>'ACTA REPORTE 3ER TRI'!M93</f>
        <v>5</v>
      </c>
      <c r="X34" s="520" t="str">
        <f>'ACTA REPORTE 3ER TRI'!N93</f>
        <v>C-</v>
      </c>
      <c r="Y34" s="251">
        <f>'ACTA REPORTE 3ER TRI'!T93</f>
        <v>5</v>
      </c>
      <c r="Z34" s="251">
        <f>'ACTA REPORTE 3ER TRI'!Y93</f>
        <v>5</v>
      </c>
      <c r="AA34" s="251">
        <f>'ACTA REPORTE 3ER TRI'!Z93</f>
        <v>5</v>
      </c>
      <c r="AB34" s="521" t="str">
        <f>'ACTA REPORTE 3ER TRI'!AA93</f>
        <v>C-</v>
      </c>
      <c r="AC34" s="635">
        <f>'ACTA REPORTE 3ER TRI'!AB93</f>
        <v>5</v>
      </c>
      <c r="AD34" s="638">
        <f>'ACTA REPORTE 3ER TRI'!AC93</f>
        <v>5</v>
      </c>
      <c r="AE34" s="507" t="str">
        <f t="shared" si="11"/>
        <v>C-</v>
      </c>
      <c r="AF34" s="522">
        <f t="shared" si="12"/>
        <v>5</v>
      </c>
      <c r="AG34" s="285">
        <f t="shared" si="13"/>
        <v>5</v>
      </c>
      <c r="AH34" s="249">
        <f t="shared" si="14"/>
        <v>3.5</v>
      </c>
      <c r="AI34" s="251">
        <f t="shared" si="15"/>
        <v>1.5</v>
      </c>
      <c r="AJ34" s="510" t="str">
        <f t="shared" si="16"/>
        <v>C-</v>
      </c>
      <c r="AK34" s="641">
        <f t="shared" si="83"/>
        <v>5</v>
      </c>
      <c r="AL34" s="251">
        <f>'ACTA REPORTE 3ER TRI'!G150</f>
        <v>5</v>
      </c>
      <c r="AM34" s="251">
        <f>'ACTA REPORTE 3ER TRI'!L150</f>
        <v>5</v>
      </c>
      <c r="AN34" s="251">
        <f>'ACTA REPORTE 3ER TRI'!M150</f>
        <v>5</v>
      </c>
      <c r="AO34" s="520" t="str">
        <f>'ACTA REPORTE 3ER TRI'!N150</f>
        <v>C-</v>
      </c>
      <c r="AP34" s="251">
        <f>'ACTA REPORTE 3ER TRI'!T150</f>
        <v>5</v>
      </c>
      <c r="AQ34" s="251">
        <f>'ACTA REPORTE 3ER TRI'!Y150</f>
        <v>5</v>
      </c>
      <c r="AR34" s="251">
        <f>'ACTA REPORTE 3ER TRI'!Z150</f>
        <v>5</v>
      </c>
      <c r="AS34" s="521" t="str">
        <f>'ACTA REPORTE 3ER TRI'!AA150</f>
        <v>C-</v>
      </c>
      <c r="AT34" s="635">
        <f>'ACTA REPORTE 3ER TRI'!AB150</f>
        <v>5</v>
      </c>
      <c r="AU34" s="427">
        <f>'ACTA REPORTE 3ER TRI'!AB150</f>
        <v>5</v>
      </c>
      <c r="AV34" s="507" t="str">
        <f t="shared" si="18"/>
        <v>C-</v>
      </c>
      <c r="AW34" s="522">
        <f t="shared" si="80"/>
        <v>5</v>
      </c>
      <c r="AX34" s="285">
        <f t="shared" si="19"/>
        <v>5</v>
      </c>
      <c r="AY34" s="249">
        <f t="shared" si="20"/>
        <v>3.5</v>
      </c>
      <c r="AZ34" s="251">
        <f t="shared" si="21"/>
        <v>1.5</v>
      </c>
      <c r="BA34" s="510" t="str">
        <f t="shared" si="22"/>
        <v>C-</v>
      </c>
      <c r="BB34" s="641">
        <f t="shared" si="84"/>
        <v>5</v>
      </c>
      <c r="BC34" s="251">
        <f>'ACTA REPORTE 3ER TRI'!G207</f>
        <v>5</v>
      </c>
      <c r="BD34" s="251">
        <f>'ACTA REPORTE 3ER TRI'!L207</f>
        <v>5</v>
      </c>
      <c r="BE34" s="251">
        <f>'ACTA REPORTE 3ER TRI'!M207</f>
        <v>5</v>
      </c>
      <c r="BF34" s="520" t="str">
        <f>'ACTA REPORTE 3ER TRI'!N207</f>
        <v>C-</v>
      </c>
      <c r="BG34" s="251">
        <f>'ACTA REPORTE 3ER TRI'!T207</f>
        <v>5</v>
      </c>
      <c r="BH34" s="251">
        <f>'ACTA REPORTE 3ER TRI'!Y207</f>
        <v>5</v>
      </c>
      <c r="BI34" s="251">
        <f>'ACTA REPORTE 3ER TRI'!Z207</f>
        <v>5</v>
      </c>
      <c r="BJ34" s="521" t="str">
        <f>'ACTA REPORTE 3ER TRI'!AA207</f>
        <v>C-</v>
      </c>
      <c r="BK34" s="635">
        <f>'ACTA REPORTE 3ER TRI'!AB207</f>
        <v>5</v>
      </c>
      <c r="BL34" s="427">
        <f>'ACTA REPORTE 3ER TRI'!AC207</f>
        <v>5</v>
      </c>
      <c r="BM34" s="507" t="str">
        <f t="shared" si="24"/>
        <v>C-</v>
      </c>
      <c r="BN34" s="522">
        <f t="shared" si="25"/>
        <v>5</v>
      </c>
      <c r="BO34" s="285">
        <f t="shared" si="26"/>
        <v>5</v>
      </c>
      <c r="BP34" s="249">
        <f t="shared" si="27"/>
        <v>3.5</v>
      </c>
      <c r="BQ34" s="251">
        <f t="shared" si="28"/>
        <v>1.5</v>
      </c>
      <c r="BR34" s="510" t="str">
        <f t="shared" si="29"/>
        <v>C-</v>
      </c>
      <c r="BS34" s="641">
        <f t="shared" si="85"/>
        <v>5</v>
      </c>
      <c r="BT34" s="251">
        <f>'ACTA REPORTE 3ER TRI'!G264</f>
        <v>5</v>
      </c>
      <c r="BU34" s="251">
        <f>'ACTA REPORTE 3ER TRI'!L264</f>
        <v>5</v>
      </c>
      <c r="BV34" s="251">
        <f>'ACTA REPORTE 3ER TRI'!M264</f>
        <v>5</v>
      </c>
      <c r="BW34" s="520" t="str">
        <f>'ACTA REPORTE 3ER TRI'!N264</f>
        <v>C-</v>
      </c>
      <c r="BX34" s="251">
        <f>'ACTA REPORTE 3ER TRI'!T264</f>
        <v>5</v>
      </c>
      <c r="BY34" s="251">
        <f>'ACTA REPORTE 3ER TRI'!Y264</f>
        <v>5</v>
      </c>
      <c r="BZ34" s="251">
        <f>'ACTA REPORTE 3ER TRI'!Z264</f>
        <v>5</v>
      </c>
      <c r="CA34" s="521" t="str">
        <f>'ACTA REPORTE 3ER TRI'!AA264</f>
        <v>C-</v>
      </c>
      <c r="CB34" s="635">
        <f>'ACTA REPORTE 3ER TRI'!AB264</f>
        <v>5</v>
      </c>
      <c r="CC34" s="427">
        <f>'ACTA REPORTE 3ER TRI'!AC264</f>
        <v>5</v>
      </c>
      <c r="CD34" s="507" t="str">
        <f t="shared" si="31"/>
        <v>C-</v>
      </c>
      <c r="CE34" s="522">
        <f t="shared" si="32"/>
        <v>5</v>
      </c>
      <c r="CF34" s="285">
        <f t="shared" si="33"/>
        <v>5</v>
      </c>
      <c r="CG34" s="249">
        <f t="shared" si="34"/>
        <v>3.5</v>
      </c>
      <c r="CH34" s="251">
        <f t="shared" si="35"/>
        <v>1.5</v>
      </c>
      <c r="CI34" s="510" t="str">
        <f t="shared" si="36"/>
        <v>C-</v>
      </c>
      <c r="CJ34" s="641">
        <f t="shared" si="86"/>
        <v>5</v>
      </c>
      <c r="CK34" s="251">
        <f>'ACTA REPORTE 3ER TRI'!G321</f>
        <v>5</v>
      </c>
      <c r="CL34" s="251">
        <f>'ACTA REPORTE 3ER TRI'!L321</f>
        <v>5</v>
      </c>
      <c r="CM34" s="251">
        <f>'ACTA REPORTE 3ER TRI'!M321</f>
        <v>5</v>
      </c>
      <c r="CN34" s="520" t="str">
        <f>'ACTA REPORTE 3ER TRI'!N321</f>
        <v>C-</v>
      </c>
      <c r="CO34" s="251">
        <f>'ACTA REPORTE 3ER TRI'!T321</f>
        <v>5</v>
      </c>
      <c r="CP34" s="251">
        <f>'ACTA REPORTE 3ER TRI'!Y321</f>
        <v>5</v>
      </c>
      <c r="CQ34" s="251">
        <f>'ACTA REPORTE 3ER TRI'!Z321</f>
        <v>5</v>
      </c>
      <c r="CR34" s="521" t="str">
        <f>'ACTA REPORTE 3ER TRI'!AA321</f>
        <v>C-</v>
      </c>
      <c r="CS34" s="635">
        <f>'ACTA REPORTE 3ER TRI'!AB321</f>
        <v>5</v>
      </c>
      <c r="CT34" s="427">
        <f>'ACTA REPORTE 3ER TRI'!AC321</f>
        <v>5</v>
      </c>
      <c r="CU34" s="507" t="str">
        <f t="shared" si="38"/>
        <v>C-</v>
      </c>
      <c r="CV34" s="522">
        <f t="shared" si="39"/>
        <v>5</v>
      </c>
      <c r="CW34" s="285">
        <f t="shared" si="40"/>
        <v>5</v>
      </c>
      <c r="CX34" s="249">
        <f t="shared" si="41"/>
        <v>3.5</v>
      </c>
      <c r="CY34" s="251">
        <f t="shared" si="42"/>
        <v>1.5</v>
      </c>
      <c r="CZ34" s="510" t="str">
        <f t="shared" si="43"/>
        <v>C-</v>
      </c>
      <c r="DA34" s="641">
        <f t="shared" si="87"/>
        <v>5</v>
      </c>
      <c r="DB34" s="251">
        <f>'ACTA REPORTE 3ER TRI'!G378</f>
        <v>5</v>
      </c>
      <c r="DC34" s="251">
        <f>'ACTA REPORTE 3ER TRI'!L378</f>
        <v>5</v>
      </c>
      <c r="DD34" s="251">
        <f>'ACTA REPORTE 3ER TRI'!M378</f>
        <v>5</v>
      </c>
      <c r="DE34" s="520" t="str">
        <f>'ACTA REPORTE 3ER TRI'!N378</f>
        <v>C-</v>
      </c>
      <c r="DF34" s="251">
        <f>'ACTA REPORTE 3ER TRI'!T378</f>
        <v>5</v>
      </c>
      <c r="DG34" s="251">
        <f>'ACTA REPORTE 3ER TRI'!Y378</f>
        <v>5</v>
      </c>
      <c r="DH34" s="251">
        <f>'ACTA REPORTE 3ER TRI'!Z378</f>
        <v>5</v>
      </c>
      <c r="DI34" s="521" t="str">
        <f>'ACTA REPORTE 3ER TRI'!AA378</f>
        <v>C-</v>
      </c>
      <c r="DJ34" s="635">
        <f>'ACTA REPORTE 3ER TRI'!AB378</f>
        <v>5</v>
      </c>
      <c r="DK34" s="638">
        <f>'ACTA REPORTE 3ER TRI'!AC378</f>
        <v>5</v>
      </c>
      <c r="DL34" s="507" t="str">
        <f t="shared" si="45"/>
        <v>C-</v>
      </c>
      <c r="DM34" s="522">
        <f t="shared" si="46"/>
        <v>5</v>
      </c>
      <c r="DN34" s="285">
        <f t="shared" si="47"/>
        <v>5</v>
      </c>
      <c r="DO34" s="249">
        <f t="shared" si="48"/>
        <v>3.5</v>
      </c>
      <c r="DP34" s="251">
        <f t="shared" si="49"/>
        <v>1.5</v>
      </c>
      <c r="DQ34" s="510" t="str">
        <f t="shared" si="50"/>
        <v>C-</v>
      </c>
      <c r="DR34" s="641">
        <f t="shared" si="88"/>
        <v>5</v>
      </c>
      <c r="DS34" s="251">
        <f>'ACTA REPORTE 3ER TRI'!G435</f>
        <v>5</v>
      </c>
      <c r="DT34" s="251">
        <f>'ACTA REPORTE 3ER TRI'!L435</f>
        <v>5</v>
      </c>
      <c r="DU34" s="251">
        <f>'ACTA REPORTE 3ER TRI'!M435</f>
        <v>5</v>
      </c>
      <c r="DV34" s="520" t="str">
        <f>'ACTA REPORTE 3ER TRI'!N435</f>
        <v>C-</v>
      </c>
      <c r="DW34" s="251">
        <f>'ACTA REPORTE 3ER TRI'!T435</f>
        <v>5</v>
      </c>
      <c r="DX34" s="251">
        <f>'ACTA REPORTE 3ER TRI'!Y435</f>
        <v>5</v>
      </c>
      <c r="DY34" s="251">
        <f>'ACTA REPORTE 3ER TRI'!Z435</f>
        <v>5</v>
      </c>
      <c r="DZ34" s="521" t="str">
        <f>'ACTA REPORTE 3ER TRI'!AA435</f>
        <v>C-</v>
      </c>
      <c r="EA34" s="635">
        <f>'ACTA REPORTE 3ER TRI'!AB435</f>
        <v>5</v>
      </c>
      <c r="EB34" s="638">
        <f>'ACTA REPORTE 3ER TRI'!AC435</f>
        <v>5</v>
      </c>
      <c r="EC34" s="507" t="str">
        <f t="shared" si="52"/>
        <v>C-</v>
      </c>
      <c r="ED34" s="522">
        <f t="shared" si="53"/>
        <v>5</v>
      </c>
      <c r="EE34" s="285">
        <f t="shared" si="54"/>
        <v>5</v>
      </c>
      <c r="EF34" s="249">
        <f t="shared" si="55"/>
        <v>3.5</v>
      </c>
      <c r="EG34" s="251">
        <f t="shared" si="56"/>
        <v>1.5</v>
      </c>
      <c r="EH34" s="510" t="str">
        <f t="shared" si="57"/>
        <v>C-</v>
      </c>
      <c r="EI34" s="641">
        <f t="shared" si="89"/>
        <v>5</v>
      </c>
      <c r="EJ34" s="251">
        <f>'ACTA REPORTE 3ER TRI'!G492</f>
        <v>5</v>
      </c>
      <c r="EK34" s="251">
        <f>'ACTA REPORTE 3ER TRI'!L492</f>
        <v>5</v>
      </c>
      <c r="EL34" s="251">
        <f>'ACTA REPORTE 3ER TRI'!M492</f>
        <v>5</v>
      </c>
      <c r="EM34" s="520" t="str">
        <f>'ACTA REPORTE 3ER TRI'!N492</f>
        <v>C-</v>
      </c>
      <c r="EN34" s="251">
        <f>'ACTA REPORTE 3ER TRI'!T492</f>
        <v>5</v>
      </c>
      <c r="EO34" s="251">
        <f>'ACTA REPORTE 3ER TRI'!Y492</f>
        <v>5</v>
      </c>
      <c r="EP34" s="251">
        <f>'ACTA REPORTE 3ER TRI'!Z492</f>
        <v>5</v>
      </c>
      <c r="EQ34" s="521" t="str">
        <f>'ACTA REPORTE 3ER TRI'!AA492</f>
        <v>C-</v>
      </c>
      <c r="ER34" s="635">
        <f>'ACTA REPORTE 3ER TRI'!AB492</f>
        <v>5</v>
      </c>
      <c r="ES34" s="427">
        <f>'ACTA REPORTE 3ER TRI'!AC492</f>
        <v>5</v>
      </c>
      <c r="ET34" s="507" t="str">
        <f t="shared" si="59"/>
        <v>C-</v>
      </c>
      <c r="EU34" s="522">
        <f t="shared" si="60"/>
        <v>5</v>
      </c>
      <c r="EV34" s="285">
        <f t="shared" si="61"/>
        <v>5</v>
      </c>
      <c r="EW34" s="249">
        <f t="shared" si="62"/>
        <v>3.5</v>
      </c>
      <c r="EX34" s="251">
        <f t="shared" si="63"/>
        <v>1.5</v>
      </c>
      <c r="EY34" s="510" t="str">
        <f t="shared" si="64"/>
        <v>C-</v>
      </c>
      <c r="EZ34" s="641">
        <f t="shared" si="90"/>
        <v>5</v>
      </c>
      <c r="FA34" s="503" t="str">
        <f t="shared" si="66"/>
        <v>C-</v>
      </c>
      <c r="FB34" s="645">
        <f t="shared" si="67"/>
        <v>5</v>
      </c>
      <c r="FC34" s="503" t="str">
        <f t="shared" si="68"/>
        <v>C-</v>
      </c>
      <c r="FD34" s="550">
        <f t="shared" si="0"/>
        <v>5</v>
      </c>
      <c r="FE34" s="564"/>
      <c r="FF34" s="565"/>
      <c r="FG34" s="566" t="str">
        <f t="shared" si="81"/>
        <v>N</v>
      </c>
      <c r="FH34" s="567"/>
      <c r="FI34" s="567"/>
      <c r="FJ34" s="566" t="str">
        <f t="shared" si="69"/>
        <v>N</v>
      </c>
      <c r="FK34" s="567"/>
      <c r="FL34" s="567"/>
      <c r="FM34" s="566" t="str">
        <f t="shared" si="70"/>
        <v>N</v>
      </c>
      <c r="FN34" s="568" t="str">
        <f t="shared" si="71"/>
        <v>N</v>
      </c>
      <c r="FO34" s="572"/>
      <c r="FP34" s="558"/>
      <c r="FQ34" s="558"/>
      <c r="FR34" s="559"/>
      <c r="FS34" s="559"/>
      <c r="FT34" s="560"/>
      <c r="FU34" s="569">
        <f t="shared" si="72"/>
        <v>0</v>
      </c>
      <c r="FV34" s="569">
        <f t="shared" si="73"/>
        <v>0</v>
      </c>
      <c r="FW34" s="569">
        <f t="shared" si="73"/>
        <v>0</v>
      </c>
      <c r="FX34" s="570">
        <f t="shared" si="74"/>
        <v>75</v>
      </c>
      <c r="FY34" s="571">
        <v>75</v>
      </c>
      <c r="FZ34" s="572"/>
      <c r="GA34" s="558"/>
      <c r="GB34" s="558"/>
      <c r="GC34" s="559"/>
      <c r="GD34" s="559"/>
      <c r="GE34" s="560"/>
      <c r="GF34" s="598">
        <f t="shared" si="75"/>
        <v>0</v>
      </c>
      <c r="GG34" s="598">
        <f t="shared" si="76"/>
        <v>0</v>
      </c>
      <c r="GH34" s="558">
        <f t="shared" si="76"/>
        <v>0</v>
      </c>
      <c r="GI34" s="599">
        <f t="shared" si="1"/>
        <v>58</v>
      </c>
      <c r="GJ34" s="600">
        <v>58</v>
      </c>
      <c r="GK34" s="572"/>
      <c r="GL34" s="558"/>
      <c r="GM34" s="558"/>
      <c r="GN34" s="559"/>
      <c r="GO34" s="559"/>
      <c r="GP34" s="560"/>
      <c r="GQ34" s="598">
        <f t="shared" si="77"/>
        <v>0</v>
      </c>
      <c r="GR34" s="598">
        <f t="shared" si="77"/>
        <v>0</v>
      </c>
      <c r="GS34" s="558">
        <f t="shared" si="77"/>
        <v>0</v>
      </c>
      <c r="GT34" s="601">
        <f t="shared" si="2"/>
        <v>67</v>
      </c>
      <c r="GU34" s="600">
        <v>67</v>
      </c>
      <c r="GV34" s="602">
        <f t="shared" si="3"/>
        <v>0</v>
      </c>
      <c r="GW34" s="603">
        <f t="shared" si="78"/>
        <v>200</v>
      </c>
      <c r="GX34" s="597">
        <f t="shared" si="79"/>
        <v>200</v>
      </c>
      <c r="GY34" s="49"/>
      <c r="GZ34" s="34"/>
      <c r="HA34" s="34"/>
      <c r="HB34" s="34"/>
    </row>
    <row r="35" spans="1:210" s="42" customFormat="1" ht="60" customHeight="1" x14ac:dyDescent="1.1000000000000001">
      <c r="A35" s="41"/>
      <c r="B35" s="536">
        <v>25</v>
      </c>
      <c r="C35" s="61">
        <f>DATOS!F32</f>
        <v>0</v>
      </c>
      <c r="D35" s="249">
        <f>'ACTA REPORTE 3ER TRI'!G37</f>
        <v>5</v>
      </c>
      <c r="E35" s="251">
        <f>'ACTA REPORTE 3ER TRI'!L37</f>
        <v>5</v>
      </c>
      <c r="F35" s="251">
        <f>'ACTA REPORTE 3ER TRI'!M37</f>
        <v>5</v>
      </c>
      <c r="G35" s="520" t="str">
        <f>'ACTA REPORTE 3ER TRI'!N37</f>
        <v>C-</v>
      </c>
      <c r="H35" s="251">
        <f>'ACTA REPORTE 3ER TRI'!T37</f>
        <v>5</v>
      </c>
      <c r="I35" s="251">
        <f>'ACTA REPORTE 3ER TRI'!Y37</f>
        <v>5</v>
      </c>
      <c r="J35" s="251">
        <f>'ACTA REPORTE 3ER TRI'!Z37</f>
        <v>5</v>
      </c>
      <c r="K35" s="521" t="str">
        <f>'ACTA REPORTE 3ER TRI'!AA37</f>
        <v>C-</v>
      </c>
      <c r="L35" s="635">
        <f>'ACTA REPORTE 3ER TRI'!AB37</f>
        <v>5</v>
      </c>
      <c r="M35" s="427">
        <f>'ACTA REPORTE 3ER TRI'!AC37</f>
        <v>5</v>
      </c>
      <c r="N35" s="507" t="str">
        <f t="shared" si="4"/>
        <v>C-</v>
      </c>
      <c r="O35" s="522">
        <f t="shared" si="5"/>
        <v>5</v>
      </c>
      <c r="P35" s="285">
        <f t="shared" si="6"/>
        <v>5</v>
      </c>
      <c r="Q35" s="249">
        <f t="shared" si="7"/>
        <v>3.5</v>
      </c>
      <c r="R35" s="251">
        <f t="shared" si="8"/>
        <v>1.5</v>
      </c>
      <c r="S35" s="510" t="str">
        <f t="shared" si="9"/>
        <v>C-</v>
      </c>
      <c r="T35" s="641">
        <f t="shared" si="82"/>
        <v>5</v>
      </c>
      <c r="U35" s="251">
        <f>'ACTA REPORTE 3ER TRI'!G94</f>
        <v>5</v>
      </c>
      <c r="V35" s="251">
        <f>'ACTA REPORTE 3ER TRI'!L94</f>
        <v>5</v>
      </c>
      <c r="W35" s="251">
        <f>'ACTA REPORTE 3ER TRI'!M94</f>
        <v>5</v>
      </c>
      <c r="X35" s="520" t="str">
        <f>'ACTA REPORTE 3ER TRI'!N94</f>
        <v>C-</v>
      </c>
      <c r="Y35" s="251">
        <f>'ACTA REPORTE 3ER TRI'!T94</f>
        <v>5</v>
      </c>
      <c r="Z35" s="251">
        <f>'ACTA REPORTE 3ER TRI'!Y94</f>
        <v>5</v>
      </c>
      <c r="AA35" s="251">
        <f>'ACTA REPORTE 3ER TRI'!Z94</f>
        <v>5</v>
      </c>
      <c r="AB35" s="521" t="str">
        <f>'ACTA REPORTE 3ER TRI'!AA94</f>
        <v>C-</v>
      </c>
      <c r="AC35" s="635">
        <f>'ACTA REPORTE 3ER TRI'!AB94</f>
        <v>5</v>
      </c>
      <c r="AD35" s="638">
        <f>'ACTA REPORTE 3ER TRI'!AC94</f>
        <v>5</v>
      </c>
      <c r="AE35" s="507" t="str">
        <f t="shared" si="11"/>
        <v>C-</v>
      </c>
      <c r="AF35" s="522">
        <f t="shared" si="12"/>
        <v>5</v>
      </c>
      <c r="AG35" s="285">
        <f t="shared" si="13"/>
        <v>5</v>
      </c>
      <c r="AH35" s="249">
        <f t="shared" si="14"/>
        <v>3.5</v>
      </c>
      <c r="AI35" s="251">
        <f t="shared" si="15"/>
        <v>1.5</v>
      </c>
      <c r="AJ35" s="510" t="str">
        <f t="shared" si="16"/>
        <v>C-</v>
      </c>
      <c r="AK35" s="641">
        <f t="shared" si="83"/>
        <v>5</v>
      </c>
      <c r="AL35" s="251">
        <f>'ACTA REPORTE 3ER TRI'!G151</f>
        <v>5</v>
      </c>
      <c r="AM35" s="251">
        <f>'ACTA REPORTE 3ER TRI'!L151</f>
        <v>5</v>
      </c>
      <c r="AN35" s="251">
        <f>'ACTA REPORTE 3ER TRI'!M151</f>
        <v>5</v>
      </c>
      <c r="AO35" s="520" t="str">
        <f>'ACTA REPORTE 3ER TRI'!N151</f>
        <v>C-</v>
      </c>
      <c r="AP35" s="251">
        <f>'ACTA REPORTE 3ER TRI'!T151</f>
        <v>5</v>
      </c>
      <c r="AQ35" s="251">
        <f>'ACTA REPORTE 3ER TRI'!Y151</f>
        <v>5</v>
      </c>
      <c r="AR35" s="251">
        <f>'ACTA REPORTE 3ER TRI'!Z151</f>
        <v>5</v>
      </c>
      <c r="AS35" s="521" t="str">
        <f>'ACTA REPORTE 3ER TRI'!AA151</f>
        <v>C-</v>
      </c>
      <c r="AT35" s="635">
        <f>'ACTA REPORTE 3ER TRI'!AB151</f>
        <v>5</v>
      </c>
      <c r="AU35" s="427">
        <f>'ACTA REPORTE 3ER TRI'!AB151</f>
        <v>5</v>
      </c>
      <c r="AV35" s="507" t="str">
        <f t="shared" si="18"/>
        <v>C-</v>
      </c>
      <c r="AW35" s="522">
        <f t="shared" si="80"/>
        <v>5</v>
      </c>
      <c r="AX35" s="285">
        <f t="shared" si="19"/>
        <v>5</v>
      </c>
      <c r="AY35" s="249">
        <f t="shared" si="20"/>
        <v>3.5</v>
      </c>
      <c r="AZ35" s="251">
        <f t="shared" si="21"/>
        <v>1.5</v>
      </c>
      <c r="BA35" s="510" t="str">
        <f t="shared" si="22"/>
        <v>C-</v>
      </c>
      <c r="BB35" s="641">
        <f t="shared" si="84"/>
        <v>5</v>
      </c>
      <c r="BC35" s="251">
        <f>'ACTA REPORTE 3ER TRI'!G208</f>
        <v>5</v>
      </c>
      <c r="BD35" s="251">
        <f>'ACTA REPORTE 3ER TRI'!L208</f>
        <v>5</v>
      </c>
      <c r="BE35" s="251">
        <f>'ACTA REPORTE 3ER TRI'!M208</f>
        <v>5</v>
      </c>
      <c r="BF35" s="520" t="str">
        <f>'ACTA REPORTE 3ER TRI'!N208</f>
        <v>C-</v>
      </c>
      <c r="BG35" s="251">
        <f>'ACTA REPORTE 3ER TRI'!T208</f>
        <v>5</v>
      </c>
      <c r="BH35" s="251">
        <f>'ACTA REPORTE 3ER TRI'!Y208</f>
        <v>5</v>
      </c>
      <c r="BI35" s="251">
        <f>'ACTA REPORTE 3ER TRI'!Z208</f>
        <v>5</v>
      </c>
      <c r="BJ35" s="521" t="str">
        <f>'ACTA REPORTE 3ER TRI'!AA208</f>
        <v>C-</v>
      </c>
      <c r="BK35" s="635">
        <f>'ACTA REPORTE 3ER TRI'!AB208</f>
        <v>5</v>
      </c>
      <c r="BL35" s="427">
        <f>'ACTA REPORTE 3ER TRI'!AC208</f>
        <v>5</v>
      </c>
      <c r="BM35" s="507" t="str">
        <f t="shared" si="24"/>
        <v>C-</v>
      </c>
      <c r="BN35" s="522">
        <f t="shared" si="25"/>
        <v>5</v>
      </c>
      <c r="BO35" s="285">
        <f t="shared" si="26"/>
        <v>5</v>
      </c>
      <c r="BP35" s="249">
        <f t="shared" si="27"/>
        <v>3.5</v>
      </c>
      <c r="BQ35" s="251">
        <f t="shared" si="28"/>
        <v>1.5</v>
      </c>
      <c r="BR35" s="510" t="str">
        <f t="shared" si="29"/>
        <v>C-</v>
      </c>
      <c r="BS35" s="641">
        <f t="shared" si="85"/>
        <v>5</v>
      </c>
      <c r="BT35" s="251">
        <f>'ACTA REPORTE 3ER TRI'!G265</f>
        <v>5</v>
      </c>
      <c r="BU35" s="251">
        <f>'ACTA REPORTE 3ER TRI'!L265</f>
        <v>5</v>
      </c>
      <c r="BV35" s="251">
        <f>'ACTA REPORTE 3ER TRI'!M265</f>
        <v>5</v>
      </c>
      <c r="BW35" s="520" t="str">
        <f>'ACTA REPORTE 3ER TRI'!N265</f>
        <v>C-</v>
      </c>
      <c r="BX35" s="251">
        <f>'ACTA REPORTE 3ER TRI'!T265</f>
        <v>5</v>
      </c>
      <c r="BY35" s="251">
        <f>'ACTA REPORTE 3ER TRI'!Y265</f>
        <v>5</v>
      </c>
      <c r="BZ35" s="251">
        <f>'ACTA REPORTE 3ER TRI'!Z265</f>
        <v>5</v>
      </c>
      <c r="CA35" s="521" t="str">
        <f>'ACTA REPORTE 3ER TRI'!AA265</f>
        <v>C-</v>
      </c>
      <c r="CB35" s="635">
        <f>'ACTA REPORTE 3ER TRI'!AB265</f>
        <v>5</v>
      </c>
      <c r="CC35" s="427">
        <f>'ACTA REPORTE 3ER TRI'!AC265</f>
        <v>5</v>
      </c>
      <c r="CD35" s="507" t="str">
        <f t="shared" si="31"/>
        <v>C-</v>
      </c>
      <c r="CE35" s="522">
        <f t="shared" si="32"/>
        <v>5</v>
      </c>
      <c r="CF35" s="285">
        <f t="shared" si="33"/>
        <v>5</v>
      </c>
      <c r="CG35" s="249">
        <f t="shared" si="34"/>
        <v>3.5</v>
      </c>
      <c r="CH35" s="251">
        <f t="shared" si="35"/>
        <v>1.5</v>
      </c>
      <c r="CI35" s="510" t="str">
        <f t="shared" si="36"/>
        <v>C-</v>
      </c>
      <c r="CJ35" s="641">
        <f t="shared" si="86"/>
        <v>5</v>
      </c>
      <c r="CK35" s="251">
        <f>'ACTA REPORTE 3ER TRI'!G322</f>
        <v>5</v>
      </c>
      <c r="CL35" s="251">
        <f>'ACTA REPORTE 3ER TRI'!L322</f>
        <v>5</v>
      </c>
      <c r="CM35" s="251">
        <f>'ACTA REPORTE 3ER TRI'!M322</f>
        <v>5</v>
      </c>
      <c r="CN35" s="520" t="str">
        <f>'ACTA REPORTE 3ER TRI'!N322</f>
        <v>C-</v>
      </c>
      <c r="CO35" s="251">
        <f>'ACTA REPORTE 3ER TRI'!T322</f>
        <v>5</v>
      </c>
      <c r="CP35" s="251">
        <f>'ACTA REPORTE 3ER TRI'!Y322</f>
        <v>5</v>
      </c>
      <c r="CQ35" s="251">
        <f>'ACTA REPORTE 3ER TRI'!Z322</f>
        <v>5</v>
      </c>
      <c r="CR35" s="521" t="str">
        <f>'ACTA REPORTE 3ER TRI'!AA322</f>
        <v>C-</v>
      </c>
      <c r="CS35" s="635">
        <f>'ACTA REPORTE 3ER TRI'!AB322</f>
        <v>5</v>
      </c>
      <c r="CT35" s="427">
        <f>'ACTA REPORTE 3ER TRI'!AC322</f>
        <v>5</v>
      </c>
      <c r="CU35" s="507" t="str">
        <f t="shared" si="38"/>
        <v>C-</v>
      </c>
      <c r="CV35" s="522">
        <f t="shared" si="39"/>
        <v>5</v>
      </c>
      <c r="CW35" s="285">
        <f t="shared" si="40"/>
        <v>5</v>
      </c>
      <c r="CX35" s="249">
        <f t="shared" si="41"/>
        <v>3.5</v>
      </c>
      <c r="CY35" s="251">
        <f t="shared" si="42"/>
        <v>1.5</v>
      </c>
      <c r="CZ35" s="510" t="str">
        <f t="shared" si="43"/>
        <v>C-</v>
      </c>
      <c r="DA35" s="641">
        <f t="shared" si="87"/>
        <v>5</v>
      </c>
      <c r="DB35" s="251">
        <f>'ACTA REPORTE 3ER TRI'!G379</f>
        <v>5</v>
      </c>
      <c r="DC35" s="251">
        <f>'ACTA REPORTE 3ER TRI'!L379</f>
        <v>5</v>
      </c>
      <c r="DD35" s="251">
        <f>'ACTA REPORTE 3ER TRI'!M379</f>
        <v>5</v>
      </c>
      <c r="DE35" s="520" t="str">
        <f>'ACTA REPORTE 3ER TRI'!N379</f>
        <v>C-</v>
      </c>
      <c r="DF35" s="251">
        <f>'ACTA REPORTE 3ER TRI'!T379</f>
        <v>5</v>
      </c>
      <c r="DG35" s="251">
        <f>'ACTA REPORTE 3ER TRI'!Y379</f>
        <v>5</v>
      </c>
      <c r="DH35" s="251">
        <f>'ACTA REPORTE 3ER TRI'!Z379</f>
        <v>5</v>
      </c>
      <c r="DI35" s="521" t="str">
        <f>'ACTA REPORTE 3ER TRI'!AA379</f>
        <v>C-</v>
      </c>
      <c r="DJ35" s="635">
        <f>'ACTA REPORTE 3ER TRI'!AB379</f>
        <v>5</v>
      </c>
      <c r="DK35" s="638">
        <f>'ACTA REPORTE 3ER TRI'!AC379</f>
        <v>5</v>
      </c>
      <c r="DL35" s="507" t="str">
        <f t="shared" si="45"/>
        <v>C-</v>
      </c>
      <c r="DM35" s="522">
        <f t="shared" si="46"/>
        <v>5</v>
      </c>
      <c r="DN35" s="285">
        <f t="shared" si="47"/>
        <v>5</v>
      </c>
      <c r="DO35" s="249">
        <f t="shared" si="48"/>
        <v>3.5</v>
      </c>
      <c r="DP35" s="251">
        <f t="shared" si="49"/>
        <v>1.5</v>
      </c>
      <c r="DQ35" s="510" t="str">
        <f t="shared" si="50"/>
        <v>C-</v>
      </c>
      <c r="DR35" s="641">
        <f t="shared" si="88"/>
        <v>5</v>
      </c>
      <c r="DS35" s="251">
        <f>'ACTA REPORTE 3ER TRI'!G436</f>
        <v>5</v>
      </c>
      <c r="DT35" s="251">
        <f>'ACTA REPORTE 3ER TRI'!L436</f>
        <v>5</v>
      </c>
      <c r="DU35" s="251">
        <f>'ACTA REPORTE 3ER TRI'!M436</f>
        <v>5</v>
      </c>
      <c r="DV35" s="520" t="str">
        <f>'ACTA REPORTE 3ER TRI'!N436</f>
        <v>C-</v>
      </c>
      <c r="DW35" s="251">
        <f>'ACTA REPORTE 3ER TRI'!T436</f>
        <v>5</v>
      </c>
      <c r="DX35" s="251">
        <f>'ACTA REPORTE 3ER TRI'!Y436</f>
        <v>5</v>
      </c>
      <c r="DY35" s="251">
        <f>'ACTA REPORTE 3ER TRI'!Z436</f>
        <v>5</v>
      </c>
      <c r="DZ35" s="521" t="str">
        <f>'ACTA REPORTE 3ER TRI'!AA436</f>
        <v>C-</v>
      </c>
      <c r="EA35" s="635">
        <f>'ACTA REPORTE 3ER TRI'!AB436</f>
        <v>5</v>
      </c>
      <c r="EB35" s="638">
        <f>'ACTA REPORTE 3ER TRI'!AC436</f>
        <v>5</v>
      </c>
      <c r="EC35" s="507" t="str">
        <f t="shared" si="52"/>
        <v>C-</v>
      </c>
      <c r="ED35" s="522">
        <f t="shared" si="53"/>
        <v>5</v>
      </c>
      <c r="EE35" s="285">
        <f t="shared" si="54"/>
        <v>5</v>
      </c>
      <c r="EF35" s="249">
        <f t="shared" si="55"/>
        <v>3.5</v>
      </c>
      <c r="EG35" s="251">
        <f t="shared" si="56"/>
        <v>1.5</v>
      </c>
      <c r="EH35" s="510" t="str">
        <f t="shared" si="57"/>
        <v>C-</v>
      </c>
      <c r="EI35" s="641">
        <f t="shared" si="89"/>
        <v>5</v>
      </c>
      <c r="EJ35" s="251">
        <f>'ACTA REPORTE 3ER TRI'!G493</f>
        <v>5</v>
      </c>
      <c r="EK35" s="251">
        <f>'ACTA REPORTE 3ER TRI'!L493</f>
        <v>5</v>
      </c>
      <c r="EL35" s="251">
        <f>'ACTA REPORTE 3ER TRI'!M493</f>
        <v>5</v>
      </c>
      <c r="EM35" s="520" t="str">
        <f>'ACTA REPORTE 3ER TRI'!N493</f>
        <v>C-</v>
      </c>
      <c r="EN35" s="251">
        <f>'ACTA REPORTE 3ER TRI'!T493</f>
        <v>5</v>
      </c>
      <c r="EO35" s="251">
        <f>'ACTA REPORTE 3ER TRI'!Y493</f>
        <v>5</v>
      </c>
      <c r="EP35" s="251">
        <f>'ACTA REPORTE 3ER TRI'!Z493</f>
        <v>5</v>
      </c>
      <c r="EQ35" s="521" t="str">
        <f>'ACTA REPORTE 3ER TRI'!AA493</f>
        <v>C-</v>
      </c>
      <c r="ER35" s="635">
        <f>'ACTA REPORTE 3ER TRI'!AB493</f>
        <v>5</v>
      </c>
      <c r="ES35" s="427">
        <f>'ACTA REPORTE 3ER TRI'!AC493</f>
        <v>5</v>
      </c>
      <c r="ET35" s="507" t="str">
        <f t="shared" si="59"/>
        <v>C-</v>
      </c>
      <c r="EU35" s="522">
        <f t="shared" si="60"/>
        <v>5</v>
      </c>
      <c r="EV35" s="285">
        <f t="shared" si="61"/>
        <v>5</v>
      </c>
      <c r="EW35" s="249">
        <f t="shared" si="62"/>
        <v>3.5</v>
      </c>
      <c r="EX35" s="251">
        <f t="shared" si="63"/>
        <v>1.5</v>
      </c>
      <c r="EY35" s="510" t="str">
        <f t="shared" si="64"/>
        <v>C-</v>
      </c>
      <c r="EZ35" s="641">
        <f t="shared" si="90"/>
        <v>5</v>
      </c>
      <c r="FA35" s="503" t="str">
        <f t="shared" si="66"/>
        <v>C-</v>
      </c>
      <c r="FB35" s="645">
        <f t="shared" si="67"/>
        <v>5</v>
      </c>
      <c r="FC35" s="503" t="str">
        <f t="shared" si="68"/>
        <v>C-</v>
      </c>
      <c r="FD35" s="550">
        <f t="shared" si="0"/>
        <v>5</v>
      </c>
      <c r="FE35" s="564"/>
      <c r="FF35" s="565"/>
      <c r="FG35" s="566" t="str">
        <f t="shared" si="81"/>
        <v>N</v>
      </c>
      <c r="FH35" s="567"/>
      <c r="FI35" s="567"/>
      <c r="FJ35" s="566" t="str">
        <f t="shared" si="69"/>
        <v>N</v>
      </c>
      <c r="FK35" s="567"/>
      <c r="FL35" s="567"/>
      <c r="FM35" s="566" t="str">
        <f t="shared" si="70"/>
        <v>N</v>
      </c>
      <c r="FN35" s="568" t="str">
        <f t="shared" si="71"/>
        <v>N</v>
      </c>
      <c r="FO35" s="572"/>
      <c r="FP35" s="558"/>
      <c r="FQ35" s="558"/>
      <c r="FR35" s="559"/>
      <c r="FS35" s="559"/>
      <c r="FT35" s="560"/>
      <c r="FU35" s="569">
        <f t="shared" si="72"/>
        <v>0</v>
      </c>
      <c r="FV35" s="569">
        <f t="shared" si="73"/>
        <v>0</v>
      </c>
      <c r="FW35" s="569">
        <f t="shared" si="73"/>
        <v>0</v>
      </c>
      <c r="FX35" s="570">
        <f t="shared" si="74"/>
        <v>75</v>
      </c>
      <c r="FY35" s="571">
        <v>75</v>
      </c>
      <c r="FZ35" s="572"/>
      <c r="GA35" s="558"/>
      <c r="GB35" s="558"/>
      <c r="GC35" s="559"/>
      <c r="GD35" s="559"/>
      <c r="GE35" s="560"/>
      <c r="GF35" s="598">
        <f t="shared" si="75"/>
        <v>0</v>
      </c>
      <c r="GG35" s="598">
        <f t="shared" si="76"/>
        <v>0</v>
      </c>
      <c r="GH35" s="558">
        <f t="shared" si="76"/>
        <v>0</v>
      </c>
      <c r="GI35" s="599">
        <f t="shared" si="1"/>
        <v>58</v>
      </c>
      <c r="GJ35" s="600">
        <v>58</v>
      </c>
      <c r="GK35" s="572"/>
      <c r="GL35" s="558"/>
      <c r="GM35" s="558"/>
      <c r="GN35" s="559"/>
      <c r="GO35" s="559"/>
      <c r="GP35" s="560"/>
      <c r="GQ35" s="598">
        <f t="shared" si="77"/>
        <v>0</v>
      </c>
      <c r="GR35" s="598">
        <f t="shared" si="77"/>
        <v>0</v>
      </c>
      <c r="GS35" s="558">
        <f t="shared" si="77"/>
        <v>0</v>
      </c>
      <c r="GT35" s="601">
        <f t="shared" si="2"/>
        <v>67</v>
      </c>
      <c r="GU35" s="600">
        <v>67</v>
      </c>
      <c r="GV35" s="602">
        <f t="shared" si="3"/>
        <v>0</v>
      </c>
      <c r="GW35" s="603">
        <f t="shared" si="78"/>
        <v>200</v>
      </c>
      <c r="GX35" s="597">
        <f t="shared" si="79"/>
        <v>200</v>
      </c>
      <c r="GY35" s="49"/>
      <c r="GZ35" s="34"/>
      <c r="HA35" s="34"/>
      <c r="HB35" s="34"/>
    </row>
    <row r="36" spans="1:210" s="42" customFormat="1" ht="60" customHeight="1" x14ac:dyDescent="1.1000000000000001">
      <c r="A36" s="41"/>
      <c r="B36" s="536">
        <v>26</v>
      </c>
      <c r="C36" s="61">
        <f>DATOS!F33</f>
        <v>0</v>
      </c>
      <c r="D36" s="249">
        <f>'ACTA REPORTE 3ER TRI'!G38</f>
        <v>4</v>
      </c>
      <c r="E36" s="251">
        <f>'ACTA REPORTE 3ER TRI'!L38</f>
        <v>4</v>
      </c>
      <c r="F36" s="251">
        <f>'ACTA REPORTE 3ER TRI'!M38</f>
        <v>4</v>
      </c>
      <c r="G36" s="520" t="str">
        <f>'ACTA REPORTE 3ER TRI'!N38</f>
        <v>D+</v>
      </c>
      <c r="H36" s="251">
        <f>'ACTA REPORTE 3ER TRI'!T38</f>
        <v>4</v>
      </c>
      <c r="I36" s="251">
        <f>'ACTA REPORTE 3ER TRI'!Y38</f>
        <v>4</v>
      </c>
      <c r="J36" s="251">
        <f>'ACTA REPORTE 3ER TRI'!Z38</f>
        <v>4</v>
      </c>
      <c r="K36" s="521" t="str">
        <f>'ACTA REPORTE 3ER TRI'!AA38</f>
        <v>D+</v>
      </c>
      <c r="L36" s="635">
        <f>'ACTA REPORTE 3ER TRI'!AB38</f>
        <v>4</v>
      </c>
      <c r="M36" s="427">
        <f>'ACTA REPORTE 3ER TRI'!AC38</f>
        <v>4</v>
      </c>
      <c r="N36" s="507" t="str">
        <f t="shared" si="4"/>
        <v>D+</v>
      </c>
      <c r="O36" s="522">
        <f t="shared" si="5"/>
        <v>4</v>
      </c>
      <c r="P36" s="285">
        <f t="shared" si="6"/>
        <v>4</v>
      </c>
      <c r="Q36" s="249">
        <f t="shared" si="7"/>
        <v>2.8</v>
      </c>
      <c r="R36" s="251">
        <f t="shared" si="8"/>
        <v>1.2</v>
      </c>
      <c r="S36" s="510" t="str">
        <f t="shared" si="9"/>
        <v>D+</v>
      </c>
      <c r="T36" s="641">
        <f t="shared" si="82"/>
        <v>4</v>
      </c>
      <c r="U36" s="251">
        <f>'ACTA REPORTE 3ER TRI'!G95</f>
        <v>4</v>
      </c>
      <c r="V36" s="251">
        <f>'ACTA REPORTE 3ER TRI'!L95</f>
        <v>4</v>
      </c>
      <c r="W36" s="251">
        <f>'ACTA REPORTE 3ER TRI'!M95</f>
        <v>4</v>
      </c>
      <c r="X36" s="520" t="str">
        <f>'ACTA REPORTE 3ER TRI'!N95</f>
        <v>D+</v>
      </c>
      <c r="Y36" s="251">
        <f>'ACTA REPORTE 3ER TRI'!T95</f>
        <v>4</v>
      </c>
      <c r="Z36" s="251">
        <f>'ACTA REPORTE 3ER TRI'!Y95</f>
        <v>4</v>
      </c>
      <c r="AA36" s="251">
        <f>'ACTA REPORTE 3ER TRI'!Z95</f>
        <v>4</v>
      </c>
      <c r="AB36" s="521" t="str">
        <f>'ACTA REPORTE 3ER TRI'!AA95</f>
        <v>D+</v>
      </c>
      <c r="AC36" s="635">
        <f>'ACTA REPORTE 3ER TRI'!AB95</f>
        <v>4</v>
      </c>
      <c r="AD36" s="638">
        <f>'ACTA REPORTE 3ER TRI'!AC95</f>
        <v>4</v>
      </c>
      <c r="AE36" s="507" t="str">
        <f t="shared" si="11"/>
        <v>D+</v>
      </c>
      <c r="AF36" s="522">
        <f t="shared" si="12"/>
        <v>4</v>
      </c>
      <c r="AG36" s="285">
        <f t="shared" si="13"/>
        <v>4</v>
      </c>
      <c r="AH36" s="249">
        <f t="shared" si="14"/>
        <v>2.8</v>
      </c>
      <c r="AI36" s="251">
        <f t="shared" si="15"/>
        <v>1.2</v>
      </c>
      <c r="AJ36" s="510" t="str">
        <f t="shared" si="16"/>
        <v>D+</v>
      </c>
      <c r="AK36" s="641">
        <f t="shared" si="83"/>
        <v>4</v>
      </c>
      <c r="AL36" s="251">
        <f>'ACTA REPORTE 3ER TRI'!G152</f>
        <v>4</v>
      </c>
      <c r="AM36" s="251">
        <f>'ACTA REPORTE 3ER TRI'!L152</f>
        <v>4</v>
      </c>
      <c r="AN36" s="251">
        <f>'ACTA REPORTE 3ER TRI'!M152</f>
        <v>4</v>
      </c>
      <c r="AO36" s="520" t="str">
        <f>'ACTA REPORTE 3ER TRI'!N152</f>
        <v>D+</v>
      </c>
      <c r="AP36" s="251">
        <f>'ACTA REPORTE 3ER TRI'!T152</f>
        <v>4</v>
      </c>
      <c r="AQ36" s="251">
        <f>'ACTA REPORTE 3ER TRI'!Y152</f>
        <v>4</v>
      </c>
      <c r="AR36" s="251">
        <f>'ACTA REPORTE 3ER TRI'!Z152</f>
        <v>4</v>
      </c>
      <c r="AS36" s="521" t="str">
        <f>'ACTA REPORTE 3ER TRI'!AA152</f>
        <v>D+</v>
      </c>
      <c r="AT36" s="635">
        <f>'ACTA REPORTE 3ER TRI'!AB152</f>
        <v>4</v>
      </c>
      <c r="AU36" s="427">
        <f>'ACTA REPORTE 3ER TRI'!AB152</f>
        <v>4</v>
      </c>
      <c r="AV36" s="507" t="str">
        <f t="shared" si="18"/>
        <v>D+</v>
      </c>
      <c r="AW36" s="522">
        <f t="shared" si="80"/>
        <v>4</v>
      </c>
      <c r="AX36" s="285">
        <f t="shared" si="19"/>
        <v>4</v>
      </c>
      <c r="AY36" s="249">
        <f t="shared" si="20"/>
        <v>2.8</v>
      </c>
      <c r="AZ36" s="251">
        <f t="shared" si="21"/>
        <v>1.2</v>
      </c>
      <c r="BA36" s="510" t="str">
        <f t="shared" si="22"/>
        <v>D+</v>
      </c>
      <c r="BB36" s="641">
        <f t="shared" si="84"/>
        <v>4</v>
      </c>
      <c r="BC36" s="251">
        <f>'ACTA REPORTE 3ER TRI'!G209</f>
        <v>4</v>
      </c>
      <c r="BD36" s="251">
        <f>'ACTA REPORTE 3ER TRI'!L209</f>
        <v>4</v>
      </c>
      <c r="BE36" s="251">
        <f>'ACTA REPORTE 3ER TRI'!M209</f>
        <v>4</v>
      </c>
      <c r="BF36" s="520" t="str">
        <f>'ACTA REPORTE 3ER TRI'!N209</f>
        <v>D+</v>
      </c>
      <c r="BG36" s="251">
        <f>'ACTA REPORTE 3ER TRI'!T209</f>
        <v>4</v>
      </c>
      <c r="BH36" s="251">
        <f>'ACTA REPORTE 3ER TRI'!Y209</f>
        <v>4</v>
      </c>
      <c r="BI36" s="251">
        <f>'ACTA REPORTE 3ER TRI'!Z209</f>
        <v>4</v>
      </c>
      <c r="BJ36" s="521" t="str">
        <f>'ACTA REPORTE 3ER TRI'!AA209</f>
        <v>D+</v>
      </c>
      <c r="BK36" s="635">
        <f>'ACTA REPORTE 3ER TRI'!AB209</f>
        <v>4</v>
      </c>
      <c r="BL36" s="427">
        <f>'ACTA REPORTE 3ER TRI'!AC209</f>
        <v>4</v>
      </c>
      <c r="BM36" s="507" t="str">
        <f t="shared" si="24"/>
        <v>D+</v>
      </c>
      <c r="BN36" s="522">
        <f t="shared" si="25"/>
        <v>4</v>
      </c>
      <c r="BO36" s="285">
        <f t="shared" si="26"/>
        <v>4</v>
      </c>
      <c r="BP36" s="249">
        <f t="shared" si="27"/>
        <v>2.8</v>
      </c>
      <c r="BQ36" s="251">
        <f t="shared" si="28"/>
        <v>1.2</v>
      </c>
      <c r="BR36" s="510" t="str">
        <f t="shared" si="29"/>
        <v>D+</v>
      </c>
      <c r="BS36" s="641">
        <f t="shared" si="85"/>
        <v>4</v>
      </c>
      <c r="BT36" s="251">
        <f>'ACTA REPORTE 3ER TRI'!G266</f>
        <v>4</v>
      </c>
      <c r="BU36" s="251">
        <f>'ACTA REPORTE 3ER TRI'!L266</f>
        <v>4</v>
      </c>
      <c r="BV36" s="251">
        <f>'ACTA REPORTE 3ER TRI'!M266</f>
        <v>4</v>
      </c>
      <c r="BW36" s="520" t="str">
        <f>'ACTA REPORTE 3ER TRI'!N266</f>
        <v>D+</v>
      </c>
      <c r="BX36" s="251">
        <f>'ACTA REPORTE 3ER TRI'!T266</f>
        <v>4</v>
      </c>
      <c r="BY36" s="251">
        <f>'ACTA REPORTE 3ER TRI'!Y266</f>
        <v>4</v>
      </c>
      <c r="BZ36" s="251">
        <f>'ACTA REPORTE 3ER TRI'!Z266</f>
        <v>4</v>
      </c>
      <c r="CA36" s="521" t="str">
        <f>'ACTA REPORTE 3ER TRI'!AA266</f>
        <v>D+</v>
      </c>
      <c r="CB36" s="635">
        <f>'ACTA REPORTE 3ER TRI'!AB266</f>
        <v>4</v>
      </c>
      <c r="CC36" s="427">
        <f>'ACTA REPORTE 3ER TRI'!AC266</f>
        <v>4</v>
      </c>
      <c r="CD36" s="507" t="str">
        <f t="shared" si="31"/>
        <v>D+</v>
      </c>
      <c r="CE36" s="522">
        <f t="shared" si="32"/>
        <v>4</v>
      </c>
      <c r="CF36" s="285">
        <f t="shared" si="33"/>
        <v>4</v>
      </c>
      <c r="CG36" s="249">
        <f t="shared" si="34"/>
        <v>2.8</v>
      </c>
      <c r="CH36" s="251">
        <f t="shared" si="35"/>
        <v>1.2</v>
      </c>
      <c r="CI36" s="510" t="str">
        <f t="shared" si="36"/>
        <v>D+</v>
      </c>
      <c r="CJ36" s="641">
        <f t="shared" si="86"/>
        <v>4</v>
      </c>
      <c r="CK36" s="251">
        <f>'ACTA REPORTE 3ER TRI'!G323</f>
        <v>4</v>
      </c>
      <c r="CL36" s="251">
        <f>'ACTA REPORTE 3ER TRI'!L323</f>
        <v>4</v>
      </c>
      <c r="CM36" s="251">
        <f>'ACTA REPORTE 3ER TRI'!M323</f>
        <v>4</v>
      </c>
      <c r="CN36" s="520" t="str">
        <f>'ACTA REPORTE 3ER TRI'!N323</f>
        <v>D+</v>
      </c>
      <c r="CO36" s="251">
        <f>'ACTA REPORTE 3ER TRI'!T323</f>
        <v>4</v>
      </c>
      <c r="CP36" s="251">
        <f>'ACTA REPORTE 3ER TRI'!Y323</f>
        <v>4</v>
      </c>
      <c r="CQ36" s="251">
        <f>'ACTA REPORTE 3ER TRI'!Z323</f>
        <v>4</v>
      </c>
      <c r="CR36" s="521" t="str">
        <f>'ACTA REPORTE 3ER TRI'!AA323</f>
        <v>D+</v>
      </c>
      <c r="CS36" s="635">
        <f>'ACTA REPORTE 3ER TRI'!AB323</f>
        <v>4</v>
      </c>
      <c r="CT36" s="427">
        <f>'ACTA REPORTE 3ER TRI'!AC323</f>
        <v>4</v>
      </c>
      <c r="CU36" s="507" t="str">
        <f t="shared" si="38"/>
        <v>D+</v>
      </c>
      <c r="CV36" s="522">
        <f t="shared" si="39"/>
        <v>4</v>
      </c>
      <c r="CW36" s="285">
        <f t="shared" si="40"/>
        <v>4</v>
      </c>
      <c r="CX36" s="249">
        <f t="shared" si="41"/>
        <v>2.8</v>
      </c>
      <c r="CY36" s="251">
        <f t="shared" si="42"/>
        <v>1.2</v>
      </c>
      <c r="CZ36" s="510" t="str">
        <f t="shared" si="43"/>
        <v>D+</v>
      </c>
      <c r="DA36" s="641">
        <f t="shared" si="87"/>
        <v>4</v>
      </c>
      <c r="DB36" s="251">
        <f>'ACTA REPORTE 3ER TRI'!G380</f>
        <v>4</v>
      </c>
      <c r="DC36" s="251">
        <f>'ACTA REPORTE 3ER TRI'!L380</f>
        <v>4</v>
      </c>
      <c r="DD36" s="251">
        <f>'ACTA REPORTE 3ER TRI'!M380</f>
        <v>4</v>
      </c>
      <c r="DE36" s="520" t="str">
        <f>'ACTA REPORTE 3ER TRI'!N380</f>
        <v>D+</v>
      </c>
      <c r="DF36" s="251">
        <f>'ACTA REPORTE 3ER TRI'!T380</f>
        <v>4</v>
      </c>
      <c r="DG36" s="251">
        <f>'ACTA REPORTE 3ER TRI'!Y380</f>
        <v>4</v>
      </c>
      <c r="DH36" s="251">
        <f>'ACTA REPORTE 3ER TRI'!Z380</f>
        <v>4</v>
      </c>
      <c r="DI36" s="521" t="str">
        <f>'ACTA REPORTE 3ER TRI'!AA380</f>
        <v>D+</v>
      </c>
      <c r="DJ36" s="635">
        <f>'ACTA REPORTE 3ER TRI'!AB380</f>
        <v>4</v>
      </c>
      <c r="DK36" s="638">
        <f>'ACTA REPORTE 3ER TRI'!AC380</f>
        <v>4</v>
      </c>
      <c r="DL36" s="507" t="str">
        <f t="shared" si="45"/>
        <v>D+</v>
      </c>
      <c r="DM36" s="522">
        <f t="shared" si="46"/>
        <v>4</v>
      </c>
      <c r="DN36" s="285">
        <f t="shared" si="47"/>
        <v>4</v>
      </c>
      <c r="DO36" s="249">
        <f t="shared" si="48"/>
        <v>2.8</v>
      </c>
      <c r="DP36" s="251">
        <f t="shared" si="49"/>
        <v>1.2</v>
      </c>
      <c r="DQ36" s="510" t="str">
        <f t="shared" si="50"/>
        <v>D+</v>
      </c>
      <c r="DR36" s="641">
        <f t="shared" si="88"/>
        <v>4</v>
      </c>
      <c r="DS36" s="251">
        <f>'ACTA REPORTE 3ER TRI'!G437</f>
        <v>4</v>
      </c>
      <c r="DT36" s="251">
        <f>'ACTA REPORTE 3ER TRI'!L437</f>
        <v>4</v>
      </c>
      <c r="DU36" s="251">
        <f>'ACTA REPORTE 3ER TRI'!M437</f>
        <v>4</v>
      </c>
      <c r="DV36" s="520" t="str">
        <f>'ACTA REPORTE 3ER TRI'!N437</f>
        <v>D+</v>
      </c>
      <c r="DW36" s="251">
        <f>'ACTA REPORTE 3ER TRI'!T437</f>
        <v>4</v>
      </c>
      <c r="DX36" s="251">
        <f>'ACTA REPORTE 3ER TRI'!Y437</f>
        <v>4</v>
      </c>
      <c r="DY36" s="251">
        <f>'ACTA REPORTE 3ER TRI'!Z437</f>
        <v>4</v>
      </c>
      <c r="DZ36" s="521" t="str">
        <f>'ACTA REPORTE 3ER TRI'!AA437</f>
        <v>D+</v>
      </c>
      <c r="EA36" s="635">
        <f>'ACTA REPORTE 3ER TRI'!AB437</f>
        <v>4</v>
      </c>
      <c r="EB36" s="638">
        <f>'ACTA REPORTE 3ER TRI'!AC437</f>
        <v>4</v>
      </c>
      <c r="EC36" s="507" t="str">
        <f t="shared" si="52"/>
        <v>D+</v>
      </c>
      <c r="ED36" s="522">
        <f t="shared" si="53"/>
        <v>4</v>
      </c>
      <c r="EE36" s="285">
        <f t="shared" si="54"/>
        <v>4</v>
      </c>
      <c r="EF36" s="249">
        <f t="shared" si="55"/>
        <v>2.8</v>
      </c>
      <c r="EG36" s="251">
        <f t="shared" si="56"/>
        <v>1.2</v>
      </c>
      <c r="EH36" s="510" t="str">
        <f t="shared" si="57"/>
        <v>D+</v>
      </c>
      <c r="EI36" s="641">
        <f t="shared" si="89"/>
        <v>4</v>
      </c>
      <c r="EJ36" s="251">
        <f>'ACTA REPORTE 3ER TRI'!G494</f>
        <v>4</v>
      </c>
      <c r="EK36" s="251">
        <f>'ACTA REPORTE 3ER TRI'!L494</f>
        <v>4</v>
      </c>
      <c r="EL36" s="251">
        <f>'ACTA REPORTE 3ER TRI'!M494</f>
        <v>4</v>
      </c>
      <c r="EM36" s="520" t="str">
        <f>'ACTA REPORTE 3ER TRI'!N494</f>
        <v>D+</v>
      </c>
      <c r="EN36" s="251">
        <f>'ACTA REPORTE 3ER TRI'!T494</f>
        <v>4</v>
      </c>
      <c r="EO36" s="251">
        <f>'ACTA REPORTE 3ER TRI'!Y494</f>
        <v>4</v>
      </c>
      <c r="EP36" s="251">
        <f>'ACTA REPORTE 3ER TRI'!Z494</f>
        <v>4</v>
      </c>
      <c r="EQ36" s="521" t="str">
        <f>'ACTA REPORTE 3ER TRI'!AA494</f>
        <v>D+</v>
      </c>
      <c r="ER36" s="635">
        <f>'ACTA REPORTE 3ER TRI'!AB494</f>
        <v>4</v>
      </c>
      <c r="ES36" s="427">
        <f>'ACTA REPORTE 3ER TRI'!AC494</f>
        <v>4</v>
      </c>
      <c r="ET36" s="507" t="str">
        <f t="shared" si="59"/>
        <v>D+</v>
      </c>
      <c r="EU36" s="522">
        <f t="shared" si="60"/>
        <v>4</v>
      </c>
      <c r="EV36" s="285">
        <f t="shared" si="61"/>
        <v>4</v>
      </c>
      <c r="EW36" s="249">
        <f t="shared" si="62"/>
        <v>2.8</v>
      </c>
      <c r="EX36" s="251">
        <f t="shared" si="63"/>
        <v>1.2</v>
      </c>
      <c r="EY36" s="510" t="str">
        <f t="shared" si="64"/>
        <v>D+</v>
      </c>
      <c r="EZ36" s="641">
        <f t="shared" si="90"/>
        <v>4</v>
      </c>
      <c r="FA36" s="503" t="str">
        <f t="shared" si="66"/>
        <v>D+</v>
      </c>
      <c r="FB36" s="645">
        <f t="shared" si="67"/>
        <v>4</v>
      </c>
      <c r="FC36" s="503" t="str">
        <f t="shared" si="68"/>
        <v>D+</v>
      </c>
      <c r="FD36" s="550">
        <f t="shared" si="0"/>
        <v>4</v>
      </c>
      <c r="FE36" s="564"/>
      <c r="FF36" s="565"/>
      <c r="FG36" s="566" t="str">
        <f t="shared" si="81"/>
        <v>N</v>
      </c>
      <c r="FH36" s="567"/>
      <c r="FI36" s="567"/>
      <c r="FJ36" s="566" t="str">
        <f t="shared" si="69"/>
        <v>N</v>
      </c>
      <c r="FK36" s="567"/>
      <c r="FL36" s="567"/>
      <c r="FM36" s="566" t="str">
        <f t="shared" si="70"/>
        <v>N</v>
      </c>
      <c r="FN36" s="568" t="str">
        <f t="shared" si="71"/>
        <v>N</v>
      </c>
      <c r="FO36" s="572"/>
      <c r="FP36" s="558"/>
      <c r="FQ36" s="558"/>
      <c r="FR36" s="559"/>
      <c r="FS36" s="559"/>
      <c r="FT36" s="560"/>
      <c r="FU36" s="569">
        <f t="shared" si="72"/>
        <v>0</v>
      </c>
      <c r="FV36" s="569">
        <f t="shared" si="73"/>
        <v>0</v>
      </c>
      <c r="FW36" s="569">
        <f t="shared" si="73"/>
        <v>0</v>
      </c>
      <c r="FX36" s="570">
        <f t="shared" si="74"/>
        <v>75</v>
      </c>
      <c r="FY36" s="571">
        <v>75</v>
      </c>
      <c r="FZ36" s="572"/>
      <c r="GA36" s="558"/>
      <c r="GB36" s="558"/>
      <c r="GC36" s="559"/>
      <c r="GD36" s="559"/>
      <c r="GE36" s="560"/>
      <c r="GF36" s="598">
        <f t="shared" si="75"/>
        <v>0</v>
      </c>
      <c r="GG36" s="598">
        <f t="shared" si="76"/>
        <v>0</v>
      </c>
      <c r="GH36" s="558">
        <f t="shared" si="76"/>
        <v>0</v>
      </c>
      <c r="GI36" s="599">
        <f t="shared" si="1"/>
        <v>58</v>
      </c>
      <c r="GJ36" s="600">
        <v>58</v>
      </c>
      <c r="GK36" s="572"/>
      <c r="GL36" s="558"/>
      <c r="GM36" s="558"/>
      <c r="GN36" s="559"/>
      <c r="GO36" s="559"/>
      <c r="GP36" s="560"/>
      <c r="GQ36" s="598">
        <f t="shared" si="77"/>
        <v>0</v>
      </c>
      <c r="GR36" s="598">
        <f t="shared" si="77"/>
        <v>0</v>
      </c>
      <c r="GS36" s="558">
        <f t="shared" si="77"/>
        <v>0</v>
      </c>
      <c r="GT36" s="601">
        <f t="shared" si="2"/>
        <v>67</v>
      </c>
      <c r="GU36" s="600">
        <v>67</v>
      </c>
      <c r="GV36" s="602">
        <f t="shared" si="3"/>
        <v>0</v>
      </c>
      <c r="GW36" s="603">
        <f t="shared" si="78"/>
        <v>200</v>
      </c>
      <c r="GX36" s="597">
        <f t="shared" si="79"/>
        <v>200</v>
      </c>
      <c r="GY36" s="49"/>
      <c r="GZ36" s="34"/>
      <c r="HA36" s="34"/>
      <c r="HB36" s="34"/>
    </row>
    <row r="37" spans="1:210" s="42" customFormat="1" ht="60" customHeight="1" x14ac:dyDescent="1.1000000000000001">
      <c r="A37" s="41"/>
      <c r="B37" s="536">
        <v>27</v>
      </c>
      <c r="C37" s="61">
        <f>DATOS!F34</f>
        <v>0</v>
      </c>
      <c r="D37" s="249">
        <f>'ACTA REPORTE 3ER TRI'!G39</f>
        <v>4</v>
      </c>
      <c r="E37" s="251">
        <f>'ACTA REPORTE 3ER TRI'!L39</f>
        <v>4</v>
      </c>
      <c r="F37" s="251">
        <f>'ACTA REPORTE 3ER TRI'!M39</f>
        <v>4</v>
      </c>
      <c r="G37" s="520" t="str">
        <f>'ACTA REPORTE 3ER TRI'!N39</f>
        <v>D+</v>
      </c>
      <c r="H37" s="251">
        <f>'ACTA REPORTE 3ER TRI'!T39</f>
        <v>4</v>
      </c>
      <c r="I37" s="251">
        <f>'ACTA REPORTE 3ER TRI'!Y39</f>
        <v>4</v>
      </c>
      <c r="J37" s="251">
        <f>'ACTA REPORTE 3ER TRI'!Z39</f>
        <v>4</v>
      </c>
      <c r="K37" s="521" t="str">
        <f>'ACTA REPORTE 3ER TRI'!AA39</f>
        <v>D+</v>
      </c>
      <c r="L37" s="635">
        <f>'ACTA REPORTE 3ER TRI'!AB39</f>
        <v>4</v>
      </c>
      <c r="M37" s="427">
        <f>'ACTA REPORTE 3ER TRI'!AC39</f>
        <v>4</v>
      </c>
      <c r="N37" s="507" t="str">
        <f t="shared" si="4"/>
        <v>D+</v>
      </c>
      <c r="O37" s="522">
        <f t="shared" si="5"/>
        <v>4</v>
      </c>
      <c r="P37" s="285">
        <f t="shared" si="6"/>
        <v>4</v>
      </c>
      <c r="Q37" s="249">
        <f t="shared" si="7"/>
        <v>2.8</v>
      </c>
      <c r="R37" s="251">
        <f t="shared" si="8"/>
        <v>1.2</v>
      </c>
      <c r="S37" s="510" t="str">
        <f t="shared" si="9"/>
        <v>D+</v>
      </c>
      <c r="T37" s="641">
        <f t="shared" si="82"/>
        <v>4</v>
      </c>
      <c r="U37" s="251">
        <f>'ACTA REPORTE 3ER TRI'!G96</f>
        <v>4</v>
      </c>
      <c r="V37" s="251">
        <f>'ACTA REPORTE 3ER TRI'!L96</f>
        <v>4</v>
      </c>
      <c r="W37" s="251">
        <f>'ACTA REPORTE 3ER TRI'!M96</f>
        <v>4</v>
      </c>
      <c r="X37" s="520" t="str">
        <f>'ACTA REPORTE 3ER TRI'!N96</f>
        <v>D+</v>
      </c>
      <c r="Y37" s="251">
        <f>'ACTA REPORTE 3ER TRI'!T96</f>
        <v>4</v>
      </c>
      <c r="Z37" s="251">
        <f>'ACTA REPORTE 3ER TRI'!Y96</f>
        <v>4</v>
      </c>
      <c r="AA37" s="251">
        <f>'ACTA REPORTE 3ER TRI'!Z96</f>
        <v>4</v>
      </c>
      <c r="AB37" s="521" t="str">
        <f>'ACTA REPORTE 3ER TRI'!AA96</f>
        <v>D+</v>
      </c>
      <c r="AC37" s="635">
        <f>'ACTA REPORTE 3ER TRI'!AB96</f>
        <v>4</v>
      </c>
      <c r="AD37" s="638">
        <f>'ACTA REPORTE 3ER TRI'!AC96</f>
        <v>4</v>
      </c>
      <c r="AE37" s="507" t="str">
        <f t="shared" si="11"/>
        <v>D+</v>
      </c>
      <c r="AF37" s="522">
        <f t="shared" si="12"/>
        <v>4</v>
      </c>
      <c r="AG37" s="285">
        <f t="shared" si="13"/>
        <v>4</v>
      </c>
      <c r="AH37" s="249">
        <f t="shared" si="14"/>
        <v>2.8</v>
      </c>
      <c r="AI37" s="251">
        <f t="shared" si="15"/>
        <v>1.2</v>
      </c>
      <c r="AJ37" s="510" t="str">
        <f t="shared" si="16"/>
        <v>D+</v>
      </c>
      <c r="AK37" s="641">
        <f t="shared" si="83"/>
        <v>4</v>
      </c>
      <c r="AL37" s="251">
        <f>'ACTA REPORTE 3ER TRI'!G153</f>
        <v>4</v>
      </c>
      <c r="AM37" s="251">
        <f>'ACTA REPORTE 3ER TRI'!L153</f>
        <v>4</v>
      </c>
      <c r="AN37" s="251">
        <f>'ACTA REPORTE 3ER TRI'!M153</f>
        <v>4</v>
      </c>
      <c r="AO37" s="520" t="str">
        <f>'ACTA REPORTE 3ER TRI'!N153</f>
        <v>D+</v>
      </c>
      <c r="AP37" s="251">
        <f>'ACTA REPORTE 3ER TRI'!T153</f>
        <v>4</v>
      </c>
      <c r="AQ37" s="251">
        <f>'ACTA REPORTE 3ER TRI'!Y153</f>
        <v>4</v>
      </c>
      <c r="AR37" s="251">
        <f>'ACTA REPORTE 3ER TRI'!Z153</f>
        <v>4</v>
      </c>
      <c r="AS37" s="521" t="str">
        <f>'ACTA REPORTE 3ER TRI'!AA153</f>
        <v>D+</v>
      </c>
      <c r="AT37" s="635">
        <f>'ACTA REPORTE 3ER TRI'!AB153</f>
        <v>4</v>
      </c>
      <c r="AU37" s="427">
        <f>'ACTA REPORTE 3ER TRI'!AB153</f>
        <v>4</v>
      </c>
      <c r="AV37" s="507" t="str">
        <f t="shared" si="18"/>
        <v>D+</v>
      </c>
      <c r="AW37" s="522">
        <f t="shared" si="80"/>
        <v>4</v>
      </c>
      <c r="AX37" s="285">
        <f t="shared" si="19"/>
        <v>4</v>
      </c>
      <c r="AY37" s="249">
        <f t="shared" si="20"/>
        <v>2.8</v>
      </c>
      <c r="AZ37" s="251">
        <f t="shared" si="21"/>
        <v>1.2</v>
      </c>
      <c r="BA37" s="510" t="str">
        <f t="shared" si="22"/>
        <v>D+</v>
      </c>
      <c r="BB37" s="641">
        <f t="shared" si="84"/>
        <v>4</v>
      </c>
      <c r="BC37" s="251">
        <f>'ACTA REPORTE 3ER TRI'!G210</f>
        <v>4</v>
      </c>
      <c r="BD37" s="251">
        <f>'ACTA REPORTE 3ER TRI'!L210</f>
        <v>4</v>
      </c>
      <c r="BE37" s="251">
        <f>'ACTA REPORTE 3ER TRI'!M210</f>
        <v>4</v>
      </c>
      <c r="BF37" s="520" t="str">
        <f>'ACTA REPORTE 3ER TRI'!N210</f>
        <v>D+</v>
      </c>
      <c r="BG37" s="251">
        <f>'ACTA REPORTE 3ER TRI'!T210</f>
        <v>4</v>
      </c>
      <c r="BH37" s="251">
        <f>'ACTA REPORTE 3ER TRI'!Y210</f>
        <v>4</v>
      </c>
      <c r="BI37" s="251">
        <f>'ACTA REPORTE 3ER TRI'!Z210</f>
        <v>4</v>
      </c>
      <c r="BJ37" s="521" t="str">
        <f>'ACTA REPORTE 3ER TRI'!AA210</f>
        <v>D+</v>
      </c>
      <c r="BK37" s="635">
        <f>'ACTA REPORTE 3ER TRI'!AB210</f>
        <v>4</v>
      </c>
      <c r="BL37" s="427">
        <f>'ACTA REPORTE 3ER TRI'!AC210</f>
        <v>4</v>
      </c>
      <c r="BM37" s="507" t="str">
        <f t="shared" si="24"/>
        <v>D+</v>
      </c>
      <c r="BN37" s="522">
        <f t="shared" si="25"/>
        <v>4</v>
      </c>
      <c r="BO37" s="285">
        <f t="shared" si="26"/>
        <v>4</v>
      </c>
      <c r="BP37" s="249">
        <f t="shared" si="27"/>
        <v>2.8</v>
      </c>
      <c r="BQ37" s="251">
        <f t="shared" si="28"/>
        <v>1.2</v>
      </c>
      <c r="BR37" s="510" t="str">
        <f t="shared" si="29"/>
        <v>D+</v>
      </c>
      <c r="BS37" s="641">
        <f t="shared" si="85"/>
        <v>4</v>
      </c>
      <c r="BT37" s="251">
        <f>'ACTA REPORTE 3ER TRI'!G267</f>
        <v>4</v>
      </c>
      <c r="BU37" s="251">
        <f>'ACTA REPORTE 3ER TRI'!L267</f>
        <v>4</v>
      </c>
      <c r="BV37" s="251">
        <f>'ACTA REPORTE 3ER TRI'!M267</f>
        <v>4</v>
      </c>
      <c r="BW37" s="520" t="str">
        <f>'ACTA REPORTE 3ER TRI'!N267</f>
        <v>D+</v>
      </c>
      <c r="BX37" s="251">
        <f>'ACTA REPORTE 3ER TRI'!T267</f>
        <v>4</v>
      </c>
      <c r="BY37" s="251">
        <f>'ACTA REPORTE 3ER TRI'!Y267</f>
        <v>4</v>
      </c>
      <c r="BZ37" s="251">
        <f>'ACTA REPORTE 3ER TRI'!Z267</f>
        <v>4</v>
      </c>
      <c r="CA37" s="521" t="str">
        <f>'ACTA REPORTE 3ER TRI'!AA267</f>
        <v>D+</v>
      </c>
      <c r="CB37" s="635">
        <f>'ACTA REPORTE 3ER TRI'!AB267</f>
        <v>4</v>
      </c>
      <c r="CC37" s="427">
        <f>'ACTA REPORTE 3ER TRI'!AC267</f>
        <v>4</v>
      </c>
      <c r="CD37" s="507" t="str">
        <f t="shared" si="31"/>
        <v>D+</v>
      </c>
      <c r="CE37" s="522">
        <f t="shared" si="32"/>
        <v>4</v>
      </c>
      <c r="CF37" s="285">
        <f t="shared" si="33"/>
        <v>4</v>
      </c>
      <c r="CG37" s="249">
        <f t="shared" si="34"/>
        <v>2.8</v>
      </c>
      <c r="CH37" s="251">
        <f t="shared" si="35"/>
        <v>1.2</v>
      </c>
      <c r="CI37" s="510" t="str">
        <f t="shared" si="36"/>
        <v>D+</v>
      </c>
      <c r="CJ37" s="641">
        <f t="shared" si="86"/>
        <v>4</v>
      </c>
      <c r="CK37" s="251">
        <f>'ACTA REPORTE 3ER TRI'!G324</f>
        <v>4</v>
      </c>
      <c r="CL37" s="251">
        <f>'ACTA REPORTE 3ER TRI'!L324</f>
        <v>4</v>
      </c>
      <c r="CM37" s="251">
        <f>'ACTA REPORTE 3ER TRI'!M324</f>
        <v>4</v>
      </c>
      <c r="CN37" s="520" t="str">
        <f>'ACTA REPORTE 3ER TRI'!N324</f>
        <v>D+</v>
      </c>
      <c r="CO37" s="251">
        <f>'ACTA REPORTE 3ER TRI'!T324</f>
        <v>4</v>
      </c>
      <c r="CP37" s="251">
        <f>'ACTA REPORTE 3ER TRI'!Y324</f>
        <v>4</v>
      </c>
      <c r="CQ37" s="251">
        <f>'ACTA REPORTE 3ER TRI'!Z324</f>
        <v>4</v>
      </c>
      <c r="CR37" s="521" t="str">
        <f>'ACTA REPORTE 3ER TRI'!AA324</f>
        <v>D+</v>
      </c>
      <c r="CS37" s="635">
        <f>'ACTA REPORTE 3ER TRI'!AB324</f>
        <v>4</v>
      </c>
      <c r="CT37" s="427">
        <f>'ACTA REPORTE 3ER TRI'!AC324</f>
        <v>4</v>
      </c>
      <c r="CU37" s="507" t="str">
        <f t="shared" si="38"/>
        <v>D+</v>
      </c>
      <c r="CV37" s="522">
        <f t="shared" si="39"/>
        <v>4</v>
      </c>
      <c r="CW37" s="285">
        <f t="shared" si="40"/>
        <v>4</v>
      </c>
      <c r="CX37" s="249">
        <f t="shared" si="41"/>
        <v>2.8</v>
      </c>
      <c r="CY37" s="251">
        <f t="shared" si="42"/>
        <v>1.2</v>
      </c>
      <c r="CZ37" s="510" t="str">
        <f t="shared" si="43"/>
        <v>D+</v>
      </c>
      <c r="DA37" s="641">
        <f t="shared" si="87"/>
        <v>4</v>
      </c>
      <c r="DB37" s="251">
        <f>'ACTA REPORTE 3ER TRI'!G381</f>
        <v>4</v>
      </c>
      <c r="DC37" s="251">
        <f>'ACTA REPORTE 3ER TRI'!L381</f>
        <v>4</v>
      </c>
      <c r="DD37" s="251">
        <f>'ACTA REPORTE 3ER TRI'!M381</f>
        <v>4</v>
      </c>
      <c r="DE37" s="520" t="str">
        <f>'ACTA REPORTE 3ER TRI'!N381</f>
        <v>D+</v>
      </c>
      <c r="DF37" s="251">
        <f>'ACTA REPORTE 3ER TRI'!T381</f>
        <v>4</v>
      </c>
      <c r="DG37" s="251">
        <f>'ACTA REPORTE 3ER TRI'!Y381</f>
        <v>4</v>
      </c>
      <c r="DH37" s="251">
        <f>'ACTA REPORTE 3ER TRI'!Z381</f>
        <v>4</v>
      </c>
      <c r="DI37" s="521" t="str">
        <f>'ACTA REPORTE 3ER TRI'!AA381</f>
        <v>D+</v>
      </c>
      <c r="DJ37" s="635">
        <f>'ACTA REPORTE 3ER TRI'!AB381</f>
        <v>4</v>
      </c>
      <c r="DK37" s="638">
        <f>'ACTA REPORTE 3ER TRI'!AC381</f>
        <v>4</v>
      </c>
      <c r="DL37" s="507" t="str">
        <f t="shared" si="45"/>
        <v>D+</v>
      </c>
      <c r="DM37" s="522">
        <f t="shared" si="46"/>
        <v>4</v>
      </c>
      <c r="DN37" s="285">
        <f t="shared" si="47"/>
        <v>4</v>
      </c>
      <c r="DO37" s="249">
        <f t="shared" si="48"/>
        <v>2.8</v>
      </c>
      <c r="DP37" s="251">
        <f t="shared" si="49"/>
        <v>1.2</v>
      </c>
      <c r="DQ37" s="510" t="str">
        <f t="shared" si="50"/>
        <v>D+</v>
      </c>
      <c r="DR37" s="641">
        <f t="shared" si="88"/>
        <v>4</v>
      </c>
      <c r="DS37" s="251">
        <f>'ACTA REPORTE 3ER TRI'!G438</f>
        <v>4</v>
      </c>
      <c r="DT37" s="251">
        <f>'ACTA REPORTE 3ER TRI'!L438</f>
        <v>4</v>
      </c>
      <c r="DU37" s="251">
        <f>'ACTA REPORTE 3ER TRI'!M438</f>
        <v>4</v>
      </c>
      <c r="DV37" s="520" t="str">
        <f>'ACTA REPORTE 3ER TRI'!N438</f>
        <v>D+</v>
      </c>
      <c r="DW37" s="251">
        <f>'ACTA REPORTE 3ER TRI'!T438</f>
        <v>4</v>
      </c>
      <c r="DX37" s="251">
        <f>'ACTA REPORTE 3ER TRI'!Y438</f>
        <v>4</v>
      </c>
      <c r="DY37" s="251">
        <f>'ACTA REPORTE 3ER TRI'!Z438</f>
        <v>4</v>
      </c>
      <c r="DZ37" s="521" t="str">
        <f>'ACTA REPORTE 3ER TRI'!AA438</f>
        <v>D+</v>
      </c>
      <c r="EA37" s="635">
        <f>'ACTA REPORTE 3ER TRI'!AB438</f>
        <v>4</v>
      </c>
      <c r="EB37" s="638">
        <f>'ACTA REPORTE 3ER TRI'!AC438</f>
        <v>4</v>
      </c>
      <c r="EC37" s="507" t="str">
        <f t="shared" si="52"/>
        <v>D+</v>
      </c>
      <c r="ED37" s="522">
        <f t="shared" si="53"/>
        <v>4</v>
      </c>
      <c r="EE37" s="285">
        <f t="shared" si="54"/>
        <v>4</v>
      </c>
      <c r="EF37" s="249">
        <f t="shared" si="55"/>
        <v>2.8</v>
      </c>
      <c r="EG37" s="251">
        <f t="shared" si="56"/>
        <v>1.2</v>
      </c>
      <c r="EH37" s="510" t="str">
        <f t="shared" si="57"/>
        <v>D+</v>
      </c>
      <c r="EI37" s="641">
        <f t="shared" si="89"/>
        <v>4</v>
      </c>
      <c r="EJ37" s="251">
        <f>'ACTA REPORTE 3ER TRI'!G495</f>
        <v>4</v>
      </c>
      <c r="EK37" s="251">
        <f>'ACTA REPORTE 3ER TRI'!L495</f>
        <v>4</v>
      </c>
      <c r="EL37" s="251">
        <f>'ACTA REPORTE 3ER TRI'!M495</f>
        <v>4</v>
      </c>
      <c r="EM37" s="520" t="str">
        <f>'ACTA REPORTE 3ER TRI'!N495</f>
        <v>D+</v>
      </c>
      <c r="EN37" s="251">
        <f>'ACTA REPORTE 3ER TRI'!T495</f>
        <v>4</v>
      </c>
      <c r="EO37" s="251">
        <f>'ACTA REPORTE 3ER TRI'!Y495</f>
        <v>4</v>
      </c>
      <c r="EP37" s="251">
        <f>'ACTA REPORTE 3ER TRI'!Z495</f>
        <v>4</v>
      </c>
      <c r="EQ37" s="521" t="str">
        <f>'ACTA REPORTE 3ER TRI'!AA495</f>
        <v>D+</v>
      </c>
      <c r="ER37" s="635">
        <f>'ACTA REPORTE 3ER TRI'!AB495</f>
        <v>4</v>
      </c>
      <c r="ES37" s="427">
        <f>'ACTA REPORTE 3ER TRI'!AC495</f>
        <v>4</v>
      </c>
      <c r="ET37" s="507" t="str">
        <f t="shared" si="59"/>
        <v>D+</v>
      </c>
      <c r="EU37" s="522">
        <f t="shared" si="60"/>
        <v>4</v>
      </c>
      <c r="EV37" s="285">
        <f t="shared" si="61"/>
        <v>4</v>
      </c>
      <c r="EW37" s="249">
        <f t="shared" si="62"/>
        <v>2.8</v>
      </c>
      <c r="EX37" s="251">
        <f t="shared" si="63"/>
        <v>1.2</v>
      </c>
      <c r="EY37" s="510" t="str">
        <f t="shared" si="64"/>
        <v>D+</v>
      </c>
      <c r="EZ37" s="641">
        <f t="shared" si="90"/>
        <v>4</v>
      </c>
      <c r="FA37" s="503" t="str">
        <f t="shared" si="66"/>
        <v>D+</v>
      </c>
      <c r="FB37" s="645">
        <f t="shared" si="67"/>
        <v>4</v>
      </c>
      <c r="FC37" s="503" t="str">
        <f t="shared" si="68"/>
        <v>D+</v>
      </c>
      <c r="FD37" s="550">
        <f t="shared" si="0"/>
        <v>4</v>
      </c>
      <c r="FE37" s="564"/>
      <c r="FF37" s="565"/>
      <c r="FG37" s="566" t="str">
        <f t="shared" si="81"/>
        <v>N</v>
      </c>
      <c r="FH37" s="567"/>
      <c r="FI37" s="567"/>
      <c r="FJ37" s="566" t="str">
        <f t="shared" si="69"/>
        <v>N</v>
      </c>
      <c r="FK37" s="567"/>
      <c r="FL37" s="567"/>
      <c r="FM37" s="566" t="str">
        <f t="shared" si="70"/>
        <v>N</v>
      </c>
      <c r="FN37" s="568" t="str">
        <f t="shared" si="71"/>
        <v>N</v>
      </c>
      <c r="FO37" s="572"/>
      <c r="FP37" s="558"/>
      <c r="FQ37" s="558"/>
      <c r="FR37" s="559"/>
      <c r="FS37" s="559"/>
      <c r="FT37" s="560"/>
      <c r="FU37" s="569">
        <f t="shared" si="72"/>
        <v>0</v>
      </c>
      <c r="FV37" s="569">
        <f t="shared" si="73"/>
        <v>0</v>
      </c>
      <c r="FW37" s="569">
        <f t="shared" si="73"/>
        <v>0</v>
      </c>
      <c r="FX37" s="570">
        <f t="shared" si="74"/>
        <v>75</v>
      </c>
      <c r="FY37" s="571">
        <v>75</v>
      </c>
      <c r="FZ37" s="572"/>
      <c r="GA37" s="558"/>
      <c r="GB37" s="558"/>
      <c r="GC37" s="559"/>
      <c r="GD37" s="559"/>
      <c r="GE37" s="560"/>
      <c r="GF37" s="598">
        <f t="shared" si="75"/>
        <v>0</v>
      </c>
      <c r="GG37" s="598">
        <f t="shared" si="76"/>
        <v>0</v>
      </c>
      <c r="GH37" s="558">
        <f t="shared" si="76"/>
        <v>0</v>
      </c>
      <c r="GI37" s="599">
        <f t="shared" si="1"/>
        <v>58</v>
      </c>
      <c r="GJ37" s="600">
        <v>58</v>
      </c>
      <c r="GK37" s="572"/>
      <c r="GL37" s="558"/>
      <c r="GM37" s="558"/>
      <c r="GN37" s="559"/>
      <c r="GO37" s="559"/>
      <c r="GP37" s="560"/>
      <c r="GQ37" s="598">
        <f t="shared" si="77"/>
        <v>0</v>
      </c>
      <c r="GR37" s="598">
        <f t="shared" si="77"/>
        <v>0</v>
      </c>
      <c r="GS37" s="558">
        <f t="shared" si="77"/>
        <v>0</v>
      </c>
      <c r="GT37" s="601">
        <f t="shared" si="2"/>
        <v>67</v>
      </c>
      <c r="GU37" s="600">
        <v>67</v>
      </c>
      <c r="GV37" s="602">
        <f t="shared" si="3"/>
        <v>0</v>
      </c>
      <c r="GW37" s="603">
        <f t="shared" si="78"/>
        <v>200</v>
      </c>
      <c r="GX37" s="597">
        <f t="shared" si="79"/>
        <v>200</v>
      </c>
      <c r="GY37" s="49"/>
      <c r="GZ37" s="34"/>
      <c r="HA37" s="34"/>
      <c r="HB37" s="34"/>
    </row>
    <row r="38" spans="1:210" s="42" customFormat="1" ht="60" customHeight="1" x14ac:dyDescent="1.1000000000000001">
      <c r="A38" s="41"/>
      <c r="B38" s="536">
        <v>28</v>
      </c>
      <c r="C38" s="61">
        <f>DATOS!F35</f>
        <v>0</v>
      </c>
      <c r="D38" s="249">
        <f>'ACTA REPORTE 3ER TRI'!G40</f>
        <v>4</v>
      </c>
      <c r="E38" s="251">
        <f>'ACTA REPORTE 3ER TRI'!L40</f>
        <v>4</v>
      </c>
      <c r="F38" s="251">
        <f>'ACTA REPORTE 3ER TRI'!M40</f>
        <v>4</v>
      </c>
      <c r="G38" s="520" t="str">
        <f>'ACTA REPORTE 3ER TRI'!N40</f>
        <v>D+</v>
      </c>
      <c r="H38" s="251">
        <f>'ACTA REPORTE 3ER TRI'!T40</f>
        <v>4</v>
      </c>
      <c r="I38" s="251">
        <f>'ACTA REPORTE 3ER TRI'!Y40</f>
        <v>4</v>
      </c>
      <c r="J38" s="251">
        <f>'ACTA REPORTE 3ER TRI'!Z40</f>
        <v>4</v>
      </c>
      <c r="K38" s="521" t="str">
        <f>'ACTA REPORTE 3ER TRI'!AA40</f>
        <v>D+</v>
      </c>
      <c r="L38" s="635">
        <f>'ACTA REPORTE 3ER TRI'!AB40</f>
        <v>4</v>
      </c>
      <c r="M38" s="427">
        <f>'ACTA REPORTE 3ER TRI'!AC40</f>
        <v>4</v>
      </c>
      <c r="N38" s="507" t="str">
        <f t="shared" si="4"/>
        <v>D+</v>
      </c>
      <c r="O38" s="522">
        <f t="shared" si="5"/>
        <v>4</v>
      </c>
      <c r="P38" s="285">
        <f t="shared" si="6"/>
        <v>4</v>
      </c>
      <c r="Q38" s="249">
        <f t="shared" si="7"/>
        <v>2.8</v>
      </c>
      <c r="R38" s="251">
        <f t="shared" si="8"/>
        <v>1.2</v>
      </c>
      <c r="S38" s="510" t="str">
        <f t="shared" si="9"/>
        <v>D+</v>
      </c>
      <c r="T38" s="641">
        <f t="shared" si="82"/>
        <v>4</v>
      </c>
      <c r="U38" s="251">
        <f>'ACTA REPORTE 3ER TRI'!G97</f>
        <v>4</v>
      </c>
      <c r="V38" s="251">
        <f>'ACTA REPORTE 3ER TRI'!L97</f>
        <v>4</v>
      </c>
      <c r="W38" s="251">
        <f>'ACTA REPORTE 3ER TRI'!M97</f>
        <v>4</v>
      </c>
      <c r="X38" s="520" t="str">
        <f>'ACTA REPORTE 3ER TRI'!N97</f>
        <v>D+</v>
      </c>
      <c r="Y38" s="251">
        <f>'ACTA REPORTE 3ER TRI'!T97</f>
        <v>4</v>
      </c>
      <c r="Z38" s="251">
        <f>'ACTA REPORTE 3ER TRI'!Y97</f>
        <v>4</v>
      </c>
      <c r="AA38" s="251">
        <f>'ACTA REPORTE 3ER TRI'!Z97</f>
        <v>4</v>
      </c>
      <c r="AB38" s="521" t="str">
        <f>'ACTA REPORTE 3ER TRI'!AA97</f>
        <v>D+</v>
      </c>
      <c r="AC38" s="635">
        <f>'ACTA REPORTE 3ER TRI'!AB97</f>
        <v>4</v>
      </c>
      <c r="AD38" s="638">
        <f>'ACTA REPORTE 3ER TRI'!AC97</f>
        <v>4</v>
      </c>
      <c r="AE38" s="507" t="str">
        <f t="shared" si="11"/>
        <v>D+</v>
      </c>
      <c r="AF38" s="522">
        <f t="shared" si="12"/>
        <v>4</v>
      </c>
      <c r="AG38" s="285">
        <f t="shared" si="13"/>
        <v>4</v>
      </c>
      <c r="AH38" s="249">
        <f t="shared" si="14"/>
        <v>2.8</v>
      </c>
      <c r="AI38" s="251">
        <f t="shared" si="15"/>
        <v>1.2</v>
      </c>
      <c r="AJ38" s="510" t="str">
        <f t="shared" si="16"/>
        <v>D+</v>
      </c>
      <c r="AK38" s="641">
        <f t="shared" si="83"/>
        <v>4</v>
      </c>
      <c r="AL38" s="251">
        <f>'ACTA REPORTE 3ER TRI'!G154</f>
        <v>4</v>
      </c>
      <c r="AM38" s="251">
        <f>'ACTA REPORTE 3ER TRI'!L154</f>
        <v>4</v>
      </c>
      <c r="AN38" s="251">
        <f>'ACTA REPORTE 3ER TRI'!M154</f>
        <v>4</v>
      </c>
      <c r="AO38" s="520" t="str">
        <f>'ACTA REPORTE 3ER TRI'!N154</f>
        <v>D+</v>
      </c>
      <c r="AP38" s="251">
        <f>'ACTA REPORTE 3ER TRI'!T154</f>
        <v>4</v>
      </c>
      <c r="AQ38" s="251">
        <f>'ACTA REPORTE 3ER TRI'!Y154</f>
        <v>4</v>
      </c>
      <c r="AR38" s="251">
        <f>'ACTA REPORTE 3ER TRI'!Z154</f>
        <v>4</v>
      </c>
      <c r="AS38" s="521" t="str">
        <f>'ACTA REPORTE 3ER TRI'!AA154</f>
        <v>D+</v>
      </c>
      <c r="AT38" s="635">
        <f>'ACTA REPORTE 3ER TRI'!AB154</f>
        <v>4</v>
      </c>
      <c r="AU38" s="427">
        <f>'ACTA REPORTE 3ER TRI'!AB154</f>
        <v>4</v>
      </c>
      <c r="AV38" s="507" t="str">
        <f t="shared" si="18"/>
        <v>D+</v>
      </c>
      <c r="AW38" s="522">
        <f t="shared" si="80"/>
        <v>4</v>
      </c>
      <c r="AX38" s="285">
        <f t="shared" si="19"/>
        <v>4</v>
      </c>
      <c r="AY38" s="249">
        <f t="shared" si="20"/>
        <v>2.8</v>
      </c>
      <c r="AZ38" s="251">
        <f t="shared" si="21"/>
        <v>1.2</v>
      </c>
      <c r="BA38" s="510" t="str">
        <f t="shared" si="22"/>
        <v>D+</v>
      </c>
      <c r="BB38" s="641">
        <f t="shared" si="84"/>
        <v>4</v>
      </c>
      <c r="BC38" s="251">
        <f>'ACTA REPORTE 3ER TRI'!G211</f>
        <v>4</v>
      </c>
      <c r="BD38" s="251">
        <f>'ACTA REPORTE 3ER TRI'!L211</f>
        <v>4</v>
      </c>
      <c r="BE38" s="251">
        <f>'ACTA REPORTE 3ER TRI'!M211</f>
        <v>4</v>
      </c>
      <c r="BF38" s="520" t="str">
        <f>'ACTA REPORTE 3ER TRI'!N211</f>
        <v>D+</v>
      </c>
      <c r="BG38" s="251">
        <f>'ACTA REPORTE 3ER TRI'!T211</f>
        <v>4</v>
      </c>
      <c r="BH38" s="251">
        <f>'ACTA REPORTE 3ER TRI'!Y211</f>
        <v>4</v>
      </c>
      <c r="BI38" s="251">
        <f>'ACTA REPORTE 3ER TRI'!Z211</f>
        <v>4</v>
      </c>
      <c r="BJ38" s="521" t="str">
        <f>'ACTA REPORTE 3ER TRI'!AA211</f>
        <v>D+</v>
      </c>
      <c r="BK38" s="635">
        <f>'ACTA REPORTE 3ER TRI'!AB211</f>
        <v>4</v>
      </c>
      <c r="BL38" s="427">
        <f>'ACTA REPORTE 3ER TRI'!AC211</f>
        <v>4</v>
      </c>
      <c r="BM38" s="507" t="str">
        <f t="shared" si="24"/>
        <v>D+</v>
      </c>
      <c r="BN38" s="522">
        <f t="shared" si="25"/>
        <v>4</v>
      </c>
      <c r="BO38" s="285">
        <f t="shared" si="26"/>
        <v>4</v>
      </c>
      <c r="BP38" s="249">
        <f t="shared" si="27"/>
        <v>2.8</v>
      </c>
      <c r="BQ38" s="251">
        <f t="shared" si="28"/>
        <v>1.2</v>
      </c>
      <c r="BR38" s="510" t="str">
        <f t="shared" si="29"/>
        <v>D+</v>
      </c>
      <c r="BS38" s="641">
        <f t="shared" si="85"/>
        <v>4</v>
      </c>
      <c r="BT38" s="251">
        <f>'ACTA REPORTE 3ER TRI'!G268</f>
        <v>4</v>
      </c>
      <c r="BU38" s="251">
        <f>'ACTA REPORTE 3ER TRI'!L268</f>
        <v>4</v>
      </c>
      <c r="BV38" s="251">
        <f>'ACTA REPORTE 3ER TRI'!M268</f>
        <v>4</v>
      </c>
      <c r="BW38" s="520" t="str">
        <f>'ACTA REPORTE 3ER TRI'!N268</f>
        <v>D+</v>
      </c>
      <c r="BX38" s="251">
        <f>'ACTA REPORTE 3ER TRI'!T268</f>
        <v>4</v>
      </c>
      <c r="BY38" s="251">
        <f>'ACTA REPORTE 3ER TRI'!Y268</f>
        <v>4</v>
      </c>
      <c r="BZ38" s="251">
        <f>'ACTA REPORTE 3ER TRI'!Z268</f>
        <v>4</v>
      </c>
      <c r="CA38" s="521" t="str">
        <f>'ACTA REPORTE 3ER TRI'!AA268</f>
        <v>D+</v>
      </c>
      <c r="CB38" s="635">
        <f>'ACTA REPORTE 3ER TRI'!AB268</f>
        <v>4</v>
      </c>
      <c r="CC38" s="427">
        <f>'ACTA REPORTE 3ER TRI'!AC268</f>
        <v>4</v>
      </c>
      <c r="CD38" s="507" t="str">
        <f t="shared" si="31"/>
        <v>D+</v>
      </c>
      <c r="CE38" s="522">
        <f t="shared" si="32"/>
        <v>4</v>
      </c>
      <c r="CF38" s="285">
        <f t="shared" si="33"/>
        <v>4</v>
      </c>
      <c r="CG38" s="249">
        <f t="shared" si="34"/>
        <v>2.8</v>
      </c>
      <c r="CH38" s="251">
        <f t="shared" si="35"/>
        <v>1.2</v>
      </c>
      <c r="CI38" s="510" t="str">
        <f t="shared" si="36"/>
        <v>D+</v>
      </c>
      <c r="CJ38" s="641">
        <f t="shared" si="86"/>
        <v>4</v>
      </c>
      <c r="CK38" s="251">
        <f>'ACTA REPORTE 3ER TRI'!G325</f>
        <v>4</v>
      </c>
      <c r="CL38" s="251">
        <f>'ACTA REPORTE 3ER TRI'!L325</f>
        <v>4</v>
      </c>
      <c r="CM38" s="251">
        <f>'ACTA REPORTE 3ER TRI'!M325</f>
        <v>4</v>
      </c>
      <c r="CN38" s="520" t="str">
        <f>'ACTA REPORTE 3ER TRI'!N325</f>
        <v>D+</v>
      </c>
      <c r="CO38" s="251">
        <f>'ACTA REPORTE 3ER TRI'!T325</f>
        <v>4</v>
      </c>
      <c r="CP38" s="251">
        <f>'ACTA REPORTE 3ER TRI'!Y325</f>
        <v>4</v>
      </c>
      <c r="CQ38" s="251">
        <f>'ACTA REPORTE 3ER TRI'!Z325</f>
        <v>4</v>
      </c>
      <c r="CR38" s="521" t="str">
        <f>'ACTA REPORTE 3ER TRI'!AA325</f>
        <v>D+</v>
      </c>
      <c r="CS38" s="635">
        <f>'ACTA REPORTE 3ER TRI'!AB325</f>
        <v>4</v>
      </c>
      <c r="CT38" s="427">
        <f>'ACTA REPORTE 3ER TRI'!AC325</f>
        <v>4</v>
      </c>
      <c r="CU38" s="507" t="str">
        <f t="shared" si="38"/>
        <v>D+</v>
      </c>
      <c r="CV38" s="522">
        <f t="shared" si="39"/>
        <v>4</v>
      </c>
      <c r="CW38" s="285">
        <f t="shared" si="40"/>
        <v>4</v>
      </c>
      <c r="CX38" s="249">
        <f t="shared" si="41"/>
        <v>2.8</v>
      </c>
      <c r="CY38" s="251">
        <f t="shared" si="42"/>
        <v>1.2</v>
      </c>
      <c r="CZ38" s="510" t="str">
        <f t="shared" si="43"/>
        <v>D+</v>
      </c>
      <c r="DA38" s="641">
        <f t="shared" si="87"/>
        <v>4</v>
      </c>
      <c r="DB38" s="251">
        <f>'ACTA REPORTE 3ER TRI'!G382</f>
        <v>4</v>
      </c>
      <c r="DC38" s="251">
        <f>'ACTA REPORTE 3ER TRI'!L382</f>
        <v>4</v>
      </c>
      <c r="DD38" s="251">
        <f>'ACTA REPORTE 3ER TRI'!M382</f>
        <v>4</v>
      </c>
      <c r="DE38" s="520" t="str">
        <f>'ACTA REPORTE 3ER TRI'!N382</f>
        <v>D+</v>
      </c>
      <c r="DF38" s="251">
        <f>'ACTA REPORTE 3ER TRI'!T382</f>
        <v>4</v>
      </c>
      <c r="DG38" s="251">
        <f>'ACTA REPORTE 3ER TRI'!Y382</f>
        <v>4</v>
      </c>
      <c r="DH38" s="251">
        <f>'ACTA REPORTE 3ER TRI'!Z382</f>
        <v>4</v>
      </c>
      <c r="DI38" s="521" t="str">
        <f>'ACTA REPORTE 3ER TRI'!AA382</f>
        <v>D+</v>
      </c>
      <c r="DJ38" s="635">
        <f>'ACTA REPORTE 3ER TRI'!AB382</f>
        <v>4</v>
      </c>
      <c r="DK38" s="638">
        <f>'ACTA REPORTE 3ER TRI'!AC382</f>
        <v>4</v>
      </c>
      <c r="DL38" s="507" t="str">
        <f t="shared" si="45"/>
        <v>D+</v>
      </c>
      <c r="DM38" s="522">
        <f t="shared" si="46"/>
        <v>4</v>
      </c>
      <c r="DN38" s="285">
        <f t="shared" si="47"/>
        <v>4</v>
      </c>
      <c r="DO38" s="249">
        <f t="shared" si="48"/>
        <v>2.8</v>
      </c>
      <c r="DP38" s="251">
        <f t="shared" si="49"/>
        <v>1.2</v>
      </c>
      <c r="DQ38" s="510" t="str">
        <f t="shared" si="50"/>
        <v>D+</v>
      </c>
      <c r="DR38" s="641">
        <f t="shared" si="88"/>
        <v>4</v>
      </c>
      <c r="DS38" s="251">
        <f>'ACTA REPORTE 3ER TRI'!G439</f>
        <v>4</v>
      </c>
      <c r="DT38" s="251">
        <f>'ACTA REPORTE 3ER TRI'!L439</f>
        <v>4</v>
      </c>
      <c r="DU38" s="251">
        <f>'ACTA REPORTE 3ER TRI'!M439</f>
        <v>4</v>
      </c>
      <c r="DV38" s="520" t="str">
        <f>'ACTA REPORTE 3ER TRI'!N439</f>
        <v>D+</v>
      </c>
      <c r="DW38" s="251">
        <f>'ACTA REPORTE 3ER TRI'!T439</f>
        <v>4</v>
      </c>
      <c r="DX38" s="251">
        <f>'ACTA REPORTE 3ER TRI'!Y439</f>
        <v>4</v>
      </c>
      <c r="DY38" s="251">
        <f>'ACTA REPORTE 3ER TRI'!Z439</f>
        <v>4</v>
      </c>
      <c r="DZ38" s="521" t="str">
        <f>'ACTA REPORTE 3ER TRI'!AA439</f>
        <v>D+</v>
      </c>
      <c r="EA38" s="635">
        <f>'ACTA REPORTE 3ER TRI'!AB439</f>
        <v>4</v>
      </c>
      <c r="EB38" s="638">
        <f>'ACTA REPORTE 3ER TRI'!AC439</f>
        <v>4</v>
      </c>
      <c r="EC38" s="507" t="str">
        <f t="shared" si="52"/>
        <v>D+</v>
      </c>
      <c r="ED38" s="522">
        <f t="shared" si="53"/>
        <v>4</v>
      </c>
      <c r="EE38" s="285">
        <f t="shared" si="54"/>
        <v>4</v>
      </c>
      <c r="EF38" s="249">
        <f t="shared" si="55"/>
        <v>2.8</v>
      </c>
      <c r="EG38" s="251">
        <f t="shared" si="56"/>
        <v>1.2</v>
      </c>
      <c r="EH38" s="510" t="str">
        <f t="shared" si="57"/>
        <v>D+</v>
      </c>
      <c r="EI38" s="641">
        <f t="shared" si="89"/>
        <v>4</v>
      </c>
      <c r="EJ38" s="251">
        <f>'ACTA REPORTE 3ER TRI'!G496</f>
        <v>4</v>
      </c>
      <c r="EK38" s="251">
        <f>'ACTA REPORTE 3ER TRI'!L496</f>
        <v>4</v>
      </c>
      <c r="EL38" s="251">
        <f>'ACTA REPORTE 3ER TRI'!M496</f>
        <v>4</v>
      </c>
      <c r="EM38" s="520" t="str">
        <f>'ACTA REPORTE 3ER TRI'!N496</f>
        <v>D+</v>
      </c>
      <c r="EN38" s="251">
        <f>'ACTA REPORTE 3ER TRI'!T496</f>
        <v>4</v>
      </c>
      <c r="EO38" s="251">
        <f>'ACTA REPORTE 3ER TRI'!Y496</f>
        <v>4</v>
      </c>
      <c r="EP38" s="251">
        <f>'ACTA REPORTE 3ER TRI'!Z496</f>
        <v>4</v>
      </c>
      <c r="EQ38" s="521" t="str">
        <f>'ACTA REPORTE 3ER TRI'!AA496</f>
        <v>D+</v>
      </c>
      <c r="ER38" s="635">
        <f>'ACTA REPORTE 3ER TRI'!AB496</f>
        <v>4</v>
      </c>
      <c r="ES38" s="427">
        <f>'ACTA REPORTE 3ER TRI'!AC496</f>
        <v>4</v>
      </c>
      <c r="ET38" s="507" t="str">
        <f t="shared" si="59"/>
        <v>D+</v>
      </c>
      <c r="EU38" s="522">
        <f t="shared" si="60"/>
        <v>4</v>
      </c>
      <c r="EV38" s="285">
        <f t="shared" si="61"/>
        <v>4</v>
      </c>
      <c r="EW38" s="249">
        <f t="shared" si="62"/>
        <v>2.8</v>
      </c>
      <c r="EX38" s="251">
        <f t="shared" si="63"/>
        <v>1.2</v>
      </c>
      <c r="EY38" s="510" t="str">
        <f t="shared" si="64"/>
        <v>D+</v>
      </c>
      <c r="EZ38" s="641">
        <f t="shared" si="90"/>
        <v>4</v>
      </c>
      <c r="FA38" s="503" t="str">
        <f t="shared" si="66"/>
        <v>D+</v>
      </c>
      <c r="FB38" s="645">
        <f t="shared" si="67"/>
        <v>4</v>
      </c>
      <c r="FC38" s="503" t="str">
        <f t="shared" si="68"/>
        <v>D+</v>
      </c>
      <c r="FD38" s="550">
        <f t="shared" si="0"/>
        <v>4</v>
      </c>
      <c r="FE38" s="564"/>
      <c r="FF38" s="565"/>
      <c r="FG38" s="566" t="str">
        <f t="shared" si="81"/>
        <v>N</v>
      </c>
      <c r="FH38" s="567"/>
      <c r="FI38" s="567"/>
      <c r="FJ38" s="566" t="str">
        <f t="shared" si="69"/>
        <v>N</v>
      </c>
      <c r="FK38" s="567"/>
      <c r="FL38" s="567"/>
      <c r="FM38" s="566" t="str">
        <f t="shared" si="70"/>
        <v>N</v>
      </c>
      <c r="FN38" s="568" t="str">
        <f t="shared" si="71"/>
        <v>N</v>
      </c>
      <c r="FO38" s="572"/>
      <c r="FP38" s="558"/>
      <c r="FQ38" s="558"/>
      <c r="FR38" s="559"/>
      <c r="FS38" s="559"/>
      <c r="FT38" s="560"/>
      <c r="FU38" s="569">
        <f t="shared" si="72"/>
        <v>0</v>
      </c>
      <c r="FV38" s="569">
        <f t="shared" si="73"/>
        <v>0</v>
      </c>
      <c r="FW38" s="569">
        <f t="shared" si="73"/>
        <v>0</v>
      </c>
      <c r="FX38" s="570">
        <f t="shared" si="74"/>
        <v>75</v>
      </c>
      <c r="FY38" s="571">
        <v>75</v>
      </c>
      <c r="FZ38" s="572"/>
      <c r="GA38" s="558"/>
      <c r="GB38" s="558"/>
      <c r="GC38" s="559"/>
      <c r="GD38" s="559"/>
      <c r="GE38" s="560"/>
      <c r="GF38" s="598">
        <f t="shared" si="75"/>
        <v>0</v>
      </c>
      <c r="GG38" s="598">
        <f t="shared" si="76"/>
        <v>0</v>
      </c>
      <c r="GH38" s="558">
        <f t="shared" si="76"/>
        <v>0</v>
      </c>
      <c r="GI38" s="599">
        <f t="shared" si="1"/>
        <v>58</v>
      </c>
      <c r="GJ38" s="600">
        <v>58</v>
      </c>
      <c r="GK38" s="572"/>
      <c r="GL38" s="558"/>
      <c r="GM38" s="558"/>
      <c r="GN38" s="559"/>
      <c r="GO38" s="559"/>
      <c r="GP38" s="560"/>
      <c r="GQ38" s="598">
        <f t="shared" si="77"/>
        <v>0</v>
      </c>
      <c r="GR38" s="598">
        <f t="shared" si="77"/>
        <v>0</v>
      </c>
      <c r="GS38" s="558">
        <f t="shared" si="77"/>
        <v>0</v>
      </c>
      <c r="GT38" s="601">
        <f t="shared" si="2"/>
        <v>67</v>
      </c>
      <c r="GU38" s="600">
        <v>67</v>
      </c>
      <c r="GV38" s="602">
        <f t="shared" si="3"/>
        <v>0</v>
      </c>
      <c r="GW38" s="603">
        <f t="shared" si="78"/>
        <v>200</v>
      </c>
      <c r="GX38" s="597">
        <f t="shared" si="79"/>
        <v>200</v>
      </c>
      <c r="GY38" s="49"/>
      <c r="GZ38" s="34"/>
      <c r="HA38" s="34"/>
      <c r="HB38" s="34"/>
    </row>
    <row r="39" spans="1:210" s="42" customFormat="1" ht="60" customHeight="1" x14ac:dyDescent="1.1000000000000001">
      <c r="A39" s="41"/>
      <c r="B39" s="536">
        <v>29</v>
      </c>
      <c r="C39" s="61">
        <f>DATOS!F36</f>
        <v>0</v>
      </c>
      <c r="D39" s="249">
        <f>'ACTA REPORTE 3ER TRI'!G41</f>
        <v>5</v>
      </c>
      <c r="E39" s="251">
        <f>'ACTA REPORTE 3ER TRI'!L41</f>
        <v>5</v>
      </c>
      <c r="F39" s="251">
        <f>'ACTA REPORTE 3ER TRI'!M41</f>
        <v>5</v>
      </c>
      <c r="G39" s="520" t="str">
        <f>'ACTA REPORTE 3ER TRI'!N41</f>
        <v>C-</v>
      </c>
      <c r="H39" s="251">
        <f>'ACTA REPORTE 3ER TRI'!T41</f>
        <v>5</v>
      </c>
      <c r="I39" s="251">
        <f>'ACTA REPORTE 3ER TRI'!Y41</f>
        <v>5</v>
      </c>
      <c r="J39" s="251">
        <f>'ACTA REPORTE 3ER TRI'!Z41</f>
        <v>5</v>
      </c>
      <c r="K39" s="521" t="str">
        <f>'ACTA REPORTE 3ER TRI'!AA41</f>
        <v>C-</v>
      </c>
      <c r="L39" s="635">
        <f>'ACTA REPORTE 3ER TRI'!AB41</f>
        <v>5</v>
      </c>
      <c r="M39" s="427">
        <f>'ACTA REPORTE 3ER TRI'!AC41</f>
        <v>5</v>
      </c>
      <c r="N39" s="507" t="str">
        <f t="shared" si="4"/>
        <v>C-</v>
      </c>
      <c r="O39" s="522">
        <f t="shared" si="5"/>
        <v>5</v>
      </c>
      <c r="P39" s="285">
        <f t="shared" si="6"/>
        <v>5</v>
      </c>
      <c r="Q39" s="249">
        <f t="shared" si="7"/>
        <v>3.5</v>
      </c>
      <c r="R39" s="251">
        <f t="shared" si="8"/>
        <v>1.5</v>
      </c>
      <c r="S39" s="510" t="str">
        <f t="shared" si="9"/>
        <v>C-</v>
      </c>
      <c r="T39" s="641">
        <f t="shared" si="82"/>
        <v>5</v>
      </c>
      <c r="U39" s="251">
        <f>'ACTA REPORTE 3ER TRI'!G98</f>
        <v>5</v>
      </c>
      <c r="V39" s="251">
        <f>'ACTA REPORTE 3ER TRI'!L98</f>
        <v>5</v>
      </c>
      <c r="W39" s="251">
        <f>'ACTA REPORTE 3ER TRI'!M98</f>
        <v>5</v>
      </c>
      <c r="X39" s="520" t="str">
        <f>'ACTA REPORTE 3ER TRI'!N98</f>
        <v>C-</v>
      </c>
      <c r="Y39" s="251">
        <f>'ACTA REPORTE 3ER TRI'!T98</f>
        <v>5</v>
      </c>
      <c r="Z39" s="251">
        <f>'ACTA REPORTE 3ER TRI'!Y98</f>
        <v>5</v>
      </c>
      <c r="AA39" s="251">
        <f>'ACTA REPORTE 3ER TRI'!Z98</f>
        <v>5</v>
      </c>
      <c r="AB39" s="521" t="str">
        <f>'ACTA REPORTE 3ER TRI'!AA98</f>
        <v>C-</v>
      </c>
      <c r="AC39" s="635">
        <f>'ACTA REPORTE 3ER TRI'!AB98</f>
        <v>5</v>
      </c>
      <c r="AD39" s="638">
        <f>'ACTA REPORTE 3ER TRI'!AC98</f>
        <v>5</v>
      </c>
      <c r="AE39" s="507" t="str">
        <f t="shared" si="11"/>
        <v>C-</v>
      </c>
      <c r="AF39" s="522">
        <f t="shared" si="12"/>
        <v>5</v>
      </c>
      <c r="AG39" s="285">
        <f t="shared" si="13"/>
        <v>5</v>
      </c>
      <c r="AH39" s="249">
        <f t="shared" si="14"/>
        <v>3.5</v>
      </c>
      <c r="AI39" s="251">
        <f t="shared" si="15"/>
        <v>1.5</v>
      </c>
      <c r="AJ39" s="510" t="str">
        <f t="shared" si="16"/>
        <v>C-</v>
      </c>
      <c r="AK39" s="641">
        <f t="shared" si="83"/>
        <v>5</v>
      </c>
      <c r="AL39" s="251">
        <f>'ACTA REPORTE 3ER TRI'!G155</f>
        <v>5</v>
      </c>
      <c r="AM39" s="251">
        <f>'ACTA REPORTE 3ER TRI'!L155</f>
        <v>5</v>
      </c>
      <c r="AN39" s="251">
        <f>'ACTA REPORTE 3ER TRI'!M155</f>
        <v>5</v>
      </c>
      <c r="AO39" s="520" t="str">
        <f>'ACTA REPORTE 3ER TRI'!N155</f>
        <v>C-</v>
      </c>
      <c r="AP39" s="251">
        <f>'ACTA REPORTE 3ER TRI'!T155</f>
        <v>5</v>
      </c>
      <c r="AQ39" s="251">
        <f>'ACTA REPORTE 3ER TRI'!Y155</f>
        <v>5</v>
      </c>
      <c r="AR39" s="251">
        <f>'ACTA REPORTE 3ER TRI'!Z155</f>
        <v>5</v>
      </c>
      <c r="AS39" s="521" t="str">
        <f>'ACTA REPORTE 3ER TRI'!AA155</f>
        <v>C-</v>
      </c>
      <c r="AT39" s="635">
        <f>'ACTA REPORTE 3ER TRI'!AB155</f>
        <v>5</v>
      </c>
      <c r="AU39" s="427">
        <f>'ACTA REPORTE 3ER TRI'!AB155</f>
        <v>5</v>
      </c>
      <c r="AV39" s="507" t="str">
        <f t="shared" si="18"/>
        <v>C-</v>
      </c>
      <c r="AW39" s="522">
        <f t="shared" si="80"/>
        <v>5</v>
      </c>
      <c r="AX39" s="285">
        <f t="shared" si="19"/>
        <v>5</v>
      </c>
      <c r="AY39" s="249">
        <f t="shared" si="20"/>
        <v>3.5</v>
      </c>
      <c r="AZ39" s="251">
        <f t="shared" si="21"/>
        <v>1.5</v>
      </c>
      <c r="BA39" s="510" t="str">
        <f t="shared" si="22"/>
        <v>C-</v>
      </c>
      <c r="BB39" s="641">
        <f t="shared" si="84"/>
        <v>5</v>
      </c>
      <c r="BC39" s="251">
        <f>'ACTA REPORTE 3ER TRI'!G212</f>
        <v>5</v>
      </c>
      <c r="BD39" s="251">
        <f>'ACTA REPORTE 3ER TRI'!L212</f>
        <v>5</v>
      </c>
      <c r="BE39" s="251">
        <f>'ACTA REPORTE 3ER TRI'!M212</f>
        <v>5</v>
      </c>
      <c r="BF39" s="520" t="str">
        <f>'ACTA REPORTE 3ER TRI'!N212</f>
        <v>C-</v>
      </c>
      <c r="BG39" s="251">
        <f>'ACTA REPORTE 3ER TRI'!T212</f>
        <v>5</v>
      </c>
      <c r="BH39" s="251">
        <f>'ACTA REPORTE 3ER TRI'!Y212</f>
        <v>5</v>
      </c>
      <c r="BI39" s="251">
        <f>'ACTA REPORTE 3ER TRI'!Z212</f>
        <v>5</v>
      </c>
      <c r="BJ39" s="521" t="str">
        <f>'ACTA REPORTE 3ER TRI'!AA212</f>
        <v>C-</v>
      </c>
      <c r="BK39" s="635">
        <f>'ACTA REPORTE 3ER TRI'!AB212</f>
        <v>5</v>
      </c>
      <c r="BL39" s="427">
        <f>'ACTA REPORTE 3ER TRI'!AC212</f>
        <v>5</v>
      </c>
      <c r="BM39" s="507" t="str">
        <f t="shared" si="24"/>
        <v>C-</v>
      </c>
      <c r="BN39" s="522">
        <f t="shared" si="25"/>
        <v>5</v>
      </c>
      <c r="BO39" s="285">
        <f t="shared" si="26"/>
        <v>5</v>
      </c>
      <c r="BP39" s="249">
        <f t="shared" si="27"/>
        <v>3.5</v>
      </c>
      <c r="BQ39" s="251">
        <f t="shared" si="28"/>
        <v>1.5</v>
      </c>
      <c r="BR39" s="510" t="str">
        <f t="shared" si="29"/>
        <v>C-</v>
      </c>
      <c r="BS39" s="641">
        <f t="shared" si="85"/>
        <v>5</v>
      </c>
      <c r="BT39" s="251">
        <f>'ACTA REPORTE 3ER TRI'!G269</f>
        <v>5</v>
      </c>
      <c r="BU39" s="251">
        <f>'ACTA REPORTE 3ER TRI'!L269</f>
        <v>5</v>
      </c>
      <c r="BV39" s="251">
        <f>'ACTA REPORTE 3ER TRI'!M269</f>
        <v>5</v>
      </c>
      <c r="BW39" s="520" t="str">
        <f>'ACTA REPORTE 3ER TRI'!N269</f>
        <v>C-</v>
      </c>
      <c r="BX39" s="251">
        <f>'ACTA REPORTE 3ER TRI'!T269</f>
        <v>5</v>
      </c>
      <c r="BY39" s="251">
        <f>'ACTA REPORTE 3ER TRI'!Y269</f>
        <v>5</v>
      </c>
      <c r="BZ39" s="251">
        <f>'ACTA REPORTE 3ER TRI'!Z269</f>
        <v>5</v>
      </c>
      <c r="CA39" s="521" t="str">
        <f>'ACTA REPORTE 3ER TRI'!AA269</f>
        <v>C-</v>
      </c>
      <c r="CB39" s="635">
        <f>'ACTA REPORTE 3ER TRI'!AB269</f>
        <v>5</v>
      </c>
      <c r="CC39" s="427">
        <f>'ACTA REPORTE 3ER TRI'!AC269</f>
        <v>5</v>
      </c>
      <c r="CD39" s="507" t="str">
        <f t="shared" si="31"/>
        <v>C-</v>
      </c>
      <c r="CE39" s="522">
        <f t="shared" si="32"/>
        <v>5</v>
      </c>
      <c r="CF39" s="285">
        <f t="shared" si="33"/>
        <v>5</v>
      </c>
      <c r="CG39" s="249">
        <f t="shared" si="34"/>
        <v>3.5</v>
      </c>
      <c r="CH39" s="251">
        <f t="shared" si="35"/>
        <v>1.5</v>
      </c>
      <c r="CI39" s="510" t="str">
        <f t="shared" si="36"/>
        <v>C-</v>
      </c>
      <c r="CJ39" s="641">
        <f t="shared" si="86"/>
        <v>5</v>
      </c>
      <c r="CK39" s="251">
        <f>'ACTA REPORTE 3ER TRI'!G326</f>
        <v>5</v>
      </c>
      <c r="CL39" s="251">
        <f>'ACTA REPORTE 3ER TRI'!L326</f>
        <v>5</v>
      </c>
      <c r="CM39" s="251">
        <f>'ACTA REPORTE 3ER TRI'!M326</f>
        <v>5</v>
      </c>
      <c r="CN39" s="520" t="str">
        <f>'ACTA REPORTE 3ER TRI'!N326</f>
        <v>C-</v>
      </c>
      <c r="CO39" s="251">
        <f>'ACTA REPORTE 3ER TRI'!T326</f>
        <v>5</v>
      </c>
      <c r="CP39" s="251">
        <f>'ACTA REPORTE 3ER TRI'!Y326</f>
        <v>5</v>
      </c>
      <c r="CQ39" s="251">
        <f>'ACTA REPORTE 3ER TRI'!Z326</f>
        <v>5</v>
      </c>
      <c r="CR39" s="521" t="str">
        <f>'ACTA REPORTE 3ER TRI'!AA326</f>
        <v>C-</v>
      </c>
      <c r="CS39" s="635">
        <f>'ACTA REPORTE 3ER TRI'!AB326</f>
        <v>5</v>
      </c>
      <c r="CT39" s="427">
        <f>'ACTA REPORTE 3ER TRI'!AC326</f>
        <v>5</v>
      </c>
      <c r="CU39" s="507" t="str">
        <f t="shared" si="38"/>
        <v>C-</v>
      </c>
      <c r="CV39" s="522">
        <f t="shared" si="39"/>
        <v>5</v>
      </c>
      <c r="CW39" s="285">
        <f t="shared" si="40"/>
        <v>5</v>
      </c>
      <c r="CX39" s="249">
        <f t="shared" si="41"/>
        <v>3.5</v>
      </c>
      <c r="CY39" s="251">
        <f t="shared" si="42"/>
        <v>1.5</v>
      </c>
      <c r="CZ39" s="510" t="str">
        <f t="shared" si="43"/>
        <v>C-</v>
      </c>
      <c r="DA39" s="641">
        <f t="shared" si="87"/>
        <v>5</v>
      </c>
      <c r="DB39" s="251">
        <f>'ACTA REPORTE 3ER TRI'!G383</f>
        <v>5</v>
      </c>
      <c r="DC39" s="251">
        <f>'ACTA REPORTE 3ER TRI'!L383</f>
        <v>5</v>
      </c>
      <c r="DD39" s="251">
        <f>'ACTA REPORTE 3ER TRI'!M383</f>
        <v>5</v>
      </c>
      <c r="DE39" s="520" t="str">
        <f>'ACTA REPORTE 3ER TRI'!N383</f>
        <v>C-</v>
      </c>
      <c r="DF39" s="251">
        <f>'ACTA REPORTE 3ER TRI'!T383</f>
        <v>5</v>
      </c>
      <c r="DG39" s="251">
        <f>'ACTA REPORTE 3ER TRI'!Y383</f>
        <v>5</v>
      </c>
      <c r="DH39" s="251">
        <f>'ACTA REPORTE 3ER TRI'!Z383</f>
        <v>5</v>
      </c>
      <c r="DI39" s="521" t="str">
        <f>'ACTA REPORTE 3ER TRI'!AA383</f>
        <v>C-</v>
      </c>
      <c r="DJ39" s="635">
        <f>'ACTA REPORTE 3ER TRI'!AB383</f>
        <v>5</v>
      </c>
      <c r="DK39" s="638">
        <f>'ACTA REPORTE 3ER TRI'!AC383</f>
        <v>5</v>
      </c>
      <c r="DL39" s="507" t="str">
        <f t="shared" si="45"/>
        <v>C-</v>
      </c>
      <c r="DM39" s="522">
        <f t="shared" si="46"/>
        <v>5</v>
      </c>
      <c r="DN39" s="285">
        <f t="shared" si="47"/>
        <v>5</v>
      </c>
      <c r="DO39" s="249">
        <f t="shared" si="48"/>
        <v>3.5</v>
      </c>
      <c r="DP39" s="251">
        <f t="shared" si="49"/>
        <v>1.5</v>
      </c>
      <c r="DQ39" s="510" t="str">
        <f t="shared" si="50"/>
        <v>C-</v>
      </c>
      <c r="DR39" s="641">
        <f t="shared" si="88"/>
        <v>5</v>
      </c>
      <c r="DS39" s="251">
        <f>'ACTA REPORTE 3ER TRI'!G440</f>
        <v>5</v>
      </c>
      <c r="DT39" s="251">
        <f>'ACTA REPORTE 3ER TRI'!L440</f>
        <v>5</v>
      </c>
      <c r="DU39" s="251">
        <f>'ACTA REPORTE 3ER TRI'!M440</f>
        <v>5</v>
      </c>
      <c r="DV39" s="520" t="str">
        <f>'ACTA REPORTE 3ER TRI'!N440</f>
        <v>C-</v>
      </c>
      <c r="DW39" s="251">
        <f>'ACTA REPORTE 3ER TRI'!T440</f>
        <v>5</v>
      </c>
      <c r="DX39" s="251">
        <f>'ACTA REPORTE 3ER TRI'!Y440</f>
        <v>5</v>
      </c>
      <c r="DY39" s="251">
        <f>'ACTA REPORTE 3ER TRI'!Z440</f>
        <v>5</v>
      </c>
      <c r="DZ39" s="521" t="str">
        <f>'ACTA REPORTE 3ER TRI'!AA440</f>
        <v>C-</v>
      </c>
      <c r="EA39" s="635">
        <f>'ACTA REPORTE 3ER TRI'!AB440</f>
        <v>5</v>
      </c>
      <c r="EB39" s="638">
        <f>'ACTA REPORTE 3ER TRI'!AC440</f>
        <v>5</v>
      </c>
      <c r="EC39" s="507" t="str">
        <f t="shared" si="52"/>
        <v>C-</v>
      </c>
      <c r="ED39" s="522">
        <f t="shared" si="53"/>
        <v>5</v>
      </c>
      <c r="EE39" s="285">
        <f t="shared" si="54"/>
        <v>5</v>
      </c>
      <c r="EF39" s="249">
        <f t="shared" si="55"/>
        <v>3.5</v>
      </c>
      <c r="EG39" s="251">
        <f t="shared" si="56"/>
        <v>1.5</v>
      </c>
      <c r="EH39" s="510" t="str">
        <f t="shared" si="57"/>
        <v>C-</v>
      </c>
      <c r="EI39" s="641">
        <f t="shared" si="89"/>
        <v>5</v>
      </c>
      <c r="EJ39" s="251">
        <f>'ACTA REPORTE 3ER TRI'!G497</f>
        <v>5</v>
      </c>
      <c r="EK39" s="251">
        <f>'ACTA REPORTE 3ER TRI'!L497</f>
        <v>5</v>
      </c>
      <c r="EL39" s="251">
        <f>'ACTA REPORTE 3ER TRI'!M497</f>
        <v>5</v>
      </c>
      <c r="EM39" s="520" t="str">
        <f>'ACTA REPORTE 3ER TRI'!N497</f>
        <v>C-</v>
      </c>
      <c r="EN39" s="251">
        <f>'ACTA REPORTE 3ER TRI'!T497</f>
        <v>5</v>
      </c>
      <c r="EO39" s="251">
        <f>'ACTA REPORTE 3ER TRI'!Y497</f>
        <v>5</v>
      </c>
      <c r="EP39" s="251">
        <f>'ACTA REPORTE 3ER TRI'!Z497</f>
        <v>5</v>
      </c>
      <c r="EQ39" s="521" t="str">
        <f>'ACTA REPORTE 3ER TRI'!AA497</f>
        <v>C-</v>
      </c>
      <c r="ER39" s="635">
        <f>'ACTA REPORTE 3ER TRI'!AB497</f>
        <v>5</v>
      </c>
      <c r="ES39" s="427">
        <f>'ACTA REPORTE 3ER TRI'!AC497</f>
        <v>5</v>
      </c>
      <c r="ET39" s="507" t="str">
        <f t="shared" si="59"/>
        <v>C-</v>
      </c>
      <c r="EU39" s="522">
        <f t="shared" si="60"/>
        <v>5</v>
      </c>
      <c r="EV39" s="285">
        <f t="shared" si="61"/>
        <v>5</v>
      </c>
      <c r="EW39" s="249">
        <f t="shared" si="62"/>
        <v>3.5</v>
      </c>
      <c r="EX39" s="251">
        <f t="shared" si="63"/>
        <v>1.5</v>
      </c>
      <c r="EY39" s="510" t="str">
        <f t="shared" si="64"/>
        <v>C-</v>
      </c>
      <c r="EZ39" s="641">
        <f t="shared" si="90"/>
        <v>5</v>
      </c>
      <c r="FA39" s="503" t="str">
        <f t="shared" si="66"/>
        <v>C-</v>
      </c>
      <c r="FB39" s="645">
        <f t="shared" si="67"/>
        <v>5</v>
      </c>
      <c r="FC39" s="503" t="str">
        <f t="shared" si="68"/>
        <v>C-</v>
      </c>
      <c r="FD39" s="550">
        <f t="shared" si="0"/>
        <v>5</v>
      </c>
      <c r="FE39" s="564"/>
      <c r="FF39" s="565"/>
      <c r="FG39" s="566" t="str">
        <f t="shared" si="81"/>
        <v>N</v>
      </c>
      <c r="FH39" s="567"/>
      <c r="FI39" s="567"/>
      <c r="FJ39" s="566" t="str">
        <f t="shared" si="69"/>
        <v>N</v>
      </c>
      <c r="FK39" s="567"/>
      <c r="FL39" s="567"/>
      <c r="FM39" s="566" t="str">
        <f t="shared" si="70"/>
        <v>N</v>
      </c>
      <c r="FN39" s="568" t="str">
        <f t="shared" si="71"/>
        <v>N</v>
      </c>
      <c r="FO39" s="572"/>
      <c r="FP39" s="558"/>
      <c r="FQ39" s="558"/>
      <c r="FR39" s="559"/>
      <c r="FS39" s="559"/>
      <c r="FT39" s="560"/>
      <c r="FU39" s="569">
        <f t="shared" si="72"/>
        <v>0</v>
      </c>
      <c r="FV39" s="569">
        <f t="shared" si="73"/>
        <v>0</v>
      </c>
      <c r="FW39" s="569">
        <f t="shared" si="73"/>
        <v>0</v>
      </c>
      <c r="FX39" s="570">
        <f t="shared" si="74"/>
        <v>75</v>
      </c>
      <c r="FY39" s="571">
        <v>75</v>
      </c>
      <c r="FZ39" s="572"/>
      <c r="GA39" s="558"/>
      <c r="GB39" s="558"/>
      <c r="GC39" s="559"/>
      <c r="GD39" s="559"/>
      <c r="GE39" s="560"/>
      <c r="GF39" s="598">
        <f t="shared" si="75"/>
        <v>0</v>
      </c>
      <c r="GG39" s="598">
        <f t="shared" si="76"/>
        <v>0</v>
      </c>
      <c r="GH39" s="558">
        <f t="shared" si="76"/>
        <v>0</v>
      </c>
      <c r="GI39" s="599">
        <f t="shared" si="1"/>
        <v>58</v>
      </c>
      <c r="GJ39" s="600">
        <v>58</v>
      </c>
      <c r="GK39" s="572"/>
      <c r="GL39" s="558"/>
      <c r="GM39" s="558"/>
      <c r="GN39" s="559"/>
      <c r="GO39" s="559"/>
      <c r="GP39" s="560"/>
      <c r="GQ39" s="598">
        <f t="shared" si="77"/>
        <v>0</v>
      </c>
      <c r="GR39" s="598">
        <f t="shared" si="77"/>
        <v>0</v>
      </c>
      <c r="GS39" s="558">
        <f t="shared" si="77"/>
        <v>0</v>
      </c>
      <c r="GT39" s="601">
        <f t="shared" si="2"/>
        <v>67</v>
      </c>
      <c r="GU39" s="600">
        <v>67</v>
      </c>
      <c r="GV39" s="602">
        <f t="shared" si="3"/>
        <v>0</v>
      </c>
      <c r="GW39" s="603">
        <f t="shared" si="78"/>
        <v>200</v>
      </c>
      <c r="GX39" s="597">
        <f t="shared" si="79"/>
        <v>200</v>
      </c>
      <c r="GY39" s="49"/>
      <c r="GZ39" s="34"/>
      <c r="HA39" s="34"/>
      <c r="HB39" s="34"/>
    </row>
    <row r="40" spans="1:210" s="42" customFormat="1" ht="60" customHeight="1" x14ac:dyDescent="1.1000000000000001">
      <c r="A40" s="41"/>
      <c r="B40" s="536">
        <v>30</v>
      </c>
      <c r="C40" s="61">
        <f>DATOS!F37</f>
        <v>0</v>
      </c>
      <c r="D40" s="249">
        <f>'ACTA REPORTE 3ER TRI'!G42</f>
        <v>3</v>
      </c>
      <c r="E40" s="251">
        <f>'ACTA REPORTE 3ER TRI'!L42</f>
        <v>3</v>
      </c>
      <c r="F40" s="251">
        <f>'ACTA REPORTE 3ER TRI'!M42</f>
        <v>3</v>
      </c>
      <c r="G40" s="520" t="str">
        <f>'ACTA REPORTE 3ER TRI'!N42</f>
        <v>D-</v>
      </c>
      <c r="H40" s="251">
        <f>'ACTA REPORTE 3ER TRI'!T42</f>
        <v>3</v>
      </c>
      <c r="I40" s="251">
        <f>'ACTA REPORTE 3ER TRI'!Y42</f>
        <v>3</v>
      </c>
      <c r="J40" s="251">
        <f>'ACTA REPORTE 3ER TRI'!Z42</f>
        <v>3</v>
      </c>
      <c r="K40" s="521" t="str">
        <f>'ACTA REPORTE 3ER TRI'!AA42</f>
        <v>D-</v>
      </c>
      <c r="L40" s="635">
        <f>'ACTA REPORTE 3ER TRI'!AB42</f>
        <v>3</v>
      </c>
      <c r="M40" s="427">
        <f>'ACTA REPORTE 3ER TRI'!AC42</f>
        <v>3</v>
      </c>
      <c r="N40" s="507" t="str">
        <f t="shared" si="4"/>
        <v>D-</v>
      </c>
      <c r="O40" s="522">
        <f t="shared" si="5"/>
        <v>3</v>
      </c>
      <c r="P40" s="285">
        <f t="shared" si="6"/>
        <v>3</v>
      </c>
      <c r="Q40" s="249">
        <f t="shared" si="7"/>
        <v>2.0999999999999996</v>
      </c>
      <c r="R40" s="251">
        <f t="shared" si="8"/>
        <v>0.89999999999999991</v>
      </c>
      <c r="S40" s="510" t="str">
        <f t="shared" si="9"/>
        <v>D-</v>
      </c>
      <c r="T40" s="641">
        <f t="shared" si="82"/>
        <v>2.9999999999999996</v>
      </c>
      <c r="U40" s="251">
        <f>'ACTA REPORTE 3ER TRI'!G99</f>
        <v>3</v>
      </c>
      <c r="V40" s="251">
        <f>'ACTA REPORTE 3ER TRI'!L99</f>
        <v>3</v>
      </c>
      <c r="W40" s="251">
        <f>'ACTA REPORTE 3ER TRI'!M99</f>
        <v>3</v>
      </c>
      <c r="X40" s="520" t="str">
        <f>'ACTA REPORTE 3ER TRI'!N99</f>
        <v>D-</v>
      </c>
      <c r="Y40" s="251">
        <f>'ACTA REPORTE 3ER TRI'!T99</f>
        <v>3</v>
      </c>
      <c r="Z40" s="251">
        <f>'ACTA REPORTE 3ER TRI'!Y99</f>
        <v>3</v>
      </c>
      <c r="AA40" s="251">
        <f>'ACTA REPORTE 3ER TRI'!Z99</f>
        <v>3</v>
      </c>
      <c r="AB40" s="521" t="str">
        <f>'ACTA REPORTE 3ER TRI'!AA99</f>
        <v>D-</v>
      </c>
      <c r="AC40" s="635">
        <f>'ACTA REPORTE 3ER TRI'!AB99</f>
        <v>3</v>
      </c>
      <c r="AD40" s="638">
        <f>'ACTA REPORTE 3ER TRI'!AC99</f>
        <v>3</v>
      </c>
      <c r="AE40" s="507" t="str">
        <f t="shared" si="11"/>
        <v>D-</v>
      </c>
      <c r="AF40" s="522">
        <f t="shared" si="12"/>
        <v>3</v>
      </c>
      <c r="AG40" s="285">
        <f t="shared" si="13"/>
        <v>3</v>
      </c>
      <c r="AH40" s="249">
        <f t="shared" si="14"/>
        <v>2.0999999999999996</v>
      </c>
      <c r="AI40" s="251">
        <f t="shared" si="15"/>
        <v>0.89999999999999991</v>
      </c>
      <c r="AJ40" s="510" t="str">
        <f t="shared" si="16"/>
        <v>D-</v>
      </c>
      <c r="AK40" s="641">
        <f t="shared" si="83"/>
        <v>2.9999999999999996</v>
      </c>
      <c r="AL40" s="251">
        <f>'ACTA REPORTE 3ER TRI'!G156</f>
        <v>3</v>
      </c>
      <c r="AM40" s="251">
        <f>'ACTA REPORTE 3ER TRI'!L156</f>
        <v>3</v>
      </c>
      <c r="AN40" s="251">
        <f>'ACTA REPORTE 3ER TRI'!M156</f>
        <v>3</v>
      </c>
      <c r="AO40" s="520" t="str">
        <f>'ACTA REPORTE 3ER TRI'!N156</f>
        <v>D-</v>
      </c>
      <c r="AP40" s="251">
        <f>'ACTA REPORTE 3ER TRI'!T156</f>
        <v>3</v>
      </c>
      <c r="AQ40" s="251">
        <f>'ACTA REPORTE 3ER TRI'!Y156</f>
        <v>3</v>
      </c>
      <c r="AR40" s="251">
        <f>'ACTA REPORTE 3ER TRI'!Z156</f>
        <v>3</v>
      </c>
      <c r="AS40" s="521" t="str">
        <f>'ACTA REPORTE 3ER TRI'!AA156</f>
        <v>D-</v>
      </c>
      <c r="AT40" s="635">
        <f>'ACTA REPORTE 3ER TRI'!AB156</f>
        <v>3</v>
      </c>
      <c r="AU40" s="427">
        <f>'ACTA REPORTE 3ER TRI'!AB156</f>
        <v>3</v>
      </c>
      <c r="AV40" s="507" t="str">
        <f t="shared" si="18"/>
        <v>D-</v>
      </c>
      <c r="AW40" s="522">
        <f t="shared" si="80"/>
        <v>3</v>
      </c>
      <c r="AX40" s="285">
        <f t="shared" si="19"/>
        <v>3</v>
      </c>
      <c r="AY40" s="249">
        <f t="shared" si="20"/>
        <v>2.0999999999999996</v>
      </c>
      <c r="AZ40" s="251">
        <f t="shared" si="21"/>
        <v>0.89999999999999991</v>
      </c>
      <c r="BA40" s="510" t="str">
        <f t="shared" si="22"/>
        <v>D-</v>
      </c>
      <c r="BB40" s="641">
        <f t="shared" si="84"/>
        <v>2.9999999999999996</v>
      </c>
      <c r="BC40" s="251">
        <f>'ACTA REPORTE 3ER TRI'!G213</f>
        <v>3</v>
      </c>
      <c r="BD40" s="251">
        <f>'ACTA REPORTE 3ER TRI'!L213</f>
        <v>3</v>
      </c>
      <c r="BE40" s="251">
        <f>'ACTA REPORTE 3ER TRI'!M213</f>
        <v>3</v>
      </c>
      <c r="BF40" s="520" t="str">
        <f>'ACTA REPORTE 3ER TRI'!N213</f>
        <v>D-</v>
      </c>
      <c r="BG40" s="251">
        <f>'ACTA REPORTE 3ER TRI'!T213</f>
        <v>3</v>
      </c>
      <c r="BH40" s="251">
        <f>'ACTA REPORTE 3ER TRI'!Y213</f>
        <v>3</v>
      </c>
      <c r="BI40" s="251">
        <f>'ACTA REPORTE 3ER TRI'!Z213</f>
        <v>3</v>
      </c>
      <c r="BJ40" s="521" t="str">
        <f>'ACTA REPORTE 3ER TRI'!AA213</f>
        <v>D-</v>
      </c>
      <c r="BK40" s="635">
        <f>'ACTA REPORTE 3ER TRI'!AB213</f>
        <v>3</v>
      </c>
      <c r="BL40" s="427">
        <f>'ACTA REPORTE 3ER TRI'!AC213</f>
        <v>3</v>
      </c>
      <c r="BM40" s="507" t="str">
        <f t="shared" si="24"/>
        <v>D-</v>
      </c>
      <c r="BN40" s="522">
        <f t="shared" si="25"/>
        <v>3</v>
      </c>
      <c r="BO40" s="285">
        <f t="shared" si="26"/>
        <v>3</v>
      </c>
      <c r="BP40" s="249">
        <f t="shared" si="27"/>
        <v>2.0999999999999996</v>
      </c>
      <c r="BQ40" s="251">
        <f t="shared" si="28"/>
        <v>0.89999999999999991</v>
      </c>
      <c r="BR40" s="510" t="str">
        <f t="shared" si="29"/>
        <v>D-</v>
      </c>
      <c r="BS40" s="641">
        <f t="shared" si="85"/>
        <v>2.9999999999999996</v>
      </c>
      <c r="BT40" s="251">
        <f>'ACTA REPORTE 3ER TRI'!G270</f>
        <v>3</v>
      </c>
      <c r="BU40" s="251">
        <f>'ACTA REPORTE 3ER TRI'!L270</f>
        <v>3</v>
      </c>
      <c r="BV40" s="251">
        <f>'ACTA REPORTE 3ER TRI'!M270</f>
        <v>3</v>
      </c>
      <c r="BW40" s="520" t="str">
        <f>'ACTA REPORTE 3ER TRI'!N270</f>
        <v>D-</v>
      </c>
      <c r="BX40" s="251">
        <f>'ACTA REPORTE 3ER TRI'!T270</f>
        <v>3</v>
      </c>
      <c r="BY40" s="251">
        <f>'ACTA REPORTE 3ER TRI'!Y270</f>
        <v>3</v>
      </c>
      <c r="BZ40" s="251">
        <f>'ACTA REPORTE 3ER TRI'!Z270</f>
        <v>3</v>
      </c>
      <c r="CA40" s="521" t="str">
        <f>'ACTA REPORTE 3ER TRI'!AA270</f>
        <v>D-</v>
      </c>
      <c r="CB40" s="635">
        <f>'ACTA REPORTE 3ER TRI'!AB270</f>
        <v>3</v>
      </c>
      <c r="CC40" s="427">
        <f>'ACTA REPORTE 3ER TRI'!AC270</f>
        <v>3</v>
      </c>
      <c r="CD40" s="507" t="str">
        <f t="shared" si="31"/>
        <v>D-</v>
      </c>
      <c r="CE40" s="522">
        <f t="shared" si="32"/>
        <v>3</v>
      </c>
      <c r="CF40" s="285">
        <f t="shared" si="33"/>
        <v>3</v>
      </c>
      <c r="CG40" s="249">
        <f t="shared" si="34"/>
        <v>2.0999999999999996</v>
      </c>
      <c r="CH40" s="251">
        <f t="shared" si="35"/>
        <v>0.89999999999999991</v>
      </c>
      <c r="CI40" s="510" t="str">
        <f t="shared" si="36"/>
        <v>D-</v>
      </c>
      <c r="CJ40" s="641">
        <f t="shared" si="86"/>
        <v>2.9999999999999996</v>
      </c>
      <c r="CK40" s="251">
        <f>'ACTA REPORTE 3ER TRI'!G327</f>
        <v>3</v>
      </c>
      <c r="CL40" s="251">
        <f>'ACTA REPORTE 3ER TRI'!L327</f>
        <v>3</v>
      </c>
      <c r="CM40" s="251">
        <f>'ACTA REPORTE 3ER TRI'!M327</f>
        <v>3</v>
      </c>
      <c r="CN40" s="520" t="str">
        <f>'ACTA REPORTE 3ER TRI'!N327</f>
        <v>D-</v>
      </c>
      <c r="CO40" s="251">
        <f>'ACTA REPORTE 3ER TRI'!T327</f>
        <v>3</v>
      </c>
      <c r="CP40" s="251">
        <f>'ACTA REPORTE 3ER TRI'!Y327</f>
        <v>3</v>
      </c>
      <c r="CQ40" s="251">
        <f>'ACTA REPORTE 3ER TRI'!Z327</f>
        <v>3</v>
      </c>
      <c r="CR40" s="521" t="str">
        <f>'ACTA REPORTE 3ER TRI'!AA327</f>
        <v>D-</v>
      </c>
      <c r="CS40" s="635">
        <f>'ACTA REPORTE 3ER TRI'!AB327</f>
        <v>3</v>
      </c>
      <c r="CT40" s="427">
        <f>'ACTA REPORTE 3ER TRI'!AC327</f>
        <v>3</v>
      </c>
      <c r="CU40" s="507" t="str">
        <f t="shared" si="38"/>
        <v>D-</v>
      </c>
      <c r="CV40" s="522">
        <f t="shared" si="39"/>
        <v>3</v>
      </c>
      <c r="CW40" s="285">
        <f t="shared" si="40"/>
        <v>3</v>
      </c>
      <c r="CX40" s="249">
        <f t="shared" si="41"/>
        <v>2.0999999999999996</v>
      </c>
      <c r="CY40" s="251">
        <f t="shared" si="42"/>
        <v>0.89999999999999991</v>
      </c>
      <c r="CZ40" s="510" t="str">
        <f t="shared" si="43"/>
        <v>D-</v>
      </c>
      <c r="DA40" s="641">
        <f t="shared" si="87"/>
        <v>2.9999999999999996</v>
      </c>
      <c r="DB40" s="251">
        <f>'ACTA REPORTE 3ER TRI'!G384</f>
        <v>3</v>
      </c>
      <c r="DC40" s="251">
        <f>'ACTA REPORTE 3ER TRI'!L384</f>
        <v>3</v>
      </c>
      <c r="DD40" s="251">
        <f>'ACTA REPORTE 3ER TRI'!M384</f>
        <v>3</v>
      </c>
      <c r="DE40" s="520" t="str">
        <f>'ACTA REPORTE 3ER TRI'!N384</f>
        <v>D-</v>
      </c>
      <c r="DF40" s="251">
        <f>'ACTA REPORTE 3ER TRI'!T384</f>
        <v>3</v>
      </c>
      <c r="DG40" s="251">
        <f>'ACTA REPORTE 3ER TRI'!Y384</f>
        <v>3</v>
      </c>
      <c r="DH40" s="251">
        <f>'ACTA REPORTE 3ER TRI'!Z384</f>
        <v>3</v>
      </c>
      <c r="DI40" s="521" t="str">
        <f>'ACTA REPORTE 3ER TRI'!AA384</f>
        <v>D-</v>
      </c>
      <c r="DJ40" s="635">
        <f>'ACTA REPORTE 3ER TRI'!AB384</f>
        <v>3</v>
      </c>
      <c r="DK40" s="638">
        <f>'ACTA REPORTE 3ER TRI'!AC384</f>
        <v>3</v>
      </c>
      <c r="DL40" s="507" t="str">
        <f t="shared" si="45"/>
        <v>D-</v>
      </c>
      <c r="DM40" s="522">
        <f t="shared" si="46"/>
        <v>3</v>
      </c>
      <c r="DN40" s="285">
        <f t="shared" si="47"/>
        <v>3</v>
      </c>
      <c r="DO40" s="249">
        <f t="shared" si="48"/>
        <v>2.0999999999999996</v>
      </c>
      <c r="DP40" s="251">
        <f t="shared" si="49"/>
        <v>0.89999999999999991</v>
      </c>
      <c r="DQ40" s="510" t="str">
        <f t="shared" si="50"/>
        <v>D-</v>
      </c>
      <c r="DR40" s="641">
        <f t="shared" si="88"/>
        <v>2.9999999999999996</v>
      </c>
      <c r="DS40" s="251">
        <f>'ACTA REPORTE 3ER TRI'!G441</f>
        <v>3</v>
      </c>
      <c r="DT40" s="251">
        <f>'ACTA REPORTE 3ER TRI'!L441</f>
        <v>3</v>
      </c>
      <c r="DU40" s="251">
        <f>'ACTA REPORTE 3ER TRI'!M441</f>
        <v>3</v>
      </c>
      <c r="DV40" s="520" t="str">
        <f>'ACTA REPORTE 3ER TRI'!N441</f>
        <v>D-</v>
      </c>
      <c r="DW40" s="251">
        <f>'ACTA REPORTE 3ER TRI'!T441</f>
        <v>3</v>
      </c>
      <c r="DX40" s="251">
        <f>'ACTA REPORTE 3ER TRI'!Y441</f>
        <v>3</v>
      </c>
      <c r="DY40" s="251">
        <f>'ACTA REPORTE 3ER TRI'!Z441</f>
        <v>3</v>
      </c>
      <c r="DZ40" s="521" t="str">
        <f>'ACTA REPORTE 3ER TRI'!AA441</f>
        <v>D-</v>
      </c>
      <c r="EA40" s="635">
        <f>'ACTA REPORTE 3ER TRI'!AB441</f>
        <v>3</v>
      </c>
      <c r="EB40" s="638">
        <f>'ACTA REPORTE 3ER TRI'!AC441</f>
        <v>3</v>
      </c>
      <c r="EC40" s="507" t="str">
        <f t="shared" si="52"/>
        <v>D-</v>
      </c>
      <c r="ED40" s="522">
        <f t="shared" si="53"/>
        <v>3</v>
      </c>
      <c r="EE40" s="285">
        <f t="shared" si="54"/>
        <v>3</v>
      </c>
      <c r="EF40" s="249">
        <f t="shared" si="55"/>
        <v>2.0999999999999996</v>
      </c>
      <c r="EG40" s="251">
        <f t="shared" si="56"/>
        <v>0.89999999999999991</v>
      </c>
      <c r="EH40" s="510" t="str">
        <f t="shared" si="57"/>
        <v>D-</v>
      </c>
      <c r="EI40" s="641">
        <f t="shared" si="89"/>
        <v>2.9999999999999996</v>
      </c>
      <c r="EJ40" s="251">
        <f>'ACTA REPORTE 3ER TRI'!G498</f>
        <v>3</v>
      </c>
      <c r="EK40" s="251">
        <f>'ACTA REPORTE 3ER TRI'!L498</f>
        <v>3</v>
      </c>
      <c r="EL40" s="251">
        <f>'ACTA REPORTE 3ER TRI'!M498</f>
        <v>3</v>
      </c>
      <c r="EM40" s="520" t="str">
        <f>'ACTA REPORTE 3ER TRI'!N498</f>
        <v>D-</v>
      </c>
      <c r="EN40" s="251">
        <f>'ACTA REPORTE 3ER TRI'!T498</f>
        <v>3</v>
      </c>
      <c r="EO40" s="251">
        <f>'ACTA REPORTE 3ER TRI'!Y498</f>
        <v>3</v>
      </c>
      <c r="EP40" s="251">
        <f>'ACTA REPORTE 3ER TRI'!Z498</f>
        <v>3</v>
      </c>
      <c r="EQ40" s="521" t="str">
        <f>'ACTA REPORTE 3ER TRI'!AA498</f>
        <v>D-</v>
      </c>
      <c r="ER40" s="635">
        <f>'ACTA REPORTE 3ER TRI'!AB498</f>
        <v>3</v>
      </c>
      <c r="ES40" s="427">
        <f>'ACTA REPORTE 3ER TRI'!AC498</f>
        <v>3</v>
      </c>
      <c r="ET40" s="507" t="str">
        <f t="shared" si="59"/>
        <v>D-</v>
      </c>
      <c r="EU40" s="522">
        <f t="shared" si="60"/>
        <v>3</v>
      </c>
      <c r="EV40" s="285">
        <f t="shared" si="61"/>
        <v>3</v>
      </c>
      <c r="EW40" s="249">
        <f t="shared" si="62"/>
        <v>2.0999999999999996</v>
      </c>
      <c r="EX40" s="251">
        <f t="shared" si="63"/>
        <v>0.89999999999999991</v>
      </c>
      <c r="EY40" s="510" t="str">
        <f t="shared" si="64"/>
        <v>D-</v>
      </c>
      <c r="EZ40" s="641">
        <f t="shared" si="90"/>
        <v>2.9999999999999996</v>
      </c>
      <c r="FA40" s="503" t="str">
        <f t="shared" si="66"/>
        <v>D-</v>
      </c>
      <c r="FB40" s="645">
        <f t="shared" si="67"/>
        <v>3</v>
      </c>
      <c r="FC40" s="503" t="str">
        <f t="shared" si="68"/>
        <v>D-</v>
      </c>
      <c r="FD40" s="550">
        <f t="shared" si="0"/>
        <v>2.9999999999999996</v>
      </c>
      <c r="FE40" s="564"/>
      <c r="FF40" s="565"/>
      <c r="FG40" s="566" t="str">
        <f t="shared" si="81"/>
        <v>N</v>
      </c>
      <c r="FH40" s="567"/>
      <c r="FI40" s="567"/>
      <c r="FJ40" s="566" t="str">
        <f t="shared" si="69"/>
        <v>N</v>
      </c>
      <c r="FK40" s="567"/>
      <c r="FL40" s="567"/>
      <c r="FM40" s="566" t="str">
        <f t="shared" si="70"/>
        <v>N</v>
      </c>
      <c r="FN40" s="568" t="str">
        <f t="shared" si="71"/>
        <v>N</v>
      </c>
      <c r="FO40" s="572"/>
      <c r="FP40" s="558"/>
      <c r="FQ40" s="558"/>
      <c r="FR40" s="559"/>
      <c r="FS40" s="559"/>
      <c r="FT40" s="560"/>
      <c r="FU40" s="569">
        <f t="shared" si="72"/>
        <v>0</v>
      </c>
      <c r="FV40" s="569">
        <f t="shared" si="73"/>
        <v>0</v>
      </c>
      <c r="FW40" s="569">
        <f t="shared" si="73"/>
        <v>0</v>
      </c>
      <c r="FX40" s="570">
        <f t="shared" si="74"/>
        <v>75</v>
      </c>
      <c r="FY40" s="571">
        <v>75</v>
      </c>
      <c r="FZ40" s="572"/>
      <c r="GA40" s="558"/>
      <c r="GB40" s="558"/>
      <c r="GC40" s="559"/>
      <c r="GD40" s="559"/>
      <c r="GE40" s="560"/>
      <c r="GF40" s="598">
        <f t="shared" si="75"/>
        <v>0</v>
      </c>
      <c r="GG40" s="598">
        <f t="shared" si="76"/>
        <v>0</v>
      </c>
      <c r="GH40" s="558">
        <f t="shared" si="76"/>
        <v>0</v>
      </c>
      <c r="GI40" s="599">
        <f t="shared" si="1"/>
        <v>58</v>
      </c>
      <c r="GJ40" s="600">
        <v>58</v>
      </c>
      <c r="GK40" s="572"/>
      <c r="GL40" s="558"/>
      <c r="GM40" s="558"/>
      <c r="GN40" s="559"/>
      <c r="GO40" s="559"/>
      <c r="GP40" s="560"/>
      <c r="GQ40" s="598">
        <f t="shared" si="77"/>
        <v>0</v>
      </c>
      <c r="GR40" s="598">
        <f t="shared" si="77"/>
        <v>0</v>
      </c>
      <c r="GS40" s="558">
        <f t="shared" si="77"/>
        <v>0</v>
      </c>
      <c r="GT40" s="601">
        <f t="shared" si="2"/>
        <v>67</v>
      </c>
      <c r="GU40" s="600">
        <v>67</v>
      </c>
      <c r="GV40" s="602">
        <f t="shared" si="3"/>
        <v>0</v>
      </c>
      <c r="GW40" s="603">
        <f t="shared" si="78"/>
        <v>200</v>
      </c>
      <c r="GX40" s="597">
        <f t="shared" si="79"/>
        <v>200</v>
      </c>
      <c r="GY40" s="49"/>
      <c r="GZ40" s="34"/>
      <c r="HA40" s="34"/>
      <c r="HB40" s="34"/>
    </row>
    <row r="41" spans="1:210" s="42" customFormat="1" ht="60" customHeight="1" x14ac:dyDescent="1.1000000000000001">
      <c r="A41" s="41"/>
      <c r="B41" s="536">
        <v>31</v>
      </c>
      <c r="C41" s="61">
        <f>DATOS!F38</f>
        <v>0</v>
      </c>
      <c r="D41" s="249">
        <f>'ACTA REPORTE 3ER TRI'!G43</f>
        <v>3</v>
      </c>
      <c r="E41" s="251">
        <f>'ACTA REPORTE 3ER TRI'!L43</f>
        <v>3</v>
      </c>
      <c r="F41" s="251">
        <f>'ACTA REPORTE 3ER TRI'!M43</f>
        <v>3</v>
      </c>
      <c r="G41" s="520" t="str">
        <f>'ACTA REPORTE 3ER TRI'!N43</f>
        <v>D-</v>
      </c>
      <c r="H41" s="251">
        <f>'ACTA REPORTE 3ER TRI'!T43</f>
        <v>3</v>
      </c>
      <c r="I41" s="251">
        <f>'ACTA REPORTE 3ER TRI'!Y43</f>
        <v>3</v>
      </c>
      <c r="J41" s="251">
        <f>'ACTA REPORTE 3ER TRI'!Z43</f>
        <v>3</v>
      </c>
      <c r="K41" s="521" t="str">
        <f>'ACTA REPORTE 3ER TRI'!AA43</f>
        <v>D-</v>
      </c>
      <c r="L41" s="635">
        <f>'ACTA REPORTE 3ER TRI'!AB43</f>
        <v>3</v>
      </c>
      <c r="M41" s="427">
        <f>'ACTA REPORTE 3ER TRI'!AC43</f>
        <v>3</v>
      </c>
      <c r="N41" s="507" t="str">
        <f t="shared" si="4"/>
        <v>D-</v>
      </c>
      <c r="O41" s="522">
        <f t="shared" si="5"/>
        <v>3</v>
      </c>
      <c r="P41" s="285">
        <f t="shared" si="6"/>
        <v>3</v>
      </c>
      <c r="Q41" s="249">
        <f t="shared" si="7"/>
        <v>2.0999999999999996</v>
      </c>
      <c r="R41" s="251">
        <f t="shared" si="8"/>
        <v>0.89999999999999991</v>
      </c>
      <c r="S41" s="510" t="str">
        <f t="shared" si="9"/>
        <v>D-</v>
      </c>
      <c r="T41" s="641">
        <f t="shared" si="82"/>
        <v>2.9999999999999996</v>
      </c>
      <c r="U41" s="251">
        <f>'ACTA REPORTE 3ER TRI'!G100</f>
        <v>3</v>
      </c>
      <c r="V41" s="251">
        <f>'ACTA REPORTE 3ER TRI'!L100</f>
        <v>3</v>
      </c>
      <c r="W41" s="251">
        <f>'ACTA REPORTE 3ER TRI'!M100</f>
        <v>3</v>
      </c>
      <c r="X41" s="520" t="str">
        <f>'ACTA REPORTE 3ER TRI'!N100</f>
        <v>D-</v>
      </c>
      <c r="Y41" s="251">
        <f>'ACTA REPORTE 3ER TRI'!T100</f>
        <v>3</v>
      </c>
      <c r="Z41" s="251">
        <f>'ACTA REPORTE 3ER TRI'!Y100</f>
        <v>3</v>
      </c>
      <c r="AA41" s="251">
        <f>'ACTA REPORTE 3ER TRI'!Z100</f>
        <v>3</v>
      </c>
      <c r="AB41" s="521" t="str">
        <f>'ACTA REPORTE 3ER TRI'!AA100</f>
        <v>D-</v>
      </c>
      <c r="AC41" s="635">
        <f>'ACTA REPORTE 3ER TRI'!AB100</f>
        <v>3</v>
      </c>
      <c r="AD41" s="638">
        <f>'ACTA REPORTE 3ER TRI'!AC100</f>
        <v>3</v>
      </c>
      <c r="AE41" s="507" t="str">
        <f t="shared" si="11"/>
        <v>D-</v>
      </c>
      <c r="AF41" s="522">
        <f t="shared" si="12"/>
        <v>3</v>
      </c>
      <c r="AG41" s="285">
        <f t="shared" si="13"/>
        <v>3</v>
      </c>
      <c r="AH41" s="249">
        <f t="shared" si="14"/>
        <v>2.0999999999999996</v>
      </c>
      <c r="AI41" s="251">
        <f t="shared" si="15"/>
        <v>0.89999999999999991</v>
      </c>
      <c r="AJ41" s="510" t="str">
        <f t="shared" si="16"/>
        <v>D-</v>
      </c>
      <c r="AK41" s="641">
        <f t="shared" si="83"/>
        <v>2.9999999999999996</v>
      </c>
      <c r="AL41" s="251">
        <f>'ACTA REPORTE 3ER TRI'!G157</f>
        <v>3</v>
      </c>
      <c r="AM41" s="251">
        <f>'ACTA REPORTE 3ER TRI'!L157</f>
        <v>3</v>
      </c>
      <c r="AN41" s="251">
        <f>'ACTA REPORTE 3ER TRI'!M157</f>
        <v>3</v>
      </c>
      <c r="AO41" s="520" t="str">
        <f>'ACTA REPORTE 3ER TRI'!N157</f>
        <v>D-</v>
      </c>
      <c r="AP41" s="251">
        <f>'ACTA REPORTE 3ER TRI'!T157</f>
        <v>3</v>
      </c>
      <c r="AQ41" s="251">
        <f>'ACTA REPORTE 3ER TRI'!Y157</f>
        <v>3</v>
      </c>
      <c r="AR41" s="251">
        <f>'ACTA REPORTE 3ER TRI'!Z157</f>
        <v>3</v>
      </c>
      <c r="AS41" s="521" t="str">
        <f>'ACTA REPORTE 3ER TRI'!AA157</f>
        <v>D-</v>
      </c>
      <c r="AT41" s="635">
        <f>'ACTA REPORTE 3ER TRI'!AB157</f>
        <v>3</v>
      </c>
      <c r="AU41" s="427">
        <f>'ACTA REPORTE 3ER TRI'!AB157</f>
        <v>3</v>
      </c>
      <c r="AV41" s="507" t="str">
        <f t="shared" si="18"/>
        <v>D-</v>
      </c>
      <c r="AW41" s="522">
        <f t="shared" si="80"/>
        <v>3</v>
      </c>
      <c r="AX41" s="285">
        <f t="shared" si="19"/>
        <v>3</v>
      </c>
      <c r="AY41" s="249">
        <f t="shared" si="20"/>
        <v>2.0999999999999996</v>
      </c>
      <c r="AZ41" s="251">
        <f t="shared" si="21"/>
        <v>0.89999999999999991</v>
      </c>
      <c r="BA41" s="510" t="str">
        <f t="shared" si="22"/>
        <v>D-</v>
      </c>
      <c r="BB41" s="641">
        <f t="shared" si="84"/>
        <v>2.9999999999999996</v>
      </c>
      <c r="BC41" s="251">
        <f>'ACTA REPORTE 3ER TRI'!G214</f>
        <v>3</v>
      </c>
      <c r="BD41" s="251">
        <f>'ACTA REPORTE 3ER TRI'!L214</f>
        <v>3</v>
      </c>
      <c r="BE41" s="251">
        <f>'ACTA REPORTE 3ER TRI'!M214</f>
        <v>3</v>
      </c>
      <c r="BF41" s="520" t="str">
        <f>'ACTA REPORTE 3ER TRI'!N214</f>
        <v>D-</v>
      </c>
      <c r="BG41" s="251">
        <f>'ACTA REPORTE 3ER TRI'!T214</f>
        <v>3</v>
      </c>
      <c r="BH41" s="251">
        <f>'ACTA REPORTE 3ER TRI'!Y214</f>
        <v>3</v>
      </c>
      <c r="BI41" s="251">
        <f>'ACTA REPORTE 3ER TRI'!Z214</f>
        <v>3</v>
      </c>
      <c r="BJ41" s="521" t="str">
        <f>'ACTA REPORTE 3ER TRI'!AA214</f>
        <v>D-</v>
      </c>
      <c r="BK41" s="635">
        <f>'ACTA REPORTE 3ER TRI'!AB214</f>
        <v>3</v>
      </c>
      <c r="BL41" s="427">
        <f>'ACTA REPORTE 3ER TRI'!AC214</f>
        <v>3</v>
      </c>
      <c r="BM41" s="507" t="str">
        <f t="shared" si="24"/>
        <v>D-</v>
      </c>
      <c r="BN41" s="522">
        <f t="shared" si="25"/>
        <v>3</v>
      </c>
      <c r="BO41" s="285">
        <f t="shared" si="26"/>
        <v>3</v>
      </c>
      <c r="BP41" s="249">
        <f t="shared" si="27"/>
        <v>2.0999999999999996</v>
      </c>
      <c r="BQ41" s="251">
        <f t="shared" si="28"/>
        <v>0.89999999999999991</v>
      </c>
      <c r="BR41" s="510" t="str">
        <f t="shared" si="29"/>
        <v>D-</v>
      </c>
      <c r="BS41" s="641">
        <f t="shared" si="85"/>
        <v>2.9999999999999996</v>
      </c>
      <c r="BT41" s="251">
        <f>'ACTA REPORTE 3ER TRI'!G271</f>
        <v>3</v>
      </c>
      <c r="BU41" s="251">
        <f>'ACTA REPORTE 3ER TRI'!L271</f>
        <v>3</v>
      </c>
      <c r="BV41" s="251">
        <f>'ACTA REPORTE 3ER TRI'!M271</f>
        <v>3</v>
      </c>
      <c r="BW41" s="520" t="str">
        <f>'ACTA REPORTE 3ER TRI'!N271</f>
        <v>D-</v>
      </c>
      <c r="BX41" s="251">
        <f>'ACTA REPORTE 3ER TRI'!T271</f>
        <v>3</v>
      </c>
      <c r="BY41" s="251">
        <f>'ACTA REPORTE 3ER TRI'!Y271</f>
        <v>3</v>
      </c>
      <c r="BZ41" s="251">
        <f>'ACTA REPORTE 3ER TRI'!Z271</f>
        <v>3</v>
      </c>
      <c r="CA41" s="521" t="str">
        <f>'ACTA REPORTE 3ER TRI'!AA271</f>
        <v>D-</v>
      </c>
      <c r="CB41" s="635">
        <f>'ACTA REPORTE 3ER TRI'!AB271</f>
        <v>3</v>
      </c>
      <c r="CC41" s="427">
        <f>'ACTA REPORTE 3ER TRI'!AC271</f>
        <v>3</v>
      </c>
      <c r="CD41" s="507" t="str">
        <f t="shared" si="31"/>
        <v>D-</v>
      </c>
      <c r="CE41" s="522">
        <f t="shared" si="32"/>
        <v>3</v>
      </c>
      <c r="CF41" s="285">
        <f t="shared" si="33"/>
        <v>3</v>
      </c>
      <c r="CG41" s="249">
        <f t="shared" si="34"/>
        <v>2.0999999999999996</v>
      </c>
      <c r="CH41" s="251">
        <f t="shared" si="35"/>
        <v>0.89999999999999991</v>
      </c>
      <c r="CI41" s="510" t="str">
        <f t="shared" si="36"/>
        <v>D-</v>
      </c>
      <c r="CJ41" s="641">
        <f t="shared" si="86"/>
        <v>2.9999999999999996</v>
      </c>
      <c r="CK41" s="251">
        <f>'ACTA REPORTE 3ER TRI'!G328</f>
        <v>3</v>
      </c>
      <c r="CL41" s="251">
        <f>'ACTA REPORTE 3ER TRI'!L328</f>
        <v>3</v>
      </c>
      <c r="CM41" s="251">
        <f>'ACTA REPORTE 3ER TRI'!M328</f>
        <v>3</v>
      </c>
      <c r="CN41" s="520" t="str">
        <f>'ACTA REPORTE 3ER TRI'!N328</f>
        <v>D-</v>
      </c>
      <c r="CO41" s="251">
        <f>'ACTA REPORTE 3ER TRI'!T328</f>
        <v>3</v>
      </c>
      <c r="CP41" s="251">
        <f>'ACTA REPORTE 3ER TRI'!Y328</f>
        <v>3</v>
      </c>
      <c r="CQ41" s="251">
        <f>'ACTA REPORTE 3ER TRI'!Z328</f>
        <v>3</v>
      </c>
      <c r="CR41" s="521" t="str">
        <f>'ACTA REPORTE 3ER TRI'!AA328</f>
        <v>D-</v>
      </c>
      <c r="CS41" s="635">
        <f>'ACTA REPORTE 3ER TRI'!AB328</f>
        <v>3</v>
      </c>
      <c r="CT41" s="427">
        <f>'ACTA REPORTE 3ER TRI'!AC328</f>
        <v>3</v>
      </c>
      <c r="CU41" s="507" t="str">
        <f t="shared" si="38"/>
        <v>D-</v>
      </c>
      <c r="CV41" s="522">
        <f t="shared" si="39"/>
        <v>3</v>
      </c>
      <c r="CW41" s="285">
        <f t="shared" si="40"/>
        <v>3</v>
      </c>
      <c r="CX41" s="249">
        <f t="shared" si="41"/>
        <v>2.0999999999999996</v>
      </c>
      <c r="CY41" s="251">
        <f t="shared" si="42"/>
        <v>0.89999999999999991</v>
      </c>
      <c r="CZ41" s="510" t="str">
        <f t="shared" si="43"/>
        <v>D-</v>
      </c>
      <c r="DA41" s="641">
        <f t="shared" si="87"/>
        <v>2.9999999999999996</v>
      </c>
      <c r="DB41" s="251">
        <f>'ACTA REPORTE 3ER TRI'!G385</f>
        <v>3</v>
      </c>
      <c r="DC41" s="251">
        <f>'ACTA REPORTE 3ER TRI'!L385</f>
        <v>3</v>
      </c>
      <c r="DD41" s="251">
        <f>'ACTA REPORTE 3ER TRI'!M385</f>
        <v>3</v>
      </c>
      <c r="DE41" s="520" t="str">
        <f>'ACTA REPORTE 3ER TRI'!N385</f>
        <v>D-</v>
      </c>
      <c r="DF41" s="251">
        <f>'ACTA REPORTE 3ER TRI'!T385</f>
        <v>3</v>
      </c>
      <c r="DG41" s="251">
        <f>'ACTA REPORTE 3ER TRI'!Y385</f>
        <v>3</v>
      </c>
      <c r="DH41" s="251">
        <f>'ACTA REPORTE 3ER TRI'!Z385</f>
        <v>3</v>
      </c>
      <c r="DI41" s="521" t="str">
        <f>'ACTA REPORTE 3ER TRI'!AA385</f>
        <v>D-</v>
      </c>
      <c r="DJ41" s="635">
        <f>'ACTA REPORTE 3ER TRI'!AB385</f>
        <v>3</v>
      </c>
      <c r="DK41" s="638">
        <f>'ACTA REPORTE 3ER TRI'!AC385</f>
        <v>3</v>
      </c>
      <c r="DL41" s="507" t="str">
        <f t="shared" si="45"/>
        <v>D-</v>
      </c>
      <c r="DM41" s="522">
        <f t="shared" si="46"/>
        <v>3</v>
      </c>
      <c r="DN41" s="285">
        <f t="shared" si="47"/>
        <v>3</v>
      </c>
      <c r="DO41" s="249">
        <f t="shared" si="48"/>
        <v>2.0999999999999996</v>
      </c>
      <c r="DP41" s="251">
        <f t="shared" si="49"/>
        <v>0.89999999999999991</v>
      </c>
      <c r="DQ41" s="510" t="str">
        <f t="shared" si="50"/>
        <v>D-</v>
      </c>
      <c r="DR41" s="641">
        <f t="shared" si="88"/>
        <v>2.9999999999999996</v>
      </c>
      <c r="DS41" s="251">
        <f>'ACTA REPORTE 3ER TRI'!G442</f>
        <v>3</v>
      </c>
      <c r="DT41" s="251">
        <f>'ACTA REPORTE 3ER TRI'!L442</f>
        <v>3</v>
      </c>
      <c r="DU41" s="251">
        <f>'ACTA REPORTE 3ER TRI'!M442</f>
        <v>3</v>
      </c>
      <c r="DV41" s="520" t="str">
        <f>'ACTA REPORTE 3ER TRI'!N442</f>
        <v>D-</v>
      </c>
      <c r="DW41" s="251">
        <f>'ACTA REPORTE 3ER TRI'!T442</f>
        <v>3</v>
      </c>
      <c r="DX41" s="251">
        <f>'ACTA REPORTE 3ER TRI'!Y442</f>
        <v>3</v>
      </c>
      <c r="DY41" s="251">
        <f>'ACTA REPORTE 3ER TRI'!Z442</f>
        <v>3</v>
      </c>
      <c r="DZ41" s="521" t="str">
        <f>'ACTA REPORTE 3ER TRI'!AA442</f>
        <v>D-</v>
      </c>
      <c r="EA41" s="635">
        <f>'ACTA REPORTE 3ER TRI'!AB442</f>
        <v>3</v>
      </c>
      <c r="EB41" s="638">
        <f>'ACTA REPORTE 3ER TRI'!AC442</f>
        <v>3</v>
      </c>
      <c r="EC41" s="507" t="str">
        <f t="shared" si="52"/>
        <v>D-</v>
      </c>
      <c r="ED41" s="522">
        <f t="shared" si="53"/>
        <v>3</v>
      </c>
      <c r="EE41" s="285">
        <f t="shared" si="54"/>
        <v>3</v>
      </c>
      <c r="EF41" s="249">
        <f t="shared" si="55"/>
        <v>2.0999999999999996</v>
      </c>
      <c r="EG41" s="251">
        <f t="shared" si="56"/>
        <v>0.89999999999999991</v>
      </c>
      <c r="EH41" s="510" t="str">
        <f t="shared" si="57"/>
        <v>D-</v>
      </c>
      <c r="EI41" s="641">
        <f t="shared" si="89"/>
        <v>2.9999999999999996</v>
      </c>
      <c r="EJ41" s="251">
        <f>'ACTA REPORTE 3ER TRI'!G499</f>
        <v>3</v>
      </c>
      <c r="EK41" s="251">
        <f>'ACTA REPORTE 3ER TRI'!L499</f>
        <v>3</v>
      </c>
      <c r="EL41" s="251">
        <f>'ACTA REPORTE 3ER TRI'!M499</f>
        <v>3</v>
      </c>
      <c r="EM41" s="520" t="str">
        <f>'ACTA REPORTE 3ER TRI'!N499</f>
        <v>D-</v>
      </c>
      <c r="EN41" s="251">
        <f>'ACTA REPORTE 3ER TRI'!T499</f>
        <v>3</v>
      </c>
      <c r="EO41" s="251">
        <f>'ACTA REPORTE 3ER TRI'!Y499</f>
        <v>3</v>
      </c>
      <c r="EP41" s="251">
        <f>'ACTA REPORTE 3ER TRI'!Z499</f>
        <v>3</v>
      </c>
      <c r="EQ41" s="521" t="str">
        <f>'ACTA REPORTE 3ER TRI'!AA499</f>
        <v>D-</v>
      </c>
      <c r="ER41" s="635">
        <f>'ACTA REPORTE 3ER TRI'!AB499</f>
        <v>3</v>
      </c>
      <c r="ES41" s="427">
        <f>'ACTA REPORTE 3ER TRI'!AC499</f>
        <v>3</v>
      </c>
      <c r="ET41" s="507" t="str">
        <f t="shared" si="59"/>
        <v>D-</v>
      </c>
      <c r="EU41" s="522">
        <f t="shared" si="60"/>
        <v>3</v>
      </c>
      <c r="EV41" s="285">
        <f t="shared" si="61"/>
        <v>3</v>
      </c>
      <c r="EW41" s="249">
        <f t="shared" si="62"/>
        <v>2.0999999999999996</v>
      </c>
      <c r="EX41" s="251">
        <f t="shared" si="63"/>
        <v>0.89999999999999991</v>
      </c>
      <c r="EY41" s="510" t="str">
        <f t="shared" si="64"/>
        <v>D-</v>
      </c>
      <c r="EZ41" s="641">
        <f t="shared" si="90"/>
        <v>2.9999999999999996</v>
      </c>
      <c r="FA41" s="503" t="str">
        <f t="shared" si="66"/>
        <v>D-</v>
      </c>
      <c r="FB41" s="645">
        <f t="shared" si="67"/>
        <v>3</v>
      </c>
      <c r="FC41" s="503" t="str">
        <f t="shared" si="68"/>
        <v>D-</v>
      </c>
      <c r="FD41" s="550">
        <f t="shared" si="0"/>
        <v>2.9999999999999996</v>
      </c>
      <c r="FE41" s="564"/>
      <c r="FF41" s="565"/>
      <c r="FG41" s="566" t="str">
        <f t="shared" si="81"/>
        <v>N</v>
      </c>
      <c r="FH41" s="567"/>
      <c r="FI41" s="567"/>
      <c r="FJ41" s="566" t="str">
        <f t="shared" si="69"/>
        <v>N</v>
      </c>
      <c r="FK41" s="567"/>
      <c r="FL41" s="567"/>
      <c r="FM41" s="566" t="str">
        <f t="shared" si="70"/>
        <v>N</v>
      </c>
      <c r="FN41" s="568" t="str">
        <f t="shared" si="71"/>
        <v>N</v>
      </c>
      <c r="FO41" s="572"/>
      <c r="FP41" s="558"/>
      <c r="FQ41" s="558"/>
      <c r="FR41" s="559"/>
      <c r="FS41" s="559"/>
      <c r="FT41" s="560"/>
      <c r="FU41" s="569">
        <f t="shared" si="72"/>
        <v>0</v>
      </c>
      <c r="FV41" s="569">
        <f t="shared" si="73"/>
        <v>0</v>
      </c>
      <c r="FW41" s="569">
        <f t="shared" si="73"/>
        <v>0</v>
      </c>
      <c r="FX41" s="570">
        <f t="shared" si="74"/>
        <v>75</v>
      </c>
      <c r="FY41" s="571">
        <v>75</v>
      </c>
      <c r="FZ41" s="572"/>
      <c r="GA41" s="558"/>
      <c r="GB41" s="558"/>
      <c r="GC41" s="559"/>
      <c r="GD41" s="559"/>
      <c r="GE41" s="560"/>
      <c r="GF41" s="598">
        <f t="shared" si="75"/>
        <v>0</v>
      </c>
      <c r="GG41" s="598">
        <f t="shared" si="76"/>
        <v>0</v>
      </c>
      <c r="GH41" s="558">
        <f t="shared" si="76"/>
        <v>0</v>
      </c>
      <c r="GI41" s="599">
        <f t="shared" si="1"/>
        <v>58</v>
      </c>
      <c r="GJ41" s="600">
        <v>58</v>
      </c>
      <c r="GK41" s="572"/>
      <c r="GL41" s="558"/>
      <c r="GM41" s="558"/>
      <c r="GN41" s="559"/>
      <c r="GO41" s="559"/>
      <c r="GP41" s="560"/>
      <c r="GQ41" s="598">
        <f t="shared" si="77"/>
        <v>0</v>
      </c>
      <c r="GR41" s="598">
        <f t="shared" si="77"/>
        <v>0</v>
      </c>
      <c r="GS41" s="558">
        <f t="shared" si="77"/>
        <v>0</v>
      </c>
      <c r="GT41" s="601">
        <f t="shared" si="2"/>
        <v>67</v>
      </c>
      <c r="GU41" s="600">
        <v>67</v>
      </c>
      <c r="GV41" s="602">
        <f t="shared" si="3"/>
        <v>0</v>
      </c>
      <c r="GW41" s="603">
        <f t="shared" si="78"/>
        <v>200</v>
      </c>
      <c r="GX41" s="597">
        <f t="shared" si="79"/>
        <v>200</v>
      </c>
      <c r="GY41" s="49"/>
      <c r="GZ41" s="34"/>
      <c r="HA41" s="34"/>
      <c r="HB41" s="34"/>
    </row>
    <row r="42" spans="1:210" s="42" customFormat="1" ht="60" customHeight="1" x14ac:dyDescent="1.1000000000000001">
      <c r="A42" s="41"/>
      <c r="B42" s="536">
        <v>32</v>
      </c>
      <c r="C42" s="61">
        <f>DATOS!F39</f>
        <v>0</v>
      </c>
      <c r="D42" s="249">
        <f>'ACTA REPORTE 3ER TRI'!G44</f>
        <v>3</v>
      </c>
      <c r="E42" s="251">
        <f>'ACTA REPORTE 3ER TRI'!L44</f>
        <v>3</v>
      </c>
      <c r="F42" s="251">
        <f>'ACTA REPORTE 3ER TRI'!M44</f>
        <v>3</v>
      </c>
      <c r="G42" s="520" t="str">
        <f>'ACTA REPORTE 3ER TRI'!N44</f>
        <v>D-</v>
      </c>
      <c r="H42" s="251">
        <f>'ACTA REPORTE 3ER TRI'!T44</f>
        <v>3</v>
      </c>
      <c r="I42" s="251">
        <f>'ACTA REPORTE 3ER TRI'!Y44</f>
        <v>3</v>
      </c>
      <c r="J42" s="251">
        <f>'ACTA REPORTE 3ER TRI'!Z44</f>
        <v>3</v>
      </c>
      <c r="K42" s="521" t="str">
        <f>'ACTA REPORTE 3ER TRI'!AA44</f>
        <v>D-</v>
      </c>
      <c r="L42" s="635">
        <f>'ACTA REPORTE 3ER TRI'!AB44</f>
        <v>3</v>
      </c>
      <c r="M42" s="427">
        <f>'ACTA REPORTE 3ER TRI'!AC44</f>
        <v>3</v>
      </c>
      <c r="N42" s="507" t="str">
        <f t="shared" si="4"/>
        <v>D-</v>
      </c>
      <c r="O42" s="522">
        <f t="shared" si="5"/>
        <v>3</v>
      </c>
      <c r="P42" s="285">
        <f t="shared" si="6"/>
        <v>3</v>
      </c>
      <c r="Q42" s="249">
        <f t="shared" si="7"/>
        <v>2.0999999999999996</v>
      </c>
      <c r="R42" s="251">
        <f t="shared" si="8"/>
        <v>0.89999999999999991</v>
      </c>
      <c r="S42" s="510" t="str">
        <f t="shared" si="9"/>
        <v>D-</v>
      </c>
      <c r="T42" s="641">
        <f t="shared" si="82"/>
        <v>2.9999999999999996</v>
      </c>
      <c r="U42" s="251">
        <f>'ACTA REPORTE 3ER TRI'!G101</f>
        <v>3</v>
      </c>
      <c r="V42" s="251">
        <f>'ACTA REPORTE 3ER TRI'!L101</f>
        <v>3</v>
      </c>
      <c r="W42" s="251">
        <f>'ACTA REPORTE 3ER TRI'!M101</f>
        <v>3</v>
      </c>
      <c r="X42" s="520" t="str">
        <f>'ACTA REPORTE 3ER TRI'!N101</f>
        <v>D-</v>
      </c>
      <c r="Y42" s="251">
        <f>'ACTA REPORTE 3ER TRI'!T101</f>
        <v>3</v>
      </c>
      <c r="Z42" s="251">
        <f>'ACTA REPORTE 3ER TRI'!Y101</f>
        <v>3</v>
      </c>
      <c r="AA42" s="251">
        <f>'ACTA REPORTE 3ER TRI'!Z101</f>
        <v>3</v>
      </c>
      <c r="AB42" s="521" t="str">
        <f>'ACTA REPORTE 3ER TRI'!AA101</f>
        <v>D-</v>
      </c>
      <c r="AC42" s="635">
        <f>'ACTA REPORTE 3ER TRI'!AB101</f>
        <v>3</v>
      </c>
      <c r="AD42" s="638">
        <f>'ACTA REPORTE 3ER TRI'!AC101</f>
        <v>3</v>
      </c>
      <c r="AE42" s="507" t="str">
        <f t="shared" si="11"/>
        <v>D-</v>
      </c>
      <c r="AF42" s="522">
        <f t="shared" si="12"/>
        <v>3</v>
      </c>
      <c r="AG42" s="285">
        <f t="shared" si="13"/>
        <v>3</v>
      </c>
      <c r="AH42" s="249">
        <f t="shared" si="14"/>
        <v>2.0999999999999996</v>
      </c>
      <c r="AI42" s="251">
        <f t="shared" si="15"/>
        <v>0.89999999999999991</v>
      </c>
      <c r="AJ42" s="510" t="str">
        <f t="shared" si="16"/>
        <v>D-</v>
      </c>
      <c r="AK42" s="641">
        <f t="shared" si="83"/>
        <v>2.9999999999999996</v>
      </c>
      <c r="AL42" s="251">
        <f>'ACTA REPORTE 3ER TRI'!G158</f>
        <v>3</v>
      </c>
      <c r="AM42" s="251">
        <f>'ACTA REPORTE 3ER TRI'!L158</f>
        <v>3</v>
      </c>
      <c r="AN42" s="251">
        <f>'ACTA REPORTE 3ER TRI'!M158</f>
        <v>3</v>
      </c>
      <c r="AO42" s="520" t="str">
        <f>'ACTA REPORTE 3ER TRI'!N158</f>
        <v>D-</v>
      </c>
      <c r="AP42" s="251">
        <f>'ACTA REPORTE 3ER TRI'!T158</f>
        <v>3</v>
      </c>
      <c r="AQ42" s="251">
        <f>'ACTA REPORTE 3ER TRI'!Y158</f>
        <v>3</v>
      </c>
      <c r="AR42" s="251">
        <f>'ACTA REPORTE 3ER TRI'!Z158</f>
        <v>3</v>
      </c>
      <c r="AS42" s="521" t="str">
        <f>'ACTA REPORTE 3ER TRI'!AA158</f>
        <v>D-</v>
      </c>
      <c r="AT42" s="635">
        <f>'ACTA REPORTE 3ER TRI'!AB158</f>
        <v>3</v>
      </c>
      <c r="AU42" s="427">
        <f>'ACTA REPORTE 3ER TRI'!AB158</f>
        <v>3</v>
      </c>
      <c r="AV42" s="507" t="str">
        <f t="shared" si="18"/>
        <v>D-</v>
      </c>
      <c r="AW42" s="522">
        <f t="shared" si="80"/>
        <v>3</v>
      </c>
      <c r="AX42" s="285">
        <f t="shared" si="19"/>
        <v>3</v>
      </c>
      <c r="AY42" s="249">
        <f t="shared" si="20"/>
        <v>2.0999999999999996</v>
      </c>
      <c r="AZ42" s="251">
        <f t="shared" si="21"/>
        <v>0.89999999999999991</v>
      </c>
      <c r="BA42" s="510" t="str">
        <f t="shared" si="22"/>
        <v>D-</v>
      </c>
      <c r="BB42" s="641">
        <f t="shared" si="84"/>
        <v>2.9999999999999996</v>
      </c>
      <c r="BC42" s="251">
        <f>'ACTA REPORTE 3ER TRI'!G215</f>
        <v>3</v>
      </c>
      <c r="BD42" s="251">
        <f>'ACTA REPORTE 3ER TRI'!L215</f>
        <v>3</v>
      </c>
      <c r="BE42" s="251">
        <f>'ACTA REPORTE 3ER TRI'!M215</f>
        <v>3</v>
      </c>
      <c r="BF42" s="520" t="str">
        <f>'ACTA REPORTE 3ER TRI'!N215</f>
        <v>D-</v>
      </c>
      <c r="BG42" s="251">
        <f>'ACTA REPORTE 3ER TRI'!T215</f>
        <v>3</v>
      </c>
      <c r="BH42" s="251">
        <f>'ACTA REPORTE 3ER TRI'!Y215</f>
        <v>3</v>
      </c>
      <c r="BI42" s="251">
        <f>'ACTA REPORTE 3ER TRI'!Z215</f>
        <v>3</v>
      </c>
      <c r="BJ42" s="521" t="str">
        <f>'ACTA REPORTE 3ER TRI'!AA215</f>
        <v>D-</v>
      </c>
      <c r="BK42" s="635">
        <f>'ACTA REPORTE 3ER TRI'!AB215</f>
        <v>3</v>
      </c>
      <c r="BL42" s="427">
        <f>'ACTA REPORTE 3ER TRI'!AC215</f>
        <v>3</v>
      </c>
      <c r="BM42" s="507" t="str">
        <f t="shared" si="24"/>
        <v>D-</v>
      </c>
      <c r="BN42" s="522">
        <f t="shared" si="25"/>
        <v>3</v>
      </c>
      <c r="BO42" s="285">
        <f t="shared" si="26"/>
        <v>3</v>
      </c>
      <c r="BP42" s="249">
        <f t="shared" si="27"/>
        <v>2.0999999999999996</v>
      </c>
      <c r="BQ42" s="251">
        <f t="shared" si="28"/>
        <v>0.89999999999999991</v>
      </c>
      <c r="BR42" s="510" t="str">
        <f t="shared" si="29"/>
        <v>D-</v>
      </c>
      <c r="BS42" s="641">
        <f t="shared" si="85"/>
        <v>2.9999999999999996</v>
      </c>
      <c r="BT42" s="251">
        <f>'ACTA REPORTE 3ER TRI'!G272</f>
        <v>3</v>
      </c>
      <c r="BU42" s="251">
        <f>'ACTA REPORTE 3ER TRI'!L272</f>
        <v>3</v>
      </c>
      <c r="BV42" s="251">
        <f>'ACTA REPORTE 3ER TRI'!M272</f>
        <v>3</v>
      </c>
      <c r="BW42" s="520" t="str">
        <f>'ACTA REPORTE 3ER TRI'!N272</f>
        <v>D-</v>
      </c>
      <c r="BX42" s="251">
        <f>'ACTA REPORTE 3ER TRI'!T272</f>
        <v>3</v>
      </c>
      <c r="BY42" s="251">
        <f>'ACTA REPORTE 3ER TRI'!Y272</f>
        <v>3</v>
      </c>
      <c r="BZ42" s="251">
        <f>'ACTA REPORTE 3ER TRI'!Z272</f>
        <v>3</v>
      </c>
      <c r="CA42" s="521" t="str">
        <f>'ACTA REPORTE 3ER TRI'!AA272</f>
        <v>D-</v>
      </c>
      <c r="CB42" s="635">
        <f>'ACTA REPORTE 3ER TRI'!AB272</f>
        <v>3</v>
      </c>
      <c r="CC42" s="427">
        <f>'ACTA REPORTE 3ER TRI'!AC272</f>
        <v>3</v>
      </c>
      <c r="CD42" s="507" t="str">
        <f t="shared" si="31"/>
        <v>D-</v>
      </c>
      <c r="CE42" s="522">
        <f t="shared" si="32"/>
        <v>3</v>
      </c>
      <c r="CF42" s="285">
        <f t="shared" si="33"/>
        <v>3</v>
      </c>
      <c r="CG42" s="249">
        <f t="shared" si="34"/>
        <v>2.0999999999999996</v>
      </c>
      <c r="CH42" s="251">
        <f t="shared" si="35"/>
        <v>0.89999999999999991</v>
      </c>
      <c r="CI42" s="510" t="str">
        <f t="shared" si="36"/>
        <v>D-</v>
      </c>
      <c r="CJ42" s="641">
        <f t="shared" si="86"/>
        <v>2.9999999999999996</v>
      </c>
      <c r="CK42" s="251">
        <f>'ACTA REPORTE 3ER TRI'!G329</f>
        <v>3</v>
      </c>
      <c r="CL42" s="251">
        <f>'ACTA REPORTE 3ER TRI'!L329</f>
        <v>3</v>
      </c>
      <c r="CM42" s="251">
        <f>'ACTA REPORTE 3ER TRI'!M329</f>
        <v>3</v>
      </c>
      <c r="CN42" s="520" t="str">
        <f>'ACTA REPORTE 3ER TRI'!N329</f>
        <v>D-</v>
      </c>
      <c r="CO42" s="251">
        <f>'ACTA REPORTE 3ER TRI'!T329</f>
        <v>3</v>
      </c>
      <c r="CP42" s="251">
        <f>'ACTA REPORTE 3ER TRI'!Y329</f>
        <v>3</v>
      </c>
      <c r="CQ42" s="251">
        <f>'ACTA REPORTE 3ER TRI'!Z329</f>
        <v>3</v>
      </c>
      <c r="CR42" s="521" t="str">
        <f>'ACTA REPORTE 3ER TRI'!AA329</f>
        <v>D-</v>
      </c>
      <c r="CS42" s="635">
        <f>'ACTA REPORTE 3ER TRI'!AB329</f>
        <v>3</v>
      </c>
      <c r="CT42" s="427">
        <f>'ACTA REPORTE 3ER TRI'!AC329</f>
        <v>3</v>
      </c>
      <c r="CU42" s="507" t="str">
        <f t="shared" si="38"/>
        <v>D-</v>
      </c>
      <c r="CV42" s="522">
        <f t="shared" si="39"/>
        <v>3</v>
      </c>
      <c r="CW42" s="285">
        <f t="shared" si="40"/>
        <v>3</v>
      </c>
      <c r="CX42" s="249">
        <f t="shared" si="41"/>
        <v>2.0999999999999996</v>
      </c>
      <c r="CY42" s="251">
        <f t="shared" si="42"/>
        <v>0.89999999999999991</v>
      </c>
      <c r="CZ42" s="510" t="str">
        <f t="shared" si="43"/>
        <v>D-</v>
      </c>
      <c r="DA42" s="641">
        <f t="shared" si="87"/>
        <v>2.9999999999999996</v>
      </c>
      <c r="DB42" s="251">
        <f>'ACTA REPORTE 3ER TRI'!G386</f>
        <v>3</v>
      </c>
      <c r="DC42" s="251">
        <f>'ACTA REPORTE 3ER TRI'!L386</f>
        <v>3</v>
      </c>
      <c r="DD42" s="251">
        <f>'ACTA REPORTE 3ER TRI'!M386</f>
        <v>3</v>
      </c>
      <c r="DE42" s="520" t="str">
        <f>'ACTA REPORTE 3ER TRI'!N386</f>
        <v>D-</v>
      </c>
      <c r="DF42" s="251">
        <f>'ACTA REPORTE 3ER TRI'!T386</f>
        <v>3</v>
      </c>
      <c r="DG42" s="251">
        <f>'ACTA REPORTE 3ER TRI'!Y386</f>
        <v>3</v>
      </c>
      <c r="DH42" s="251">
        <f>'ACTA REPORTE 3ER TRI'!Z386</f>
        <v>3</v>
      </c>
      <c r="DI42" s="521" t="str">
        <f>'ACTA REPORTE 3ER TRI'!AA386</f>
        <v>D-</v>
      </c>
      <c r="DJ42" s="635">
        <f>'ACTA REPORTE 3ER TRI'!AB386</f>
        <v>3</v>
      </c>
      <c r="DK42" s="638">
        <f>'ACTA REPORTE 3ER TRI'!AC386</f>
        <v>3</v>
      </c>
      <c r="DL42" s="507" t="str">
        <f t="shared" si="45"/>
        <v>D-</v>
      </c>
      <c r="DM42" s="522">
        <f t="shared" si="46"/>
        <v>3</v>
      </c>
      <c r="DN42" s="285">
        <f t="shared" si="47"/>
        <v>3</v>
      </c>
      <c r="DO42" s="249">
        <f t="shared" si="48"/>
        <v>2.0999999999999996</v>
      </c>
      <c r="DP42" s="251">
        <f t="shared" si="49"/>
        <v>0.89999999999999991</v>
      </c>
      <c r="DQ42" s="510" t="str">
        <f t="shared" si="50"/>
        <v>D-</v>
      </c>
      <c r="DR42" s="641">
        <f t="shared" si="88"/>
        <v>2.9999999999999996</v>
      </c>
      <c r="DS42" s="251">
        <f>'ACTA REPORTE 3ER TRI'!G443</f>
        <v>3</v>
      </c>
      <c r="DT42" s="251">
        <f>'ACTA REPORTE 3ER TRI'!L443</f>
        <v>3</v>
      </c>
      <c r="DU42" s="251">
        <f>'ACTA REPORTE 3ER TRI'!M443</f>
        <v>3</v>
      </c>
      <c r="DV42" s="520" t="str">
        <f>'ACTA REPORTE 3ER TRI'!N443</f>
        <v>D-</v>
      </c>
      <c r="DW42" s="251">
        <f>'ACTA REPORTE 3ER TRI'!T443</f>
        <v>3</v>
      </c>
      <c r="DX42" s="251">
        <f>'ACTA REPORTE 3ER TRI'!Y443</f>
        <v>3</v>
      </c>
      <c r="DY42" s="251">
        <f>'ACTA REPORTE 3ER TRI'!Z443</f>
        <v>3</v>
      </c>
      <c r="DZ42" s="521" t="str">
        <f>'ACTA REPORTE 3ER TRI'!AA443</f>
        <v>D-</v>
      </c>
      <c r="EA42" s="635">
        <f>'ACTA REPORTE 3ER TRI'!AB443</f>
        <v>3</v>
      </c>
      <c r="EB42" s="638">
        <f>'ACTA REPORTE 3ER TRI'!AC443</f>
        <v>3</v>
      </c>
      <c r="EC42" s="507" t="str">
        <f t="shared" si="52"/>
        <v>D-</v>
      </c>
      <c r="ED42" s="522">
        <f t="shared" si="53"/>
        <v>3</v>
      </c>
      <c r="EE42" s="285">
        <f t="shared" si="54"/>
        <v>3</v>
      </c>
      <c r="EF42" s="249">
        <f t="shared" si="55"/>
        <v>2.0999999999999996</v>
      </c>
      <c r="EG42" s="251">
        <f t="shared" si="56"/>
        <v>0.89999999999999991</v>
      </c>
      <c r="EH42" s="510" t="str">
        <f t="shared" si="57"/>
        <v>D-</v>
      </c>
      <c r="EI42" s="641">
        <f t="shared" si="89"/>
        <v>2.9999999999999996</v>
      </c>
      <c r="EJ42" s="251">
        <f>'ACTA REPORTE 3ER TRI'!G500</f>
        <v>3</v>
      </c>
      <c r="EK42" s="251">
        <f>'ACTA REPORTE 3ER TRI'!L500</f>
        <v>3</v>
      </c>
      <c r="EL42" s="251">
        <f>'ACTA REPORTE 3ER TRI'!M500</f>
        <v>3</v>
      </c>
      <c r="EM42" s="520" t="str">
        <f>'ACTA REPORTE 3ER TRI'!N500</f>
        <v>D-</v>
      </c>
      <c r="EN42" s="251">
        <f>'ACTA REPORTE 3ER TRI'!T500</f>
        <v>3</v>
      </c>
      <c r="EO42" s="251">
        <f>'ACTA REPORTE 3ER TRI'!Y500</f>
        <v>3</v>
      </c>
      <c r="EP42" s="251">
        <f>'ACTA REPORTE 3ER TRI'!Z500</f>
        <v>3</v>
      </c>
      <c r="EQ42" s="521" t="str">
        <f>'ACTA REPORTE 3ER TRI'!AA500</f>
        <v>D-</v>
      </c>
      <c r="ER42" s="635">
        <f>'ACTA REPORTE 3ER TRI'!AB500</f>
        <v>3</v>
      </c>
      <c r="ES42" s="427">
        <f>'ACTA REPORTE 3ER TRI'!AC500</f>
        <v>3</v>
      </c>
      <c r="ET42" s="507" t="str">
        <f t="shared" si="59"/>
        <v>D-</v>
      </c>
      <c r="EU42" s="522">
        <f t="shared" si="60"/>
        <v>3</v>
      </c>
      <c r="EV42" s="285">
        <f t="shared" si="61"/>
        <v>3</v>
      </c>
      <c r="EW42" s="249">
        <f t="shared" si="62"/>
        <v>2.0999999999999996</v>
      </c>
      <c r="EX42" s="251">
        <f t="shared" si="63"/>
        <v>0.89999999999999991</v>
      </c>
      <c r="EY42" s="510" t="str">
        <f t="shared" si="64"/>
        <v>D-</v>
      </c>
      <c r="EZ42" s="641">
        <f t="shared" si="90"/>
        <v>2.9999999999999996</v>
      </c>
      <c r="FA42" s="503" t="str">
        <f t="shared" si="66"/>
        <v>D-</v>
      </c>
      <c r="FB42" s="645">
        <f t="shared" si="67"/>
        <v>3</v>
      </c>
      <c r="FC42" s="503" t="str">
        <f t="shared" si="68"/>
        <v>D-</v>
      </c>
      <c r="FD42" s="550">
        <f t="shared" si="0"/>
        <v>2.9999999999999996</v>
      </c>
      <c r="FE42" s="564"/>
      <c r="FF42" s="565"/>
      <c r="FG42" s="566" t="str">
        <f t="shared" si="81"/>
        <v>N</v>
      </c>
      <c r="FH42" s="567"/>
      <c r="FI42" s="567"/>
      <c r="FJ42" s="566" t="str">
        <f t="shared" si="69"/>
        <v>N</v>
      </c>
      <c r="FK42" s="567"/>
      <c r="FL42" s="567"/>
      <c r="FM42" s="566" t="str">
        <f t="shared" si="70"/>
        <v>N</v>
      </c>
      <c r="FN42" s="568" t="str">
        <f t="shared" si="71"/>
        <v>N</v>
      </c>
      <c r="FO42" s="572"/>
      <c r="FP42" s="558"/>
      <c r="FQ42" s="558"/>
      <c r="FR42" s="559"/>
      <c r="FS42" s="559"/>
      <c r="FT42" s="560"/>
      <c r="FU42" s="569">
        <f t="shared" si="72"/>
        <v>0</v>
      </c>
      <c r="FV42" s="569">
        <f t="shared" si="73"/>
        <v>0</v>
      </c>
      <c r="FW42" s="569">
        <f t="shared" si="73"/>
        <v>0</v>
      </c>
      <c r="FX42" s="570">
        <f t="shared" si="74"/>
        <v>75</v>
      </c>
      <c r="FY42" s="571">
        <v>75</v>
      </c>
      <c r="FZ42" s="572"/>
      <c r="GA42" s="558"/>
      <c r="GB42" s="558"/>
      <c r="GC42" s="559"/>
      <c r="GD42" s="559"/>
      <c r="GE42" s="560"/>
      <c r="GF42" s="598">
        <f t="shared" si="75"/>
        <v>0</v>
      </c>
      <c r="GG42" s="598">
        <f t="shared" si="76"/>
        <v>0</v>
      </c>
      <c r="GH42" s="558">
        <f t="shared" si="76"/>
        <v>0</v>
      </c>
      <c r="GI42" s="599">
        <f t="shared" si="1"/>
        <v>58</v>
      </c>
      <c r="GJ42" s="600">
        <v>58</v>
      </c>
      <c r="GK42" s="572"/>
      <c r="GL42" s="558"/>
      <c r="GM42" s="558"/>
      <c r="GN42" s="559"/>
      <c r="GO42" s="559"/>
      <c r="GP42" s="560"/>
      <c r="GQ42" s="598">
        <f t="shared" si="77"/>
        <v>0</v>
      </c>
      <c r="GR42" s="598">
        <f t="shared" si="77"/>
        <v>0</v>
      </c>
      <c r="GS42" s="558">
        <f t="shared" si="77"/>
        <v>0</v>
      </c>
      <c r="GT42" s="601">
        <f t="shared" si="2"/>
        <v>67</v>
      </c>
      <c r="GU42" s="600">
        <v>67</v>
      </c>
      <c r="GV42" s="602">
        <f t="shared" si="3"/>
        <v>0</v>
      </c>
      <c r="GW42" s="603">
        <f t="shared" si="78"/>
        <v>200</v>
      </c>
      <c r="GX42" s="597">
        <f t="shared" si="79"/>
        <v>200</v>
      </c>
      <c r="GY42" s="49"/>
      <c r="GZ42" s="34"/>
      <c r="HA42" s="34"/>
      <c r="HB42" s="34"/>
    </row>
    <row r="43" spans="1:210" s="42" customFormat="1" ht="60" customHeight="1" x14ac:dyDescent="1.1000000000000001">
      <c r="A43" s="41"/>
      <c r="B43" s="536">
        <v>33</v>
      </c>
      <c r="C43" s="61">
        <f>DATOS!F40</f>
        <v>0</v>
      </c>
      <c r="D43" s="249">
        <f>'ACTA REPORTE 3ER TRI'!G45</f>
        <v>4</v>
      </c>
      <c r="E43" s="251">
        <f>'ACTA REPORTE 3ER TRI'!L45</f>
        <v>4</v>
      </c>
      <c r="F43" s="251">
        <f>'ACTA REPORTE 3ER TRI'!M45</f>
        <v>4</v>
      </c>
      <c r="G43" s="520" t="str">
        <f>'ACTA REPORTE 3ER TRI'!N45</f>
        <v>D+</v>
      </c>
      <c r="H43" s="251">
        <f>'ACTA REPORTE 3ER TRI'!T45</f>
        <v>4</v>
      </c>
      <c r="I43" s="251">
        <f>'ACTA REPORTE 3ER TRI'!Y45</f>
        <v>4</v>
      </c>
      <c r="J43" s="251">
        <f>'ACTA REPORTE 3ER TRI'!Z45</f>
        <v>4</v>
      </c>
      <c r="K43" s="521" t="str">
        <f>'ACTA REPORTE 3ER TRI'!AA45</f>
        <v>D+</v>
      </c>
      <c r="L43" s="635">
        <f>'ACTA REPORTE 3ER TRI'!AB45</f>
        <v>4</v>
      </c>
      <c r="M43" s="427">
        <f>'ACTA REPORTE 3ER TRI'!AC45</f>
        <v>4</v>
      </c>
      <c r="N43" s="507" t="str">
        <f t="shared" si="4"/>
        <v>D+</v>
      </c>
      <c r="O43" s="522">
        <f t="shared" si="5"/>
        <v>4</v>
      </c>
      <c r="P43" s="285">
        <f t="shared" si="6"/>
        <v>4</v>
      </c>
      <c r="Q43" s="249">
        <f t="shared" si="7"/>
        <v>2.8</v>
      </c>
      <c r="R43" s="251">
        <f t="shared" si="8"/>
        <v>1.2</v>
      </c>
      <c r="S43" s="510" t="str">
        <f t="shared" si="9"/>
        <v>D+</v>
      </c>
      <c r="T43" s="641">
        <f t="shared" si="82"/>
        <v>4</v>
      </c>
      <c r="U43" s="251">
        <f>'ACTA REPORTE 3ER TRI'!G102</f>
        <v>4</v>
      </c>
      <c r="V43" s="251">
        <f>'ACTA REPORTE 3ER TRI'!L102</f>
        <v>4</v>
      </c>
      <c r="W43" s="251">
        <f>'ACTA REPORTE 3ER TRI'!M102</f>
        <v>4</v>
      </c>
      <c r="X43" s="520" t="str">
        <f>'ACTA REPORTE 3ER TRI'!N102</f>
        <v>D+</v>
      </c>
      <c r="Y43" s="251">
        <f>'ACTA REPORTE 3ER TRI'!T102</f>
        <v>4</v>
      </c>
      <c r="Z43" s="251">
        <f>'ACTA REPORTE 3ER TRI'!Y102</f>
        <v>4</v>
      </c>
      <c r="AA43" s="251">
        <f>'ACTA REPORTE 3ER TRI'!Z102</f>
        <v>4</v>
      </c>
      <c r="AB43" s="521" t="str">
        <f>'ACTA REPORTE 3ER TRI'!AA102</f>
        <v>D+</v>
      </c>
      <c r="AC43" s="635">
        <f>'ACTA REPORTE 3ER TRI'!AB102</f>
        <v>4</v>
      </c>
      <c r="AD43" s="638">
        <f>'ACTA REPORTE 3ER TRI'!AC102</f>
        <v>4</v>
      </c>
      <c r="AE43" s="507" t="str">
        <f t="shared" si="11"/>
        <v>D+</v>
      </c>
      <c r="AF43" s="522">
        <f t="shared" si="12"/>
        <v>4</v>
      </c>
      <c r="AG43" s="285">
        <f t="shared" si="13"/>
        <v>4</v>
      </c>
      <c r="AH43" s="249">
        <f t="shared" si="14"/>
        <v>2.8</v>
      </c>
      <c r="AI43" s="251">
        <f t="shared" si="15"/>
        <v>1.2</v>
      </c>
      <c r="AJ43" s="510" t="str">
        <f t="shared" si="16"/>
        <v>D+</v>
      </c>
      <c r="AK43" s="641">
        <f t="shared" si="83"/>
        <v>4</v>
      </c>
      <c r="AL43" s="251">
        <f>'ACTA REPORTE 3ER TRI'!G159</f>
        <v>4</v>
      </c>
      <c r="AM43" s="251">
        <f>'ACTA REPORTE 3ER TRI'!L159</f>
        <v>4</v>
      </c>
      <c r="AN43" s="251">
        <f>'ACTA REPORTE 3ER TRI'!M159</f>
        <v>4</v>
      </c>
      <c r="AO43" s="520" t="str">
        <f>'ACTA REPORTE 3ER TRI'!N159</f>
        <v>D+</v>
      </c>
      <c r="AP43" s="251">
        <f>'ACTA REPORTE 3ER TRI'!T159</f>
        <v>4</v>
      </c>
      <c r="AQ43" s="251">
        <f>'ACTA REPORTE 3ER TRI'!Y159</f>
        <v>4</v>
      </c>
      <c r="AR43" s="251">
        <f>'ACTA REPORTE 3ER TRI'!Z159</f>
        <v>4</v>
      </c>
      <c r="AS43" s="521" t="str">
        <f>'ACTA REPORTE 3ER TRI'!AA159</f>
        <v>D+</v>
      </c>
      <c r="AT43" s="635">
        <f>'ACTA REPORTE 3ER TRI'!AB159</f>
        <v>4</v>
      </c>
      <c r="AU43" s="427">
        <f>'ACTA REPORTE 3ER TRI'!AB159</f>
        <v>4</v>
      </c>
      <c r="AV43" s="507" t="str">
        <f t="shared" si="18"/>
        <v>D+</v>
      </c>
      <c r="AW43" s="522">
        <f t="shared" si="80"/>
        <v>4</v>
      </c>
      <c r="AX43" s="285">
        <f t="shared" si="19"/>
        <v>4</v>
      </c>
      <c r="AY43" s="249">
        <f t="shared" si="20"/>
        <v>2.8</v>
      </c>
      <c r="AZ43" s="251">
        <f t="shared" si="21"/>
        <v>1.2</v>
      </c>
      <c r="BA43" s="510" t="str">
        <f t="shared" si="22"/>
        <v>D+</v>
      </c>
      <c r="BB43" s="641">
        <f t="shared" si="84"/>
        <v>4</v>
      </c>
      <c r="BC43" s="251">
        <f>'ACTA REPORTE 3ER TRI'!G216</f>
        <v>4</v>
      </c>
      <c r="BD43" s="251">
        <f>'ACTA REPORTE 3ER TRI'!L216</f>
        <v>4</v>
      </c>
      <c r="BE43" s="251">
        <f>'ACTA REPORTE 3ER TRI'!M216</f>
        <v>4</v>
      </c>
      <c r="BF43" s="520" t="str">
        <f>'ACTA REPORTE 3ER TRI'!N216</f>
        <v>D+</v>
      </c>
      <c r="BG43" s="251">
        <f>'ACTA REPORTE 3ER TRI'!T216</f>
        <v>4</v>
      </c>
      <c r="BH43" s="251">
        <f>'ACTA REPORTE 3ER TRI'!Y216</f>
        <v>4</v>
      </c>
      <c r="BI43" s="251">
        <f>'ACTA REPORTE 3ER TRI'!Z216</f>
        <v>4</v>
      </c>
      <c r="BJ43" s="521" t="str">
        <f>'ACTA REPORTE 3ER TRI'!AA216</f>
        <v>D+</v>
      </c>
      <c r="BK43" s="635">
        <f>'ACTA REPORTE 3ER TRI'!AB216</f>
        <v>4</v>
      </c>
      <c r="BL43" s="427">
        <f>'ACTA REPORTE 3ER TRI'!AC216</f>
        <v>4</v>
      </c>
      <c r="BM43" s="507" t="str">
        <f t="shared" si="24"/>
        <v>D+</v>
      </c>
      <c r="BN43" s="522">
        <f t="shared" si="25"/>
        <v>4</v>
      </c>
      <c r="BO43" s="285">
        <f t="shared" si="26"/>
        <v>4</v>
      </c>
      <c r="BP43" s="249">
        <f t="shared" si="27"/>
        <v>2.8</v>
      </c>
      <c r="BQ43" s="251">
        <f t="shared" si="28"/>
        <v>1.2</v>
      </c>
      <c r="BR43" s="510" t="str">
        <f t="shared" si="29"/>
        <v>D+</v>
      </c>
      <c r="BS43" s="641">
        <f t="shared" si="85"/>
        <v>4</v>
      </c>
      <c r="BT43" s="251">
        <f>'ACTA REPORTE 3ER TRI'!G273</f>
        <v>4</v>
      </c>
      <c r="BU43" s="251">
        <f>'ACTA REPORTE 3ER TRI'!L273</f>
        <v>4</v>
      </c>
      <c r="BV43" s="251">
        <f>'ACTA REPORTE 3ER TRI'!M273</f>
        <v>4</v>
      </c>
      <c r="BW43" s="520" t="str">
        <f>'ACTA REPORTE 3ER TRI'!N273</f>
        <v>D+</v>
      </c>
      <c r="BX43" s="251">
        <f>'ACTA REPORTE 3ER TRI'!T273</f>
        <v>4</v>
      </c>
      <c r="BY43" s="251">
        <f>'ACTA REPORTE 3ER TRI'!Y273</f>
        <v>4</v>
      </c>
      <c r="BZ43" s="251">
        <f>'ACTA REPORTE 3ER TRI'!Z273</f>
        <v>4</v>
      </c>
      <c r="CA43" s="521" t="str">
        <f>'ACTA REPORTE 3ER TRI'!AA273</f>
        <v>D+</v>
      </c>
      <c r="CB43" s="635">
        <f>'ACTA REPORTE 3ER TRI'!AB273</f>
        <v>4</v>
      </c>
      <c r="CC43" s="427">
        <f>'ACTA REPORTE 3ER TRI'!AC273</f>
        <v>4</v>
      </c>
      <c r="CD43" s="507" t="str">
        <f t="shared" si="31"/>
        <v>D+</v>
      </c>
      <c r="CE43" s="522">
        <f t="shared" si="32"/>
        <v>4</v>
      </c>
      <c r="CF43" s="285">
        <f t="shared" si="33"/>
        <v>4</v>
      </c>
      <c r="CG43" s="249">
        <f t="shared" si="34"/>
        <v>2.8</v>
      </c>
      <c r="CH43" s="251">
        <f t="shared" si="35"/>
        <v>1.2</v>
      </c>
      <c r="CI43" s="510" t="str">
        <f t="shared" si="36"/>
        <v>D+</v>
      </c>
      <c r="CJ43" s="641">
        <f t="shared" si="86"/>
        <v>4</v>
      </c>
      <c r="CK43" s="251">
        <f>'ACTA REPORTE 3ER TRI'!G330</f>
        <v>4</v>
      </c>
      <c r="CL43" s="251">
        <f>'ACTA REPORTE 3ER TRI'!L330</f>
        <v>4</v>
      </c>
      <c r="CM43" s="251">
        <f>'ACTA REPORTE 3ER TRI'!M330</f>
        <v>4</v>
      </c>
      <c r="CN43" s="520" t="str">
        <f>'ACTA REPORTE 3ER TRI'!N330</f>
        <v>D+</v>
      </c>
      <c r="CO43" s="251">
        <f>'ACTA REPORTE 3ER TRI'!T330</f>
        <v>4</v>
      </c>
      <c r="CP43" s="251">
        <f>'ACTA REPORTE 3ER TRI'!Y330</f>
        <v>4</v>
      </c>
      <c r="CQ43" s="251">
        <f>'ACTA REPORTE 3ER TRI'!Z330</f>
        <v>4</v>
      </c>
      <c r="CR43" s="521" t="str">
        <f>'ACTA REPORTE 3ER TRI'!AA330</f>
        <v>D+</v>
      </c>
      <c r="CS43" s="635">
        <f>'ACTA REPORTE 3ER TRI'!AB330</f>
        <v>4</v>
      </c>
      <c r="CT43" s="427">
        <f>'ACTA REPORTE 3ER TRI'!AC330</f>
        <v>4</v>
      </c>
      <c r="CU43" s="507" t="str">
        <f t="shared" si="38"/>
        <v>D+</v>
      </c>
      <c r="CV43" s="522">
        <f t="shared" si="39"/>
        <v>4</v>
      </c>
      <c r="CW43" s="285">
        <f t="shared" si="40"/>
        <v>4</v>
      </c>
      <c r="CX43" s="249">
        <f t="shared" si="41"/>
        <v>2.8</v>
      </c>
      <c r="CY43" s="251">
        <f t="shared" si="42"/>
        <v>1.2</v>
      </c>
      <c r="CZ43" s="510" t="str">
        <f t="shared" si="43"/>
        <v>D+</v>
      </c>
      <c r="DA43" s="641">
        <f t="shared" si="87"/>
        <v>4</v>
      </c>
      <c r="DB43" s="251">
        <f>'ACTA REPORTE 3ER TRI'!G387</f>
        <v>4</v>
      </c>
      <c r="DC43" s="251">
        <f>'ACTA REPORTE 3ER TRI'!L387</f>
        <v>4</v>
      </c>
      <c r="DD43" s="251">
        <f>'ACTA REPORTE 3ER TRI'!M387</f>
        <v>4</v>
      </c>
      <c r="DE43" s="520" t="str">
        <f>'ACTA REPORTE 3ER TRI'!N387</f>
        <v>D+</v>
      </c>
      <c r="DF43" s="251">
        <f>'ACTA REPORTE 3ER TRI'!T387</f>
        <v>4</v>
      </c>
      <c r="DG43" s="251">
        <f>'ACTA REPORTE 3ER TRI'!Y387</f>
        <v>4</v>
      </c>
      <c r="DH43" s="251">
        <f>'ACTA REPORTE 3ER TRI'!Z387</f>
        <v>4</v>
      </c>
      <c r="DI43" s="521" t="str">
        <f>'ACTA REPORTE 3ER TRI'!AA387</f>
        <v>D+</v>
      </c>
      <c r="DJ43" s="635">
        <f>'ACTA REPORTE 3ER TRI'!AB387</f>
        <v>4</v>
      </c>
      <c r="DK43" s="638">
        <f>'ACTA REPORTE 3ER TRI'!AC387</f>
        <v>4</v>
      </c>
      <c r="DL43" s="507" t="str">
        <f t="shared" si="45"/>
        <v>D+</v>
      </c>
      <c r="DM43" s="522">
        <f t="shared" si="46"/>
        <v>4</v>
      </c>
      <c r="DN43" s="285">
        <f t="shared" si="47"/>
        <v>4</v>
      </c>
      <c r="DO43" s="249">
        <f t="shared" si="48"/>
        <v>2.8</v>
      </c>
      <c r="DP43" s="251">
        <f t="shared" si="49"/>
        <v>1.2</v>
      </c>
      <c r="DQ43" s="510" t="str">
        <f t="shared" si="50"/>
        <v>D+</v>
      </c>
      <c r="DR43" s="641">
        <f t="shared" si="88"/>
        <v>4</v>
      </c>
      <c r="DS43" s="251">
        <f>'ACTA REPORTE 3ER TRI'!G444</f>
        <v>4</v>
      </c>
      <c r="DT43" s="251">
        <f>'ACTA REPORTE 3ER TRI'!L444</f>
        <v>4</v>
      </c>
      <c r="DU43" s="251">
        <f>'ACTA REPORTE 3ER TRI'!M444</f>
        <v>4</v>
      </c>
      <c r="DV43" s="520" t="str">
        <f>'ACTA REPORTE 3ER TRI'!N444</f>
        <v>D+</v>
      </c>
      <c r="DW43" s="251">
        <f>'ACTA REPORTE 3ER TRI'!T444</f>
        <v>4</v>
      </c>
      <c r="DX43" s="251">
        <f>'ACTA REPORTE 3ER TRI'!Y444</f>
        <v>4</v>
      </c>
      <c r="DY43" s="251">
        <f>'ACTA REPORTE 3ER TRI'!Z444</f>
        <v>4</v>
      </c>
      <c r="DZ43" s="521" t="str">
        <f>'ACTA REPORTE 3ER TRI'!AA444</f>
        <v>D+</v>
      </c>
      <c r="EA43" s="635">
        <f>'ACTA REPORTE 3ER TRI'!AB444</f>
        <v>4</v>
      </c>
      <c r="EB43" s="638">
        <f>'ACTA REPORTE 3ER TRI'!AC444</f>
        <v>4</v>
      </c>
      <c r="EC43" s="507" t="str">
        <f t="shared" si="52"/>
        <v>D+</v>
      </c>
      <c r="ED43" s="522">
        <f t="shared" si="53"/>
        <v>4</v>
      </c>
      <c r="EE43" s="285">
        <f t="shared" si="54"/>
        <v>4</v>
      </c>
      <c r="EF43" s="249">
        <f t="shared" si="55"/>
        <v>2.8</v>
      </c>
      <c r="EG43" s="251">
        <f t="shared" si="56"/>
        <v>1.2</v>
      </c>
      <c r="EH43" s="510" t="str">
        <f t="shared" si="57"/>
        <v>D+</v>
      </c>
      <c r="EI43" s="641">
        <f t="shared" si="89"/>
        <v>4</v>
      </c>
      <c r="EJ43" s="251">
        <f>'ACTA REPORTE 3ER TRI'!G501</f>
        <v>4</v>
      </c>
      <c r="EK43" s="251">
        <f>'ACTA REPORTE 3ER TRI'!L501</f>
        <v>4</v>
      </c>
      <c r="EL43" s="251">
        <f>'ACTA REPORTE 3ER TRI'!M501</f>
        <v>4</v>
      </c>
      <c r="EM43" s="520" t="str">
        <f>'ACTA REPORTE 3ER TRI'!N501</f>
        <v>D+</v>
      </c>
      <c r="EN43" s="251">
        <f>'ACTA REPORTE 3ER TRI'!T501</f>
        <v>4</v>
      </c>
      <c r="EO43" s="251">
        <f>'ACTA REPORTE 3ER TRI'!Y501</f>
        <v>4</v>
      </c>
      <c r="EP43" s="251">
        <f>'ACTA REPORTE 3ER TRI'!Z501</f>
        <v>4</v>
      </c>
      <c r="EQ43" s="521" t="str">
        <f>'ACTA REPORTE 3ER TRI'!AA501</f>
        <v>D+</v>
      </c>
      <c r="ER43" s="635">
        <f>'ACTA REPORTE 3ER TRI'!AB501</f>
        <v>4</v>
      </c>
      <c r="ES43" s="427">
        <f>'ACTA REPORTE 3ER TRI'!AC501</f>
        <v>4</v>
      </c>
      <c r="ET43" s="507" t="str">
        <f t="shared" si="59"/>
        <v>D+</v>
      </c>
      <c r="EU43" s="522">
        <f t="shared" si="60"/>
        <v>4</v>
      </c>
      <c r="EV43" s="285">
        <f t="shared" si="61"/>
        <v>4</v>
      </c>
      <c r="EW43" s="249">
        <f t="shared" si="62"/>
        <v>2.8</v>
      </c>
      <c r="EX43" s="251">
        <f t="shared" si="63"/>
        <v>1.2</v>
      </c>
      <c r="EY43" s="510" t="str">
        <f t="shared" si="64"/>
        <v>D+</v>
      </c>
      <c r="EZ43" s="641">
        <f t="shared" si="90"/>
        <v>4</v>
      </c>
      <c r="FA43" s="503" t="str">
        <f t="shared" si="66"/>
        <v>D+</v>
      </c>
      <c r="FB43" s="645">
        <f t="shared" si="67"/>
        <v>4</v>
      </c>
      <c r="FC43" s="503" t="str">
        <f t="shared" si="68"/>
        <v>D+</v>
      </c>
      <c r="FD43" s="550">
        <f t="shared" si="0"/>
        <v>4</v>
      </c>
      <c r="FE43" s="564"/>
      <c r="FF43" s="565"/>
      <c r="FG43" s="566" t="str">
        <f t="shared" si="81"/>
        <v>N</v>
      </c>
      <c r="FH43" s="567"/>
      <c r="FI43" s="567"/>
      <c r="FJ43" s="566" t="str">
        <f t="shared" si="69"/>
        <v>N</v>
      </c>
      <c r="FK43" s="567"/>
      <c r="FL43" s="567"/>
      <c r="FM43" s="566" t="str">
        <f t="shared" si="70"/>
        <v>N</v>
      </c>
      <c r="FN43" s="568" t="str">
        <f t="shared" si="71"/>
        <v>N</v>
      </c>
      <c r="FO43" s="572"/>
      <c r="FP43" s="558"/>
      <c r="FQ43" s="558"/>
      <c r="FR43" s="559"/>
      <c r="FS43" s="559"/>
      <c r="FT43" s="560"/>
      <c r="FU43" s="569">
        <f t="shared" si="72"/>
        <v>0</v>
      </c>
      <c r="FV43" s="569">
        <f t="shared" si="73"/>
        <v>0</v>
      </c>
      <c r="FW43" s="569">
        <f t="shared" si="73"/>
        <v>0</v>
      </c>
      <c r="FX43" s="570">
        <f t="shared" si="74"/>
        <v>75</v>
      </c>
      <c r="FY43" s="571">
        <v>75</v>
      </c>
      <c r="FZ43" s="572"/>
      <c r="GA43" s="558"/>
      <c r="GB43" s="558"/>
      <c r="GC43" s="559"/>
      <c r="GD43" s="559"/>
      <c r="GE43" s="560"/>
      <c r="GF43" s="598">
        <f t="shared" si="75"/>
        <v>0</v>
      </c>
      <c r="GG43" s="598">
        <f t="shared" si="76"/>
        <v>0</v>
      </c>
      <c r="GH43" s="558">
        <f t="shared" si="76"/>
        <v>0</v>
      </c>
      <c r="GI43" s="599">
        <f t="shared" si="1"/>
        <v>58</v>
      </c>
      <c r="GJ43" s="600">
        <v>58</v>
      </c>
      <c r="GK43" s="572"/>
      <c r="GL43" s="558"/>
      <c r="GM43" s="558"/>
      <c r="GN43" s="559"/>
      <c r="GO43" s="559"/>
      <c r="GP43" s="560"/>
      <c r="GQ43" s="598">
        <f t="shared" si="77"/>
        <v>0</v>
      </c>
      <c r="GR43" s="598">
        <f t="shared" si="77"/>
        <v>0</v>
      </c>
      <c r="GS43" s="558">
        <f t="shared" si="77"/>
        <v>0</v>
      </c>
      <c r="GT43" s="601">
        <f t="shared" si="2"/>
        <v>67</v>
      </c>
      <c r="GU43" s="600">
        <v>67</v>
      </c>
      <c r="GV43" s="602">
        <f t="shared" si="3"/>
        <v>0</v>
      </c>
      <c r="GW43" s="603">
        <f t="shared" si="78"/>
        <v>200</v>
      </c>
      <c r="GX43" s="597">
        <f t="shared" si="79"/>
        <v>200</v>
      </c>
      <c r="GY43" s="49"/>
      <c r="GZ43" s="34"/>
      <c r="HA43" s="34"/>
      <c r="HB43" s="34"/>
    </row>
    <row r="44" spans="1:210" s="42" customFormat="1" ht="60" customHeight="1" x14ac:dyDescent="1.1000000000000001">
      <c r="A44" s="41"/>
      <c r="B44" s="536">
        <v>34</v>
      </c>
      <c r="C44" s="61">
        <f>DATOS!F41</f>
        <v>0</v>
      </c>
      <c r="D44" s="249">
        <f>'ACTA REPORTE 3ER TRI'!G46</f>
        <v>2</v>
      </c>
      <c r="E44" s="251">
        <f>'ACTA REPORTE 3ER TRI'!L46</f>
        <v>2</v>
      </c>
      <c r="F44" s="251">
        <f>'ACTA REPORTE 3ER TRI'!M46</f>
        <v>2</v>
      </c>
      <c r="G44" s="520" t="str">
        <f>'ACTA REPORTE 3ER TRI'!N46</f>
        <v>E+</v>
      </c>
      <c r="H44" s="251">
        <f>'ACTA REPORTE 3ER TRI'!T46</f>
        <v>2</v>
      </c>
      <c r="I44" s="251">
        <f>'ACTA REPORTE 3ER TRI'!Y46</f>
        <v>2</v>
      </c>
      <c r="J44" s="251">
        <f>'ACTA REPORTE 3ER TRI'!Z46</f>
        <v>2</v>
      </c>
      <c r="K44" s="521" t="str">
        <f>'ACTA REPORTE 3ER TRI'!AA46</f>
        <v>E+</v>
      </c>
      <c r="L44" s="635">
        <f>'ACTA REPORTE 3ER TRI'!AB46</f>
        <v>2</v>
      </c>
      <c r="M44" s="427">
        <f>'ACTA REPORTE 3ER TRI'!AC46</f>
        <v>2</v>
      </c>
      <c r="N44" s="507" t="str">
        <f t="shared" si="4"/>
        <v>E+</v>
      </c>
      <c r="O44" s="522">
        <f t="shared" si="5"/>
        <v>2</v>
      </c>
      <c r="P44" s="285">
        <f t="shared" si="6"/>
        <v>2</v>
      </c>
      <c r="Q44" s="249">
        <f t="shared" si="7"/>
        <v>1.4</v>
      </c>
      <c r="R44" s="251">
        <f t="shared" si="8"/>
        <v>0.6</v>
      </c>
      <c r="S44" s="510" t="str">
        <f t="shared" si="9"/>
        <v>E+</v>
      </c>
      <c r="T44" s="641">
        <f t="shared" si="82"/>
        <v>2</v>
      </c>
      <c r="U44" s="251">
        <f>'ACTA REPORTE 3ER TRI'!G103</f>
        <v>2</v>
      </c>
      <c r="V44" s="251">
        <f>'ACTA REPORTE 3ER TRI'!L103</f>
        <v>2</v>
      </c>
      <c r="W44" s="251">
        <f>'ACTA REPORTE 3ER TRI'!M103</f>
        <v>2</v>
      </c>
      <c r="X44" s="520" t="str">
        <f>'ACTA REPORTE 3ER TRI'!N103</f>
        <v>E+</v>
      </c>
      <c r="Y44" s="251">
        <f>'ACTA REPORTE 3ER TRI'!T103</f>
        <v>2</v>
      </c>
      <c r="Z44" s="251">
        <f>'ACTA REPORTE 3ER TRI'!Y103</f>
        <v>2</v>
      </c>
      <c r="AA44" s="251">
        <f>'ACTA REPORTE 3ER TRI'!Z103</f>
        <v>2</v>
      </c>
      <c r="AB44" s="521" t="str">
        <f>'ACTA REPORTE 3ER TRI'!AA103</f>
        <v>E+</v>
      </c>
      <c r="AC44" s="635">
        <f>'ACTA REPORTE 3ER TRI'!AB103</f>
        <v>2</v>
      </c>
      <c r="AD44" s="638">
        <f>'ACTA REPORTE 3ER TRI'!AC103</f>
        <v>2</v>
      </c>
      <c r="AE44" s="507" t="str">
        <f t="shared" si="11"/>
        <v>E+</v>
      </c>
      <c r="AF44" s="522">
        <f t="shared" si="12"/>
        <v>2</v>
      </c>
      <c r="AG44" s="285">
        <f t="shared" si="13"/>
        <v>2</v>
      </c>
      <c r="AH44" s="249">
        <f t="shared" si="14"/>
        <v>1.4</v>
      </c>
      <c r="AI44" s="251">
        <f t="shared" si="15"/>
        <v>0.6</v>
      </c>
      <c r="AJ44" s="510" t="str">
        <f t="shared" si="16"/>
        <v>E+</v>
      </c>
      <c r="AK44" s="641">
        <f t="shared" si="83"/>
        <v>2</v>
      </c>
      <c r="AL44" s="251">
        <f>'ACTA REPORTE 3ER TRI'!G160</f>
        <v>2</v>
      </c>
      <c r="AM44" s="251">
        <f>'ACTA REPORTE 3ER TRI'!L160</f>
        <v>2</v>
      </c>
      <c r="AN44" s="251">
        <f>'ACTA REPORTE 3ER TRI'!M160</f>
        <v>2</v>
      </c>
      <c r="AO44" s="520" t="str">
        <f>'ACTA REPORTE 3ER TRI'!N160</f>
        <v>E+</v>
      </c>
      <c r="AP44" s="251">
        <f>'ACTA REPORTE 3ER TRI'!T160</f>
        <v>2</v>
      </c>
      <c r="AQ44" s="251">
        <f>'ACTA REPORTE 3ER TRI'!Y160</f>
        <v>2</v>
      </c>
      <c r="AR44" s="251">
        <f>'ACTA REPORTE 3ER TRI'!Z160</f>
        <v>2</v>
      </c>
      <c r="AS44" s="521" t="str">
        <f>'ACTA REPORTE 3ER TRI'!AA160</f>
        <v>E+</v>
      </c>
      <c r="AT44" s="635">
        <f>'ACTA REPORTE 3ER TRI'!AB160</f>
        <v>2</v>
      </c>
      <c r="AU44" s="427">
        <f>'ACTA REPORTE 3ER TRI'!AB160</f>
        <v>2</v>
      </c>
      <c r="AV44" s="507" t="str">
        <f t="shared" si="18"/>
        <v>E+</v>
      </c>
      <c r="AW44" s="522">
        <f t="shared" si="80"/>
        <v>2</v>
      </c>
      <c r="AX44" s="285">
        <f t="shared" si="19"/>
        <v>2</v>
      </c>
      <c r="AY44" s="249">
        <f t="shared" si="20"/>
        <v>1.4</v>
      </c>
      <c r="AZ44" s="251">
        <f t="shared" si="21"/>
        <v>0.6</v>
      </c>
      <c r="BA44" s="510" t="str">
        <f t="shared" si="22"/>
        <v>E+</v>
      </c>
      <c r="BB44" s="641">
        <f t="shared" si="84"/>
        <v>2</v>
      </c>
      <c r="BC44" s="251">
        <f>'ACTA REPORTE 3ER TRI'!G217</f>
        <v>2</v>
      </c>
      <c r="BD44" s="251">
        <f>'ACTA REPORTE 3ER TRI'!L217</f>
        <v>2</v>
      </c>
      <c r="BE44" s="251">
        <f>'ACTA REPORTE 3ER TRI'!M217</f>
        <v>2</v>
      </c>
      <c r="BF44" s="520" t="str">
        <f>'ACTA REPORTE 3ER TRI'!N217</f>
        <v>E+</v>
      </c>
      <c r="BG44" s="251">
        <f>'ACTA REPORTE 3ER TRI'!T217</f>
        <v>2</v>
      </c>
      <c r="BH44" s="251">
        <f>'ACTA REPORTE 3ER TRI'!Y217</f>
        <v>2</v>
      </c>
      <c r="BI44" s="251">
        <f>'ACTA REPORTE 3ER TRI'!Z217</f>
        <v>2</v>
      </c>
      <c r="BJ44" s="521" t="str">
        <f>'ACTA REPORTE 3ER TRI'!AA217</f>
        <v>E+</v>
      </c>
      <c r="BK44" s="635">
        <f>'ACTA REPORTE 3ER TRI'!AB217</f>
        <v>2</v>
      </c>
      <c r="BL44" s="427">
        <f>'ACTA REPORTE 3ER TRI'!AC217</f>
        <v>2</v>
      </c>
      <c r="BM44" s="507" t="str">
        <f t="shared" si="24"/>
        <v>E+</v>
      </c>
      <c r="BN44" s="522">
        <f t="shared" si="25"/>
        <v>2</v>
      </c>
      <c r="BO44" s="285">
        <f t="shared" si="26"/>
        <v>2</v>
      </c>
      <c r="BP44" s="249">
        <f t="shared" si="27"/>
        <v>1.4</v>
      </c>
      <c r="BQ44" s="251">
        <f t="shared" si="28"/>
        <v>0.6</v>
      </c>
      <c r="BR44" s="510" t="str">
        <f t="shared" si="29"/>
        <v>E+</v>
      </c>
      <c r="BS44" s="641">
        <f t="shared" si="85"/>
        <v>2</v>
      </c>
      <c r="BT44" s="251">
        <f>'ACTA REPORTE 3ER TRI'!G274</f>
        <v>2</v>
      </c>
      <c r="BU44" s="251">
        <f>'ACTA REPORTE 3ER TRI'!L274</f>
        <v>2</v>
      </c>
      <c r="BV44" s="251">
        <f>'ACTA REPORTE 3ER TRI'!M274</f>
        <v>2</v>
      </c>
      <c r="BW44" s="520" t="str">
        <f>'ACTA REPORTE 3ER TRI'!N274</f>
        <v>E+</v>
      </c>
      <c r="BX44" s="251">
        <f>'ACTA REPORTE 3ER TRI'!T274</f>
        <v>2</v>
      </c>
      <c r="BY44" s="251">
        <f>'ACTA REPORTE 3ER TRI'!Y274</f>
        <v>2</v>
      </c>
      <c r="BZ44" s="251">
        <f>'ACTA REPORTE 3ER TRI'!Z274</f>
        <v>2</v>
      </c>
      <c r="CA44" s="521" t="str">
        <f>'ACTA REPORTE 3ER TRI'!AA274</f>
        <v>E+</v>
      </c>
      <c r="CB44" s="635">
        <f>'ACTA REPORTE 3ER TRI'!AB274</f>
        <v>2</v>
      </c>
      <c r="CC44" s="427">
        <f>'ACTA REPORTE 3ER TRI'!AC274</f>
        <v>2</v>
      </c>
      <c r="CD44" s="507" t="str">
        <f t="shared" si="31"/>
        <v>E+</v>
      </c>
      <c r="CE44" s="522">
        <f t="shared" si="32"/>
        <v>2</v>
      </c>
      <c r="CF44" s="285">
        <f t="shared" si="33"/>
        <v>2</v>
      </c>
      <c r="CG44" s="249">
        <f t="shared" si="34"/>
        <v>1.4</v>
      </c>
      <c r="CH44" s="251">
        <f t="shared" si="35"/>
        <v>0.6</v>
      </c>
      <c r="CI44" s="510" t="str">
        <f t="shared" si="36"/>
        <v>E+</v>
      </c>
      <c r="CJ44" s="641">
        <f t="shared" si="86"/>
        <v>2</v>
      </c>
      <c r="CK44" s="251">
        <f>'ACTA REPORTE 3ER TRI'!G331</f>
        <v>2</v>
      </c>
      <c r="CL44" s="251">
        <f>'ACTA REPORTE 3ER TRI'!L331</f>
        <v>2</v>
      </c>
      <c r="CM44" s="251">
        <f>'ACTA REPORTE 3ER TRI'!M331</f>
        <v>2</v>
      </c>
      <c r="CN44" s="520" t="str">
        <f>'ACTA REPORTE 3ER TRI'!N331</f>
        <v>E+</v>
      </c>
      <c r="CO44" s="251">
        <f>'ACTA REPORTE 3ER TRI'!T331</f>
        <v>2</v>
      </c>
      <c r="CP44" s="251">
        <f>'ACTA REPORTE 3ER TRI'!Y331</f>
        <v>2</v>
      </c>
      <c r="CQ44" s="251">
        <f>'ACTA REPORTE 3ER TRI'!Z331</f>
        <v>2</v>
      </c>
      <c r="CR44" s="521" t="str">
        <f>'ACTA REPORTE 3ER TRI'!AA331</f>
        <v>E+</v>
      </c>
      <c r="CS44" s="635">
        <f>'ACTA REPORTE 3ER TRI'!AB331</f>
        <v>2</v>
      </c>
      <c r="CT44" s="427">
        <f>'ACTA REPORTE 3ER TRI'!AC331</f>
        <v>2</v>
      </c>
      <c r="CU44" s="507" t="str">
        <f t="shared" si="38"/>
        <v>E+</v>
      </c>
      <c r="CV44" s="522">
        <f t="shared" si="39"/>
        <v>2</v>
      </c>
      <c r="CW44" s="285">
        <f t="shared" si="40"/>
        <v>2</v>
      </c>
      <c r="CX44" s="249">
        <f t="shared" si="41"/>
        <v>1.4</v>
      </c>
      <c r="CY44" s="251">
        <f t="shared" si="42"/>
        <v>0.6</v>
      </c>
      <c r="CZ44" s="510" t="str">
        <f t="shared" si="43"/>
        <v>E+</v>
      </c>
      <c r="DA44" s="641">
        <f t="shared" si="87"/>
        <v>2</v>
      </c>
      <c r="DB44" s="251">
        <f>'ACTA REPORTE 3ER TRI'!G388</f>
        <v>2</v>
      </c>
      <c r="DC44" s="251">
        <f>'ACTA REPORTE 3ER TRI'!L388</f>
        <v>2</v>
      </c>
      <c r="DD44" s="251">
        <f>'ACTA REPORTE 3ER TRI'!M388</f>
        <v>2</v>
      </c>
      <c r="DE44" s="520" t="str">
        <f>'ACTA REPORTE 3ER TRI'!N388</f>
        <v>E+</v>
      </c>
      <c r="DF44" s="251">
        <f>'ACTA REPORTE 3ER TRI'!T388</f>
        <v>2</v>
      </c>
      <c r="DG44" s="251">
        <f>'ACTA REPORTE 3ER TRI'!Y388</f>
        <v>2</v>
      </c>
      <c r="DH44" s="251">
        <f>'ACTA REPORTE 3ER TRI'!Z388</f>
        <v>2</v>
      </c>
      <c r="DI44" s="521" t="str">
        <f>'ACTA REPORTE 3ER TRI'!AA388</f>
        <v>E+</v>
      </c>
      <c r="DJ44" s="635">
        <f>'ACTA REPORTE 3ER TRI'!AB388</f>
        <v>2</v>
      </c>
      <c r="DK44" s="638">
        <f>'ACTA REPORTE 3ER TRI'!AC388</f>
        <v>2</v>
      </c>
      <c r="DL44" s="507" t="str">
        <f t="shared" si="45"/>
        <v>E+</v>
      </c>
      <c r="DM44" s="522">
        <f t="shared" si="46"/>
        <v>2</v>
      </c>
      <c r="DN44" s="285">
        <f t="shared" si="47"/>
        <v>2</v>
      </c>
      <c r="DO44" s="249">
        <f t="shared" si="48"/>
        <v>1.4</v>
      </c>
      <c r="DP44" s="251">
        <f t="shared" si="49"/>
        <v>0.6</v>
      </c>
      <c r="DQ44" s="510" t="str">
        <f t="shared" si="50"/>
        <v>E+</v>
      </c>
      <c r="DR44" s="641">
        <f t="shared" si="88"/>
        <v>2</v>
      </c>
      <c r="DS44" s="251">
        <f>'ACTA REPORTE 3ER TRI'!G445</f>
        <v>2</v>
      </c>
      <c r="DT44" s="251">
        <f>'ACTA REPORTE 3ER TRI'!L445</f>
        <v>2</v>
      </c>
      <c r="DU44" s="251">
        <f>'ACTA REPORTE 3ER TRI'!M445</f>
        <v>2</v>
      </c>
      <c r="DV44" s="520" t="str">
        <f>'ACTA REPORTE 3ER TRI'!N445</f>
        <v>E+</v>
      </c>
      <c r="DW44" s="251">
        <f>'ACTA REPORTE 3ER TRI'!T445</f>
        <v>2</v>
      </c>
      <c r="DX44" s="251">
        <f>'ACTA REPORTE 3ER TRI'!Y445</f>
        <v>2</v>
      </c>
      <c r="DY44" s="251">
        <f>'ACTA REPORTE 3ER TRI'!Z445</f>
        <v>2</v>
      </c>
      <c r="DZ44" s="521" t="str">
        <f>'ACTA REPORTE 3ER TRI'!AA445</f>
        <v>E+</v>
      </c>
      <c r="EA44" s="635">
        <f>'ACTA REPORTE 3ER TRI'!AB445</f>
        <v>2</v>
      </c>
      <c r="EB44" s="638">
        <f>'ACTA REPORTE 3ER TRI'!AC445</f>
        <v>2</v>
      </c>
      <c r="EC44" s="507" t="str">
        <f t="shared" si="52"/>
        <v>E+</v>
      </c>
      <c r="ED44" s="522">
        <f t="shared" si="53"/>
        <v>2</v>
      </c>
      <c r="EE44" s="285">
        <f t="shared" si="54"/>
        <v>2</v>
      </c>
      <c r="EF44" s="249">
        <f t="shared" si="55"/>
        <v>1.4</v>
      </c>
      <c r="EG44" s="251">
        <f t="shared" si="56"/>
        <v>0.6</v>
      </c>
      <c r="EH44" s="510" t="str">
        <f t="shared" si="57"/>
        <v>E+</v>
      </c>
      <c r="EI44" s="641">
        <f t="shared" si="89"/>
        <v>2</v>
      </c>
      <c r="EJ44" s="251">
        <f>'ACTA REPORTE 3ER TRI'!G502</f>
        <v>2</v>
      </c>
      <c r="EK44" s="251">
        <f>'ACTA REPORTE 3ER TRI'!L502</f>
        <v>2</v>
      </c>
      <c r="EL44" s="251">
        <f>'ACTA REPORTE 3ER TRI'!M502</f>
        <v>2</v>
      </c>
      <c r="EM44" s="520" t="str">
        <f>'ACTA REPORTE 3ER TRI'!N502</f>
        <v>E+</v>
      </c>
      <c r="EN44" s="251">
        <f>'ACTA REPORTE 3ER TRI'!T502</f>
        <v>2</v>
      </c>
      <c r="EO44" s="251">
        <f>'ACTA REPORTE 3ER TRI'!Y502</f>
        <v>2</v>
      </c>
      <c r="EP44" s="251">
        <f>'ACTA REPORTE 3ER TRI'!Z502</f>
        <v>2</v>
      </c>
      <c r="EQ44" s="521" t="str">
        <f>'ACTA REPORTE 3ER TRI'!AA502</f>
        <v>E+</v>
      </c>
      <c r="ER44" s="635">
        <f>'ACTA REPORTE 3ER TRI'!AB502</f>
        <v>2</v>
      </c>
      <c r="ES44" s="427">
        <f>'ACTA REPORTE 3ER TRI'!AC502</f>
        <v>2</v>
      </c>
      <c r="ET44" s="507" t="str">
        <f t="shared" si="59"/>
        <v>E+</v>
      </c>
      <c r="EU44" s="522">
        <f t="shared" si="60"/>
        <v>2</v>
      </c>
      <c r="EV44" s="285">
        <f t="shared" si="61"/>
        <v>2</v>
      </c>
      <c r="EW44" s="249">
        <f t="shared" si="62"/>
        <v>1.4</v>
      </c>
      <c r="EX44" s="251">
        <f t="shared" si="63"/>
        <v>0.6</v>
      </c>
      <c r="EY44" s="510" t="str">
        <f t="shared" si="64"/>
        <v>E+</v>
      </c>
      <c r="EZ44" s="641">
        <f t="shared" si="90"/>
        <v>2</v>
      </c>
      <c r="FA44" s="503" t="str">
        <f t="shared" si="66"/>
        <v>E+</v>
      </c>
      <c r="FB44" s="645">
        <f t="shared" si="67"/>
        <v>2</v>
      </c>
      <c r="FC44" s="503" t="str">
        <f t="shared" si="68"/>
        <v>E+</v>
      </c>
      <c r="FD44" s="550">
        <f t="shared" si="0"/>
        <v>2</v>
      </c>
      <c r="FE44" s="564"/>
      <c r="FF44" s="565"/>
      <c r="FG44" s="566" t="str">
        <f t="shared" si="81"/>
        <v>N</v>
      </c>
      <c r="FH44" s="567"/>
      <c r="FI44" s="567"/>
      <c r="FJ44" s="566" t="str">
        <f t="shared" si="69"/>
        <v>N</v>
      </c>
      <c r="FK44" s="567"/>
      <c r="FL44" s="567"/>
      <c r="FM44" s="566" t="str">
        <f t="shared" si="70"/>
        <v>N</v>
      </c>
      <c r="FN44" s="568" t="str">
        <f t="shared" si="71"/>
        <v>N</v>
      </c>
      <c r="FO44" s="572"/>
      <c r="FP44" s="558"/>
      <c r="FQ44" s="558"/>
      <c r="FR44" s="559"/>
      <c r="FS44" s="559"/>
      <c r="FT44" s="560"/>
      <c r="FU44" s="569">
        <f t="shared" si="72"/>
        <v>0</v>
      </c>
      <c r="FV44" s="569">
        <f t="shared" si="73"/>
        <v>0</v>
      </c>
      <c r="FW44" s="569">
        <f t="shared" si="73"/>
        <v>0</v>
      </c>
      <c r="FX44" s="570">
        <f t="shared" si="74"/>
        <v>75</v>
      </c>
      <c r="FY44" s="571">
        <v>75</v>
      </c>
      <c r="FZ44" s="572"/>
      <c r="GA44" s="558"/>
      <c r="GB44" s="558"/>
      <c r="GC44" s="559"/>
      <c r="GD44" s="559"/>
      <c r="GE44" s="560"/>
      <c r="GF44" s="598">
        <f t="shared" si="75"/>
        <v>0</v>
      </c>
      <c r="GG44" s="598">
        <f t="shared" si="76"/>
        <v>0</v>
      </c>
      <c r="GH44" s="558">
        <f t="shared" si="76"/>
        <v>0</v>
      </c>
      <c r="GI44" s="599">
        <f t="shared" si="1"/>
        <v>58</v>
      </c>
      <c r="GJ44" s="600">
        <v>58</v>
      </c>
      <c r="GK44" s="572"/>
      <c r="GL44" s="558"/>
      <c r="GM44" s="558"/>
      <c r="GN44" s="559"/>
      <c r="GO44" s="559"/>
      <c r="GP44" s="560"/>
      <c r="GQ44" s="598">
        <f t="shared" si="77"/>
        <v>0</v>
      </c>
      <c r="GR44" s="598">
        <f t="shared" si="77"/>
        <v>0</v>
      </c>
      <c r="GS44" s="558">
        <f t="shared" si="77"/>
        <v>0</v>
      </c>
      <c r="GT44" s="601">
        <f t="shared" si="2"/>
        <v>67</v>
      </c>
      <c r="GU44" s="600">
        <v>67</v>
      </c>
      <c r="GV44" s="602">
        <f t="shared" si="3"/>
        <v>0</v>
      </c>
      <c r="GW44" s="603">
        <f t="shared" si="78"/>
        <v>200</v>
      </c>
      <c r="GX44" s="597">
        <f t="shared" si="79"/>
        <v>200</v>
      </c>
      <c r="GY44" s="49"/>
      <c r="GZ44" s="34"/>
      <c r="HA44" s="34"/>
      <c r="HB44" s="34"/>
    </row>
    <row r="45" spans="1:210" s="42" customFormat="1" ht="60" customHeight="1" x14ac:dyDescent="1.1000000000000001">
      <c r="A45" s="41"/>
      <c r="B45" s="536">
        <v>35</v>
      </c>
      <c r="C45" s="61">
        <f>DATOS!F42</f>
        <v>0</v>
      </c>
      <c r="D45" s="249">
        <f>'ACTA REPORTE 3ER TRI'!G47</f>
        <v>2</v>
      </c>
      <c r="E45" s="251">
        <f>'ACTA REPORTE 3ER TRI'!L47</f>
        <v>2</v>
      </c>
      <c r="F45" s="251">
        <f>'ACTA REPORTE 3ER TRI'!M47</f>
        <v>2</v>
      </c>
      <c r="G45" s="520" t="str">
        <f>'ACTA REPORTE 3ER TRI'!N47</f>
        <v>E+</v>
      </c>
      <c r="H45" s="251">
        <f>'ACTA REPORTE 3ER TRI'!T47</f>
        <v>2</v>
      </c>
      <c r="I45" s="251">
        <f>'ACTA REPORTE 3ER TRI'!Y47</f>
        <v>2</v>
      </c>
      <c r="J45" s="251">
        <f>'ACTA REPORTE 3ER TRI'!Z47</f>
        <v>2</v>
      </c>
      <c r="K45" s="521" t="str">
        <f>'ACTA REPORTE 3ER TRI'!AA47</f>
        <v>E+</v>
      </c>
      <c r="L45" s="635">
        <f>'ACTA REPORTE 3ER TRI'!AB47</f>
        <v>2</v>
      </c>
      <c r="M45" s="427">
        <f>'ACTA REPORTE 3ER TRI'!AC47</f>
        <v>2</v>
      </c>
      <c r="N45" s="507" t="str">
        <f t="shared" si="4"/>
        <v>E+</v>
      </c>
      <c r="O45" s="522">
        <f t="shared" si="5"/>
        <v>2</v>
      </c>
      <c r="P45" s="285">
        <f t="shared" si="6"/>
        <v>2</v>
      </c>
      <c r="Q45" s="249">
        <f t="shared" si="7"/>
        <v>1.4</v>
      </c>
      <c r="R45" s="251">
        <f t="shared" si="8"/>
        <v>0.6</v>
      </c>
      <c r="S45" s="510" t="str">
        <f t="shared" si="9"/>
        <v>E+</v>
      </c>
      <c r="T45" s="641">
        <f t="shared" si="82"/>
        <v>2</v>
      </c>
      <c r="U45" s="251">
        <f>'ACTA REPORTE 3ER TRI'!G104</f>
        <v>2</v>
      </c>
      <c r="V45" s="251">
        <f>'ACTA REPORTE 3ER TRI'!L104</f>
        <v>2</v>
      </c>
      <c r="W45" s="251">
        <f>'ACTA REPORTE 3ER TRI'!M104</f>
        <v>2</v>
      </c>
      <c r="X45" s="520" t="str">
        <f>'ACTA REPORTE 3ER TRI'!N104</f>
        <v>E+</v>
      </c>
      <c r="Y45" s="251">
        <f>'ACTA REPORTE 3ER TRI'!T104</f>
        <v>2</v>
      </c>
      <c r="Z45" s="251">
        <f>'ACTA REPORTE 3ER TRI'!Y104</f>
        <v>2</v>
      </c>
      <c r="AA45" s="251">
        <f>'ACTA REPORTE 3ER TRI'!Z104</f>
        <v>2</v>
      </c>
      <c r="AB45" s="521" t="str">
        <f>'ACTA REPORTE 3ER TRI'!AA104</f>
        <v>E+</v>
      </c>
      <c r="AC45" s="635">
        <f>'ACTA REPORTE 3ER TRI'!AB104</f>
        <v>2</v>
      </c>
      <c r="AD45" s="638">
        <f>'ACTA REPORTE 3ER TRI'!AC104</f>
        <v>2</v>
      </c>
      <c r="AE45" s="507" t="str">
        <f t="shared" si="11"/>
        <v>E+</v>
      </c>
      <c r="AF45" s="522">
        <f t="shared" si="12"/>
        <v>2</v>
      </c>
      <c r="AG45" s="285">
        <f t="shared" si="13"/>
        <v>2</v>
      </c>
      <c r="AH45" s="249">
        <f t="shared" si="14"/>
        <v>1.4</v>
      </c>
      <c r="AI45" s="251">
        <f t="shared" si="15"/>
        <v>0.6</v>
      </c>
      <c r="AJ45" s="510" t="str">
        <f t="shared" si="16"/>
        <v>E+</v>
      </c>
      <c r="AK45" s="641">
        <f t="shared" si="83"/>
        <v>2</v>
      </c>
      <c r="AL45" s="251">
        <f>'ACTA REPORTE 3ER TRI'!G161</f>
        <v>2</v>
      </c>
      <c r="AM45" s="251">
        <f>'ACTA REPORTE 3ER TRI'!L161</f>
        <v>2</v>
      </c>
      <c r="AN45" s="251">
        <f>'ACTA REPORTE 3ER TRI'!M161</f>
        <v>2</v>
      </c>
      <c r="AO45" s="520" t="str">
        <f>'ACTA REPORTE 3ER TRI'!N161</f>
        <v>E+</v>
      </c>
      <c r="AP45" s="251">
        <f>'ACTA REPORTE 3ER TRI'!T161</f>
        <v>2</v>
      </c>
      <c r="AQ45" s="251">
        <f>'ACTA REPORTE 3ER TRI'!Y161</f>
        <v>2</v>
      </c>
      <c r="AR45" s="251">
        <f>'ACTA REPORTE 3ER TRI'!Z161</f>
        <v>2</v>
      </c>
      <c r="AS45" s="521" t="str">
        <f>'ACTA REPORTE 3ER TRI'!AA161</f>
        <v>E+</v>
      </c>
      <c r="AT45" s="635">
        <f>'ACTA REPORTE 3ER TRI'!AB161</f>
        <v>2</v>
      </c>
      <c r="AU45" s="427">
        <f>'ACTA REPORTE 3ER TRI'!AB161</f>
        <v>2</v>
      </c>
      <c r="AV45" s="507" t="str">
        <f t="shared" si="18"/>
        <v>E+</v>
      </c>
      <c r="AW45" s="522">
        <f t="shared" si="80"/>
        <v>2</v>
      </c>
      <c r="AX45" s="285">
        <f t="shared" si="19"/>
        <v>2</v>
      </c>
      <c r="AY45" s="249">
        <f t="shared" si="20"/>
        <v>1.4</v>
      </c>
      <c r="AZ45" s="251">
        <f t="shared" si="21"/>
        <v>0.6</v>
      </c>
      <c r="BA45" s="510" t="str">
        <f t="shared" si="22"/>
        <v>E+</v>
      </c>
      <c r="BB45" s="641">
        <f t="shared" si="84"/>
        <v>2</v>
      </c>
      <c r="BC45" s="251">
        <f>'ACTA REPORTE 3ER TRI'!G218</f>
        <v>2</v>
      </c>
      <c r="BD45" s="251">
        <f>'ACTA REPORTE 3ER TRI'!L218</f>
        <v>2</v>
      </c>
      <c r="BE45" s="251">
        <f>'ACTA REPORTE 3ER TRI'!M218</f>
        <v>2</v>
      </c>
      <c r="BF45" s="520" t="str">
        <f>'ACTA REPORTE 3ER TRI'!N218</f>
        <v>E+</v>
      </c>
      <c r="BG45" s="251">
        <f>'ACTA REPORTE 3ER TRI'!T218</f>
        <v>2</v>
      </c>
      <c r="BH45" s="251">
        <f>'ACTA REPORTE 3ER TRI'!Y218</f>
        <v>2</v>
      </c>
      <c r="BI45" s="251">
        <f>'ACTA REPORTE 3ER TRI'!Z218</f>
        <v>2</v>
      </c>
      <c r="BJ45" s="521" t="str">
        <f>'ACTA REPORTE 3ER TRI'!AA218</f>
        <v>E+</v>
      </c>
      <c r="BK45" s="635">
        <f>'ACTA REPORTE 3ER TRI'!AB218</f>
        <v>2</v>
      </c>
      <c r="BL45" s="427">
        <f>'ACTA REPORTE 3ER TRI'!AC218</f>
        <v>2</v>
      </c>
      <c r="BM45" s="507" t="str">
        <f t="shared" si="24"/>
        <v>E+</v>
      </c>
      <c r="BN45" s="522">
        <f t="shared" si="25"/>
        <v>2</v>
      </c>
      <c r="BO45" s="285">
        <f t="shared" si="26"/>
        <v>2</v>
      </c>
      <c r="BP45" s="249">
        <f t="shared" si="27"/>
        <v>1.4</v>
      </c>
      <c r="BQ45" s="251">
        <f t="shared" si="28"/>
        <v>0.6</v>
      </c>
      <c r="BR45" s="510" t="str">
        <f t="shared" si="29"/>
        <v>E+</v>
      </c>
      <c r="BS45" s="641">
        <f t="shared" si="85"/>
        <v>2</v>
      </c>
      <c r="BT45" s="251">
        <f>'ACTA REPORTE 3ER TRI'!G275</f>
        <v>2</v>
      </c>
      <c r="BU45" s="251">
        <f>'ACTA REPORTE 3ER TRI'!L275</f>
        <v>2</v>
      </c>
      <c r="BV45" s="251">
        <f>'ACTA REPORTE 3ER TRI'!M275</f>
        <v>2</v>
      </c>
      <c r="BW45" s="520" t="str">
        <f>'ACTA REPORTE 3ER TRI'!N275</f>
        <v>E+</v>
      </c>
      <c r="BX45" s="251">
        <f>'ACTA REPORTE 3ER TRI'!T275</f>
        <v>2</v>
      </c>
      <c r="BY45" s="251">
        <f>'ACTA REPORTE 3ER TRI'!Y275</f>
        <v>2</v>
      </c>
      <c r="BZ45" s="251">
        <f>'ACTA REPORTE 3ER TRI'!Z275</f>
        <v>2</v>
      </c>
      <c r="CA45" s="521" t="str">
        <f>'ACTA REPORTE 3ER TRI'!AA275</f>
        <v>E+</v>
      </c>
      <c r="CB45" s="635">
        <f>'ACTA REPORTE 3ER TRI'!AB275</f>
        <v>2</v>
      </c>
      <c r="CC45" s="427">
        <f>'ACTA REPORTE 3ER TRI'!AC275</f>
        <v>2</v>
      </c>
      <c r="CD45" s="507" t="str">
        <f t="shared" si="31"/>
        <v>E+</v>
      </c>
      <c r="CE45" s="522">
        <f t="shared" si="32"/>
        <v>2</v>
      </c>
      <c r="CF45" s="285">
        <f t="shared" si="33"/>
        <v>2</v>
      </c>
      <c r="CG45" s="249">
        <f t="shared" si="34"/>
        <v>1.4</v>
      </c>
      <c r="CH45" s="251">
        <f t="shared" si="35"/>
        <v>0.6</v>
      </c>
      <c r="CI45" s="510" t="str">
        <f t="shared" si="36"/>
        <v>E+</v>
      </c>
      <c r="CJ45" s="641">
        <f t="shared" si="86"/>
        <v>2</v>
      </c>
      <c r="CK45" s="251">
        <f>'ACTA REPORTE 3ER TRI'!G332</f>
        <v>2</v>
      </c>
      <c r="CL45" s="251">
        <f>'ACTA REPORTE 3ER TRI'!L332</f>
        <v>2</v>
      </c>
      <c r="CM45" s="251">
        <f>'ACTA REPORTE 3ER TRI'!M332</f>
        <v>2</v>
      </c>
      <c r="CN45" s="520" t="str">
        <f>'ACTA REPORTE 3ER TRI'!N332</f>
        <v>E+</v>
      </c>
      <c r="CO45" s="251">
        <f>'ACTA REPORTE 3ER TRI'!T332</f>
        <v>2</v>
      </c>
      <c r="CP45" s="251">
        <f>'ACTA REPORTE 3ER TRI'!Y332</f>
        <v>2</v>
      </c>
      <c r="CQ45" s="251">
        <f>'ACTA REPORTE 3ER TRI'!Z332</f>
        <v>2</v>
      </c>
      <c r="CR45" s="521" t="str">
        <f>'ACTA REPORTE 3ER TRI'!AA332</f>
        <v>E+</v>
      </c>
      <c r="CS45" s="635">
        <f>'ACTA REPORTE 3ER TRI'!AB332</f>
        <v>2</v>
      </c>
      <c r="CT45" s="427">
        <f>'ACTA REPORTE 3ER TRI'!AC332</f>
        <v>2</v>
      </c>
      <c r="CU45" s="507" t="str">
        <f t="shared" si="38"/>
        <v>E+</v>
      </c>
      <c r="CV45" s="522">
        <f t="shared" si="39"/>
        <v>2</v>
      </c>
      <c r="CW45" s="285">
        <f t="shared" si="40"/>
        <v>2</v>
      </c>
      <c r="CX45" s="249">
        <f t="shared" si="41"/>
        <v>1.4</v>
      </c>
      <c r="CY45" s="251">
        <f t="shared" si="42"/>
        <v>0.6</v>
      </c>
      <c r="CZ45" s="510" t="str">
        <f t="shared" si="43"/>
        <v>E+</v>
      </c>
      <c r="DA45" s="641">
        <f t="shared" si="87"/>
        <v>2</v>
      </c>
      <c r="DB45" s="251">
        <f>'ACTA REPORTE 3ER TRI'!G389</f>
        <v>2</v>
      </c>
      <c r="DC45" s="251">
        <f>'ACTA REPORTE 3ER TRI'!L389</f>
        <v>2</v>
      </c>
      <c r="DD45" s="251">
        <f>'ACTA REPORTE 3ER TRI'!M389</f>
        <v>2</v>
      </c>
      <c r="DE45" s="520" t="str">
        <f>'ACTA REPORTE 3ER TRI'!N389</f>
        <v>E+</v>
      </c>
      <c r="DF45" s="251">
        <f>'ACTA REPORTE 3ER TRI'!T389</f>
        <v>2</v>
      </c>
      <c r="DG45" s="251">
        <f>'ACTA REPORTE 3ER TRI'!Y389</f>
        <v>2</v>
      </c>
      <c r="DH45" s="251">
        <f>'ACTA REPORTE 3ER TRI'!Z389</f>
        <v>2</v>
      </c>
      <c r="DI45" s="521" t="str">
        <f>'ACTA REPORTE 3ER TRI'!AA389</f>
        <v>E+</v>
      </c>
      <c r="DJ45" s="635">
        <f>'ACTA REPORTE 3ER TRI'!AB389</f>
        <v>2</v>
      </c>
      <c r="DK45" s="638">
        <f>'ACTA REPORTE 3ER TRI'!AC389</f>
        <v>2</v>
      </c>
      <c r="DL45" s="507" t="str">
        <f t="shared" si="45"/>
        <v>E+</v>
      </c>
      <c r="DM45" s="522">
        <f t="shared" si="46"/>
        <v>2</v>
      </c>
      <c r="DN45" s="285">
        <f t="shared" si="47"/>
        <v>2</v>
      </c>
      <c r="DO45" s="249">
        <f t="shared" si="48"/>
        <v>1.4</v>
      </c>
      <c r="DP45" s="251">
        <f t="shared" si="49"/>
        <v>0.6</v>
      </c>
      <c r="DQ45" s="510" t="str">
        <f t="shared" si="50"/>
        <v>E+</v>
      </c>
      <c r="DR45" s="641">
        <f t="shared" si="88"/>
        <v>2</v>
      </c>
      <c r="DS45" s="251">
        <f>'ACTA REPORTE 3ER TRI'!G446</f>
        <v>2</v>
      </c>
      <c r="DT45" s="251">
        <f>'ACTA REPORTE 3ER TRI'!L446</f>
        <v>2</v>
      </c>
      <c r="DU45" s="251">
        <f>'ACTA REPORTE 3ER TRI'!M446</f>
        <v>2</v>
      </c>
      <c r="DV45" s="520" t="str">
        <f>'ACTA REPORTE 3ER TRI'!N446</f>
        <v>E+</v>
      </c>
      <c r="DW45" s="251">
        <f>'ACTA REPORTE 3ER TRI'!T446</f>
        <v>2</v>
      </c>
      <c r="DX45" s="251">
        <f>'ACTA REPORTE 3ER TRI'!Y446</f>
        <v>2</v>
      </c>
      <c r="DY45" s="251">
        <f>'ACTA REPORTE 3ER TRI'!Z446</f>
        <v>2</v>
      </c>
      <c r="DZ45" s="521" t="str">
        <f>'ACTA REPORTE 3ER TRI'!AA446</f>
        <v>E+</v>
      </c>
      <c r="EA45" s="635">
        <f>'ACTA REPORTE 3ER TRI'!AB446</f>
        <v>2</v>
      </c>
      <c r="EB45" s="638">
        <f>'ACTA REPORTE 3ER TRI'!AC446</f>
        <v>2</v>
      </c>
      <c r="EC45" s="507" t="str">
        <f t="shared" si="52"/>
        <v>E+</v>
      </c>
      <c r="ED45" s="522">
        <f t="shared" si="53"/>
        <v>2</v>
      </c>
      <c r="EE45" s="285">
        <f t="shared" si="54"/>
        <v>2</v>
      </c>
      <c r="EF45" s="249">
        <f t="shared" si="55"/>
        <v>1.4</v>
      </c>
      <c r="EG45" s="251">
        <f t="shared" si="56"/>
        <v>0.6</v>
      </c>
      <c r="EH45" s="510" t="str">
        <f t="shared" si="57"/>
        <v>E+</v>
      </c>
      <c r="EI45" s="641">
        <f t="shared" si="89"/>
        <v>2</v>
      </c>
      <c r="EJ45" s="251">
        <f>'ACTA REPORTE 3ER TRI'!G503</f>
        <v>2</v>
      </c>
      <c r="EK45" s="251">
        <f>'ACTA REPORTE 3ER TRI'!L503</f>
        <v>2</v>
      </c>
      <c r="EL45" s="251">
        <f>'ACTA REPORTE 3ER TRI'!M503</f>
        <v>2</v>
      </c>
      <c r="EM45" s="520" t="str">
        <f>'ACTA REPORTE 3ER TRI'!N503</f>
        <v>E+</v>
      </c>
      <c r="EN45" s="251">
        <f>'ACTA REPORTE 3ER TRI'!T503</f>
        <v>2</v>
      </c>
      <c r="EO45" s="251">
        <f>'ACTA REPORTE 3ER TRI'!Y503</f>
        <v>2</v>
      </c>
      <c r="EP45" s="251">
        <f>'ACTA REPORTE 3ER TRI'!Z503</f>
        <v>2</v>
      </c>
      <c r="EQ45" s="521" t="str">
        <f>'ACTA REPORTE 3ER TRI'!AA503</f>
        <v>E+</v>
      </c>
      <c r="ER45" s="635">
        <f>'ACTA REPORTE 3ER TRI'!AB503</f>
        <v>2</v>
      </c>
      <c r="ES45" s="427">
        <f>'ACTA REPORTE 3ER TRI'!AC503</f>
        <v>2</v>
      </c>
      <c r="ET45" s="507" t="str">
        <f t="shared" si="59"/>
        <v>E+</v>
      </c>
      <c r="EU45" s="522">
        <f t="shared" si="60"/>
        <v>2</v>
      </c>
      <c r="EV45" s="285">
        <f t="shared" si="61"/>
        <v>2</v>
      </c>
      <c r="EW45" s="249">
        <f t="shared" si="62"/>
        <v>1.4</v>
      </c>
      <c r="EX45" s="251">
        <f t="shared" si="63"/>
        <v>0.6</v>
      </c>
      <c r="EY45" s="510" t="str">
        <f t="shared" si="64"/>
        <v>E+</v>
      </c>
      <c r="EZ45" s="641">
        <f t="shared" si="90"/>
        <v>2</v>
      </c>
      <c r="FA45" s="503" t="str">
        <f t="shared" si="66"/>
        <v>E+</v>
      </c>
      <c r="FB45" s="645">
        <f t="shared" si="67"/>
        <v>2</v>
      </c>
      <c r="FC45" s="503" t="str">
        <f t="shared" si="68"/>
        <v>E+</v>
      </c>
      <c r="FD45" s="550">
        <f t="shared" si="0"/>
        <v>2</v>
      </c>
      <c r="FE45" s="564"/>
      <c r="FF45" s="565"/>
      <c r="FG45" s="566" t="str">
        <f t="shared" si="81"/>
        <v>N</v>
      </c>
      <c r="FH45" s="567"/>
      <c r="FI45" s="567"/>
      <c r="FJ45" s="566" t="str">
        <f t="shared" si="69"/>
        <v>N</v>
      </c>
      <c r="FK45" s="567"/>
      <c r="FL45" s="567"/>
      <c r="FM45" s="566" t="str">
        <f t="shared" si="70"/>
        <v>N</v>
      </c>
      <c r="FN45" s="568" t="str">
        <f t="shared" si="71"/>
        <v>N</v>
      </c>
      <c r="FO45" s="572"/>
      <c r="FP45" s="558"/>
      <c r="FQ45" s="558"/>
      <c r="FR45" s="559"/>
      <c r="FS45" s="559"/>
      <c r="FT45" s="560"/>
      <c r="FU45" s="569">
        <f t="shared" si="72"/>
        <v>0</v>
      </c>
      <c r="FV45" s="569">
        <f t="shared" si="73"/>
        <v>0</v>
      </c>
      <c r="FW45" s="569">
        <f t="shared" si="73"/>
        <v>0</v>
      </c>
      <c r="FX45" s="570">
        <f t="shared" si="74"/>
        <v>75</v>
      </c>
      <c r="FY45" s="571">
        <v>75</v>
      </c>
      <c r="FZ45" s="572"/>
      <c r="GA45" s="558"/>
      <c r="GB45" s="558"/>
      <c r="GC45" s="559"/>
      <c r="GD45" s="559"/>
      <c r="GE45" s="560"/>
      <c r="GF45" s="598">
        <f t="shared" si="75"/>
        <v>0</v>
      </c>
      <c r="GG45" s="598">
        <f t="shared" si="76"/>
        <v>0</v>
      </c>
      <c r="GH45" s="558">
        <f t="shared" si="76"/>
        <v>0</v>
      </c>
      <c r="GI45" s="599">
        <f t="shared" si="1"/>
        <v>58</v>
      </c>
      <c r="GJ45" s="600">
        <v>58</v>
      </c>
      <c r="GK45" s="572"/>
      <c r="GL45" s="558"/>
      <c r="GM45" s="558"/>
      <c r="GN45" s="559"/>
      <c r="GO45" s="559"/>
      <c r="GP45" s="560"/>
      <c r="GQ45" s="598">
        <f t="shared" si="77"/>
        <v>0</v>
      </c>
      <c r="GR45" s="598">
        <f t="shared" si="77"/>
        <v>0</v>
      </c>
      <c r="GS45" s="558">
        <f t="shared" si="77"/>
        <v>0</v>
      </c>
      <c r="GT45" s="601">
        <f t="shared" si="2"/>
        <v>67</v>
      </c>
      <c r="GU45" s="600">
        <v>67</v>
      </c>
      <c r="GV45" s="602">
        <f t="shared" si="3"/>
        <v>0</v>
      </c>
      <c r="GW45" s="603">
        <f t="shared" si="78"/>
        <v>200</v>
      </c>
      <c r="GX45" s="597">
        <f t="shared" si="79"/>
        <v>200</v>
      </c>
      <c r="GY45" s="49"/>
      <c r="GZ45" s="34"/>
      <c r="HA45" s="34"/>
      <c r="HB45" s="34"/>
    </row>
    <row r="46" spans="1:210" s="42" customFormat="1" ht="60" customHeight="1" x14ac:dyDescent="1.1000000000000001">
      <c r="A46" s="41"/>
      <c r="B46" s="536">
        <v>36</v>
      </c>
      <c r="C46" s="61">
        <f>DATOS!F43</f>
        <v>0</v>
      </c>
      <c r="D46" s="249">
        <f>'ACTA REPORTE 3ER TRI'!G48</f>
        <v>2</v>
      </c>
      <c r="E46" s="251">
        <f>'ACTA REPORTE 3ER TRI'!L48</f>
        <v>2</v>
      </c>
      <c r="F46" s="251">
        <f>'ACTA REPORTE 3ER TRI'!M48</f>
        <v>2</v>
      </c>
      <c r="G46" s="520" t="str">
        <f>'ACTA REPORTE 3ER TRI'!N48</f>
        <v>E+</v>
      </c>
      <c r="H46" s="251">
        <f>'ACTA REPORTE 3ER TRI'!T48</f>
        <v>2</v>
      </c>
      <c r="I46" s="251">
        <f>'ACTA REPORTE 3ER TRI'!Y48</f>
        <v>2</v>
      </c>
      <c r="J46" s="251">
        <f>'ACTA REPORTE 3ER TRI'!Z48</f>
        <v>2</v>
      </c>
      <c r="K46" s="521" t="str">
        <f>'ACTA REPORTE 3ER TRI'!AA48</f>
        <v>E+</v>
      </c>
      <c r="L46" s="635">
        <f>'ACTA REPORTE 3ER TRI'!AB48</f>
        <v>2</v>
      </c>
      <c r="M46" s="427">
        <f>'ACTA REPORTE 3ER TRI'!AC48</f>
        <v>2</v>
      </c>
      <c r="N46" s="507" t="str">
        <f t="shared" si="4"/>
        <v>E+</v>
      </c>
      <c r="O46" s="522">
        <f t="shared" si="5"/>
        <v>2</v>
      </c>
      <c r="P46" s="285">
        <f t="shared" si="6"/>
        <v>2</v>
      </c>
      <c r="Q46" s="249">
        <f t="shared" si="7"/>
        <v>1.4</v>
      </c>
      <c r="R46" s="251">
        <f t="shared" si="8"/>
        <v>0.6</v>
      </c>
      <c r="S46" s="510" t="str">
        <f t="shared" si="9"/>
        <v>E+</v>
      </c>
      <c r="T46" s="641">
        <f t="shared" si="82"/>
        <v>2</v>
      </c>
      <c r="U46" s="251">
        <f>'ACTA REPORTE 3ER TRI'!G105</f>
        <v>2</v>
      </c>
      <c r="V46" s="251">
        <f>'ACTA REPORTE 3ER TRI'!L105</f>
        <v>2</v>
      </c>
      <c r="W46" s="251">
        <f>'ACTA REPORTE 3ER TRI'!M105</f>
        <v>2</v>
      </c>
      <c r="X46" s="520" t="str">
        <f>'ACTA REPORTE 3ER TRI'!N105</f>
        <v>E+</v>
      </c>
      <c r="Y46" s="251">
        <f>'ACTA REPORTE 3ER TRI'!T105</f>
        <v>2</v>
      </c>
      <c r="Z46" s="251">
        <f>'ACTA REPORTE 3ER TRI'!Y105</f>
        <v>2</v>
      </c>
      <c r="AA46" s="251">
        <f>'ACTA REPORTE 3ER TRI'!Z105</f>
        <v>2</v>
      </c>
      <c r="AB46" s="521" t="str">
        <f>'ACTA REPORTE 3ER TRI'!AA105</f>
        <v>E+</v>
      </c>
      <c r="AC46" s="635">
        <f>'ACTA REPORTE 3ER TRI'!AB105</f>
        <v>2</v>
      </c>
      <c r="AD46" s="638">
        <f>'ACTA REPORTE 3ER TRI'!AC105</f>
        <v>2</v>
      </c>
      <c r="AE46" s="507" t="str">
        <f t="shared" si="11"/>
        <v>E+</v>
      </c>
      <c r="AF46" s="522">
        <f t="shared" si="12"/>
        <v>2</v>
      </c>
      <c r="AG46" s="285">
        <f t="shared" si="13"/>
        <v>2</v>
      </c>
      <c r="AH46" s="249">
        <f t="shared" si="14"/>
        <v>1.4</v>
      </c>
      <c r="AI46" s="251">
        <f t="shared" si="15"/>
        <v>0.6</v>
      </c>
      <c r="AJ46" s="510" t="str">
        <f t="shared" si="16"/>
        <v>E+</v>
      </c>
      <c r="AK46" s="641">
        <f t="shared" si="83"/>
        <v>2</v>
      </c>
      <c r="AL46" s="251">
        <f>'ACTA REPORTE 3ER TRI'!G162</f>
        <v>2</v>
      </c>
      <c r="AM46" s="251">
        <f>'ACTA REPORTE 3ER TRI'!L162</f>
        <v>2</v>
      </c>
      <c r="AN46" s="251">
        <f>'ACTA REPORTE 3ER TRI'!M162</f>
        <v>2</v>
      </c>
      <c r="AO46" s="520" t="str">
        <f>'ACTA REPORTE 3ER TRI'!N162</f>
        <v>E+</v>
      </c>
      <c r="AP46" s="251">
        <f>'ACTA REPORTE 3ER TRI'!T162</f>
        <v>2</v>
      </c>
      <c r="AQ46" s="251">
        <f>'ACTA REPORTE 3ER TRI'!Y162</f>
        <v>2</v>
      </c>
      <c r="AR46" s="251">
        <f>'ACTA REPORTE 3ER TRI'!Z162</f>
        <v>2</v>
      </c>
      <c r="AS46" s="521" t="str">
        <f>'ACTA REPORTE 3ER TRI'!AA162</f>
        <v>E+</v>
      </c>
      <c r="AT46" s="635">
        <f>'ACTA REPORTE 3ER TRI'!AB162</f>
        <v>2</v>
      </c>
      <c r="AU46" s="427">
        <f>'ACTA REPORTE 3ER TRI'!AB162</f>
        <v>2</v>
      </c>
      <c r="AV46" s="507" t="str">
        <f t="shared" si="18"/>
        <v>E+</v>
      </c>
      <c r="AW46" s="522">
        <f t="shared" si="80"/>
        <v>2</v>
      </c>
      <c r="AX46" s="285">
        <f t="shared" si="19"/>
        <v>2</v>
      </c>
      <c r="AY46" s="249">
        <f t="shared" si="20"/>
        <v>1.4</v>
      </c>
      <c r="AZ46" s="251">
        <f t="shared" si="21"/>
        <v>0.6</v>
      </c>
      <c r="BA46" s="510" t="str">
        <f t="shared" si="22"/>
        <v>E+</v>
      </c>
      <c r="BB46" s="641">
        <f t="shared" si="84"/>
        <v>2</v>
      </c>
      <c r="BC46" s="251">
        <f>'ACTA REPORTE 3ER TRI'!G219</f>
        <v>2</v>
      </c>
      <c r="BD46" s="251">
        <f>'ACTA REPORTE 3ER TRI'!L219</f>
        <v>2</v>
      </c>
      <c r="BE46" s="251">
        <f>'ACTA REPORTE 3ER TRI'!M219</f>
        <v>2</v>
      </c>
      <c r="BF46" s="520" t="str">
        <f>'ACTA REPORTE 3ER TRI'!N219</f>
        <v>E+</v>
      </c>
      <c r="BG46" s="251">
        <f>'ACTA REPORTE 3ER TRI'!T219</f>
        <v>2</v>
      </c>
      <c r="BH46" s="251">
        <f>'ACTA REPORTE 3ER TRI'!Y219</f>
        <v>2</v>
      </c>
      <c r="BI46" s="251">
        <f>'ACTA REPORTE 3ER TRI'!Z219</f>
        <v>2</v>
      </c>
      <c r="BJ46" s="521" t="str">
        <f>'ACTA REPORTE 3ER TRI'!AA219</f>
        <v>E+</v>
      </c>
      <c r="BK46" s="635">
        <f>'ACTA REPORTE 3ER TRI'!AB219</f>
        <v>2</v>
      </c>
      <c r="BL46" s="427">
        <f>'ACTA REPORTE 3ER TRI'!AC219</f>
        <v>2</v>
      </c>
      <c r="BM46" s="507" t="str">
        <f t="shared" si="24"/>
        <v>E+</v>
      </c>
      <c r="BN46" s="522">
        <f t="shared" si="25"/>
        <v>2</v>
      </c>
      <c r="BO46" s="285">
        <f t="shared" si="26"/>
        <v>2</v>
      </c>
      <c r="BP46" s="249">
        <f t="shared" si="27"/>
        <v>1.4</v>
      </c>
      <c r="BQ46" s="251">
        <f t="shared" si="28"/>
        <v>0.6</v>
      </c>
      <c r="BR46" s="510" t="str">
        <f t="shared" si="29"/>
        <v>E+</v>
      </c>
      <c r="BS46" s="641">
        <f t="shared" si="85"/>
        <v>2</v>
      </c>
      <c r="BT46" s="251">
        <f>'ACTA REPORTE 3ER TRI'!G276</f>
        <v>2</v>
      </c>
      <c r="BU46" s="251">
        <f>'ACTA REPORTE 3ER TRI'!L276</f>
        <v>2</v>
      </c>
      <c r="BV46" s="251">
        <f>'ACTA REPORTE 3ER TRI'!M276</f>
        <v>2</v>
      </c>
      <c r="BW46" s="520" t="str">
        <f>'ACTA REPORTE 3ER TRI'!N276</f>
        <v>E+</v>
      </c>
      <c r="BX46" s="251">
        <f>'ACTA REPORTE 3ER TRI'!T276</f>
        <v>2</v>
      </c>
      <c r="BY46" s="251">
        <f>'ACTA REPORTE 3ER TRI'!Y276</f>
        <v>2</v>
      </c>
      <c r="BZ46" s="251">
        <f>'ACTA REPORTE 3ER TRI'!Z276</f>
        <v>2</v>
      </c>
      <c r="CA46" s="521" t="str">
        <f>'ACTA REPORTE 3ER TRI'!AA276</f>
        <v>E+</v>
      </c>
      <c r="CB46" s="635">
        <f>'ACTA REPORTE 3ER TRI'!AB276</f>
        <v>2</v>
      </c>
      <c r="CC46" s="427">
        <f>'ACTA REPORTE 3ER TRI'!AC276</f>
        <v>2</v>
      </c>
      <c r="CD46" s="507" t="str">
        <f t="shared" si="31"/>
        <v>E+</v>
      </c>
      <c r="CE46" s="522">
        <f t="shared" si="32"/>
        <v>2</v>
      </c>
      <c r="CF46" s="285">
        <f t="shared" si="33"/>
        <v>2</v>
      </c>
      <c r="CG46" s="249">
        <f t="shared" si="34"/>
        <v>1.4</v>
      </c>
      <c r="CH46" s="251">
        <f t="shared" si="35"/>
        <v>0.6</v>
      </c>
      <c r="CI46" s="510" t="str">
        <f t="shared" si="36"/>
        <v>E+</v>
      </c>
      <c r="CJ46" s="641">
        <f t="shared" si="86"/>
        <v>2</v>
      </c>
      <c r="CK46" s="251">
        <f>'ACTA REPORTE 3ER TRI'!G333</f>
        <v>2</v>
      </c>
      <c r="CL46" s="251">
        <f>'ACTA REPORTE 3ER TRI'!L333</f>
        <v>2</v>
      </c>
      <c r="CM46" s="251">
        <f>'ACTA REPORTE 3ER TRI'!M333</f>
        <v>2</v>
      </c>
      <c r="CN46" s="520" t="str">
        <f>'ACTA REPORTE 3ER TRI'!N333</f>
        <v>E+</v>
      </c>
      <c r="CO46" s="251">
        <f>'ACTA REPORTE 3ER TRI'!T333</f>
        <v>2</v>
      </c>
      <c r="CP46" s="251">
        <f>'ACTA REPORTE 3ER TRI'!Y333</f>
        <v>2</v>
      </c>
      <c r="CQ46" s="251">
        <f>'ACTA REPORTE 3ER TRI'!Z333</f>
        <v>2</v>
      </c>
      <c r="CR46" s="521" t="str">
        <f>'ACTA REPORTE 3ER TRI'!AA333</f>
        <v>E+</v>
      </c>
      <c r="CS46" s="635">
        <f>'ACTA REPORTE 3ER TRI'!AB333</f>
        <v>2</v>
      </c>
      <c r="CT46" s="427">
        <f>'ACTA REPORTE 3ER TRI'!AC333</f>
        <v>2</v>
      </c>
      <c r="CU46" s="507" t="str">
        <f t="shared" si="38"/>
        <v>E+</v>
      </c>
      <c r="CV46" s="522">
        <f t="shared" si="39"/>
        <v>2</v>
      </c>
      <c r="CW46" s="285">
        <f t="shared" si="40"/>
        <v>2</v>
      </c>
      <c r="CX46" s="249">
        <f t="shared" si="41"/>
        <v>1.4</v>
      </c>
      <c r="CY46" s="251">
        <f t="shared" si="42"/>
        <v>0.6</v>
      </c>
      <c r="CZ46" s="510" t="str">
        <f t="shared" si="43"/>
        <v>E+</v>
      </c>
      <c r="DA46" s="641">
        <f t="shared" si="87"/>
        <v>2</v>
      </c>
      <c r="DB46" s="251">
        <f>'ACTA REPORTE 3ER TRI'!G390</f>
        <v>2</v>
      </c>
      <c r="DC46" s="251">
        <f>'ACTA REPORTE 3ER TRI'!L390</f>
        <v>2</v>
      </c>
      <c r="DD46" s="251">
        <f>'ACTA REPORTE 3ER TRI'!M390</f>
        <v>2</v>
      </c>
      <c r="DE46" s="520" t="str">
        <f>'ACTA REPORTE 3ER TRI'!N390</f>
        <v>E+</v>
      </c>
      <c r="DF46" s="251">
        <f>'ACTA REPORTE 3ER TRI'!T390</f>
        <v>2</v>
      </c>
      <c r="DG46" s="251">
        <f>'ACTA REPORTE 3ER TRI'!Y390</f>
        <v>2</v>
      </c>
      <c r="DH46" s="251">
        <f>'ACTA REPORTE 3ER TRI'!Z390</f>
        <v>2</v>
      </c>
      <c r="DI46" s="521" t="str">
        <f>'ACTA REPORTE 3ER TRI'!AA390</f>
        <v>E+</v>
      </c>
      <c r="DJ46" s="635">
        <f>'ACTA REPORTE 3ER TRI'!AB390</f>
        <v>2</v>
      </c>
      <c r="DK46" s="638">
        <f>'ACTA REPORTE 3ER TRI'!AC390</f>
        <v>2</v>
      </c>
      <c r="DL46" s="507" t="str">
        <f t="shared" si="45"/>
        <v>E+</v>
      </c>
      <c r="DM46" s="522">
        <f t="shared" si="46"/>
        <v>2</v>
      </c>
      <c r="DN46" s="285">
        <f t="shared" si="47"/>
        <v>2</v>
      </c>
      <c r="DO46" s="249">
        <f t="shared" si="48"/>
        <v>1.4</v>
      </c>
      <c r="DP46" s="251">
        <f t="shared" si="49"/>
        <v>0.6</v>
      </c>
      <c r="DQ46" s="510" t="str">
        <f t="shared" si="50"/>
        <v>E+</v>
      </c>
      <c r="DR46" s="641">
        <f t="shared" si="88"/>
        <v>2</v>
      </c>
      <c r="DS46" s="251">
        <f>'ACTA REPORTE 3ER TRI'!G447</f>
        <v>2</v>
      </c>
      <c r="DT46" s="251">
        <f>'ACTA REPORTE 3ER TRI'!L447</f>
        <v>2</v>
      </c>
      <c r="DU46" s="251">
        <f>'ACTA REPORTE 3ER TRI'!M447</f>
        <v>2</v>
      </c>
      <c r="DV46" s="520" t="str">
        <f>'ACTA REPORTE 3ER TRI'!N447</f>
        <v>E+</v>
      </c>
      <c r="DW46" s="251">
        <f>'ACTA REPORTE 3ER TRI'!T447</f>
        <v>2</v>
      </c>
      <c r="DX46" s="251">
        <f>'ACTA REPORTE 3ER TRI'!Y447</f>
        <v>2</v>
      </c>
      <c r="DY46" s="251">
        <f>'ACTA REPORTE 3ER TRI'!Z447</f>
        <v>2</v>
      </c>
      <c r="DZ46" s="521" t="str">
        <f>'ACTA REPORTE 3ER TRI'!AA447</f>
        <v>E+</v>
      </c>
      <c r="EA46" s="635">
        <f>'ACTA REPORTE 3ER TRI'!AB447</f>
        <v>2</v>
      </c>
      <c r="EB46" s="638">
        <f>'ACTA REPORTE 3ER TRI'!AC447</f>
        <v>2</v>
      </c>
      <c r="EC46" s="507" t="str">
        <f t="shared" si="52"/>
        <v>E+</v>
      </c>
      <c r="ED46" s="522">
        <f t="shared" si="53"/>
        <v>2</v>
      </c>
      <c r="EE46" s="285">
        <f t="shared" si="54"/>
        <v>2</v>
      </c>
      <c r="EF46" s="249">
        <f t="shared" si="55"/>
        <v>1.4</v>
      </c>
      <c r="EG46" s="251">
        <f t="shared" si="56"/>
        <v>0.6</v>
      </c>
      <c r="EH46" s="510" t="str">
        <f t="shared" si="57"/>
        <v>E+</v>
      </c>
      <c r="EI46" s="641">
        <f t="shared" si="89"/>
        <v>2</v>
      </c>
      <c r="EJ46" s="251">
        <f>'ACTA REPORTE 3ER TRI'!G504</f>
        <v>2</v>
      </c>
      <c r="EK46" s="251">
        <f>'ACTA REPORTE 3ER TRI'!L504</f>
        <v>2</v>
      </c>
      <c r="EL46" s="251">
        <f>'ACTA REPORTE 3ER TRI'!M504</f>
        <v>2</v>
      </c>
      <c r="EM46" s="520" t="str">
        <f>'ACTA REPORTE 3ER TRI'!N504</f>
        <v>E+</v>
      </c>
      <c r="EN46" s="251">
        <f>'ACTA REPORTE 3ER TRI'!T504</f>
        <v>2</v>
      </c>
      <c r="EO46" s="251">
        <f>'ACTA REPORTE 3ER TRI'!Y504</f>
        <v>2</v>
      </c>
      <c r="EP46" s="251">
        <f>'ACTA REPORTE 3ER TRI'!Z504</f>
        <v>2</v>
      </c>
      <c r="EQ46" s="521" t="str">
        <f>'ACTA REPORTE 3ER TRI'!AA504</f>
        <v>E+</v>
      </c>
      <c r="ER46" s="635">
        <f>'ACTA REPORTE 3ER TRI'!AB504</f>
        <v>2</v>
      </c>
      <c r="ES46" s="427">
        <f>'ACTA REPORTE 3ER TRI'!AC504</f>
        <v>2</v>
      </c>
      <c r="ET46" s="507" t="str">
        <f t="shared" si="59"/>
        <v>E+</v>
      </c>
      <c r="EU46" s="522">
        <f t="shared" si="60"/>
        <v>2</v>
      </c>
      <c r="EV46" s="285">
        <f t="shared" si="61"/>
        <v>2</v>
      </c>
      <c r="EW46" s="249">
        <f t="shared" si="62"/>
        <v>1.4</v>
      </c>
      <c r="EX46" s="251">
        <f t="shared" si="63"/>
        <v>0.6</v>
      </c>
      <c r="EY46" s="510" t="str">
        <f t="shared" si="64"/>
        <v>E+</v>
      </c>
      <c r="EZ46" s="641">
        <f t="shared" si="90"/>
        <v>2</v>
      </c>
      <c r="FA46" s="503" t="str">
        <f t="shared" si="66"/>
        <v>E+</v>
      </c>
      <c r="FB46" s="645">
        <f t="shared" si="67"/>
        <v>2</v>
      </c>
      <c r="FC46" s="503" t="str">
        <f t="shared" si="68"/>
        <v>E+</v>
      </c>
      <c r="FD46" s="550">
        <f t="shared" si="0"/>
        <v>2</v>
      </c>
      <c r="FE46" s="564"/>
      <c r="FF46" s="565"/>
      <c r="FG46" s="566" t="str">
        <f t="shared" si="81"/>
        <v>N</v>
      </c>
      <c r="FH46" s="567"/>
      <c r="FI46" s="567"/>
      <c r="FJ46" s="566" t="str">
        <f t="shared" si="69"/>
        <v>N</v>
      </c>
      <c r="FK46" s="567"/>
      <c r="FL46" s="567"/>
      <c r="FM46" s="566" t="str">
        <f t="shared" si="70"/>
        <v>N</v>
      </c>
      <c r="FN46" s="568" t="str">
        <f t="shared" si="71"/>
        <v>N</v>
      </c>
      <c r="FO46" s="572"/>
      <c r="FP46" s="558"/>
      <c r="FQ46" s="558"/>
      <c r="FR46" s="559"/>
      <c r="FS46" s="559"/>
      <c r="FT46" s="560"/>
      <c r="FU46" s="569">
        <f t="shared" si="72"/>
        <v>0</v>
      </c>
      <c r="FV46" s="569">
        <f t="shared" si="73"/>
        <v>0</v>
      </c>
      <c r="FW46" s="569">
        <f t="shared" si="73"/>
        <v>0</v>
      </c>
      <c r="FX46" s="570">
        <f t="shared" si="74"/>
        <v>75</v>
      </c>
      <c r="FY46" s="571">
        <v>75</v>
      </c>
      <c r="FZ46" s="572"/>
      <c r="GA46" s="558"/>
      <c r="GB46" s="558"/>
      <c r="GC46" s="559"/>
      <c r="GD46" s="559"/>
      <c r="GE46" s="560"/>
      <c r="GF46" s="598">
        <f t="shared" si="75"/>
        <v>0</v>
      </c>
      <c r="GG46" s="598">
        <f t="shared" si="76"/>
        <v>0</v>
      </c>
      <c r="GH46" s="558">
        <f t="shared" si="76"/>
        <v>0</v>
      </c>
      <c r="GI46" s="599">
        <f t="shared" si="1"/>
        <v>58</v>
      </c>
      <c r="GJ46" s="600">
        <v>58</v>
      </c>
      <c r="GK46" s="572"/>
      <c r="GL46" s="558"/>
      <c r="GM46" s="558"/>
      <c r="GN46" s="559"/>
      <c r="GO46" s="559"/>
      <c r="GP46" s="560"/>
      <c r="GQ46" s="598">
        <f t="shared" si="77"/>
        <v>0</v>
      </c>
      <c r="GR46" s="598">
        <f t="shared" si="77"/>
        <v>0</v>
      </c>
      <c r="GS46" s="558">
        <f t="shared" si="77"/>
        <v>0</v>
      </c>
      <c r="GT46" s="601">
        <f t="shared" si="2"/>
        <v>67</v>
      </c>
      <c r="GU46" s="600">
        <v>67</v>
      </c>
      <c r="GV46" s="602">
        <f t="shared" si="3"/>
        <v>0</v>
      </c>
      <c r="GW46" s="603">
        <f t="shared" si="78"/>
        <v>200</v>
      </c>
      <c r="GX46" s="597">
        <f t="shared" si="79"/>
        <v>200</v>
      </c>
      <c r="GY46" s="49"/>
      <c r="GZ46" s="34"/>
      <c r="HA46" s="34"/>
      <c r="HB46" s="34"/>
    </row>
    <row r="47" spans="1:210" s="42" customFormat="1" ht="60" customHeight="1" x14ac:dyDescent="1.1000000000000001">
      <c r="A47" s="41"/>
      <c r="B47" s="536">
        <v>37</v>
      </c>
      <c r="C47" s="61">
        <f>DATOS!F44</f>
        <v>0</v>
      </c>
      <c r="D47" s="249">
        <f>'ACTA REPORTE 3ER TRI'!G49</f>
        <v>1</v>
      </c>
      <c r="E47" s="251">
        <f>'ACTA REPORTE 3ER TRI'!L49</f>
        <v>1</v>
      </c>
      <c r="F47" s="251">
        <f>'ACTA REPORTE 3ER TRI'!M49</f>
        <v>1</v>
      </c>
      <c r="G47" s="520" t="str">
        <f>'ACTA REPORTE 3ER TRI'!N49</f>
        <v>E-</v>
      </c>
      <c r="H47" s="251">
        <f>'ACTA REPORTE 3ER TRI'!T49</f>
        <v>1</v>
      </c>
      <c r="I47" s="251">
        <f>'ACTA REPORTE 3ER TRI'!Y49</f>
        <v>1</v>
      </c>
      <c r="J47" s="251">
        <f>'ACTA REPORTE 3ER TRI'!Z49</f>
        <v>1</v>
      </c>
      <c r="K47" s="521" t="str">
        <f>'ACTA REPORTE 3ER TRI'!AA49</f>
        <v>E-</v>
      </c>
      <c r="L47" s="635">
        <f>'ACTA REPORTE 3ER TRI'!AB49</f>
        <v>1</v>
      </c>
      <c r="M47" s="427">
        <f>'ACTA REPORTE 3ER TRI'!AC49</f>
        <v>1</v>
      </c>
      <c r="N47" s="507" t="str">
        <f t="shared" si="4"/>
        <v>E-</v>
      </c>
      <c r="O47" s="522">
        <f t="shared" si="5"/>
        <v>1</v>
      </c>
      <c r="P47" s="285">
        <f t="shared" si="6"/>
        <v>1</v>
      </c>
      <c r="Q47" s="249">
        <f t="shared" si="7"/>
        <v>0.7</v>
      </c>
      <c r="R47" s="251">
        <f t="shared" si="8"/>
        <v>0.3</v>
      </c>
      <c r="S47" s="510" t="str">
        <f t="shared" si="9"/>
        <v>E-</v>
      </c>
      <c r="T47" s="641">
        <f t="shared" si="82"/>
        <v>1</v>
      </c>
      <c r="U47" s="251">
        <f>'ACTA REPORTE 3ER TRI'!G106</f>
        <v>1</v>
      </c>
      <c r="V47" s="251">
        <f>'ACTA REPORTE 3ER TRI'!L106</f>
        <v>1</v>
      </c>
      <c r="W47" s="251">
        <f>'ACTA REPORTE 3ER TRI'!M106</f>
        <v>1</v>
      </c>
      <c r="X47" s="520" t="str">
        <f>'ACTA REPORTE 3ER TRI'!N106</f>
        <v>E-</v>
      </c>
      <c r="Y47" s="251">
        <f>'ACTA REPORTE 3ER TRI'!T106</f>
        <v>1</v>
      </c>
      <c r="Z47" s="251">
        <f>'ACTA REPORTE 3ER TRI'!Y106</f>
        <v>1</v>
      </c>
      <c r="AA47" s="251">
        <f>'ACTA REPORTE 3ER TRI'!Z106</f>
        <v>1</v>
      </c>
      <c r="AB47" s="521" t="str">
        <f>'ACTA REPORTE 3ER TRI'!AA106</f>
        <v>E-</v>
      </c>
      <c r="AC47" s="635">
        <f>'ACTA REPORTE 3ER TRI'!AB106</f>
        <v>1</v>
      </c>
      <c r="AD47" s="638">
        <f>'ACTA REPORTE 3ER TRI'!AC106</f>
        <v>1</v>
      </c>
      <c r="AE47" s="507" t="str">
        <f t="shared" si="11"/>
        <v>E-</v>
      </c>
      <c r="AF47" s="522">
        <f t="shared" si="12"/>
        <v>1</v>
      </c>
      <c r="AG47" s="285">
        <f t="shared" si="13"/>
        <v>1</v>
      </c>
      <c r="AH47" s="249">
        <f t="shared" si="14"/>
        <v>0.7</v>
      </c>
      <c r="AI47" s="251">
        <f t="shared" si="15"/>
        <v>0.3</v>
      </c>
      <c r="AJ47" s="510" t="str">
        <f t="shared" si="16"/>
        <v>E-</v>
      </c>
      <c r="AK47" s="641">
        <f t="shared" si="83"/>
        <v>1</v>
      </c>
      <c r="AL47" s="251">
        <f>'ACTA REPORTE 3ER TRI'!G163</f>
        <v>1</v>
      </c>
      <c r="AM47" s="251">
        <f>'ACTA REPORTE 3ER TRI'!L163</f>
        <v>1</v>
      </c>
      <c r="AN47" s="251">
        <f>'ACTA REPORTE 3ER TRI'!M163</f>
        <v>1</v>
      </c>
      <c r="AO47" s="520" t="str">
        <f>'ACTA REPORTE 3ER TRI'!N163</f>
        <v>E-</v>
      </c>
      <c r="AP47" s="251">
        <f>'ACTA REPORTE 3ER TRI'!T163</f>
        <v>1</v>
      </c>
      <c r="AQ47" s="251">
        <f>'ACTA REPORTE 3ER TRI'!Y163</f>
        <v>1</v>
      </c>
      <c r="AR47" s="251">
        <f>'ACTA REPORTE 3ER TRI'!Z163</f>
        <v>1</v>
      </c>
      <c r="AS47" s="521" t="str">
        <f>'ACTA REPORTE 3ER TRI'!AA163</f>
        <v>E-</v>
      </c>
      <c r="AT47" s="635">
        <f>'ACTA REPORTE 3ER TRI'!AB163</f>
        <v>1</v>
      </c>
      <c r="AU47" s="427">
        <f>'ACTA REPORTE 3ER TRI'!AB163</f>
        <v>1</v>
      </c>
      <c r="AV47" s="507" t="str">
        <f t="shared" si="18"/>
        <v>E-</v>
      </c>
      <c r="AW47" s="522">
        <f t="shared" si="80"/>
        <v>1</v>
      </c>
      <c r="AX47" s="285">
        <f t="shared" si="19"/>
        <v>1</v>
      </c>
      <c r="AY47" s="249">
        <f t="shared" si="20"/>
        <v>0.7</v>
      </c>
      <c r="AZ47" s="251">
        <f t="shared" si="21"/>
        <v>0.3</v>
      </c>
      <c r="BA47" s="510" t="str">
        <f t="shared" si="22"/>
        <v>E-</v>
      </c>
      <c r="BB47" s="641">
        <f t="shared" si="84"/>
        <v>1</v>
      </c>
      <c r="BC47" s="251">
        <f>'ACTA REPORTE 3ER TRI'!G220</f>
        <v>1</v>
      </c>
      <c r="BD47" s="251">
        <f>'ACTA REPORTE 3ER TRI'!L220</f>
        <v>1</v>
      </c>
      <c r="BE47" s="251">
        <f>'ACTA REPORTE 3ER TRI'!M220</f>
        <v>1</v>
      </c>
      <c r="BF47" s="520" t="str">
        <f>'ACTA REPORTE 3ER TRI'!N220</f>
        <v>E-</v>
      </c>
      <c r="BG47" s="251">
        <f>'ACTA REPORTE 3ER TRI'!T220</f>
        <v>1</v>
      </c>
      <c r="BH47" s="251">
        <f>'ACTA REPORTE 3ER TRI'!Y220</f>
        <v>1</v>
      </c>
      <c r="BI47" s="251">
        <f>'ACTA REPORTE 3ER TRI'!Z220</f>
        <v>1</v>
      </c>
      <c r="BJ47" s="521" t="str">
        <f>'ACTA REPORTE 3ER TRI'!AA220</f>
        <v>E-</v>
      </c>
      <c r="BK47" s="635">
        <f>'ACTA REPORTE 3ER TRI'!AB220</f>
        <v>1</v>
      </c>
      <c r="BL47" s="427">
        <f>'ACTA REPORTE 3ER TRI'!AC220</f>
        <v>1</v>
      </c>
      <c r="BM47" s="507" t="str">
        <f t="shared" si="24"/>
        <v>E-</v>
      </c>
      <c r="BN47" s="522">
        <f t="shared" si="25"/>
        <v>1</v>
      </c>
      <c r="BO47" s="285">
        <f t="shared" si="26"/>
        <v>1</v>
      </c>
      <c r="BP47" s="249">
        <f t="shared" si="27"/>
        <v>0.7</v>
      </c>
      <c r="BQ47" s="251">
        <f t="shared" si="28"/>
        <v>0.3</v>
      </c>
      <c r="BR47" s="510" t="str">
        <f t="shared" si="29"/>
        <v>E-</v>
      </c>
      <c r="BS47" s="641">
        <f t="shared" si="85"/>
        <v>1</v>
      </c>
      <c r="BT47" s="251">
        <f>'ACTA REPORTE 3ER TRI'!G277</f>
        <v>1</v>
      </c>
      <c r="BU47" s="251">
        <f>'ACTA REPORTE 3ER TRI'!L277</f>
        <v>1</v>
      </c>
      <c r="BV47" s="251">
        <f>'ACTA REPORTE 3ER TRI'!M277</f>
        <v>1</v>
      </c>
      <c r="BW47" s="520" t="str">
        <f>'ACTA REPORTE 3ER TRI'!N277</f>
        <v>E-</v>
      </c>
      <c r="BX47" s="251">
        <f>'ACTA REPORTE 3ER TRI'!T277</f>
        <v>1</v>
      </c>
      <c r="BY47" s="251">
        <f>'ACTA REPORTE 3ER TRI'!Y277</f>
        <v>1</v>
      </c>
      <c r="BZ47" s="251">
        <f>'ACTA REPORTE 3ER TRI'!Z277</f>
        <v>1</v>
      </c>
      <c r="CA47" s="521" t="str">
        <f>'ACTA REPORTE 3ER TRI'!AA277</f>
        <v>E-</v>
      </c>
      <c r="CB47" s="635">
        <f>'ACTA REPORTE 3ER TRI'!AB277</f>
        <v>1</v>
      </c>
      <c r="CC47" s="427">
        <f>'ACTA REPORTE 3ER TRI'!AC277</f>
        <v>1</v>
      </c>
      <c r="CD47" s="507" t="str">
        <f t="shared" si="31"/>
        <v>E-</v>
      </c>
      <c r="CE47" s="522">
        <f t="shared" si="32"/>
        <v>1</v>
      </c>
      <c r="CF47" s="285">
        <f t="shared" si="33"/>
        <v>1</v>
      </c>
      <c r="CG47" s="249">
        <f t="shared" si="34"/>
        <v>0.7</v>
      </c>
      <c r="CH47" s="251">
        <f t="shared" si="35"/>
        <v>0.3</v>
      </c>
      <c r="CI47" s="510" t="str">
        <f t="shared" si="36"/>
        <v>E-</v>
      </c>
      <c r="CJ47" s="641">
        <f t="shared" si="86"/>
        <v>1</v>
      </c>
      <c r="CK47" s="251">
        <f>'ACTA REPORTE 3ER TRI'!G334</f>
        <v>1</v>
      </c>
      <c r="CL47" s="251">
        <f>'ACTA REPORTE 3ER TRI'!L334</f>
        <v>1</v>
      </c>
      <c r="CM47" s="251">
        <f>'ACTA REPORTE 3ER TRI'!M334</f>
        <v>1</v>
      </c>
      <c r="CN47" s="520" t="str">
        <f>'ACTA REPORTE 3ER TRI'!N334</f>
        <v>E-</v>
      </c>
      <c r="CO47" s="251">
        <f>'ACTA REPORTE 3ER TRI'!T334</f>
        <v>1</v>
      </c>
      <c r="CP47" s="251">
        <f>'ACTA REPORTE 3ER TRI'!Y334</f>
        <v>1</v>
      </c>
      <c r="CQ47" s="251">
        <f>'ACTA REPORTE 3ER TRI'!Z334</f>
        <v>1</v>
      </c>
      <c r="CR47" s="521" t="str">
        <f>'ACTA REPORTE 3ER TRI'!AA334</f>
        <v>E-</v>
      </c>
      <c r="CS47" s="635">
        <f>'ACTA REPORTE 3ER TRI'!AB334</f>
        <v>1</v>
      </c>
      <c r="CT47" s="427">
        <f>'ACTA REPORTE 3ER TRI'!AC334</f>
        <v>1</v>
      </c>
      <c r="CU47" s="507" t="str">
        <f t="shared" si="38"/>
        <v>E-</v>
      </c>
      <c r="CV47" s="522">
        <f t="shared" si="39"/>
        <v>1</v>
      </c>
      <c r="CW47" s="285">
        <f t="shared" si="40"/>
        <v>1</v>
      </c>
      <c r="CX47" s="249">
        <f t="shared" si="41"/>
        <v>0.7</v>
      </c>
      <c r="CY47" s="251">
        <f t="shared" si="42"/>
        <v>0.3</v>
      </c>
      <c r="CZ47" s="510" t="str">
        <f t="shared" si="43"/>
        <v>E-</v>
      </c>
      <c r="DA47" s="641">
        <f t="shared" si="87"/>
        <v>1</v>
      </c>
      <c r="DB47" s="251">
        <f>'ACTA REPORTE 3ER TRI'!G391</f>
        <v>1</v>
      </c>
      <c r="DC47" s="251">
        <f>'ACTA REPORTE 3ER TRI'!L391</f>
        <v>1</v>
      </c>
      <c r="DD47" s="251">
        <f>'ACTA REPORTE 3ER TRI'!M391</f>
        <v>1</v>
      </c>
      <c r="DE47" s="520" t="str">
        <f>'ACTA REPORTE 3ER TRI'!N391</f>
        <v>E-</v>
      </c>
      <c r="DF47" s="251">
        <f>'ACTA REPORTE 3ER TRI'!T391</f>
        <v>1</v>
      </c>
      <c r="DG47" s="251">
        <f>'ACTA REPORTE 3ER TRI'!Y391</f>
        <v>1</v>
      </c>
      <c r="DH47" s="251">
        <f>'ACTA REPORTE 3ER TRI'!Z391</f>
        <v>1</v>
      </c>
      <c r="DI47" s="521" t="str">
        <f>'ACTA REPORTE 3ER TRI'!AA391</f>
        <v>E-</v>
      </c>
      <c r="DJ47" s="635">
        <f>'ACTA REPORTE 3ER TRI'!AB391</f>
        <v>1</v>
      </c>
      <c r="DK47" s="638">
        <f>'ACTA REPORTE 3ER TRI'!AC391</f>
        <v>1</v>
      </c>
      <c r="DL47" s="507" t="str">
        <f t="shared" si="45"/>
        <v>E-</v>
      </c>
      <c r="DM47" s="522">
        <f t="shared" si="46"/>
        <v>1</v>
      </c>
      <c r="DN47" s="285">
        <f t="shared" si="47"/>
        <v>1</v>
      </c>
      <c r="DO47" s="249">
        <f t="shared" si="48"/>
        <v>0.7</v>
      </c>
      <c r="DP47" s="251">
        <f t="shared" si="49"/>
        <v>0.3</v>
      </c>
      <c r="DQ47" s="510" t="str">
        <f t="shared" si="50"/>
        <v>E-</v>
      </c>
      <c r="DR47" s="641">
        <f t="shared" si="88"/>
        <v>1</v>
      </c>
      <c r="DS47" s="251">
        <f>'ACTA REPORTE 3ER TRI'!G448</f>
        <v>1</v>
      </c>
      <c r="DT47" s="251">
        <f>'ACTA REPORTE 3ER TRI'!L448</f>
        <v>1</v>
      </c>
      <c r="DU47" s="251">
        <f>'ACTA REPORTE 3ER TRI'!M448</f>
        <v>1</v>
      </c>
      <c r="DV47" s="520" t="str">
        <f>'ACTA REPORTE 3ER TRI'!N448</f>
        <v>E-</v>
      </c>
      <c r="DW47" s="251">
        <f>'ACTA REPORTE 3ER TRI'!T448</f>
        <v>1</v>
      </c>
      <c r="DX47" s="251">
        <f>'ACTA REPORTE 3ER TRI'!Y448</f>
        <v>1</v>
      </c>
      <c r="DY47" s="251">
        <f>'ACTA REPORTE 3ER TRI'!Z448</f>
        <v>1</v>
      </c>
      <c r="DZ47" s="521" t="str">
        <f>'ACTA REPORTE 3ER TRI'!AA448</f>
        <v>E-</v>
      </c>
      <c r="EA47" s="635">
        <f>'ACTA REPORTE 3ER TRI'!AB448</f>
        <v>1</v>
      </c>
      <c r="EB47" s="638">
        <f>'ACTA REPORTE 3ER TRI'!AC448</f>
        <v>1</v>
      </c>
      <c r="EC47" s="507" t="str">
        <f t="shared" si="52"/>
        <v>E-</v>
      </c>
      <c r="ED47" s="522">
        <f t="shared" si="53"/>
        <v>1</v>
      </c>
      <c r="EE47" s="285">
        <f t="shared" si="54"/>
        <v>1</v>
      </c>
      <c r="EF47" s="249">
        <f t="shared" si="55"/>
        <v>0.7</v>
      </c>
      <c r="EG47" s="251">
        <f t="shared" si="56"/>
        <v>0.3</v>
      </c>
      <c r="EH47" s="510" t="str">
        <f t="shared" si="57"/>
        <v>E-</v>
      </c>
      <c r="EI47" s="641">
        <f t="shared" si="89"/>
        <v>1</v>
      </c>
      <c r="EJ47" s="251">
        <f>'ACTA REPORTE 3ER TRI'!G505</f>
        <v>1</v>
      </c>
      <c r="EK47" s="251">
        <f>'ACTA REPORTE 3ER TRI'!L505</f>
        <v>1</v>
      </c>
      <c r="EL47" s="251">
        <f>'ACTA REPORTE 3ER TRI'!M505</f>
        <v>1</v>
      </c>
      <c r="EM47" s="520" t="str">
        <f>'ACTA REPORTE 3ER TRI'!N505</f>
        <v>E-</v>
      </c>
      <c r="EN47" s="251">
        <f>'ACTA REPORTE 3ER TRI'!T505</f>
        <v>1</v>
      </c>
      <c r="EO47" s="251">
        <f>'ACTA REPORTE 3ER TRI'!Y505</f>
        <v>1</v>
      </c>
      <c r="EP47" s="251">
        <f>'ACTA REPORTE 3ER TRI'!Z505</f>
        <v>1</v>
      </c>
      <c r="EQ47" s="521" t="str">
        <f>'ACTA REPORTE 3ER TRI'!AA505</f>
        <v>E-</v>
      </c>
      <c r="ER47" s="635">
        <f>'ACTA REPORTE 3ER TRI'!AB505</f>
        <v>1</v>
      </c>
      <c r="ES47" s="427">
        <f>'ACTA REPORTE 3ER TRI'!AC505</f>
        <v>1</v>
      </c>
      <c r="ET47" s="507" t="str">
        <f t="shared" si="59"/>
        <v>E-</v>
      </c>
      <c r="EU47" s="522">
        <f t="shared" si="60"/>
        <v>1</v>
      </c>
      <c r="EV47" s="285">
        <f t="shared" si="61"/>
        <v>1</v>
      </c>
      <c r="EW47" s="249">
        <f t="shared" si="62"/>
        <v>0.7</v>
      </c>
      <c r="EX47" s="251">
        <f t="shared" si="63"/>
        <v>0.3</v>
      </c>
      <c r="EY47" s="510" t="str">
        <f t="shared" si="64"/>
        <v>E-</v>
      </c>
      <c r="EZ47" s="641">
        <f t="shared" si="90"/>
        <v>1</v>
      </c>
      <c r="FA47" s="503" t="str">
        <f t="shared" si="66"/>
        <v>E-</v>
      </c>
      <c r="FB47" s="645">
        <f t="shared" si="67"/>
        <v>1</v>
      </c>
      <c r="FC47" s="503" t="str">
        <f t="shared" si="68"/>
        <v>E-</v>
      </c>
      <c r="FD47" s="550">
        <f t="shared" si="0"/>
        <v>1</v>
      </c>
      <c r="FE47" s="564"/>
      <c r="FF47" s="565"/>
      <c r="FG47" s="566" t="str">
        <f t="shared" si="81"/>
        <v>N</v>
      </c>
      <c r="FH47" s="567"/>
      <c r="FI47" s="567"/>
      <c r="FJ47" s="566" t="str">
        <f t="shared" si="69"/>
        <v>N</v>
      </c>
      <c r="FK47" s="567"/>
      <c r="FL47" s="567"/>
      <c r="FM47" s="566" t="str">
        <f t="shared" si="70"/>
        <v>N</v>
      </c>
      <c r="FN47" s="568" t="str">
        <f t="shared" si="71"/>
        <v>N</v>
      </c>
      <c r="FO47" s="572"/>
      <c r="FP47" s="558"/>
      <c r="FQ47" s="558"/>
      <c r="FR47" s="559"/>
      <c r="FS47" s="559"/>
      <c r="FT47" s="560"/>
      <c r="FU47" s="569">
        <f t="shared" si="72"/>
        <v>0</v>
      </c>
      <c r="FV47" s="569">
        <f t="shared" si="73"/>
        <v>0</v>
      </c>
      <c r="FW47" s="569">
        <f t="shared" si="73"/>
        <v>0</v>
      </c>
      <c r="FX47" s="570">
        <f t="shared" si="74"/>
        <v>75</v>
      </c>
      <c r="FY47" s="571">
        <v>75</v>
      </c>
      <c r="FZ47" s="572"/>
      <c r="GA47" s="558"/>
      <c r="GB47" s="558"/>
      <c r="GC47" s="559"/>
      <c r="GD47" s="559"/>
      <c r="GE47" s="560"/>
      <c r="GF47" s="598">
        <f t="shared" si="75"/>
        <v>0</v>
      </c>
      <c r="GG47" s="598">
        <f t="shared" si="76"/>
        <v>0</v>
      </c>
      <c r="GH47" s="558">
        <f t="shared" si="76"/>
        <v>0</v>
      </c>
      <c r="GI47" s="599">
        <f t="shared" si="1"/>
        <v>58</v>
      </c>
      <c r="GJ47" s="600">
        <v>58</v>
      </c>
      <c r="GK47" s="572"/>
      <c r="GL47" s="558"/>
      <c r="GM47" s="558"/>
      <c r="GN47" s="559"/>
      <c r="GO47" s="559"/>
      <c r="GP47" s="560"/>
      <c r="GQ47" s="598">
        <f t="shared" si="77"/>
        <v>0</v>
      </c>
      <c r="GR47" s="598">
        <f t="shared" si="77"/>
        <v>0</v>
      </c>
      <c r="GS47" s="558">
        <f t="shared" si="77"/>
        <v>0</v>
      </c>
      <c r="GT47" s="601">
        <f t="shared" si="2"/>
        <v>67</v>
      </c>
      <c r="GU47" s="600">
        <v>67</v>
      </c>
      <c r="GV47" s="602">
        <f t="shared" si="3"/>
        <v>0</v>
      </c>
      <c r="GW47" s="603">
        <f t="shared" si="78"/>
        <v>200</v>
      </c>
      <c r="GX47" s="597">
        <f t="shared" si="79"/>
        <v>200</v>
      </c>
      <c r="GY47" s="49"/>
      <c r="GZ47" s="34"/>
      <c r="HA47" s="34"/>
      <c r="HB47" s="34"/>
    </row>
    <row r="48" spans="1:210" s="42" customFormat="1" ht="60" customHeight="1" x14ac:dyDescent="1.1000000000000001">
      <c r="A48" s="41"/>
      <c r="B48" s="536">
        <v>38</v>
      </c>
      <c r="C48" s="61">
        <f>DATOS!F45</f>
        <v>0</v>
      </c>
      <c r="D48" s="249">
        <f>'ACTA REPORTE 3ER TRI'!G50</f>
        <v>1</v>
      </c>
      <c r="E48" s="251">
        <f>'ACTA REPORTE 3ER TRI'!L50</f>
        <v>1</v>
      </c>
      <c r="F48" s="251">
        <f>'ACTA REPORTE 3ER TRI'!M50</f>
        <v>1</v>
      </c>
      <c r="G48" s="520" t="str">
        <f>'ACTA REPORTE 3ER TRI'!N50</f>
        <v>E-</v>
      </c>
      <c r="H48" s="251">
        <f>'ACTA REPORTE 3ER TRI'!T50</f>
        <v>1</v>
      </c>
      <c r="I48" s="251">
        <f>'ACTA REPORTE 3ER TRI'!Y50</f>
        <v>1</v>
      </c>
      <c r="J48" s="251">
        <f>'ACTA REPORTE 3ER TRI'!Z50</f>
        <v>1</v>
      </c>
      <c r="K48" s="521" t="str">
        <f>'ACTA REPORTE 3ER TRI'!AA50</f>
        <v>E-</v>
      </c>
      <c r="L48" s="635">
        <f>'ACTA REPORTE 3ER TRI'!AB50</f>
        <v>1</v>
      </c>
      <c r="M48" s="427">
        <f>'ACTA REPORTE 3ER TRI'!AC50</f>
        <v>1</v>
      </c>
      <c r="N48" s="507" t="str">
        <f t="shared" si="4"/>
        <v>E-</v>
      </c>
      <c r="O48" s="522">
        <f t="shared" si="5"/>
        <v>1</v>
      </c>
      <c r="P48" s="285">
        <f t="shared" si="6"/>
        <v>1</v>
      </c>
      <c r="Q48" s="249">
        <f t="shared" si="7"/>
        <v>0.7</v>
      </c>
      <c r="R48" s="251">
        <f t="shared" si="8"/>
        <v>0.3</v>
      </c>
      <c r="S48" s="510" t="str">
        <f t="shared" si="9"/>
        <v>E-</v>
      </c>
      <c r="T48" s="641">
        <f t="shared" si="82"/>
        <v>1</v>
      </c>
      <c r="U48" s="251">
        <f>'ACTA REPORTE 3ER TRI'!G107</f>
        <v>1</v>
      </c>
      <c r="V48" s="251">
        <f>'ACTA REPORTE 3ER TRI'!L107</f>
        <v>1</v>
      </c>
      <c r="W48" s="251">
        <f>'ACTA REPORTE 3ER TRI'!M107</f>
        <v>1</v>
      </c>
      <c r="X48" s="520" t="str">
        <f>'ACTA REPORTE 3ER TRI'!N107</f>
        <v>E-</v>
      </c>
      <c r="Y48" s="251">
        <f>'ACTA REPORTE 3ER TRI'!T107</f>
        <v>1</v>
      </c>
      <c r="Z48" s="251">
        <f>'ACTA REPORTE 3ER TRI'!Y107</f>
        <v>1</v>
      </c>
      <c r="AA48" s="251">
        <f>'ACTA REPORTE 3ER TRI'!Z107</f>
        <v>1</v>
      </c>
      <c r="AB48" s="521" t="str">
        <f>'ACTA REPORTE 3ER TRI'!AA107</f>
        <v>E-</v>
      </c>
      <c r="AC48" s="635">
        <f>'ACTA REPORTE 3ER TRI'!AB107</f>
        <v>1</v>
      </c>
      <c r="AD48" s="638">
        <f>'ACTA REPORTE 3ER TRI'!AC107</f>
        <v>1</v>
      </c>
      <c r="AE48" s="507" t="str">
        <f t="shared" si="11"/>
        <v>E-</v>
      </c>
      <c r="AF48" s="522">
        <f t="shared" si="12"/>
        <v>1</v>
      </c>
      <c r="AG48" s="285">
        <f t="shared" si="13"/>
        <v>1</v>
      </c>
      <c r="AH48" s="249">
        <f t="shared" si="14"/>
        <v>0.7</v>
      </c>
      <c r="AI48" s="251">
        <f t="shared" si="15"/>
        <v>0.3</v>
      </c>
      <c r="AJ48" s="510" t="str">
        <f t="shared" si="16"/>
        <v>E-</v>
      </c>
      <c r="AK48" s="641">
        <f t="shared" si="83"/>
        <v>1</v>
      </c>
      <c r="AL48" s="251">
        <f>'ACTA REPORTE 3ER TRI'!G164</f>
        <v>1</v>
      </c>
      <c r="AM48" s="251">
        <f>'ACTA REPORTE 3ER TRI'!L164</f>
        <v>1</v>
      </c>
      <c r="AN48" s="251">
        <f>'ACTA REPORTE 3ER TRI'!M164</f>
        <v>1</v>
      </c>
      <c r="AO48" s="520" t="str">
        <f>'ACTA REPORTE 3ER TRI'!N164</f>
        <v>E-</v>
      </c>
      <c r="AP48" s="251">
        <f>'ACTA REPORTE 3ER TRI'!T164</f>
        <v>1</v>
      </c>
      <c r="AQ48" s="251">
        <f>'ACTA REPORTE 3ER TRI'!Y164</f>
        <v>1</v>
      </c>
      <c r="AR48" s="251">
        <f>'ACTA REPORTE 3ER TRI'!Z164</f>
        <v>1</v>
      </c>
      <c r="AS48" s="521" t="str">
        <f>'ACTA REPORTE 3ER TRI'!AA164</f>
        <v>E-</v>
      </c>
      <c r="AT48" s="635">
        <f>'ACTA REPORTE 3ER TRI'!AB164</f>
        <v>1</v>
      </c>
      <c r="AU48" s="427">
        <f>'ACTA REPORTE 3ER TRI'!AB164</f>
        <v>1</v>
      </c>
      <c r="AV48" s="507" t="str">
        <f t="shared" si="18"/>
        <v>E-</v>
      </c>
      <c r="AW48" s="522">
        <f t="shared" si="80"/>
        <v>1</v>
      </c>
      <c r="AX48" s="285">
        <f t="shared" si="19"/>
        <v>1</v>
      </c>
      <c r="AY48" s="249">
        <f t="shared" si="20"/>
        <v>0.7</v>
      </c>
      <c r="AZ48" s="251">
        <f t="shared" si="21"/>
        <v>0.3</v>
      </c>
      <c r="BA48" s="510" t="str">
        <f t="shared" si="22"/>
        <v>E-</v>
      </c>
      <c r="BB48" s="641">
        <f t="shared" si="84"/>
        <v>1</v>
      </c>
      <c r="BC48" s="251">
        <f>'ACTA REPORTE 3ER TRI'!G221</f>
        <v>1</v>
      </c>
      <c r="BD48" s="251">
        <f>'ACTA REPORTE 3ER TRI'!L221</f>
        <v>1</v>
      </c>
      <c r="BE48" s="251">
        <f>'ACTA REPORTE 3ER TRI'!M221</f>
        <v>1</v>
      </c>
      <c r="BF48" s="520" t="str">
        <f>'ACTA REPORTE 3ER TRI'!N221</f>
        <v>E-</v>
      </c>
      <c r="BG48" s="251">
        <f>'ACTA REPORTE 3ER TRI'!T221</f>
        <v>1</v>
      </c>
      <c r="BH48" s="251">
        <f>'ACTA REPORTE 3ER TRI'!Y221</f>
        <v>1</v>
      </c>
      <c r="BI48" s="251">
        <f>'ACTA REPORTE 3ER TRI'!Z221</f>
        <v>1</v>
      </c>
      <c r="BJ48" s="521" t="str">
        <f>'ACTA REPORTE 3ER TRI'!AA221</f>
        <v>E-</v>
      </c>
      <c r="BK48" s="635">
        <f>'ACTA REPORTE 3ER TRI'!AB221</f>
        <v>1</v>
      </c>
      <c r="BL48" s="427">
        <f>'ACTA REPORTE 3ER TRI'!AC221</f>
        <v>1</v>
      </c>
      <c r="BM48" s="507" t="str">
        <f t="shared" si="24"/>
        <v>E-</v>
      </c>
      <c r="BN48" s="522">
        <f t="shared" si="25"/>
        <v>1</v>
      </c>
      <c r="BO48" s="285">
        <f t="shared" si="26"/>
        <v>1</v>
      </c>
      <c r="BP48" s="249">
        <f t="shared" si="27"/>
        <v>0.7</v>
      </c>
      <c r="BQ48" s="251">
        <f t="shared" si="28"/>
        <v>0.3</v>
      </c>
      <c r="BR48" s="510" t="str">
        <f t="shared" si="29"/>
        <v>E-</v>
      </c>
      <c r="BS48" s="641">
        <f t="shared" si="85"/>
        <v>1</v>
      </c>
      <c r="BT48" s="251">
        <f>'ACTA REPORTE 3ER TRI'!G278</f>
        <v>1</v>
      </c>
      <c r="BU48" s="251">
        <f>'ACTA REPORTE 3ER TRI'!L278</f>
        <v>1</v>
      </c>
      <c r="BV48" s="251">
        <f>'ACTA REPORTE 3ER TRI'!M278</f>
        <v>1</v>
      </c>
      <c r="BW48" s="520" t="str">
        <f>'ACTA REPORTE 3ER TRI'!N278</f>
        <v>E-</v>
      </c>
      <c r="BX48" s="251">
        <f>'ACTA REPORTE 3ER TRI'!T278</f>
        <v>1</v>
      </c>
      <c r="BY48" s="251">
        <f>'ACTA REPORTE 3ER TRI'!Y278</f>
        <v>1</v>
      </c>
      <c r="BZ48" s="251">
        <f>'ACTA REPORTE 3ER TRI'!Z278</f>
        <v>1</v>
      </c>
      <c r="CA48" s="521" t="str">
        <f>'ACTA REPORTE 3ER TRI'!AA278</f>
        <v>E-</v>
      </c>
      <c r="CB48" s="635">
        <f>'ACTA REPORTE 3ER TRI'!AB278</f>
        <v>1</v>
      </c>
      <c r="CC48" s="427">
        <f>'ACTA REPORTE 3ER TRI'!AC278</f>
        <v>1</v>
      </c>
      <c r="CD48" s="507" t="str">
        <f t="shared" si="31"/>
        <v>E-</v>
      </c>
      <c r="CE48" s="522">
        <f t="shared" si="32"/>
        <v>1</v>
      </c>
      <c r="CF48" s="285">
        <f t="shared" si="33"/>
        <v>1</v>
      </c>
      <c r="CG48" s="249">
        <f t="shared" si="34"/>
        <v>0.7</v>
      </c>
      <c r="CH48" s="251">
        <f t="shared" si="35"/>
        <v>0.3</v>
      </c>
      <c r="CI48" s="510" t="str">
        <f t="shared" si="36"/>
        <v>E-</v>
      </c>
      <c r="CJ48" s="641">
        <f t="shared" si="86"/>
        <v>1</v>
      </c>
      <c r="CK48" s="251">
        <f>'ACTA REPORTE 3ER TRI'!G335</f>
        <v>1</v>
      </c>
      <c r="CL48" s="251">
        <f>'ACTA REPORTE 3ER TRI'!L335</f>
        <v>1</v>
      </c>
      <c r="CM48" s="251">
        <f>'ACTA REPORTE 3ER TRI'!M335</f>
        <v>1</v>
      </c>
      <c r="CN48" s="520" t="str">
        <f>'ACTA REPORTE 3ER TRI'!N335</f>
        <v>E-</v>
      </c>
      <c r="CO48" s="251">
        <f>'ACTA REPORTE 3ER TRI'!T335</f>
        <v>1</v>
      </c>
      <c r="CP48" s="251">
        <f>'ACTA REPORTE 3ER TRI'!Y335</f>
        <v>1</v>
      </c>
      <c r="CQ48" s="251">
        <f>'ACTA REPORTE 3ER TRI'!Z335</f>
        <v>1</v>
      </c>
      <c r="CR48" s="521" t="str">
        <f>'ACTA REPORTE 3ER TRI'!AA335</f>
        <v>E-</v>
      </c>
      <c r="CS48" s="635">
        <f>'ACTA REPORTE 3ER TRI'!AB335</f>
        <v>1</v>
      </c>
      <c r="CT48" s="427">
        <f>'ACTA REPORTE 3ER TRI'!AC335</f>
        <v>1</v>
      </c>
      <c r="CU48" s="507" t="str">
        <f t="shared" si="38"/>
        <v>E-</v>
      </c>
      <c r="CV48" s="522">
        <f t="shared" si="39"/>
        <v>1</v>
      </c>
      <c r="CW48" s="285">
        <f t="shared" si="40"/>
        <v>1</v>
      </c>
      <c r="CX48" s="249">
        <f t="shared" si="41"/>
        <v>0.7</v>
      </c>
      <c r="CY48" s="251">
        <f t="shared" si="42"/>
        <v>0.3</v>
      </c>
      <c r="CZ48" s="510" t="str">
        <f t="shared" si="43"/>
        <v>E-</v>
      </c>
      <c r="DA48" s="641">
        <f t="shared" si="87"/>
        <v>1</v>
      </c>
      <c r="DB48" s="251">
        <f>'ACTA REPORTE 3ER TRI'!G392</f>
        <v>1</v>
      </c>
      <c r="DC48" s="251">
        <f>'ACTA REPORTE 3ER TRI'!L392</f>
        <v>1</v>
      </c>
      <c r="DD48" s="251">
        <f>'ACTA REPORTE 3ER TRI'!M392</f>
        <v>1</v>
      </c>
      <c r="DE48" s="520" t="str">
        <f>'ACTA REPORTE 3ER TRI'!N392</f>
        <v>E-</v>
      </c>
      <c r="DF48" s="251">
        <f>'ACTA REPORTE 3ER TRI'!T392</f>
        <v>1</v>
      </c>
      <c r="DG48" s="251">
        <f>'ACTA REPORTE 3ER TRI'!Y392</f>
        <v>1</v>
      </c>
      <c r="DH48" s="251">
        <f>'ACTA REPORTE 3ER TRI'!Z392</f>
        <v>1</v>
      </c>
      <c r="DI48" s="521" t="str">
        <f>'ACTA REPORTE 3ER TRI'!AA392</f>
        <v>E-</v>
      </c>
      <c r="DJ48" s="635">
        <f>'ACTA REPORTE 3ER TRI'!AB392</f>
        <v>1</v>
      </c>
      <c r="DK48" s="638">
        <f>'ACTA REPORTE 3ER TRI'!AC392</f>
        <v>1</v>
      </c>
      <c r="DL48" s="507" t="str">
        <f t="shared" si="45"/>
        <v>E-</v>
      </c>
      <c r="DM48" s="522">
        <f t="shared" si="46"/>
        <v>1</v>
      </c>
      <c r="DN48" s="285">
        <f t="shared" si="47"/>
        <v>1</v>
      </c>
      <c r="DO48" s="249">
        <f t="shared" si="48"/>
        <v>0.7</v>
      </c>
      <c r="DP48" s="251">
        <f t="shared" si="49"/>
        <v>0.3</v>
      </c>
      <c r="DQ48" s="510" t="str">
        <f t="shared" si="50"/>
        <v>E-</v>
      </c>
      <c r="DR48" s="641">
        <f t="shared" si="88"/>
        <v>1</v>
      </c>
      <c r="DS48" s="251">
        <f>'ACTA REPORTE 3ER TRI'!G449</f>
        <v>1</v>
      </c>
      <c r="DT48" s="251">
        <f>'ACTA REPORTE 3ER TRI'!L449</f>
        <v>1</v>
      </c>
      <c r="DU48" s="251">
        <f>'ACTA REPORTE 3ER TRI'!M449</f>
        <v>1</v>
      </c>
      <c r="DV48" s="520" t="str">
        <f>'ACTA REPORTE 3ER TRI'!N449</f>
        <v>E-</v>
      </c>
      <c r="DW48" s="251">
        <f>'ACTA REPORTE 3ER TRI'!T449</f>
        <v>1</v>
      </c>
      <c r="DX48" s="251">
        <f>'ACTA REPORTE 3ER TRI'!Y449</f>
        <v>1</v>
      </c>
      <c r="DY48" s="251">
        <f>'ACTA REPORTE 3ER TRI'!Z449</f>
        <v>1</v>
      </c>
      <c r="DZ48" s="521" t="str">
        <f>'ACTA REPORTE 3ER TRI'!AA449</f>
        <v>E-</v>
      </c>
      <c r="EA48" s="635">
        <f>'ACTA REPORTE 3ER TRI'!AB449</f>
        <v>1</v>
      </c>
      <c r="EB48" s="638">
        <f>'ACTA REPORTE 3ER TRI'!AC449</f>
        <v>1</v>
      </c>
      <c r="EC48" s="507" t="str">
        <f t="shared" si="52"/>
        <v>E-</v>
      </c>
      <c r="ED48" s="522">
        <f t="shared" si="53"/>
        <v>1</v>
      </c>
      <c r="EE48" s="285">
        <f t="shared" si="54"/>
        <v>1</v>
      </c>
      <c r="EF48" s="249">
        <f t="shared" si="55"/>
        <v>0.7</v>
      </c>
      <c r="EG48" s="251">
        <f t="shared" si="56"/>
        <v>0.3</v>
      </c>
      <c r="EH48" s="510" t="str">
        <f t="shared" si="57"/>
        <v>E-</v>
      </c>
      <c r="EI48" s="641">
        <f t="shared" si="89"/>
        <v>1</v>
      </c>
      <c r="EJ48" s="251">
        <f>'ACTA REPORTE 3ER TRI'!G506</f>
        <v>1</v>
      </c>
      <c r="EK48" s="251">
        <f>'ACTA REPORTE 3ER TRI'!L506</f>
        <v>1</v>
      </c>
      <c r="EL48" s="251">
        <f>'ACTA REPORTE 3ER TRI'!M506</f>
        <v>1</v>
      </c>
      <c r="EM48" s="520" t="str">
        <f>'ACTA REPORTE 3ER TRI'!N506</f>
        <v>E-</v>
      </c>
      <c r="EN48" s="251">
        <f>'ACTA REPORTE 3ER TRI'!T506</f>
        <v>1</v>
      </c>
      <c r="EO48" s="251">
        <f>'ACTA REPORTE 3ER TRI'!Y506</f>
        <v>1</v>
      </c>
      <c r="EP48" s="251">
        <f>'ACTA REPORTE 3ER TRI'!Z506</f>
        <v>1</v>
      </c>
      <c r="EQ48" s="521" t="str">
        <f>'ACTA REPORTE 3ER TRI'!AA506</f>
        <v>E-</v>
      </c>
      <c r="ER48" s="635">
        <f>'ACTA REPORTE 3ER TRI'!AB506</f>
        <v>1</v>
      </c>
      <c r="ES48" s="427">
        <f>'ACTA REPORTE 3ER TRI'!AC506</f>
        <v>1</v>
      </c>
      <c r="ET48" s="507" t="str">
        <f t="shared" si="59"/>
        <v>E-</v>
      </c>
      <c r="EU48" s="522">
        <f t="shared" si="60"/>
        <v>1</v>
      </c>
      <c r="EV48" s="285">
        <f t="shared" si="61"/>
        <v>1</v>
      </c>
      <c r="EW48" s="249">
        <f t="shared" si="62"/>
        <v>0.7</v>
      </c>
      <c r="EX48" s="251">
        <f t="shared" si="63"/>
        <v>0.3</v>
      </c>
      <c r="EY48" s="510" t="str">
        <f t="shared" si="64"/>
        <v>E-</v>
      </c>
      <c r="EZ48" s="641">
        <f t="shared" si="90"/>
        <v>1</v>
      </c>
      <c r="FA48" s="503" t="str">
        <f t="shared" si="66"/>
        <v>E-</v>
      </c>
      <c r="FB48" s="645">
        <f t="shared" si="67"/>
        <v>1</v>
      </c>
      <c r="FC48" s="503" t="str">
        <f t="shared" si="68"/>
        <v>E-</v>
      </c>
      <c r="FD48" s="550">
        <f t="shared" si="0"/>
        <v>1</v>
      </c>
      <c r="FE48" s="564"/>
      <c r="FF48" s="565"/>
      <c r="FG48" s="566" t="str">
        <f t="shared" si="81"/>
        <v>N</v>
      </c>
      <c r="FH48" s="567"/>
      <c r="FI48" s="567"/>
      <c r="FJ48" s="566" t="str">
        <f t="shared" si="69"/>
        <v>N</v>
      </c>
      <c r="FK48" s="567"/>
      <c r="FL48" s="567"/>
      <c r="FM48" s="566" t="str">
        <f t="shared" si="70"/>
        <v>N</v>
      </c>
      <c r="FN48" s="568" t="str">
        <f t="shared" si="71"/>
        <v>N</v>
      </c>
      <c r="FO48" s="572"/>
      <c r="FP48" s="558"/>
      <c r="FQ48" s="558"/>
      <c r="FR48" s="559"/>
      <c r="FS48" s="559"/>
      <c r="FT48" s="560"/>
      <c r="FU48" s="569">
        <f t="shared" si="72"/>
        <v>0</v>
      </c>
      <c r="FV48" s="569">
        <f t="shared" si="73"/>
        <v>0</v>
      </c>
      <c r="FW48" s="569">
        <f t="shared" si="73"/>
        <v>0</v>
      </c>
      <c r="FX48" s="570">
        <f t="shared" si="74"/>
        <v>75</v>
      </c>
      <c r="FY48" s="571">
        <v>75</v>
      </c>
      <c r="FZ48" s="572"/>
      <c r="GA48" s="558"/>
      <c r="GB48" s="558"/>
      <c r="GC48" s="559"/>
      <c r="GD48" s="559"/>
      <c r="GE48" s="560"/>
      <c r="GF48" s="598">
        <f t="shared" si="75"/>
        <v>0</v>
      </c>
      <c r="GG48" s="598">
        <f t="shared" si="76"/>
        <v>0</v>
      </c>
      <c r="GH48" s="558">
        <f t="shared" si="76"/>
        <v>0</v>
      </c>
      <c r="GI48" s="599">
        <f t="shared" si="1"/>
        <v>58</v>
      </c>
      <c r="GJ48" s="600">
        <v>58</v>
      </c>
      <c r="GK48" s="572"/>
      <c r="GL48" s="558"/>
      <c r="GM48" s="558"/>
      <c r="GN48" s="559"/>
      <c r="GO48" s="559"/>
      <c r="GP48" s="560"/>
      <c r="GQ48" s="598">
        <f t="shared" si="77"/>
        <v>0</v>
      </c>
      <c r="GR48" s="598">
        <f t="shared" si="77"/>
        <v>0</v>
      </c>
      <c r="GS48" s="558">
        <f t="shared" si="77"/>
        <v>0</v>
      </c>
      <c r="GT48" s="601">
        <f t="shared" si="2"/>
        <v>67</v>
      </c>
      <c r="GU48" s="600">
        <v>67</v>
      </c>
      <c r="GV48" s="602">
        <f t="shared" si="3"/>
        <v>0</v>
      </c>
      <c r="GW48" s="603">
        <f t="shared" si="78"/>
        <v>200</v>
      </c>
      <c r="GX48" s="597">
        <f t="shared" si="79"/>
        <v>200</v>
      </c>
      <c r="GY48" s="49"/>
      <c r="GZ48" s="34"/>
      <c r="HA48" s="34"/>
      <c r="HB48" s="34"/>
    </row>
    <row r="49" spans="1:210" s="42" customFormat="1" ht="60" customHeight="1" x14ac:dyDescent="1.1000000000000001">
      <c r="A49" s="41"/>
      <c r="B49" s="536">
        <v>39</v>
      </c>
      <c r="C49" s="61">
        <f>DATOS!F46</f>
        <v>0</v>
      </c>
      <c r="D49" s="249">
        <f>'ACTA REPORTE 3ER TRI'!G51</f>
        <v>1</v>
      </c>
      <c r="E49" s="251">
        <f>'ACTA REPORTE 3ER TRI'!L51</f>
        <v>1</v>
      </c>
      <c r="F49" s="251">
        <f>'ACTA REPORTE 3ER TRI'!M51</f>
        <v>1</v>
      </c>
      <c r="G49" s="520" t="str">
        <f>'ACTA REPORTE 3ER TRI'!N51</f>
        <v>E-</v>
      </c>
      <c r="H49" s="251">
        <f>'ACTA REPORTE 3ER TRI'!T51</f>
        <v>1</v>
      </c>
      <c r="I49" s="251">
        <f>'ACTA REPORTE 3ER TRI'!Y51</f>
        <v>1</v>
      </c>
      <c r="J49" s="251">
        <f>'ACTA REPORTE 3ER TRI'!Z51</f>
        <v>1</v>
      </c>
      <c r="K49" s="521" t="str">
        <f>'ACTA REPORTE 3ER TRI'!AA51</f>
        <v>E-</v>
      </c>
      <c r="L49" s="635">
        <f>'ACTA REPORTE 3ER TRI'!AB51</f>
        <v>1</v>
      </c>
      <c r="M49" s="427">
        <f>'ACTA REPORTE 3ER TRI'!AC51</f>
        <v>1</v>
      </c>
      <c r="N49" s="507" t="str">
        <f t="shared" si="4"/>
        <v>E-</v>
      </c>
      <c r="O49" s="522">
        <f t="shared" si="5"/>
        <v>1</v>
      </c>
      <c r="P49" s="285">
        <f t="shared" si="6"/>
        <v>1</v>
      </c>
      <c r="Q49" s="249">
        <f t="shared" si="7"/>
        <v>0.7</v>
      </c>
      <c r="R49" s="251">
        <f t="shared" si="8"/>
        <v>0.3</v>
      </c>
      <c r="S49" s="510" t="str">
        <f t="shared" si="9"/>
        <v>E-</v>
      </c>
      <c r="T49" s="641">
        <f t="shared" si="82"/>
        <v>1</v>
      </c>
      <c r="U49" s="251">
        <f>'ACTA REPORTE 3ER TRI'!G108</f>
        <v>1</v>
      </c>
      <c r="V49" s="251">
        <f>'ACTA REPORTE 3ER TRI'!L108</f>
        <v>1</v>
      </c>
      <c r="W49" s="251">
        <f>'ACTA REPORTE 3ER TRI'!M108</f>
        <v>1</v>
      </c>
      <c r="X49" s="520" t="str">
        <f>'ACTA REPORTE 3ER TRI'!N108</f>
        <v>E-</v>
      </c>
      <c r="Y49" s="251">
        <f>'ACTA REPORTE 3ER TRI'!T108</f>
        <v>1</v>
      </c>
      <c r="Z49" s="251">
        <f>'ACTA REPORTE 3ER TRI'!Y108</f>
        <v>1</v>
      </c>
      <c r="AA49" s="251">
        <f>'ACTA REPORTE 3ER TRI'!Z108</f>
        <v>1</v>
      </c>
      <c r="AB49" s="521" t="str">
        <f>'ACTA REPORTE 3ER TRI'!AA108</f>
        <v>E-</v>
      </c>
      <c r="AC49" s="635">
        <f>'ACTA REPORTE 3ER TRI'!AB108</f>
        <v>1</v>
      </c>
      <c r="AD49" s="638">
        <f>'ACTA REPORTE 3ER TRI'!AC108</f>
        <v>1</v>
      </c>
      <c r="AE49" s="507" t="str">
        <f t="shared" si="11"/>
        <v>E-</v>
      </c>
      <c r="AF49" s="522">
        <f t="shared" si="12"/>
        <v>1</v>
      </c>
      <c r="AG49" s="285">
        <f t="shared" si="13"/>
        <v>1</v>
      </c>
      <c r="AH49" s="249">
        <f t="shared" si="14"/>
        <v>0.7</v>
      </c>
      <c r="AI49" s="251">
        <f t="shared" si="15"/>
        <v>0.3</v>
      </c>
      <c r="AJ49" s="510" t="str">
        <f t="shared" si="16"/>
        <v>E-</v>
      </c>
      <c r="AK49" s="641">
        <f t="shared" si="83"/>
        <v>1</v>
      </c>
      <c r="AL49" s="251">
        <f>'ACTA REPORTE 3ER TRI'!G165</f>
        <v>1</v>
      </c>
      <c r="AM49" s="251">
        <f>'ACTA REPORTE 3ER TRI'!L165</f>
        <v>1</v>
      </c>
      <c r="AN49" s="251">
        <f>'ACTA REPORTE 3ER TRI'!M165</f>
        <v>1</v>
      </c>
      <c r="AO49" s="520" t="str">
        <f>'ACTA REPORTE 3ER TRI'!N165</f>
        <v>E-</v>
      </c>
      <c r="AP49" s="251">
        <f>'ACTA REPORTE 3ER TRI'!T165</f>
        <v>1</v>
      </c>
      <c r="AQ49" s="251">
        <f>'ACTA REPORTE 3ER TRI'!Y165</f>
        <v>1</v>
      </c>
      <c r="AR49" s="251">
        <f>'ACTA REPORTE 3ER TRI'!Z165</f>
        <v>1</v>
      </c>
      <c r="AS49" s="521" t="str">
        <f>'ACTA REPORTE 3ER TRI'!AA165</f>
        <v>E-</v>
      </c>
      <c r="AT49" s="635">
        <f>'ACTA REPORTE 3ER TRI'!AB165</f>
        <v>1</v>
      </c>
      <c r="AU49" s="427">
        <f>'ACTA REPORTE 3ER TRI'!AB165</f>
        <v>1</v>
      </c>
      <c r="AV49" s="507" t="str">
        <f t="shared" si="18"/>
        <v>E-</v>
      </c>
      <c r="AW49" s="522">
        <f t="shared" si="80"/>
        <v>1</v>
      </c>
      <c r="AX49" s="285">
        <f t="shared" si="19"/>
        <v>1</v>
      </c>
      <c r="AY49" s="249">
        <f t="shared" si="20"/>
        <v>0.7</v>
      </c>
      <c r="AZ49" s="251">
        <f t="shared" si="21"/>
        <v>0.3</v>
      </c>
      <c r="BA49" s="510" t="str">
        <f t="shared" si="22"/>
        <v>E-</v>
      </c>
      <c r="BB49" s="641">
        <f t="shared" si="84"/>
        <v>1</v>
      </c>
      <c r="BC49" s="251">
        <f>'ACTA REPORTE 3ER TRI'!G222</f>
        <v>1</v>
      </c>
      <c r="BD49" s="251">
        <f>'ACTA REPORTE 3ER TRI'!L222</f>
        <v>1</v>
      </c>
      <c r="BE49" s="251">
        <f>'ACTA REPORTE 3ER TRI'!M222</f>
        <v>1</v>
      </c>
      <c r="BF49" s="520" t="str">
        <f>'ACTA REPORTE 3ER TRI'!N222</f>
        <v>E-</v>
      </c>
      <c r="BG49" s="251">
        <f>'ACTA REPORTE 3ER TRI'!T222</f>
        <v>1</v>
      </c>
      <c r="BH49" s="251">
        <f>'ACTA REPORTE 3ER TRI'!Y222</f>
        <v>1</v>
      </c>
      <c r="BI49" s="251">
        <f>'ACTA REPORTE 3ER TRI'!Z222</f>
        <v>1</v>
      </c>
      <c r="BJ49" s="521" t="str">
        <f>'ACTA REPORTE 3ER TRI'!AA222</f>
        <v>E-</v>
      </c>
      <c r="BK49" s="635">
        <f>'ACTA REPORTE 3ER TRI'!AB222</f>
        <v>1</v>
      </c>
      <c r="BL49" s="427">
        <f>'ACTA REPORTE 3ER TRI'!AC222</f>
        <v>1</v>
      </c>
      <c r="BM49" s="507" t="str">
        <f t="shared" si="24"/>
        <v>E-</v>
      </c>
      <c r="BN49" s="522">
        <f t="shared" si="25"/>
        <v>1</v>
      </c>
      <c r="BO49" s="285">
        <f t="shared" si="26"/>
        <v>1</v>
      </c>
      <c r="BP49" s="249">
        <f t="shared" si="27"/>
        <v>0.7</v>
      </c>
      <c r="BQ49" s="251">
        <f t="shared" si="28"/>
        <v>0.3</v>
      </c>
      <c r="BR49" s="510" t="str">
        <f t="shared" si="29"/>
        <v>E-</v>
      </c>
      <c r="BS49" s="641">
        <f t="shared" si="85"/>
        <v>1</v>
      </c>
      <c r="BT49" s="251">
        <f>'ACTA REPORTE 3ER TRI'!G279</f>
        <v>1</v>
      </c>
      <c r="BU49" s="251">
        <f>'ACTA REPORTE 3ER TRI'!L279</f>
        <v>1</v>
      </c>
      <c r="BV49" s="251">
        <f>'ACTA REPORTE 3ER TRI'!M279</f>
        <v>1</v>
      </c>
      <c r="BW49" s="520" t="str">
        <f>'ACTA REPORTE 3ER TRI'!N279</f>
        <v>E-</v>
      </c>
      <c r="BX49" s="251">
        <f>'ACTA REPORTE 3ER TRI'!T279</f>
        <v>1</v>
      </c>
      <c r="BY49" s="251">
        <f>'ACTA REPORTE 3ER TRI'!Y279</f>
        <v>1</v>
      </c>
      <c r="BZ49" s="251">
        <f>'ACTA REPORTE 3ER TRI'!Z279</f>
        <v>1</v>
      </c>
      <c r="CA49" s="521" t="str">
        <f>'ACTA REPORTE 3ER TRI'!AA279</f>
        <v>E-</v>
      </c>
      <c r="CB49" s="635">
        <f>'ACTA REPORTE 3ER TRI'!AB279</f>
        <v>1</v>
      </c>
      <c r="CC49" s="427">
        <f>'ACTA REPORTE 3ER TRI'!AC279</f>
        <v>1</v>
      </c>
      <c r="CD49" s="507" t="str">
        <f t="shared" si="31"/>
        <v>E-</v>
      </c>
      <c r="CE49" s="522">
        <f t="shared" si="32"/>
        <v>1</v>
      </c>
      <c r="CF49" s="285">
        <f t="shared" si="33"/>
        <v>1</v>
      </c>
      <c r="CG49" s="249">
        <f t="shared" si="34"/>
        <v>0.7</v>
      </c>
      <c r="CH49" s="251">
        <f t="shared" si="35"/>
        <v>0.3</v>
      </c>
      <c r="CI49" s="510" t="str">
        <f t="shared" si="36"/>
        <v>E-</v>
      </c>
      <c r="CJ49" s="641">
        <f t="shared" si="86"/>
        <v>1</v>
      </c>
      <c r="CK49" s="251">
        <f>'ACTA REPORTE 3ER TRI'!G336</f>
        <v>1</v>
      </c>
      <c r="CL49" s="251">
        <f>'ACTA REPORTE 3ER TRI'!L336</f>
        <v>1</v>
      </c>
      <c r="CM49" s="251">
        <f>'ACTA REPORTE 3ER TRI'!M336</f>
        <v>1</v>
      </c>
      <c r="CN49" s="520" t="str">
        <f>'ACTA REPORTE 3ER TRI'!N336</f>
        <v>E-</v>
      </c>
      <c r="CO49" s="251">
        <f>'ACTA REPORTE 3ER TRI'!T336</f>
        <v>1</v>
      </c>
      <c r="CP49" s="251">
        <f>'ACTA REPORTE 3ER TRI'!Y336</f>
        <v>1</v>
      </c>
      <c r="CQ49" s="251">
        <f>'ACTA REPORTE 3ER TRI'!Z336</f>
        <v>1</v>
      </c>
      <c r="CR49" s="521" t="str">
        <f>'ACTA REPORTE 3ER TRI'!AA336</f>
        <v>E-</v>
      </c>
      <c r="CS49" s="635">
        <f>'ACTA REPORTE 3ER TRI'!AB336</f>
        <v>1</v>
      </c>
      <c r="CT49" s="427">
        <f>'ACTA REPORTE 3ER TRI'!AC336</f>
        <v>1</v>
      </c>
      <c r="CU49" s="507" t="str">
        <f t="shared" si="38"/>
        <v>E-</v>
      </c>
      <c r="CV49" s="522">
        <f t="shared" si="39"/>
        <v>1</v>
      </c>
      <c r="CW49" s="285">
        <f t="shared" si="40"/>
        <v>1</v>
      </c>
      <c r="CX49" s="249">
        <f t="shared" si="41"/>
        <v>0.7</v>
      </c>
      <c r="CY49" s="251">
        <f t="shared" si="42"/>
        <v>0.3</v>
      </c>
      <c r="CZ49" s="510" t="str">
        <f t="shared" si="43"/>
        <v>E-</v>
      </c>
      <c r="DA49" s="641">
        <f t="shared" si="87"/>
        <v>1</v>
      </c>
      <c r="DB49" s="251">
        <f>'ACTA REPORTE 3ER TRI'!G393</f>
        <v>1</v>
      </c>
      <c r="DC49" s="251">
        <f>'ACTA REPORTE 3ER TRI'!L393</f>
        <v>1</v>
      </c>
      <c r="DD49" s="251">
        <f>'ACTA REPORTE 3ER TRI'!M393</f>
        <v>1</v>
      </c>
      <c r="DE49" s="520" t="str">
        <f>'ACTA REPORTE 3ER TRI'!N393</f>
        <v>E-</v>
      </c>
      <c r="DF49" s="251">
        <f>'ACTA REPORTE 3ER TRI'!T393</f>
        <v>1</v>
      </c>
      <c r="DG49" s="251">
        <f>'ACTA REPORTE 3ER TRI'!Y393</f>
        <v>1</v>
      </c>
      <c r="DH49" s="251">
        <f>'ACTA REPORTE 3ER TRI'!Z393</f>
        <v>1</v>
      </c>
      <c r="DI49" s="521" t="str">
        <f>'ACTA REPORTE 3ER TRI'!AA393</f>
        <v>E-</v>
      </c>
      <c r="DJ49" s="635">
        <f>'ACTA REPORTE 3ER TRI'!AB393</f>
        <v>1</v>
      </c>
      <c r="DK49" s="638">
        <f>'ACTA REPORTE 3ER TRI'!AC393</f>
        <v>1</v>
      </c>
      <c r="DL49" s="507" t="str">
        <f t="shared" si="45"/>
        <v>E-</v>
      </c>
      <c r="DM49" s="522">
        <f t="shared" si="46"/>
        <v>1</v>
      </c>
      <c r="DN49" s="285">
        <f t="shared" si="47"/>
        <v>1</v>
      </c>
      <c r="DO49" s="249">
        <f t="shared" si="48"/>
        <v>0.7</v>
      </c>
      <c r="DP49" s="251">
        <f t="shared" si="49"/>
        <v>0.3</v>
      </c>
      <c r="DQ49" s="510" t="str">
        <f t="shared" si="50"/>
        <v>E-</v>
      </c>
      <c r="DR49" s="641">
        <f t="shared" si="88"/>
        <v>1</v>
      </c>
      <c r="DS49" s="251">
        <f>'ACTA REPORTE 3ER TRI'!G450</f>
        <v>1</v>
      </c>
      <c r="DT49" s="251">
        <f>'ACTA REPORTE 3ER TRI'!L450</f>
        <v>1</v>
      </c>
      <c r="DU49" s="251">
        <f>'ACTA REPORTE 3ER TRI'!M450</f>
        <v>1</v>
      </c>
      <c r="DV49" s="520" t="str">
        <f>'ACTA REPORTE 3ER TRI'!N450</f>
        <v>E-</v>
      </c>
      <c r="DW49" s="251">
        <f>'ACTA REPORTE 3ER TRI'!T450</f>
        <v>1</v>
      </c>
      <c r="DX49" s="251">
        <f>'ACTA REPORTE 3ER TRI'!Y450</f>
        <v>1</v>
      </c>
      <c r="DY49" s="251">
        <f>'ACTA REPORTE 3ER TRI'!Z450</f>
        <v>1</v>
      </c>
      <c r="DZ49" s="521" t="str">
        <f>'ACTA REPORTE 3ER TRI'!AA450</f>
        <v>E-</v>
      </c>
      <c r="EA49" s="635">
        <f>'ACTA REPORTE 3ER TRI'!AB450</f>
        <v>1</v>
      </c>
      <c r="EB49" s="638">
        <f>'ACTA REPORTE 3ER TRI'!AC450</f>
        <v>1</v>
      </c>
      <c r="EC49" s="507" t="str">
        <f t="shared" si="52"/>
        <v>E-</v>
      </c>
      <c r="ED49" s="522">
        <f t="shared" si="53"/>
        <v>1</v>
      </c>
      <c r="EE49" s="285">
        <f t="shared" si="54"/>
        <v>1</v>
      </c>
      <c r="EF49" s="249">
        <f t="shared" si="55"/>
        <v>0.7</v>
      </c>
      <c r="EG49" s="251">
        <f t="shared" si="56"/>
        <v>0.3</v>
      </c>
      <c r="EH49" s="510" t="str">
        <f t="shared" si="57"/>
        <v>E-</v>
      </c>
      <c r="EI49" s="641">
        <f t="shared" si="89"/>
        <v>1</v>
      </c>
      <c r="EJ49" s="251">
        <f>'ACTA REPORTE 3ER TRI'!G507</f>
        <v>1</v>
      </c>
      <c r="EK49" s="251">
        <f>'ACTA REPORTE 3ER TRI'!L507</f>
        <v>1</v>
      </c>
      <c r="EL49" s="251">
        <f>'ACTA REPORTE 3ER TRI'!M507</f>
        <v>1</v>
      </c>
      <c r="EM49" s="520" t="str">
        <f>'ACTA REPORTE 3ER TRI'!N507</f>
        <v>E-</v>
      </c>
      <c r="EN49" s="251">
        <f>'ACTA REPORTE 3ER TRI'!T507</f>
        <v>1</v>
      </c>
      <c r="EO49" s="251">
        <f>'ACTA REPORTE 3ER TRI'!Y507</f>
        <v>1</v>
      </c>
      <c r="EP49" s="251">
        <f>'ACTA REPORTE 3ER TRI'!Z507</f>
        <v>1</v>
      </c>
      <c r="EQ49" s="521" t="str">
        <f>'ACTA REPORTE 3ER TRI'!AA507</f>
        <v>E-</v>
      </c>
      <c r="ER49" s="635">
        <f>'ACTA REPORTE 3ER TRI'!AB507</f>
        <v>1</v>
      </c>
      <c r="ES49" s="427">
        <f>'ACTA REPORTE 3ER TRI'!AC507</f>
        <v>1</v>
      </c>
      <c r="ET49" s="507" t="str">
        <f t="shared" si="59"/>
        <v>E-</v>
      </c>
      <c r="EU49" s="522">
        <f t="shared" si="60"/>
        <v>1</v>
      </c>
      <c r="EV49" s="285">
        <f t="shared" si="61"/>
        <v>1</v>
      </c>
      <c r="EW49" s="249">
        <f t="shared" si="62"/>
        <v>0.7</v>
      </c>
      <c r="EX49" s="251">
        <f t="shared" si="63"/>
        <v>0.3</v>
      </c>
      <c r="EY49" s="510" t="str">
        <f t="shared" si="64"/>
        <v>E-</v>
      </c>
      <c r="EZ49" s="641">
        <f t="shared" si="90"/>
        <v>1</v>
      </c>
      <c r="FA49" s="503" t="str">
        <f t="shared" si="66"/>
        <v>E-</v>
      </c>
      <c r="FB49" s="645">
        <f t="shared" si="67"/>
        <v>1</v>
      </c>
      <c r="FC49" s="503" t="str">
        <f t="shared" si="68"/>
        <v>E-</v>
      </c>
      <c r="FD49" s="550">
        <f t="shared" si="0"/>
        <v>1</v>
      </c>
      <c r="FE49" s="564"/>
      <c r="FF49" s="565"/>
      <c r="FG49" s="566" t="str">
        <f t="shared" si="81"/>
        <v>N</v>
      </c>
      <c r="FH49" s="567"/>
      <c r="FI49" s="567"/>
      <c r="FJ49" s="566" t="str">
        <f t="shared" si="69"/>
        <v>N</v>
      </c>
      <c r="FK49" s="567"/>
      <c r="FL49" s="567"/>
      <c r="FM49" s="566" t="str">
        <f t="shared" si="70"/>
        <v>N</v>
      </c>
      <c r="FN49" s="568" t="str">
        <f t="shared" si="71"/>
        <v>N</v>
      </c>
      <c r="FO49" s="572"/>
      <c r="FP49" s="558"/>
      <c r="FQ49" s="558"/>
      <c r="FR49" s="559"/>
      <c r="FS49" s="559"/>
      <c r="FT49" s="560"/>
      <c r="FU49" s="569">
        <f t="shared" si="72"/>
        <v>0</v>
      </c>
      <c r="FV49" s="569">
        <f t="shared" si="73"/>
        <v>0</v>
      </c>
      <c r="FW49" s="569">
        <f t="shared" si="73"/>
        <v>0</v>
      </c>
      <c r="FX49" s="570">
        <f t="shared" si="74"/>
        <v>75</v>
      </c>
      <c r="FY49" s="571">
        <v>75</v>
      </c>
      <c r="FZ49" s="572"/>
      <c r="GA49" s="558"/>
      <c r="GB49" s="558"/>
      <c r="GC49" s="559"/>
      <c r="GD49" s="559"/>
      <c r="GE49" s="560"/>
      <c r="GF49" s="598">
        <f t="shared" si="75"/>
        <v>0</v>
      </c>
      <c r="GG49" s="598">
        <f t="shared" si="76"/>
        <v>0</v>
      </c>
      <c r="GH49" s="558">
        <f t="shared" si="76"/>
        <v>0</v>
      </c>
      <c r="GI49" s="599">
        <f t="shared" si="1"/>
        <v>58</v>
      </c>
      <c r="GJ49" s="600">
        <v>58</v>
      </c>
      <c r="GK49" s="572"/>
      <c r="GL49" s="558"/>
      <c r="GM49" s="558"/>
      <c r="GN49" s="559"/>
      <c r="GO49" s="559"/>
      <c r="GP49" s="560"/>
      <c r="GQ49" s="598">
        <f t="shared" si="77"/>
        <v>0</v>
      </c>
      <c r="GR49" s="598">
        <f t="shared" si="77"/>
        <v>0</v>
      </c>
      <c r="GS49" s="558">
        <f t="shared" si="77"/>
        <v>0</v>
      </c>
      <c r="GT49" s="601">
        <f t="shared" si="2"/>
        <v>67</v>
      </c>
      <c r="GU49" s="600">
        <v>67</v>
      </c>
      <c r="GV49" s="602">
        <f t="shared" si="3"/>
        <v>0</v>
      </c>
      <c r="GW49" s="603">
        <f t="shared" si="78"/>
        <v>200</v>
      </c>
      <c r="GX49" s="597">
        <f t="shared" si="79"/>
        <v>200</v>
      </c>
      <c r="GY49" s="49"/>
      <c r="GZ49" s="34"/>
      <c r="HA49" s="34"/>
      <c r="HB49" s="34"/>
    </row>
    <row r="50" spans="1:210" s="42" customFormat="1" ht="60" customHeight="1" thickBot="1" x14ac:dyDescent="1.1499999999999999">
      <c r="A50" s="41"/>
      <c r="B50" s="537">
        <v>40</v>
      </c>
      <c r="C50" s="62">
        <f>DATOS!F47</f>
        <v>0</v>
      </c>
      <c r="D50" s="254">
        <f>'ACTA REPORTE 3ER TRI'!G52</f>
        <v>1</v>
      </c>
      <c r="E50" s="253">
        <f>'ACTA REPORTE 3ER TRI'!L52</f>
        <v>1</v>
      </c>
      <c r="F50" s="253">
        <f>'ACTA REPORTE 3ER TRI'!M52</f>
        <v>1</v>
      </c>
      <c r="G50" s="523" t="str">
        <f>'ACTA REPORTE 3ER TRI'!N52</f>
        <v>E-</v>
      </c>
      <c r="H50" s="253">
        <f>'ACTA REPORTE 3ER TRI'!T52</f>
        <v>1</v>
      </c>
      <c r="I50" s="253">
        <f>'ACTA REPORTE 3ER TRI'!Y52</f>
        <v>1</v>
      </c>
      <c r="J50" s="253">
        <f>'ACTA REPORTE 3ER TRI'!Z52</f>
        <v>1</v>
      </c>
      <c r="K50" s="524" t="str">
        <f>'ACTA REPORTE 3ER TRI'!AA52</f>
        <v>E-</v>
      </c>
      <c r="L50" s="636">
        <f>'ACTA REPORTE 3ER TRI'!AB52</f>
        <v>1</v>
      </c>
      <c r="M50" s="428">
        <f>'ACTA REPORTE 3ER TRI'!AC52</f>
        <v>1</v>
      </c>
      <c r="N50" s="508" t="str">
        <f t="shared" si="4"/>
        <v>E-</v>
      </c>
      <c r="O50" s="525">
        <f t="shared" si="5"/>
        <v>1</v>
      </c>
      <c r="P50" s="286">
        <f t="shared" si="6"/>
        <v>1</v>
      </c>
      <c r="Q50" s="254">
        <f t="shared" si="7"/>
        <v>0.7</v>
      </c>
      <c r="R50" s="253">
        <f t="shared" si="8"/>
        <v>0.3</v>
      </c>
      <c r="S50" s="511" t="str">
        <f t="shared" si="9"/>
        <v>E-</v>
      </c>
      <c r="T50" s="642">
        <f t="shared" si="82"/>
        <v>1</v>
      </c>
      <c r="U50" s="253">
        <f>'ACTA REPORTE 3ER TRI'!G109</f>
        <v>1</v>
      </c>
      <c r="V50" s="253">
        <f>'ACTA REPORTE 3ER TRI'!L109</f>
        <v>1</v>
      </c>
      <c r="W50" s="253">
        <f>'ACTA REPORTE 3ER TRI'!M109</f>
        <v>1</v>
      </c>
      <c r="X50" s="523" t="str">
        <f>'ACTA REPORTE 3ER TRI'!N109</f>
        <v>E-</v>
      </c>
      <c r="Y50" s="253">
        <f>'ACTA REPORTE 3ER TRI'!T109</f>
        <v>1</v>
      </c>
      <c r="Z50" s="253">
        <f>'ACTA REPORTE 3ER TRI'!Y109</f>
        <v>1</v>
      </c>
      <c r="AA50" s="253">
        <f>'ACTA REPORTE 3ER TRI'!Z109</f>
        <v>1</v>
      </c>
      <c r="AB50" s="524" t="str">
        <f>'ACTA REPORTE 3ER TRI'!AA109</f>
        <v>E-</v>
      </c>
      <c r="AC50" s="636">
        <f>'ACTA REPORTE 3ER TRI'!AB109</f>
        <v>1</v>
      </c>
      <c r="AD50" s="639">
        <f>'ACTA REPORTE 3ER TRI'!AC109</f>
        <v>1</v>
      </c>
      <c r="AE50" s="508" t="str">
        <f t="shared" si="11"/>
        <v>E-</v>
      </c>
      <c r="AF50" s="525">
        <f t="shared" si="12"/>
        <v>1</v>
      </c>
      <c r="AG50" s="286">
        <f t="shared" si="13"/>
        <v>1</v>
      </c>
      <c r="AH50" s="254">
        <f t="shared" si="14"/>
        <v>0.7</v>
      </c>
      <c r="AI50" s="253">
        <f t="shared" si="15"/>
        <v>0.3</v>
      </c>
      <c r="AJ50" s="511" t="str">
        <f t="shared" si="16"/>
        <v>E-</v>
      </c>
      <c r="AK50" s="642">
        <f t="shared" si="83"/>
        <v>1</v>
      </c>
      <c r="AL50" s="253">
        <f>'ACTA REPORTE 3ER TRI'!G166</f>
        <v>1</v>
      </c>
      <c r="AM50" s="253">
        <f>'ACTA REPORTE 3ER TRI'!L166</f>
        <v>1</v>
      </c>
      <c r="AN50" s="253">
        <f>'ACTA REPORTE 3ER TRI'!M166</f>
        <v>1</v>
      </c>
      <c r="AO50" s="523" t="str">
        <f>'ACTA REPORTE 3ER TRI'!N166</f>
        <v>E-</v>
      </c>
      <c r="AP50" s="253">
        <f>'ACTA REPORTE 3ER TRI'!T166</f>
        <v>1</v>
      </c>
      <c r="AQ50" s="253">
        <f>'ACTA REPORTE 3ER TRI'!Y166</f>
        <v>1</v>
      </c>
      <c r="AR50" s="253">
        <f>'ACTA REPORTE 3ER TRI'!Z166</f>
        <v>1</v>
      </c>
      <c r="AS50" s="524" t="str">
        <f>'ACTA REPORTE 3ER TRI'!AA166</f>
        <v>E-</v>
      </c>
      <c r="AT50" s="636">
        <f>'ACTA REPORTE 3ER TRI'!AB166</f>
        <v>1</v>
      </c>
      <c r="AU50" s="428">
        <f>'ACTA REPORTE 3ER TRI'!AB166</f>
        <v>1</v>
      </c>
      <c r="AV50" s="508" t="str">
        <f t="shared" si="18"/>
        <v>E-</v>
      </c>
      <c r="AW50" s="525">
        <f t="shared" si="80"/>
        <v>1</v>
      </c>
      <c r="AX50" s="286">
        <f t="shared" si="19"/>
        <v>1</v>
      </c>
      <c r="AY50" s="254">
        <f t="shared" si="20"/>
        <v>0.7</v>
      </c>
      <c r="AZ50" s="253">
        <f t="shared" si="21"/>
        <v>0.3</v>
      </c>
      <c r="BA50" s="511" t="str">
        <f t="shared" si="22"/>
        <v>E-</v>
      </c>
      <c r="BB50" s="642">
        <f t="shared" si="84"/>
        <v>1</v>
      </c>
      <c r="BC50" s="253">
        <f>'ACTA REPORTE 3ER TRI'!G223</f>
        <v>1</v>
      </c>
      <c r="BD50" s="253">
        <f>'ACTA REPORTE 3ER TRI'!L223</f>
        <v>1</v>
      </c>
      <c r="BE50" s="253">
        <f>'ACTA REPORTE 3ER TRI'!M223</f>
        <v>1</v>
      </c>
      <c r="BF50" s="523" t="str">
        <f>'ACTA REPORTE 3ER TRI'!N223</f>
        <v>E-</v>
      </c>
      <c r="BG50" s="253">
        <f>'ACTA REPORTE 3ER TRI'!T223</f>
        <v>1</v>
      </c>
      <c r="BH50" s="253">
        <f>'ACTA REPORTE 3ER TRI'!Y223</f>
        <v>1</v>
      </c>
      <c r="BI50" s="253">
        <f>'ACTA REPORTE 3ER TRI'!Z223</f>
        <v>1</v>
      </c>
      <c r="BJ50" s="524" t="str">
        <f>'ACTA REPORTE 3ER TRI'!AA223</f>
        <v>E-</v>
      </c>
      <c r="BK50" s="636">
        <f>'ACTA REPORTE 3ER TRI'!AB223</f>
        <v>1</v>
      </c>
      <c r="BL50" s="428">
        <f>'ACTA REPORTE 3ER TRI'!AC223</f>
        <v>1</v>
      </c>
      <c r="BM50" s="508" t="str">
        <f t="shared" si="24"/>
        <v>E-</v>
      </c>
      <c r="BN50" s="525">
        <f t="shared" si="25"/>
        <v>1</v>
      </c>
      <c r="BO50" s="286">
        <f t="shared" si="26"/>
        <v>1</v>
      </c>
      <c r="BP50" s="254">
        <f t="shared" si="27"/>
        <v>0.7</v>
      </c>
      <c r="BQ50" s="253">
        <f t="shared" si="28"/>
        <v>0.3</v>
      </c>
      <c r="BR50" s="511" t="str">
        <f t="shared" si="29"/>
        <v>E-</v>
      </c>
      <c r="BS50" s="642">
        <f t="shared" si="85"/>
        <v>1</v>
      </c>
      <c r="BT50" s="253">
        <f>'ACTA REPORTE 3ER TRI'!G280</f>
        <v>1</v>
      </c>
      <c r="BU50" s="253">
        <f>'ACTA REPORTE 3ER TRI'!L280</f>
        <v>1</v>
      </c>
      <c r="BV50" s="253">
        <f>'ACTA REPORTE 3ER TRI'!M280</f>
        <v>1</v>
      </c>
      <c r="BW50" s="523" t="str">
        <f>'ACTA REPORTE 3ER TRI'!N280</f>
        <v>E-</v>
      </c>
      <c r="BX50" s="253">
        <f>'ACTA REPORTE 3ER TRI'!T280</f>
        <v>1</v>
      </c>
      <c r="BY50" s="253">
        <f>'ACTA REPORTE 3ER TRI'!Y280</f>
        <v>1</v>
      </c>
      <c r="BZ50" s="253">
        <f>'ACTA REPORTE 3ER TRI'!Z280</f>
        <v>1</v>
      </c>
      <c r="CA50" s="524" t="str">
        <f>'ACTA REPORTE 3ER TRI'!AA280</f>
        <v>E-</v>
      </c>
      <c r="CB50" s="636">
        <f>'ACTA REPORTE 3ER TRI'!AB280</f>
        <v>1</v>
      </c>
      <c r="CC50" s="428">
        <f>'ACTA REPORTE 3ER TRI'!AC280</f>
        <v>1</v>
      </c>
      <c r="CD50" s="508" t="str">
        <f t="shared" si="31"/>
        <v>E-</v>
      </c>
      <c r="CE50" s="525">
        <f t="shared" si="32"/>
        <v>1</v>
      </c>
      <c r="CF50" s="286">
        <f t="shared" si="33"/>
        <v>1</v>
      </c>
      <c r="CG50" s="254">
        <f t="shared" si="34"/>
        <v>0.7</v>
      </c>
      <c r="CH50" s="253">
        <f t="shared" si="35"/>
        <v>0.3</v>
      </c>
      <c r="CI50" s="511" t="str">
        <f t="shared" si="36"/>
        <v>E-</v>
      </c>
      <c r="CJ50" s="642">
        <f t="shared" si="86"/>
        <v>1</v>
      </c>
      <c r="CK50" s="253">
        <f>'ACTA REPORTE 3ER TRI'!G337</f>
        <v>1</v>
      </c>
      <c r="CL50" s="253">
        <f>'ACTA REPORTE 3ER TRI'!L337</f>
        <v>1</v>
      </c>
      <c r="CM50" s="253">
        <f>'ACTA REPORTE 3ER TRI'!M337</f>
        <v>1</v>
      </c>
      <c r="CN50" s="523" t="str">
        <f>'ACTA REPORTE 3ER TRI'!N337</f>
        <v>E-</v>
      </c>
      <c r="CO50" s="253">
        <f>'ACTA REPORTE 3ER TRI'!T337</f>
        <v>1</v>
      </c>
      <c r="CP50" s="253">
        <f>'ACTA REPORTE 3ER TRI'!Y337</f>
        <v>1</v>
      </c>
      <c r="CQ50" s="253">
        <f>'ACTA REPORTE 3ER TRI'!Z337</f>
        <v>1</v>
      </c>
      <c r="CR50" s="524" t="str">
        <f>'ACTA REPORTE 3ER TRI'!AA337</f>
        <v>E-</v>
      </c>
      <c r="CS50" s="636">
        <f>'ACTA REPORTE 3ER TRI'!AB337</f>
        <v>1</v>
      </c>
      <c r="CT50" s="428">
        <f>'ACTA REPORTE 3ER TRI'!AC337</f>
        <v>1</v>
      </c>
      <c r="CU50" s="508" t="str">
        <f t="shared" si="38"/>
        <v>E-</v>
      </c>
      <c r="CV50" s="525">
        <f t="shared" si="39"/>
        <v>1</v>
      </c>
      <c r="CW50" s="286">
        <f t="shared" si="40"/>
        <v>1</v>
      </c>
      <c r="CX50" s="254">
        <f t="shared" si="41"/>
        <v>0.7</v>
      </c>
      <c r="CY50" s="253">
        <f t="shared" si="42"/>
        <v>0.3</v>
      </c>
      <c r="CZ50" s="511" t="str">
        <f t="shared" si="43"/>
        <v>E-</v>
      </c>
      <c r="DA50" s="642">
        <f t="shared" si="87"/>
        <v>1</v>
      </c>
      <c r="DB50" s="253">
        <f>'ACTA REPORTE 3ER TRI'!G394</f>
        <v>1</v>
      </c>
      <c r="DC50" s="253">
        <f>'ACTA REPORTE 3ER TRI'!L394</f>
        <v>1</v>
      </c>
      <c r="DD50" s="253">
        <f>'ACTA REPORTE 3ER TRI'!M394</f>
        <v>1</v>
      </c>
      <c r="DE50" s="523" t="str">
        <f>'ACTA REPORTE 3ER TRI'!N394</f>
        <v>E-</v>
      </c>
      <c r="DF50" s="253">
        <f>'ACTA REPORTE 3ER TRI'!T394</f>
        <v>1</v>
      </c>
      <c r="DG50" s="253">
        <f>'ACTA REPORTE 3ER TRI'!Y394</f>
        <v>1</v>
      </c>
      <c r="DH50" s="253">
        <f>'ACTA REPORTE 3ER TRI'!Z394</f>
        <v>1</v>
      </c>
      <c r="DI50" s="524" t="str">
        <f>'ACTA REPORTE 3ER TRI'!AA394</f>
        <v>E-</v>
      </c>
      <c r="DJ50" s="636">
        <f>'ACTA REPORTE 3ER TRI'!AB394</f>
        <v>1</v>
      </c>
      <c r="DK50" s="639">
        <f>'ACTA REPORTE 3ER TRI'!AC394</f>
        <v>1</v>
      </c>
      <c r="DL50" s="508" t="str">
        <f t="shared" si="45"/>
        <v>E-</v>
      </c>
      <c r="DM50" s="525">
        <f t="shared" si="46"/>
        <v>1</v>
      </c>
      <c r="DN50" s="286">
        <f t="shared" si="47"/>
        <v>1</v>
      </c>
      <c r="DO50" s="254">
        <f t="shared" si="48"/>
        <v>0.7</v>
      </c>
      <c r="DP50" s="253">
        <f t="shared" si="49"/>
        <v>0.3</v>
      </c>
      <c r="DQ50" s="511" t="str">
        <f t="shared" si="50"/>
        <v>E-</v>
      </c>
      <c r="DR50" s="642">
        <f t="shared" si="88"/>
        <v>1</v>
      </c>
      <c r="DS50" s="253">
        <f>'ACTA REPORTE 3ER TRI'!G451</f>
        <v>1</v>
      </c>
      <c r="DT50" s="253">
        <f>'ACTA REPORTE 3ER TRI'!L451</f>
        <v>1</v>
      </c>
      <c r="DU50" s="253">
        <f>'ACTA REPORTE 3ER TRI'!M451</f>
        <v>1</v>
      </c>
      <c r="DV50" s="523" t="str">
        <f>'ACTA REPORTE 3ER TRI'!N451</f>
        <v>E-</v>
      </c>
      <c r="DW50" s="253">
        <f>'ACTA REPORTE 3ER TRI'!T451</f>
        <v>1</v>
      </c>
      <c r="DX50" s="253">
        <f>'ACTA REPORTE 3ER TRI'!Y451</f>
        <v>1</v>
      </c>
      <c r="DY50" s="253">
        <f>'ACTA REPORTE 3ER TRI'!Z451</f>
        <v>1</v>
      </c>
      <c r="DZ50" s="524" t="str">
        <f>'ACTA REPORTE 3ER TRI'!AA451</f>
        <v>E-</v>
      </c>
      <c r="EA50" s="636">
        <f>'ACTA REPORTE 3ER TRI'!AB451</f>
        <v>1</v>
      </c>
      <c r="EB50" s="639">
        <f>'ACTA REPORTE 3ER TRI'!AC451</f>
        <v>1</v>
      </c>
      <c r="EC50" s="508" t="str">
        <f t="shared" si="52"/>
        <v>E-</v>
      </c>
      <c r="ED50" s="525">
        <f t="shared" si="53"/>
        <v>1</v>
      </c>
      <c r="EE50" s="286">
        <f t="shared" si="54"/>
        <v>1</v>
      </c>
      <c r="EF50" s="254">
        <f t="shared" si="55"/>
        <v>0.7</v>
      </c>
      <c r="EG50" s="253">
        <f t="shared" si="56"/>
        <v>0.3</v>
      </c>
      <c r="EH50" s="511" t="str">
        <f t="shared" si="57"/>
        <v>E-</v>
      </c>
      <c r="EI50" s="642">
        <f t="shared" si="89"/>
        <v>1</v>
      </c>
      <c r="EJ50" s="253">
        <f>'ACTA REPORTE 3ER TRI'!G508</f>
        <v>1</v>
      </c>
      <c r="EK50" s="253">
        <f>'ACTA REPORTE 3ER TRI'!L508</f>
        <v>1</v>
      </c>
      <c r="EL50" s="253">
        <f>'ACTA REPORTE 3ER TRI'!M508</f>
        <v>1</v>
      </c>
      <c r="EM50" s="523" t="str">
        <f>'ACTA REPORTE 3ER TRI'!N508</f>
        <v>E-</v>
      </c>
      <c r="EN50" s="253">
        <f>'ACTA REPORTE 3ER TRI'!T508</f>
        <v>1</v>
      </c>
      <c r="EO50" s="253">
        <f>'ACTA REPORTE 3ER TRI'!Y508</f>
        <v>1</v>
      </c>
      <c r="EP50" s="253">
        <f>'ACTA REPORTE 3ER TRI'!Z508</f>
        <v>1</v>
      </c>
      <c r="EQ50" s="524" t="str">
        <f>'ACTA REPORTE 3ER TRI'!AA508</f>
        <v>E-</v>
      </c>
      <c r="ER50" s="636">
        <f>'ACTA REPORTE 3ER TRI'!AB508</f>
        <v>1</v>
      </c>
      <c r="ES50" s="428">
        <f>'ACTA REPORTE 3ER TRI'!AC508</f>
        <v>1</v>
      </c>
      <c r="ET50" s="508" t="str">
        <f t="shared" si="59"/>
        <v>E-</v>
      </c>
      <c r="EU50" s="525">
        <f t="shared" si="60"/>
        <v>1</v>
      </c>
      <c r="EV50" s="286">
        <f t="shared" si="61"/>
        <v>1</v>
      </c>
      <c r="EW50" s="254">
        <f t="shared" si="62"/>
        <v>0.7</v>
      </c>
      <c r="EX50" s="253">
        <f t="shared" si="63"/>
        <v>0.3</v>
      </c>
      <c r="EY50" s="511" t="str">
        <f t="shared" si="64"/>
        <v>E-</v>
      </c>
      <c r="EZ50" s="642">
        <f t="shared" si="90"/>
        <v>1</v>
      </c>
      <c r="FA50" s="504" t="str">
        <f t="shared" si="66"/>
        <v>E-</v>
      </c>
      <c r="FB50" s="646">
        <f t="shared" si="67"/>
        <v>1</v>
      </c>
      <c r="FC50" s="504" t="str">
        <f t="shared" si="68"/>
        <v>E-</v>
      </c>
      <c r="FD50" s="551">
        <f t="shared" si="0"/>
        <v>1</v>
      </c>
      <c r="FE50" s="573"/>
      <c r="FF50" s="574"/>
      <c r="FG50" s="575" t="str">
        <f t="shared" si="81"/>
        <v>N</v>
      </c>
      <c r="FH50" s="576"/>
      <c r="FI50" s="576"/>
      <c r="FJ50" s="575" t="str">
        <f t="shared" si="69"/>
        <v>N</v>
      </c>
      <c r="FK50" s="576"/>
      <c r="FL50" s="576"/>
      <c r="FM50" s="575" t="str">
        <f t="shared" si="70"/>
        <v>N</v>
      </c>
      <c r="FN50" s="577" t="str">
        <f t="shared" si="71"/>
        <v>N</v>
      </c>
      <c r="FO50" s="578"/>
      <c r="FP50" s="579"/>
      <c r="FQ50" s="579"/>
      <c r="FR50" s="580"/>
      <c r="FS50" s="580"/>
      <c r="FT50" s="581"/>
      <c r="FU50" s="582">
        <f t="shared" si="72"/>
        <v>0</v>
      </c>
      <c r="FV50" s="582">
        <f t="shared" si="73"/>
        <v>0</v>
      </c>
      <c r="FW50" s="582">
        <f t="shared" si="73"/>
        <v>0</v>
      </c>
      <c r="FX50" s="583">
        <f t="shared" si="74"/>
        <v>75</v>
      </c>
      <c r="FY50" s="584">
        <v>75</v>
      </c>
      <c r="FZ50" s="578"/>
      <c r="GA50" s="579"/>
      <c r="GB50" s="579"/>
      <c r="GC50" s="580"/>
      <c r="GD50" s="580"/>
      <c r="GE50" s="581"/>
      <c r="GF50" s="604">
        <f t="shared" si="75"/>
        <v>0</v>
      </c>
      <c r="GG50" s="604">
        <f t="shared" si="76"/>
        <v>0</v>
      </c>
      <c r="GH50" s="579">
        <f t="shared" si="76"/>
        <v>0</v>
      </c>
      <c r="GI50" s="605">
        <f t="shared" si="1"/>
        <v>58</v>
      </c>
      <c r="GJ50" s="606">
        <v>58</v>
      </c>
      <c r="GK50" s="578"/>
      <c r="GL50" s="579"/>
      <c r="GM50" s="579"/>
      <c r="GN50" s="580"/>
      <c r="GO50" s="580"/>
      <c r="GP50" s="581"/>
      <c r="GQ50" s="604">
        <f t="shared" si="77"/>
        <v>0</v>
      </c>
      <c r="GR50" s="604">
        <f t="shared" si="77"/>
        <v>0</v>
      </c>
      <c r="GS50" s="579">
        <f t="shared" si="77"/>
        <v>0</v>
      </c>
      <c r="GT50" s="607">
        <f t="shared" si="2"/>
        <v>67</v>
      </c>
      <c r="GU50" s="606">
        <v>67</v>
      </c>
      <c r="GV50" s="608">
        <f t="shared" si="3"/>
        <v>0</v>
      </c>
      <c r="GW50" s="609">
        <f t="shared" si="78"/>
        <v>200</v>
      </c>
      <c r="GX50" s="597">
        <f t="shared" si="79"/>
        <v>200</v>
      </c>
      <c r="GY50" s="49"/>
      <c r="GZ50" s="34"/>
      <c r="HA50" s="34"/>
      <c r="HB50" s="34"/>
    </row>
    <row r="51" spans="1:210" s="8" customFormat="1" x14ac:dyDescent="0.75">
      <c r="B51" s="64"/>
      <c r="C51" s="64"/>
      <c r="D51" s="256"/>
      <c r="E51" s="256"/>
      <c r="F51" s="256"/>
      <c r="G51" s="256"/>
      <c r="H51" s="256"/>
      <c r="I51" s="256"/>
      <c r="J51" s="256"/>
      <c r="K51" s="256"/>
      <c r="L51" s="256"/>
      <c r="M51" s="256"/>
      <c r="N51" s="256"/>
      <c r="O51" s="256"/>
      <c r="P51" s="256"/>
      <c r="Q51" s="256"/>
      <c r="R51" s="256"/>
      <c r="S51" s="256"/>
      <c r="T51" s="256"/>
      <c r="U51" s="255"/>
      <c r="V51" s="255"/>
      <c r="W51" s="255"/>
      <c r="X51" s="255"/>
      <c r="Y51" s="255"/>
      <c r="Z51" s="255"/>
      <c r="AA51" s="255"/>
      <c r="AB51" s="255"/>
      <c r="AC51" s="255"/>
      <c r="AD51" s="255"/>
      <c r="AE51" s="255"/>
      <c r="AF51" s="255"/>
      <c r="AG51" s="255"/>
      <c r="AH51" s="255"/>
      <c r="AI51" s="255"/>
      <c r="AJ51" s="255"/>
      <c r="AK51" s="255"/>
      <c r="AL51" s="255"/>
      <c r="AM51" s="255"/>
      <c r="AN51" s="255"/>
      <c r="AO51" s="255"/>
      <c r="AP51" s="255"/>
      <c r="AQ51" s="255"/>
      <c r="AR51" s="255"/>
      <c r="AS51" s="255"/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5"/>
      <c r="BJ51" s="255"/>
      <c r="BK51" s="255"/>
      <c r="BL51" s="255"/>
      <c r="BM51" s="255"/>
      <c r="BN51" s="255"/>
      <c r="BO51" s="255"/>
      <c r="BP51" s="255"/>
      <c r="BQ51" s="255"/>
      <c r="BR51" s="255"/>
      <c r="BS51" s="255"/>
      <c r="BT51" s="255"/>
      <c r="BU51" s="255"/>
      <c r="BV51" s="255"/>
      <c r="BW51" s="255"/>
      <c r="BX51" s="255"/>
      <c r="BY51" s="255"/>
      <c r="BZ51" s="255"/>
      <c r="CA51" s="255"/>
      <c r="CB51" s="255"/>
      <c r="CC51" s="255"/>
      <c r="CD51" s="255"/>
      <c r="CE51" s="255"/>
      <c r="CF51" s="255"/>
      <c r="CG51" s="255"/>
      <c r="CH51" s="255"/>
      <c r="CI51" s="255"/>
      <c r="CJ51" s="255"/>
      <c r="CK51" s="255"/>
      <c r="CL51" s="255"/>
      <c r="CM51" s="255"/>
      <c r="CN51" s="255"/>
      <c r="CO51" s="255"/>
      <c r="CP51" s="255"/>
      <c r="CQ51" s="255"/>
      <c r="CR51" s="255"/>
      <c r="CS51" s="255"/>
      <c r="CT51" s="255"/>
      <c r="CU51" s="255"/>
      <c r="CV51" s="255"/>
      <c r="CW51" s="255"/>
      <c r="CX51" s="255"/>
      <c r="CY51" s="255"/>
      <c r="CZ51" s="255"/>
      <c r="DA51" s="255"/>
      <c r="DB51" s="255"/>
      <c r="DC51" s="255"/>
      <c r="DD51" s="255"/>
      <c r="DE51" s="255"/>
      <c r="DF51" s="255"/>
      <c r="DG51" s="255"/>
      <c r="DH51" s="255"/>
      <c r="DI51" s="255"/>
      <c r="DJ51" s="255"/>
      <c r="DK51" s="255"/>
      <c r="DL51" s="255"/>
      <c r="DM51" s="255"/>
      <c r="DN51" s="255"/>
      <c r="DO51" s="255"/>
      <c r="DP51" s="255"/>
      <c r="DQ51" s="255"/>
      <c r="DR51" s="255"/>
      <c r="DS51" s="255"/>
      <c r="DT51" s="255"/>
      <c r="DU51" s="255"/>
      <c r="DV51" s="255"/>
      <c r="DW51" s="255"/>
      <c r="DX51" s="255"/>
      <c r="DY51" s="255"/>
      <c r="DZ51" s="255"/>
      <c r="EA51" s="255"/>
      <c r="EB51" s="255"/>
      <c r="EC51" s="255"/>
      <c r="ED51" s="255"/>
      <c r="EE51" s="255"/>
      <c r="EF51" s="255"/>
      <c r="EG51" s="255"/>
      <c r="EH51" s="255"/>
      <c r="EI51" s="255"/>
      <c r="EJ51" s="255"/>
      <c r="EK51" s="255"/>
      <c r="EL51" s="255"/>
      <c r="EM51" s="255"/>
      <c r="EN51" s="255"/>
      <c r="EO51" s="255"/>
      <c r="EP51" s="255"/>
      <c r="EQ51" s="255"/>
      <c r="ER51" s="255"/>
      <c r="ES51" s="255"/>
      <c r="ET51" s="255"/>
      <c r="EU51" s="255"/>
      <c r="EV51" s="255"/>
      <c r="EW51" s="255"/>
      <c r="EX51" s="235"/>
      <c r="EY51" s="235"/>
      <c r="EZ51" s="235"/>
      <c r="FA51" s="235"/>
      <c r="FB51" s="235"/>
      <c r="FC51" s="235"/>
      <c r="FD51" s="235"/>
      <c r="FE51" s="116"/>
      <c r="FF51" s="116"/>
      <c r="FG51" s="47"/>
      <c r="FH51" s="47"/>
      <c r="FI51" s="47"/>
      <c r="FJ51" s="47"/>
      <c r="FK51" s="47"/>
      <c r="FL51" s="47"/>
      <c r="FM51" s="47"/>
      <c r="FN51" s="47"/>
      <c r="FO51" s="47"/>
      <c r="FP51" s="47"/>
      <c r="FQ51" s="47"/>
      <c r="FR51" s="47"/>
      <c r="FS51" s="47"/>
      <c r="FT51" s="47"/>
      <c r="FU51" s="47"/>
      <c r="FV51" s="47"/>
      <c r="FW51" s="47"/>
      <c r="FX51" s="47"/>
      <c r="FY51" s="362"/>
      <c r="FZ51" s="56"/>
      <c r="GA51" s="56"/>
      <c r="GB51" s="56"/>
      <c r="GC51" s="56"/>
      <c r="GD51" s="56"/>
      <c r="GE51" s="56"/>
      <c r="GF51" s="56"/>
      <c r="GG51" s="56"/>
      <c r="GH51" s="56"/>
      <c r="GI51" s="54"/>
      <c r="GJ51" s="54"/>
      <c r="GK51" s="54"/>
      <c r="GL51" s="54"/>
      <c r="GM51" s="54"/>
      <c r="GN51" s="54"/>
      <c r="GO51" s="54"/>
      <c r="GP51" s="54"/>
      <c r="GQ51" s="54"/>
      <c r="GR51" s="54"/>
      <c r="GS51" s="54"/>
      <c r="GT51" s="54"/>
      <c r="GU51" s="54"/>
      <c r="GV51" s="54"/>
      <c r="GW51" s="54"/>
      <c r="GX51" s="54"/>
      <c r="GY51" s="54"/>
      <c r="GZ51" s="22"/>
      <c r="HA51" s="22"/>
      <c r="HB51" s="22"/>
    </row>
    <row r="52" spans="1:210" s="8" customFormat="1" ht="35.25" customHeight="1" x14ac:dyDescent="0.75">
      <c r="B52" s="112"/>
      <c r="C52" s="112"/>
      <c r="D52" s="256"/>
      <c r="E52" s="256"/>
      <c r="F52" s="256"/>
      <c r="G52" s="256"/>
      <c r="H52" s="256"/>
      <c r="I52" s="256"/>
      <c r="J52" s="256"/>
      <c r="K52" s="256"/>
      <c r="L52" s="256"/>
      <c r="M52" s="256"/>
      <c r="N52" s="256"/>
      <c r="O52" s="256"/>
      <c r="P52" s="256"/>
      <c r="Q52" s="256"/>
      <c r="R52" s="256"/>
      <c r="S52" s="256"/>
      <c r="T52" s="256"/>
      <c r="U52" s="255"/>
      <c r="V52" s="255"/>
      <c r="W52" s="255"/>
      <c r="X52" s="255"/>
      <c r="Y52" s="255"/>
      <c r="Z52" s="255"/>
      <c r="AA52" s="255"/>
      <c r="AB52" s="255"/>
      <c r="AC52" s="255"/>
      <c r="AD52" s="255"/>
      <c r="AE52" s="255"/>
      <c r="AF52" s="255"/>
      <c r="AG52" s="255"/>
      <c r="AH52" s="255"/>
      <c r="AI52" s="255"/>
      <c r="AJ52" s="255"/>
      <c r="AK52" s="255"/>
      <c r="AL52" s="255"/>
      <c r="AM52" s="255"/>
      <c r="AN52" s="255"/>
      <c r="AO52" s="255"/>
      <c r="AP52" s="255"/>
      <c r="AQ52" s="255"/>
      <c r="AR52" s="255"/>
      <c r="AS52" s="255"/>
      <c r="AT52" s="255"/>
      <c r="AU52" s="255"/>
      <c r="AV52" s="255"/>
      <c r="AW52" s="255"/>
      <c r="AX52" s="255"/>
      <c r="AY52" s="255"/>
      <c r="AZ52" s="255"/>
      <c r="BA52" s="255"/>
      <c r="BB52" s="255"/>
      <c r="BC52" s="255"/>
      <c r="BD52" s="255"/>
      <c r="BE52" s="255"/>
      <c r="BF52" s="255"/>
      <c r="BG52" s="255"/>
      <c r="BH52" s="255"/>
      <c r="BI52" s="255"/>
      <c r="BJ52" s="255"/>
      <c r="BK52" s="255"/>
      <c r="BL52" s="255"/>
      <c r="BM52" s="255"/>
      <c r="BN52" s="255"/>
      <c r="BO52" s="255"/>
      <c r="BP52" s="255"/>
      <c r="BQ52" s="255"/>
      <c r="BR52" s="255"/>
      <c r="BS52" s="255"/>
      <c r="BT52" s="255"/>
      <c r="BU52" s="255"/>
      <c r="BV52" s="255"/>
      <c r="BW52" s="255"/>
      <c r="BX52" s="255"/>
      <c r="BY52" s="255"/>
      <c r="BZ52" s="255"/>
      <c r="CA52" s="255"/>
      <c r="CB52" s="255"/>
      <c r="CC52" s="255"/>
      <c r="CD52" s="255"/>
      <c r="CE52" s="255"/>
      <c r="CF52" s="255"/>
      <c r="CG52" s="255"/>
      <c r="CH52" s="255"/>
      <c r="CI52" s="255"/>
      <c r="CJ52" s="255"/>
      <c r="CK52" s="255"/>
      <c r="CL52" s="255"/>
      <c r="CM52" s="255"/>
      <c r="CN52" s="255"/>
      <c r="CO52" s="255"/>
      <c r="CP52" s="255"/>
      <c r="CQ52" s="255"/>
      <c r="CR52" s="255"/>
      <c r="CS52" s="255"/>
      <c r="CT52" s="255"/>
      <c r="CU52" s="255"/>
      <c r="CV52" s="255"/>
      <c r="CW52" s="255"/>
      <c r="CX52" s="255"/>
      <c r="CY52" s="255"/>
      <c r="CZ52" s="255"/>
      <c r="DA52" s="255"/>
      <c r="DB52" s="255"/>
      <c r="DC52" s="255"/>
      <c r="DD52" s="255"/>
      <c r="DE52" s="255"/>
      <c r="DF52" s="255"/>
      <c r="DG52" s="255"/>
      <c r="DH52" s="255"/>
      <c r="DI52" s="255"/>
      <c r="DJ52" s="255"/>
      <c r="DK52" s="255"/>
      <c r="DL52" s="255"/>
      <c r="DM52" s="255"/>
      <c r="DN52" s="255"/>
      <c r="DO52" s="255"/>
      <c r="DP52" s="255"/>
      <c r="DQ52" s="255"/>
      <c r="DR52" s="255"/>
      <c r="DS52" s="255"/>
      <c r="DT52" s="255"/>
      <c r="DU52" s="255"/>
      <c r="DV52" s="255"/>
      <c r="DW52" s="255"/>
      <c r="DX52" s="255"/>
      <c r="DY52" s="255"/>
      <c r="DZ52" s="255"/>
      <c r="EA52" s="255"/>
      <c r="EB52" s="255"/>
      <c r="EC52" s="255"/>
      <c r="ED52" s="255"/>
      <c r="EE52" s="255"/>
      <c r="EF52" s="255"/>
      <c r="EG52" s="255"/>
      <c r="EH52" s="255"/>
      <c r="EI52" s="255"/>
      <c r="EJ52" s="255"/>
      <c r="EK52" s="255"/>
      <c r="EL52" s="255"/>
      <c r="EM52" s="255"/>
      <c r="EN52" s="255"/>
      <c r="EO52" s="266"/>
      <c r="EP52" s="266"/>
      <c r="EQ52" s="255"/>
      <c r="ER52" s="255"/>
      <c r="ES52" s="255"/>
      <c r="ET52" s="255"/>
      <c r="EU52" s="255"/>
      <c r="EV52" s="255"/>
      <c r="EW52" s="255"/>
      <c r="EX52" s="235"/>
      <c r="EY52" s="235"/>
      <c r="EZ52" s="235"/>
      <c r="FA52" s="235"/>
      <c r="FB52" s="235"/>
      <c r="FC52" s="255"/>
      <c r="FD52" s="255"/>
      <c r="FE52" s="361" t="s">
        <v>74</v>
      </c>
      <c r="FF52" s="361"/>
      <c r="FG52" s="618"/>
      <c r="FH52" s="618"/>
      <c r="FI52" s="618"/>
      <c r="FJ52" s="618"/>
      <c r="FK52" s="121"/>
      <c r="FL52" s="121"/>
      <c r="FM52" s="121"/>
      <c r="FN52" s="121"/>
      <c r="FO52" s="47"/>
      <c r="FP52" s="47"/>
      <c r="FQ52" s="47"/>
      <c r="FR52" s="47"/>
      <c r="FS52" s="47"/>
      <c r="FT52" s="47"/>
      <c r="FU52" s="47"/>
      <c r="FV52" s="47"/>
      <c r="FW52" s="47"/>
      <c r="FX52" s="47"/>
      <c r="FY52" s="362"/>
      <c r="FZ52" s="56"/>
      <c r="GA52" s="56"/>
      <c r="GB52" s="56"/>
      <c r="GC52" s="56"/>
      <c r="GD52" s="56"/>
      <c r="GE52" s="56"/>
      <c r="GF52" s="56"/>
      <c r="GG52" s="56"/>
      <c r="GH52" s="56"/>
      <c r="GI52" s="54"/>
      <c r="GJ52" s="54"/>
      <c r="GK52" s="54"/>
      <c r="GL52" s="54"/>
      <c r="GM52" s="54"/>
      <c r="GN52" s="54"/>
      <c r="GO52" s="54"/>
      <c r="GP52" s="54"/>
      <c r="GQ52" s="54"/>
      <c r="GR52" s="54"/>
      <c r="GS52" s="54"/>
      <c r="GT52" s="54"/>
      <c r="GU52" s="54"/>
      <c r="GV52" s="54"/>
      <c r="GW52" s="54"/>
      <c r="GX52" s="54"/>
      <c r="GY52" s="54"/>
      <c r="GZ52" s="22"/>
      <c r="HA52" s="22"/>
      <c r="HB52" s="22"/>
    </row>
    <row r="53" spans="1:210" s="8" customFormat="1" ht="37.5" customHeight="1" x14ac:dyDescent="0.75">
      <c r="B53" s="65">
        <v>1</v>
      </c>
      <c r="C53" s="63" t="s">
        <v>154</v>
      </c>
      <c r="D53" s="256"/>
      <c r="E53" s="256"/>
      <c r="F53" s="256"/>
      <c r="G53" s="256"/>
      <c r="H53" s="256"/>
      <c r="I53" s="256"/>
      <c r="J53" s="256"/>
      <c r="K53" s="256"/>
      <c r="L53" s="256"/>
      <c r="M53" s="256"/>
      <c r="N53" s="256"/>
      <c r="O53" s="256"/>
      <c r="P53" s="526"/>
      <c r="Q53" s="526"/>
      <c r="R53" s="256"/>
      <c r="S53" s="527">
        <v>1</v>
      </c>
      <c r="T53" s="528" t="s">
        <v>154</v>
      </c>
      <c r="U53" s="258"/>
      <c r="V53" s="258"/>
      <c r="W53" s="258"/>
      <c r="X53" s="255"/>
      <c r="Y53" s="255"/>
      <c r="Z53" s="255"/>
      <c r="AA53" s="255"/>
      <c r="AB53" s="255"/>
      <c r="AC53" s="255"/>
      <c r="AD53" s="255"/>
      <c r="AE53" s="255"/>
      <c r="AF53" s="255"/>
      <c r="AG53" s="255"/>
      <c r="AH53" s="255"/>
      <c r="AI53" s="255"/>
      <c r="AJ53" s="255"/>
      <c r="AK53" s="255"/>
      <c r="AL53" s="255"/>
      <c r="AM53" s="255"/>
      <c r="AN53" s="255"/>
      <c r="AO53" s="255"/>
      <c r="AP53" s="255"/>
      <c r="AQ53" s="255"/>
      <c r="AR53" s="255"/>
      <c r="AS53" s="255"/>
      <c r="AT53" s="255"/>
      <c r="AU53" s="255"/>
      <c r="AV53" s="255"/>
      <c r="AW53" s="255"/>
      <c r="AX53" s="255"/>
      <c r="AY53" s="255"/>
      <c r="AZ53" s="255"/>
      <c r="BA53" s="255"/>
      <c r="BB53" s="255"/>
      <c r="BC53" s="255"/>
      <c r="BD53" s="255"/>
      <c r="BE53" s="255"/>
      <c r="BF53" s="255"/>
      <c r="BG53" s="255"/>
      <c r="BH53" s="255"/>
      <c r="BI53" s="255"/>
      <c r="BJ53" s="255"/>
      <c r="BK53" s="255"/>
      <c r="BL53" s="255"/>
      <c r="BM53" s="255"/>
      <c r="BN53" s="255"/>
      <c r="BO53" s="255"/>
      <c r="BP53" s="255"/>
      <c r="BQ53" s="255"/>
      <c r="BR53" s="255"/>
      <c r="BS53" s="255"/>
      <c r="BT53" s="255"/>
      <c r="BU53" s="255"/>
      <c r="BV53" s="255"/>
      <c r="BW53" s="255"/>
      <c r="BX53" s="255"/>
      <c r="BY53" s="255"/>
      <c r="BZ53" s="255"/>
      <c r="CA53" s="255"/>
      <c r="CB53" s="255"/>
      <c r="CC53" s="255"/>
      <c r="CD53" s="255"/>
      <c r="CE53" s="255"/>
      <c r="CF53" s="255"/>
      <c r="CG53" s="255"/>
      <c r="CH53" s="255"/>
      <c r="CI53" s="255"/>
      <c r="CJ53" s="255"/>
      <c r="CK53" s="255"/>
      <c r="CL53" s="255"/>
      <c r="CM53" s="255"/>
      <c r="CN53" s="255"/>
      <c r="CO53" s="255"/>
      <c r="CP53" s="255"/>
      <c r="CQ53" s="255"/>
      <c r="CR53" s="255"/>
      <c r="CS53" s="255"/>
      <c r="CT53" s="255"/>
      <c r="CU53" s="255"/>
      <c r="CV53" s="255"/>
      <c r="CW53" s="255"/>
      <c r="CX53" s="255"/>
      <c r="CY53" s="255"/>
      <c r="CZ53" s="255"/>
      <c r="DA53" s="255"/>
      <c r="DB53" s="255"/>
      <c r="DC53" s="255"/>
      <c r="DD53" s="255"/>
      <c r="DE53" s="255"/>
      <c r="DF53" s="255"/>
      <c r="DG53" s="255"/>
      <c r="DH53" s="255"/>
      <c r="DI53" s="255"/>
      <c r="DJ53" s="255"/>
      <c r="DK53" s="255"/>
      <c r="DL53" s="255"/>
      <c r="DM53" s="255"/>
      <c r="DN53" s="255"/>
      <c r="DO53" s="255"/>
      <c r="DP53" s="255"/>
      <c r="DQ53" s="255"/>
      <c r="DR53" s="255"/>
      <c r="DS53" s="255"/>
      <c r="DT53" s="255"/>
      <c r="DU53" s="255"/>
      <c r="DV53" s="255"/>
      <c r="DW53" s="255"/>
      <c r="DX53" s="255"/>
      <c r="DY53" s="255"/>
      <c r="DZ53" s="255"/>
      <c r="EA53" s="255"/>
      <c r="EB53" s="255"/>
      <c r="EC53" s="255"/>
      <c r="ED53" s="255"/>
      <c r="EE53" s="255"/>
      <c r="EF53" s="255"/>
      <c r="EG53" s="255"/>
      <c r="EH53" s="255"/>
      <c r="EI53" s="255"/>
      <c r="EJ53" s="255"/>
      <c r="EK53" s="255"/>
      <c r="EL53" s="255"/>
      <c r="EM53" s="255"/>
      <c r="EN53" s="255"/>
      <c r="EO53" s="255"/>
      <c r="EP53" s="255"/>
      <c r="EQ53" s="255"/>
      <c r="ER53" s="255"/>
      <c r="ES53" s="255"/>
      <c r="ET53" s="255"/>
      <c r="EU53" s="255"/>
      <c r="EV53" s="255"/>
      <c r="EW53" s="255"/>
      <c r="EX53" s="235"/>
      <c r="EY53" s="221"/>
      <c r="EZ53" s="221"/>
      <c r="FA53" s="221"/>
      <c r="FB53" s="221"/>
      <c r="FC53" s="257"/>
      <c r="FD53" s="257"/>
      <c r="FE53" s="123"/>
      <c r="FF53" s="123"/>
      <c r="FG53" s="362"/>
      <c r="FH53" s="55" t="s">
        <v>214</v>
      </c>
      <c r="FI53" s="362" t="s">
        <v>215</v>
      </c>
      <c r="FJ53" s="362"/>
      <c r="FK53" s="47"/>
      <c r="FL53" s="47"/>
      <c r="FM53" s="53"/>
      <c r="FN53" s="53"/>
      <c r="FO53" s="53"/>
      <c r="FP53" s="53"/>
      <c r="FQ53" s="53"/>
      <c r="FR53" s="53"/>
      <c r="FS53" s="53"/>
      <c r="FT53" s="53"/>
      <c r="FU53" s="53"/>
      <c r="FV53" s="53"/>
      <c r="FW53" s="53"/>
      <c r="FX53" s="53"/>
      <c r="FY53" s="362"/>
      <c r="FZ53" s="56"/>
      <c r="GA53" s="56"/>
      <c r="GB53" s="56"/>
      <c r="GC53" s="56"/>
      <c r="GD53" s="56"/>
      <c r="GE53" s="56"/>
      <c r="GF53" s="56"/>
      <c r="GG53" s="56"/>
      <c r="GH53" s="56"/>
      <c r="GI53" s="54"/>
      <c r="GJ53" s="54"/>
      <c r="GK53" s="54"/>
      <c r="GL53" s="54"/>
      <c r="GM53" s="54"/>
      <c r="GN53" s="54"/>
      <c r="GO53" s="54"/>
      <c r="GP53" s="54"/>
      <c r="GQ53" s="54"/>
      <c r="GR53" s="54"/>
      <c r="GS53" s="54"/>
      <c r="GT53" s="54"/>
      <c r="GU53" s="54"/>
      <c r="GV53" s="54"/>
      <c r="GW53" s="54"/>
      <c r="GX53" s="54"/>
      <c r="GY53" s="54"/>
      <c r="GZ53" s="22"/>
      <c r="HA53" s="22"/>
      <c r="HB53" s="22"/>
    </row>
    <row r="54" spans="1:210" s="8" customFormat="1" x14ac:dyDescent="0.75">
      <c r="B54" s="65">
        <v>2</v>
      </c>
      <c r="C54" s="63" t="s">
        <v>109</v>
      </c>
      <c r="D54" s="256"/>
      <c r="E54" s="256"/>
      <c r="F54" s="256"/>
      <c r="G54" s="256"/>
      <c r="H54" s="256"/>
      <c r="I54" s="256"/>
      <c r="J54" s="256"/>
      <c r="K54" s="256"/>
      <c r="L54" s="256"/>
      <c r="M54" s="256"/>
      <c r="N54" s="256"/>
      <c r="O54" s="256"/>
      <c r="P54" s="526"/>
      <c r="Q54" s="526"/>
      <c r="R54" s="256"/>
      <c r="S54" s="527">
        <v>2</v>
      </c>
      <c r="T54" s="528" t="s">
        <v>109</v>
      </c>
      <c r="U54" s="258"/>
      <c r="V54" s="258"/>
      <c r="W54" s="258"/>
      <c r="X54" s="255"/>
      <c r="Y54" s="255"/>
      <c r="Z54" s="255"/>
      <c r="AA54" s="255"/>
      <c r="AB54" s="255"/>
      <c r="AC54" s="255"/>
      <c r="AD54" s="255"/>
      <c r="AE54" s="255"/>
      <c r="AF54" s="255"/>
      <c r="AG54" s="255"/>
      <c r="AH54" s="255"/>
      <c r="AI54" s="255"/>
      <c r="AJ54" s="255"/>
      <c r="AK54" s="255"/>
      <c r="AL54" s="255"/>
      <c r="AM54" s="255"/>
      <c r="AN54" s="255"/>
      <c r="AO54" s="255"/>
      <c r="AP54" s="255"/>
      <c r="AQ54" s="255"/>
      <c r="AR54" s="255"/>
      <c r="AS54" s="255"/>
      <c r="AT54" s="255"/>
      <c r="AU54" s="255"/>
      <c r="AV54" s="255"/>
      <c r="AW54" s="255"/>
      <c r="AX54" s="255"/>
      <c r="AY54" s="255"/>
      <c r="AZ54" s="255"/>
      <c r="BA54" s="255"/>
      <c r="BB54" s="255"/>
      <c r="BC54" s="255"/>
      <c r="BD54" s="255"/>
      <c r="BE54" s="255"/>
      <c r="BF54" s="255"/>
      <c r="BG54" s="255"/>
      <c r="BH54" s="255"/>
      <c r="BI54" s="255"/>
      <c r="BJ54" s="255"/>
      <c r="BK54" s="255"/>
      <c r="BL54" s="255"/>
      <c r="BM54" s="255"/>
      <c r="BN54" s="255"/>
      <c r="BO54" s="255"/>
      <c r="BP54" s="255"/>
      <c r="BQ54" s="255"/>
      <c r="BR54" s="255"/>
      <c r="BS54" s="255"/>
      <c r="BT54" s="255"/>
      <c r="BU54" s="255"/>
      <c r="BV54" s="255"/>
      <c r="BW54" s="255"/>
      <c r="BX54" s="255"/>
      <c r="BY54" s="255"/>
      <c r="BZ54" s="255"/>
      <c r="CA54" s="255"/>
      <c r="CB54" s="255"/>
      <c r="CC54" s="255"/>
      <c r="CD54" s="255"/>
      <c r="CE54" s="255"/>
      <c r="CF54" s="255"/>
      <c r="CG54" s="255"/>
      <c r="CH54" s="255"/>
      <c r="CI54" s="255"/>
      <c r="CJ54" s="255"/>
      <c r="CK54" s="255"/>
      <c r="CL54" s="255"/>
      <c r="CM54" s="255"/>
      <c r="CN54" s="255"/>
      <c r="CO54" s="255"/>
      <c r="CP54" s="255"/>
      <c r="CQ54" s="255"/>
      <c r="CR54" s="255"/>
      <c r="CS54" s="255"/>
      <c r="CT54" s="255"/>
      <c r="CU54" s="255"/>
      <c r="CV54" s="255"/>
      <c r="CW54" s="255"/>
      <c r="CX54" s="255"/>
      <c r="CY54" s="255"/>
      <c r="CZ54" s="255"/>
      <c r="DA54" s="255"/>
      <c r="DB54" s="255"/>
      <c r="DC54" s="255"/>
      <c r="DD54" s="255"/>
      <c r="DE54" s="255"/>
      <c r="DF54" s="255"/>
      <c r="DG54" s="255"/>
      <c r="DH54" s="255"/>
      <c r="DI54" s="255"/>
      <c r="DJ54" s="255"/>
      <c r="DK54" s="255"/>
      <c r="DL54" s="255"/>
      <c r="DM54" s="255"/>
      <c r="DN54" s="255"/>
      <c r="DO54" s="255"/>
      <c r="DP54" s="255"/>
      <c r="DQ54" s="255"/>
      <c r="DR54" s="255"/>
      <c r="DS54" s="255"/>
      <c r="DT54" s="255"/>
      <c r="DU54" s="255"/>
      <c r="DV54" s="255"/>
      <c r="DW54" s="255"/>
      <c r="DX54" s="255"/>
      <c r="DY54" s="255"/>
      <c r="DZ54" s="255"/>
      <c r="EA54" s="255"/>
      <c r="EB54" s="255"/>
      <c r="EC54" s="255"/>
      <c r="ED54" s="255"/>
      <c r="EE54" s="255"/>
      <c r="EF54" s="255"/>
      <c r="EG54" s="255"/>
      <c r="EH54" s="255"/>
      <c r="EI54" s="255"/>
      <c r="EJ54" s="255"/>
      <c r="EK54" s="255"/>
      <c r="EL54" s="255"/>
      <c r="EM54" s="255"/>
      <c r="EN54" s="255"/>
      <c r="EO54" s="255"/>
      <c r="EP54" s="255"/>
      <c r="EQ54" s="255"/>
      <c r="ER54" s="255"/>
      <c r="ES54" s="257"/>
      <c r="ET54" s="255"/>
      <c r="EU54" s="255"/>
      <c r="EV54" s="255"/>
      <c r="EW54" s="257"/>
      <c r="EX54" s="221"/>
      <c r="EY54" s="221"/>
      <c r="EZ54" s="221"/>
      <c r="FA54" s="221"/>
      <c r="FB54" s="221"/>
      <c r="FC54" s="257"/>
      <c r="FD54" s="257"/>
      <c r="FE54" s="123"/>
      <c r="FF54" s="123"/>
      <c r="FG54" s="362"/>
      <c r="FH54" s="55" t="s">
        <v>216</v>
      </c>
      <c r="FI54" s="362" t="s">
        <v>217</v>
      </c>
      <c r="FJ54" s="362"/>
      <c r="FK54" s="47"/>
      <c r="FL54" s="47"/>
      <c r="FM54" s="53"/>
      <c r="FN54" s="53"/>
      <c r="FO54" s="53"/>
      <c r="FP54" s="53"/>
      <c r="FQ54" s="53"/>
      <c r="FR54" s="53"/>
      <c r="FS54" s="53"/>
      <c r="FT54" s="53"/>
      <c r="FU54" s="53"/>
      <c r="FV54" s="53"/>
      <c r="FW54" s="53"/>
      <c r="FX54" s="53"/>
      <c r="FY54" s="362"/>
      <c r="FZ54" s="56"/>
      <c r="GA54" s="56"/>
      <c r="GB54" s="56"/>
      <c r="GC54" s="56"/>
      <c r="GD54" s="56"/>
      <c r="GE54" s="56"/>
      <c r="GF54" s="56"/>
      <c r="GG54" s="56"/>
      <c r="GH54" s="56"/>
      <c r="GI54" s="54"/>
      <c r="GJ54" s="54"/>
      <c r="GK54" s="54"/>
      <c r="GL54" s="54"/>
      <c r="GM54" s="54"/>
      <c r="GN54" s="54"/>
      <c r="GO54" s="54"/>
      <c r="GP54" s="54"/>
      <c r="GQ54" s="54"/>
      <c r="GR54" s="54"/>
      <c r="GS54" s="54"/>
      <c r="GT54" s="54"/>
      <c r="GU54" s="54"/>
      <c r="GV54" s="54"/>
      <c r="GW54" s="54"/>
      <c r="GX54" s="54"/>
      <c r="GY54" s="54"/>
      <c r="GZ54" s="22"/>
      <c r="HA54" s="22"/>
      <c r="HB54" s="22"/>
    </row>
    <row r="55" spans="1:210" s="8" customFormat="1" x14ac:dyDescent="0.75">
      <c r="B55" s="65">
        <v>3</v>
      </c>
      <c r="C55" s="63" t="s">
        <v>155</v>
      </c>
      <c r="D55" s="256"/>
      <c r="E55" s="256"/>
      <c r="F55" s="256"/>
      <c r="G55" s="256"/>
      <c r="H55" s="256"/>
      <c r="I55" s="256"/>
      <c r="J55" s="256"/>
      <c r="K55" s="256"/>
      <c r="L55" s="256"/>
      <c r="M55" s="256"/>
      <c r="N55" s="256"/>
      <c r="O55" s="256"/>
      <c r="P55" s="526"/>
      <c r="Q55" s="526"/>
      <c r="R55" s="256"/>
      <c r="S55" s="527">
        <v>3</v>
      </c>
      <c r="T55" s="528" t="s">
        <v>155</v>
      </c>
      <c r="U55" s="258"/>
      <c r="V55" s="258"/>
      <c r="W55" s="258"/>
      <c r="X55" s="255"/>
      <c r="Y55" s="255"/>
      <c r="Z55" s="255"/>
      <c r="AA55" s="255"/>
      <c r="AB55" s="255"/>
      <c r="AC55" s="255"/>
      <c r="AD55" s="255"/>
      <c r="AE55" s="255"/>
      <c r="AF55" s="255"/>
      <c r="AG55" s="255"/>
      <c r="AH55" s="255"/>
      <c r="AI55" s="255"/>
      <c r="AJ55" s="255"/>
      <c r="AK55" s="255"/>
      <c r="AL55" s="255"/>
      <c r="AM55" s="255"/>
      <c r="AN55" s="255"/>
      <c r="AO55" s="255"/>
      <c r="AP55" s="255"/>
      <c r="AQ55" s="255"/>
      <c r="AR55" s="255"/>
      <c r="AS55" s="255"/>
      <c r="AT55" s="255"/>
      <c r="AU55" s="255"/>
      <c r="AV55" s="255"/>
      <c r="AW55" s="255"/>
      <c r="AX55" s="255"/>
      <c r="AY55" s="255"/>
      <c r="AZ55" s="255"/>
      <c r="BA55" s="255"/>
      <c r="BB55" s="255"/>
      <c r="BC55" s="255"/>
      <c r="BD55" s="255"/>
      <c r="BE55" s="255"/>
      <c r="BF55" s="255"/>
      <c r="BG55" s="255"/>
      <c r="BH55" s="255"/>
      <c r="BI55" s="255"/>
      <c r="BJ55" s="255"/>
      <c r="BK55" s="255"/>
      <c r="BL55" s="255"/>
      <c r="BM55" s="255"/>
      <c r="BN55" s="255"/>
      <c r="BO55" s="255"/>
      <c r="BP55" s="255"/>
      <c r="BQ55" s="255"/>
      <c r="BR55" s="255"/>
      <c r="BS55" s="255"/>
      <c r="BT55" s="255"/>
      <c r="BU55" s="255"/>
      <c r="BV55" s="255"/>
      <c r="BW55" s="255"/>
      <c r="BX55" s="255"/>
      <c r="BY55" s="255"/>
      <c r="BZ55" s="255"/>
      <c r="CA55" s="255"/>
      <c r="CB55" s="255"/>
      <c r="CC55" s="255"/>
      <c r="CD55" s="255"/>
      <c r="CE55" s="255"/>
      <c r="CF55" s="255"/>
      <c r="CG55" s="255"/>
      <c r="CH55" s="255"/>
      <c r="CI55" s="255"/>
      <c r="CJ55" s="255"/>
      <c r="CK55" s="255"/>
      <c r="CL55" s="255"/>
      <c r="CM55" s="255"/>
      <c r="CN55" s="255"/>
      <c r="CO55" s="255"/>
      <c r="CP55" s="255"/>
      <c r="CQ55" s="255"/>
      <c r="CR55" s="255"/>
      <c r="CS55" s="255"/>
      <c r="CT55" s="255"/>
      <c r="CU55" s="255"/>
      <c r="CV55" s="255"/>
      <c r="CW55" s="255"/>
      <c r="CX55" s="255"/>
      <c r="CY55" s="255"/>
      <c r="CZ55" s="255"/>
      <c r="DA55" s="255"/>
      <c r="DB55" s="255"/>
      <c r="DC55" s="255"/>
      <c r="DD55" s="255"/>
      <c r="DE55" s="255"/>
      <c r="DF55" s="255"/>
      <c r="DG55" s="255"/>
      <c r="DH55" s="255"/>
      <c r="DI55" s="255"/>
      <c r="DJ55" s="255"/>
      <c r="DK55" s="255"/>
      <c r="DL55" s="255"/>
      <c r="DM55" s="255"/>
      <c r="DN55" s="255"/>
      <c r="DO55" s="255"/>
      <c r="DP55" s="255"/>
      <c r="DQ55" s="255"/>
      <c r="DR55" s="255"/>
      <c r="DS55" s="255"/>
      <c r="DT55" s="255"/>
      <c r="DU55" s="255"/>
      <c r="DV55" s="255"/>
      <c r="DW55" s="255"/>
      <c r="DX55" s="255"/>
      <c r="DY55" s="255"/>
      <c r="DZ55" s="255"/>
      <c r="EA55" s="255"/>
      <c r="EB55" s="255"/>
      <c r="EC55" s="255"/>
      <c r="ED55" s="255"/>
      <c r="EE55" s="255"/>
      <c r="EF55" s="255"/>
      <c r="EG55" s="255"/>
      <c r="EH55" s="255"/>
      <c r="EI55" s="255"/>
      <c r="EJ55" s="255"/>
      <c r="EK55" s="255"/>
      <c r="EL55" s="255"/>
      <c r="EM55" s="255"/>
      <c r="EN55" s="255"/>
      <c r="EO55" s="255"/>
      <c r="EP55" s="255"/>
      <c r="EQ55" s="255"/>
      <c r="ER55" s="255"/>
      <c r="ES55" s="257"/>
      <c r="ET55" s="255"/>
      <c r="EU55" s="255"/>
      <c r="EV55" s="255"/>
      <c r="EW55" s="257"/>
      <c r="EX55" s="221"/>
      <c r="EY55" s="221"/>
      <c r="EZ55" s="221"/>
      <c r="FA55" s="221"/>
      <c r="FB55" s="221"/>
      <c r="FC55" s="257"/>
      <c r="FD55" s="257"/>
      <c r="FE55" s="123"/>
      <c r="FF55" s="123"/>
      <c r="FG55" s="362"/>
      <c r="FH55" s="55" t="s">
        <v>218</v>
      </c>
      <c r="FI55" s="362" t="s">
        <v>219</v>
      </c>
      <c r="FJ55" s="362"/>
      <c r="FK55" s="47"/>
      <c r="FL55" s="47"/>
      <c r="FM55" s="53"/>
      <c r="FN55" s="53"/>
      <c r="FO55" s="53"/>
      <c r="FP55" s="53"/>
      <c r="FQ55" s="53"/>
      <c r="FR55" s="53"/>
      <c r="FS55" s="53"/>
      <c r="FT55" s="53"/>
      <c r="FU55" s="53"/>
      <c r="FV55" s="53"/>
      <c r="FW55" s="53"/>
      <c r="FX55" s="53"/>
      <c r="FY55" s="362"/>
      <c r="FZ55" s="56"/>
      <c r="GA55" s="56"/>
      <c r="GB55" s="56"/>
      <c r="GC55" s="56"/>
      <c r="GD55" s="56"/>
      <c r="GE55" s="56"/>
      <c r="GF55" s="56"/>
      <c r="GG55" s="56"/>
      <c r="GH55" s="56"/>
      <c r="GI55" s="54"/>
      <c r="GJ55" s="54"/>
      <c r="GK55" s="54"/>
      <c r="GL55" s="54"/>
      <c r="GM55" s="54"/>
      <c r="GN55" s="54"/>
      <c r="GO55" s="54"/>
      <c r="GP55" s="54"/>
      <c r="GQ55" s="54"/>
      <c r="GR55" s="54"/>
      <c r="GS55" s="54"/>
      <c r="GT55" s="54"/>
      <c r="GU55" s="54"/>
      <c r="GV55" s="54"/>
      <c r="GW55" s="54"/>
      <c r="GX55" s="54"/>
      <c r="GY55" s="54"/>
      <c r="GZ55" s="22"/>
      <c r="HA55" s="22"/>
      <c r="HB55" s="22"/>
    </row>
    <row r="56" spans="1:210" s="8" customFormat="1" x14ac:dyDescent="0.75">
      <c r="B56" s="65">
        <v>4</v>
      </c>
      <c r="C56" s="63" t="s">
        <v>106</v>
      </c>
      <c r="D56" s="256"/>
      <c r="E56" s="256"/>
      <c r="F56" s="256"/>
      <c r="G56" s="256"/>
      <c r="H56" s="256"/>
      <c r="I56" s="256"/>
      <c r="J56" s="256"/>
      <c r="K56" s="256"/>
      <c r="L56" s="256"/>
      <c r="M56" s="256"/>
      <c r="N56" s="256"/>
      <c r="O56" s="256"/>
      <c r="P56" s="526"/>
      <c r="Q56" s="526"/>
      <c r="R56" s="256"/>
      <c r="S56" s="527">
        <v>4</v>
      </c>
      <c r="T56" s="528" t="s">
        <v>106</v>
      </c>
      <c r="U56" s="258"/>
      <c r="V56" s="258"/>
      <c r="W56" s="258"/>
      <c r="X56" s="255"/>
      <c r="Y56" s="255"/>
      <c r="Z56" s="255"/>
      <c r="AA56" s="255"/>
      <c r="AB56" s="255"/>
      <c r="AC56" s="255"/>
      <c r="AD56" s="255"/>
      <c r="AE56" s="255"/>
      <c r="AF56" s="255"/>
      <c r="AG56" s="255"/>
      <c r="AH56" s="255"/>
      <c r="AI56" s="255"/>
      <c r="AJ56" s="255"/>
      <c r="AK56" s="255"/>
      <c r="AL56" s="255"/>
      <c r="AM56" s="255"/>
      <c r="AN56" s="255"/>
      <c r="AO56" s="255"/>
      <c r="AP56" s="255"/>
      <c r="AQ56" s="255"/>
      <c r="AR56" s="255"/>
      <c r="AS56" s="255"/>
      <c r="AT56" s="255"/>
      <c r="AU56" s="255"/>
      <c r="AV56" s="255"/>
      <c r="AW56" s="255"/>
      <c r="AX56" s="255"/>
      <c r="AY56" s="255"/>
      <c r="AZ56" s="255"/>
      <c r="BA56" s="255"/>
      <c r="BB56" s="255"/>
      <c r="BC56" s="255"/>
      <c r="BD56" s="255"/>
      <c r="BE56" s="255"/>
      <c r="BF56" s="255"/>
      <c r="BG56" s="255"/>
      <c r="BH56" s="255"/>
      <c r="BI56" s="255"/>
      <c r="BJ56" s="255"/>
      <c r="BK56" s="255"/>
      <c r="BL56" s="255"/>
      <c r="BM56" s="255"/>
      <c r="BN56" s="255"/>
      <c r="BO56" s="255"/>
      <c r="BP56" s="255"/>
      <c r="BQ56" s="255"/>
      <c r="BR56" s="255"/>
      <c r="BS56" s="255"/>
      <c r="BT56" s="255"/>
      <c r="BU56" s="255"/>
      <c r="BV56" s="255"/>
      <c r="BW56" s="255"/>
      <c r="BX56" s="255"/>
      <c r="BY56" s="255"/>
      <c r="BZ56" s="255"/>
      <c r="CA56" s="255"/>
      <c r="CB56" s="255"/>
      <c r="CC56" s="255"/>
      <c r="CD56" s="255"/>
      <c r="CE56" s="255"/>
      <c r="CF56" s="255"/>
      <c r="CG56" s="255"/>
      <c r="CH56" s="255"/>
      <c r="CI56" s="255"/>
      <c r="CJ56" s="255"/>
      <c r="CK56" s="255"/>
      <c r="CL56" s="255"/>
      <c r="CM56" s="255"/>
      <c r="CN56" s="255"/>
      <c r="CO56" s="255"/>
      <c r="CP56" s="255"/>
      <c r="CQ56" s="255"/>
      <c r="CR56" s="255"/>
      <c r="CS56" s="255"/>
      <c r="CT56" s="255"/>
      <c r="CU56" s="255"/>
      <c r="CV56" s="255"/>
      <c r="CW56" s="255"/>
      <c r="CX56" s="255"/>
      <c r="CY56" s="255"/>
      <c r="CZ56" s="255"/>
      <c r="DA56" s="255"/>
      <c r="DB56" s="255"/>
      <c r="DC56" s="255"/>
      <c r="DD56" s="255"/>
      <c r="DE56" s="255"/>
      <c r="DF56" s="255"/>
      <c r="DG56" s="255"/>
      <c r="DH56" s="255"/>
      <c r="DI56" s="255"/>
      <c r="DJ56" s="255"/>
      <c r="DK56" s="255"/>
      <c r="DL56" s="255"/>
      <c r="DM56" s="255"/>
      <c r="DN56" s="255"/>
      <c r="DO56" s="255"/>
      <c r="DP56" s="255"/>
      <c r="DQ56" s="255"/>
      <c r="DR56" s="255"/>
      <c r="DS56" s="255"/>
      <c r="DT56" s="255"/>
      <c r="DU56" s="255"/>
      <c r="DV56" s="255"/>
      <c r="DW56" s="255"/>
      <c r="DX56" s="255"/>
      <c r="DY56" s="255"/>
      <c r="DZ56" s="255"/>
      <c r="EA56" s="255"/>
      <c r="EB56" s="255"/>
      <c r="EC56" s="255"/>
      <c r="ED56" s="255"/>
      <c r="EE56" s="255"/>
      <c r="EF56" s="255"/>
      <c r="EG56" s="255"/>
      <c r="EH56" s="255"/>
      <c r="EI56" s="255"/>
      <c r="EJ56" s="255"/>
      <c r="EK56" s="255"/>
      <c r="EL56" s="255"/>
      <c r="EM56" s="255"/>
      <c r="EN56" s="255"/>
      <c r="EO56" s="255"/>
      <c r="EP56" s="255"/>
      <c r="EQ56" s="255"/>
      <c r="ER56" s="255"/>
      <c r="ES56" s="257"/>
      <c r="ET56" s="255"/>
      <c r="EU56" s="255"/>
      <c r="EV56" s="255"/>
      <c r="EW56" s="257"/>
      <c r="EX56" s="221"/>
      <c r="EY56" s="221"/>
      <c r="EZ56" s="221"/>
      <c r="FA56" s="221"/>
      <c r="FB56" s="221"/>
      <c r="FC56" s="257"/>
      <c r="FD56" s="257"/>
      <c r="FE56" s="123"/>
      <c r="FF56" s="123"/>
      <c r="FG56" s="362"/>
      <c r="FH56" s="55"/>
      <c r="FI56" s="362"/>
      <c r="FJ56" s="362"/>
      <c r="FK56" s="47"/>
      <c r="FL56" s="47"/>
      <c r="FM56" s="53"/>
      <c r="FN56" s="53"/>
      <c r="FO56" s="53"/>
      <c r="FP56" s="53"/>
      <c r="FQ56" s="53"/>
      <c r="FR56" s="53"/>
      <c r="FS56" s="53"/>
      <c r="FT56" s="53"/>
      <c r="FU56" s="53"/>
      <c r="FV56" s="53"/>
      <c r="FW56" s="53"/>
      <c r="FX56" s="53"/>
      <c r="FY56" s="362"/>
      <c r="FZ56" s="56"/>
      <c r="GA56" s="56"/>
      <c r="GB56" s="56"/>
      <c r="GC56" s="56"/>
      <c r="GD56" s="56"/>
      <c r="GE56" s="56"/>
      <c r="GF56" s="56"/>
      <c r="GG56" s="56"/>
      <c r="GH56" s="56"/>
      <c r="GI56" s="54"/>
      <c r="GJ56" s="54"/>
      <c r="GK56" s="54"/>
      <c r="GL56" s="54"/>
      <c r="GM56" s="54"/>
      <c r="GN56" s="54"/>
      <c r="GO56" s="54"/>
      <c r="GP56" s="54"/>
      <c r="GQ56" s="54"/>
      <c r="GR56" s="54"/>
      <c r="GS56" s="54"/>
      <c r="GT56" s="54"/>
      <c r="GU56" s="54"/>
      <c r="GV56" s="54"/>
      <c r="GW56" s="54"/>
      <c r="GX56" s="54"/>
      <c r="GY56" s="54"/>
      <c r="GZ56" s="22"/>
      <c r="HA56" s="22"/>
      <c r="HB56" s="22"/>
    </row>
    <row r="57" spans="1:210" s="8" customFormat="1" x14ac:dyDescent="0.75">
      <c r="B57" s="65">
        <v>5</v>
      </c>
      <c r="C57" s="63" t="s">
        <v>105</v>
      </c>
      <c r="D57" s="256"/>
      <c r="E57" s="256"/>
      <c r="F57" s="256"/>
      <c r="G57" s="256"/>
      <c r="H57" s="256"/>
      <c r="I57" s="256"/>
      <c r="J57" s="256"/>
      <c r="K57" s="256"/>
      <c r="L57" s="256"/>
      <c r="M57" s="256"/>
      <c r="N57" s="256"/>
      <c r="O57" s="256"/>
      <c r="P57" s="526"/>
      <c r="Q57" s="526"/>
      <c r="R57" s="256"/>
      <c r="S57" s="527">
        <v>5</v>
      </c>
      <c r="T57" s="528" t="s">
        <v>105</v>
      </c>
      <c r="U57" s="258"/>
      <c r="V57" s="258"/>
      <c r="W57" s="258"/>
      <c r="X57" s="255"/>
      <c r="Y57" s="255"/>
      <c r="Z57" s="255"/>
      <c r="AA57" s="255"/>
      <c r="AB57" s="255"/>
      <c r="AC57" s="255"/>
      <c r="AD57" s="255"/>
      <c r="AE57" s="255"/>
      <c r="AF57" s="255"/>
      <c r="AG57" s="255"/>
      <c r="AH57" s="255"/>
      <c r="AI57" s="255"/>
      <c r="AJ57" s="255"/>
      <c r="AK57" s="255"/>
      <c r="AL57" s="255"/>
      <c r="AM57" s="255"/>
      <c r="AN57" s="255"/>
      <c r="AO57" s="255"/>
      <c r="AP57" s="255"/>
      <c r="AQ57" s="255"/>
      <c r="AR57" s="255"/>
      <c r="AS57" s="255"/>
      <c r="AT57" s="255"/>
      <c r="AU57" s="255"/>
      <c r="AV57" s="255"/>
      <c r="AW57" s="255"/>
      <c r="AX57" s="255"/>
      <c r="AY57" s="255"/>
      <c r="AZ57" s="255"/>
      <c r="BA57" s="255"/>
      <c r="BB57" s="255"/>
      <c r="BC57" s="255"/>
      <c r="BD57" s="255"/>
      <c r="BE57" s="255"/>
      <c r="BF57" s="255"/>
      <c r="BG57" s="255"/>
      <c r="BH57" s="255"/>
      <c r="BI57" s="255"/>
      <c r="BJ57" s="255"/>
      <c r="BK57" s="255"/>
      <c r="BL57" s="255"/>
      <c r="BM57" s="255"/>
      <c r="BN57" s="255"/>
      <c r="BO57" s="255"/>
      <c r="BP57" s="255"/>
      <c r="BQ57" s="255"/>
      <c r="BR57" s="255"/>
      <c r="BS57" s="255"/>
      <c r="BT57" s="255"/>
      <c r="BU57" s="255"/>
      <c r="BV57" s="255"/>
      <c r="BW57" s="255"/>
      <c r="BX57" s="255"/>
      <c r="BY57" s="255"/>
      <c r="BZ57" s="255"/>
      <c r="CA57" s="255"/>
      <c r="CB57" s="255"/>
      <c r="CC57" s="255"/>
      <c r="CD57" s="255"/>
      <c r="CE57" s="255"/>
      <c r="CF57" s="255"/>
      <c r="CG57" s="255"/>
      <c r="CH57" s="255"/>
      <c r="CI57" s="255"/>
      <c r="CJ57" s="255"/>
      <c r="CK57" s="255"/>
      <c r="CL57" s="255"/>
      <c r="CM57" s="255"/>
      <c r="CN57" s="255"/>
      <c r="CO57" s="255"/>
      <c r="CP57" s="255"/>
      <c r="CQ57" s="255"/>
      <c r="CR57" s="255"/>
      <c r="CS57" s="255"/>
      <c r="CT57" s="255"/>
      <c r="CU57" s="255"/>
      <c r="CV57" s="255"/>
      <c r="CW57" s="255"/>
      <c r="CX57" s="255"/>
      <c r="CY57" s="255"/>
      <c r="CZ57" s="255"/>
      <c r="DA57" s="255"/>
      <c r="DB57" s="255"/>
      <c r="DC57" s="255"/>
      <c r="DD57" s="255"/>
      <c r="DE57" s="255"/>
      <c r="DF57" s="255"/>
      <c r="DG57" s="255"/>
      <c r="DH57" s="255"/>
      <c r="DI57" s="255"/>
      <c r="DJ57" s="255"/>
      <c r="DK57" s="255"/>
      <c r="DL57" s="255"/>
      <c r="DM57" s="255"/>
      <c r="DN57" s="255"/>
      <c r="DO57" s="255"/>
      <c r="DP57" s="255"/>
      <c r="DQ57" s="255"/>
      <c r="DR57" s="255"/>
      <c r="DS57" s="255"/>
      <c r="DT57" s="255"/>
      <c r="DU57" s="255"/>
      <c r="DV57" s="255"/>
      <c r="DW57" s="255"/>
      <c r="DX57" s="255"/>
      <c r="DY57" s="255"/>
      <c r="DZ57" s="255"/>
      <c r="EA57" s="255"/>
      <c r="EB57" s="255"/>
      <c r="EC57" s="255"/>
      <c r="ED57" s="255"/>
      <c r="EE57" s="255"/>
      <c r="EF57" s="255"/>
      <c r="EG57" s="255"/>
      <c r="EH57" s="255"/>
      <c r="EI57" s="255"/>
      <c r="EJ57" s="255"/>
      <c r="EK57" s="255"/>
      <c r="EL57" s="255"/>
      <c r="EM57" s="255"/>
      <c r="EN57" s="255"/>
      <c r="EO57" s="255"/>
      <c r="EP57" s="255"/>
      <c r="EQ57" s="255"/>
      <c r="ER57" s="255"/>
      <c r="ES57" s="257"/>
      <c r="ET57" s="255"/>
      <c r="EU57" s="255"/>
      <c r="EV57" s="255"/>
      <c r="EW57" s="257"/>
      <c r="EX57" s="221"/>
      <c r="EY57" s="221"/>
      <c r="EZ57" s="221"/>
      <c r="FA57" s="221"/>
      <c r="FB57" s="221"/>
      <c r="FC57" s="221"/>
      <c r="FD57" s="221"/>
      <c r="FE57" s="117"/>
      <c r="FF57" s="117"/>
      <c r="FG57" s="53"/>
      <c r="FH57" s="53"/>
      <c r="FI57" s="53"/>
      <c r="FJ57" s="53"/>
      <c r="FK57" s="53"/>
      <c r="FL57" s="53"/>
      <c r="FM57" s="53"/>
      <c r="FN57" s="53"/>
      <c r="FO57" s="53"/>
      <c r="FP57" s="53"/>
      <c r="FQ57" s="53"/>
      <c r="FR57" s="53"/>
      <c r="FS57" s="53"/>
      <c r="FT57" s="53"/>
      <c r="FU57" s="53"/>
      <c r="FV57" s="53"/>
      <c r="FW57" s="53"/>
      <c r="FX57" s="53"/>
      <c r="FY57" s="362"/>
      <c r="FZ57" s="56"/>
      <c r="GA57" s="56"/>
      <c r="GB57" s="56"/>
      <c r="GC57" s="56"/>
      <c r="GD57" s="56"/>
      <c r="GE57" s="56"/>
      <c r="GF57" s="56"/>
      <c r="GG57" s="56"/>
      <c r="GH57" s="56"/>
      <c r="GI57" s="54"/>
      <c r="GJ57" s="54"/>
      <c r="GK57" s="54"/>
      <c r="GL57" s="54"/>
      <c r="GM57" s="54"/>
      <c r="GN57" s="54"/>
      <c r="GO57" s="54"/>
      <c r="GP57" s="54"/>
      <c r="GQ57" s="54"/>
      <c r="GR57" s="54"/>
      <c r="GS57" s="54"/>
      <c r="GT57" s="54"/>
      <c r="GU57" s="54"/>
      <c r="GV57" s="54"/>
      <c r="GW57" s="54"/>
      <c r="GX57" s="54"/>
      <c r="GY57" s="54"/>
      <c r="GZ57" s="22"/>
      <c r="HA57" s="22"/>
      <c r="HB57" s="22"/>
    </row>
    <row r="58" spans="1:210" s="8" customFormat="1" x14ac:dyDescent="0.75">
      <c r="B58" s="65">
        <v>6</v>
      </c>
      <c r="C58" s="63" t="s">
        <v>104</v>
      </c>
      <c r="D58" s="256"/>
      <c r="E58" s="256"/>
      <c r="F58" s="256"/>
      <c r="G58" s="256"/>
      <c r="H58" s="256"/>
      <c r="I58" s="256"/>
      <c r="J58" s="256"/>
      <c r="K58" s="256"/>
      <c r="L58" s="256"/>
      <c r="M58" s="256"/>
      <c r="N58" s="256"/>
      <c r="O58" s="256"/>
      <c r="P58" s="526"/>
      <c r="Q58" s="526"/>
      <c r="R58" s="256"/>
      <c r="S58" s="527">
        <v>6</v>
      </c>
      <c r="T58" s="528" t="s">
        <v>104</v>
      </c>
      <c r="U58" s="258"/>
      <c r="V58" s="258"/>
      <c r="W58" s="258"/>
      <c r="X58" s="255"/>
      <c r="Y58" s="255"/>
      <c r="Z58" s="255"/>
      <c r="AA58" s="255"/>
      <c r="AB58" s="255"/>
      <c r="AC58" s="255"/>
      <c r="AD58" s="255"/>
      <c r="AE58" s="255"/>
      <c r="AF58" s="255"/>
      <c r="AG58" s="255"/>
      <c r="AH58" s="255"/>
      <c r="AI58" s="255"/>
      <c r="AJ58" s="255"/>
      <c r="AK58" s="255"/>
      <c r="AL58" s="255"/>
      <c r="AM58" s="255"/>
      <c r="AN58" s="255"/>
      <c r="AO58" s="255"/>
      <c r="AP58" s="255"/>
      <c r="AQ58" s="255"/>
      <c r="AR58" s="255"/>
      <c r="AS58" s="255"/>
      <c r="AT58" s="255"/>
      <c r="AU58" s="255"/>
      <c r="AV58" s="255"/>
      <c r="AW58" s="255"/>
      <c r="AX58" s="255"/>
      <c r="AY58" s="255"/>
      <c r="AZ58" s="255"/>
      <c r="BA58" s="255"/>
      <c r="BB58" s="255"/>
      <c r="BC58" s="255"/>
      <c r="BD58" s="255"/>
      <c r="BE58" s="255"/>
      <c r="BF58" s="255"/>
      <c r="BG58" s="255"/>
      <c r="BH58" s="255"/>
      <c r="BI58" s="255"/>
      <c r="BJ58" s="255"/>
      <c r="BK58" s="255"/>
      <c r="BL58" s="255"/>
      <c r="BM58" s="255"/>
      <c r="BN58" s="255"/>
      <c r="BO58" s="255"/>
      <c r="BP58" s="255"/>
      <c r="BQ58" s="255"/>
      <c r="BR58" s="255"/>
      <c r="BS58" s="255"/>
      <c r="BT58" s="255"/>
      <c r="BU58" s="255"/>
      <c r="BV58" s="255"/>
      <c r="BW58" s="255"/>
      <c r="BX58" s="255"/>
      <c r="BY58" s="255"/>
      <c r="BZ58" s="255"/>
      <c r="CA58" s="255"/>
      <c r="CB58" s="255"/>
      <c r="CC58" s="255"/>
      <c r="CD58" s="255"/>
      <c r="CE58" s="255"/>
      <c r="CF58" s="255"/>
      <c r="CG58" s="255"/>
      <c r="CH58" s="255"/>
      <c r="CI58" s="255"/>
      <c r="CJ58" s="255"/>
      <c r="CK58" s="255"/>
      <c r="CL58" s="255"/>
      <c r="CM58" s="255"/>
      <c r="CN58" s="255"/>
      <c r="CO58" s="255"/>
      <c r="CP58" s="255"/>
      <c r="CQ58" s="255"/>
      <c r="CR58" s="255"/>
      <c r="CS58" s="255"/>
      <c r="CT58" s="255"/>
      <c r="CU58" s="255"/>
      <c r="CV58" s="255"/>
      <c r="CW58" s="255"/>
      <c r="CX58" s="255"/>
      <c r="CY58" s="255"/>
      <c r="CZ58" s="255"/>
      <c r="DA58" s="255"/>
      <c r="DB58" s="255"/>
      <c r="DC58" s="255"/>
      <c r="DD58" s="255"/>
      <c r="DE58" s="255"/>
      <c r="DF58" s="255"/>
      <c r="DG58" s="255"/>
      <c r="DH58" s="255"/>
      <c r="DI58" s="255"/>
      <c r="DJ58" s="255"/>
      <c r="DK58" s="255"/>
      <c r="DL58" s="255"/>
      <c r="DM58" s="255"/>
      <c r="DN58" s="255"/>
      <c r="DO58" s="255"/>
      <c r="DP58" s="255"/>
      <c r="DQ58" s="255"/>
      <c r="DR58" s="255"/>
      <c r="DS58" s="255"/>
      <c r="DT58" s="255"/>
      <c r="DU58" s="255"/>
      <c r="DV58" s="255"/>
      <c r="DW58" s="255"/>
      <c r="DX58" s="255"/>
      <c r="DY58" s="255"/>
      <c r="DZ58" s="255"/>
      <c r="EA58" s="255"/>
      <c r="EB58" s="255"/>
      <c r="EC58" s="255"/>
      <c r="ED58" s="255"/>
      <c r="EE58" s="255"/>
      <c r="EF58" s="255"/>
      <c r="EG58" s="255"/>
      <c r="EH58" s="255"/>
      <c r="EI58" s="255"/>
      <c r="EJ58" s="255"/>
      <c r="EK58" s="255"/>
      <c r="EL58" s="255"/>
      <c r="EM58" s="255"/>
      <c r="EN58" s="255"/>
      <c r="EO58" s="255"/>
      <c r="EP58" s="255"/>
      <c r="EQ58" s="255"/>
      <c r="ER58" s="255"/>
      <c r="ES58" s="257"/>
      <c r="ET58" s="255"/>
      <c r="EU58" s="255"/>
      <c r="EV58" s="255"/>
      <c r="EW58" s="257"/>
      <c r="EX58" s="221"/>
      <c r="EY58" s="221"/>
      <c r="EZ58" s="221"/>
      <c r="FA58" s="221"/>
      <c r="FB58" s="235"/>
      <c r="FC58" s="235"/>
      <c r="FD58" s="235"/>
      <c r="FE58" s="116"/>
      <c r="FF58" s="116"/>
      <c r="FG58" s="47"/>
      <c r="FH58" s="47"/>
      <c r="FI58" s="47"/>
      <c r="FJ58" s="47"/>
      <c r="FK58" s="47"/>
      <c r="FL58" s="47"/>
      <c r="FM58" s="47"/>
      <c r="FN58" s="47"/>
      <c r="FO58" s="47"/>
      <c r="FP58" s="47"/>
      <c r="FQ58" s="47"/>
      <c r="FR58" s="47"/>
      <c r="FS58" s="47"/>
      <c r="FT58" s="47"/>
      <c r="FU58" s="47"/>
      <c r="FV58" s="47"/>
      <c r="FW58" s="47"/>
      <c r="FX58" s="47"/>
      <c r="FY58" s="362"/>
      <c r="FZ58" s="56"/>
      <c r="GA58" s="56"/>
      <c r="GB58" s="56"/>
      <c r="GC58" s="56"/>
      <c r="GD58" s="56"/>
      <c r="GE58" s="56"/>
      <c r="GF58" s="56"/>
      <c r="GG58" s="56"/>
      <c r="GH58" s="56"/>
      <c r="GI58" s="54"/>
      <c r="GJ58" s="54"/>
      <c r="GK58" s="54"/>
      <c r="GL58" s="54"/>
      <c r="GM58" s="54"/>
      <c r="GN58" s="54"/>
      <c r="GO58" s="54"/>
      <c r="GP58" s="54"/>
      <c r="GQ58" s="54"/>
      <c r="GR58" s="54"/>
      <c r="GS58" s="54"/>
      <c r="GT58" s="54"/>
      <c r="GU58" s="54"/>
      <c r="GV58" s="54"/>
      <c r="GW58" s="54"/>
      <c r="GX58" s="54"/>
      <c r="GY58" s="54"/>
      <c r="GZ58" s="22"/>
      <c r="HA58" s="22"/>
      <c r="HB58" s="22"/>
    </row>
    <row r="59" spans="1:210" s="8" customFormat="1" x14ac:dyDescent="0.75">
      <c r="B59" s="65">
        <v>7</v>
      </c>
      <c r="C59" s="63" t="s">
        <v>102</v>
      </c>
      <c r="D59" s="256"/>
      <c r="E59" s="256"/>
      <c r="F59" s="256"/>
      <c r="G59" s="256"/>
      <c r="H59" s="256"/>
      <c r="I59" s="256"/>
      <c r="J59" s="256"/>
      <c r="K59" s="256"/>
      <c r="L59" s="256"/>
      <c r="M59" s="256"/>
      <c r="N59" s="256"/>
      <c r="O59" s="256"/>
      <c r="P59" s="526"/>
      <c r="Q59" s="526"/>
      <c r="R59" s="256"/>
      <c r="S59" s="527">
        <v>7</v>
      </c>
      <c r="T59" s="528" t="s">
        <v>102</v>
      </c>
      <c r="U59" s="258"/>
      <c r="V59" s="258"/>
      <c r="W59" s="258"/>
      <c r="X59" s="255"/>
      <c r="Y59" s="255"/>
      <c r="Z59" s="255"/>
      <c r="AA59" s="255"/>
      <c r="AB59" s="255"/>
      <c r="AC59" s="255"/>
      <c r="AD59" s="255"/>
      <c r="AE59" s="255"/>
      <c r="AF59" s="255"/>
      <c r="AG59" s="255"/>
      <c r="AH59" s="255"/>
      <c r="AI59" s="255"/>
      <c r="AJ59" s="255"/>
      <c r="AK59" s="255"/>
      <c r="AL59" s="255"/>
      <c r="AM59" s="255"/>
      <c r="AN59" s="255"/>
      <c r="AO59" s="255"/>
      <c r="AP59" s="255"/>
      <c r="AQ59" s="255"/>
      <c r="AR59" s="255"/>
      <c r="AS59" s="255"/>
      <c r="AT59" s="255"/>
      <c r="AU59" s="255"/>
      <c r="AV59" s="255"/>
      <c r="AW59" s="255"/>
      <c r="AX59" s="255"/>
      <c r="AY59" s="255"/>
      <c r="AZ59" s="255"/>
      <c r="BA59" s="255"/>
      <c r="BB59" s="255"/>
      <c r="BC59" s="255"/>
      <c r="BD59" s="255"/>
      <c r="BE59" s="255"/>
      <c r="BF59" s="255"/>
      <c r="BG59" s="255"/>
      <c r="BH59" s="255"/>
      <c r="BI59" s="255"/>
      <c r="BJ59" s="255"/>
      <c r="BK59" s="255"/>
      <c r="BL59" s="255"/>
      <c r="BM59" s="255"/>
      <c r="BN59" s="255"/>
      <c r="BO59" s="255"/>
      <c r="BP59" s="255"/>
      <c r="BQ59" s="255"/>
      <c r="BR59" s="255"/>
      <c r="BS59" s="255"/>
      <c r="BT59" s="255"/>
      <c r="BU59" s="255"/>
      <c r="BV59" s="255"/>
      <c r="BW59" s="255"/>
      <c r="BX59" s="255"/>
      <c r="BY59" s="255"/>
      <c r="BZ59" s="255"/>
      <c r="CA59" s="255"/>
      <c r="CB59" s="255"/>
      <c r="CC59" s="255"/>
      <c r="CD59" s="255"/>
      <c r="CE59" s="255"/>
      <c r="CF59" s="255"/>
      <c r="CG59" s="255"/>
      <c r="CH59" s="255"/>
      <c r="CI59" s="255"/>
      <c r="CJ59" s="255"/>
      <c r="CK59" s="255"/>
      <c r="CL59" s="255"/>
      <c r="CM59" s="255"/>
      <c r="CN59" s="255"/>
      <c r="CO59" s="255"/>
      <c r="CP59" s="255"/>
      <c r="CQ59" s="255"/>
      <c r="CR59" s="255"/>
      <c r="CS59" s="255"/>
      <c r="CT59" s="255"/>
      <c r="CU59" s="255"/>
      <c r="CV59" s="255"/>
      <c r="CW59" s="255"/>
      <c r="CX59" s="255"/>
      <c r="CY59" s="255"/>
      <c r="CZ59" s="255"/>
      <c r="DA59" s="255"/>
      <c r="DB59" s="255"/>
      <c r="DC59" s="255"/>
      <c r="DD59" s="255"/>
      <c r="DE59" s="255"/>
      <c r="DF59" s="255"/>
      <c r="DG59" s="255"/>
      <c r="DH59" s="255"/>
      <c r="DI59" s="255"/>
      <c r="DJ59" s="255"/>
      <c r="DK59" s="255"/>
      <c r="DL59" s="255"/>
      <c r="DM59" s="255"/>
      <c r="DN59" s="255"/>
      <c r="DO59" s="255"/>
      <c r="DP59" s="255"/>
      <c r="DQ59" s="255"/>
      <c r="DR59" s="255"/>
      <c r="DS59" s="255"/>
      <c r="DT59" s="255"/>
      <c r="DU59" s="255"/>
      <c r="DV59" s="255"/>
      <c r="DW59" s="255"/>
      <c r="DX59" s="255"/>
      <c r="DY59" s="255"/>
      <c r="DZ59" s="255"/>
      <c r="EA59" s="255"/>
      <c r="EB59" s="255"/>
      <c r="EC59" s="255"/>
      <c r="ED59" s="255"/>
      <c r="EE59" s="255"/>
      <c r="EF59" s="255"/>
      <c r="EG59" s="255"/>
      <c r="EH59" s="255"/>
      <c r="EI59" s="255"/>
      <c r="EJ59" s="255"/>
      <c r="EK59" s="255"/>
      <c r="EL59" s="255"/>
      <c r="EM59" s="255"/>
      <c r="EN59" s="255"/>
      <c r="EO59" s="255"/>
      <c r="EP59" s="255"/>
      <c r="EQ59" s="255"/>
      <c r="ER59" s="255"/>
      <c r="ES59" s="255"/>
      <c r="ET59" s="255"/>
      <c r="EU59" s="255"/>
      <c r="EV59" s="255"/>
      <c r="EW59" s="255"/>
      <c r="EX59" s="235"/>
      <c r="EY59" s="235"/>
      <c r="EZ59" s="235"/>
      <c r="FA59" s="235"/>
      <c r="FB59" s="235"/>
      <c r="FC59" s="235"/>
      <c r="FD59" s="235"/>
      <c r="FE59" s="116"/>
      <c r="FF59" s="116"/>
      <c r="FG59" s="47"/>
      <c r="FH59" s="47"/>
      <c r="FI59" s="47"/>
      <c r="FJ59" s="47"/>
      <c r="FK59" s="47"/>
      <c r="FL59" s="47"/>
      <c r="FM59" s="47"/>
      <c r="FN59" s="47"/>
      <c r="FO59" s="47"/>
      <c r="FP59" s="47"/>
      <c r="FQ59" s="47"/>
      <c r="FR59" s="47"/>
      <c r="FS59" s="47"/>
      <c r="FT59" s="47"/>
      <c r="FU59" s="47"/>
      <c r="FV59" s="47"/>
      <c r="FW59" s="47"/>
      <c r="FX59" s="47"/>
      <c r="FY59" s="362"/>
      <c r="FZ59" s="56"/>
      <c r="GA59" s="56"/>
      <c r="GB59" s="56"/>
      <c r="GC59" s="56"/>
      <c r="GD59" s="56"/>
      <c r="GE59" s="56"/>
      <c r="GF59" s="56"/>
      <c r="GG59" s="56"/>
      <c r="GH59" s="56"/>
      <c r="GI59" s="54"/>
      <c r="GJ59" s="54"/>
      <c r="GK59" s="54"/>
      <c r="GL59" s="54"/>
      <c r="GM59" s="54"/>
      <c r="GN59" s="54"/>
      <c r="GO59" s="54"/>
      <c r="GP59" s="54"/>
      <c r="GQ59" s="54"/>
      <c r="GR59" s="54"/>
      <c r="GS59" s="54"/>
      <c r="GT59" s="54"/>
      <c r="GU59" s="54"/>
      <c r="GV59" s="54"/>
      <c r="GW59" s="54"/>
      <c r="GX59" s="54"/>
      <c r="GY59" s="54"/>
      <c r="GZ59" s="22"/>
      <c r="HA59" s="22"/>
      <c r="HB59" s="22"/>
    </row>
    <row r="60" spans="1:210" s="8" customFormat="1" x14ac:dyDescent="0.75">
      <c r="B60" s="65">
        <v>8</v>
      </c>
      <c r="C60" s="63" t="s">
        <v>101</v>
      </c>
      <c r="D60" s="256"/>
      <c r="E60" s="256"/>
      <c r="F60" s="256"/>
      <c r="G60" s="256"/>
      <c r="H60" s="256"/>
      <c r="I60" s="256"/>
      <c r="J60" s="256"/>
      <c r="K60" s="256"/>
      <c r="L60" s="256"/>
      <c r="M60" s="256"/>
      <c r="N60" s="256"/>
      <c r="O60" s="256"/>
      <c r="P60" s="526"/>
      <c r="Q60" s="526"/>
      <c r="R60" s="256"/>
      <c r="S60" s="527">
        <v>8</v>
      </c>
      <c r="T60" s="528" t="s">
        <v>101</v>
      </c>
      <c r="U60" s="258"/>
      <c r="V60" s="258"/>
      <c r="W60" s="258"/>
      <c r="X60" s="255"/>
      <c r="Y60" s="255"/>
      <c r="Z60" s="255"/>
      <c r="AA60" s="255"/>
      <c r="AB60" s="255"/>
      <c r="AC60" s="255"/>
      <c r="AD60" s="255"/>
      <c r="AE60" s="255"/>
      <c r="AF60" s="255"/>
      <c r="AG60" s="255"/>
      <c r="AH60" s="255"/>
      <c r="AI60" s="255"/>
      <c r="AJ60" s="255"/>
      <c r="AK60" s="255"/>
      <c r="AL60" s="255"/>
      <c r="AM60" s="255"/>
      <c r="AN60" s="255"/>
      <c r="AO60" s="255"/>
      <c r="AP60" s="255"/>
      <c r="AQ60" s="255"/>
      <c r="AR60" s="255"/>
      <c r="AS60" s="255"/>
      <c r="AT60" s="255"/>
      <c r="AU60" s="255"/>
      <c r="AV60" s="255"/>
      <c r="AW60" s="255"/>
      <c r="AX60" s="255"/>
      <c r="AY60" s="255"/>
      <c r="AZ60" s="255"/>
      <c r="BA60" s="255"/>
      <c r="BB60" s="255"/>
      <c r="BC60" s="255"/>
      <c r="BD60" s="255"/>
      <c r="BE60" s="255"/>
      <c r="BF60" s="255"/>
      <c r="BG60" s="255"/>
      <c r="BH60" s="255"/>
      <c r="BI60" s="255"/>
      <c r="BJ60" s="255"/>
      <c r="BK60" s="255"/>
      <c r="BL60" s="255"/>
      <c r="BM60" s="255"/>
      <c r="BN60" s="255"/>
      <c r="BO60" s="255"/>
      <c r="BP60" s="255"/>
      <c r="BQ60" s="255"/>
      <c r="BR60" s="255"/>
      <c r="BS60" s="255"/>
      <c r="BT60" s="255"/>
      <c r="BU60" s="255"/>
      <c r="BV60" s="255"/>
      <c r="BW60" s="255"/>
      <c r="BX60" s="255"/>
      <c r="BY60" s="255"/>
      <c r="BZ60" s="255"/>
      <c r="CA60" s="255"/>
      <c r="CB60" s="255"/>
      <c r="CC60" s="255"/>
      <c r="CD60" s="255"/>
      <c r="CE60" s="255"/>
      <c r="CF60" s="255"/>
      <c r="CG60" s="255"/>
      <c r="CH60" s="255"/>
      <c r="CI60" s="255"/>
      <c r="CJ60" s="255"/>
      <c r="CK60" s="255"/>
      <c r="CL60" s="255"/>
      <c r="CM60" s="255"/>
      <c r="CN60" s="255"/>
      <c r="CO60" s="255"/>
      <c r="CP60" s="255"/>
      <c r="CQ60" s="255"/>
      <c r="CR60" s="255"/>
      <c r="CS60" s="255"/>
      <c r="CT60" s="255"/>
      <c r="CU60" s="255"/>
      <c r="CV60" s="255"/>
      <c r="CW60" s="255"/>
      <c r="CX60" s="255"/>
      <c r="CY60" s="255"/>
      <c r="CZ60" s="255"/>
      <c r="DA60" s="255"/>
      <c r="DB60" s="255"/>
      <c r="DC60" s="255"/>
      <c r="DD60" s="255"/>
      <c r="DE60" s="255"/>
      <c r="DF60" s="255"/>
      <c r="DG60" s="255"/>
      <c r="DH60" s="255"/>
      <c r="DI60" s="255"/>
      <c r="DJ60" s="255"/>
      <c r="DK60" s="255"/>
      <c r="DL60" s="255"/>
      <c r="DM60" s="255"/>
      <c r="DN60" s="255"/>
      <c r="DO60" s="255"/>
      <c r="DP60" s="255"/>
      <c r="DQ60" s="255"/>
      <c r="DR60" s="255"/>
      <c r="DS60" s="255"/>
      <c r="DT60" s="255"/>
      <c r="DU60" s="255"/>
      <c r="DV60" s="255"/>
      <c r="DW60" s="255"/>
      <c r="DX60" s="255"/>
      <c r="DY60" s="255"/>
      <c r="DZ60" s="255"/>
      <c r="EA60" s="255"/>
      <c r="EB60" s="255"/>
      <c r="EC60" s="255"/>
      <c r="ED60" s="255"/>
      <c r="EE60" s="255"/>
      <c r="EF60" s="255"/>
      <c r="EG60" s="255"/>
      <c r="EH60" s="255"/>
      <c r="EI60" s="255"/>
      <c r="EJ60" s="255"/>
      <c r="EK60" s="255"/>
      <c r="EL60" s="255"/>
      <c r="EM60" s="255"/>
      <c r="EN60" s="255"/>
      <c r="EO60" s="255"/>
      <c r="EP60" s="255"/>
      <c r="EQ60" s="255"/>
      <c r="ER60" s="255"/>
      <c r="ES60" s="255"/>
      <c r="ET60" s="255"/>
      <c r="EU60" s="255"/>
      <c r="EV60" s="255"/>
      <c r="EW60" s="255"/>
      <c r="EX60" s="235"/>
      <c r="EY60" s="235"/>
      <c r="EZ60" s="235"/>
      <c r="FA60" s="235"/>
      <c r="FB60" s="235"/>
      <c r="FC60" s="235"/>
      <c r="FD60" s="235"/>
      <c r="FE60" s="116"/>
      <c r="FF60" s="116"/>
      <c r="FG60" s="47"/>
      <c r="FH60" s="47"/>
      <c r="FI60" s="47"/>
      <c r="FJ60" s="47"/>
      <c r="FK60" s="47"/>
      <c r="FL60" s="47"/>
      <c r="FM60" s="47"/>
      <c r="FN60" s="47"/>
      <c r="FO60" s="47"/>
      <c r="FP60" s="47"/>
      <c r="FQ60" s="47"/>
      <c r="FR60" s="47"/>
      <c r="FS60" s="47"/>
      <c r="FT60" s="47"/>
      <c r="FU60" s="47"/>
      <c r="FV60" s="47"/>
      <c r="FW60" s="47"/>
      <c r="FX60" s="47"/>
      <c r="FY60" s="362"/>
      <c r="FZ60" s="56"/>
      <c r="GA60" s="56"/>
      <c r="GB60" s="56"/>
      <c r="GC60" s="56"/>
      <c r="GD60" s="56"/>
      <c r="GE60" s="56"/>
      <c r="GF60" s="56"/>
      <c r="GG60" s="56"/>
      <c r="GH60" s="56"/>
      <c r="GI60" s="54"/>
      <c r="GJ60" s="54"/>
      <c r="GK60" s="54"/>
      <c r="GL60" s="54"/>
      <c r="GM60" s="54"/>
      <c r="GN60" s="54"/>
      <c r="GO60" s="54"/>
      <c r="GP60" s="54"/>
      <c r="GQ60" s="54"/>
      <c r="GR60" s="54"/>
      <c r="GS60" s="54"/>
      <c r="GT60" s="54"/>
      <c r="GU60" s="54"/>
      <c r="GV60" s="54"/>
      <c r="GW60" s="54"/>
      <c r="GX60" s="54"/>
      <c r="GY60" s="54"/>
      <c r="GZ60" s="22"/>
      <c r="HA60" s="22"/>
      <c r="HB60" s="22"/>
    </row>
    <row r="61" spans="1:210" s="8" customFormat="1" x14ac:dyDescent="0.75">
      <c r="B61" s="65">
        <v>9</v>
      </c>
      <c r="C61" s="63" t="s">
        <v>156</v>
      </c>
      <c r="D61" s="256"/>
      <c r="E61" s="256"/>
      <c r="F61" s="256"/>
      <c r="G61" s="256"/>
      <c r="H61" s="256"/>
      <c r="I61" s="256"/>
      <c r="J61" s="256"/>
      <c r="K61" s="256"/>
      <c r="L61" s="256"/>
      <c r="M61" s="256"/>
      <c r="N61" s="256"/>
      <c r="O61" s="256"/>
      <c r="P61" s="526"/>
      <c r="Q61" s="526"/>
      <c r="R61" s="256"/>
      <c r="S61" s="527">
        <v>9</v>
      </c>
      <c r="T61" s="528" t="s">
        <v>156</v>
      </c>
      <c r="U61" s="258"/>
      <c r="V61" s="258"/>
      <c r="W61" s="258"/>
      <c r="X61" s="255"/>
      <c r="Y61" s="255"/>
      <c r="Z61" s="255"/>
      <c r="AA61" s="255"/>
      <c r="AB61" s="255"/>
      <c r="AC61" s="255"/>
      <c r="AD61" s="255"/>
      <c r="AE61" s="255"/>
      <c r="AF61" s="255"/>
      <c r="AG61" s="255"/>
      <c r="AH61" s="255"/>
      <c r="AI61" s="255"/>
      <c r="AJ61" s="255"/>
      <c r="AK61" s="255"/>
      <c r="AL61" s="255"/>
      <c r="AM61" s="255"/>
      <c r="AN61" s="255"/>
      <c r="AO61" s="255"/>
      <c r="AP61" s="255"/>
      <c r="AQ61" s="255"/>
      <c r="AR61" s="255"/>
      <c r="AS61" s="255"/>
      <c r="AT61" s="255"/>
      <c r="AU61" s="255"/>
      <c r="AV61" s="255"/>
      <c r="AW61" s="255"/>
      <c r="AX61" s="255"/>
      <c r="AY61" s="255"/>
      <c r="AZ61" s="255"/>
      <c r="BA61" s="255"/>
      <c r="BB61" s="255"/>
      <c r="BC61" s="255"/>
      <c r="BD61" s="255"/>
      <c r="BE61" s="255"/>
      <c r="BF61" s="255"/>
      <c r="BG61" s="255"/>
      <c r="BH61" s="255"/>
      <c r="BI61" s="255"/>
      <c r="BJ61" s="255"/>
      <c r="BK61" s="255"/>
      <c r="BL61" s="255"/>
      <c r="BM61" s="255"/>
      <c r="BN61" s="255"/>
      <c r="BO61" s="255"/>
      <c r="BP61" s="255"/>
      <c r="BQ61" s="255"/>
      <c r="BR61" s="255"/>
      <c r="BS61" s="255"/>
      <c r="BT61" s="255"/>
      <c r="BU61" s="255"/>
      <c r="BV61" s="255"/>
      <c r="BW61" s="255"/>
      <c r="BX61" s="255"/>
      <c r="BY61" s="255"/>
      <c r="BZ61" s="255"/>
      <c r="CA61" s="255"/>
      <c r="CB61" s="255"/>
      <c r="CC61" s="255"/>
      <c r="CD61" s="255"/>
      <c r="CE61" s="255"/>
      <c r="CF61" s="255"/>
      <c r="CG61" s="255"/>
      <c r="CH61" s="255"/>
      <c r="CI61" s="255"/>
      <c r="CJ61" s="255"/>
      <c r="CK61" s="255"/>
      <c r="CL61" s="255"/>
      <c r="CM61" s="255"/>
      <c r="CN61" s="255"/>
      <c r="CO61" s="255"/>
      <c r="CP61" s="255"/>
      <c r="CQ61" s="255"/>
      <c r="CR61" s="255"/>
      <c r="CS61" s="255"/>
      <c r="CT61" s="255"/>
      <c r="CU61" s="255"/>
      <c r="CV61" s="255"/>
      <c r="CW61" s="255"/>
      <c r="CX61" s="255"/>
      <c r="CY61" s="255"/>
      <c r="CZ61" s="255"/>
      <c r="DA61" s="255"/>
      <c r="DB61" s="255"/>
      <c r="DC61" s="255"/>
      <c r="DD61" s="255"/>
      <c r="DE61" s="255"/>
      <c r="DF61" s="255"/>
      <c r="DG61" s="255"/>
      <c r="DH61" s="255"/>
      <c r="DI61" s="255"/>
      <c r="DJ61" s="255"/>
      <c r="DK61" s="255"/>
      <c r="DL61" s="255"/>
      <c r="DM61" s="255"/>
      <c r="DN61" s="255"/>
      <c r="DO61" s="255"/>
      <c r="DP61" s="255"/>
      <c r="DQ61" s="255"/>
      <c r="DR61" s="255"/>
      <c r="DS61" s="255"/>
      <c r="DT61" s="255"/>
      <c r="DU61" s="255"/>
      <c r="DV61" s="255"/>
      <c r="DW61" s="255"/>
      <c r="DX61" s="255"/>
      <c r="DY61" s="255"/>
      <c r="DZ61" s="255"/>
      <c r="EA61" s="255"/>
      <c r="EB61" s="255"/>
      <c r="EC61" s="255"/>
      <c r="ED61" s="255"/>
      <c r="EE61" s="255"/>
      <c r="EF61" s="255"/>
      <c r="EG61" s="255"/>
      <c r="EH61" s="255"/>
      <c r="EI61" s="255"/>
      <c r="EJ61" s="255"/>
      <c r="EK61" s="255"/>
      <c r="EL61" s="255"/>
      <c r="EM61" s="255"/>
      <c r="EN61" s="255"/>
      <c r="EO61" s="255"/>
      <c r="EP61" s="255"/>
      <c r="EQ61" s="255"/>
      <c r="ER61" s="255"/>
      <c r="ES61" s="255"/>
      <c r="ET61" s="255"/>
      <c r="EU61" s="255"/>
      <c r="EV61" s="255"/>
      <c r="EW61" s="255"/>
      <c r="EX61" s="235"/>
      <c r="EY61" s="235"/>
      <c r="EZ61" s="235"/>
      <c r="FA61" s="235"/>
      <c r="FB61" s="235"/>
      <c r="FC61" s="235"/>
      <c r="FD61" s="235"/>
      <c r="FE61" s="116"/>
      <c r="FF61" s="116"/>
      <c r="FG61" s="47"/>
      <c r="FH61" s="47"/>
      <c r="FI61" s="47"/>
      <c r="FJ61" s="47"/>
      <c r="FK61" s="47"/>
      <c r="FL61" s="47"/>
      <c r="FM61" s="47"/>
      <c r="FN61" s="47"/>
      <c r="FO61" s="47"/>
      <c r="FP61" s="47"/>
      <c r="FQ61" s="47"/>
      <c r="FR61" s="47"/>
      <c r="FS61" s="47"/>
      <c r="FT61" s="47"/>
      <c r="FU61" s="47"/>
      <c r="FV61" s="47"/>
      <c r="FW61" s="47"/>
      <c r="FX61" s="47"/>
      <c r="FY61" s="362"/>
      <c r="FZ61" s="56"/>
      <c r="GA61" s="56"/>
      <c r="GB61" s="56"/>
      <c r="GC61" s="56"/>
      <c r="GD61" s="56"/>
      <c r="GE61" s="56"/>
      <c r="GF61" s="56"/>
      <c r="GG61" s="56"/>
      <c r="GH61" s="56"/>
      <c r="GI61" s="54"/>
      <c r="GJ61" s="54"/>
      <c r="GK61" s="54"/>
      <c r="GL61" s="54"/>
      <c r="GM61" s="54"/>
      <c r="GN61" s="54"/>
      <c r="GO61" s="54"/>
      <c r="GP61" s="54"/>
      <c r="GQ61" s="54"/>
      <c r="GR61" s="54"/>
      <c r="GS61" s="54"/>
      <c r="GT61" s="54"/>
      <c r="GU61" s="54"/>
      <c r="GV61" s="54"/>
      <c r="GW61" s="54"/>
      <c r="GX61" s="54"/>
      <c r="GY61" s="54"/>
      <c r="GZ61" s="22"/>
      <c r="HA61" s="22"/>
      <c r="HB61" s="22"/>
    </row>
    <row r="62" spans="1:210" s="8" customFormat="1" x14ac:dyDescent="0.75">
      <c r="B62" s="65">
        <v>10</v>
      </c>
      <c r="C62" s="63" t="s">
        <v>98</v>
      </c>
      <c r="D62" s="256"/>
      <c r="E62" s="256"/>
      <c r="F62" s="256"/>
      <c r="G62" s="256"/>
      <c r="H62" s="256"/>
      <c r="I62" s="256"/>
      <c r="J62" s="256"/>
      <c r="K62" s="256"/>
      <c r="L62" s="256"/>
      <c r="M62" s="256"/>
      <c r="N62" s="256"/>
      <c r="O62" s="256"/>
      <c r="P62" s="526"/>
      <c r="Q62" s="526"/>
      <c r="R62" s="256"/>
      <c r="S62" s="527">
        <v>10</v>
      </c>
      <c r="T62" s="528" t="s">
        <v>98</v>
      </c>
      <c r="U62" s="258"/>
      <c r="V62" s="258"/>
      <c r="W62" s="258"/>
      <c r="X62" s="255"/>
      <c r="Y62" s="255"/>
      <c r="Z62" s="255"/>
      <c r="AA62" s="255"/>
      <c r="AB62" s="255"/>
      <c r="AC62" s="255"/>
      <c r="AD62" s="255"/>
      <c r="AE62" s="255"/>
      <c r="AF62" s="255"/>
      <c r="AG62" s="255"/>
      <c r="AH62" s="255"/>
      <c r="AI62" s="255"/>
      <c r="AJ62" s="255"/>
      <c r="AK62" s="255"/>
      <c r="AL62" s="255"/>
      <c r="AM62" s="255"/>
      <c r="AN62" s="255"/>
      <c r="AO62" s="255"/>
      <c r="AP62" s="255"/>
      <c r="AQ62" s="255"/>
      <c r="AR62" s="255"/>
      <c r="AS62" s="255"/>
      <c r="AT62" s="255"/>
      <c r="AU62" s="255"/>
      <c r="AV62" s="255"/>
      <c r="AW62" s="255"/>
      <c r="AX62" s="255"/>
      <c r="AY62" s="255"/>
      <c r="AZ62" s="255"/>
      <c r="BA62" s="255"/>
      <c r="BB62" s="255"/>
      <c r="BC62" s="255"/>
      <c r="BD62" s="255"/>
      <c r="BE62" s="255"/>
      <c r="BF62" s="255"/>
      <c r="BG62" s="255"/>
      <c r="BH62" s="255"/>
      <c r="BI62" s="255"/>
      <c r="BJ62" s="255"/>
      <c r="BK62" s="255"/>
      <c r="BL62" s="255"/>
      <c r="BM62" s="255"/>
      <c r="BN62" s="255"/>
      <c r="BO62" s="255"/>
      <c r="BP62" s="255"/>
      <c r="BQ62" s="255"/>
      <c r="BR62" s="255"/>
      <c r="BS62" s="255"/>
      <c r="BT62" s="255"/>
      <c r="BU62" s="255"/>
      <c r="BV62" s="255"/>
      <c r="BW62" s="255"/>
      <c r="BX62" s="255"/>
      <c r="BY62" s="255"/>
      <c r="BZ62" s="255"/>
      <c r="CA62" s="255"/>
      <c r="CB62" s="255"/>
      <c r="CC62" s="255"/>
      <c r="CD62" s="255"/>
      <c r="CE62" s="255"/>
      <c r="CF62" s="255"/>
      <c r="CG62" s="255"/>
      <c r="CH62" s="255"/>
      <c r="CI62" s="255"/>
      <c r="CJ62" s="255"/>
      <c r="CK62" s="255"/>
      <c r="CL62" s="255"/>
      <c r="CM62" s="255"/>
      <c r="CN62" s="255"/>
      <c r="CO62" s="255"/>
      <c r="CP62" s="255"/>
      <c r="CQ62" s="255"/>
      <c r="CR62" s="255"/>
      <c r="CS62" s="255"/>
      <c r="CT62" s="255"/>
      <c r="CU62" s="255"/>
      <c r="CV62" s="255"/>
      <c r="CW62" s="255"/>
      <c r="CX62" s="255"/>
      <c r="CY62" s="255"/>
      <c r="CZ62" s="255"/>
      <c r="DA62" s="255"/>
      <c r="DB62" s="255"/>
      <c r="DC62" s="255"/>
      <c r="DD62" s="255"/>
      <c r="DE62" s="255"/>
      <c r="DF62" s="255"/>
      <c r="DG62" s="255"/>
      <c r="DH62" s="255"/>
      <c r="DI62" s="255"/>
      <c r="DJ62" s="255"/>
      <c r="DK62" s="255"/>
      <c r="DL62" s="255"/>
      <c r="DM62" s="255"/>
      <c r="DN62" s="255"/>
      <c r="DO62" s="255"/>
      <c r="DP62" s="255"/>
      <c r="DQ62" s="255"/>
      <c r="DR62" s="255"/>
      <c r="DS62" s="255"/>
      <c r="DT62" s="255"/>
      <c r="DU62" s="255"/>
      <c r="DV62" s="255"/>
      <c r="DW62" s="255"/>
      <c r="DX62" s="255"/>
      <c r="DY62" s="255"/>
      <c r="DZ62" s="255"/>
      <c r="EA62" s="255"/>
      <c r="EB62" s="255"/>
      <c r="EC62" s="255"/>
      <c r="ED62" s="255"/>
      <c r="EE62" s="255"/>
      <c r="EF62" s="255"/>
      <c r="EG62" s="255"/>
      <c r="EH62" s="255"/>
      <c r="EI62" s="255"/>
      <c r="EJ62" s="255"/>
      <c r="EK62" s="255"/>
      <c r="EL62" s="255"/>
      <c r="EM62" s="255"/>
      <c r="EN62" s="255"/>
      <c r="EO62" s="255"/>
      <c r="EP62" s="255"/>
      <c r="EQ62" s="255"/>
      <c r="ER62" s="255"/>
      <c r="ES62" s="255"/>
      <c r="ET62" s="255"/>
      <c r="EU62" s="255"/>
      <c r="EV62" s="255"/>
      <c r="EW62" s="255"/>
      <c r="EX62" s="235"/>
      <c r="EY62" s="235"/>
      <c r="EZ62" s="235"/>
      <c r="FA62" s="235"/>
      <c r="FB62" s="235"/>
      <c r="FC62" s="235"/>
      <c r="FD62" s="235"/>
      <c r="FE62" s="116"/>
      <c r="FF62" s="116"/>
      <c r="FG62" s="47"/>
      <c r="FH62" s="47"/>
      <c r="FI62" s="47"/>
      <c r="FJ62" s="47"/>
      <c r="FK62" s="47"/>
      <c r="FL62" s="47"/>
      <c r="FM62" s="47"/>
      <c r="FN62" s="47"/>
      <c r="FO62" s="47"/>
      <c r="FP62" s="47"/>
      <c r="FQ62" s="47"/>
      <c r="FR62" s="47"/>
      <c r="FS62" s="47"/>
      <c r="FT62" s="47"/>
      <c r="FU62" s="47"/>
      <c r="FV62" s="47"/>
      <c r="FW62" s="47"/>
      <c r="FX62" s="47"/>
      <c r="FY62" s="362"/>
      <c r="FZ62" s="56"/>
      <c r="GA62" s="56"/>
      <c r="GB62" s="56"/>
      <c r="GC62" s="56"/>
      <c r="GD62" s="56"/>
      <c r="GE62" s="56"/>
      <c r="GF62" s="56"/>
      <c r="GG62" s="56"/>
      <c r="GH62" s="56"/>
      <c r="GI62" s="54"/>
      <c r="GJ62" s="54"/>
      <c r="GK62" s="54"/>
      <c r="GL62" s="54"/>
      <c r="GM62" s="54"/>
      <c r="GN62" s="54"/>
      <c r="GO62" s="54"/>
      <c r="GP62" s="54"/>
      <c r="GQ62" s="54"/>
      <c r="GR62" s="54"/>
      <c r="GS62" s="54"/>
      <c r="GT62" s="54"/>
      <c r="GU62" s="54"/>
      <c r="GV62" s="54"/>
      <c r="GW62" s="54"/>
      <c r="GX62" s="54"/>
      <c r="GY62" s="54"/>
      <c r="GZ62" s="22"/>
      <c r="HA62" s="22"/>
      <c r="HB62" s="22"/>
    </row>
    <row r="63" spans="1:210" s="8" customFormat="1" x14ac:dyDescent="0.75">
      <c r="B63" s="64"/>
      <c r="C63" s="64"/>
      <c r="D63" s="256"/>
      <c r="E63" s="256"/>
      <c r="F63" s="256"/>
      <c r="G63" s="256"/>
      <c r="H63" s="256"/>
      <c r="I63" s="256"/>
      <c r="J63" s="256"/>
      <c r="K63" s="256"/>
      <c r="L63" s="256"/>
      <c r="M63" s="256"/>
      <c r="N63" s="256"/>
      <c r="O63" s="256"/>
      <c r="P63" s="256"/>
      <c r="Q63" s="256"/>
      <c r="R63" s="256"/>
      <c r="S63" s="256"/>
      <c r="T63" s="256"/>
      <c r="U63" s="255"/>
      <c r="V63" s="255"/>
      <c r="W63" s="255"/>
      <c r="X63" s="255"/>
      <c r="Y63" s="255"/>
      <c r="Z63" s="255"/>
      <c r="AA63" s="255"/>
      <c r="AB63" s="255"/>
      <c r="AC63" s="255"/>
      <c r="AD63" s="255"/>
      <c r="AE63" s="255"/>
      <c r="AF63" s="255"/>
      <c r="AG63" s="255"/>
      <c r="AH63" s="255"/>
      <c r="AI63" s="255"/>
      <c r="AJ63" s="255"/>
      <c r="AK63" s="255"/>
      <c r="AL63" s="255"/>
      <c r="AM63" s="255"/>
      <c r="AN63" s="255"/>
      <c r="AO63" s="255"/>
      <c r="AP63" s="255"/>
      <c r="AQ63" s="255"/>
      <c r="AR63" s="255"/>
      <c r="AS63" s="255"/>
      <c r="AT63" s="255"/>
      <c r="AU63" s="255"/>
      <c r="AV63" s="255"/>
      <c r="AW63" s="255"/>
      <c r="AX63" s="255"/>
      <c r="AY63" s="255"/>
      <c r="AZ63" s="255"/>
      <c r="BA63" s="255"/>
      <c r="BB63" s="255"/>
      <c r="BC63" s="255"/>
      <c r="BD63" s="255"/>
      <c r="BE63" s="255"/>
      <c r="BF63" s="255"/>
      <c r="BG63" s="255"/>
      <c r="BH63" s="255"/>
      <c r="BI63" s="255"/>
      <c r="BJ63" s="255"/>
      <c r="BK63" s="255"/>
      <c r="BL63" s="255"/>
      <c r="BM63" s="255"/>
      <c r="BN63" s="255"/>
      <c r="BO63" s="255"/>
      <c r="BP63" s="255"/>
      <c r="BQ63" s="255"/>
      <c r="BR63" s="255"/>
      <c r="BS63" s="255"/>
      <c r="BT63" s="255"/>
      <c r="BU63" s="255"/>
      <c r="BV63" s="255"/>
      <c r="BW63" s="255"/>
      <c r="BX63" s="255"/>
      <c r="BY63" s="255"/>
      <c r="BZ63" s="255"/>
      <c r="CA63" s="255"/>
      <c r="CB63" s="255"/>
      <c r="CC63" s="255"/>
      <c r="CD63" s="255"/>
      <c r="CE63" s="255"/>
      <c r="CF63" s="255"/>
      <c r="CG63" s="255"/>
      <c r="CH63" s="255"/>
      <c r="CI63" s="255"/>
      <c r="CJ63" s="255"/>
      <c r="CK63" s="255"/>
      <c r="CL63" s="255"/>
      <c r="CM63" s="255"/>
      <c r="CN63" s="255"/>
      <c r="CO63" s="255"/>
      <c r="CP63" s="255"/>
      <c r="CQ63" s="255"/>
      <c r="CR63" s="255"/>
      <c r="CS63" s="255"/>
      <c r="CT63" s="255"/>
      <c r="CU63" s="255"/>
      <c r="CV63" s="255"/>
      <c r="CW63" s="255"/>
      <c r="CX63" s="255"/>
      <c r="CY63" s="255"/>
      <c r="CZ63" s="255"/>
      <c r="DA63" s="255"/>
      <c r="DB63" s="255"/>
      <c r="DC63" s="255"/>
      <c r="DD63" s="255"/>
      <c r="DE63" s="255"/>
      <c r="DF63" s="255"/>
      <c r="DG63" s="255"/>
      <c r="DH63" s="255"/>
      <c r="DI63" s="255"/>
      <c r="DJ63" s="255"/>
      <c r="DK63" s="255"/>
      <c r="DL63" s="255"/>
      <c r="DM63" s="255"/>
      <c r="DN63" s="255"/>
      <c r="DO63" s="255"/>
      <c r="DP63" s="255"/>
      <c r="DQ63" s="255"/>
      <c r="DR63" s="255"/>
      <c r="DS63" s="255"/>
      <c r="DT63" s="255"/>
      <c r="DU63" s="255"/>
      <c r="DV63" s="255"/>
      <c r="DW63" s="255"/>
      <c r="DX63" s="255"/>
      <c r="DY63" s="255"/>
      <c r="DZ63" s="255"/>
      <c r="EA63" s="255"/>
      <c r="EB63" s="255"/>
      <c r="EC63" s="255"/>
      <c r="ED63" s="255"/>
      <c r="EE63" s="255"/>
      <c r="EF63" s="255"/>
      <c r="EG63" s="255"/>
      <c r="EH63" s="255"/>
      <c r="EI63" s="255"/>
      <c r="EJ63" s="255"/>
      <c r="EK63" s="255"/>
      <c r="EL63" s="255"/>
      <c r="EM63" s="255"/>
      <c r="EN63" s="255"/>
      <c r="EO63" s="255"/>
      <c r="EP63" s="255"/>
      <c r="EQ63" s="255"/>
      <c r="ER63" s="255"/>
      <c r="ES63" s="255"/>
      <c r="ET63" s="255"/>
      <c r="EU63" s="255"/>
      <c r="EV63" s="255"/>
      <c r="EW63" s="255"/>
      <c r="EX63" s="235"/>
      <c r="EY63" s="235"/>
      <c r="EZ63" s="235"/>
      <c r="FA63" s="235"/>
      <c r="FB63" s="235"/>
      <c r="FC63" s="235"/>
      <c r="FD63" s="235"/>
      <c r="FE63" s="116"/>
      <c r="FF63" s="116"/>
      <c r="FG63" s="47"/>
      <c r="FH63" s="47"/>
      <c r="FI63" s="47"/>
      <c r="FJ63" s="47"/>
      <c r="FK63" s="47"/>
      <c r="FL63" s="47"/>
      <c r="FM63" s="47"/>
      <c r="FN63" s="47"/>
      <c r="FO63" s="47"/>
      <c r="FP63" s="47"/>
      <c r="FQ63" s="47"/>
      <c r="FR63" s="47"/>
      <c r="FS63" s="47"/>
      <c r="FT63" s="47"/>
      <c r="FU63" s="47"/>
      <c r="FV63" s="47"/>
      <c r="FW63" s="47"/>
      <c r="FX63" s="47"/>
      <c r="FY63" s="362"/>
      <c r="FZ63" s="56"/>
      <c r="GA63" s="56"/>
      <c r="GB63" s="56"/>
      <c r="GC63" s="56"/>
      <c r="GD63" s="56"/>
      <c r="GE63" s="56"/>
      <c r="GF63" s="56"/>
      <c r="GG63" s="56"/>
      <c r="GH63" s="56"/>
      <c r="GI63" s="54"/>
      <c r="GJ63" s="54"/>
      <c r="GK63" s="54"/>
      <c r="GL63" s="54"/>
      <c r="GM63" s="54"/>
      <c r="GN63" s="54"/>
      <c r="GO63" s="54"/>
      <c r="GP63" s="54"/>
      <c r="GQ63" s="54"/>
      <c r="GR63" s="54"/>
      <c r="GS63" s="54"/>
      <c r="GT63" s="54"/>
      <c r="GU63" s="54"/>
      <c r="GV63" s="54"/>
      <c r="GW63" s="54"/>
      <c r="GX63" s="54"/>
      <c r="GY63" s="54"/>
      <c r="GZ63" s="22"/>
      <c r="HA63" s="22"/>
      <c r="HB63" s="22"/>
    </row>
    <row r="64" spans="1:210" s="8" customFormat="1" x14ac:dyDescent="0.75">
      <c r="B64" s="64"/>
      <c r="C64" s="64"/>
      <c r="D64" s="256"/>
      <c r="E64" s="256"/>
      <c r="F64" s="256"/>
      <c r="G64" s="256"/>
      <c r="H64" s="256"/>
      <c r="I64" s="256"/>
      <c r="J64" s="256"/>
      <c r="K64" s="256"/>
      <c r="L64" s="256"/>
      <c r="M64" s="256"/>
      <c r="N64" s="256"/>
      <c r="O64" s="256"/>
      <c r="P64" s="256"/>
      <c r="Q64" s="256"/>
      <c r="R64" s="256"/>
      <c r="S64" s="256"/>
      <c r="T64" s="256"/>
      <c r="U64" s="255"/>
      <c r="V64" s="255"/>
      <c r="W64" s="255"/>
      <c r="X64" s="255"/>
      <c r="Y64" s="255"/>
      <c r="Z64" s="255"/>
      <c r="AA64" s="255"/>
      <c r="AB64" s="255"/>
      <c r="AC64" s="255"/>
      <c r="AD64" s="255"/>
      <c r="AE64" s="255"/>
      <c r="AF64" s="255"/>
      <c r="AG64" s="255"/>
      <c r="AH64" s="255"/>
      <c r="AI64" s="255"/>
      <c r="AJ64" s="255"/>
      <c r="AK64" s="255"/>
      <c r="AL64" s="255"/>
      <c r="AM64" s="255"/>
      <c r="AN64" s="255"/>
      <c r="AO64" s="255"/>
      <c r="AP64" s="255"/>
      <c r="AQ64" s="255"/>
      <c r="AR64" s="255"/>
      <c r="AS64" s="255"/>
      <c r="AT64" s="255"/>
      <c r="AU64" s="255"/>
      <c r="AV64" s="255"/>
      <c r="AW64" s="255"/>
      <c r="AX64" s="255"/>
      <c r="AY64" s="255"/>
      <c r="AZ64" s="255"/>
      <c r="BA64" s="255"/>
      <c r="BB64" s="255"/>
      <c r="BC64" s="255"/>
      <c r="BD64" s="255"/>
      <c r="BE64" s="255"/>
      <c r="BF64" s="255"/>
      <c r="BG64" s="255"/>
      <c r="BH64" s="255"/>
      <c r="BI64" s="255"/>
      <c r="BJ64" s="255"/>
      <c r="BK64" s="255"/>
      <c r="BL64" s="255"/>
      <c r="BM64" s="255"/>
      <c r="BN64" s="255"/>
      <c r="BO64" s="255"/>
      <c r="BP64" s="255"/>
      <c r="BQ64" s="255"/>
      <c r="BR64" s="255"/>
      <c r="BS64" s="255"/>
      <c r="BT64" s="255"/>
      <c r="BU64" s="255"/>
      <c r="BV64" s="255"/>
      <c r="BW64" s="255"/>
      <c r="BX64" s="255"/>
      <c r="BY64" s="255"/>
      <c r="BZ64" s="255"/>
      <c r="CA64" s="255"/>
      <c r="CB64" s="255"/>
      <c r="CC64" s="255"/>
      <c r="CD64" s="255"/>
      <c r="CE64" s="255"/>
      <c r="CF64" s="255"/>
      <c r="CG64" s="255"/>
      <c r="CH64" s="255"/>
      <c r="CI64" s="255"/>
      <c r="CJ64" s="255"/>
      <c r="CK64" s="255"/>
      <c r="CL64" s="255"/>
      <c r="CM64" s="255"/>
      <c r="CN64" s="255"/>
      <c r="CO64" s="255"/>
      <c r="CP64" s="255"/>
      <c r="CQ64" s="255"/>
      <c r="CR64" s="255"/>
      <c r="CS64" s="255"/>
      <c r="CT64" s="255"/>
      <c r="CU64" s="255"/>
      <c r="CV64" s="255"/>
      <c r="CW64" s="255"/>
      <c r="CX64" s="255"/>
      <c r="CY64" s="255"/>
      <c r="CZ64" s="255"/>
      <c r="DA64" s="255"/>
      <c r="DB64" s="255"/>
      <c r="DC64" s="255"/>
      <c r="DD64" s="255"/>
      <c r="DE64" s="255"/>
      <c r="DF64" s="255"/>
      <c r="DG64" s="255"/>
      <c r="DH64" s="255"/>
      <c r="DI64" s="255"/>
      <c r="DJ64" s="255"/>
      <c r="DK64" s="255"/>
      <c r="DL64" s="255"/>
      <c r="DM64" s="255"/>
      <c r="DN64" s="255"/>
      <c r="DO64" s="255"/>
      <c r="DP64" s="255"/>
      <c r="DQ64" s="255"/>
      <c r="DR64" s="255"/>
      <c r="DS64" s="255"/>
      <c r="DT64" s="255"/>
      <c r="DU64" s="255"/>
      <c r="DV64" s="255"/>
      <c r="DW64" s="255"/>
      <c r="DX64" s="255"/>
      <c r="DY64" s="255"/>
      <c r="DZ64" s="255"/>
      <c r="EA64" s="255"/>
      <c r="EB64" s="255"/>
      <c r="EC64" s="255"/>
      <c r="ED64" s="255"/>
      <c r="EE64" s="255"/>
      <c r="EF64" s="255"/>
      <c r="EG64" s="255"/>
      <c r="EH64" s="255"/>
      <c r="EI64" s="255"/>
      <c r="EJ64" s="255"/>
      <c r="EK64" s="255"/>
      <c r="EL64" s="255"/>
      <c r="EM64" s="255"/>
      <c r="EN64" s="255"/>
      <c r="EO64" s="255"/>
      <c r="EP64" s="255"/>
      <c r="EQ64" s="255"/>
      <c r="ER64" s="255"/>
      <c r="ES64" s="255"/>
      <c r="ET64" s="255"/>
      <c r="EU64" s="255"/>
      <c r="EV64" s="255"/>
      <c r="EW64" s="255"/>
      <c r="EX64" s="235"/>
      <c r="EY64" s="235"/>
      <c r="EZ64" s="235"/>
      <c r="FA64" s="235"/>
      <c r="FB64" s="235"/>
      <c r="FC64" s="235"/>
      <c r="FD64" s="235"/>
      <c r="FE64" s="116"/>
      <c r="FF64" s="116"/>
      <c r="FG64" s="47"/>
      <c r="FH64" s="47"/>
      <c r="FI64" s="47"/>
      <c r="FJ64" s="47"/>
      <c r="FK64" s="47"/>
      <c r="FL64" s="47"/>
      <c r="FM64" s="47"/>
      <c r="FN64" s="47"/>
      <c r="FO64" s="47"/>
      <c r="FP64" s="47"/>
      <c r="FQ64" s="47"/>
      <c r="FR64" s="47"/>
      <c r="FS64" s="47"/>
      <c r="FT64" s="47"/>
      <c r="FU64" s="47"/>
      <c r="FV64" s="47"/>
      <c r="FW64" s="47"/>
      <c r="FX64" s="47"/>
      <c r="FY64" s="362"/>
      <c r="FZ64" s="56"/>
      <c r="GA64" s="56"/>
      <c r="GB64" s="56"/>
      <c r="GC64" s="56"/>
      <c r="GD64" s="56"/>
      <c r="GE64" s="56"/>
      <c r="GF64" s="56"/>
      <c r="GG64" s="56"/>
      <c r="GH64" s="56"/>
      <c r="GI64" s="54"/>
      <c r="GJ64" s="54"/>
      <c r="GK64" s="54"/>
      <c r="GL64" s="54"/>
      <c r="GM64" s="54"/>
      <c r="GN64" s="54"/>
      <c r="GO64" s="54"/>
      <c r="GP64" s="54"/>
      <c r="GQ64" s="54"/>
      <c r="GR64" s="54"/>
      <c r="GS64" s="54"/>
      <c r="GT64" s="54"/>
      <c r="GU64" s="54"/>
      <c r="GV64" s="54"/>
      <c r="GW64" s="54"/>
      <c r="GX64" s="54"/>
      <c r="GY64" s="54"/>
      <c r="GZ64" s="22"/>
      <c r="HA64" s="22"/>
      <c r="HB64" s="22"/>
    </row>
    <row r="65" spans="2:210" s="8" customFormat="1" x14ac:dyDescent="0.75">
      <c r="B65" s="64"/>
      <c r="C65" s="64"/>
      <c r="D65" s="256"/>
      <c r="E65" s="256"/>
      <c r="F65" s="256"/>
      <c r="G65" s="256"/>
      <c r="H65" s="256"/>
      <c r="I65" s="256"/>
      <c r="J65" s="256"/>
      <c r="K65" s="256"/>
      <c r="L65" s="256"/>
      <c r="M65" s="256"/>
      <c r="N65" s="256"/>
      <c r="O65" s="256"/>
      <c r="P65" s="256"/>
      <c r="Q65" s="256"/>
      <c r="R65" s="256"/>
      <c r="S65" s="256"/>
      <c r="T65" s="256"/>
      <c r="U65" s="255"/>
      <c r="V65" s="255"/>
      <c r="W65" s="255"/>
      <c r="X65" s="255"/>
      <c r="Y65" s="255"/>
      <c r="Z65" s="255"/>
      <c r="AA65" s="255"/>
      <c r="AB65" s="255"/>
      <c r="AC65" s="255"/>
      <c r="AD65" s="255"/>
      <c r="AE65" s="255"/>
      <c r="AF65" s="255"/>
      <c r="AG65" s="255"/>
      <c r="AH65" s="255"/>
      <c r="AI65" s="255"/>
      <c r="AJ65" s="255"/>
      <c r="AK65" s="255"/>
      <c r="AL65" s="255"/>
      <c r="AM65" s="255"/>
      <c r="AN65" s="255"/>
      <c r="AO65" s="255"/>
      <c r="AP65" s="255"/>
      <c r="AQ65" s="255"/>
      <c r="AR65" s="255"/>
      <c r="AS65" s="255"/>
      <c r="AT65" s="255"/>
      <c r="AU65" s="255"/>
      <c r="AV65" s="255"/>
      <c r="AW65" s="255"/>
      <c r="AX65" s="255"/>
      <c r="AY65" s="255"/>
      <c r="AZ65" s="255"/>
      <c r="BA65" s="255"/>
      <c r="BB65" s="255"/>
      <c r="BC65" s="255"/>
      <c r="BD65" s="255"/>
      <c r="BE65" s="255"/>
      <c r="BF65" s="255"/>
      <c r="BG65" s="255"/>
      <c r="BH65" s="255"/>
      <c r="BI65" s="255"/>
      <c r="BJ65" s="255"/>
      <c r="BK65" s="255"/>
      <c r="BL65" s="255"/>
      <c r="BM65" s="255"/>
      <c r="BN65" s="255"/>
      <c r="BO65" s="255"/>
      <c r="BP65" s="255"/>
      <c r="BQ65" s="255"/>
      <c r="BR65" s="255"/>
      <c r="BS65" s="255"/>
      <c r="BT65" s="255"/>
      <c r="BU65" s="255"/>
      <c r="BV65" s="255"/>
      <c r="BW65" s="255"/>
      <c r="BX65" s="255"/>
      <c r="BY65" s="255"/>
      <c r="BZ65" s="255"/>
      <c r="CA65" s="255"/>
      <c r="CB65" s="255"/>
      <c r="CC65" s="255"/>
      <c r="CD65" s="255"/>
      <c r="CE65" s="255"/>
      <c r="CF65" s="255"/>
      <c r="CG65" s="255"/>
      <c r="CH65" s="255"/>
      <c r="CI65" s="255"/>
      <c r="CJ65" s="255"/>
      <c r="CK65" s="255"/>
      <c r="CL65" s="255"/>
      <c r="CM65" s="255"/>
      <c r="CN65" s="255"/>
      <c r="CO65" s="255"/>
      <c r="CP65" s="255"/>
      <c r="CQ65" s="255"/>
      <c r="CR65" s="255"/>
      <c r="CS65" s="255"/>
      <c r="CT65" s="255"/>
      <c r="CU65" s="255"/>
      <c r="CV65" s="255"/>
      <c r="CW65" s="255"/>
      <c r="CX65" s="255"/>
      <c r="CY65" s="255"/>
      <c r="CZ65" s="255"/>
      <c r="DA65" s="255"/>
      <c r="DB65" s="255"/>
      <c r="DC65" s="255"/>
      <c r="DD65" s="255"/>
      <c r="DE65" s="255"/>
      <c r="DF65" s="255"/>
      <c r="DG65" s="255"/>
      <c r="DH65" s="255"/>
      <c r="DI65" s="255"/>
      <c r="DJ65" s="255"/>
      <c r="DK65" s="255"/>
      <c r="DL65" s="255"/>
      <c r="DM65" s="255"/>
      <c r="DN65" s="255"/>
      <c r="DO65" s="255"/>
      <c r="DP65" s="255"/>
      <c r="DQ65" s="255"/>
      <c r="DR65" s="255"/>
      <c r="DS65" s="255"/>
      <c r="DT65" s="255"/>
      <c r="DU65" s="255"/>
      <c r="DV65" s="255"/>
      <c r="DW65" s="255"/>
      <c r="DX65" s="255"/>
      <c r="DY65" s="255"/>
      <c r="DZ65" s="255"/>
      <c r="EA65" s="255"/>
      <c r="EB65" s="255"/>
      <c r="EC65" s="255"/>
      <c r="ED65" s="255"/>
      <c r="EE65" s="255"/>
      <c r="EF65" s="255"/>
      <c r="EG65" s="255"/>
      <c r="EH65" s="255"/>
      <c r="EI65" s="255"/>
      <c r="EJ65" s="255"/>
      <c r="EK65" s="255"/>
      <c r="EL65" s="255"/>
      <c r="EM65" s="255"/>
      <c r="EN65" s="255"/>
      <c r="EO65" s="255"/>
      <c r="EP65" s="255"/>
      <c r="EQ65" s="255"/>
      <c r="ER65" s="255"/>
      <c r="ES65" s="255"/>
      <c r="ET65" s="255"/>
      <c r="EU65" s="255"/>
      <c r="EV65" s="255"/>
      <c r="EW65" s="255"/>
      <c r="EX65" s="235"/>
      <c r="EY65" s="235"/>
      <c r="EZ65" s="235"/>
      <c r="FA65" s="235"/>
      <c r="FB65" s="235"/>
      <c r="FC65" s="235"/>
      <c r="FD65" s="235"/>
      <c r="FE65" s="116"/>
      <c r="FF65" s="116"/>
      <c r="FG65" s="47"/>
      <c r="FH65" s="47"/>
      <c r="FI65" s="47"/>
      <c r="FJ65" s="47"/>
      <c r="FK65" s="47"/>
      <c r="FL65" s="47"/>
      <c r="FM65" s="47"/>
      <c r="FN65" s="47"/>
      <c r="FO65" s="47"/>
      <c r="FP65" s="47"/>
      <c r="FQ65" s="47"/>
      <c r="FR65" s="47"/>
      <c r="FS65" s="47"/>
      <c r="FT65" s="47"/>
      <c r="FU65" s="47"/>
      <c r="FV65" s="47"/>
      <c r="FW65" s="47"/>
      <c r="FX65" s="47"/>
      <c r="FY65" s="362"/>
      <c r="FZ65" s="56"/>
      <c r="GA65" s="56"/>
      <c r="GB65" s="56"/>
      <c r="GC65" s="56"/>
      <c r="GD65" s="56"/>
      <c r="GE65" s="56"/>
      <c r="GF65" s="56"/>
      <c r="GG65" s="56"/>
      <c r="GH65" s="56"/>
      <c r="GI65" s="54"/>
      <c r="GJ65" s="54"/>
      <c r="GK65" s="54"/>
      <c r="GL65" s="54"/>
      <c r="GM65" s="54"/>
      <c r="GN65" s="54"/>
      <c r="GO65" s="54"/>
      <c r="GP65" s="54"/>
      <c r="GQ65" s="54"/>
      <c r="GR65" s="54"/>
      <c r="GS65" s="54"/>
      <c r="GT65" s="54"/>
      <c r="GU65" s="54"/>
      <c r="GV65" s="54"/>
      <c r="GW65" s="54"/>
      <c r="GX65" s="54"/>
      <c r="GY65" s="54"/>
      <c r="GZ65" s="22"/>
      <c r="HA65" s="22"/>
      <c r="HB65" s="22"/>
    </row>
    <row r="66" spans="2:210" s="8" customFormat="1" x14ac:dyDescent="0.75">
      <c r="B66" s="108"/>
      <c r="C66" s="108"/>
      <c r="D66" s="260"/>
      <c r="E66" s="260"/>
      <c r="F66" s="260"/>
      <c r="G66" s="260"/>
      <c r="H66" s="260"/>
      <c r="I66" s="260"/>
      <c r="J66" s="260"/>
      <c r="K66" s="260"/>
      <c r="L66" s="260"/>
      <c r="M66" s="260"/>
      <c r="N66" s="260"/>
      <c r="O66" s="260"/>
      <c r="P66" s="260"/>
      <c r="Q66" s="260"/>
      <c r="R66" s="260"/>
      <c r="S66" s="260"/>
      <c r="T66" s="260"/>
      <c r="U66" s="259"/>
      <c r="V66" s="259"/>
      <c r="W66" s="259"/>
      <c r="X66" s="259"/>
      <c r="Y66" s="259"/>
      <c r="Z66" s="259"/>
      <c r="AA66" s="259"/>
      <c r="AB66" s="259"/>
      <c r="AC66" s="259"/>
      <c r="AD66" s="259"/>
      <c r="AE66" s="259"/>
      <c r="AF66" s="259"/>
      <c r="AG66" s="259"/>
      <c r="AH66" s="259"/>
      <c r="AI66" s="259"/>
      <c r="AJ66" s="259"/>
      <c r="AK66" s="259"/>
      <c r="AL66" s="259"/>
      <c r="AM66" s="259"/>
      <c r="AN66" s="259"/>
      <c r="AO66" s="259"/>
      <c r="AP66" s="259"/>
      <c r="AQ66" s="259"/>
      <c r="AR66" s="259"/>
      <c r="AS66" s="259"/>
      <c r="AT66" s="259"/>
      <c r="AU66" s="259"/>
      <c r="AV66" s="259"/>
      <c r="AW66" s="259"/>
      <c r="AX66" s="259"/>
      <c r="AY66" s="259"/>
      <c r="AZ66" s="259"/>
      <c r="BA66" s="259"/>
      <c r="BB66" s="259"/>
      <c r="BC66" s="259"/>
      <c r="BD66" s="259"/>
      <c r="BE66" s="259"/>
      <c r="BF66" s="259"/>
      <c r="BG66" s="259"/>
      <c r="BH66" s="259"/>
      <c r="BI66" s="259"/>
      <c r="BJ66" s="259"/>
      <c r="BK66" s="259"/>
      <c r="BL66" s="259"/>
      <c r="BM66" s="259"/>
      <c r="BN66" s="259"/>
      <c r="BO66" s="259"/>
      <c r="BP66" s="259"/>
      <c r="BQ66" s="259"/>
      <c r="BR66" s="259"/>
      <c r="BS66" s="259"/>
      <c r="BT66" s="259"/>
      <c r="BU66" s="259"/>
      <c r="BV66" s="259"/>
      <c r="BW66" s="259"/>
      <c r="BX66" s="259"/>
      <c r="BY66" s="259"/>
      <c r="BZ66" s="259"/>
      <c r="CA66" s="259"/>
      <c r="CB66" s="259"/>
      <c r="CC66" s="259"/>
      <c r="CD66" s="259"/>
      <c r="CE66" s="259"/>
      <c r="CF66" s="259"/>
      <c r="CG66" s="259"/>
      <c r="CH66" s="259"/>
      <c r="CI66" s="259"/>
      <c r="CJ66" s="259"/>
      <c r="CK66" s="259"/>
      <c r="CL66" s="259"/>
      <c r="CM66" s="259"/>
      <c r="CN66" s="259"/>
      <c r="CO66" s="259"/>
      <c r="CP66" s="259"/>
      <c r="CQ66" s="259"/>
      <c r="CR66" s="259"/>
      <c r="CS66" s="259"/>
      <c r="CT66" s="259"/>
      <c r="CU66" s="259"/>
      <c r="CV66" s="259"/>
      <c r="CW66" s="259"/>
      <c r="CX66" s="259"/>
      <c r="CY66" s="259"/>
      <c r="CZ66" s="259"/>
      <c r="DA66" s="259"/>
      <c r="DB66" s="259"/>
      <c r="DC66" s="259"/>
      <c r="DD66" s="259"/>
      <c r="DE66" s="259"/>
      <c r="DF66" s="259"/>
      <c r="DG66" s="259"/>
      <c r="DH66" s="259"/>
      <c r="DI66" s="259"/>
      <c r="DJ66" s="259"/>
      <c r="DK66" s="259"/>
      <c r="DL66" s="259"/>
      <c r="DM66" s="259"/>
      <c r="DN66" s="259"/>
      <c r="DO66" s="259"/>
      <c r="DP66" s="259"/>
      <c r="DQ66" s="259"/>
      <c r="DR66" s="259"/>
      <c r="DS66" s="259"/>
      <c r="DT66" s="259"/>
      <c r="DU66" s="259"/>
      <c r="DV66" s="259"/>
      <c r="DW66" s="259"/>
      <c r="DX66" s="259"/>
      <c r="DY66" s="259"/>
      <c r="DZ66" s="259"/>
      <c r="EA66" s="259"/>
      <c r="EB66" s="259"/>
      <c r="EC66" s="259"/>
      <c r="ED66" s="259"/>
      <c r="EE66" s="259"/>
      <c r="EF66" s="259"/>
      <c r="EG66" s="259"/>
      <c r="EH66" s="259"/>
      <c r="EI66" s="259"/>
      <c r="EJ66" s="259"/>
      <c r="EK66" s="259"/>
      <c r="EL66" s="259"/>
      <c r="EM66" s="259"/>
      <c r="EN66" s="259"/>
      <c r="EO66" s="259"/>
      <c r="EP66" s="259"/>
      <c r="EQ66" s="259"/>
      <c r="ER66" s="259"/>
      <c r="ES66" s="259"/>
      <c r="ET66" s="259"/>
      <c r="EU66" s="259"/>
      <c r="EV66" s="259"/>
      <c r="EW66" s="259"/>
      <c r="EX66" s="235"/>
      <c r="EY66" s="235"/>
      <c r="EZ66" s="235"/>
      <c r="FA66" s="235"/>
      <c r="FB66" s="235"/>
      <c r="FC66" s="235"/>
      <c r="FD66" s="235"/>
      <c r="FE66" s="116"/>
      <c r="FF66" s="116"/>
      <c r="FG66" s="47"/>
      <c r="FH66" s="47"/>
      <c r="FI66" s="47"/>
      <c r="FJ66" s="47"/>
      <c r="FK66" s="47"/>
      <c r="FL66" s="47"/>
      <c r="FM66" s="47"/>
      <c r="FN66" s="47"/>
      <c r="FO66" s="47"/>
      <c r="FP66" s="47"/>
      <c r="FQ66" s="47"/>
      <c r="FR66" s="47"/>
      <c r="FS66" s="47"/>
      <c r="FT66" s="47"/>
      <c r="FU66" s="47"/>
      <c r="FV66" s="47"/>
      <c r="FW66" s="47"/>
      <c r="FX66" s="47"/>
      <c r="FY66" s="109"/>
      <c r="FZ66" s="110"/>
      <c r="GA66" s="110"/>
      <c r="GB66" s="110"/>
      <c r="GC66" s="110"/>
      <c r="GD66" s="110"/>
      <c r="GE66" s="110"/>
      <c r="GF66" s="110"/>
      <c r="GG66" s="110"/>
      <c r="GH66" s="110"/>
      <c r="GI66" s="111"/>
      <c r="GJ66" s="111"/>
      <c r="GK66" s="111"/>
      <c r="GL66" s="111"/>
      <c r="GM66" s="111"/>
      <c r="GN66" s="111"/>
      <c r="GO66" s="111"/>
      <c r="GP66" s="111"/>
      <c r="GQ66" s="111"/>
      <c r="GR66" s="111"/>
      <c r="GS66" s="111"/>
      <c r="GT66" s="111"/>
      <c r="GU66" s="111"/>
      <c r="GV66" s="111"/>
      <c r="GW66" s="54"/>
      <c r="GX66" s="54"/>
      <c r="GY66" s="54"/>
      <c r="GZ66" s="22"/>
      <c r="HA66" s="22"/>
      <c r="HB66" s="22"/>
    </row>
    <row r="67" spans="2:210" s="1" customFormat="1" x14ac:dyDescent="0.75">
      <c r="B67" s="108"/>
      <c r="C67" s="108"/>
      <c r="D67" s="260"/>
      <c r="E67" s="260"/>
      <c r="F67" s="260"/>
      <c r="G67" s="260"/>
      <c r="H67" s="260"/>
      <c r="I67" s="260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0"/>
      <c r="U67" s="259"/>
      <c r="V67" s="259"/>
      <c r="W67" s="259"/>
      <c r="X67" s="259"/>
      <c r="Y67" s="259"/>
      <c r="Z67" s="259"/>
      <c r="AA67" s="259"/>
      <c r="AB67" s="259"/>
      <c r="AC67" s="259"/>
      <c r="AD67" s="259"/>
      <c r="AE67" s="259"/>
      <c r="AF67" s="259"/>
      <c r="AG67" s="259"/>
      <c r="AH67" s="259"/>
      <c r="AI67" s="259"/>
      <c r="AJ67" s="259"/>
      <c r="AK67" s="259"/>
      <c r="AL67" s="259"/>
      <c r="AM67" s="259"/>
      <c r="AN67" s="259"/>
      <c r="AO67" s="259"/>
      <c r="AP67" s="259"/>
      <c r="AQ67" s="259"/>
      <c r="AR67" s="259"/>
      <c r="AS67" s="259"/>
      <c r="AT67" s="259"/>
      <c r="AU67" s="259"/>
      <c r="AV67" s="259"/>
      <c r="AW67" s="259"/>
      <c r="AX67" s="259"/>
      <c r="AY67" s="259"/>
      <c r="AZ67" s="259"/>
      <c r="BA67" s="259"/>
      <c r="BB67" s="259"/>
      <c r="BC67" s="259"/>
      <c r="BD67" s="259"/>
      <c r="BE67" s="259"/>
      <c r="BF67" s="259"/>
      <c r="BG67" s="259"/>
      <c r="BH67" s="259"/>
      <c r="BI67" s="259"/>
      <c r="BJ67" s="259"/>
      <c r="BK67" s="259"/>
      <c r="BL67" s="259"/>
      <c r="BM67" s="259"/>
      <c r="BN67" s="259"/>
      <c r="BO67" s="259"/>
      <c r="BP67" s="259"/>
      <c r="BQ67" s="259"/>
      <c r="BR67" s="259"/>
      <c r="BS67" s="259"/>
      <c r="BT67" s="259"/>
      <c r="BU67" s="259"/>
      <c r="BV67" s="259"/>
      <c r="BW67" s="259"/>
      <c r="BX67" s="259"/>
      <c r="BY67" s="259"/>
      <c r="BZ67" s="259"/>
      <c r="CA67" s="259"/>
      <c r="CB67" s="259"/>
      <c r="CC67" s="259"/>
      <c r="CD67" s="259"/>
      <c r="CE67" s="259"/>
      <c r="CF67" s="259"/>
      <c r="CG67" s="259"/>
      <c r="CH67" s="259"/>
      <c r="CI67" s="259"/>
      <c r="CJ67" s="259"/>
      <c r="CK67" s="259"/>
      <c r="CL67" s="259"/>
      <c r="CM67" s="259"/>
      <c r="CN67" s="259"/>
      <c r="CO67" s="259"/>
      <c r="CP67" s="259"/>
      <c r="CQ67" s="259"/>
      <c r="CR67" s="259"/>
      <c r="CS67" s="259"/>
      <c r="CT67" s="259"/>
      <c r="CU67" s="259"/>
      <c r="CV67" s="259"/>
      <c r="CW67" s="259"/>
      <c r="CX67" s="259"/>
      <c r="CY67" s="259"/>
      <c r="CZ67" s="259"/>
      <c r="DA67" s="259"/>
      <c r="DB67" s="259"/>
      <c r="DC67" s="259"/>
      <c r="DD67" s="259"/>
      <c r="DE67" s="259"/>
      <c r="DF67" s="259"/>
      <c r="DG67" s="259"/>
      <c r="DH67" s="259"/>
      <c r="DI67" s="259"/>
      <c r="DJ67" s="259"/>
      <c r="DK67" s="259"/>
      <c r="DL67" s="259"/>
      <c r="DM67" s="259"/>
      <c r="DN67" s="259"/>
      <c r="DO67" s="259"/>
      <c r="DP67" s="259"/>
      <c r="DQ67" s="259"/>
      <c r="DR67" s="259"/>
      <c r="DS67" s="259"/>
      <c r="DT67" s="259"/>
      <c r="DU67" s="259"/>
      <c r="DV67" s="259"/>
      <c r="DW67" s="259"/>
      <c r="DX67" s="259"/>
      <c r="DY67" s="259"/>
      <c r="DZ67" s="259"/>
      <c r="EA67" s="259"/>
      <c r="EB67" s="259"/>
      <c r="EC67" s="259"/>
      <c r="ED67" s="259"/>
      <c r="EE67" s="259"/>
      <c r="EF67" s="259"/>
      <c r="EG67" s="259"/>
      <c r="EH67" s="259"/>
      <c r="EI67" s="259"/>
      <c r="EJ67" s="259"/>
      <c r="EK67" s="259"/>
      <c r="EL67" s="259"/>
      <c r="EM67" s="259"/>
      <c r="EN67" s="259"/>
      <c r="EO67" s="259"/>
      <c r="EP67" s="259"/>
      <c r="EQ67" s="259"/>
      <c r="ER67" s="259"/>
      <c r="ES67" s="259"/>
      <c r="ET67" s="259"/>
      <c r="EU67" s="259"/>
      <c r="EV67" s="259"/>
      <c r="EW67" s="259"/>
      <c r="EX67" s="235"/>
      <c r="EY67" s="235"/>
      <c r="EZ67" s="235"/>
      <c r="FA67" s="235"/>
      <c r="FB67" s="235"/>
      <c r="FC67" s="235"/>
      <c r="FD67" s="235"/>
      <c r="FE67" s="116"/>
      <c r="FF67" s="116"/>
      <c r="FG67" s="47"/>
      <c r="FH67" s="47"/>
      <c r="FI67" s="47"/>
      <c r="FJ67" s="47"/>
      <c r="FK67" s="47"/>
      <c r="FL67" s="47"/>
      <c r="FM67" s="47"/>
      <c r="FN67" s="47"/>
      <c r="FO67" s="47"/>
      <c r="FP67" s="47"/>
      <c r="FQ67" s="47"/>
      <c r="FR67" s="47"/>
      <c r="FS67" s="47"/>
      <c r="FT67" s="47"/>
      <c r="FU67" s="47"/>
      <c r="FV67" s="47"/>
      <c r="FW67" s="47"/>
      <c r="FX67" s="47"/>
      <c r="FY67" s="109"/>
      <c r="FZ67" s="110"/>
      <c r="GA67" s="110"/>
      <c r="GB67" s="110"/>
      <c r="GC67" s="110"/>
      <c r="GD67" s="110"/>
      <c r="GE67" s="110"/>
      <c r="GF67" s="110"/>
      <c r="GG67" s="110"/>
      <c r="GH67" s="110"/>
      <c r="GI67" s="111"/>
      <c r="GJ67" s="111"/>
      <c r="GK67" s="111"/>
      <c r="GL67" s="111"/>
      <c r="GM67" s="111"/>
      <c r="GN67" s="111"/>
      <c r="GO67" s="111"/>
      <c r="GP67" s="111"/>
      <c r="GQ67" s="111"/>
      <c r="GR67" s="111"/>
      <c r="GS67" s="111"/>
      <c r="GT67" s="111"/>
      <c r="GU67" s="111"/>
      <c r="GV67" s="111"/>
      <c r="GW67" s="53"/>
      <c r="GX67" s="53"/>
      <c r="GY67" s="53"/>
      <c r="GZ67" s="6"/>
      <c r="HA67" s="6"/>
      <c r="HB67" s="6"/>
    </row>
    <row r="68" spans="2:210" s="1" customFormat="1" x14ac:dyDescent="0.75">
      <c r="B68" s="108"/>
      <c r="C68" s="108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260"/>
      <c r="T68" s="260"/>
      <c r="U68" s="259"/>
      <c r="V68" s="259"/>
      <c r="W68" s="259"/>
      <c r="X68" s="259"/>
      <c r="Y68" s="259"/>
      <c r="Z68" s="259"/>
      <c r="AA68" s="259"/>
      <c r="AB68" s="259"/>
      <c r="AC68" s="259"/>
      <c r="AD68" s="259"/>
      <c r="AE68" s="259"/>
      <c r="AF68" s="259"/>
      <c r="AG68" s="259"/>
      <c r="AH68" s="259"/>
      <c r="AI68" s="259"/>
      <c r="AJ68" s="259"/>
      <c r="AK68" s="259"/>
      <c r="AL68" s="259"/>
      <c r="AM68" s="259"/>
      <c r="AN68" s="259"/>
      <c r="AO68" s="259"/>
      <c r="AP68" s="259"/>
      <c r="AQ68" s="259"/>
      <c r="AR68" s="259"/>
      <c r="AS68" s="259"/>
      <c r="AT68" s="259"/>
      <c r="AU68" s="259"/>
      <c r="AV68" s="259"/>
      <c r="AW68" s="259"/>
      <c r="AX68" s="259"/>
      <c r="AY68" s="259"/>
      <c r="AZ68" s="259"/>
      <c r="BA68" s="259"/>
      <c r="BB68" s="259"/>
      <c r="BC68" s="259"/>
      <c r="BD68" s="259"/>
      <c r="BE68" s="259"/>
      <c r="BF68" s="259"/>
      <c r="BG68" s="259"/>
      <c r="BH68" s="259"/>
      <c r="BI68" s="259"/>
      <c r="BJ68" s="259"/>
      <c r="BK68" s="259"/>
      <c r="BL68" s="259"/>
      <c r="BM68" s="259"/>
      <c r="BN68" s="259"/>
      <c r="BO68" s="259"/>
      <c r="BP68" s="259"/>
      <c r="BQ68" s="259"/>
      <c r="BR68" s="259"/>
      <c r="BS68" s="259"/>
      <c r="BT68" s="259"/>
      <c r="BU68" s="259"/>
      <c r="BV68" s="259"/>
      <c r="BW68" s="259"/>
      <c r="BX68" s="259"/>
      <c r="BY68" s="259"/>
      <c r="BZ68" s="259"/>
      <c r="CA68" s="259"/>
      <c r="CB68" s="259"/>
      <c r="CC68" s="259"/>
      <c r="CD68" s="259"/>
      <c r="CE68" s="259"/>
      <c r="CF68" s="259"/>
      <c r="CG68" s="259"/>
      <c r="CH68" s="259"/>
      <c r="CI68" s="259"/>
      <c r="CJ68" s="259"/>
      <c r="CK68" s="259"/>
      <c r="CL68" s="259"/>
      <c r="CM68" s="259"/>
      <c r="CN68" s="259"/>
      <c r="CO68" s="259"/>
      <c r="CP68" s="259"/>
      <c r="CQ68" s="259"/>
      <c r="CR68" s="259"/>
      <c r="CS68" s="259"/>
      <c r="CT68" s="259"/>
      <c r="CU68" s="259"/>
      <c r="CV68" s="259"/>
      <c r="CW68" s="259"/>
      <c r="CX68" s="259"/>
      <c r="CY68" s="259"/>
      <c r="CZ68" s="259"/>
      <c r="DA68" s="259"/>
      <c r="DB68" s="259"/>
      <c r="DC68" s="259"/>
      <c r="DD68" s="259"/>
      <c r="DE68" s="259"/>
      <c r="DF68" s="259"/>
      <c r="DG68" s="259"/>
      <c r="DH68" s="259"/>
      <c r="DI68" s="259"/>
      <c r="DJ68" s="259"/>
      <c r="DK68" s="259"/>
      <c r="DL68" s="259"/>
      <c r="DM68" s="259"/>
      <c r="DN68" s="259"/>
      <c r="DO68" s="259"/>
      <c r="DP68" s="259"/>
      <c r="DQ68" s="259"/>
      <c r="DR68" s="259"/>
      <c r="DS68" s="259"/>
      <c r="DT68" s="259"/>
      <c r="DU68" s="259"/>
      <c r="DV68" s="259"/>
      <c r="DW68" s="259"/>
      <c r="DX68" s="259"/>
      <c r="DY68" s="259"/>
      <c r="DZ68" s="259"/>
      <c r="EA68" s="259"/>
      <c r="EB68" s="259"/>
      <c r="EC68" s="259"/>
      <c r="ED68" s="259"/>
      <c r="EE68" s="259"/>
      <c r="EF68" s="259"/>
      <c r="EG68" s="259"/>
      <c r="EH68" s="259"/>
      <c r="EI68" s="259"/>
      <c r="EJ68" s="259"/>
      <c r="EK68" s="259"/>
      <c r="EL68" s="259"/>
      <c r="EM68" s="259"/>
      <c r="EN68" s="259"/>
      <c r="EO68" s="259"/>
      <c r="EP68" s="259"/>
      <c r="EQ68" s="259"/>
      <c r="ER68" s="259"/>
      <c r="ES68" s="259"/>
      <c r="ET68" s="259"/>
      <c r="EU68" s="259"/>
      <c r="EV68" s="259"/>
      <c r="EW68" s="259"/>
      <c r="EX68" s="235"/>
      <c r="EY68" s="235"/>
      <c r="EZ68" s="235"/>
      <c r="FA68" s="235"/>
      <c r="FB68" s="235"/>
      <c r="FC68" s="235"/>
      <c r="FD68" s="235"/>
      <c r="FE68" s="116"/>
      <c r="FF68" s="116"/>
      <c r="FG68" s="47"/>
      <c r="FH68" s="47"/>
      <c r="FI68" s="47"/>
      <c r="FJ68" s="47"/>
      <c r="FK68" s="47"/>
      <c r="FL68" s="47"/>
      <c r="FM68" s="47"/>
      <c r="FN68" s="47"/>
      <c r="FO68" s="47"/>
      <c r="FP68" s="47"/>
      <c r="FQ68" s="47"/>
      <c r="FR68" s="47"/>
      <c r="FS68" s="47"/>
      <c r="FT68" s="47"/>
      <c r="FU68" s="47"/>
      <c r="FV68" s="47"/>
      <c r="FW68" s="47"/>
      <c r="FX68" s="47"/>
      <c r="FY68" s="109"/>
      <c r="FZ68" s="110"/>
      <c r="GA68" s="110"/>
      <c r="GB68" s="110"/>
      <c r="GC68" s="110"/>
      <c r="GD68" s="110"/>
      <c r="GE68" s="110"/>
      <c r="GF68" s="110"/>
      <c r="GG68" s="110"/>
      <c r="GH68" s="110"/>
      <c r="GI68" s="111"/>
      <c r="GJ68" s="111"/>
      <c r="GK68" s="111"/>
      <c r="GL68" s="111"/>
      <c r="GM68" s="111"/>
      <c r="GN68" s="111"/>
      <c r="GO68" s="111"/>
      <c r="GP68" s="111"/>
      <c r="GQ68" s="111"/>
      <c r="GR68" s="111"/>
      <c r="GS68" s="111"/>
      <c r="GT68" s="111"/>
      <c r="GU68" s="111"/>
      <c r="GV68" s="111"/>
      <c r="GW68" s="53"/>
      <c r="GX68" s="53"/>
      <c r="GY68" s="53"/>
      <c r="GZ68" s="6"/>
      <c r="HA68" s="6"/>
      <c r="HB68" s="6"/>
    </row>
    <row r="69" spans="2:210" s="1" customFormat="1" x14ac:dyDescent="0.75">
      <c r="B69" s="108"/>
      <c r="C69" s="108"/>
      <c r="D69" s="260"/>
      <c r="E69" s="260"/>
      <c r="F69" s="260"/>
      <c r="G69" s="260"/>
      <c r="H69" s="260"/>
      <c r="I69" s="260"/>
      <c r="J69" s="260"/>
      <c r="K69" s="260"/>
      <c r="L69" s="260"/>
      <c r="M69" s="260"/>
      <c r="N69" s="260"/>
      <c r="O69" s="260"/>
      <c r="P69" s="260"/>
      <c r="Q69" s="260"/>
      <c r="R69" s="260"/>
      <c r="S69" s="260"/>
      <c r="T69" s="260"/>
      <c r="U69" s="259"/>
      <c r="V69" s="259"/>
      <c r="W69" s="259"/>
      <c r="X69" s="259"/>
      <c r="Y69" s="259"/>
      <c r="Z69" s="259"/>
      <c r="AA69" s="259"/>
      <c r="AB69" s="259"/>
      <c r="AC69" s="259"/>
      <c r="AD69" s="259"/>
      <c r="AE69" s="259"/>
      <c r="AF69" s="259"/>
      <c r="AG69" s="259"/>
      <c r="AH69" s="259"/>
      <c r="AI69" s="259"/>
      <c r="AJ69" s="259"/>
      <c r="AK69" s="259"/>
      <c r="AL69" s="259"/>
      <c r="AM69" s="259"/>
      <c r="AN69" s="259"/>
      <c r="AO69" s="259"/>
      <c r="AP69" s="259"/>
      <c r="AQ69" s="259"/>
      <c r="AR69" s="259"/>
      <c r="AS69" s="259"/>
      <c r="AT69" s="259"/>
      <c r="AU69" s="259"/>
      <c r="AV69" s="259"/>
      <c r="AW69" s="259"/>
      <c r="AX69" s="259"/>
      <c r="AY69" s="259"/>
      <c r="AZ69" s="259"/>
      <c r="BA69" s="259"/>
      <c r="BB69" s="259"/>
      <c r="BC69" s="259"/>
      <c r="BD69" s="259"/>
      <c r="BE69" s="259"/>
      <c r="BF69" s="259"/>
      <c r="BG69" s="259"/>
      <c r="BH69" s="259"/>
      <c r="BI69" s="259"/>
      <c r="BJ69" s="259"/>
      <c r="BK69" s="259"/>
      <c r="BL69" s="259"/>
      <c r="BM69" s="259"/>
      <c r="BN69" s="259"/>
      <c r="BO69" s="259"/>
      <c r="BP69" s="259"/>
      <c r="BQ69" s="259"/>
      <c r="BR69" s="259"/>
      <c r="BS69" s="259"/>
      <c r="BT69" s="259"/>
      <c r="BU69" s="259"/>
      <c r="BV69" s="259"/>
      <c r="BW69" s="259"/>
      <c r="BX69" s="259"/>
      <c r="BY69" s="259"/>
      <c r="BZ69" s="259"/>
      <c r="CA69" s="259"/>
      <c r="CB69" s="259"/>
      <c r="CC69" s="259"/>
      <c r="CD69" s="259"/>
      <c r="CE69" s="259"/>
      <c r="CF69" s="259"/>
      <c r="CG69" s="259"/>
      <c r="CH69" s="259"/>
      <c r="CI69" s="259"/>
      <c r="CJ69" s="259"/>
      <c r="CK69" s="259"/>
      <c r="CL69" s="259"/>
      <c r="CM69" s="259"/>
      <c r="CN69" s="259"/>
      <c r="CO69" s="259"/>
      <c r="CP69" s="259"/>
      <c r="CQ69" s="259"/>
      <c r="CR69" s="259"/>
      <c r="CS69" s="259"/>
      <c r="CT69" s="259"/>
      <c r="CU69" s="259"/>
      <c r="CV69" s="259"/>
      <c r="CW69" s="259"/>
      <c r="CX69" s="259"/>
      <c r="CY69" s="259"/>
      <c r="CZ69" s="259"/>
      <c r="DA69" s="259"/>
      <c r="DB69" s="259"/>
      <c r="DC69" s="259"/>
      <c r="DD69" s="259"/>
      <c r="DE69" s="259"/>
      <c r="DF69" s="259"/>
      <c r="DG69" s="259"/>
      <c r="DH69" s="259"/>
      <c r="DI69" s="259"/>
      <c r="DJ69" s="259"/>
      <c r="DK69" s="259"/>
      <c r="DL69" s="259"/>
      <c r="DM69" s="259"/>
      <c r="DN69" s="259"/>
      <c r="DO69" s="259"/>
      <c r="DP69" s="259"/>
      <c r="DQ69" s="259"/>
      <c r="DR69" s="259"/>
      <c r="DS69" s="259"/>
      <c r="DT69" s="259"/>
      <c r="DU69" s="259"/>
      <c r="DV69" s="259"/>
      <c r="DW69" s="259"/>
      <c r="DX69" s="259"/>
      <c r="DY69" s="259"/>
      <c r="DZ69" s="259"/>
      <c r="EA69" s="259"/>
      <c r="EB69" s="259"/>
      <c r="EC69" s="259"/>
      <c r="ED69" s="259"/>
      <c r="EE69" s="259"/>
      <c r="EF69" s="259"/>
      <c r="EG69" s="259"/>
      <c r="EH69" s="259"/>
      <c r="EI69" s="259"/>
      <c r="EJ69" s="259"/>
      <c r="EK69" s="259"/>
      <c r="EL69" s="259"/>
      <c r="EM69" s="259"/>
      <c r="EN69" s="259"/>
      <c r="EO69" s="259"/>
      <c r="EP69" s="259"/>
      <c r="EQ69" s="259"/>
      <c r="ER69" s="259"/>
      <c r="ES69" s="259"/>
      <c r="ET69" s="259"/>
      <c r="EU69" s="259"/>
      <c r="EV69" s="259"/>
      <c r="EW69" s="259"/>
      <c r="EX69" s="235"/>
      <c r="EY69" s="235"/>
      <c r="EZ69" s="235"/>
      <c r="FA69" s="235"/>
      <c r="FB69" s="235"/>
      <c r="FC69" s="235"/>
      <c r="FD69" s="235"/>
      <c r="FE69" s="116"/>
      <c r="FF69" s="116"/>
      <c r="FG69" s="47"/>
      <c r="FH69" s="47"/>
      <c r="FI69" s="47"/>
      <c r="FJ69" s="47"/>
      <c r="FK69" s="47"/>
      <c r="FL69" s="47"/>
      <c r="FM69" s="47"/>
      <c r="FN69" s="47"/>
      <c r="FO69" s="47"/>
      <c r="FP69" s="47"/>
      <c r="FQ69" s="47"/>
      <c r="FR69" s="47"/>
      <c r="FS69" s="47"/>
      <c r="FT69" s="47"/>
      <c r="FU69" s="47"/>
      <c r="FV69" s="47"/>
      <c r="FW69" s="47"/>
      <c r="FX69" s="47"/>
      <c r="FY69" s="109"/>
      <c r="FZ69" s="110"/>
      <c r="GA69" s="110"/>
      <c r="GB69" s="110"/>
      <c r="GC69" s="110"/>
      <c r="GD69" s="110"/>
      <c r="GE69" s="110"/>
      <c r="GF69" s="110"/>
      <c r="GG69" s="110"/>
      <c r="GH69" s="110"/>
      <c r="GI69" s="111"/>
      <c r="GJ69" s="111"/>
      <c r="GK69" s="111"/>
      <c r="GL69" s="111"/>
      <c r="GM69" s="111"/>
      <c r="GN69" s="111"/>
      <c r="GO69" s="111"/>
      <c r="GP69" s="111"/>
      <c r="GQ69" s="111"/>
      <c r="GR69" s="111"/>
      <c r="GS69" s="111"/>
      <c r="GT69" s="111"/>
      <c r="GU69" s="111"/>
      <c r="GV69" s="111"/>
      <c r="GW69" s="53"/>
      <c r="GX69" s="53"/>
      <c r="GY69" s="53"/>
      <c r="GZ69" s="6"/>
      <c r="HA69" s="6"/>
      <c r="HB69" s="6"/>
    </row>
    <row r="70" spans="2:210" s="1" customFormat="1" x14ac:dyDescent="0.75">
      <c r="B70" s="108"/>
      <c r="C70" s="108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260"/>
      <c r="T70" s="260"/>
      <c r="U70" s="259"/>
      <c r="V70" s="259"/>
      <c r="W70" s="259"/>
      <c r="X70" s="259"/>
      <c r="Y70" s="259"/>
      <c r="Z70" s="259"/>
      <c r="AA70" s="259"/>
      <c r="AB70" s="259"/>
      <c r="AC70" s="259"/>
      <c r="AD70" s="259"/>
      <c r="AE70" s="259"/>
      <c r="AF70" s="259"/>
      <c r="AG70" s="259"/>
      <c r="AH70" s="259"/>
      <c r="AI70" s="259"/>
      <c r="AJ70" s="259"/>
      <c r="AK70" s="259"/>
      <c r="AL70" s="259"/>
      <c r="AM70" s="259"/>
      <c r="AN70" s="259"/>
      <c r="AO70" s="259"/>
      <c r="AP70" s="259"/>
      <c r="AQ70" s="259"/>
      <c r="AR70" s="259"/>
      <c r="AS70" s="259"/>
      <c r="AT70" s="259"/>
      <c r="AU70" s="259"/>
      <c r="AV70" s="259"/>
      <c r="AW70" s="259"/>
      <c r="AX70" s="259"/>
      <c r="AY70" s="259"/>
      <c r="AZ70" s="259"/>
      <c r="BA70" s="259"/>
      <c r="BB70" s="259"/>
      <c r="BC70" s="259"/>
      <c r="BD70" s="259"/>
      <c r="BE70" s="259"/>
      <c r="BF70" s="259"/>
      <c r="BG70" s="259"/>
      <c r="BH70" s="259"/>
      <c r="BI70" s="259"/>
      <c r="BJ70" s="259"/>
      <c r="BK70" s="259"/>
      <c r="BL70" s="259"/>
      <c r="BM70" s="259"/>
      <c r="BN70" s="259"/>
      <c r="BO70" s="259"/>
      <c r="BP70" s="259"/>
      <c r="BQ70" s="259"/>
      <c r="BR70" s="259"/>
      <c r="BS70" s="259"/>
      <c r="BT70" s="259"/>
      <c r="BU70" s="259"/>
      <c r="BV70" s="259"/>
      <c r="BW70" s="259"/>
      <c r="BX70" s="259"/>
      <c r="BY70" s="259"/>
      <c r="BZ70" s="259"/>
      <c r="CA70" s="259"/>
      <c r="CB70" s="259"/>
      <c r="CC70" s="259"/>
      <c r="CD70" s="259"/>
      <c r="CE70" s="259"/>
      <c r="CF70" s="259"/>
      <c r="CG70" s="259"/>
      <c r="CH70" s="259"/>
      <c r="CI70" s="259"/>
      <c r="CJ70" s="259"/>
      <c r="CK70" s="259"/>
      <c r="CL70" s="259"/>
      <c r="CM70" s="259"/>
      <c r="CN70" s="259"/>
      <c r="CO70" s="259"/>
      <c r="CP70" s="259"/>
      <c r="CQ70" s="259"/>
      <c r="CR70" s="259"/>
      <c r="CS70" s="259"/>
      <c r="CT70" s="259"/>
      <c r="CU70" s="259"/>
      <c r="CV70" s="259"/>
      <c r="CW70" s="259"/>
      <c r="CX70" s="259"/>
      <c r="CY70" s="259"/>
      <c r="CZ70" s="259"/>
      <c r="DA70" s="259"/>
      <c r="DB70" s="259"/>
      <c r="DC70" s="259"/>
      <c r="DD70" s="259"/>
      <c r="DE70" s="259"/>
      <c r="DF70" s="259"/>
      <c r="DG70" s="259"/>
      <c r="DH70" s="259"/>
      <c r="DI70" s="259"/>
      <c r="DJ70" s="259"/>
      <c r="DK70" s="259"/>
      <c r="DL70" s="259"/>
      <c r="DM70" s="259"/>
      <c r="DN70" s="259"/>
      <c r="DO70" s="259"/>
      <c r="DP70" s="259"/>
      <c r="DQ70" s="259"/>
      <c r="DR70" s="259"/>
      <c r="DS70" s="259"/>
      <c r="DT70" s="259"/>
      <c r="DU70" s="259"/>
      <c r="DV70" s="259"/>
      <c r="DW70" s="259"/>
      <c r="DX70" s="259"/>
      <c r="DY70" s="259"/>
      <c r="DZ70" s="259"/>
      <c r="EA70" s="259"/>
      <c r="EB70" s="259"/>
      <c r="EC70" s="259"/>
      <c r="ED70" s="259"/>
      <c r="EE70" s="259"/>
      <c r="EF70" s="259"/>
      <c r="EG70" s="259"/>
      <c r="EH70" s="259"/>
      <c r="EI70" s="259"/>
      <c r="EJ70" s="259"/>
      <c r="EK70" s="259"/>
      <c r="EL70" s="259"/>
      <c r="EM70" s="259"/>
      <c r="EN70" s="259"/>
      <c r="EO70" s="259"/>
      <c r="EP70" s="259"/>
      <c r="EQ70" s="259"/>
      <c r="ER70" s="259"/>
      <c r="ES70" s="259"/>
      <c r="ET70" s="259"/>
      <c r="EU70" s="259"/>
      <c r="EV70" s="259"/>
      <c r="EW70" s="259"/>
      <c r="EX70" s="235"/>
      <c r="EY70" s="235"/>
      <c r="EZ70" s="235"/>
      <c r="FA70" s="235"/>
      <c r="FB70" s="235"/>
      <c r="FC70" s="235"/>
      <c r="FD70" s="235"/>
      <c r="FE70" s="116"/>
      <c r="FF70" s="116"/>
      <c r="FG70" s="47"/>
      <c r="FH70" s="47"/>
      <c r="FI70" s="47"/>
      <c r="FJ70" s="47"/>
      <c r="FK70" s="47"/>
      <c r="FL70" s="47"/>
      <c r="FM70" s="47"/>
      <c r="FN70" s="47"/>
      <c r="FO70" s="47"/>
      <c r="FP70" s="47"/>
      <c r="FQ70" s="47"/>
      <c r="FR70" s="47"/>
      <c r="FS70" s="47"/>
      <c r="FT70" s="47"/>
      <c r="FU70" s="47"/>
      <c r="FV70" s="47"/>
      <c r="FW70" s="47"/>
      <c r="FX70" s="47"/>
      <c r="FY70" s="109"/>
      <c r="FZ70" s="110"/>
      <c r="GA70" s="110"/>
      <c r="GB70" s="110"/>
      <c r="GC70" s="110"/>
      <c r="GD70" s="110"/>
      <c r="GE70" s="110"/>
      <c r="GF70" s="110"/>
      <c r="GG70" s="110"/>
      <c r="GH70" s="110"/>
      <c r="GI70" s="111"/>
      <c r="GJ70" s="111"/>
      <c r="GK70" s="111"/>
      <c r="GL70" s="111"/>
      <c r="GM70" s="111"/>
      <c r="GN70" s="111"/>
      <c r="GO70" s="111"/>
      <c r="GP70" s="111"/>
      <c r="GQ70" s="111"/>
      <c r="GR70" s="111"/>
      <c r="GS70" s="111"/>
      <c r="GT70" s="111"/>
      <c r="GU70" s="111"/>
      <c r="GV70" s="111"/>
      <c r="GW70" s="53"/>
      <c r="GX70" s="53"/>
      <c r="GY70" s="53"/>
      <c r="GZ70" s="6"/>
      <c r="HA70" s="6"/>
      <c r="HB70" s="6"/>
    </row>
    <row r="71" spans="2:210" s="1" customFormat="1" x14ac:dyDescent="0.75">
      <c r="B71" s="108"/>
      <c r="C71" s="108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260"/>
      <c r="T71" s="260"/>
      <c r="U71" s="259"/>
      <c r="V71" s="259"/>
      <c r="W71" s="259"/>
      <c r="X71" s="259"/>
      <c r="Y71" s="259"/>
      <c r="Z71" s="259"/>
      <c r="AA71" s="259"/>
      <c r="AB71" s="259"/>
      <c r="AC71" s="259"/>
      <c r="AD71" s="259"/>
      <c r="AE71" s="259"/>
      <c r="AF71" s="259"/>
      <c r="AG71" s="259"/>
      <c r="AH71" s="259"/>
      <c r="AI71" s="259"/>
      <c r="AJ71" s="259"/>
      <c r="AK71" s="259"/>
      <c r="AL71" s="259"/>
      <c r="AM71" s="259"/>
      <c r="AN71" s="259"/>
      <c r="AO71" s="259"/>
      <c r="AP71" s="259"/>
      <c r="AQ71" s="259"/>
      <c r="AR71" s="259"/>
      <c r="AS71" s="259"/>
      <c r="AT71" s="259"/>
      <c r="AU71" s="259"/>
      <c r="AV71" s="259"/>
      <c r="AW71" s="259"/>
      <c r="AX71" s="259"/>
      <c r="AY71" s="259"/>
      <c r="AZ71" s="259"/>
      <c r="BA71" s="259"/>
      <c r="BB71" s="259"/>
      <c r="BC71" s="259"/>
      <c r="BD71" s="259"/>
      <c r="BE71" s="259"/>
      <c r="BF71" s="259"/>
      <c r="BG71" s="259"/>
      <c r="BH71" s="259"/>
      <c r="BI71" s="259"/>
      <c r="BJ71" s="259"/>
      <c r="BK71" s="259"/>
      <c r="BL71" s="259"/>
      <c r="BM71" s="259"/>
      <c r="BN71" s="259"/>
      <c r="BO71" s="259"/>
      <c r="BP71" s="259"/>
      <c r="BQ71" s="259"/>
      <c r="BR71" s="259"/>
      <c r="BS71" s="259"/>
      <c r="BT71" s="259"/>
      <c r="BU71" s="259"/>
      <c r="BV71" s="259"/>
      <c r="BW71" s="259"/>
      <c r="BX71" s="259"/>
      <c r="BY71" s="259"/>
      <c r="BZ71" s="259"/>
      <c r="CA71" s="259"/>
      <c r="CB71" s="259"/>
      <c r="CC71" s="259"/>
      <c r="CD71" s="259"/>
      <c r="CE71" s="259"/>
      <c r="CF71" s="259"/>
      <c r="CG71" s="259"/>
      <c r="CH71" s="259"/>
      <c r="CI71" s="259"/>
      <c r="CJ71" s="259"/>
      <c r="CK71" s="259"/>
      <c r="CL71" s="259"/>
      <c r="CM71" s="259"/>
      <c r="CN71" s="259"/>
      <c r="CO71" s="259"/>
      <c r="CP71" s="259"/>
      <c r="CQ71" s="259"/>
      <c r="CR71" s="259"/>
      <c r="CS71" s="259"/>
      <c r="CT71" s="259"/>
      <c r="CU71" s="259"/>
      <c r="CV71" s="259"/>
      <c r="CW71" s="259"/>
      <c r="CX71" s="259"/>
      <c r="CY71" s="259"/>
      <c r="CZ71" s="259"/>
      <c r="DA71" s="259"/>
      <c r="DB71" s="259"/>
      <c r="DC71" s="259"/>
      <c r="DD71" s="259"/>
      <c r="DE71" s="259"/>
      <c r="DF71" s="259"/>
      <c r="DG71" s="259"/>
      <c r="DH71" s="259"/>
      <c r="DI71" s="259"/>
      <c r="DJ71" s="259"/>
      <c r="DK71" s="259"/>
      <c r="DL71" s="259"/>
      <c r="DM71" s="259"/>
      <c r="DN71" s="259"/>
      <c r="DO71" s="259"/>
      <c r="DP71" s="259"/>
      <c r="DQ71" s="259"/>
      <c r="DR71" s="259"/>
      <c r="DS71" s="259"/>
      <c r="DT71" s="259"/>
      <c r="DU71" s="259"/>
      <c r="DV71" s="259"/>
      <c r="DW71" s="259"/>
      <c r="DX71" s="259"/>
      <c r="DY71" s="259"/>
      <c r="DZ71" s="259"/>
      <c r="EA71" s="259"/>
      <c r="EB71" s="259"/>
      <c r="EC71" s="259"/>
      <c r="ED71" s="259"/>
      <c r="EE71" s="259"/>
      <c r="EF71" s="259"/>
      <c r="EG71" s="259"/>
      <c r="EH71" s="259"/>
      <c r="EI71" s="259"/>
      <c r="EJ71" s="259"/>
      <c r="EK71" s="259"/>
      <c r="EL71" s="259"/>
      <c r="EM71" s="259"/>
      <c r="EN71" s="259"/>
      <c r="EO71" s="259"/>
      <c r="EP71" s="259"/>
      <c r="EQ71" s="259"/>
      <c r="ER71" s="259"/>
      <c r="ES71" s="259"/>
      <c r="ET71" s="259"/>
      <c r="EU71" s="259"/>
      <c r="EV71" s="259"/>
      <c r="EW71" s="259"/>
      <c r="EX71" s="235"/>
      <c r="EY71" s="235"/>
      <c r="EZ71" s="235"/>
      <c r="FA71" s="235"/>
      <c r="FB71" s="235"/>
      <c r="FC71" s="235"/>
      <c r="FD71" s="235"/>
      <c r="FE71" s="116"/>
      <c r="FF71" s="116"/>
      <c r="FG71" s="47"/>
      <c r="FH71" s="47"/>
      <c r="FI71" s="47"/>
      <c r="FJ71" s="47"/>
      <c r="FK71" s="47"/>
      <c r="FL71" s="47"/>
      <c r="FM71" s="47"/>
      <c r="FN71" s="47"/>
      <c r="FO71" s="47"/>
      <c r="FP71" s="47"/>
      <c r="FQ71" s="47"/>
      <c r="FR71" s="47"/>
      <c r="FS71" s="47"/>
      <c r="FT71" s="47"/>
      <c r="FU71" s="47"/>
      <c r="FV71" s="47"/>
      <c r="FW71" s="47"/>
      <c r="FX71" s="47"/>
      <c r="FY71" s="109"/>
      <c r="FZ71" s="110"/>
      <c r="GA71" s="110"/>
      <c r="GB71" s="110"/>
      <c r="GC71" s="110"/>
      <c r="GD71" s="110"/>
      <c r="GE71" s="110"/>
      <c r="GF71" s="110"/>
      <c r="GG71" s="110"/>
      <c r="GH71" s="110"/>
      <c r="GI71" s="111"/>
      <c r="GJ71" s="111"/>
      <c r="GK71" s="111"/>
      <c r="GL71" s="111"/>
      <c r="GM71" s="111"/>
      <c r="GN71" s="111"/>
      <c r="GO71" s="111"/>
      <c r="GP71" s="111"/>
      <c r="GQ71" s="111"/>
      <c r="GR71" s="111"/>
      <c r="GS71" s="111"/>
      <c r="GT71" s="111"/>
      <c r="GU71" s="111"/>
      <c r="GV71" s="111"/>
      <c r="GW71" s="53"/>
      <c r="GX71" s="53"/>
      <c r="GY71" s="53"/>
      <c r="GZ71" s="6"/>
      <c r="HA71" s="6"/>
      <c r="HB71" s="6"/>
    </row>
    <row r="72" spans="2:210" s="1" customFormat="1" x14ac:dyDescent="0.75">
      <c r="B72" s="108"/>
      <c r="C72" s="108"/>
      <c r="D72" s="260"/>
      <c r="E72" s="260"/>
      <c r="F72" s="260"/>
      <c r="G72" s="260"/>
      <c r="H72" s="260"/>
      <c r="I72" s="260"/>
      <c r="J72" s="260"/>
      <c r="K72" s="260"/>
      <c r="L72" s="260"/>
      <c r="M72" s="260"/>
      <c r="N72" s="260"/>
      <c r="O72" s="260"/>
      <c r="P72" s="260"/>
      <c r="Q72" s="260"/>
      <c r="R72" s="260"/>
      <c r="S72" s="260"/>
      <c r="T72" s="260"/>
      <c r="U72" s="259"/>
      <c r="V72" s="259"/>
      <c r="W72" s="259"/>
      <c r="X72" s="259"/>
      <c r="Y72" s="259"/>
      <c r="Z72" s="259"/>
      <c r="AA72" s="259"/>
      <c r="AB72" s="259"/>
      <c r="AC72" s="259"/>
      <c r="AD72" s="259"/>
      <c r="AE72" s="259"/>
      <c r="AF72" s="259"/>
      <c r="AG72" s="259"/>
      <c r="AH72" s="259"/>
      <c r="AI72" s="259"/>
      <c r="AJ72" s="259"/>
      <c r="AK72" s="259"/>
      <c r="AL72" s="259"/>
      <c r="AM72" s="259"/>
      <c r="AN72" s="259"/>
      <c r="AO72" s="259"/>
      <c r="AP72" s="259"/>
      <c r="AQ72" s="259"/>
      <c r="AR72" s="259"/>
      <c r="AS72" s="259"/>
      <c r="AT72" s="259"/>
      <c r="AU72" s="259"/>
      <c r="AV72" s="259"/>
      <c r="AW72" s="259"/>
      <c r="AX72" s="259"/>
      <c r="AY72" s="259"/>
      <c r="AZ72" s="259"/>
      <c r="BA72" s="259"/>
      <c r="BB72" s="259"/>
      <c r="BC72" s="259"/>
      <c r="BD72" s="259"/>
      <c r="BE72" s="259"/>
      <c r="BF72" s="259"/>
      <c r="BG72" s="259"/>
      <c r="BH72" s="259"/>
      <c r="BI72" s="259"/>
      <c r="BJ72" s="259"/>
      <c r="BK72" s="259"/>
      <c r="BL72" s="259"/>
      <c r="BM72" s="259"/>
      <c r="BN72" s="259"/>
      <c r="BO72" s="259"/>
      <c r="BP72" s="259"/>
      <c r="BQ72" s="259"/>
      <c r="BR72" s="259"/>
      <c r="BS72" s="259"/>
      <c r="BT72" s="259"/>
      <c r="BU72" s="259"/>
      <c r="BV72" s="259"/>
      <c r="BW72" s="259"/>
      <c r="BX72" s="259"/>
      <c r="BY72" s="259"/>
      <c r="BZ72" s="259"/>
      <c r="CA72" s="259"/>
      <c r="CB72" s="259"/>
      <c r="CC72" s="259"/>
      <c r="CD72" s="259"/>
      <c r="CE72" s="259"/>
      <c r="CF72" s="259"/>
      <c r="CG72" s="259"/>
      <c r="CH72" s="259"/>
      <c r="CI72" s="259"/>
      <c r="CJ72" s="259"/>
      <c r="CK72" s="259"/>
      <c r="CL72" s="259"/>
      <c r="CM72" s="259"/>
      <c r="CN72" s="259"/>
      <c r="CO72" s="259"/>
      <c r="CP72" s="259"/>
      <c r="CQ72" s="259"/>
      <c r="CR72" s="259"/>
      <c r="CS72" s="259"/>
      <c r="CT72" s="259"/>
      <c r="CU72" s="259"/>
      <c r="CV72" s="259"/>
      <c r="CW72" s="259"/>
      <c r="CX72" s="259"/>
      <c r="CY72" s="259"/>
      <c r="CZ72" s="259"/>
      <c r="DA72" s="259"/>
      <c r="DB72" s="259"/>
      <c r="DC72" s="259"/>
      <c r="DD72" s="259"/>
      <c r="DE72" s="259"/>
      <c r="DF72" s="259"/>
      <c r="DG72" s="259"/>
      <c r="DH72" s="259"/>
      <c r="DI72" s="259"/>
      <c r="DJ72" s="259"/>
      <c r="DK72" s="259"/>
      <c r="DL72" s="259"/>
      <c r="DM72" s="259"/>
      <c r="DN72" s="259"/>
      <c r="DO72" s="259"/>
      <c r="DP72" s="259"/>
      <c r="DQ72" s="259"/>
      <c r="DR72" s="259"/>
      <c r="DS72" s="259"/>
      <c r="DT72" s="259"/>
      <c r="DU72" s="259"/>
      <c r="DV72" s="259"/>
      <c r="DW72" s="259"/>
      <c r="DX72" s="259"/>
      <c r="DY72" s="259"/>
      <c r="DZ72" s="259"/>
      <c r="EA72" s="259"/>
      <c r="EB72" s="259"/>
      <c r="EC72" s="259"/>
      <c r="ED72" s="259"/>
      <c r="EE72" s="259"/>
      <c r="EF72" s="259"/>
      <c r="EG72" s="259"/>
      <c r="EH72" s="259"/>
      <c r="EI72" s="259"/>
      <c r="EJ72" s="259"/>
      <c r="EK72" s="259"/>
      <c r="EL72" s="259"/>
      <c r="EM72" s="259"/>
      <c r="EN72" s="259"/>
      <c r="EO72" s="259"/>
      <c r="EP72" s="259"/>
      <c r="EQ72" s="259"/>
      <c r="ER72" s="259"/>
      <c r="ES72" s="259"/>
      <c r="ET72" s="259"/>
      <c r="EU72" s="259"/>
      <c r="EV72" s="259"/>
      <c r="EW72" s="259"/>
      <c r="EX72" s="259"/>
      <c r="EY72" s="259"/>
      <c r="EZ72" s="259"/>
      <c r="FA72" s="259"/>
      <c r="FB72" s="259"/>
      <c r="FC72" s="235"/>
      <c r="FD72" s="235"/>
      <c r="FE72" s="116"/>
      <c r="FF72" s="116"/>
      <c r="FG72" s="47"/>
      <c r="FH72" s="47"/>
      <c r="FI72" s="47"/>
      <c r="FJ72" s="47"/>
      <c r="FK72" s="47"/>
      <c r="FL72" s="47"/>
      <c r="FM72" s="47"/>
      <c r="FN72" s="47"/>
      <c r="FO72" s="47"/>
      <c r="FP72" s="47"/>
      <c r="FQ72" s="47"/>
      <c r="FR72" s="47"/>
      <c r="FS72" s="47"/>
      <c r="FT72" s="47"/>
      <c r="FU72" s="47"/>
      <c r="FV72" s="47"/>
      <c r="FW72" s="47"/>
      <c r="FX72" s="47"/>
      <c r="FY72" s="109"/>
      <c r="FZ72" s="110"/>
      <c r="GA72" s="110"/>
      <c r="GB72" s="110"/>
      <c r="GC72" s="110"/>
      <c r="GD72" s="110"/>
      <c r="GE72" s="110"/>
      <c r="GF72" s="110"/>
      <c r="GG72" s="110"/>
      <c r="GH72" s="110"/>
      <c r="GI72" s="111"/>
      <c r="GJ72" s="111"/>
      <c r="GK72" s="111"/>
      <c r="GL72" s="111"/>
      <c r="GM72" s="111"/>
      <c r="GN72" s="111"/>
      <c r="GO72" s="111"/>
      <c r="GP72" s="111"/>
      <c r="GQ72" s="111"/>
      <c r="GR72" s="111"/>
      <c r="GS72" s="111"/>
      <c r="GT72" s="111"/>
      <c r="GU72" s="111"/>
      <c r="GV72" s="111"/>
      <c r="GW72" s="53"/>
      <c r="GX72" s="53"/>
      <c r="GY72" s="53"/>
      <c r="GZ72" s="6"/>
      <c r="HA72" s="6"/>
      <c r="HB72" s="6"/>
    </row>
    <row r="73" spans="2:210" s="1" customFormat="1" x14ac:dyDescent="0.75">
      <c r="B73" s="108"/>
      <c r="C73" s="108"/>
      <c r="D73" s="260"/>
      <c r="E73" s="260"/>
      <c r="F73" s="260"/>
      <c r="G73" s="260"/>
      <c r="H73" s="260"/>
      <c r="I73" s="260"/>
      <c r="J73" s="260"/>
      <c r="K73" s="260"/>
      <c r="L73" s="260"/>
      <c r="M73" s="260"/>
      <c r="N73" s="260"/>
      <c r="O73" s="260"/>
      <c r="P73" s="260"/>
      <c r="Q73" s="260"/>
      <c r="R73" s="260"/>
      <c r="S73" s="260"/>
      <c r="T73" s="260"/>
      <c r="U73" s="259"/>
      <c r="V73" s="259"/>
      <c r="W73" s="259"/>
      <c r="X73" s="259"/>
      <c r="Y73" s="259"/>
      <c r="Z73" s="259"/>
      <c r="AA73" s="259"/>
      <c r="AB73" s="259"/>
      <c r="AC73" s="259"/>
      <c r="AD73" s="259"/>
      <c r="AE73" s="259"/>
      <c r="AF73" s="259"/>
      <c r="AG73" s="259"/>
      <c r="AH73" s="259"/>
      <c r="AI73" s="259"/>
      <c r="AJ73" s="259"/>
      <c r="AK73" s="259"/>
      <c r="AL73" s="259"/>
      <c r="AM73" s="259"/>
      <c r="AN73" s="259"/>
      <c r="AO73" s="259"/>
      <c r="AP73" s="259"/>
      <c r="AQ73" s="259"/>
      <c r="AR73" s="259"/>
      <c r="AS73" s="259"/>
      <c r="AT73" s="259"/>
      <c r="AU73" s="259"/>
      <c r="AV73" s="259"/>
      <c r="AW73" s="259"/>
      <c r="AX73" s="259"/>
      <c r="AY73" s="259"/>
      <c r="AZ73" s="259"/>
      <c r="BA73" s="259"/>
      <c r="BB73" s="259"/>
      <c r="BC73" s="259"/>
      <c r="BD73" s="259"/>
      <c r="BE73" s="259"/>
      <c r="BF73" s="259"/>
      <c r="BG73" s="259"/>
      <c r="BH73" s="259"/>
      <c r="BI73" s="259"/>
      <c r="BJ73" s="259"/>
      <c r="BK73" s="259"/>
      <c r="BL73" s="259"/>
      <c r="BM73" s="259"/>
      <c r="BN73" s="259"/>
      <c r="BO73" s="259"/>
      <c r="BP73" s="259"/>
      <c r="BQ73" s="259"/>
      <c r="BR73" s="259"/>
      <c r="BS73" s="259"/>
      <c r="BT73" s="259"/>
      <c r="BU73" s="259"/>
      <c r="BV73" s="259"/>
      <c r="BW73" s="259"/>
      <c r="BX73" s="259"/>
      <c r="BY73" s="259"/>
      <c r="BZ73" s="259"/>
      <c r="CA73" s="259"/>
      <c r="CB73" s="259"/>
      <c r="CC73" s="259"/>
      <c r="CD73" s="259"/>
      <c r="CE73" s="259"/>
      <c r="CF73" s="259"/>
      <c r="CG73" s="259"/>
      <c r="CH73" s="259"/>
      <c r="CI73" s="259"/>
      <c r="CJ73" s="259"/>
      <c r="CK73" s="259"/>
      <c r="CL73" s="259"/>
      <c r="CM73" s="259"/>
      <c r="CN73" s="259"/>
      <c r="CO73" s="259"/>
      <c r="CP73" s="259"/>
      <c r="CQ73" s="259"/>
      <c r="CR73" s="259"/>
      <c r="CS73" s="259"/>
      <c r="CT73" s="259"/>
      <c r="CU73" s="259"/>
      <c r="CV73" s="259"/>
      <c r="CW73" s="259"/>
      <c r="CX73" s="259"/>
      <c r="CY73" s="259"/>
      <c r="CZ73" s="259"/>
      <c r="DA73" s="259"/>
      <c r="DB73" s="259"/>
      <c r="DC73" s="259"/>
      <c r="DD73" s="259"/>
      <c r="DE73" s="259"/>
      <c r="DF73" s="259"/>
      <c r="DG73" s="259"/>
      <c r="DH73" s="259"/>
      <c r="DI73" s="259"/>
      <c r="DJ73" s="259"/>
      <c r="DK73" s="259"/>
      <c r="DL73" s="259"/>
      <c r="DM73" s="259"/>
      <c r="DN73" s="259"/>
      <c r="DO73" s="259"/>
      <c r="DP73" s="259"/>
      <c r="DQ73" s="259"/>
      <c r="DR73" s="259"/>
      <c r="DS73" s="259"/>
      <c r="DT73" s="259"/>
      <c r="DU73" s="259"/>
      <c r="DV73" s="259"/>
      <c r="DW73" s="259"/>
      <c r="DX73" s="259"/>
      <c r="DY73" s="259"/>
      <c r="DZ73" s="259"/>
      <c r="EA73" s="259"/>
      <c r="EB73" s="259"/>
      <c r="EC73" s="259"/>
      <c r="ED73" s="259"/>
      <c r="EE73" s="259"/>
      <c r="EF73" s="259"/>
      <c r="EG73" s="259"/>
      <c r="EH73" s="259"/>
      <c r="EI73" s="259"/>
      <c r="EJ73" s="259"/>
      <c r="EK73" s="259"/>
      <c r="EL73" s="259"/>
      <c r="EM73" s="259"/>
      <c r="EN73" s="259"/>
      <c r="EO73" s="259"/>
      <c r="EP73" s="259"/>
      <c r="EQ73" s="259"/>
      <c r="ER73" s="259"/>
      <c r="ES73" s="259"/>
      <c r="ET73" s="259"/>
      <c r="EU73" s="259"/>
      <c r="EV73" s="259"/>
      <c r="EW73" s="259"/>
      <c r="EX73" s="259"/>
      <c r="EY73" s="259"/>
      <c r="EZ73" s="259"/>
      <c r="FA73" s="259"/>
      <c r="FB73" s="259"/>
      <c r="FC73" s="235"/>
      <c r="FD73" s="235"/>
      <c r="FE73" s="116"/>
      <c r="FF73" s="116"/>
      <c r="FG73" s="47"/>
      <c r="FH73" s="47"/>
      <c r="FI73" s="47"/>
      <c r="FJ73" s="47"/>
      <c r="FK73" s="47"/>
      <c r="FL73" s="47"/>
      <c r="FM73" s="47"/>
      <c r="FN73" s="47"/>
      <c r="FO73" s="47"/>
      <c r="FP73" s="47"/>
      <c r="FQ73" s="47"/>
      <c r="FR73" s="47"/>
      <c r="FS73" s="109"/>
      <c r="FT73" s="109"/>
      <c r="FU73" s="109"/>
      <c r="FV73" s="109"/>
      <c r="FW73" s="109"/>
      <c r="FX73" s="109"/>
      <c r="FY73" s="109"/>
      <c r="FZ73" s="110"/>
      <c r="GA73" s="110"/>
      <c r="GB73" s="110"/>
      <c r="GC73" s="110"/>
      <c r="GD73" s="110"/>
      <c r="GE73" s="110"/>
      <c r="GF73" s="110"/>
      <c r="GG73" s="110"/>
      <c r="GH73" s="110"/>
      <c r="GI73" s="111"/>
      <c r="GJ73" s="111"/>
      <c r="GK73" s="111"/>
      <c r="GL73" s="111"/>
      <c r="GM73" s="111"/>
      <c r="GN73" s="111"/>
      <c r="GO73" s="111"/>
      <c r="GP73" s="111"/>
      <c r="GQ73" s="111"/>
      <c r="GR73" s="111"/>
      <c r="GS73" s="111"/>
      <c r="GT73" s="111"/>
      <c r="GU73" s="111"/>
      <c r="GV73" s="111"/>
      <c r="GW73" s="53"/>
      <c r="GX73" s="53"/>
      <c r="GY73" s="53"/>
      <c r="GZ73" s="6"/>
      <c r="HA73" s="6"/>
      <c r="HB73" s="6"/>
    </row>
    <row r="74" spans="2:210" s="1" customFormat="1" x14ac:dyDescent="0.75">
      <c r="B74" s="108"/>
      <c r="C74" s="108"/>
      <c r="D74" s="260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0"/>
      <c r="U74" s="259"/>
      <c r="V74" s="259"/>
      <c r="W74" s="259"/>
      <c r="X74" s="259"/>
      <c r="Y74" s="259"/>
      <c r="Z74" s="259"/>
      <c r="AA74" s="259"/>
      <c r="AB74" s="259"/>
      <c r="AC74" s="259"/>
      <c r="AD74" s="259"/>
      <c r="AE74" s="259"/>
      <c r="AF74" s="259"/>
      <c r="AG74" s="259"/>
      <c r="AH74" s="259"/>
      <c r="AI74" s="259"/>
      <c r="AJ74" s="259"/>
      <c r="AK74" s="259"/>
      <c r="AL74" s="259"/>
      <c r="AM74" s="259"/>
      <c r="AN74" s="259"/>
      <c r="AO74" s="259"/>
      <c r="AP74" s="259"/>
      <c r="AQ74" s="259"/>
      <c r="AR74" s="259"/>
      <c r="AS74" s="259"/>
      <c r="AT74" s="259"/>
      <c r="AU74" s="259"/>
      <c r="AV74" s="259"/>
      <c r="AW74" s="259"/>
      <c r="AX74" s="259"/>
      <c r="AY74" s="259"/>
      <c r="AZ74" s="259"/>
      <c r="BA74" s="259"/>
      <c r="BB74" s="259"/>
      <c r="BC74" s="259"/>
      <c r="BD74" s="259"/>
      <c r="BE74" s="259"/>
      <c r="BF74" s="259"/>
      <c r="BG74" s="259"/>
      <c r="BH74" s="259"/>
      <c r="BI74" s="259"/>
      <c r="BJ74" s="259"/>
      <c r="BK74" s="259"/>
      <c r="BL74" s="259"/>
      <c r="BM74" s="259"/>
      <c r="BN74" s="259"/>
      <c r="BO74" s="259"/>
      <c r="BP74" s="259"/>
      <c r="BQ74" s="259"/>
      <c r="BR74" s="259"/>
      <c r="BS74" s="259"/>
      <c r="BT74" s="259"/>
      <c r="BU74" s="259"/>
      <c r="BV74" s="259"/>
      <c r="BW74" s="259"/>
      <c r="BX74" s="259"/>
      <c r="BY74" s="259"/>
      <c r="BZ74" s="259"/>
      <c r="CA74" s="259"/>
      <c r="CB74" s="259"/>
      <c r="CC74" s="259"/>
      <c r="CD74" s="259"/>
      <c r="CE74" s="259"/>
      <c r="CF74" s="259"/>
      <c r="CG74" s="259"/>
      <c r="CH74" s="259"/>
      <c r="CI74" s="259"/>
      <c r="CJ74" s="259"/>
      <c r="CK74" s="259"/>
      <c r="CL74" s="259"/>
      <c r="CM74" s="259"/>
      <c r="CN74" s="259"/>
      <c r="CO74" s="259"/>
      <c r="CP74" s="259"/>
      <c r="CQ74" s="259"/>
      <c r="CR74" s="259"/>
      <c r="CS74" s="259"/>
      <c r="CT74" s="259"/>
      <c r="CU74" s="259"/>
      <c r="CV74" s="259"/>
      <c r="CW74" s="259"/>
      <c r="CX74" s="259"/>
      <c r="CY74" s="259"/>
      <c r="CZ74" s="259"/>
      <c r="DA74" s="259"/>
      <c r="DB74" s="259"/>
      <c r="DC74" s="259"/>
      <c r="DD74" s="259"/>
      <c r="DE74" s="259"/>
      <c r="DF74" s="259"/>
      <c r="DG74" s="259"/>
      <c r="DH74" s="259"/>
      <c r="DI74" s="259"/>
      <c r="DJ74" s="259"/>
      <c r="DK74" s="259"/>
      <c r="DL74" s="259"/>
      <c r="DM74" s="259"/>
      <c r="DN74" s="259"/>
      <c r="DO74" s="259"/>
      <c r="DP74" s="259"/>
      <c r="DQ74" s="259"/>
      <c r="DR74" s="259"/>
      <c r="DS74" s="259"/>
      <c r="DT74" s="259"/>
      <c r="DU74" s="259"/>
      <c r="DV74" s="259"/>
      <c r="DW74" s="259"/>
      <c r="DX74" s="259"/>
      <c r="DY74" s="259"/>
      <c r="DZ74" s="259"/>
      <c r="EA74" s="259"/>
      <c r="EB74" s="259"/>
      <c r="EC74" s="259"/>
      <c r="ED74" s="259"/>
      <c r="EE74" s="259"/>
      <c r="EF74" s="259"/>
      <c r="EG74" s="259"/>
      <c r="EH74" s="259"/>
      <c r="EI74" s="259"/>
      <c r="EJ74" s="259"/>
      <c r="EK74" s="259"/>
      <c r="EL74" s="259"/>
      <c r="EM74" s="259"/>
      <c r="EN74" s="259"/>
      <c r="EO74" s="259"/>
      <c r="EP74" s="259"/>
      <c r="EQ74" s="259"/>
      <c r="ER74" s="259"/>
      <c r="ES74" s="259"/>
      <c r="ET74" s="259"/>
      <c r="EU74" s="259"/>
      <c r="EV74" s="259"/>
      <c r="EW74" s="259"/>
      <c r="EX74" s="259"/>
      <c r="EY74" s="259"/>
      <c r="EZ74" s="259"/>
      <c r="FA74" s="259"/>
      <c r="FB74" s="259"/>
      <c r="FC74" s="235"/>
      <c r="FD74" s="235"/>
      <c r="FE74" s="116"/>
      <c r="FF74" s="116"/>
      <c r="FG74" s="47"/>
      <c r="FH74" s="47"/>
      <c r="FI74" s="47"/>
      <c r="FJ74" s="47"/>
      <c r="FK74" s="47"/>
      <c r="FL74" s="47"/>
      <c r="FM74" s="47"/>
      <c r="FN74" s="47"/>
      <c r="FO74" s="47"/>
      <c r="FP74" s="47"/>
      <c r="FQ74" s="47"/>
      <c r="FR74" s="47"/>
      <c r="FS74" s="109"/>
      <c r="FT74" s="109"/>
      <c r="FU74" s="109"/>
      <c r="FV74" s="109"/>
      <c r="FW74" s="109"/>
      <c r="FX74" s="109"/>
      <c r="FY74" s="109"/>
      <c r="FZ74" s="110"/>
      <c r="GA74" s="110"/>
      <c r="GB74" s="110"/>
      <c r="GC74" s="110"/>
      <c r="GD74" s="110"/>
      <c r="GE74" s="110"/>
      <c r="GF74" s="110"/>
      <c r="GG74" s="110"/>
      <c r="GH74" s="110"/>
      <c r="GI74" s="111"/>
      <c r="GJ74" s="111"/>
      <c r="GK74" s="111"/>
      <c r="GL74" s="111"/>
      <c r="GM74" s="111"/>
      <c r="GN74" s="111"/>
      <c r="GO74" s="111"/>
      <c r="GP74" s="111"/>
      <c r="GQ74" s="111"/>
      <c r="GR74" s="111"/>
      <c r="GS74" s="111"/>
      <c r="GT74" s="111"/>
      <c r="GU74" s="111"/>
      <c r="GV74" s="111"/>
      <c r="GW74" s="53"/>
      <c r="GX74" s="53"/>
      <c r="GY74" s="53"/>
      <c r="GZ74" s="6"/>
      <c r="HA74" s="6"/>
      <c r="HB74" s="6"/>
    </row>
    <row r="75" spans="2:210" s="1" customFormat="1" x14ac:dyDescent="0.75">
      <c r="B75" s="108"/>
      <c r="C75" s="108"/>
      <c r="D75" s="260"/>
      <c r="E75" s="260"/>
      <c r="F75" s="260"/>
      <c r="G75" s="260"/>
      <c r="H75" s="260"/>
      <c r="I75" s="260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0"/>
      <c r="U75" s="259"/>
      <c r="V75" s="259"/>
      <c r="W75" s="259"/>
      <c r="X75" s="259"/>
      <c r="Y75" s="259"/>
      <c r="Z75" s="259"/>
      <c r="AA75" s="259"/>
      <c r="AB75" s="259"/>
      <c r="AC75" s="259"/>
      <c r="AD75" s="259"/>
      <c r="AE75" s="259"/>
      <c r="AF75" s="259"/>
      <c r="AG75" s="259"/>
      <c r="AH75" s="259"/>
      <c r="AI75" s="259"/>
      <c r="AJ75" s="259"/>
      <c r="AK75" s="259"/>
      <c r="AL75" s="259"/>
      <c r="AM75" s="259"/>
      <c r="AN75" s="259"/>
      <c r="AO75" s="259"/>
      <c r="AP75" s="259"/>
      <c r="AQ75" s="259"/>
      <c r="AR75" s="259"/>
      <c r="AS75" s="259"/>
      <c r="AT75" s="259"/>
      <c r="AU75" s="259"/>
      <c r="AV75" s="259"/>
      <c r="AW75" s="259"/>
      <c r="AX75" s="259"/>
      <c r="AY75" s="259"/>
      <c r="AZ75" s="259"/>
      <c r="BA75" s="259"/>
      <c r="BB75" s="259"/>
      <c r="BC75" s="259"/>
      <c r="BD75" s="259"/>
      <c r="BE75" s="259"/>
      <c r="BF75" s="259"/>
      <c r="BG75" s="259"/>
      <c r="BH75" s="259"/>
      <c r="BI75" s="259"/>
      <c r="BJ75" s="259"/>
      <c r="BK75" s="259"/>
      <c r="BL75" s="259"/>
      <c r="BM75" s="259"/>
      <c r="BN75" s="259"/>
      <c r="BO75" s="259"/>
      <c r="BP75" s="259"/>
      <c r="BQ75" s="259"/>
      <c r="BR75" s="259"/>
      <c r="BS75" s="259"/>
      <c r="BT75" s="259"/>
      <c r="BU75" s="259"/>
      <c r="BV75" s="259"/>
      <c r="BW75" s="259"/>
      <c r="BX75" s="259"/>
      <c r="BY75" s="259"/>
      <c r="BZ75" s="259"/>
      <c r="CA75" s="259"/>
      <c r="CB75" s="259"/>
      <c r="CC75" s="259"/>
      <c r="CD75" s="259"/>
      <c r="CE75" s="259"/>
      <c r="CF75" s="259"/>
      <c r="CG75" s="259"/>
      <c r="CH75" s="259"/>
      <c r="CI75" s="259"/>
      <c r="CJ75" s="259"/>
      <c r="CK75" s="259"/>
      <c r="CL75" s="259"/>
      <c r="CM75" s="259"/>
      <c r="CN75" s="259"/>
      <c r="CO75" s="259"/>
      <c r="CP75" s="259"/>
      <c r="CQ75" s="259"/>
      <c r="CR75" s="259"/>
      <c r="CS75" s="259"/>
      <c r="CT75" s="259"/>
      <c r="CU75" s="259"/>
      <c r="CV75" s="259"/>
      <c r="CW75" s="259"/>
      <c r="CX75" s="259"/>
      <c r="CY75" s="259"/>
      <c r="CZ75" s="259"/>
      <c r="DA75" s="259"/>
      <c r="DB75" s="259"/>
      <c r="DC75" s="259"/>
      <c r="DD75" s="259"/>
      <c r="DE75" s="259"/>
      <c r="DF75" s="259"/>
      <c r="DG75" s="259"/>
      <c r="DH75" s="259"/>
      <c r="DI75" s="259"/>
      <c r="DJ75" s="259"/>
      <c r="DK75" s="259"/>
      <c r="DL75" s="259"/>
      <c r="DM75" s="259"/>
      <c r="DN75" s="259"/>
      <c r="DO75" s="259"/>
      <c r="DP75" s="259"/>
      <c r="DQ75" s="259"/>
      <c r="DR75" s="259"/>
      <c r="DS75" s="259"/>
      <c r="DT75" s="259"/>
      <c r="DU75" s="259"/>
      <c r="DV75" s="259"/>
      <c r="DW75" s="259"/>
      <c r="DX75" s="259"/>
      <c r="DY75" s="259"/>
      <c r="DZ75" s="259"/>
      <c r="EA75" s="259"/>
      <c r="EB75" s="259"/>
      <c r="EC75" s="259"/>
      <c r="ED75" s="259"/>
      <c r="EE75" s="259"/>
      <c r="EF75" s="259"/>
      <c r="EG75" s="259"/>
      <c r="EH75" s="259"/>
      <c r="EI75" s="259"/>
      <c r="EJ75" s="259"/>
      <c r="EK75" s="259"/>
      <c r="EL75" s="259"/>
      <c r="EM75" s="259"/>
      <c r="EN75" s="259"/>
      <c r="EO75" s="259"/>
      <c r="EP75" s="259"/>
      <c r="EQ75" s="259"/>
      <c r="ER75" s="259"/>
      <c r="ES75" s="259"/>
      <c r="ET75" s="259"/>
      <c r="EU75" s="259"/>
      <c r="EV75" s="259"/>
      <c r="EW75" s="259"/>
      <c r="EX75" s="259"/>
      <c r="EY75" s="259"/>
      <c r="EZ75" s="259"/>
      <c r="FA75" s="259"/>
      <c r="FB75" s="259"/>
      <c r="FC75" s="235"/>
      <c r="FD75" s="235"/>
      <c r="FE75" s="116"/>
      <c r="FF75" s="116"/>
      <c r="FG75" s="47"/>
      <c r="FH75" s="47"/>
      <c r="FI75" s="47"/>
      <c r="FJ75" s="47"/>
      <c r="FK75" s="47"/>
      <c r="FL75" s="47"/>
      <c r="FM75" s="47"/>
      <c r="FN75" s="47"/>
      <c r="FO75" s="47"/>
      <c r="FP75" s="47"/>
      <c r="FQ75" s="47"/>
      <c r="FR75" s="47"/>
      <c r="FS75" s="109"/>
      <c r="FT75" s="109"/>
      <c r="FU75" s="109"/>
      <c r="FV75" s="109"/>
      <c r="FW75" s="109"/>
      <c r="FX75" s="109"/>
      <c r="FY75" s="109"/>
      <c r="FZ75" s="110"/>
      <c r="GA75" s="110"/>
      <c r="GB75" s="110"/>
      <c r="GC75" s="110"/>
      <c r="GD75" s="110"/>
      <c r="GE75" s="110"/>
      <c r="GF75" s="110"/>
      <c r="GG75" s="110"/>
      <c r="GH75" s="110"/>
      <c r="GI75" s="111"/>
      <c r="GJ75" s="111"/>
      <c r="GK75" s="111"/>
      <c r="GL75" s="111"/>
      <c r="GM75" s="111"/>
      <c r="GN75" s="111"/>
      <c r="GO75" s="111"/>
      <c r="GP75" s="111"/>
      <c r="GQ75" s="111"/>
      <c r="GR75" s="111"/>
      <c r="GS75" s="111"/>
      <c r="GT75" s="111"/>
      <c r="GU75" s="111"/>
      <c r="GV75" s="111"/>
      <c r="GW75" s="53"/>
      <c r="GX75" s="53"/>
      <c r="GY75" s="53"/>
      <c r="GZ75" s="6"/>
      <c r="HA75" s="6"/>
      <c r="HB75" s="6"/>
    </row>
    <row r="76" spans="2:210" s="1" customFormat="1" x14ac:dyDescent="0.75">
      <c r="B76" s="108"/>
      <c r="C76" s="108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0"/>
      <c r="U76" s="259"/>
      <c r="V76" s="259"/>
      <c r="W76" s="259"/>
      <c r="X76" s="259"/>
      <c r="Y76" s="259"/>
      <c r="Z76" s="259"/>
      <c r="AA76" s="259"/>
      <c r="AB76" s="259"/>
      <c r="AC76" s="259"/>
      <c r="AD76" s="259"/>
      <c r="AE76" s="259"/>
      <c r="AF76" s="259"/>
      <c r="AG76" s="259"/>
      <c r="AH76" s="259"/>
      <c r="AI76" s="259"/>
      <c r="AJ76" s="259"/>
      <c r="AK76" s="259"/>
      <c r="AL76" s="259"/>
      <c r="AM76" s="259"/>
      <c r="AN76" s="259"/>
      <c r="AO76" s="259"/>
      <c r="AP76" s="259"/>
      <c r="AQ76" s="259"/>
      <c r="AR76" s="259"/>
      <c r="AS76" s="259"/>
      <c r="AT76" s="259"/>
      <c r="AU76" s="259"/>
      <c r="AV76" s="259"/>
      <c r="AW76" s="259"/>
      <c r="AX76" s="259"/>
      <c r="AY76" s="259"/>
      <c r="AZ76" s="259"/>
      <c r="BA76" s="259"/>
      <c r="BB76" s="259"/>
      <c r="BC76" s="259"/>
      <c r="BD76" s="259"/>
      <c r="BE76" s="259"/>
      <c r="BF76" s="259"/>
      <c r="BG76" s="259"/>
      <c r="BH76" s="259"/>
      <c r="BI76" s="259"/>
      <c r="BJ76" s="259"/>
      <c r="BK76" s="259"/>
      <c r="BL76" s="259"/>
      <c r="BM76" s="259"/>
      <c r="BN76" s="259"/>
      <c r="BO76" s="259"/>
      <c r="BP76" s="259"/>
      <c r="BQ76" s="259"/>
      <c r="BR76" s="259"/>
      <c r="BS76" s="259"/>
      <c r="BT76" s="259"/>
      <c r="BU76" s="259"/>
      <c r="BV76" s="259"/>
      <c r="BW76" s="259"/>
      <c r="BX76" s="259"/>
      <c r="BY76" s="259"/>
      <c r="BZ76" s="259"/>
      <c r="CA76" s="259"/>
      <c r="CB76" s="259"/>
      <c r="CC76" s="259"/>
      <c r="CD76" s="259"/>
      <c r="CE76" s="259"/>
      <c r="CF76" s="259"/>
      <c r="CG76" s="259"/>
      <c r="CH76" s="259"/>
      <c r="CI76" s="259"/>
      <c r="CJ76" s="259"/>
      <c r="CK76" s="259"/>
      <c r="CL76" s="259"/>
      <c r="CM76" s="259"/>
      <c r="CN76" s="259"/>
      <c r="CO76" s="259"/>
      <c r="CP76" s="259"/>
      <c r="CQ76" s="259"/>
      <c r="CR76" s="259"/>
      <c r="CS76" s="259"/>
      <c r="CT76" s="259"/>
      <c r="CU76" s="259"/>
      <c r="CV76" s="259"/>
      <c r="CW76" s="259"/>
      <c r="CX76" s="259"/>
      <c r="CY76" s="259"/>
      <c r="CZ76" s="259"/>
      <c r="DA76" s="259"/>
      <c r="DB76" s="259"/>
      <c r="DC76" s="259"/>
      <c r="DD76" s="259"/>
      <c r="DE76" s="259"/>
      <c r="DF76" s="259"/>
      <c r="DG76" s="259"/>
      <c r="DH76" s="259"/>
      <c r="DI76" s="259"/>
      <c r="DJ76" s="259"/>
      <c r="DK76" s="259"/>
      <c r="DL76" s="259"/>
      <c r="DM76" s="259"/>
      <c r="DN76" s="259"/>
      <c r="DO76" s="259"/>
      <c r="DP76" s="259"/>
      <c r="DQ76" s="259"/>
      <c r="DR76" s="259"/>
      <c r="DS76" s="259"/>
      <c r="DT76" s="259"/>
      <c r="DU76" s="259"/>
      <c r="DV76" s="259"/>
      <c r="DW76" s="259"/>
      <c r="DX76" s="259"/>
      <c r="DY76" s="259"/>
      <c r="DZ76" s="259"/>
      <c r="EA76" s="259"/>
      <c r="EB76" s="259"/>
      <c r="EC76" s="259"/>
      <c r="ED76" s="259"/>
      <c r="EE76" s="259"/>
      <c r="EF76" s="259"/>
      <c r="EG76" s="259"/>
      <c r="EH76" s="259"/>
      <c r="EI76" s="259"/>
      <c r="EJ76" s="259"/>
      <c r="EK76" s="259"/>
      <c r="EL76" s="259"/>
      <c r="EM76" s="259"/>
      <c r="EN76" s="259"/>
      <c r="EO76" s="259"/>
      <c r="EP76" s="259"/>
      <c r="EQ76" s="259"/>
      <c r="ER76" s="259"/>
      <c r="ES76" s="259"/>
      <c r="ET76" s="259"/>
      <c r="EU76" s="259"/>
      <c r="EV76" s="259"/>
      <c r="EW76" s="259"/>
      <c r="EX76" s="259"/>
      <c r="EY76" s="259"/>
      <c r="EZ76" s="259"/>
      <c r="FA76" s="259"/>
      <c r="FB76" s="259"/>
      <c r="FC76" s="235"/>
      <c r="FD76" s="235"/>
      <c r="FE76" s="116"/>
      <c r="FF76" s="116"/>
      <c r="FG76" s="47"/>
      <c r="FH76" s="47"/>
      <c r="FI76" s="47"/>
      <c r="FJ76" s="47"/>
      <c r="FK76" s="47"/>
      <c r="FL76" s="47"/>
      <c r="FM76" s="47"/>
      <c r="FN76" s="47"/>
      <c r="FO76" s="47"/>
      <c r="FP76" s="47"/>
      <c r="FQ76" s="47"/>
      <c r="FR76" s="47"/>
      <c r="FS76" s="109"/>
      <c r="FT76" s="109"/>
      <c r="FU76" s="109"/>
      <c r="FV76" s="109"/>
      <c r="FW76" s="109"/>
      <c r="FX76" s="109"/>
      <c r="FY76" s="109"/>
      <c r="FZ76" s="110"/>
      <c r="GA76" s="110"/>
      <c r="GB76" s="110"/>
      <c r="GC76" s="110"/>
      <c r="GD76" s="110"/>
      <c r="GE76" s="110"/>
      <c r="GF76" s="110"/>
      <c r="GG76" s="110"/>
      <c r="GH76" s="110"/>
      <c r="GI76" s="111"/>
      <c r="GJ76" s="111"/>
      <c r="GK76" s="111"/>
      <c r="GL76" s="111"/>
      <c r="GM76" s="111"/>
      <c r="GN76" s="111"/>
      <c r="GO76" s="111"/>
      <c r="GP76" s="111"/>
      <c r="GQ76" s="111"/>
      <c r="GR76" s="111"/>
      <c r="GS76" s="111"/>
      <c r="GT76" s="111"/>
      <c r="GU76" s="111"/>
      <c r="GV76" s="111"/>
      <c r="GW76" s="53"/>
      <c r="GX76" s="53"/>
      <c r="GY76" s="53"/>
      <c r="GZ76" s="6"/>
      <c r="HA76" s="6"/>
      <c r="HB76" s="6"/>
    </row>
    <row r="77" spans="2:210" s="1" customFormat="1" x14ac:dyDescent="0.75">
      <c r="B77" s="108"/>
      <c r="C77" s="108"/>
      <c r="D77" s="260"/>
      <c r="E77" s="260"/>
      <c r="F77" s="260"/>
      <c r="G77" s="260"/>
      <c r="H77" s="260"/>
      <c r="I77" s="260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60"/>
      <c r="U77" s="259"/>
      <c r="V77" s="259"/>
      <c r="W77" s="259"/>
      <c r="X77" s="259"/>
      <c r="Y77" s="259"/>
      <c r="Z77" s="259"/>
      <c r="AA77" s="259"/>
      <c r="AB77" s="259"/>
      <c r="AC77" s="259"/>
      <c r="AD77" s="259"/>
      <c r="AE77" s="259"/>
      <c r="AF77" s="259"/>
      <c r="AG77" s="259"/>
      <c r="AH77" s="259"/>
      <c r="AI77" s="259"/>
      <c r="AJ77" s="259"/>
      <c r="AK77" s="259"/>
      <c r="AL77" s="259"/>
      <c r="AM77" s="259"/>
      <c r="AN77" s="259"/>
      <c r="AO77" s="259"/>
      <c r="AP77" s="259"/>
      <c r="AQ77" s="259"/>
      <c r="AR77" s="259"/>
      <c r="AS77" s="259"/>
      <c r="AT77" s="259"/>
      <c r="AU77" s="259"/>
      <c r="AV77" s="259"/>
      <c r="AW77" s="259"/>
      <c r="AX77" s="259"/>
      <c r="AY77" s="259"/>
      <c r="AZ77" s="259"/>
      <c r="BA77" s="259"/>
      <c r="BB77" s="259"/>
      <c r="BC77" s="259"/>
      <c r="BD77" s="259"/>
      <c r="BE77" s="259"/>
      <c r="BF77" s="259"/>
      <c r="BG77" s="259"/>
      <c r="BH77" s="259"/>
      <c r="BI77" s="259"/>
      <c r="BJ77" s="259"/>
      <c r="BK77" s="259"/>
      <c r="BL77" s="259"/>
      <c r="BM77" s="259"/>
      <c r="BN77" s="259"/>
      <c r="BO77" s="259"/>
      <c r="BP77" s="259"/>
      <c r="BQ77" s="259"/>
      <c r="BR77" s="259"/>
      <c r="BS77" s="259"/>
      <c r="BT77" s="259"/>
      <c r="BU77" s="259"/>
      <c r="BV77" s="259"/>
      <c r="BW77" s="259"/>
      <c r="BX77" s="259"/>
      <c r="BY77" s="259"/>
      <c r="BZ77" s="259"/>
      <c r="CA77" s="259"/>
      <c r="CB77" s="259"/>
      <c r="CC77" s="259"/>
      <c r="CD77" s="259"/>
      <c r="CE77" s="259"/>
      <c r="CF77" s="259"/>
      <c r="CG77" s="259"/>
      <c r="CH77" s="259"/>
      <c r="CI77" s="259"/>
      <c r="CJ77" s="259"/>
      <c r="CK77" s="259"/>
      <c r="CL77" s="259"/>
      <c r="CM77" s="259"/>
      <c r="CN77" s="259"/>
      <c r="CO77" s="259"/>
      <c r="CP77" s="259"/>
      <c r="CQ77" s="259"/>
      <c r="CR77" s="259"/>
      <c r="CS77" s="259"/>
      <c r="CT77" s="259"/>
      <c r="CU77" s="259"/>
      <c r="CV77" s="259"/>
      <c r="CW77" s="259"/>
      <c r="CX77" s="259"/>
      <c r="CY77" s="259"/>
      <c r="CZ77" s="259"/>
      <c r="DA77" s="259"/>
      <c r="DB77" s="259"/>
      <c r="DC77" s="259"/>
      <c r="DD77" s="259"/>
      <c r="DE77" s="259"/>
      <c r="DF77" s="259"/>
      <c r="DG77" s="259"/>
      <c r="DH77" s="259"/>
      <c r="DI77" s="259"/>
      <c r="DJ77" s="259"/>
      <c r="DK77" s="259"/>
      <c r="DL77" s="259"/>
      <c r="DM77" s="259"/>
      <c r="DN77" s="259"/>
      <c r="DO77" s="259"/>
      <c r="DP77" s="259"/>
      <c r="DQ77" s="259"/>
      <c r="DR77" s="259"/>
      <c r="DS77" s="259"/>
      <c r="DT77" s="259"/>
      <c r="DU77" s="259"/>
      <c r="DV77" s="259"/>
      <c r="DW77" s="259"/>
      <c r="DX77" s="259"/>
      <c r="DY77" s="259"/>
      <c r="DZ77" s="259"/>
      <c r="EA77" s="259"/>
      <c r="EB77" s="259"/>
      <c r="EC77" s="259"/>
      <c r="ED77" s="259"/>
      <c r="EE77" s="259"/>
      <c r="EF77" s="259"/>
      <c r="EG77" s="259"/>
      <c r="EH77" s="259"/>
      <c r="EI77" s="259"/>
      <c r="EJ77" s="259"/>
      <c r="EK77" s="259"/>
      <c r="EL77" s="259"/>
      <c r="EM77" s="259"/>
      <c r="EN77" s="259"/>
      <c r="EO77" s="259"/>
      <c r="EP77" s="259"/>
      <c r="EQ77" s="259"/>
      <c r="ER77" s="259"/>
      <c r="ES77" s="259"/>
      <c r="ET77" s="259"/>
      <c r="EU77" s="259"/>
      <c r="EV77" s="259"/>
      <c r="EW77" s="259"/>
      <c r="EX77" s="259"/>
      <c r="EY77" s="259"/>
      <c r="EZ77" s="259"/>
      <c r="FA77" s="259"/>
      <c r="FB77" s="259"/>
      <c r="FC77" s="235"/>
      <c r="FD77" s="235"/>
      <c r="FE77" s="116"/>
      <c r="FF77" s="116"/>
      <c r="FG77" s="47"/>
      <c r="FH77" s="47"/>
      <c r="FI77" s="47"/>
      <c r="FJ77" s="47"/>
      <c r="FK77" s="47"/>
      <c r="FL77" s="47"/>
      <c r="FM77" s="47"/>
      <c r="FN77" s="47"/>
      <c r="FO77" s="47"/>
      <c r="FP77" s="47"/>
      <c r="FQ77" s="47"/>
      <c r="FR77" s="47"/>
      <c r="FS77" s="109"/>
      <c r="FT77" s="109"/>
      <c r="FU77" s="109"/>
      <c r="FV77" s="109"/>
      <c r="FW77" s="109"/>
      <c r="FX77" s="109"/>
      <c r="FY77" s="109"/>
      <c r="FZ77" s="110"/>
      <c r="GA77" s="110"/>
      <c r="GB77" s="110"/>
      <c r="GC77" s="110"/>
      <c r="GD77" s="110"/>
      <c r="GE77" s="110"/>
      <c r="GF77" s="110"/>
      <c r="GG77" s="110"/>
      <c r="GH77" s="110"/>
      <c r="GI77" s="111"/>
      <c r="GJ77" s="111"/>
      <c r="GK77" s="111"/>
      <c r="GL77" s="111"/>
      <c r="GM77" s="111"/>
      <c r="GN77" s="111"/>
      <c r="GO77" s="111"/>
      <c r="GP77" s="111"/>
      <c r="GQ77" s="111"/>
      <c r="GR77" s="111"/>
      <c r="GS77" s="111"/>
      <c r="GT77" s="111"/>
      <c r="GU77" s="111"/>
      <c r="GV77" s="111"/>
      <c r="GW77" s="53"/>
      <c r="GX77" s="53"/>
      <c r="GY77" s="53"/>
      <c r="GZ77" s="6"/>
      <c r="HA77" s="6"/>
      <c r="HB77" s="6"/>
    </row>
    <row r="78" spans="2:210" s="1" customFormat="1" x14ac:dyDescent="0.75">
      <c r="B78" s="108"/>
      <c r="C78" s="108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260"/>
      <c r="T78" s="260"/>
      <c r="U78" s="259"/>
      <c r="V78" s="259"/>
      <c r="W78" s="259"/>
      <c r="X78" s="259"/>
      <c r="Y78" s="259"/>
      <c r="Z78" s="259"/>
      <c r="AA78" s="259"/>
      <c r="AB78" s="259"/>
      <c r="AC78" s="259"/>
      <c r="AD78" s="259"/>
      <c r="AE78" s="259"/>
      <c r="AF78" s="259"/>
      <c r="AG78" s="259"/>
      <c r="AH78" s="259"/>
      <c r="AI78" s="259"/>
      <c r="AJ78" s="259"/>
      <c r="AK78" s="259"/>
      <c r="AL78" s="259"/>
      <c r="AM78" s="259"/>
      <c r="AN78" s="259"/>
      <c r="AO78" s="259"/>
      <c r="AP78" s="259"/>
      <c r="AQ78" s="259"/>
      <c r="AR78" s="259"/>
      <c r="AS78" s="259"/>
      <c r="AT78" s="259"/>
      <c r="AU78" s="259"/>
      <c r="AV78" s="259"/>
      <c r="AW78" s="259"/>
      <c r="AX78" s="259"/>
      <c r="AY78" s="259"/>
      <c r="AZ78" s="259"/>
      <c r="BA78" s="259"/>
      <c r="BB78" s="259"/>
      <c r="BC78" s="259"/>
      <c r="BD78" s="259"/>
      <c r="BE78" s="259"/>
      <c r="BF78" s="259"/>
      <c r="BG78" s="259"/>
      <c r="BH78" s="259"/>
      <c r="BI78" s="259"/>
      <c r="BJ78" s="259"/>
      <c r="BK78" s="259"/>
      <c r="BL78" s="259"/>
      <c r="BM78" s="259"/>
      <c r="BN78" s="259"/>
      <c r="BO78" s="259"/>
      <c r="BP78" s="259"/>
      <c r="BQ78" s="259"/>
      <c r="BR78" s="259"/>
      <c r="BS78" s="259"/>
      <c r="BT78" s="259"/>
      <c r="BU78" s="259"/>
      <c r="BV78" s="259"/>
      <c r="BW78" s="259"/>
      <c r="BX78" s="259"/>
      <c r="BY78" s="259"/>
      <c r="BZ78" s="259"/>
      <c r="CA78" s="259"/>
      <c r="CB78" s="259"/>
      <c r="CC78" s="259"/>
      <c r="CD78" s="259"/>
      <c r="CE78" s="259"/>
      <c r="CF78" s="259"/>
      <c r="CG78" s="259"/>
      <c r="CH78" s="259"/>
      <c r="CI78" s="259"/>
      <c r="CJ78" s="259"/>
      <c r="CK78" s="259"/>
      <c r="CL78" s="259"/>
      <c r="CM78" s="259"/>
      <c r="CN78" s="259"/>
      <c r="CO78" s="259"/>
      <c r="CP78" s="259"/>
      <c r="CQ78" s="259"/>
      <c r="CR78" s="259"/>
      <c r="CS78" s="259"/>
      <c r="CT78" s="259"/>
      <c r="CU78" s="259"/>
      <c r="CV78" s="259"/>
      <c r="CW78" s="259"/>
      <c r="CX78" s="259"/>
      <c r="CY78" s="259"/>
      <c r="CZ78" s="259"/>
      <c r="DA78" s="259"/>
      <c r="DB78" s="259"/>
      <c r="DC78" s="259"/>
      <c r="DD78" s="259"/>
      <c r="DE78" s="259"/>
      <c r="DF78" s="259"/>
      <c r="DG78" s="259"/>
      <c r="DH78" s="259"/>
      <c r="DI78" s="259"/>
      <c r="DJ78" s="259"/>
      <c r="DK78" s="259"/>
      <c r="DL78" s="259"/>
      <c r="DM78" s="259"/>
      <c r="DN78" s="259"/>
      <c r="DO78" s="259"/>
      <c r="DP78" s="259"/>
      <c r="DQ78" s="259"/>
      <c r="DR78" s="259"/>
      <c r="DS78" s="259"/>
      <c r="DT78" s="259"/>
      <c r="DU78" s="259"/>
      <c r="DV78" s="259"/>
      <c r="DW78" s="259"/>
      <c r="DX78" s="259"/>
      <c r="DY78" s="259"/>
      <c r="DZ78" s="259"/>
      <c r="EA78" s="259"/>
      <c r="EB78" s="259"/>
      <c r="EC78" s="259"/>
      <c r="ED78" s="259"/>
      <c r="EE78" s="259"/>
      <c r="EF78" s="259"/>
      <c r="EG78" s="259"/>
      <c r="EH78" s="259"/>
      <c r="EI78" s="259"/>
      <c r="EJ78" s="259"/>
      <c r="EK78" s="259"/>
      <c r="EL78" s="259"/>
      <c r="EM78" s="259"/>
      <c r="EN78" s="259"/>
      <c r="EO78" s="259"/>
      <c r="EP78" s="259"/>
      <c r="EQ78" s="259"/>
      <c r="ER78" s="259"/>
      <c r="ES78" s="259"/>
      <c r="ET78" s="259"/>
      <c r="EU78" s="259"/>
      <c r="EV78" s="259"/>
      <c r="EW78" s="259"/>
      <c r="EX78" s="259"/>
      <c r="EY78" s="259"/>
      <c r="EZ78" s="259"/>
      <c r="FA78" s="259"/>
      <c r="FB78" s="259"/>
      <c r="FC78" s="235"/>
      <c r="FD78" s="235"/>
      <c r="FE78" s="116"/>
      <c r="FF78" s="116"/>
      <c r="FG78" s="47"/>
      <c r="FH78" s="47"/>
      <c r="FI78" s="47"/>
      <c r="FJ78" s="47"/>
      <c r="FK78" s="47"/>
      <c r="FL78" s="47"/>
      <c r="FM78" s="47"/>
      <c r="FN78" s="47"/>
      <c r="FO78" s="47"/>
      <c r="FP78" s="47"/>
      <c r="FQ78" s="47"/>
      <c r="FR78" s="47"/>
      <c r="FS78" s="109"/>
      <c r="FT78" s="109"/>
      <c r="FU78" s="109"/>
      <c r="FV78" s="109"/>
      <c r="FW78" s="109"/>
      <c r="FX78" s="109"/>
      <c r="FY78" s="109"/>
      <c r="FZ78" s="110"/>
      <c r="GA78" s="110"/>
      <c r="GB78" s="110"/>
      <c r="GC78" s="110"/>
      <c r="GD78" s="110"/>
      <c r="GE78" s="110"/>
      <c r="GF78" s="110"/>
      <c r="GG78" s="110"/>
      <c r="GH78" s="110"/>
      <c r="GI78" s="111"/>
      <c r="GJ78" s="111"/>
      <c r="GK78" s="111"/>
      <c r="GL78" s="111"/>
      <c r="GM78" s="111"/>
      <c r="GN78" s="111"/>
      <c r="GO78" s="111"/>
      <c r="GP78" s="111"/>
      <c r="GQ78" s="111"/>
      <c r="GR78" s="111"/>
      <c r="GS78" s="111"/>
      <c r="GT78" s="111"/>
      <c r="GU78" s="111"/>
      <c r="GV78" s="111"/>
      <c r="GW78" s="53"/>
      <c r="GX78" s="53"/>
      <c r="GY78" s="53"/>
      <c r="GZ78" s="6"/>
      <c r="HA78" s="6"/>
      <c r="HB78" s="6"/>
    </row>
    <row r="79" spans="2:210" s="1" customFormat="1" x14ac:dyDescent="0.75">
      <c r="B79" s="108"/>
      <c r="C79" s="108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60"/>
      <c r="U79" s="259"/>
      <c r="V79" s="259"/>
      <c r="W79" s="259"/>
      <c r="X79" s="259"/>
      <c r="Y79" s="259"/>
      <c r="Z79" s="259"/>
      <c r="AA79" s="259"/>
      <c r="AB79" s="259"/>
      <c r="AC79" s="259"/>
      <c r="AD79" s="259"/>
      <c r="AE79" s="259"/>
      <c r="AF79" s="259"/>
      <c r="AG79" s="259"/>
      <c r="AH79" s="259"/>
      <c r="AI79" s="259"/>
      <c r="AJ79" s="259"/>
      <c r="AK79" s="259"/>
      <c r="AL79" s="259"/>
      <c r="AM79" s="259"/>
      <c r="AN79" s="259"/>
      <c r="AO79" s="259"/>
      <c r="AP79" s="259"/>
      <c r="AQ79" s="259"/>
      <c r="AR79" s="259"/>
      <c r="AS79" s="259"/>
      <c r="AT79" s="259"/>
      <c r="AU79" s="259"/>
      <c r="AV79" s="259"/>
      <c r="AW79" s="259"/>
      <c r="AX79" s="259"/>
      <c r="AY79" s="259"/>
      <c r="AZ79" s="259"/>
      <c r="BA79" s="259"/>
      <c r="BB79" s="259"/>
      <c r="BC79" s="259"/>
      <c r="BD79" s="259"/>
      <c r="BE79" s="259"/>
      <c r="BF79" s="259"/>
      <c r="BG79" s="259"/>
      <c r="BH79" s="259"/>
      <c r="BI79" s="259"/>
      <c r="BJ79" s="259"/>
      <c r="BK79" s="259"/>
      <c r="BL79" s="259"/>
      <c r="BM79" s="259"/>
      <c r="BN79" s="259"/>
      <c r="BO79" s="259"/>
      <c r="BP79" s="259"/>
      <c r="BQ79" s="259"/>
      <c r="BR79" s="259"/>
      <c r="BS79" s="259"/>
      <c r="BT79" s="259"/>
      <c r="BU79" s="259"/>
      <c r="BV79" s="259"/>
      <c r="BW79" s="259"/>
      <c r="BX79" s="259"/>
      <c r="BY79" s="259"/>
      <c r="BZ79" s="259"/>
      <c r="CA79" s="259"/>
      <c r="CB79" s="259"/>
      <c r="CC79" s="259"/>
      <c r="CD79" s="259"/>
      <c r="CE79" s="259"/>
      <c r="CF79" s="259"/>
      <c r="CG79" s="259"/>
      <c r="CH79" s="259"/>
      <c r="CI79" s="259"/>
      <c r="CJ79" s="259"/>
      <c r="CK79" s="259"/>
      <c r="CL79" s="259"/>
      <c r="CM79" s="259"/>
      <c r="CN79" s="259"/>
      <c r="CO79" s="259"/>
      <c r="CP79" s="259"/>
      <c r="CQ79" s="259"/>
      <c r="CR79" s="259"/>
      <c r="CS79" s="259"/>
      <c r="CT79" s="259"/>
      <c r="CU79" s="259"/>
      <c r="CV79" s="259"/>
      <c r="CW79" s="259"/>
      <c r="CX79" s="259"/>
      <c r="CY79" s="259"/>
      <c r="CZ79" s="259"/>
      <c r="DA79" s="259"/>
      <c r="DB79" s="259"/>
      <c r="DC79" s="259"/>
      <c r="DD79" s="259"/>
      <c r="DE79" s="259"/>
      <c r="DF79" s="259"/>
      <c r="DG79" s="259"/>
      <c r="DH79" s="259"/>
      <c r="DI79" s="259"/>
      <c r="DJ79" s="259"/>
      <c r="DK79" s="259"/>
      <c r="DL79" s="259"/>
      <c r="DM79" s="259"/>
      <c r="DN79" s="259"/>
      <c r="DO79" s="259"/>
      <c r="DP79" s="259"/>
      <c r="DQ79" s="259"/>
      <c r="DR79" s="259"/>
      <c r="DS79" s="259"/>
      <c r="DT79" s="259"/>
      <c r="DU79" s="259"/>
      <c r="DV79" s="259"/>
      <c r="DW79" s="259"/>
      <c r="DX79" s="259"/>
      <c r="DY79" s="259"/>
      <c r="DZ79" s="259"/>
      <c r="EA79" s="259"/>
      <c r="EB79" s="259"/>
      <c r="EC79" s="259"/>
      <c r="ED79" s="259"/>
      <c r="EE79" s="259"/>
      <c r="EF79" s="259"/>
      <c r="EG79" s="259"/>
      <c r="EH79" s="259"/>
      <c r="EI79" s="259"/>
      <c r="EJ79" s="259"/>
      <c r="EK79" s="259"/>
      <c r="EL79" s="259"/>
      <c r="EM79" s="259"/>
      <c r="EN79" s="259"/>
      <c r="EO79" s="259"/>
      <c r="EP79" s="259"/>
      <c r="EQ79" s="259"/>
      <c r="ER79" s="259"/>
      <c r="ES79" s="259"/>
      <c r="ET79" s="259"/>
      <c r="EU79" s="259"/>
      <c r="EV79" s="259"/>
      <c r="EW79" s="259"/>
      <c r="EX79" s="259"/>
      <c r="EY79" s="259"/>
      <c r="EZ79" s="259"/>
      <c r="FA79" s="259"/>
      <c r="FB79" s="259"/>
      <c r="FC79" s="235"/>
      <c r="FD79" s="235"/>
      <c r="FE79" s="116"/>
      <c r="FF79" s="116"/>
      <c r="FG79" s="47"/>
      <c r="FH79" s="47"/>
      <c r="FI79" s="47"/>
      <c r="FJ79" s="47"/>
      <c r="FK79" s="47"/>
      <c r="FL79" s="47"/>
      <c r="FM79" s="47"/>
      <c r="FN79" s="47"/>
      <c r="FO79" s="47"/>
      <c r="FP79" s="47"/>
      <c r="FQ79" s="47"/>
      <c r="FR79" s="47"/>
      <c r="FS79" s="109"/>
      <c r="FT79" s="109"/>
      <c r="FU79" s="109"/>
      <c r="FV79" s="109"/>
      <c r="FW79" s="109"/>
      <c r="FX79" s="109"/>
      <c r="FY79" s="109"/>
      <c r="FZ79" s="110"/>
      <c r="GA79" s="110"/>
      <c r="GB79" s="110"/>
      <c r="GC79" s="110"/>
      <c r="GD79" s="110"/>
      <c r="GE79" s="110"/>
      <c r="GF79" s="110"/>
      <c r="GG79" s="110"/>
      <c r="GH79" s="110"/>
      <c r="GI79" s="111"/>
      <c r="GJ79" s="111"/>
      <c r="GK79" s="111"/>
      <c r="GL79" s="111"/>
      <c r="GM79" s="111"/>
      <c r="GN79" s="111"/>
      <c r="GO79" s="111"/>
      <c r="GP79" s="111"/>
      <c r="GQ79" s="111"/>
      <c r="GR79" s="111"/>
      <c r="GS79" s="111"/>
      <c r="GT79" s="111"/>
      <c r="GU79" s="111"/>
      <c r="GV79" s="111"/>
      <c r="GW79" s="53"/>
      <c r="GX79" s="53"/>
      <c r="GY79" s="53"/>
      <c r="GZ79" s="6"/>
      <c r="HA79" s="6"/>
      <c r="HB79" s="6"/>
    </row>
    <row r="80" spans="2:210" s="1" customFormat="1" x14ac:dyDescent="0.75">
      <c r="B80" s="108"/>
      <c r="C80" s="108"/>
      <c r="D80" s="260"/>
      <c r="E80" s="260"/>
      <c r="F80" s="260"/>
      <c r="G80" s="260"/>
      <c r="H80" s="260"/>
      <c r="I80" s="260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60"/>
      <c r="U80" s="259"/>
      <c r="V80" s="259"/>
      <c r="W80" s="259"/>
      <c r="X80" s="259"/>
      <c r="Y80" s="259"/>
      <c r="Z80" s="259"/>
      <c r="AA80" s="259"/>
      <c r="AB80" s="259"/>
      <c r="AC80" s="259"/>
      <c r="AD80" s="259"/>
      <c r="AE80" s="259"/>
      <c r="AF80" s="259"/>
      <c r="AG80" s="259"/>
      <c r="AH80" s="259"/>
      <c r="AI80" s="259"/>
      <c r="AJ80" s="259"/>
      <c r="AK80" s="259"/>
      <c r="AL80" s="259"/>
      <c r="AM80" s="259"/>
      <c r="AN80" s="259"/>
      <c r="AO80" s="259"/>
      <c r="AP80" s="259"/>
      <c r="AQ80" s="259"/>
      <c r="AR80" s="259"/>
      <c r="AS80" s="259"/>
      <c r="AT80" s="259"/>
      <c r="AU80" s="259"/>
      <c r="AV80" s="259"/>
      <c r="AW80" s="259"/>
      <c r="AX80" s="259"/>
      <c r="AY80" s="259"/>
      <c r="AZ80" s="259"/>
      <c r="BA80" s="259"/>
      <c r="BB80" s="259"/>
      <c r="BC80" s="259"/>
      <c r="BD80" s="259"/>
      <c r="BE80" s="259"/>
      <c r="BF80" s="259"/>
      <c r="BG80" s="259"/>
      <c r="BH80" s="259"/>
      <c r="BI80" s="259"/>
      <c r="BJ80" s="259"/>
      <c r="BK80" s="259"/>
      <c r="BL80" s="259"/>
      <c r="BM80" s="259"/>
      <c r="BN80" s="259"/>
      <c r="BO80" s="259"/>
      <c r="BP80" s="259"/>
      <c r="BQ80" s="259"/>
      <c r="BR80" s="259"/>
      <c r="BS80" s="259"/>
      <c r="BT80" s="259"/>
      <c r="BU80" s="259"/>
      <c r="BV80" s="259"/>
      <c r="BW80" s="259"/>
      <c r="BX80" s="259"/>
      <c r="BY80" s="259"/>
      <c r="BZ80" s="259"/>
      <c r="CA80" s="259"/>
      <c r="CB80" s="259"/>
      <c r="CC80" s="259"/>
      <c r="CD80" s="259"/>
      <c r="CE80" s="259"/>
      <c r="CF80" s="259"/>
      <c r="CG80" s="259"/>
      <c r="CH80" s="259"/>
      <c r="CI80" s="259"/>
      <c r="CJ80" s="259"/>
      <c r="CK80" s="259"/>
      <c r="CL80" s="259"/>
      <c r="CM80" s="259"/>
      <c r="CN80" s="259"/>
      <c r="CO80" s="259"/>
      <c r="CP80" s="259"/>
      <c r="CQ80" s="259"/>
      <c r="CR80" s="259"/>
      <c r="CS80" s="259"/>
      <c r="CT80" s="259"/>
      <c r="CU80" s="259"/>
      <c r="CV80" s="259"/>
      <c r="CW80" s="259"/>
      <c r="CX80" s="259"/>
      <c r="CY80" s="259"/>
      <c r="CZ80" s="259"/>
      <c r="DA80" s="259"/>
      <c r="DB80" s="259"/>
      <c r="DC80" s="259"/>
      <c r="DD80" s="259"/>
      <c r="DE80" s="259"/>
      <c r="DF80" s="259"/>
      <c r="DG80" s="259"/>
      <c r="DH80" s="259"/>
      <c r="DI80" s="259"/>
      <c r="DJ80" s="259"/>
      <c r="DK80" s="259"/>
      <c r="DL80" s="259"/>
      <c r="DM80" s="259"/>
      <c r="DN80" s="259"/>
      <c r="DO80" s="259"/>
      <c r="DP80" s="259"/>
      <c r="DQ80" s="259"/>
      <c r="DR80" s="259"/>
      <c r="DS80" s="259"/>
      <c r="DT80" s="259"/>
      <c r="DU80" s="259"/>
      <c r="DV80" s="259"/>
      <c r="DW80" s="259"/>
      <c r="DX80" s="259"/>
      <c r="DY80" s="259"/>
      <c r="DZ80" s="259"/>
      <c r="EA80" s="259"/>
      <c r="EB80" s="259"/>
      <c r="EC80" s="259"/>
      <c r="ED80" s="259"/>
      <c r="EE80" s="259"/>
      <c r="EF80" s="259"/>
      <c r="EG80" s="259"/>
      <c r="EH80" s="259"/>
      <c r="EI80" s="259"/>
      <c r="EJ80" s="259"/>
      <c r="EK80" s="259"/>
      <c r="EL80" s="259"/>
      <c r="EM80" s="259"/>
      <c r="EN80" s="259"/>
      <c r="EO80" s="259"/>
      <c r="EP80" s="259"/>
      <c r="EQ80" s="259"/>
      <c r="ER80" s="259"/>
      <c r="ES80" s="259"/>
      <c r="ET80" s="259"/>
      <c r="EU80" s="259"/>
      <c r="EV80" s="259"/>
      <c r="EW80" s="259"/>
      <c r="EX80" s="259"/>
      <c r="EY80" s="259"/>
      <c r="EZ80" s="259"/>
      <c r="FA80" s="259"/>
      <c r="FB80" s="259"/>
      <c r="FC80" s="235"/>
      <c r="FD80" s="235"/>
      <c r="FE80" s="116"/>
      <c r="FF80" s="116"/>
      <c r="FG80" s="47"/>
      <c r="FH80" s="47"/>
      <c r="FI80" s="47"/>
      <c r="FJ80" s="47"/>
      <c r="FK80" s="47"/>
      <c r="FL80" s="47"/>
      <c r="FM80" s="47"/>
      <c r="FN80" s="47"/>
      <c r="FO80" s="47"/>
      <c r="FP80" s="47"/>
      <c r="FQ80" s="47"/>
      <c r="FR80" s="47"/>
      <c r="FS80" s="109"/>
      <c r="FT80" s="109"/>
      <c r="FU80" s="109"/>
      <c r="FV80" s="109"/>
      <c r="FW80" s="109"/>
      <c r="FX80" s="109"/>
      <c r="FY80" s="109"/>
      <c r="FZ80" s="110"/>
      <c r="GA80" s="110"/>
      <c r="GB80" s="110"/>
      <c r="GC80" s="110"/>
      <c r="GD80" s="110"/>
      <c r="GE80" s="110"/>
      <c r="GF80" s="110"/>
      <c r="GG80" s="110"/>
      <c r="GH80" s="110"/>
      <c r="GI80" s="111"/>
      <c r="GJ80" s="111"/>
      <c r="GK80" s="111"/>
      <c r="GL80" s="111"/>
      <c r="GM80" s="111"/>
      <c r="GN80" s="111"/>
      <c r="GO80" s="111"/>
      <c r="GP80" s="111"/>
      <c r="GQ80" s="111"/>
      <c r="GR80" s="111"/>
      <c r="GS80" s="111"/>
      <c r="GT80" s="111"/>
      <c r="GU80" s="111"/>
      <c r="GV80" s="111"/>
      <c r="GW80" s="53"/>
      <c r="GX80" s="53"/>
      <c r="GY80" s="53"/>
      <c r="GZ80" s="6"/>
      <c r="HA80" s="6"/>
      <c r="HB80" s="6"/>
    </row>
    <row r="81" spans="2:210" s="1" customFormat="1" x14ac:dyDescent="0.75">
      <c r="B81" s="33"/>
      <c r="C81" s="33"/>
      <c r="D81" s="261"/>
      <c r="E81" s="261"/>
      <c r="F81" s="261"/>
      <c r="G81" s="261"/>
      <c r="H81" s="261"/>
      <c r="I81" s="261"/>
      <c r="J81" s="261"/>
      <c r="K81" s="261"/>
      <c r="L81" s="261"/>
      <c r="M81" s="261"/>
      <c r="N81" s="261"/>
      <c r="O81" s="261"/>
      <c r="P81" s="261"/>
      <c r="Q81" s="261"/>
      <c r="R81" s="261"/>
      <c r="S81" s="261"/>
      <c r="T81" s="261"/>
      <c r="U81" s="235"/>
      <c r="V81" s="235"/>
      <c r="W81" s="235"/>
      <c r="X81" s="235"/>
      <c r="Y81" s="235"/>
      <c r="Z81" s="235"/>
      <c r="AA81" s="235"/>
      <c r="AB81" s="235"/>
      <c r="AC81" s="235"/>
      <c r="AD81" s="235"/>
      <c r="AE81" s="235"/>
      <c r="AF81" s="235"/>
      <c r="AG81" s="235"/>
      <c r="AH81" s="235"/>
      <c r="AI81" s="235"/>
      <c r="AJ81" s="235"/>
      <c r="AK81" s="235"/>
      <c r="AL81" s="235"/>
      <c r="AM81" s="235"/>
      <c r="AN81" s="235"/>
      <c r="AO81" s="235"/>
      <c r="AP81" s="235"/>
      <c r="AQ81" s="235"/>
      <c r="AR81" s="235"/>
      <c r="AS81" s="235"/>
      <c r="AT81" s="235"/>
      <c r="AU81" s="235"/>
      <c r="AV81" s="235"/>
      <c r="AW81" s="235"/>
      <c r="AX81" s="235"/>
      <c r="AY81" s="235"/>
      <c r="AZ81" s="235"/>
      <c r="BA81" s="235"/>
      <c r="BB81" s="235"/>
      <c r="BC81" s="235"/>
      <c r="BD81" s="235"/>
      <c r="BE81" s="235"/>
      <c r="BF81" s="235"/>
      <c r="BG81" s="235"/>
      <c r="BH81" s="235"/>
      <c r="BI81" s="235"/>
      <c r="BJ81" s="235"/>
      <c r="BK81" s="235"/>
      <c r="BL81" s="235"/>
      <c r="BM81" s="235"/>
      <c r="BN81" s="235"/>
      <c r="BO81" s="235"/>
      <c r="BP81" s="235"/>
      <c r="BQ81" s="235"/>
      <c r="BR81" s="235"/>
      <c r="BS81" s="235"/>
      <c r="BT81" s="235"/>
      <c r="BU81" s="235"/>
      <c r="BV81" s="235"/>
      <c r="BW81" s="235"/>
      <c r="BX81" s="235"/>
      <c r="BY81" s="235"/>
      <c r="BZ81" s="235"/>
      <c r="CA81" s="235"/>
      <c r="CB81" s="235"/>
      <c r="CC81" s="235"/>
      <c r="CD81" s="235"/>
      <c r="CE81" s="235"/>
      <c r="CF81" s="235"/>
      <c r="CG81" s="235"/>
      <c r="CH81" s="235"/>
      <c r="CI81" s="235"/>
      <c r="CJ81" s="235"/>
      <c r="CK81" s="235"/>
      <c r="CL81" s="235"/>
      <c r="CM81" s="235"/>
      <c r="CN81" s="235"/>
      <c r="CO81" s="235"/>
      <c r="CP81" s="235"/>
      <c r="CQ81" s="235"/>
      <c r="CR81" s="235"/>
      <c r="CS81" s="235"/>
      <c r="CT81" s="235"/>
      <c r="CU81" s="235"/>
      <c r="CV81" s="235"/>
      <c r="CW81" s="235"/>
      <c r="CX81" s="235"/>
      <c r="CY81" s="235"/>
      <c r="CZ81" s="235"/>
      <c r="DA81" s="235"/>
      <c r="DB81" s="235"/>
      <c r="DC81" s="235"/>
      <c r="DD81" s="235"/>
      <c r="DE81" s="235"/>
      <c r="DF81" s="235"/>
      <c r="DG81" s="235"/>
      <c r="DH81" s="235"/>
      <c r="DI81" s="235"/>
      <c r="DJ81" s="235"/>
      <c r="DK81" s="235"/>
      <c r="DL81" s="235"/>
      <c r="DM81" s="235"/>
      <c r="DN81" s="235"/>
      <c r="DO81" s="235"/>
      <c r="DP81" s="235"/>
      <c r="DQ81" s="235"/>
      <c r="DR81" s="235"/>
      <c r="DS81" s="235"/>
      <c r="DT81" s="235"/>
      <c r="DU81" s="235"/>
      <c r="DV81" s="235"/>
      <c r="DW81" s="235"/>
      <c r="DX81" s="235"/>
      <c r="DY81" s="235"/>
      <c r="DZ81" s="235"/>
      <c r="EA81" s="235"/>
      <c r="EB81" s="235"/>
      <c r="EC81" s="235"/>
      <c r="ED81" s="235"/>
      <c r="EE81" s="235"/>
      <c r="EF81" s="235"/>
      <c r="EG81" s="235"/>
      <c r="EH81" s="235"/>
      <c r="EI81" s="235"/>
      <c r="EJ81" s="235"/>
      <c r="EK81" s="235"/>
      <c r="EL81" s="235"/>
      <c r="EM81" s="235"/>
      <c r="EN81" s="235"/>
      <c r="EO81" s="235"/>
      <c r="EP81" s="235"/>
      <c r="EQ81" s="235"/>
      <c r="ER81" s="235"/>
      <c r="ES81" s="235"/>
      <c r="ET81" s="235"/>
      <c r="EU81" s="235"/>
      <c r="EV81" s="235"/>
      <c r="EW81" s="235"/>
      <c r="EX81" s="235"/>
      <c r="EY81" s="235"/>
      <c r="EZ81" s="235"/>
      <c r="FA81" s="235"/>
      <c r="FB81" s="235"/>
      <c r="FC81" s="235"/>
      <c r="FD81" s="235"/>
      <c r="FE81" s="116"/>
      <c r="FF81" s="116"/>
      <c r="FG81" s="47"/>
      <c r="FH81" s="47"/>
      <c r="FI81" s="47"/>
      <c r="FJ81" s="47"/>
      <c r="FK81" s="47"/>
      <c r="FL81" s="47"/>
      <c r="FM81" s="47"/>
      <c r="FN81" s="47"/>
      <c r="FO81" s="47"/>
      <c r="FP81" s="47"/>
      <c r="FQ81" s="47"/>
      <c r="FR81" s="47"/>
      <c r="FS81" s="47"/>
      <c r="FT81" s="47"/>
      <c r="FU81" s="47"/>
      <c r="FV81" s="47"/>
      <c r="FW81" s="47"/>
      <c r="FX81" s="47"/>
      <c r="FY81" s="47"/>
      <c r="FZ81" s="48"/>
      <c r="GA81" s="48"/>
      <c r="GB81" s="48"/>
      <c r="GC81" s="48"/>
      <c r="GD81" s="48"/>
      <c r="GE81" s="48"/>
      <c r="GF81" s="48"/>
      <c r="GG81" s="48"/>
      <c r="GH81" s="48"/>
      <c r="GI81" s="53"/>
      <c r="GJ81" s="53"/>
      <c r="GK81" s="53"/>
      <c r="GL81" s="53"/>
      <c r="GM81" s="53"/>
      <c r="GN81" s="53"/>
      <c r="GO81" s="53"/>
      <c r="GP81" s="53"/>
      <c r="GQ81" s="53"/>
      <c r="GR81" s="53"/>
      <c r="GS81" s="53"/>
      <c r="GT81" s="53"/>
      <c r="GU81" s="53"/>
      <c r="GV81" s="53"/>
      <c r="GW81" s="53"/>
      <c r="GX81" s="53"/>
      <c r="GY81" s="53"/>
      <c r="GZ81" s="6"/>
      <c r="HA81" s="6"/>
      <c r="HB81" s="6"/>
    </row>
    <row r="82" spans="2:210" s="1" customFormat="1" x14ac:dyDescent="0.75">
      <c r="B82" s="33"/>
      <c r="C82" s="33"/>
      <c r="D82" s="261"/>
      <c r="E82" s="261"/>
      <c r="F82" s="261"/>
      <c r="G82" s="261"/>
      <c r="H82" s="261"/>
      <c r="I82" s="261"/>
      <c r="J82" s="261"/>
      <c r="K82" s="261"/>
      <c r="L82" s="261"/>
      <c r="M82" s="261"/>
      <c r="N82" s="261"/>
      <c r="O82" s="261"/>
      <c r="P82" s="261"/>
      <c r="Q82" s="261"/>
      <c r="R82" s="261"/>
      <c r="S82" s="261"/>
      <c r="T82" s="261"/>
      <c r="U82" s="235"/>
      <c r="V82" s="235"/>
      <c r="W82" s="235"/>
      <c r="X82" s="235"/>
      <c r="Y82" s="235"/>
      <c r="Z82" s="235"/>
      <c r="AA82" s="235"/>
      <c r="AB82" s="235"/>
      <c r="AC82" s="235"/>
      <c r="AD82" s="235"/>
      <c r="AE82" s="235"/>
      <c r="AF82" s="235"/>
      <c r="AG82" s="235"/>
      <c r="AH82" s="235"/>
      <c r="AI82" s="235"/>
      <c r="AJ82" s="235"/>
      <c r="AK82" s="235"/>
      <c r="AL82" s="235"/>
      <c r="AM82" s="235"/>
      <c r="AN82" s="235"/>
      <c r="AO82" s="235"/>
      <c r="AP82" s="235"/>
      <c r="AQ82" s="235"/>
      <c r="AR82" s="235"/>
      <c r="AS82" s="235"/>
      <c r="AT82" s="235"/>
      <c r="AU82" s="235"/>
      <c r="AV82" s="235"/>
      <c r="AW82" s="235"/>
      <c r="AX82" s="235"/>
      <c r="AY82" s="235"/>
      <c r="AZ82" s="235"/>
      <c r="BA82" s="235"/>
      <c r="BB82" s="235"/>
      <c r="BC82" s="235"/>
      <c r="BD82" s="235"/>
      <c r="BE82" s="235"/>
      <c r="BF82" s="235"/>
      <c r="BG82" s="235"/>
      <c r="BH82" s="235"/>
      <c r="BI82" s="235"/>
      <c r="BJ82" s="235"/>
      <c r="BK82" s="235"/>
      <c r="BL82" s="235"/>
      <c r="BM82" s="235"/>
      <c r="BN82" s="235"/>
      <c r="BO82" s="235"/>
      <c r="BP82" s="235"/>
      <c r="BQ82" s="235"/>
      <c r="BR82" s="235"/>
      <c r="BS82" s="235"/>
      <c r="BT82" s="235"/>
      <c r="BU82" s="235"/>
      <c r="BV82" s="235"/>
      <c r="BW82" s="235"/>
      <c r="BX82" s="235"/>
      <c r="BY82" s="235"/>
      <c r="BZ82" s="235"/>
      <c r="CA82" s="235"/>
      <c r="CB82" s="235"/>
      <c r="CC82" s="235"/>
      <c r="CD82" s="235"/>
      <c r="CE82" s="235"/>
      <c r="CF82" s="235"/>
      <c r="CG82" s="235"/>
      <c r="CH82" s="235"/>
      <c r="CI82" s="235"/>
      <c r="CJ82" s="235"/>
      <c r="CK82" s="235"/>
      <c r="CL82" s="235"/>
      <c r="CM82" s="235"/>
      <c r="CN82" s="235"/>
      <c r="CO82" s="235"/>
      <c r="CP82" s="235"/>
      <c r="CQ82" s="235"/>
      <c r="CR82" s="235"/>
      <c r="CS82" s="235"/>
      <c r="CT82" s="235"/>
      <c r="CU82" s="235"/>
      <c r="CV82" s="235"/>
      <c r="CW82" s="235"/>
      <c r="CX82" s="235"/>
      <c r="CY82" s="235"/>
      <c r="CZ82" s="235"/>
      <c r="DA82" s="235"/>
      <c r="DB82" s="235"/>
      <c r="DC82" s="235"/>
      <c r="DD82" s="235"/>
      <c r="DE82" s="235"/>
      <c r="DF82" s="235"/>
      <c r="DG82" s="235"/>
      <c r="DH82" s="235"/>
      <c r="DI82" s="235"/>
      <c r="DJ82" s="235"/>
      <c r="DK82" s="235"/>
      <c r="DL82" s="235"/>
      <c r="DM82" s="235"/>
      <c r="DN82" s="235"/>
      <c r="DO82" s="235"/>
      <c r="DP82" s="235"/>
      <c r="DQ82" s="235"/>
      <c r="DR82" s="235"/>
      <c r="DS82" s="235"/>
      <c r="DT82" s="235"/>
      <c r="DU82" s="235"/>
      <c r="DV82" s="235"/>
      <c r="DW82" s="235"/>
      <c r="DX82" s="235"/>
      <c r="DY82" s="235"/>
      <c r="DZ82" s="235"/>
      <c r="EA82" s="235"/>
      <c r="EB82" s="235"/>
      <c r="EC82" s="235"/>
      <c r="ED82" s="235"/>
      <c r="EE82" s="235"/>
      <c r="EF82" s="235"/>
      <c r="EG82" s="235"/>
      <c r="EH82" s="235"/>
      <c r="EI82" s="235"/>
      <c r="EJ82" s="235"/>
      <c r="EK82" s="235"/>
      <c r="EL82" s="235"/>
      <c r="EM82" s="235"/>
      <c r="EN82" s="235"/>
      <c r="EO82" s="235"/>
      <c r="EP82" s="235"/>
      <c r="EQ82" s="235"/>
      <c r="ER82" s="235"/>
      <c r="ES82" s="235"/>
      <c r="ET82" s="235"/>
      <c r="EU82" s="235"/>
      <c r="EV82" s="235"/>
      <c r="EW82" s="235"/>
      <c r="EX82" s="235"/>
      <c r="EY82" s="235"/>
      <c r="EZ82" s="235"/>
      <c r="FA82" s="235"/>
      <c r="FB82" s="235"/>
      <c r="FC82" s="235"/>
      <c r="FD82" s="235"/>
      <c r="FE82" s="116"/>
      <c r="FF82" s="116"/>
      <c r="FG82" s="47"/>
      <c r="FH82" s="47"/>
      <c r="FI82" s="47"/>
      <c r="FJ82" s="47"/>
      <c r="FK82" s="47"/>
      <c r="FL82" s="47"/>
      <c r="FM82" s="47"/>
      <c r="FN82" s="47"/>
      <c r="FO82" s="47"/>
      <c r="FP82" s="47"/>
      <c r="FQ82" s="47"/>
      <c r="FR82" s="47"/>
      <c r="FS82" s="47"/>
      <c r="FT82" s="47"/>
      <c r="FU82" s="47"/>
      <c r="FV82" s="47"/>
      <c r="FW82" s="47"/>
      <c r="FX82" s="47"/>
      <c r="FY82" s="47"/>
      <c r="FZ82" s="48"/>
      <c r="GA82" s="48"/>
      <c r="GB82" s="48"/>
      <c r="GC82" s="48"/>
      <c r="GD82" s="48"/>
      <c r="GE82" s="48"/>
      <c r="GF82" s="48"/>
      <c r="GG82" s="48"/>
      <c r="GH82" s="48"/>
      <c r="GI82" s="53"/>
      <c r="GJ82" s="53"/>
      <c r="GK82" s="53"/>
      <c r="GL82" s="53"/>
      <c r="GM82" s="53"/>
      <c r="GN82" s="53"/>
      <c r="GO82" s="53"/>
      <c r="GP82" s="53"/>
      <c r="GQ82" s="53"/>
      <c r="GR82" s="53"/>
      <c r="GS82" s="53"/>
      <c r="GT82" s="53"/>
      <c r="GU82" s="53"/>
      <c r="GV82" s="53"/>
      <c r="GW82" s="53"/>
      <c r="GX82" s="53"/>
      <c r="GY82" s="53"/>
      <c r="GZ82" s="6"/>
      <c r="HA82" s="6"/>
      <c r="HB82" s="6"/>
    </row>
    <row r="83" spans="2:210" s="1" customFormat="1" x14ac:dyDescent="0.75">
      <c r="B83" s="33"/>
      <c r="C83" s="33"/>
      <c r="D83" s="261"/>
      <c r="E83" s="261"/>
      <c r="F83" s="261"/>
      <c r="G83" s="261"/>
      <c r="H83" s="261"/>
      <c r="I83" s="261"/>
      <c r="J83" s="261"/>
      <c r="K83" s="261"/>
      <c r="L83" s="261"/>
      <c r="M83" s="261"/>
      <c r="N83" s="261"/>
      <c r="O83" s="261"/>
      <c r="P83" s="261"/>
      <c r="Q83" s="261"/>
      <c r="R83" s="261"/>
      <c r="S83" s="261"/>
      <c r="T83" s="261"/>
      <c r="U83" s="235"/>
      <c r="V83" s="235"/>
      <c r="W83" s="235"/>
      <c r="X83" s="235"/>
      <c r="Y83" s="235"/>
      <c r="Z83" s="235"/>
      <c r="AA83" s="235"/>
      <c r="AB83" s="235"/>
      <c r="AC83" s="235"/>
      <c r="AD83" s="235"/>
      <c r="AE83" s="235"/>
      <c r="AF83" s="235"/>
      <c r="AG83" s="235"/>
      <c r="AH83" s="235"/>
      <c r="AI83" s="235"/>
      <c r="AJ83" s="235"/>
      <c r="AK83" s="235"/>
      <c r="AL83" s="235"/>
      <c r="AM83" s="235"/>
      <c r="AN83" s="235"/>
      <c r="AO83" s="235"/>
      <c r="AP83" s="235"/>
      <c r="AQ83" s="235"/>
      <c r="AR83" s="235"/>
      <c r="AS83" s="235"/>
      <c r="AT83" s="235"/>
      <c r="AU83" s="235"/>
      <c r="AV83" s="235"/>
      <c r="AW83" s="235"/>
      <c r="AX83" s="235"/>
      <c r="AY83" s="235"/>
      <c r="AZ83" s="235"/>
      <c r="BA83" s="235"/>
      <c r="BB83" s="235"/>
      <c r="BC83" s="235"/>
      <c r="BD83" s="235"/>
      <c r="BE83" s="235"/>
      <c r="BF83" s="235"/>
      <c r="BG83" s="235"/>
      <c r="BH83" s="235"/>
      <c r="BI83" s="235"/>
      <c r="BJ83" s="235"/>
      <c r="BK83" s="235"/>
      <c r="BL83" s="235"/>
      <c r="BM83" s="235"/>
      <c r="BN83" s="235"/>
      <c r="BO83" s="235"/>
      <c r="BP83" s="235"/>
      <c r="BQ83" s="235"/>
      <c r="BR83" s="235"/>
      <c r="BS83" s="235"/>
      <c r="BT83" s="235"/>
      <c r="BU83" s="235"/>
      <c r="BV83" s="235"/>
      <c r="BW83" s="235"/>
      <c r="BX83" s="235"/>
      <c r="BY83" s="235"/>
      <c r="BZ83" s="235"/>
      <c r="CA83" s="235"/>
      <c r="CB83" s="235"/>
      <c r="CC83" s="235"/>
      <c r="CD83" s="235"/>
      <c r="CE83" s="235"/>
      <c r="CF83" s="235"/>
      <c r="CG83" s="235"/>
      <c r="CH83" s="235"/>
      <c r="CI83" s="235"/>
      <c r="CJ83" s="235"/>
      <c r="CK83" s="235"/>
      <c r="CL83" s="235"/>
      <c r="CM83" s="235"/>
      <c r="CN83" s="235"/>
      <c r="CO83" s="235"/>
      <c r="CP83" s="235"/>
      <c r="CQ83" s="235"/>
      <c r="CR83" s="235"/>
      <c r="CS83" s="235"/>
      <c r="CT83" s="235"/>
      <c r="CU83" s="235"/>
      <c r="CV83" s="235"/>
      <c r="CW83" s="235"/>
      <c r="CX83" s="235"/>
      <c r="CY83" s="235"/>
      <c r="CZ83" s="235"/>
      <c r="DA83" s="235"/>
      <c r="DB83" s="235"/>
      <c r="DC83" s="235"/>
      <c r="DD83" s="235"/>
      <c r="DE83" s="235"/>
      <c r="DF83" s="235"/>
      <c r="DG83" s="235"/>
      <c r="DH83" s="235"/>
      <c r="DI83" s="235"/>
      <c r="DJ83" s="235"/>
      <c r="DK83" s="235"/>
      <c r="DL83" s="235"/>
      <c r="DM83" s="235"/>
      <c r="DN83" s="235"/>
      <c r="DO83" s="235"/>
      <c r="DP83" s="235"/>
      <c r="DQ83" s="235"/>
      <c r="DR83" s="235"/>
      <c r="DS83" s="235"/>
      <c r="DT83" s="235"/>
      <c r="DU83" s="235"/>
      <c r="DV83" s="235"/>
      <c r="DW83" s="235"/>
      <c r="DX83" s="235"/>
      <c r="DY83" s="235"/>
      <c r="DZ83" s="235"/>
      <c r="EA83" s="235"/>
      <c r="EB83" s="235"/>
      <c r="EC83" s="235"/>
      <c r="ED83" s="235"/>
      <c r="EE83" s="235"/>
      <c r="EF83" s="235"/>
      <c r="EG83" s="235"/>
      <c r="EH83" s="235"/>
      <c r="EI83" s="235"/>
      <c r="EJ83" s="235"/>
      <c r="EK83" s="235"/>
      <c r="EL83" s="235"/>
      <c r="EM83" s="235"/>
      <c r="EN83" s="235"/>
      <c r="EO83" s="235"/>
      <c r="EP83" s="235"/>
      <c r="EQ83" s="235"/>
      <c r="ER83" s="235"/>
      <c r="ES83" s="235"/>
      <c r="ET83" s="235"/>
      <c r="EU83" s="235"/>
      <c r="EV83" s="235"/>
      <c r="EW83" s="235"/>
      <c r="EX83" s="235"/>
      <c r="EY83" s="235"/>
      <c r="EZ83" s="235"/>
      <c r="FA83" s="235"/>
      <c r="FB83" s="235"/>
      <c r="FC83" s="235"/>
      <c r="FD83" s="235"/>
      <c r="FE83" s="116"/>
      <c r="FF83" s="116"/>
      <c r="FG83" s="47"/>
      <c r="FH83" s="47"/>
      <c r="FI83" s="47"/>
      <c r="FJ83" s="47"/>
      <c r="FK83" s="47"/>
      <c r="FL83" s="47"/>
      <c r="FM83" s="47"/>
      <c r="FN83" s="47"/>
      <c r="FO83" s="47"/>
      <c r="FP83" s="47"/>
      <c r="FQ83" s="47"/>
      <c r="FR83" s="47"/>
      <c r="FS83" s="47"/>
      <c r="FT83" s="47"/>
      <c r="FU83" s="47"/>
      <c r="FV83" s="47"/>
      <c r="FW83" s="47"/>
      <c r="FX83" s="47"/>
      <c r="FY83" s="47"/>
      <c r="FZ83" s="48"/>
      <c r="GA83" s="48"/>
      <c r="GB83" s="48"/>
      <c r="GC83" s="48"/>
      <c r="GD83" s="48"/>
      <c r="GE83" s="48"/>
      <c r="GF83" s="48"/>
      <c r="GG83" s="48"/>
      <c r="GH83" s="48"/>
      <c r="GI83" s="53"/>
      <c r="GJ83" s="53"/>
      <c r="GK83" s="53"/>
      <c r="GL83" s="53"/>
      <c r="GM83" s="53"/>
      <c r="GN83" s="53"/>
      <c r="GO83" s="53"/>
      <c r="GP83" s="53"/>
      <c r="GQ83" s="53"/>
      <c r="GR83" s="53"/>
      <c r="GS83" s="53"/>
      <c r="GT83" s="53"/>
      <c r="GU83" s="53"/>
      <c r="GV83" s="53"/>
      <c r="GW83" s="53"/>
      <c r="GX83" s="53"/>
      <c r="GY83" s="53"/>
      <c r="GZ83" s="6"/>
      <c r="HA83" s="6"/>
      <c r="HB83" s="6"/>
    </row>
    <row r="84" spans="2:210" s="1" customFormat="1" x14ac:dyDescent="0.75">
      <c r="B84" s="33"/>
      <c r="C84" s="33"/>
      <c r="D84" s="261"/>
      <c r="E84" s="261"/>
      <c r="F84" s="261"/>
      <c r="G84" s="261"/>
      <c r="H84" s="261"/>
      <c r="I84" s="261"/>
      <c r="J84" s="261"/>
      <c r="K84" s="261"/>
      <c r="L84" s="261"/>
      <c r="M84" s="261"/>
      <c r="N84" s="261"/>
      <c r="O84" s="261"/>
      <c r="P84" s="261"/>
      <c r="Q84" s="261"/>
      <c r="R84" s="261"/>
      <c r="S84" s="261"/>
      <c r="T84" s="261"/>
      <c r="U84" s="235"/>
      <c r="V84" s="235"/>
      <c r="W84" s="235"/>
      <c r="X84" s="235"/>
      <c r="Y84" s="235"/>
      <c r="Z84" s="235"/>
      <c r="AA84" s="235"/>
      <c r="AB84" s="235"/>
      <c r="AC84" s="235"/>
      <c r="AD84" s="235"/>
      <c r="AE84" s="235"/>
      <c r="AF84" s="235"/>
      <c r="AG84" s="235"/>
      <c r="AH84" s="235"/>
      <c r="AI84" s="235"/>
      <c r="AJ84" s="235"/>
      <c r="AK84" s="235"/>
      <c r="AL84" s="235"/>
      <c r="AM84" s="235"/>
      <c r="AN84" s="235"/>
      <c r="AO84" s="235"/>
      <c r="AP84" s="235"/>
      <c r="AQ84" s="235"/>
      <c r="AR84" s="235"/>
      <c r="AS84" s="235"/>
      <c r="AT84" s="235"/>
      <c r="AU84" s="235"/>
      <c r="AV84" s="235"/>
      <c r="AW84" s="235"/>
      <c r="AX84" s="235"/>
      <c r="AY84" s="235"/>
      <c r="AZ84" s="235"/>
      <c r="BA84" s="235"/>
      <c r="BB84" s="235"/>
      <c r="BC84" s="235"/>
      <c r="BD84" s="235"/>
      <c r="BE84" s="235"/>
      <c r="BF84" s="235"/>
      <c r="BG84" s="235"/>
      <c r="BH84" s="235"/>
      <c r="BI84" s="235"/>
      <c r="BJ84" s="235"/>
      <c r="BK84" s="235"/>
      <c r="BL84" s="235"/>
      <c r="BM84" s="235"/>
      <c r="BN84" s="235"/>
      <c r="BO84" s="235"/>
      <c r="BP84" s="235"/>
      <c r="BQ84" s="235"/>
      <c r="BR84" s="235"/>
      <c r="BS84" s="235"/>
      <c r="BT84" s="235"/>
      <c r="BU84" s="235"/>
      <c r="BV84" s="235"/>
      <c r="BW84" s="235"/>
      <c r="BX84" s="235"/>
      <c r="BY84" s="235"/>
      <c r="BZ84" s="235"/>
      <c r="CA84" s="235"/>
      <c r="CB84" s="235"/>
      <c r="CC84" s="235"/>
      <c r="CD84" s="235"/>
      <c r="CE84" s="235"/>
      <c r="CF84" s="235"/>
      <c r="CG84" s="235"/>
      <c r="CH84" s="235"/>
      <c r="CI84" s="235"/>
      <c r="CJ84" s="235"/>
      <c r="CK84" s="235"/>
      <c r="CL84" s="235"/>
      <c r="CM84" s="235"/>
      <c r="CN84" s="235"/>
      <c r="CO84" s="235"/>
      <c r="CP84" s="235"/>
      <c r="CQ84" s="235"/>
      <c r="CR84" s="235"/>
      <c r="CS84" s="235"/>
      <c r="CT84" s="235"/>
      <c r="CU84" s="235"/>
      <c r="CV84" s="235"/>
      <c r="CW84" s="235"/>
      <c r="CX84" s="235"/>
      <c r="CY84" s="235"/>
      <c r="CZ84" s="235"/>
      <c r="DA84" s="235"/>
      <c r="DB84" s="235"/>
      <c r="DC84" s="235"/>
      <c r="DD84" s="235"/>
      <c r="DE84" s="235"/>
      <c r="DF84" s="235"/>
      <c r="DG84" s="235"/>
      <c r="DH84" s="235"/>
      <c r="DI84" s="235"/>
      <c r="DJ84" s="235"/>
      <c r="DK84" s="235"/>
      <c r="DL84" s="235"/>
      <c r="DM84" s="235"/>
      <c r="DN84" s="235"/>
      <c r="DO84" s="235"/>
      <c r="DP84" s="235"/>
      <c r="DQ84" s="235"/>
      <c r="DR84" s="235"/>
      <c r="DS84" s="235"/>
      <c r="DT84" s="235"/>
      <c r="DU84" s="235"/>
      <c r="DV84" s="235"/>
      <c r="DW84" s="235"/>
      <c r="DX84" s="235"/>
      <c r="DY84" s="235"/>
      <c r="DZ84" s="235"/>
      <c r="EA84" s="235"/>
      <c r="EB84" s="235"/>
      <c r="EC84" s="235"/>
      <c r="ED84" s="235"/>
      <c r="EE84" s="235"/>
      <c r="EF84" s="235"/>
      <c r="EG84" s="235"/>
      <c r="EH84" s="235"/>
      <c r="EI84" s="235"/>
      <c r="EJ84" s="235"/>
      <c r="EK84" s="235"/>
      <c r="EL84" s="235"/>
      <c r="EM84" s="235"/>
      <c r="EN84" s="235"/>
      <c r="EO84" s="235"/>
      <c r="EP84" s="235"/>
      <c r="EQ84" s="235"/>
      <c r="ER84" s="235"/>
      <c r="ES84" s="235"/>
      <c r="ET84" s="235"/>
      <c r="EU84" s="235"/>
      <c r="EV84" s="235"/>
      <c r="EW84" s="235"/>
      <c r="EX84" s="235"/>
      <c r="EY84" s="235"/>
      <c r="EZ84" s="235"/>
      <c r="FA84" s="235"/>
      <c r="FB84" s="235"/>
      <c r="FC84" s="235"/>
      <c r="FD84" s="235"/>
      <c r="FE84" s="116"/>
      <c r="FF84" s="116"/>
      <c r="FG84" s="47"/>
      <c r="FH84" s="47"/>
      <c r="FI84" s="47"/>
      <c r="FJ84" s="47"/>
      <c r="FK84" s="47"/>
      <c r="FL84" s="47"/>
      <c r="FM84" s="47"/>
      <c r="FN84" s="47"/>
      <c r="FO84" s="47"/>
      <c r="FP84" s="47"/>
      <c r="FQ84" s="47"/>
      <c r="FR84" s="47"/>
      <c r="FS84" s="47"/>
      <c r="FT84" s="47"/>
      <c r="FU84" s="47"/>
      <c r="FV84" s="47"/>
      <c r="FW84" s="47"/>
      <c r="FX84" s="47"/>
      <c r="FY84" s="47"/>
      <c r="FZ84" s="48"/>
      <c r="GA84" s="48"/>
      <c r="GB84" s="48"/>
      <c r="GC84" s="48"/>
      <c r="GD84" s="48"/>
      <c r="GE84" s="48"/>
      <c r="GF84" s="48"/>
      <c r="GG84" s="48"/>
      <c r="GH84" s="48"/>
      <c r="GI84" s="53"/>
      <c r="GJ84" s="53"/>
      <c r="GK84" s="53"/>
      <c r="GL84" s="53"/>
      <c r="GM84" s="53"/>
      <c r="GN84" s="53"/>
      <c r="GO84" s="53"/>
      <c r="GP84" s="53"/>
      <c r="GQ84" s="53"/>
      <c r="GR84" s="53"/>
      <c r="GS84" s="53"/>
      <c r="GT84" s="53"/>
      <c r="GU84" s="53"/>
      <c r="GV84" s="53"/>
      <c r="GW84" s="53"/>
      <c r="GX84" s="53"/>
      <c r="GY84" s="53"/>
      <c r="GZ84" s="6"/>
      <c r="HA84" s="6"/>
      <c r="HB84" s="6"/>
    </row>
    <row r="85" spans="2:210" s="1" customFormat="1" x14ac:dyDescent="0.75">
      <c r="B85" s="33"/>
      <c r="C85" s="33"/>
      <c r="D85" s="261"/>
      <c r="E85" s="261"/>
      <c r="F85" s="261"/>
      <c r="G85" s="261"/>
      <c r="H85" s="261"/>
      <c r="I85" s="261"/>
      <c r="J85" s="261"/>
      <c r="K85" s="261"/>
      <c r="L85" s="261"/>
      <c r="M85" s="261"/>
      <c r="N85" s="261"/>
      <c r="O85" s="261"/>
      <c r="P85" s="261"/>
      <c r="Q85" s="261"/>
      <c r="R85" s="261"/>
      <c r="S85" s="261"/>
      <c r="T85" s="261"/>
      <c r="U85" s="235"/>
      <c r="V85" s="235"/>
      <c r="W85" s="235"/>
      <c r="X85" s="235"/>
      <c r="Y85" s="235"/>
      <c r="Z85" s="235"/>
      <c r="AA85" s="235"/>
      <c r="AB85" s="235"/>
      <c r="AC85" s="235"/>
      <c r="AD85" s="235"/>
      <c r="AE85" s="235"/>
      <c r="AF85" s="235"/>
      <c r="AG85" s="235"/>
      <c r="AH85" s="235"/>
      <c r="AI85" s="235"/>
      <c r="AJ85" s="235"/>
      <c r="AK85" s="235"/>
      <c r="AL85" s="235"/>
      <c r="AM85" s="235"/>
      <c r="AN85" s="235"/>
      <c r="AO85" s="235"/>
      <c r="AP85" s="235"/>
      <c r="AQ85" s="235"/>
      <c r="AR85" s="235"/>
      <c r="AS85" s="235"/>
      <c r="AT85" s="235"/>
      <c r="AU85" s="235"/>
      <c r="AV85" s="235"/>
      <c r="AW85" s="235"/>
      <c r="AX85" s="235"/>
      <c r="AY85" s="235"/>
      <c r="AZ85" s="235"/>
      <c r="BA85" s="235"/>
      <c r="BB85" s="235"/>
      <c r="BC85" s="235"/>
      <c r="BD85" s="235"/>
      <c r="BE85" s="235"/>
      <c r="BF85" s="235"/>
      <c r="BG85" s="235"/>
      <c r="BH85" s="235"/>
      <c r="BI85" s="235"/>
      <c r="BJ85" s="235"/>
      <c r="BK85" s="235"/>
      <c r="BL85" s="235"/>
      <c r="BM85" s="235"/>
      <c r="BN85" s="235"/>
      <c r="BO85" s="235"/>
      <c r="BP85" s="235"/>
      <c r="BQ85" s="235"/>
      <c r="BR85" s="235"/>
      <c r="BS85" s="235"/>
      <c r="BT85" s="235"/>
      <c r="BU85" s="235"/>
      <c r="BV85" s="235"/>
      <c r="BW85" s="235"/>
      <c r="BX85" s="235"/>
      <c r="BY85" s="235"/>
      <c r="BZ85" s="235"/>
      <c r="CA85" s="235"/>
      <c r="CB85" s="235"/>
      <c r="CC85" s="235"/>
      <c r="CD85" s="235"/>
      <c r="CE85" s="235"/>
      <c r="CF85" s="235"/>
      <c r="CG85" s="235"/>
      <c r="CH85" s="235"/>
      <c r="CI85" s="235"/>
      <c r="CJ85" s="235"/>
      <c r="CK85" s="235"/>
      <c r="CL85" s="235"/>
      <c r="CM85" s="235"/>
      <c r="CN85" s="235"/>
      <c r="CO85" s="235"/>
      <c r="CP85" s="235"/>
      <c r="CQ85" s="235"/>
      <c r="CR85" s="235"/>
      <c r="CS85" s="235"/>
      <c r="CT85" s="235"/>
      <c r="CU85" s="235"/>
      <c r="CV85" s="235"/>
      <c r="CW85" s="235"/>
      <c r="CX85" s="235"/>
      <c r="CY85" s="235"/>
      <c r="CZ85" s="235"/>
      <c r="DA85" s="235"/>
      <c r="DB85" s="235"/>
      <c r="DC85" s="235"/>
      <c r="DD85" s="235"/>
      <c r="DE85" s="235"/>
      <c r="DF85" s="235"/>
      <c r="DG85" s="235"/>
      <c r="DH85" s="235"/>
      <c r="DI85" s="235"/>
      <c r="DJ85" s="235"/>
      <c r="DK85" s="235"/>
      <c r="DL85" s="235"/>
      <c r="DM85" s="235"/>
      <c r="DN85" s="235"/>
      <c r="DO85" s="235"/>
      <c r="DP85" s="235"/>
      <c r="DQ85" s="235"/>
      <c r="DR85" s="235"/>
      <c r="DS85" s="235"/>
      <c r="DT85" s="235"/>
      <c r="DU85" s="235"/>
      <c r="DV85" s="235"/>
      <c r="DW85" s="235"/>
      <c r="DX85" s="235"/>
      <c r="DY85" s="235"/>
      <c r="DZ85" s="235"/>
      <c r="EA85" s="235"/>
      <c r="EB85" s="235"/>
      <c r="EC85" s="235"/>
      <c r="ED85" s="235"/>
      <c r="EE85" s="235"/>
      <c r="EF85" s="235"/>
      <c r="EG85" s="235"/>
      <c r="EH85" s="235"/>
      <c r="EI85" s="235"/>
      <c r="EJ85" s="235"/>
      <c r="EK85" s="235"/>
      <c r="EL85" s="235"/>
      <c r="EM85" s="235"/>
      <c r="EN85" s="235"/>
      <c r="EO85" s="235"/>
      <c r="EP85" s="235"/>
      <c r="EQ85" s="235"/>
      <c r="ER85" s="235"/>
      <c r="ES85" s="235"/>
      <c r="ET85" s="235"/>
      <c r="EU85" s="235"/>
      <c r="EV85" s="235"/>
      <c r="EW85" s="235"/>
      <c r="EX85" s="235"/>
      <c r="EY85" s="235"/>
      <c r="EZ85" s="235"/>
      <c r="FA85" s="235"/>
      <c r="FB85" s="235"/>
      <c r="FC85" s="235"/>
      <c r="FD85" s="235"/>
      <c r="FE85" s="116"/>
      <c r="FF85" s="116"/>
      <c r="FG85" s="47"/>
      <c r="FH85" s="47"/>
      <c r="FI85" s="47"/>
      <c r="FJ85" s="47"/>
      <c r="FK85" s="47"/>
      <c r="FL85" s="47"/>
      <c r="FM85" s="47"/>
      <c r="FN85" s="47"/>
      <c r="FO85" s="47"/>
      <c r="FP85" s="47"/>
      <c r="FQ85" s="47"/>
      <c r="FR85" s="47"/>
      <c r="FS85" s="47"/>
      <c r="FT85" s="47"/>
      <c r="FU85" s="47"/>
      <c r="FV85" s="47"/>
      <c r="FW85" s="47"/>
      <c r="FX85" s="47"/>
      <c r="FY85" s="47"/>
      <c r="FZ85" s="48"/>
      <c r="GA85" s="48"/>
      <c r="GB85" s="48"/>
      <c r="GC85" s="48"/>
      <c r="GD85" s="48"/>
      <c r="GE85" s="48"/>
      <c r="GF85" s="48"/>
      <c r="GG85" s="48"/>
      <c r="GH85" s="48"/>
      <c r="GI85" s="53"/>
      <c r="GJ85" s="53"/>
      <c r="GK85" s="53"/>
      <c r="GL85" s="53"/>
      <c r="GM85" s="53"/>
      <c r="GN85" s="53"/>
      <c r="GO85" s="53"/>
      <c r="GP85" s="53"/>
      <c r="GQ85" s="53"/>
      <c r="GR85" s="53"/>
      <c r="GS85" s="53"/>
      <c r="GT85" s="53"/>
      <c r="GU85" s="53"/>
      <c r="GV85" s="53"/>
      <c r="GW85" s="53"/>
      <c r="GX85" s="53"/>
      <c r="GY85" s="53"/>
      <c r="GZ85" s="6"/>
      <c r="HA85" s="6"/>
      <c r="HB85" s="6"/>
    </row>
    <row r="86" spans="2:210" s="1" customFormat="1" x14ac:dyDescent="0.75">
      <c r="B86" s="33"/>
      <c r="C86" s="33"/>
      <c r="D86" s="261"/>
      <c r="E86" s="261"/>
      <c r="F86" s="261"/>
      <c r="G86" s="261"/>
      <c r="H86" s="261"/>
      <c r="I86" s="261"/>
      <c r="J86" s="261"/>
      <c r="K86" s="261"/>
      <c r="L86" s="261"/>
      <c r="M86" s="261"/>
      <c r="N86" s="261"/>
      <c r="O86" s="261"/>
      <c r="P86" s="261"/>
      <c r="Q86" s="261"/>
      <c r="R86" s="261"/>
      <c r="S86" s="261"/>
      <c r="T86" s="261"/>
      <c r="U86" s="235"/>
      <c r="V86" s="235"/>
      <c r="W86" s="235"/>
      <c r="X86" s="235"/>
      <c r="Y86" s="235"/>
      <c r="Z86" s="235"/>
      <c r="AA86" s="235"/>
      <c r="AB86" s="235"/>
      <c r="AC86" s="235"/>
      <c r="AD86" s="235"/>
      <c r="AE86" s="235"/>
      <c r="AF86" s="235"/>
      <c r="AG86" s="235"/>
      <c r="AH86" s="235"/>
      <c r="AI86" s="235"/>
      <c r="AJ86" s="235"/>
      <c r="AK86" s="235"/>
      <c r="AL86" s="235"/>
      <c r="AM86" s="235"/>
      <c r="AN86" s="235"/>
      <c r="AO86" s="235"/>
      <c r="AP86" s="235"/>
      <c r="AQ86" s="235"/>
      <c r="AR86" s="235"/>
      <c r="AS86" s="235"/>
      <c r="AT86" s="235"/>
      <c r="AU86" s="235"/>
      <c r="AV86" s="235"/>
      <c r="AW86" s="235"/>
      <c r="AX86" s="235"/>
      <c r="AY86" s="235"/>
      <c r="AZ86" s="235"/>
      <c r="BA86" s="235"/>
      <c r="BB86" s="235"/>
      <c r="BC86" s="235"/>
      <c r="BD86" s="235"/>
      <c r="BE86" s="235"/>
      <c r="BF86" s="235"/>
      <c r="BG86" s="235"/>
      <c r="BH86" s="235"/>
      <c r="BI86" s="235"/>
      <c r="BJ86" s="235"/>
      <c r="BK86" s="235"/>
      <c r="BL86" s="235"/>
      <c r="BM86" s="235"/>
      <c r="BN86" s="235"/>
      <c r="BO86" s="235"/>
      <c r="BP86" s="235"/>
      <c r="BQ86" s="235"/>
      <c r="BR86" s="235"/>
      <c r="BS86" s="235"/>
      <c r="BT86" s="235"/>
      <c r="BU86" s="235"/>
      <c r="BV86" s="235"/>
      <c r="BW86" s="235"/>
      <c r="BX86" s="235"/>
      <c r="BY86" s="235"/>
      <c r="BZ86" s="235"/>
      <c r="CA86" s="235"/>
      <c r="CB86" s="235"/>
      <c r="CC86" s="235"/>
      <c r="CD86" s="235"/>
      <c r="CE86" s="235"/>
      <c r="CF86" s="235"/>
      <c r="CG86" s="235"/>
      <c r="CH86" s="235"/>
      <c r="CI86" s="235"/>
      <c r="CJ86" s="235"/>
      <c r="CK86" s="235"/>
      <c r="CL86" s="235"/>
      <c r="CM86" s="235"/>
      <c r="CN86" s="235"/>
      <c r="CO86" s="235"/>
      <c r="CP86" s="235"/>
      <c r="CQ86" s="235"/>
      <c r="CR86" s="235"/>
      <c r="CS86" s="235"/>
      <c r="CT86" s="235"/>
      <c r="CU86" s="235"/>
      <c r="CV86" s="235"/>
      <c r="CW86" s="235"/>
      <c r="CX86" s="235"/>
      <c r="CY86" s="235"/>
      <c r="CZ86" s="235"/>
      <c r="DA86" s="235"/>
      <c r="DB86" s="235"/>
      <c r="DC86" s="235"/>
      <c r="DD86" s="235"/>
      <c r="DE86" s="235"/>
      <c r="DF86" s="235"/>
      <c r="DG86" s="235"/>
      <c r="DH86" s="235"/>
      <c r="DI86" s="235"/>
      <c r="DJ86" s="235"/>
      <c r="DK86" s="235"/>
      <c r="DL86" s="235"/>
      <c r="DM86" s="235"/>
      <c r="DN86" s="235"/>
      <c r="DO86" s="235"/>
      <c r="DP86" s="235"/>
      <c r="DQ86" s="235"/>
      <c r="DR86" s="235"/>
      <c r="DS86" s="235"/>
      <c r="DT86" s="235"/>
      <c r="DU86" s="235"/>
      <c r="DV86" s="235"/>
      <c r="DW86" s="235"/>
      <c r="DX86" s="235"/>
      <c r="DY86" s="235"/>
      <c r="DZ86" s="235"/>
      <c r="EA86" s="235"/>
      <c r="EB86" s="235"/>
      <c r="EC86" s="235"/>
      <c r="ED86" s="235"/>
      <c r="EE86" s="235"/>
      <c r="EF86" s="235"/>
      <c r="EG86" s="235"/>
      <c r="EH86" s="235"/>
      <c r="EI86" s="235"/>
      <c r="EJ86" s="235"/>
      <c r="EK86" s="235"/>
      <c r="EL86" s="235"/>
      <c r="EM86" s="235"/>
      <c r="EN86" s="235"/>
      <c r="EO86" s="235"/>
      <c r="EP86" s="235"/>
      <c r="EQ86" s="235"/>
      <c r="ER86" s="235"/>
      <c r="ES86" s="235"/>
      <c r="ET86" s="235"/>
      <c r="EU86" s="235"/>
      <c r="EV86" s="235"/>
      <c r="EW86" s="235"/>
      <c r="EX86" s="235"/>
      <c r="EY86" s="235"/>
      <c r="EZ86" s="235"/>
      <c r="FA86" s="235"/>
      <c r="FB86" s="235"/>
      <c r="FC86" s="235"/>
      <c r="FD86" s="235"/>
      <c r="FE86" s="116"/>
      <c r="FF86" s="116"/>
      <c r="FG86" s="47"/>
      <c r="FH86" s="47"/>
      <c r="FI86" s="47"/>
      <c r="FJ86" s="47"/>
      <c r="FK86" s="47"/>
      <c r="FL86" s="47"/>
      <c r="FM86" s="47"/>
      <c r="FN86" s="47"/>
      <c r="FO86" s="47"/>
      <c r="FP86" s="47"/>
      <c r="FQ86" s="47"/>
      <c r="FR86" s="47"/>
      <c r="FS86" s="47"/>
      <c r="FT86" s="47"/>
      <c r="FU86" s="47"/>
      <c r="FV86" s="47"/>
      <c r="FW86" s="47"/>
      <c r="FX86" s="47"/>
      <c r="FY86" s="47"/>
      <c r="FZ86" s="48"/>
      <c r="GA86" s="48"/>
      <c r="GB86" s="48"/>
      <c r="GC86" s="48"/>
      <c r="GD86" s="48"/>
      <c r="GE86" s="48"/>
      <c r="GF86" s="48"/>
      <c r="GG86" s="48"/>
      <c r="GH86" s="48"/>
      <c r="GI86" s="53"/>
      <c r="GJ86" s="53"/>
      <c r="GK86" s="53"/>
      <c r="GL86" s="53"/>
      <c r="GM86" s="53"/>
      <c r="GN86" s="53"/>
      <c r="GO86" s="53"/>
      <c r="GP86" s="53"/>
      <c r="GQ86" s="53"/>
      <c r="GR86" s="53"/>
      <c r="GS86" s="53"/>
      <c r="GT86" s="53"/>
      <c r="GU86" s="53"/>
      <c r="GV86" s="53"/>
      <c r="GW86" s="53"/>
      <c r="GX86" s="53"/>
      <c r="GY86" s="53"/>
      <c r="GZ86" s="6"/>
      <c r="HA86" s="6"/>
      <c r="HB86" s="6"/>
    </row>
    <row r="87" spans="2:210" s="1" customFormat="1" x14ac:dyDescent="0.75">
      <c r="B87" s="33"/>
      <c r="C87" s="33"/>
      <c r="D87" s="261"/>
      <c r="E87" s="261"/>
      <c r="F87" s="261"/>
      <c r="G87" s="261"/>
      <c r="H87" s="261"/>
      <c r="I87" s="261"/>
      <c r="J87" s="261"/>
      <c r="K87" s="261"/>
      <c r="L87" s="261"/>
      <c r="M87" s="261"/>
      <c r="N87" s="261"/>
      <c r="O87" s="261"/>
      <c r="P87" s="261"/>
      <c r="Q87" s="261"/>
      <c r="R87" s="261"/>
      <c r="S87" s="261"/>
      <c r="T87" s="261"/>
      <c r="U87" s="235"/>
      <c r="V87" s="235"/>
      <c r="W87" s="235"/>
      <c r="X87" s="235"/>
      <c r="Y87" s="235"/>
      <c r="Z87" s="235"/>
      <c r="AA87" s="235"/>
      <c r="AB87" s="235"/>
      <c r="AC87" s="235"/>
      <c r="AD87" s="235"/>
      <c r="AE87" s="235"/>
      <c r="AF87" s="235"/>
      <c r="AG87" s="235"/>
      <c r="AH87" s="235"/>
      <c r="AI87" s="235"/>
      <c r="AJ87" s="235"/>
      <c r="AK87" s="235"/>
      <c r="AL87" s="235"/>
      <c r="AM87" s="235"/>
      <c r="AN87" s="235"/>
      <c r="AO87" s="235"/>
      <c r="AP87" s="235"/>
      <c r="AQ87" s="235"/>
      <c r="AR87" s="235"/>
      <c r="AS87" s="235"/>
      <c r="AT87" s="235"/>
      <c r="AU87" s="235"/>
      <c r="AV87" s="235"/>
      <c r="AW87" s="235"/>
      <c r="AX87" s="235"/>
      <c r="AY87" s="235"/>
      <c r="AZ87" s="235"/>
      <c r="BA87" s="235"/>
      <c r="BB87" s="235"/>
      <c r="BC87" s="235"/>
      <c r="BD87" s="235"/>
      <c r="BE87" s="235"/>
      <c r="BF87" s="235"/>
      <c r="BG87" s="235"/>
      <c r="BH87" s="235"/>
      <c r="BI87" s="235"/>
      <c r="BJ87" s="235"/>
      <c r="BK87" s="235"/>
      <c r="BL87" s="235"/>
      <c r="BM87" s="235"/>
      <c r="BN87" s="235"/>
      <c r="BO87" s="235"/>
      <c r="BP87" s="235"/>
      <c r="BQ87" s="235"/>
      <c r="BR87" s="235"/>
      <c r="BS87" s="235"/>
      <c r="BT87" s="235"/>
      <c r="BU87" s="235"/>
      <c r="BV87" s="235"/>
      <c r="BW87" s="235"/>
      <c r="BX87" s="235"/>
      <c r="BY87" s="235"/>
      <c r="BZ87" s="235"/>
      <c r="CA87" s="235"/>
      <c r="CB87" s="235"/>
      <c r="CC87" s="235"/>
      <c r="CD87" s="235"/>
      <c r="CE87" s="235"/>
      <c r="CF87" s="235"/>
      <c r="CG87" s="235"/>
      <c r="CH87" s="235"/>
      <c r="CI87" s="235"/>
      <c r="CJ87" s="235"/>
      <c r="CK87" s="235"/>
      <c r="CL87" s="235"/>
      <c r="CM87" s="235"/>
      <c r="CN87" s="235"/>
      <c r="CO87" s="235"/>
      <c r="CP87" s="235"/>
      <c r="CQ87" s="235"/>
      <c r="CR87" s="235"/>
      <c r="CS87" s="235"/>
      <c r="CT87" s="235"/>
      <c r="CU87" s="235"/>
      <c r="CV87" s="235"/>
      <c r="CW87" s="235"/>
      <c r="CX87" s="235"/>
      <c r="CY87" s="235"/>
      <c r="CZ87" s="235"/>
      <c r="DA87" s="235"/>
      <c r="DB87" s="235"/>
      <c r="DC87" s="235"/>
      <c r="DD87" s="235"/>
      <c r="DE87" s="235"/>
      <c r="DF87" s="235"/>
      <c r="DG87" s="235"/>
      <c r="DH87" s="235"/>
      <c r="DI87" s="235"/>
      <c r="DJ87" s="235"/>
      <c r="DK87" s="235"/>
      <c r="DL87" s="235"/>
      <c r="DM87" s="235"/>
      <c r="DN87" s="235"/>
      <c r="DO87" s="235"/>
      <c r="DP87" s="235"/>
      <c r="DQ87" s="235"/>
      <c r="DR87" s="235"/>
      <c r="DS87" s="235"/>
      <c r="DT87" s="235"/>
      <c r="DU87" s="235"/>
      <c r="DV87" s="235"/>
      <c r="DW87" s="235"/>
      <c r="DX87" s="235"/>
      <c r="DY87" s="235"/>
      <c r="DZ87" s="235"/>
      <c r="EA87" s="235"/>
      <c r="EB87" s="235"/>
      <c r="EC87" s="235"/>
      <c r="ED87" s="235"/>
      <c r="EE87" s="235"/>
      <c r="EF87" s="235"/>
      <c r="EG87" s="235"/>
      <c r="EH87" s="235"/>
      <c r="EI87" s="235"/>
      <c r="EJ87" s="235"/>
      <c r="EK87" s="235"/>
      <c r="EL87" s="235"/>
      <c r="EM87" s="235"/>
      <c r="EN87" s="235"/>
      <c r="EO87" s="235"/>
      <c r="EP87" s="235"/>
      <c r="EQ87" s="235"/>
      <c r="ER87" s="235"/>
      <c r="ES87" s="235"/>
      <c r="ET87" s="235"/>
      <c r="EU87" s="235"/>
      <c r="EV87" s="235"/>
      <c r="EW87" s="235"/>
      <c r="EX87" s="235"/>
      <c r="EY87" s="235"/>
      <c r="EZ87" s="235"/>
      <c r="FA87" s="235"/>
      <c r="FB87" s="235"/>
      <c r="FC87" s="235"/>
      <c r="FD87" s="235"/>
      <c r="FE87" s="116"/>
      <c r="FF87" s="116"/>
      <c r="FG87" s="47"/>
      <c r="FH87" s="47"/>
      <c r="FI87" s="47"/>
      <c r="FJ87" s="47"/>
      <c r="FK87" s="47"/>
      <c r="FL87" s="47"/>
      <c r="FM87" s="47"/>
      <c r="FN87" s="47"/>
      <c r="FO87" s="47"/>
      <c r="FP87" s="47"/>
      <c r="FQ87" s="47"/>
      <c r="FR87" s="47"/>
      <c r="FS87" s="47"/>
      <c r="FT87" s="47"/>
      <c r="FU87" s="47"/>
      <c r="FV87" s="47"/>
      <c r="FW87" s="47"/>
      <c r="FX87" s="47"/>
      <c r="FY87" s="47"/>
      <c r="FZ87" s="48"/>
      <c r="GA87" s="48"/>
      <c r="GB87" s="48"/>
      <c r="GC87" s="48"/>
      <c r="GD87" s="48"/>
      <c r="GE87" s="48"/>
      <c r="GF87" s="48"/>
      <c r="GG87" s="48"/>
      <c r="GH87" s="48"/>
      <c r="GI87" s="53"/>
      <c r="GJ87" s="53"/>
      <c r="GK87" s="53"/>
      <c r="GL87" s="53"/>
      <c r="GM87" s="53"/>
      <c r="GN87" s="53"/>
      <c r="GO87" s="53"/>
      <c r="GP87" s="53"/>
      <c r="GQ87" s="53"/>
      <c r="GR87" s="53"/>
      <c r="GS87" s="53"/>
      <c r="GT87" s="53"/>
      <c r="GU87" s="53"/>
      <c r="GV87" s="53"/>
      <c r="GW87" s="53"/>
      <c r="GX87" s="53"/>
      <c r="GY87" s="53"/>
      <c r="GZ87" s="6"/>
      <c r="HA87" s="6"/>
      <c r="HB87" s="6"/>
    </row>
    <row r="88" spans="2:210" s="1" customFormat="1" x14ac:dyDescent="0.75">
      <c r="B88" s="33"/>
      <c r="C88" s="33"/>
      <c r="D88" s="261"/>
      <c r="E88" s="261"/>
      <c r="F88" s="261"/>
      <c r="G88" s="261"/>
      <c r="H88" s="261"/>
      <c r="I88" s="261"/>
      <c r="J88" s="261"/>
      <c r="K88" s="261"/>
      <c r="L88" s="261"/>
      <c r="M88" s="261"/>
      <c r="N88" s="261"/>
      <c r="O88" s="261"/>
      <c r="P88" s="261"/>
      <c r="Q88" s="261"/>
      <c r="R88" s="261"/>
      <c r="S88" s="261"/>
      <c r="T88" s="261"/>
      <c r="U88" s="235"/>
      <c r="V88" s="235"/>
      <c r="W88" s="235"/>
      <c r="X88" s="235"/>
      <c r="Y88" s="235"/>
      <c r="Z88" s="235"/>
      <c r="AA88" s="235"/>
      <c r="AB88" s="235"/>
      <c r="AC88" s="235"/>
      <c r="AD88" s="235"/>
      <c r="AE88" s="235"/>
      <c r="AF88" s="235"/>
      <c r="AG88" s="235"/>
      <c r="AH88" s="235"/>
      <c r="AI88" s="235"/>
      <c r="AJ88" s="235"/>
      <c r="AK88" s="235"/>
      <c r="AL88" s="235"/>
      <c r="AM88" s="235"/>
      <c r="AN88" s="235"/>
      <c r="AO88" s="235"/>
      <c r="AP88" s="235"/>
      <c r="AQ88" s="235"/>
      <c r="AR88" s="235"/>
      <c r="AS88" s="235"/>
      <c r="AT88" s="235"/>
      <c r="AU88" s="235"/>
      <c r="AV88" s="235"/>
      <c r="AW88" s="235"/>
      <c r="AX88" s="235"/>
      <c r="AY88" s="235"/>
      <c r="AZ88" s="235"/>
      <c r="BA88" s="235"/>
      <c r="BB88" s="235"/>
      <c r="BC88" s="235"/>
      <c r="BD88" s="235"/>
      <c r="BE88" s="235"/>
      <c r="BF88" s="235"/>
      <c r="BG88" s="235"/>
      <c r="BH88" s="235"/>
      <c r="BI88" s="235"/>
      <c r="BJ88" s="235"/>
      <c r="BK88" s="235"/>
      <c r="BL88" s="235"/>
      <c r="BM88" s="235"/>
      <c r="BN88" s="235"/>
      <c r="BO88" s="235"/>
      <c r="BP88" s="235"/>
      <c r="BQ88" s="235"/>
      <c r="BR88" s="235"/>
      <c r="BS88" s="235"/>
      <c r="BT88" s="235"/>
      <c r="BU88" s="235"/>
      <c r="BV88" s="235"/>
      <c r="BW88" s="235"/>
      <c r="BX88" s="235"/>
      <c r="BY88" s="235"/>
      <c r="BZ88" s="235"/>
      <c r="CA88" s="235"/>
      <c r="CB88" s="235"/>
      <c r="CC88" s="235"/>
      <c r="CD88" s="235"/>
      <c r="CE88" s="235"/>
      <c r="CF88" s="235"/>
      <c r="CG88" s="235"/>
      <c r="CH88" s="235"/>
      <c r="CI88" s="235"/>
      <c r="CJ88" s="235"/>
      <c r="CK88" s="235"/>
      <c r="CL88" s="235"/>
      <c r="CM88" s="235"/>
      <c r="CN88" s="235"/>
      <c r="CO88" s="235"/>
      <c r="CP88" s="235"/>
      <c r="CQ88" s="235"/>
      <c r="CR88" s="235"/>
      <c r="CS88" s="235"/>
      <c r="CT88" s="235"/>
      <c r="CU88" s="235"/>
      <c r="CV88" s="235"/>
      <c r="CW88" s="235"/>
      <c r="CX88" s="235"/>
      <c r="CY88" s="235"/>
      <c r="CZ88" s="235"/>
      <c r="DA88" s="235"/>
      <c r="DB88" s="235"/>
      <c r="DC88" s="235"/>
      <c r="DD88" s="235"/>
      <c r="DE88" s="235"/>
      <c r="DF88" s="235"/>
      <c r="DG88" s="235"/>
      <c r="DH88" s="235"/>
      <c r="DI88" s="235"/>
      <c r="DJ88" s="235"/>
      <c r="DK88" s="235"/>
      <c r="DL88" s="235"/>
      <c r="DM88" s="235"/>
      <c r="DN88" s="235"/>
      <c r="DO88" s="235"/>
      <c r="DP88" s="235"/>
      <c r="DQ88" s="235"/>
      <c r="DR88" s="235"/>
      <c r="DS88" s="235"/>
      <c r="DT88" s="235"/>
      <c r="DU88" s="235"/>
      <c r="DV88" s="235"/>
      <c r="DW88" s="235"/>
      <c r="DX88" s="235"/>
      <c r="DY88" s="235"/>
      <c r="DZ88" s="235"/>
      <c r="EA88" s="235"/>
      <c r="EB88" s="235"/>
      <c r="EC88" s="235"/>
      <c r="ED88" s="235"/>
      <c r="EE88" s="235"/>
      <c r="EF88" s="235"/>
      <c r="EG88" s="235"/>
      <c r="EH88" s="235"/>
      <c r="EI88" s="235"/>
      <c r="EJ88" s="235"/>
      <c r="EK88" s="235"/>
      <c r="EL88" s="235"/>
      <c r="EM88" s="235"/>
      <c r="EN88" s="235"/>
      <c r="EO88" s="235"/>
      <c r="EP88" s="235"/>
      <c r="EQ88" s="235"/>
      <c r="ER88" s="235"/>
      <c r="ES88" s="235"/>
      <c r="ET88" s="235"/>
      <c r="EU88" s="235"/>
      <c r="EV88" s="235"/>
      <c r="EW88" s="235"/>
      <c r="EX88" s="235"/>
      <c r="EY88" s="235"/>
      <c r="EZ88" s="235"/>
      <c r="FA88" s="235"/>
      <c r="FB88" s="235"/>
      <c r="FC88" s="235"/>
      <c r="FD88" s="235"/>
      <c r="FE88" s="116"/>
      <c r="FF88" s="116"/>
      <c r="FG88" s="47"/>
      <c r="FH88" s="47"/>
      <c r="FI88" s="47"/>
      <c r="FJ88" s="47"/>
      <c r="FK88" s="47"/>
      <c r="FL88" s="47"/>
      <c r="FM88" s="47"/>
      <c r="FN88" s="47"/>
      <c r="FO88" s="47"/>
      <c r="FP88" s="47"/>
      <c r="FQ88" s="47"/>
      <c r="FR88" s="47"/>
      <c r="FS88" s="47"/>
      <c r="FT88" s="47"/>
      <c r="FU88" s="47"/>
      <c r="FV88" s="47"/>
      <c r="FW88" s="47"/>
      <c r="FX88" s="47"/>
      <c r="FY88" s="47"/>
      <c r="FZ88" s="48"/>
      <c r="GA88" s="48"/>
      <c r="GB88" s="48"/>
      <c r="GC88" s="48"/>
      <c r="GD88" s="48"/>
      <c r="GE88" s="48"/>
      <c r="GF88" s="48"/>
      <c r="GG88" s="48"/>
      <c r="GH88" s="48"/>
      <c r="GI88" s="53"/>
      <c r="GJ88" s="53"/>
      <c r="GK88" s="53"/>
      <c r="GL88" s="53"/>
      <c r="GM88" s="53"/>
      <c r="GN88" s="53"/>
      <c r="GO88" s="53"/>
      <c r="GP88" s="53"/>
      <c r="GQ88" s="53"/>
      <c r="GR88" s="53"/>
      <c r="GS88" s="53"/>
      <c r="GT88" s="53"/>
      <c r="GU88" s="53"/>
      <c r="GV88" s="53"/>
      <c r="GW88" s="53"/>
      <c r="GX88" s="53"/>
      <c r="GY88" s="53"/>
      <c r="GZ88" s="6"/>
      <c r="HA88" s="6"/>
      <c r="HB88" s="6"/>
    </row>
    <row r="89" spans="2:210" s="1" customFormat="1" x14ac:dyDescent="0.75">
      <c r="B89" s="33"/>
      <c r="C89" s="33"/>
      <c r="D89" s="261"/>
      <c r="E89" s="261"/>
      <c r="F89" s="261"/>
      <c r="G89" s="261"/>
      <c r="H89" s="261"/>
      <c r="I89" s="261"/>
      <c r="J89" s="261"/>
      <c r="K89" s="261"/>
      <c r="L89" s="261"/>
      <c r="M89" s="261"/>
      <c r="N89" s="261"/>
      <c r="O89" s="261"/>
      <c r="P89" s="261"/>
      <c r="Q89" s="261"/>
      <c r="R89" s="261"/>
      <c r="S89" s="261"/>
      <c r="T89" s="261"/>
      <c r="U89" s="235"/>
      <c r="V89" s="235"/>
      <c r="W89" s="235"/>
      <c r="X89" s="235"/>
      <c r="Y89" s="235"/>
      <c r="Z89" s="235"/>
      <c r="AA89" s="235"/>
      <c r="AB89" s="235"/>
      <c r="AC89" s="235"/>
      <c r="AD89" s="235"/>
      <c r="AE89" s="235"/>
      <c r="AF89" s="235"/>
      <c r="AG89" s="235"/>
      <c r="AH89" s="235"/>
      <c r="AI89" s="235"/>
      <c r="AJ89" s="235"/>
      <c r="AK89" s="235"/>
      <c r="AL89" s="235"/>
      <c r="AM89" s="235"/>
      <c r="AN89" s="235"/>
      <c r="AO89" s="235"/>
      <c r="AP89" s="235"/>
      <c r="AQ89" s="235"/>
      <c r="AR89" s="235"/>
      <c r="AS89" s="235"/>
      <c r="AT89" s="235"/>
      <c r="AU89" s="235"/>
      <c r="AV89" s="235"/>
      <c r="AW89" s="235"/>
      <c r="AX89" s="235"/>
      <c r="AY89" s="235"/>
      <c r="AZ89" s="235"/>
      <c r="BA89" s="235"/>
      <c r="BB89" s="235"/>
      <c r="BC89" s="235"/>
      <c r="BD89" s="235"/>
      <c r="BE89" s="235"/>
      <c r="BF89" s="235"/>
      <c r="BG89" s="235"/>
      <c r="BH89" s="235"/>
      <c r="BI89" s="235"/>
      <c r="BJ89" s="235"/>
      <c r="BK89" s="235"/>
      <c r="BL89" s="235"/>
      <c r="BM89" s="235"/>
      <c r="BN89" s="235"/>
      <c r="BO89" s="235"/>
      <c r="BP89" s="235"/>
      <c r="BQ89" s="235"/>
      <c r="BR89" s="235"/>
      <c r="BS89" s="235"/>
      <c r="BT89" s="235"/>
      <c r="BU89" s="235"/>
      <c r="BV89" s="235"/>
      <c r="BW89" s="235"/>
      <c r="BX89" s="235"/>
      <c r="BY89" s="235"/>
      <c r="BZ89" s="235"/>
      <c r="CA89" s="235"/>
      <c r="CB89" s="235"/>
      <c r="CC89" s="235"/>
      <c r="CD89" s="235"/>
      <c r="CE89" s="235"/>
      <c r="CF89" s="235"/>
      <c r="CG89" s="235"/>
      <c r="CH89" s="235"/>
      <c r="CI89" s="235"/>
      <c r="CJ89" s="235"/>
      <c r="CK89" s="235"/>
      <c r="CL89" s="235"/>
      <c r="CM89" s="235"/>
      <c r="CN89" s="235"/>
      <c r="CO89" s="235"/>
      <c r="CP89" s="235"/>
      <c r="CQ89" s="235"/>
      <c r="CR89" s="235"/>
      <c r="CS89" s="235"/>
      <c r="CT89" s="235"/>
      <c r="CU89" s="235"/>
      <c r="CV89" s="235"/>
      <c r="CW89" s="235"/>
      <c r="CX89" s="235"/>
      <c r="CY89" s="235"/>
      <c r="CZ89" s="235"/>
      <c r="DA89" s="235"/>
      <c r="DB89" s="235"/>
      <c r="DC89" s="235"/>
      <c r="DD89" s="235"/>
      <c r="DE89" s="235"/>
      <c r="DF89" s="235"/>
      <c r="DG89" s="235"/>
      <c r="DH89" s="235"/>
      <c r="DI89" s="235"/>
      <c r="DJ89" s="235"/>
      <c r="DK89" s="235"/>
      <c r="DL89" s="235"/>
      <c r="DM89" s="235"/>
      <c r="DN89" s="235"/>
      <c r="DO89" s="235"/>
      <c r="DP89" s="235"/>
      <c r="DQ89" s="235"/>
      <c r="DR89" s="235"/>
      <c r="DS89" s="235"/>
      <c r="DT89" s="235"/>
      <c r="DU89" s="235"/>
      <c r="DV89" s="235"/>
      <c r="DW89" s="235"/>
      <c r="DX89" s="235"/>
      <c r="DY89" s="235"/>
      <c r="DZ89" s="235"/>
      <c r="EA89" s="235"/>
      <c r="EB89" s="235"/>
      <c r="EC89" s="235"/>
      <c r="ED89" s="235"/>
      <c r="EE89" s="235"/>
      <c r="EF89" s="235"/>
      <c r="EG89" s="235"/>
      <c r="EH89" s="235"/>
      <c r="EI89" s="235"/>
      <c r="EJ89" s="235"/>
      <c r="EK89" s="235"/>
      <c r="EL89" s="235"/>
      <c r="EM89" s="235"/>
      <c r="EN89" s="235"/>
      <c r="EO89" s="235"/>
      <c r="EP89" s="235"/>
      <c r="EQ89" s="235"/>
      <c r="ER89" s="235"/>
      <c r="ES89" s="235"/>
      <c r="ET89" s="235"/>
      <c r="EU89" s="235"/>
      <c r="EV89" s="235"/>
      <c r="EW89" s="235"/>
      <c r="EX89" s="235"/>
      <c r="EY89" s="235"/>
      <c r="EZ89" s="235"/>
      <c r="FA89" s="235"/>
      <c r="FB89" s="235"/>
      <c r="FC89" s="235"/>
      <c r="FD89" s="235"/>
      <c r="FE89" s="116"/>
      <c r="FF89" s="116"/>
      <c r="FG89" s="47"/>
      <c r="FH89" s="47"/>
      <c r="FI89" s="47"/>
      <c r="FJ89" s="47"/>
      <c r="FK89" s="47"/>
      <c r="FL89" s="47"/>
      <c r="FM89" s="47"/>
      <c r="FN89" s="47"/>
      <c r="FO89" s="47"/>
      <c r="FP89" s="47"/>
      <c r="FQ89" s="47"/>
      <c r="FR89" s="47"/>
      <c r="FS89" s="47"/>
      <c r="FT89" s="47"/>
      <c r="FU89" s="47"/>
      <c r="FV89" s="47"/>
      <c r="FW89" s="47"/>
      <c r="FX89" s="47"/>
      <c r="FY89" s="47"/>
      <c r="FZ89" s="48"/>
      <c r="GA89" s="48"/>
      <c r="GB89" s="48"/>
      <c r="GC89" s="48"/>
      <c r="GD89" s="48"/>
      <c r="GE89" s="48"/>
      <c r="GF89" s="48"/>
      <c r="GG89" s="48"/>
      <c r="GH89" s="48"/>
      <c r="GI89" s="53"/>
      <c r="GJ89" s="53"/>
      <c r="GK89" s="53"/>
      <c r="GL89" s="53"/>
      <c r="GM89" s="53"/>
      <c r="GN89" s="53"/>
      <c r="GO89" s="53"/>
      <c r="GP89" s="53"/>
      <c r="GQ89" s="53"/>
      <c r="GR89" s="53"/>
      <c r="GS89" s="53"/>
      <c r="GT89" s="53"/>
      <c r="GU89" s="53"/>
      <c r="GV89" s="53"/>
      <c r="GW89" s="53"/>
      <c r="GX89" s="53"/>
      <c r="GY89" s="53"/>
      <c r="GZ89" s="6"/>
      <c r="HA89" s="6"/>
      <c r="HB89" s="6"/>
    </row>
    <row r="90" spans="2:210" s="1" customFormat="1" x14ac:dyDescent="0.75">
      <c r="B90" s="33"/>
      <c r="C90" s="33"/>
      <c r="D90" s="261"/>
      <c r="E90" s="261"/>
      <c r="F90" s="261"/>
      <c r="G90" s="261"/>
      <c r="H90" s="261"/>
      <c r="I90" s="261"/>
      <c r="J90" s="261"/>
      <c r="K90" s="261"/>
      <c r="L90" s="261"/>
      <c r="M90" s="261"/>
      <c r="N90" s="261"/>
      <c r="O90" s="261"/>
      <c r="P90" s="261"/>
      <c r="Q90" s="261"/>
      <c r="R90" s="261"/>
      <c r="S90" s="261"/>
      <c r="T90" s="261"/>
      <c r="U90" s="235"/>
      <c r="V90" s="235"/>
      <c r="W90" s="235"/>
      <c r="X90" s="235"/>
      <c r="Y90" s="235"/>
      <c r="Z90" s="235"/>
      <c r="AA90" s="235"/>
      <c r="AB90" s="235"/>
      <c r="AC90" s="235"/>
      <c r="AD90" s="235"/>
      <c r="AE90" s="235"/>
      <c r="AF90" s="235"/>
      <c r="AG90" s="235"/>
      <c r="AH90" s="235"/>
      <c r="AI90" s="235"/>
      <c r="AJ90" s="235"/>
      <c r="AK90" s="235"/>
      <c r="AL90" s="235"/>
      <c r="AM90" s="235"/>
      <c r="AN90" s="235"/>
      <c r="AO90" s="235"/>
      <c r="AP90" s="235"/>
      <c r="AQ90" s="235"/>
      <c r="AR90" s="235"/>
      <c r="AS90" s="235"/>
      <c r="AT90" s="235"/>
      <c r="AU90" s="235"/>
      <c r="AV90" s="235"/>
      <c r="AW90" s="235"/>
      <c r="AX90" s="235"/>
      <c r="AY90" s="235"/>
      <c r="AZ90" s="235"/>
      <c r="BA90" s="235"/>
      <c r="BB90" s="235"/>
      <c r="BC90" s="235"/>
      <c r="BD90" s="235"/>
      <c r="BE90" s="235"/>
      <c r="BF90" s="235"/>
      <c r="BG90" s="235"/>
      <c r="BH90" s="235"/>
      <c r="BI90" s="235"/>
      <c r="BJ90" s="235"/>
      <c r="BK90" s="235"/>
      <c r="BL90" s="235"/>
      <c r="BM90" s="235"/>
      <c r="BN90" s="235"/>
      <c r="BO90" s="235"/>
      <c r="BP90" s="235"/>
      <c r="BQ90" s="235"/>
      <c r="BR90" s="235"/>
      <c r="BS90" s="235"/>
      <c r="BT90" s="235"/>
      <c r="BU90" s="235"/>
      <c r="BV90" s="235"/>
      <c r="BW90" s="235"/>
      <c r="BX90" s="235"/>
      <c r="BY90" s="235"/>
      <c r="BZ90" s="235"/>
      <c r="CA90" s="235"/>
      <c r="CB90" s="235"/>
      <c r="CC90" s="235"/>
      <c r="CD90" s="235"/>
      <c r="CE90" s="235"/>
      <c r="CF90" s="235"/>
      <c r="CG90" s="235"/>
      <c r="CH90" s="235"/>
      <c r="CI90" s="235"/>
      <c r="CJ90" s="235"/>
      <c r="CK90" s="235"/>
      <c r="CL90" s="235"/>
      <c r="CM90" s="235"/>
      <c r="CN90" s="235"/>
      <c r="CO90" s="235"/>
      <c r="CP90" s="235"/>
      <c r="CQ90" s="235"/>
      <c r="CR90" s="235"/>
      <c r="CS90" s="235"/>
      <c r="CT90" s="235"/>
      <c r="CU90" s="235"/>
      <c r="CV90" s="235"/>
      <c r="CW90" s="235"/>
      <c r="CX90" s="235"/>
      <c r="CY90" s="235"/>
      <c r="CZ90" s="235"/>
      <c r="DA90" s="235"/>
      <c r="DB90" s="235"/>
      <c r="DC90" s="235"/>
      <c r="DD90" s="235"/>
      <c r="DE90" s="235"/>
      <c r="DF90" s="235"/>
      <c r="DG90" s="235"/>
      <c r="DH90" s="235"/>
      <c r="DI90" s="235"/>
      <c r="DJ90" s="235"/>
      <c r="DK90" s="235"/>
      <c r="DL90" s="235"/>
      <c r="DM90" s="235"/>
      <c r="DN90" s="235"/>
      <c r="DO90" s="235"/>
      <c r="DP90" s="235"/>
      <c r="DQ90" s="235"/>
      <c r="DR90" s="235"/>
      <c r="DS90" s="235"/>
      <c r="DT90" s="235"/>
      <c r="DU90" s="235"/>
      <c r="DV90" s="235"/>
      <c r="DW90" s="235"/>
      <c r="DX90" s="235"/>
      <c r="DY90" s="235"/>
      <c r="DZ90" s="235"/>
      <c r="EA90" s="235"/>
      <c r="EB90" s="235"/>
      <c r="EC90" s="235"/>
      <c r="ED90" s="235"/>
      <c r="EE90" s="235"/>
      <c r="EF90" s="235"/>
      <c r="EG90" s="235"/>
      <c r="EH90" s="235"/>
      <c r="EI90" s="235"/>
      <c r="EJ90" s="235"/>
      <c r="EK90" s="235"/>
      <c r="EL90" s="235"/>
      <c r="EM90" s="235"/>
      <c r="EN90" s="235"/>
      <c r="EO90" s="235"/>
      <c r="EP90" s="235"/>
      <c r="EQ90" s="235"/>
      <c r="ER90" s="235"/>
      <c r="ES90" s="235"/>
      <c r="ET90" s="235"/>
      <c r="EU90" s="235"/>
      <c r="EV90" s="235"/>
      <c r="EW90" s="235"/>
      <c r="EX90" s="235"/>
      <c r="EY90" s="235"/>
      <c r="EZ90" s="235"/>
      <c r="FA90" s="235"/>
      <c r="FB90" s="235"/>
      <c r="FC90" s="235"/>
      <c r="FD90" s="235"/>
      <c r="FE90" s="116"/>
      <c r="FF90" s="116"/>
      <c r="FG90" s="47"/>
      <c r="FH90" s="47"/>
      <c r="FI90" s="47"/>
      <c r="FJ90" s="47"/>
      <c r="FK90" s="47"/>
      <c r="FL90" s="47"/>
      <c r="FM90" s="47"/>
      <c r="FN90" s="47"/>
      <c r="FO90" s="47"/>
      <c r="FP90" s="47"/>
      <c r="FQ90" s="47"/>
      <c r="FR90" s="47"/>
      <c r="FS90" s="47"/>
      <c r="FT90" s="47"/>
      <c r="FU90" s="47"/>
      <c r="FV90" s="47"/>
      <c r="FW90" s="47"/>
      <c r="FX90" s="47"/>
      <c r="FY90" s="47"/>
      <c r="FZ90" s="48"/>
      <c r="GA90" s="48"/>
      <c r="GB90" s="48"/>
      <c r="GC90" s="48"/>
      <c r="GD90" s="48"/>
      <c r="GE90" s="48"/>
      <c r="GF90" s="48"/>
      <c r="GG90" s="48"/>
      <c r="GH90" s="48"/>
      <c r="GI90" s="53"/>
      <c r="GJ90" s="53"/>
      <c r="GK90" s="53"/>
      <c r="GL90" s="53"/>
      <c r="GM90" s="53"/>
      <c r="GN90" s="53"/>
      <c r="GO90" s="53"/>
      <c r="GP90" s="53"/>
      <c r="GQ90" s="53"/>
      <c r="GR90" s="53"/>
      <c r="GS90" s="53"/>
      <c r="GT90" s="53"/>
      <c r="GU90" s="53"/>
      <c r="GV90" s="53"/>
      <c r="GW90" s="53"/>
      <c r="GX90" s="53"/>
      <c r="GY90" s="53"/>
      <c r="GZ90" s="6"/>
      <c r="HA90" s="6"/>
      <c r="HB90" s="6"/>
    </row>
    <row r="91" spans="2:210" s="1" customFormat="1" x14ac:dyDescent="0.75">
      <c r="B91" s="33"/>
      <c r="C91" s="33"/>
      <c r="D91" s="261"/>
      <c r="E91" s="261"/>
      <c r="F91" s="261"/>
      <c r="G91" s="261"/>
      <c r="H91" s="261"/>
      <c r="I91" s="261"/>
      <c r="J91" s="261"/>
      <c r="K91" s="261"/>
      <c r="L91" s="261"/>
      <c r="M91" s="261"/>
      <c r="N91" s="261"/>
      <c r="O91" s="261"/>
      <c r="P91" s="261"/>
      <c r="Q91" s="261"/>
      <c r="R91" s="261"/>
      <c r="S91" s="261"/>
      <c r="T91" s="261"/>
      <c r="U91" s="235"/>
      <c r="V91" s="235"/>
      <c r="W91" s="235"/>
      <c r="X91" s="235"/>
      <c r="Y91" s="235"/>
      <c r="Z91" s="235"/>
      <c r="AA91" s="235"/>
      <c r="AB91" s="235"/>
      <c r="AC91" s="235"/>
      <c r="AD91" s="235"/>
      <c r="AE91" s="235"/>
      <c r="AF91" s="235"/>
      <c r="AG91" s="235"/>
      <c r="AH91" s="235"/>
      <c r="AI91" s="235"/>
      <c r="AJ91" s="235"/>
      <c r="AK91" s="235"/>
      <c r="AL91" s="235"/>
      <c r="AM91" s="235"/>
      <c r="AN91" s="235"/>
      <c r="AO91" s="235"/>
      <c r="AP91" s="235"/>
      <c r="AQ91" s="235"/>
      <c r="AR91" s="235"/>
      <c r="AS91" s="235"/>
      <c r="AT91" s="235"/>
      <c r="AU91" s="235"/>
      <c r="AV91" s="235"/>
      <c r="AW91" s="235"/>
      <c r="AX91" s="235"/>
      <c r="AY91" s="235"/>
      <c r="AZ91" s="235"/>
      <c r="BA91" s="235"/>
      <c r="BB91" s="235"/>
      <c r="BC91" s="235"/>
      <c r="BD91" s="235"/>
      <c r="BE91" s="235"/>
      <c r="BF91" s="235"/>
      <c r="BG91" s="235"/>
      <c r="BH91" s="235"/>
      <c r="BI91" s="235"/>
      <c r="BJ91" s="235"/>
      <c r="BK91" s="235"/>
      <c r="BL91" s="235"/>
      <c r="BM91" s="235"/>
      <c r="BN91" s="235"/>
      <c r="BO91" s="235"/>
      <c r="BP91" s="235"/>
      <c r="BQ91" s="235"/>
      <c r="BR91" s="235"/>
      <c r="BS91" s="235"/>
      <c r="BT91" s="235"/>
      <c r="BU91" s="235"/>
      <c r="BV91" s="235"/>
      <c r="BW91" s="235"/>
      <c r="BX91" s="235"/>
      <c r="BY91" s="235"/>
      <c r="BZ91" s="235"/>
      <c r="CA91" s="235"/>
      <c r="CB91" s="235"/>
      <c r="CC91" s="235"/>
      <c r="CD91" s="235"/>
      <c r="CE91" s="235"/>
      <c r="CF91" s="235"/>
      <c r="CG91" s="235"/>
      <c r="CH91" s="235"/>
      <c r="CI91" s="235"/>
      <c r="CJ91" s="235"/>
      <c r="CK91" s="235"/>
      <c r="CL91" s="235"/>
      <c r="CM91" s="235"/>
      <c r="CN91" s="235"/>
      <c r="CO91" s="235"/>
      <c r="CP91" s="235"/>
      <c r="CQ91" s="235"/>
      <c r="CR91" s="235"/>
      <c r="CS91" s="235"/>
      <c r="CT91" s="235"/>
      <c r="CU91" s="235"/>
      <c r="CV91" s="235"/>
      <c r="CW91" s="235"/>
      <c r="CX91" s="235"/>
      <c r="CY91" s="235"/>
      <c r="CZ91" s="235"/>
      <c r="DA91" s="235"/>
      <c r="DB91" s="235"/>
      <c r="DC91" s="235"/>
      <c r="DD91" s="235"/>
      <c r="DE91" s="235"/>
      <c r="DF91" s="235"/>
      <c r="DG91" s="235"/>
      <c r="DH91" s="235"/>
      <c r="DI91" s="235"/>
      <c r="DJ91" s="235"/>
      <c r="DK91" s="235"/>
      <c r="DL91" s="235"/>
      <c r="DM91" s="235"/>
      <c r="DN91" s="235"/>
      <c r="DO91" s="235"/>
      <c r="DP91" s="235"/>
      <c r="DQ91" s="235"/>
      <c r="DR91" s="235"/>
      <c r="DS91" s="235"/>
      <c r="DT91" s="235"/>
      <c r="DU91" s="235"/>
      <c r="DV91" s="235"/>
      <c r="DW91" s="235"/>
      <c r="DX91" s="235"/>
      <c r="DY91" s="235"/>
      <c r="DZ91" s="235"/>
      <c r="EA91" s="235"/>
      <c r="EB91" s="235"/>
      <c r="EC91" s="235"/>
      <c r="ED91" s="235"/>
      <c r="EE91" s="235"/>
      <c r="EF91" s="235"/>
      <c r="EG91" s="235"/>
      <c r="EH91" s="235"/>
      <c r="EI91" s="235"/>
      <c r="EJ91" s="235"/>
      <c r="EK91" s="235"/>
      <c r="EL91" s="235"/>
      <c r="EM91" s="235"/>
      <c r="EN91" s="235"/>
      <c r="EO91" s="235"/>
      <c r="EP91" s="235"/>
      <c r="EQ91" s="235"/>
      <c r="ER91" s="235"/>
      <c r="ES91" s="235"/>
      <c r="ET91" s="235"/>
      <c r="EU91" s="235"/>
      <c r="EV91" s="235"/>
      <c r="EW91" s="235"/>
      <c r="EX91" s="235"/>
      <c r="EY91" s="235"/>
      <c r="EZ91" s="235"/>
      <c r="FA91" s="235"/>
      <c r="FB91" s="235"/>
      <c r="FC91" s="235"/>
      <c r="FD91" s="235"/>
      <c r="FE91" s="116"/>
      <c r="FF91" s="116"/>
      <c r="FG91" s="47"/>
      <c r="FH91" s="47"/>
      <c r="FI91" s="47"/>
      <c r="FJ91" s="47"/>
      <c r="FK91" s="47"/>
      <c r="FL91" s="47"/>
      <c r="FM91" s="47"/>
      <c r="FN91" s="47"/>
      <c r="FO91" s="47"/>
      <c r="FP91" s="47"/>
      <c r="FQ91" s="47"/>
      <c r="FR91" s="47"/>
      <c r="FS91" s="47"/>
      <c r="FT91" s="47"/>
      <c r="FU91" s="47"/>
      <c r="FV91" s="47"/>
      <c r="FW91" s="47"/>
      <c r="FX91" s="47"/>
      <c r="FY91" s="47"/>
      <c r="FZ91" s="48"/>
      <c r="GA91" s="48"/>
      <c r="GB91" s="48"/>
      <c r="GC91" s="48"/>
      <c r="GD91" s="48"/>
      <c r="GE91" s="48"/>
      <c r="GF91" s="48"/>
      <c r="GG91" s="48"/>
      <c r="GH91" s="48"/>
      <c r="GI91" s="53"/>
      <c r="GJ91" s="53"/>
      <c r="GK91" s="53"/>
      <c r="GL91" s="53"/>
      <c r="GM91" s="53"/>
      <c r="GN91" s="53"/>
      <c r="GO91" s="53"/>
      <c r="GP91" s="53"/>
      <c r="GQ91" s="53"/>
      <c r="GR91" s="53"/>
      <c r="GS91" s="53"/>
      <c r="GT91" s="53"/>
      <c r="GU91" s="53"/>
      <c r="GV91" s="53"/>
      <c r="GW91" s="53"/>
      <c r="GX91" s="53"/>
      <c r="GY91" s="53"/>
      <c r="GZ91" s="6"/>
      <c r="HA91" s="6"/>
      <c r="HB91" s="6"/>
    </row>
    <row r="92" spans="2:210" s="1" customFormat="1" x14ac:dyDescent="0.75">
      <c r="B92" s="33"/>
      <c r="C92" s="33"/>
      <c r="D92" s="261"/>
      <c r="E92" s="261"/>
      <c r="F92" s="261"/>
      <c r="G92" s="261"/>
      <c r="H92" s="261"/>
      <c r="I92" s="261"/>
      <c r="J92" s="261"/>
      <c r="K92" s="261"/>
      <c r="L92" s="261"/>
      <c r="M92" s="261"/>
      <c r="N92" s="261"/>
      <c r="O92" s="261"/>
      <c r="P92" s="261"/>
      <c r="Q92" s="261"/>
      <c r="R92" s="261"/>
      <c r="S92" s="261"/>
      <c r="T92" s="261"/>
      <c r="U92" s="235"/>
      <c r="V92" s="235"/>
      <c r="W92" s="235"/>
      <c r="X92" s="235"/>
      <c r="Y92" s="235"/>
      <c r="Z92" s="235"/>
      <c r="AA92" s="235"/>
      <c r="AB92" s="235"/>
      <c r="AC92" s="235"/>
      <c r="AD92" s="235"/>
      <c r="AE92" s="235"/>
      <c r="AF92" s="235"/>
      <c r="AG92" s="235"/>
      <c r="AH92" s="235"/>
      <c r="AI92" s="235"/>
      <c r="AJ92" s="235"/>
      <c r="AK92" s="235"/>
      <c r="AL92" s="235"/>
      <c r="AM92" s="235"/>
      <c r="AN92" s="235"/>
      <c r="AO92" s="235"/>
      <c r="AP92" s="235"/>
      <c r="AQ92" s="235"/>
      <c r="AR92" s="235"/>
      <c r="AS92" s="235"/>
      <c r="AT92" s="235"/>
      <c r="AU92" s="235"/>
      <c r="AV92" s="235"/>
      <c r="AW92" s="235"/>
      <c r="AX92" s="235"/>
      <c r="AY92" s="235"/>
      <c r="AZ92" s="235"/>
      <c r="BA92" s="235"/>
      <c r="BB92" s="235"/>
      <c r="BC92" s="235"/>
      <c r="BD92" s="235"/>
      <c r="BE92" s="235"/>
      <c r="BF92" s="235"/>
      <c r="BG92" s="235"/>
      <c r="BH92" s="235"/>
      <c r="BI92" s="235"/>
      <c r="BJ92" s="235"/>
      <c r="BK92" s="235"/>
      <c r="BL92" s="235"/>
      <c r="BM92" s="235"/>
      <c r="BN92" s="235"/>
      <c r="BO92" s="235"/>
      <c r="BP92" s="235"/>
      <c r="BQ92" s="235"/>
      <c r="BR92" s="235"/>
      <c r="BS92" s="235"/>
      <c r="BT92" s="235"/>
      <c r="BU92" s="235"/>
      <c r="BV92" s="235"/>
      <c r="BW92" s="235"/>
      <c r="BX92" s="235"/>
      <c r="BY92" s="235"/>
      <c r="BZ92" s="235"/>
      <c r="CA92" s="235"/>
      <c r="CB92" s="235"/>
      <c r="CC92" s="235"/>
      <c r="CD92" s="235"/>
      <c r="CE92" s="235"/>
      <c r="CF92" s="235"/>
      <c r="CG92" s="235"/>
      <c r="CH92" s="235"/>
      <c r="CI92" s="235"/>
      <c r="CJ92" s="235"/>
      <c r="CK92" s="235"/>
      <c r="CL92" s="235"/>
      <c r="CM92" s="235"/>
      <c r="CN92" s="235"/>
      <c r="CO92" s="235"/>
      <c r="CP92" s="235"/>
      <c r="CQ92" s="235"/>
      <c r="CR92" s="235"/>
      <c r="CS92" s="235"/>
      <c r="CT92" s="235"/>
      <c r="CU92" s="235"/>
      <c r="CV92" s="235"/>
      <c r="CW92" s="235"/>
      <c r="CX92" s="235"/>
      <c r="CY92" s="235"/>
      <c r="CZ92" s="235"/>
      <c r="DA92" s="235"/>
      <c r="DB92" s="235"/>
      <c r="DC92" s="235"/>
      <c r="DD92" s="235"/>
      <c r="DE92" s="235"/>
      <c r="DF92" s="235"/>
      <c r="DG92" s="235"/>
      <c r="DH92" s="235"/>
      <c r="DI92" s="235"/>
      <c r="DJ92" s="235"/>
      <c r="DK92" s="235"/>
      <c r="DL92" s="235"/>
      <c r="DM92" s="235"/>
      <c r="DN92" s="235"/>
      <c r="DO92" s="235"/>
      <c r="DP92" s="235"/>
      <c r="DQ92" s="235"/>
      <c r="DR92" s="235"/>
      <c r="DS92" s="235"/>
      <c r="DT92" s="235"/>
      <c r="DU92" s="235"/>
      <c r="DV92" s="235"/>
      <c r="DW92" s="235"/>
      <c r="DX92" s="235"/>
      <c r="DY92" s="235"/>
      <c r="DZ92" s="235"/>
      <c r="EA92" s="235"/>
      <c r="EB92" s="235"/>
      <c r="EC92" s="235"/>
      <c r="ED92" s="235"/>
      <c r="EE92" s="235"/>
      <c r="EF92" s="235"/>
      <c r="EG92" s="235"/>
      <c r="EH92" s="235"/>
      <c r="EI92" s="235"/>
      <c r="EJ92" s="235"/>
      <c r="EK92" s="235"/>
      <c r="EL92" s="235"/>
      <c r="EM92" s="235"/>
      <c r="EN92" s="235"/>
      <c r="EO92" s="235"/>
      <c r="EP92" s="235"/>
      <c r="EQ92" s="235"/>
      <c r="ER92" s="235"/>
      <c r="ES92" s="235"/>
      <c r="ET92" s="235"/>
      <c r="EU92" s="235"/>
      <c r="EV92" s="235"/>
      <c r="EW92" s="235"/>
      <c r="EX92" s="235"/>
      <c r="EY92" s="235"/>
      <c r="EZ92" s="235"/>
      <c r="FA92" s="235"/>
      <c r="FB92" s="235"/>
      <c r="FC92" s="235"/>
      <c r="FD92" s="235"/>
      <c r="FE92" s="116"/>
      <c r="FF92" s="116"/>
      <c r="FG92" s="47"/>
      <c r="FH92" s="47"/>
      <c r="FI92" s="47"/>
      <c r="FJ92" s="47"/>
      <c r="FK92" s="47"/>
      <c r="FL92" s="47"/>
      <c r="FM92" s="47"/>
      <c r="FN92" s="47"/>
      <c r="FO92" s="47"/>
      <c r="FP92" s="47"/>
      <c r="FQ92" s="47"/>
      <c r="FR92" s="47"/>
      <c r="FS92" s="47"/>
      <c r="FT92" s="47"/>
      <c r="FU92" s="47"/>
      <c r="FV92" s="47"/>
      <c r="FW92" s="47"/>
      <c r="FX92" s="47"/>
      <c r="FY92" s="47"/>
      <c r="FZ92" s="48"/>
      <c r="GA92" s="48"/>
      <c r="GB92" s="48"/>
      <c r="GC92" s="48"/>
      <c r="GD92" s="48"/>
      <c r="GE92" s="48"/>
      <c r="GF92" s="48"/>
      <c r="GG92" s="48"/>
      <c r="GH92" s="48"/>
      <c r="GI92" s="53"/>
      <c r="GJ92" s="53"/>
      <c r="GK92" s="53"/>
      <c r="GL92" s="53"/>
      <c r="GM92" s="53"/>
      <c r="GN92" s="53"/>
      <c r="GO92" s="53"/>
      <c r="GP92" s="53"/>
      <c r="GQ92" s="53"/>
      <c r="GR92" s="53"/>
      <c r="GS92" s="53"/>
      <c r="GT92" s="53"/>
      <c r="GU92" s="53"/>
      <c r="GV92" s="53"/>
      <c r="GW92" s="53"/>
      <c r="GX92" s="53"/>
      <c r="GY92" s="53"/>
      <c r="GZ92" s="6"/>
      <c r="HA92" s="6"/>
      <c r="HB92" s="6"/>
    </row>
    <row r="93" spans="2:210" s="1" customFormat="1" x14ac:dyDescent="0.75">
      <c r="B93" s="33"/>
      <c r="C93" s="33"/>
      <c r="D93" s="261"/>
      <c r="E93" s="261"/>
      <c r="F93" s="261"/>
      <c r="G93" s="261"/>
      <c r="H93" s="261"/>
      <c r="I93" s="261"/>
      <c r="J93" s="261"/>
      <c r="K93" s="261"/>
      <c r="L93" s="261"/>
      <c r="M93" s="261"/>
      <c r="N93" s="261"/>
      <c r="O93" s="261"/>
      <c r="P93" s="261"/>
      <c r="Q93" s="261"/>
      <c r="R93" s="261"/>
      <c r="S93" s="261"/>
      <c r="T93" s="261"/>
      <c r="U93" s="235"/>
      <c r="V93" s="235"/>
      <c r="W93" s="235"/>
      <c r="X93" s="235"/>
      <c r="Y93" s="235"/>
      <c r="Z93" s="235"/>
      <c r="AA93" s="235"/>
      <c r="AB93" s="235"/>
      <c r="AC93" s="235"/>
      <c r="AD93" s="235"/>
      <c r="AE93" s="235"/>
      <c r="AF93" s="235"/>
      <c r="AG93" s="235"/>
      <c r="AH93" s="235"/>
      <c r="AI93" s="235"/>
      <c r="AJ93" s="235"/>
      <c r="AK93" s="235"/>
      <c r="AL93" s="235"/>
      <c r="AM93" s="235"/>
      <c r="AN93" s="235"/>
      <c r="AO93" s="235"/>
      <c r="AP93" s="235"/>
      <c r="AQ93" s="235"/>
      <c r="AR93" s="235"/>
      <c r="AS93" s="235"/>
      <c r="AT93" s="235"/>
      <c r="AU93" s="235"/>
      <c r="AV93" s="235"/>
      <c r="AW93" s="235"/>
      <c r="AX93" s="235"/>
      <c r="AY93" s="235"/>
      <c r="AZ93" s="235"/>
      <c r="BA93" s="235"/>
      <c r="BB93" s="235"/>
      <c r="BC93" s="235"/>
      <c r="BD93" s="235"/>
      <c r="BE93" s="235"/>
      <c r="BF93" s="235"/>
      <c r="BG93" s="235"/>
      <c r="BH93" s="235"/>
      <c r="BI93" s="235"/>
      <c r="BJ93" s="235"/>
      <c r="BK93" s="235"/>
      <c r="BL93" s="235"/>
      <c r="BM93" s="235"/>
      <c r="BN93" s="235"/>
      <c r="BO93" s="235"/>
      <c r="BP93" s="235"/>
      <c r="BQ93" s="235"/>
      <c r="BR93" s="235"/>
      <c r="BS93" s="235"/>
      <c r="BT93" s="235"/>
      <c r="BU93" s="235"/>
      <c r="BV93" s="235"/>
      <c r="BW93" s="235"/>
      <c r="BX93" s="235"/>
      <c r="BY93" s="235"/>
      <c r="BZ93" s="235"/>
      <c r="CA93" s="235"/>
      <c r="CB93" s="235"/>
      <c r="CC93" s="235"/>
      <c r="CD93" s="235"/>
      <c r="CE93" s="235"/>
      <c r="CF93" s="235"/>
      <c r="CG93" s="235"/>
      <c r="CH93" s="235"/>
      <c r="CI93" s="235"/>
      <c r="CJ93" s="235"/>
      <c r="CK93" s="235"/>
      <c r="CL93" s="235"/>
      <c r="CM93" s="235"/>
      <c r="CN93" s="235"/>
      <c r="CO93" s="235"/>
      <c r="CP93" s="235"/>
      <c r="CQ93" s="235"/>
      <c r="CR93" s="235"/>
      <c r="CS93" s="235"/>
      <c r="CT93" s="235"/>
      <c r="CU93" s="235"/>
      <c r="CV93" s="235"/>
      <c r="CW93" s="235"/>
      <c r="CX93" s="235"/>
      <c r="CY93" s="235"/>
      <c r="CZ93" s="235"/>
      <c r="DA93" s="235"/>
      <c r="DB93" s="235"/>
      <c r="DC93" s="235"/>
      <c r="DD93" s="235"/>
      <c r="DE93" s="235"/>
      <c r="DF93" s="235"/>
      <c r="DG93" s="235"/>
      <c r="DH93" s="235"/>
      <c r="DI93" s="235"/>
      <c r="DJ93" s="235"/>
      <c r="DK93" s="235"/>
      <c r="DL93" s="235"/>
      <c r="DM93" s="235"/>
      <c r="DN93" s="235"/>
      <c r="DO93" s="235"/>
      <c r="DP93" s="235"/>
      <c r="DQ93" s="235"/>
      <c r="DR93" s="235"/>
      <c r="DS93" s="235"/>
      <c r="DT93" s="235"/>
      <c r="DU93" s="235"/>
      <c r="DV93" s="235"/>
      <c r="DW93" s="235"/>
      <c r="DX93" s="235"/>
      <c r="DY93" s="235"/>
      <c r="DZ93" s="235"/>
      <c r="EA93" s="235"/>
      <c r="EB93" s="235"/>
      <c r="EC93" s="235"/>
      <c r="ED93" s="235"/>
      <c r="EE93" s="235"/>
      <c r="EF93" s="235"/>
      <c r="EG93" s="235"/>
      <c r="EH93" s="235"/>
      <c r="EI93" s="235"/>
      <c r="EJ93" s="235"/>
      <c r="EK93" s="235"/>
      <c r="EL93" s="235"/>
      <c r="EM93" s="235"/>
      <c r="EN93" s="235"/>
      <c r="EO93" s="235"/>
      <c r="EP93" s="235"/>
      <c r="EQ93" s="235"/>
      <c r="ER93" s="235"/>
      <c r="ES93" s="235"/>
      <c r="ET93" s="235"/>
      <c r="EU93" s="235"/>
      <c r="EV93" s="235"/>
      <c r="EW93" s="235"/>
      <c r="EX93" s="235"/>
      <c r="EY93" s="235"/>
      <c r="EZ93" s="235"/>
      <c r="FA93" s="235"/>
      <c r="FB93" s="235"/>
      <c r="FC93" s="235"/>
      <c r="FD93" s="235"/>
      <c r="FE93" s="116"/>
      <c r="FF93" s="116"/>
      <c r="FG93" s="47"/>
      <c r="FH93" s="47"/>
      <c r="FI93" s="47"/>
      <c r="FJ93" s="47"/>
      <c r="FK93" s="47"/>
      <c r="FL93" s="47"/>
      <c r="FM93" s="47"/>
      <c r="FN93" s="47"/>
      <c r="FO93" s="47"/>
      <c r="FP93" s="47"/>
      <c r="FQ93" s="47"/>
      <c r="FR93" s="47"/>
      <c r="FS93" s="47"/>
      <c r="FT93" s="47"/>
      <c r="FU93" s="47"/>
      <c r="FV93" s="47"/>
      <c r="FW93" s="47"/>
      <c r="FX93" s="47"/>
      <c r="FY93" s="47"/>
      <c r="FZ93" s="48"/>
      <c r="GA93" s="48"/>
      <c r="GB93" s="48"/>
      <c r="GC93" s="48"/>
      <c r="GD93" s="48"/>
      <c r="GE93" s="48"/>
      <c r="GF93" s="48"/>
      <c r="GG93" s="48"/>
      <c r="GH93" s="48"/>
      <c r="GI93" s="53"/>
      <c r="GJ93" s="53"/>
      <c r="GK93" s="53"/>
      <c r="GL93" s="53"/>
      <c r="GM93" s="53"/>
      <c r="GN93" s="53"/>
      <c r="GO93" s="53"/>
      <c r="GP93" s="53"/>
      <c r="GQ93" s="53"/>
      <c r="GR93" s="53"/>
      <c r="GS93" s="53"/>
      <c r="GT93" s="53"/>
      <c r="GU93" s="53"/>
      <c r="GV93" s="53"/>
      <c r="GW93" s="53"/>
      <c r="GX93" s="53"/>
      <c r="GY93" s="53"/>
      <c r="GZ93" s="6"/>
      <c r="HA93" s="6"/>
      <c r="HB93" s="6"/>
    </row>
    <row r="94" spans="2:210" s="1" customFormat="1" x14ac:dyDescent="0.75">
      <c r="B94" s="33"/>
      <c r="C94" s="33"/>
      <c r="D94" s="261"/>
      <c r="E94" s="261"/>
      <c r="F94" s="261"/>
      <c r="G94" s="261"/>
      <c r="H94" s="261"/>
      <c r="I94" s="261"/>
      <c r="J94" s="261"/>
      <c r="K94" s="261"/>
      <c r="L94" s="261"/>
      <c r="M94" s="261"/>
      <c r="N94" s="261"/>
      <c r="O94" s="261"/>
      <c r="P94" s="261"/>
      <c r="Q94" s="261"/>
      <c r="R94" s="261"/>
      <c r="S94" s="261"/>
      <c r="T94" s="261"/>
      <c r="U94" s="235"/>
      <c r="V94" s="235"/>
      <c r="W94" s="235"/>
      <c r="X94" s="235"/>
      <c r="Y94" s="235"/>
      <c r="Z94" s="235"/>
      <c r="AA94" s="235"/>
      <c r="AB94" s="235"/>
      <c r="AC94" s="235"/>
      <c r="AD94" s="235"/>
      <c r="AE94" s="235"/>
      <c r="AF94" s="235"/>
      <c r="AG94" s="235"/>
      <c r="AH94" s="235"/>
      <c r="AI94" s="235"/>
      <c r="AJ94" s="235"/>
      <c r="AK94" s="235"/>
      <c r="AL94" s="235"/>
      <c r="AM94" s="235"/>
      <c r="AN94" s="235"/>
      <c r="AO94" s="235"/>
      <c r="AP94" s="235"/>
      <c r="AQ94" s="235"/>
      <c r="AR94" s="235"/>
      <c r="AS94" s="235"/>
      <c r="AT94" s="235"/>
      <c r="AU94" s="235"/>
      <c r="AV94" s="235"/>
      <c r="AW94" s="235"/>
      <c r="AX94" s="235"/>
      <c r="AY94" s="235"/>
      <c r="AZ94" s="235"/>
      <c r="BA94" s="235"/>
      <c r="BB94" s="235"/>
      <c r="BC94" s="235"/>
      <c r="BD94" s="235"/>
      <c r="BE94" s="235"/>
      <c r="BF94" s="235"/>
      <c r="BG94" s="235"/>
      <c r="BH94" s="235"/>
      <c r="BI94" s="235"/>
      <c r="BJ94" s="235"/>
      <c r="BK94" s="235"/>
      <c r="BL94" s="235"/>
      <c r="BM94" s="235"/>
      <c r="BN94" s="235"/>
      <c r="BO94" s="235"/>
      <c r="BP94" s="235"/>
      <c r="BQ94" s="235"/>
      <c r="BR94" s="235"/>
      <c r="BS94" s="235"/>
      <c r="BT94" s="235"/>
      <c r="BU94" s="235"/>
      <c r="BV94" s="235"/>
      <c r="BW94" s="235"/>
      <c r="BX94" s="235"/>
      <c r="BY94" s="235"/>
      <c r="BZ94" s="235"/>
      <c r="CA94" s="235"/>
      <c r="CB94" s="235"/>
      <c r="CC94" s="235"/>
      <c r="CD94" s="235"/>
      <c r="CE94" s="235"/>
      <c r="CF94" s="235"/>
      <c r="CG94" s="235"/>
      <c r="CH94" s="235"/>
      <c r="CI94" s="235"/>
      <c r="CJ94" s="235"/>
      <c r="CK94" s="235"/>
      <c r="CL94" s="235"/>
      <c r="CM94" s="235"/>
      <c r="CN94" s="235"/>
      <c r="CO94" s="235"/>
      <c r="CP94" s="235"/>
      <c r="CQ94" s="235"/>
      <c r="CR94" s="235"/>
      <c r="CS94" s="235"/>
      <c r="CT94" s="235"/>
      <c r="CU94" s="235"/>
      <c r="CV94" s="235"/>
      <c r="CW94" s="235"/>
      <c r="CX94" s="235"/>
      <c r="CY94" s="235"/>
      <c r="CZ94" s="235"/>
      <c r="DA94" s="235"/>
      <c r="DB94" s="235"/>
      <c r="DC94" s="235"/>
      <c r="DD94" s="235"/>
      <c r="DE94" s="235"/>
      <c r="DF94" s="235"/>
      <c r="DG94" s="235"/>
      <c r="DH94" s="235"/>
      <c r="DI94" s="235"/>
      <c r="DJ94" s="235"/>
      <c r="DK94" s="235"/>
      <c r="DL94" s="235"/>
      <c r="DM94" s="235"/>
      <c r="DN94" s="235"/>
      <c r="DO94" s="235"/>
      <c r="DP94" s="235"/>
      <c r="DQ94" s="235"/>
      <c r="DR94" s="235"/>
      <c r="DS94" s="235"/>
      <c r="DT94" s="235"/>
      <c r="DU94" s="235"/>
      <c r="DV94" s="235"/>
      <c r="DW94" s="235"/>
      <c r="DX94" s="235"/>
      <c r="DY94" s="235"/>
      <c r="DZ94" s="235"/>
      <c r="EA94" s="235"/>
      <c r="EB94" s="235"/>
      <c r="EC94" s="235"/>
      <c r="ED94" s="235"/>
      <c r="EE94" s="235"/>
      <c r="EF94" s="235"/>
      <c r="EG94" s="235"/>
      <c r="EH94" s="235"/>
      <c r="EI94" s="235"/>
      <c r="EJ94" s="235"/>
      <c r="EK94" s="235"/>
      <c r="EL94" s="235"/>
      <c r="EM94" s="235"/>
      <c r="EN94" s="235"/>
      <c r="EO94" s="235"/>
      <c r="EP94" s="235"/>
      <c r="EQ94" s="235"/>
      <c r="ER94" s="235"/>
      <c r="ES94" s="235"/>
      <c r="ET94" s="235"/>
      <c r="EU94" s="235"/>
      <c r="EV94" s="235"/>
      <c r="EW94" s="235"/>
      <c r="EX94" s="235"/>
      <c r="EY94" s="235"/>
      <c r="EZ94" s="235"/>
      <c r="FA94" s="235"/>
      <c r="FB94" s="235"/>
      <c r="FC94" s="235"/>
      <c r="FD94" s="235"/>
      <c r="FE94" s="116"/>
      <c r="FF94" s="116"/>
      <c r="FG94" s="47"/>
      <c r="FH94" s="47"/>
      <c r="FI94" s="47"/>
      <c r="FJ94" s="47"/>
      <c r="FK94" s="47"/>
      <c r="FL94" s="47"/>
      <c r="FM94" s="47"/>
      <c r="FN94" s="47"/>
      <c r="FO94" s="47"/>
      <c r="FP94" s="47"/>
      <c r="FQ94" s="47"/>
      <c r="FR94" s="47"/>
      <c r="FS94" s="47"/>
      <c r="FT94" s="47"/>
      <c r="FU94" s="47"/>
      <c r="FV94" s="47"/>
      <c r="FW94" s="47"/>
      <c r="FX94" s="47"/>
      <c r="FY94" s="47"/>
      <c r="FZ94" s="48"/>
      <c r="GA94" s="48"/>
      <c r="GB94" s="48"/>
      <c r="GC94" s="48"/>
      <c r="GD94" s="48"/>
      <c r="GE94" s="48"/>
      <c r="GF94" s="48"/>
      <c r="GG94" s="48"/>
      <c r="GH94" s="48"/>
      <c r="GI94" s="53"/>
      <c r="GJ94" s="53"/>
      <c r="GK94" s="53"/>
      <c r="GL94" s="53"/>
      <c r="GM94" s="53"/>
      <c r="GN94" s="53"/>
      <c r="GO94" s="53"/>
      <c r="GP94" s="53"/>
      <c r="GQ94" s="53"/>
      <c r="GR94" s="53"/>
      <c r="GS94" s="53"/>
      <c r="GT94" s="53"/>
      <c r="GU94" s="53"/>
      <c r="GV94" s="53"/>
      <c r="GW94" s="53"/>
      <c r="GX94" s="53"/>
      <c r="GY94" s="53"/>
      <c r="GZ94" s="6"/>
      <c r="HA94" s="6"/>
      <c r="HB94" s="6"/>
    </row>
    <row r="95" spans="2:210" s="1" customFormat="1" x14ac:dyDescent="0.75">
      <c r="B95" s="33"/>
      <c r="C95" s="33"/>
      <c r="D95" s="261"/>
      <c r="E95" s="261"/>
      <c r="F95" s="261"/>
      <c r="G95" s="261"/>
      <c r="H95" s="261"/>
      <c r="I95" s="261"/>
      <c r="J95" s="261"/>
      <c r="K95" s="261"/>
      <c r="L95" s="261"/>
      <c r="M95" s="261"/>
      <c r="N95" s="261"/>
      <c r="O95" s="261"/>
      <c r="P95" s="261"/>
      <c r="Q95" s="261"/>
      <c r="R95" s="261"/>
      <c r="S95" s="261"/>
      <c r="T95" s="261"/>
      <c r="U95" s="235"/>
      <c r="V95" s="235"/>
      <c r="W95" s="235"/>
      <c r="X95" s="235"/>
      <c r="Y95" s="235"/>
      <c r="Z95" s="235"/>
      <c r="AA95" s="235"/>
      <c r="AB95" s="235"/>
      <c r="AC95" s="235"/>
      <c r="AD95" s="235"/>
      <c r="AE95" s="235"/>
      <c r="AF95" s="235"/>
      <c r="AG95" s="235"/>
      <c r="AH95" s="235"/>
      <c r="AI95" s="235"/>
      <c r="AJ95" s="235"/>
      <c r="AK95" s="235"/>
      <c r="AL95" s="235"/>
      <c r="AM95" s="235"/>
      <c r="AN95" s="235"/>
      <c r="AO95" s="235"/>
      <c r="AP95" s="235"/>
      <c r="AQ95" s="235"/>
      <c r="AR95" s="235"/>
      <c r="AS95" s="235"/>
      <c r="AT95" s="235"/>
      <c r="AU95" s="235"/>
      <c r="AV95" s="235"/>
      <c r="AW95" s="235"/>
      <c r="AX95" s="235"/>
      <c r="AY95" s="235"/>
      <c r="AZ95" s="235"/>
      <c r="BA95" s="235"/>
      <c r="BB95" s="235"/>
      <c r="BC95" s="235"/>
      <c r="BD95" s="235"/>
      <c r="BE95" s="235"/>
      <c r="BF95" s="235"/>
      <c r="BG95" s="235"/>
      <c r="BH95" s="235"/>
      <c r="BI95" s="235"/>
      <c r="BJ95" s="235"/>
      <c r="BK95" s="235"/>
      <c r="BL95" s="235"/>
      <c r="BM95" s="235"/>
      <c r="BN95" s="235"/>
      <c r="BO95" s="235"/>
      <c r="BP95" s="235"/>
      <c r="BQ95" s="235"/>
      <c r="BR95" s="235"/>
      <c r="BS95" s="235"/>
      <c r="BT95" s="235"/>
      <c r="BU95" s="235"/>
      <c r="BV95" s="235"/>
      <c r="BW95" s="235"/>
      <c r="BX95" s="235"/>
      <c r="BY95" s="235"/>
      <c r="BZ95" s="235"/>
      <c r="CA95" s="235"/>
      <c r="CB95" s="235"/>
      <c r="CC95" s="235"/>
      <c r="CD95" s="235"/>
      <c r="CE95" s="235"/>
      <c r="CF95" s="235"/>
      <c r="CG95" s="235"/>
      <c r="CH95" s="235"/>
      <c r="CI95" s="235"/>
      <c r="CJ95" s="235"/>
      <c r="CK95" s="235"/>
      <c r="CL95" s="235"/>
      <c r="CM95" s="235"/>
      <c r="CN95" s="235"/>
      <c r="CO95" s="235"/>
      <c r="CP95" s="235"/>
      <c r="CQ95" s="235"/>
      <c r="CR95" s="235"/>
      <c r="CS95" s="235"/>
      <c r="CT95" s="235"/>
      <c r="CU95" s="235"/>
      <c r="CV95" s="235"/>
      <c r="CW95" s="235"/>
      <c r="CX95" s="235"/>
      <c r="CY95" s="235"/>
      <c r="CZ95" s="235"/>
      <c r="DA95" s="235"/>
      <c r="DB95" s="235"/>
      <c r="DC95" s="235"/>
      <c r="DD95" s="235"/>
      <c r="DE95" s="235"/>
      <c r="DF95" s="235"/>
      <c r="DG95" s="235"/>
      <c r="DH95" s="235"/>
      <c r="DI95" s="235"/>
      <c r="DJ95" s="235"/>
      <c r="DK95" s="235"/>
      <c r="DL95" s="235"/>
      <c r="DM95" s="235"/>
      <c r="DN95" s="235"/>
      <c r="DO95" s="235"/>
      <c r="DP95" s="235"/>
      <c r="DQ95" s="235"/>
      <c r="DR95" s="235"/>
      <c r="DS95" s="235"/>
      <c r="DT95" s="235"/>
      <c r="DU95" s="235"/>
      <c r="DV95" s="235"/>
      <c r="DW95" s="235"/>
      <c r="DX95" s="235"/>
      <c r="DY95" s="235"/>
      <c r="DZ95" s="235"/>
      <c r="EA95" s="235"/>
      <c r="EB95" s="235"/>
      <c r="EC95" s="235"/>
      <c r="ED95" s="235"/>
      <c r="EE95" s="235"/>
      <c r="EF95" s="235"/>
      <c r="EG95" s="235"/>
      <c r="EH95" s="235"/>
      <c r="EI95" s="235"/>
      <c r="EJ95" s="235"/>
      <c r="EK95" s="235"/>
      <c r="EL95" s="235"/>
      <c r="EM95" s="235"/>
      <c r="EN95" s="235"/>
      <c r="EO95" s="235"/>
      <c r="EP95" s="235"/>
      <c r="EQ95" s="235"/>
      <c r="ER95" s="235"/>
      <c r="ES95" s="235"/>
      <c r="ET95" s="235"/>
      <c r="EU95" s="235"/>
      <c r="EV95" s="235"/>
      <c r="EW95" s="235"/>
      <c r="EX95" s="235"/>
      <c r="EY95" s="235"/>
      <c r="EZ95" s="235"/>
      <c r="FA95" s="235"/>
      <c r="FB95" s="235"/>
      <c r="FC95" s="235"/>
      <c r="FD95" s="235"/>
      <c r="FE95" s="116"/>
      <c r="FF95" s="116"/>
      <c r="FG95" s="47"/>
      <c r="FH95" s="47"/>
      <c r="FI95" s="47"/>
      <c r="FJ95" s="47"/>
      <c r="FK95" s="47"/>
      <c r="FL95" s="47"/>
      <c r="FM95" s="47"/>
      <c r="FN95" s="47"/>
      <c r="FO95" s="47"/>
      <c r="FP95" s="47"/>
      <c r="FQ95" s="47"/>
      <c r="FR95" s="47"/>
      <c r="FS95" s="47"/>
      <c r="FT95" s="47"/>
      <c r="FU95" s="47"/>
      <c r="FV95" s="47"/>
      <c r="FW95" s="47"/>
      <c r="FX95" s="47"/>
      <c r="FY95" s="47"/>
      <c r="FZ95" s="48"/>
      <c r="GA95" s="48"/>
      <c r="GB95" s="48"/>
      <c r="GC95" s="48"/>
      <c r="GD95" s="48"/>
      <c r="GE95" s="48"/>
      <c r="GF95" s="48"/>
      <c r="GG95" s="48"/>
      <c r="GH95" s="48"/>
      <c r="GI95" s="53"/>
      <c r="GJ95" s="53"/>
      <c r="GK95" s="53"/>
      <c r="GL95" s="53"/>
      <c r="GM95" s="53"/>
      <c r="GN95" s="53"/>
      <c r="GO95" s="53"/>
      <c r="GP95" s="53"/>
      <c r="GQ95" s="53"/>
      <c r="GR95" s="53"/>
      <c r="GS95" s="53"/>
      <c r="GT95" s="53"/>
      <c r="GU95" s="53"/>
      <c r="GV95" s="53"/>
      <c r="GW95" s="53"/>
      <c r="GX95" s="53"/>
      <c r="GY95" s="53"/>
      <c r="GZ95" s="6"/>
      <c r="HA95" s="6"/>
      <c r="HB95" s="6"/>
    </row>
    <row r="96" spans="2:210" s="1" customFormat="1" x14ac:dyDescent="0.75">
      <c r="B96" s="33"/>
      <c r="C96" s="33"/>
      <c r="D96" s="261"/>
      <c r="E96" s="261"/>
      <c r="F96" s="261"/>
      <c r="G96" s="261"/>
      <c r="H96" s="261"/>
      <c r="I96" s="261"/>
      <c r="J96" s="261"/>
      <c r="K96" s="261"/>
      <c r="L96" s="261"/>
      <c r="M96" s="261"/>
      <c r="N96" s="261"/>
      <c r="O96" s="261"/>
      <c r="P96" s="261"/>
      <c r="Q96" s="261"/>
      <c r="R96" s="261"/>
      <c r="S96" s="261"/>
      <c r="T96" s="261"/>
      <c r="U96" s="235"/>
      <c r="V96" s="235"/>
      <c r="W96" s="235"/>
      <c r="X96" s="235"/>
      <c r="Y96" s="235"/>
      <c r="Z96" s="235"/>
      <c r="AA96" s="235"/>
      <c r="AB96" s="235"/>
      <c r="AC96" s="235"/>
      <c r="AD96" s="235"/>
      <c r="AE96" s="235"/>
      <c r="AF96" s="235"/>
      <c r="AG96" s="235"/>
      <c r="AH96" s="235"/>
      <c r="AI96" s="235"/>
      <c r="AJ96" s="235"/>
      <c r="AK96" s="235"/>
      <c r="AL96" s="235"/>
      <c r="AM96" s="235"/>
      <c r="AN96" s="235"/>
      <c r="AO96" s="235"/>
      <c r="AP96" s="235"/>
      <c r="AQ96" s="235"/>
      <c r="AR96" s="235"/>
      <c r="AS96" s="235"/>
      <c r="AT96" s="235"/>
      <c r="AU96" s="235"/>
      <c r="AV96" s="235"/>
      <c r="AW96" s="235"/>
      <c r="AX96" s="235"/>
      <c r="AY96" s="235"/>
      <c r="AZ96" s="235"/>
      <c r="BA96" s="235"/>
      <c r="BB96" s="235"/>
      <c r="BC96" s="235"/>
      <c r="BD96" s="235"/>
      <c r="BE96" s="235"/>
      <c r="BF96" s="235"/>
      <c r="BG96" s="235"/>
      <c r="BH96" s="235"/>
      <c r="BI96" s="235"/>
      <c r="BJ96" s="235"/>
      <c r="BK96" s="235"/>
      <c r="BL96" s="235"/>
      <c r="BM96" s="235"/>
      <c r="BN96" s="235"/>
      <c r="BO96" s="235"/>
      <c r="BP96" s="235"/>
      <c r="BQ96" s="235"/>
      <c r="BR96" s="235"/>
      <c r="BS96" s="235"/>
      <c r="BT96" s="235"/>
      <c r="BU96" s="235"/>
      <c r="BV96" s="235"/>
      <c r="BW96" s="235"/>
      <c r="BX96" s="235"/>
      <c r="BY96" s="235"/>
      <c r="BZ96" s="235"/>
      <c r="CA96" s="235"/>
      <c r="CB96" s="235"/>
      <c r="CC96" s="235"/>
      <c r="CD96" s="235"/>
      <c r="CE96" s="235"/>
      <c r="CF96" s="235"/>
      <c r="CG96" s="235"/>
      <c r="CH96" s="235"/>
      <c r="CI96" s="235"/>
      <c r="CJ96" s="235"/>
      <c r="CK96" s="235"/>
      <c r="CL96" s="235"/>
      <c r="CM96" s="235"/>
      <c r="CN96" s="235"/>
      <c r="CO96" s="235"/>
      <c r="CP96" s="235"/>
      <c r="CQ96" s="235"/>
      <c r="CR96" s="235"/>
      <c r="CS96" s="235"/>
      <c r="CT96" s="235"/>
      <c r="CU96" s="235"/>
      <c r="CV96" s="235"/>
      <c r="CW96" s="235"/>
      <c r="CX96" s="235"/>
      <c r="CY96" s="235"/>
      <c r="CZ96" s="235"/>
      <c r="DA96" s="235"/>
      <c r="DB96" s="235"/>
      <c r="DC96" s="235"/>
      <c r="DD96" s="235"/>
      <c r="DE96" s="235"/>
      <c r="DF96" s="235"/>
      <c r="DG96" s="235"/>
      <c r="DH96" s="235"/>
      <c r="DI96" s="235"/>
      <c r="DJ96" s="235"/>
      <c r="DK96" s="235"/>
      <c r="DL96" s="235"/>
      <c r="DM96" s="235"/>
      <c r="DN96" s="235"/>
      <c r="DO96" s="235"/>
      <c r="DP96" s="235"/>
      <c r="DQ96" s="235"/>
      <c r="DR96" s="235"/>
      <c r="DS96" s="235"/>
      <c r="DT96" s="235"/>
      <c r="DU96" s="235"/>
      <c r="DV96" s="235"/>
      <c r="DW96" s="235"/>
      <c r="DX96" s="235"/>
      <c r="DY96" s="235"/>
      <c r="DZ96" s="235"/>
      <c r="EA96" s="235"/>
      <c r="EB96" s="235"/>
      <c r="EC96" s="235"/>
      <c r="ED96" s="235"/>
      <c r="EE96" s="235"/>
      <c r="EF96" s="235"/>
      <c r="EG96" s="235"/>
      <c r="EH96" s="235"/>
      <c r="EI96" s="235"/>
      <c r="EJ96" s="235"/>
      <c r="EK96" s="235"/>
      <c r="EL96" s="235"/>
      <c r="EM96" s="235"/>
      <c r="EN96" s="235"/>
      <c r="EO96" s="235"/>
      <c r="EP96" s="235"/>
      <c r="EQ96" s="235"/>
      <c r="ER96" s="235"/>
      <c r="ES96" s="235"/>
      <c r="ET96" s="235"/>
      <c r="EU96" s="235"/>
      <c r="EV96" s="235"/>
      <c r="EW96" s="235"/>
      <c r="EX96" s="235"/>
      <c r="EY96" s="235"/>
      <c r="EZ96" s="235"/>
      <c r="FA96" s="235"/>
      <c r="FB96" s="235"/>
      <c r="FC96" s="235"/>
      <c r="FD96" s="235"/>
      <c r="FE96" s="116"/>
      <c r="FF96" s="116"/>
      <c r="FG96" s="47"/>
      <c r="FH96" s="47"/>
      <c r="FI96" s="47"/>
      <c r="FJ96" s="47"/>
      <c r="FK96" s="47"/>
      <c r="FL96" s="47"/>
      <c r="FM96" s="47"/>
      <c r="FN96" s="47"/>
      <c r="FO96" s="47"/>
      <c r="FP96" s="47"/>
      <c r="FQ96" s="47"/>
      <c r="FR96" s="47"/>
      <c r="FS96" s="47"/>
      <c r="FT96" s="47"/>
      <c r="FU96" s="47"/>
      <c r="FV96" s="47"/>
      <c r="FW96" s="47"/>
      <c r="FX96" s="47"/>
      <c r="FY96" s="47"/>
      <c r="FZ96" s="48"/>
      <c r="GA96" s="48"/>
      <c r="GB96" s="48"/>
      <c r="GC96" s="48"/>
      <c r="GD96" s="48"/>
      <c r="GE96" s="48"/>
      <c r="GF96" s="48"/>
      <c r="GG96" s="48"/>
      <c r="GH96" s="48"/>
      <c r="GI96" s="53"/>
      <c r="GJ96" s="53"/>
      <c r="GK96" s="53"/>
      <c r="GL96" s="53"/>
      <c r="GM96" s="53"/>
      <c r="GN96" s="53"/>
      <c r="GO96" s="53"/>
      <c r="GP96" s="53"/>
      <c r="GQ96" s="53"/>
      <c r="GR96" s="53"/>
      <c r="GS96" s="53"/>
      <c r="GT96" s="53"/>
      <c r="GU96" s="53"/>
      <c r="GV96" s="53"/>
      <c r="GW96" s="53"/>
      <c r="GX96" s="53"/>
      <c r="GY96" s="53"/>
      <c r="GZ96" s="6"/>
      <c r="HA96" s="6"/>
      <c r="HB96" s="6"/>
    </row>
    <row r="97" spans="2:210" s="1" customFormat="1" x14ac:dyDescent="0.75">
      <c r="B97" s="33"/>
      <c r="C97" s="33"/>
      <c r="D97" s="261"/>
      <c r="E97" s="261"/>
      <c r="F97" s="261"/>
      <c r="G97" s="261"/>
      <c r="H97" s="261"/>
      <c r="I97" s="261"/>
      <c r="J97" s="261"/>
      <c r="K97" s="261"/>
      <c r="L97" s="261"/>
      <c r="M97" s="261"/>
      <c r="N97" s="261"/>
      <c r="O97" s="261"/>
      <c r="P97" s="261"/>
      <c r="Q97" s="261"/>
      <c r="R97" s="261"/>
      <c r="S97" s="261"/>
      <c r="T97" s="261"/>
      <c r="U97" s="235"/>
      <c r="V97" s="235"/>
      <c r="W97" s="235"/>
      <c r="X97" s="235"/>
      <c r="Y97" s="235"/>
      <c r="Z97" s="235"/>
      <c r="AA97" s="235"/>
      <c r="AB97" s="235"/>
      <c r="AC97" s="235"/>
      <c r="AD97" s="235"/>
      <c r="AE97" s="235"/>
      <c r="AF97" s="235"/>
      <c r="AG97" s="235"/>
      <c r="AH97" s="235"/>
      <c r="AI97" s="235"/>
      <c r="AJ97" s="235"/>
      <c r="AK97" s="235"/>
      <c r="AL97" s="235"/>
      <c r="AM97" s="235"/>
      <c r="AN97" s="235"/>
      <c r="AO97" s="235"/>
      <c r="AP97" s="235"/>
      <c r="AQ97" s="235"/>
      <c r="AR97" s="235"/>
      <c r="AS97" s="235"/>
      <c r="AT97" s="235"/>
      <c r="AU97" s="235"/>
      <c r="AV97" s="235"/>
      <c r="AW97" s="235"/>
      <c r="AX97" s="235"/>
      <c r="AY97" s="235"/>
      <c r="AZ97" s="235"/>
      <c r="BA97" s="235"/>
      <c r="BB97" s="235"/>
      <c r="BC97" s="235"/>
      <c r="BD97" s="235"/>
      <c r="BE97" s="235"/>
      <c r="BF97" s="235"/>
      <c r="BG97" s="235"/>
      <c r="BH97" s="235"/>
      <c r="BI97" s="235"/>
      <c r="BJ97" s="235"/>
      <c r="BK97" s="235"/>
      <c r="BL97" s="235"/>
      <c r="BM97" s="235"/>
      <c r="BN97" s="235"/>
      <c r="BO97" s="235"/>
      <c r="BP97" s="235"/>
      <c r="BQ97" s="235"/>
      <c r="BR97" s="235"/>
      <c r="BS97" s="235"/>
      <c r="BT97" s="235"/>
      <c r="BU97" s="235"/>
      <c r="BV97" s="235"/>
      <c r="BW97" s="235"/>
      <c r="BX97" s="235"/>
      <c r="BY97" s="235"/>
      <c r="BZ97" s="235"/>
      <c r="CA97" s="235"/>
      <c r="CB97" s="235"/>
      <c r="CC97" s="235"/>
      <c r="CD97" s="235"/>
      <c r="CE97" s="235"/>
      <c r="CF97" s="235"/>
      <c r="CG97" s="235"/>
      <c r="CH97" s="235"/>
      <c r="CI97" s="235"/>
      <c r="CJ97" s="235"/>
      <c r="CK97" s="235"/>
      <c r="CL97" s="235"/>
      <c r="CM97" s="235"/>
      <c r="CN97" s="235"/>
      <c r="CO97" s="235"/>
      <c r="CP97" s="235"/>
      <c r="CQ97" s="235"/>
      <c r="CR97" s="235"/>
      <c r="CS97" s="235"/>
      <c r="CT97" s="235"/>
      <c r="CU97" s="235"/>
      <c r="CV97" s="235"/>
      <c r="CW97" s="235"/>
      <c r="CX97" s="235"/>
      <c r="CY97" s="235"/>
      <c r="CZ97" s="235"/>
      <c r="DA97" s="235"/>
      <c r="DB97" s="235"/>
      <c r="DC97" s="235"/>
      <c r="DD97" s="235"/>
      <c r="DE97" s="235"/>
      <c r="DF97" s="235"/>
      <c r="DG97" s="235"/>
      <c r="DH97" s="235"/>
      <c r="DI97" s="235"/>
      <c r="DJ97" s="235"/>
      <c r="DK97" s="235"/>
      <c r="DL97" s="235"/>
      <c r="DM97" s="235"/>
      <c r="DN97" s="235"/>
      <c r="DO97" s="235"/>
      <c r="DP97" s="235"/>
      <c r="DQ97" s="235"/>
      <c r="DR97" s="235"/>
      <c r="DS97" s="235"/>
      <c r="DT97" s="235"/>
      <c r="DU97" s="235"/>
      <c r="DV97" s="235"/>
      <c r="DW97" s="235"/>
      <c r="DX97" s="235"/>
      <c r="DY97" s="235"/>
      <c r="DZ97" s="235"/>
      <c r="EA97" s="235"/>
      <c r="EB97" s="235"/>
      <c r="EC97" s="235"/>
      <c r="ED97" s="235"/>
      <c r="EE97" s="235"/>
      <c r="EF97" s="235"/>
      <c r="EG97" s="235"/>
      <c r="EH97" s="235"/>
      <c r="EI97" s="235"/>
      <c r="EJ97" s="235"/>
      <c r="EK97" s="235"/>
      <c r="EL97" s="235"/>
      <c r="EM97" s="235"/>
      <c r="EN97" s="235"/>
      <c r="EO97" s="235"/>
      <c r="EP97" s="235"/>
      <c r="EQ97" s="235"/>
      <c r="ER97" s="235"/>
      <c r="ES97" s="235"/>
      <c r="ET97" s="235"/>
      <c r="EU97" s="235"/>
      <c r="EV97" s="235"/>
      <c r="EW97" s="235"/>
      <c r="EX97" s="235"/>
      <c r="EY97" s="235"/>
      <c r="EZ97" s="235"/>
      <c r="FA97" s="235"/>
      <c r="FB97" s="235"/>
      <c r="FC97" s="235"/>
      <c r="FD97" s="235"/>
      <c r="FE97" s="116"/>
      <c r="FF97" s="116"/>
      <c r="FG97" s="47"/>
      <c r="FH97" s="47"/>
      <c r="FI97" s="47"/>
      <c r="FJ97" s="47"/>
      <c r="FK97" s="47"/>
      <c r="FL97" s="47"/>
      <c r="FM97" s="47"/>
      <c r="FN97" s="47"/>
      <c r="FO97" s="47"/>
      <c r="FP97" s="47"/>
      <c r="FQ97" s="47"/>
      <c r="FR97" s="47"/>
      <c r="FS97" s="47"/>
      <c r="FT97" s="47"/>
      <c r="FU97" s="47"/>
      <c r="FV97" s="47"/>
      <c r="FW97" s="47"/>
      <c r="FX97" s="47"/>
      <c r="FY97" s="47"/>
      <c r="FZ97" s="48"/>
      <c r="GA97" s="48"/>
      <c r="GB97" s="48"/>
      <c r="GC97" s="48"/>
      <c r="GD97" s="48"/>
      <c r="GE97" s="48"/>
      <c r="GF97" s="48"/>
      <c r="GG97" s="48"/>
      <c r="GH97" s="48"/>
      <c r="GI97" s="53"/>
      <c r="GJ97" s="53"/>
      <c r="GK97" s="53"/>
      <c r="GL97" s="53"/>
      <c r="GM97" s="53"/>
      <c r="GN97" s="53"/>
      <c r="GO97" s="53"/>
      <c r="GP97" s="53"/>
      <c r="GQ97" s="53"/>
      <c r="GR97" s="53"/>
      <c r="GS97" s="53"/>
      <c r="GT97" s="53"/>
      <c r="GU97" s="53"/>
      <c r="GV97" s="53"/>
      <c r="GW97" s="53"/>
      <c r="GX97" s="53"/>
      <c r="GY97" s="53"/>
      <c r="GZ97" s="6"/>
      <c r="HA97" s="6"/>
      <c r="HB97" s="6"/>
    </row>
    <row r="98" spans="2:210" s="1" customFormat="1" x14ac:dyDescent="0.75">
      <c r="B98" s="33"/>
      <c r="C98" s="33"/>
      <c r="D98" s="261"/>
      <c r="E98" s="261"/>
      <c r="F98" s="261"/>
      <c r="G98" s="261"/>
      <c r="H98" s="261"/>
      <c r="I98" s="261"/>
      <c r="J98" s="261"/>
      <c r="K98" s="261"/>
      <c r="L98" s="261"/>
      <c r="M98" s="261"/>
      <c r="N98" s="261"/>
      <c r="O98" s="261"/>
      <c r="P98" s="261"/>
      <c r="Q98" s="261"/>
      <c r="R98" s="261"/>
      <c r="S98" s="261"/>
      <c r="T98" s="261"/>
      <c r="U98" s="235"/>
      <c r="V98" s="235"/>
      <c r="W98" s="235"/>
      <c r="X98" s="235"/>
      <c r="Y98" s="235"/>
      <c r="Z98" s="235"/>
      <c r="AA98" s="235"/>
      <c r="AB98" s="235"/>
      <c r="AC98" s="235"/>
      <c r="AD98" s="235"/>
      <c r="AE98" s="235"/>
      <c r="AF98" s="235"/>
      <c r="AG98" s="235"/>
      <c r="AH98" s="235"/>
      <c r="AI98" s="235"/>
      <c r="AJ98" s="235"/>
      <c r="AK98" s="235"/>
      <c r="AL98" s="235"/>
      <c r="AM98" s="235"/>
      <c r="AN98" s="235"/>
      <c r="AO98" s="235"/>
      <c r="AP98" s="235"/>
      <c r="AQ98" s="235"/>
      <c r="AR98" s="235"/>
      <c r="AS98" s="235"/>
      <c r="AT98" s="235"/>
      <c r="AU98" s="235"/>
      <c r="AV98" s="235"/>
      <c r="AW98" s="235"/>
      <c r="AX98" s="235"/>
      <c r="AY98" s="235"/>
      <c r="AZ98" s="235"/>
      <c r="BA98" s="235"/>
      <c r="BB98" s="235"/>
      <c r="BC98" s="235"/>
      <c r="BD98" s="235"/>
      <c r="BE98" s="235"/>
      <c r="BF98" s="235"/>
      <c r="BG98" s="235"/>
      <c r="BH98" s="235"/>
      <c r="BI98" s="235"/>
      <c r="BJ98" s="235"/>
      <c r="BK98" s="235"/>
      <c r="BL98" s="235"/>
      <c r="BM98" s="235"/>
      <c r="BN98" s="235"/>
      <c r="BO98" s="235"/>
      <c r="BP98" s="235"/>
      <c r="BQ98" s="235"/>
      <c r="BR98" s="235"/>
      <c r="BS98" s="235"/>
      <c r="BT98" s="235"/>
      <c r="BU98" s="235"/>
      <c r="BV98" s="235"/>
      <c r="BW98" s="235"/>
      <c r="BX98" s="235"/>
      <c r="BY98" s="235"/>
      <c r="BZ98" s="235"/>
      <c r="CA98" s="235"/>
      <c r="CB98" s="235"/>
      <c r="CC98" s="235"/>
      <c r="CD98" s="235"/>
      <c r="CE98" s="235"/>
      <c r="CF98" s="235"/>
      <c r="CG98" s="235"/>
      <c r="CH98" s="235"/>
      <c r="CI98" s="235"/>
      <c r="CJ98" s="235"/>
      <c r="CK98" s="235"/>
      <c r="CL98" s="235"/>
      <c r="CM98" s="235"/>
      <c r="CN98" s="235"/>
      <c r="CO98" s="235"/>
      <c r="CP98" s="235"/>
      <c r="CQ98" s="235"/>
      <c r="CR98" s="235"/>
      <c r="CS98" s="235"/>
      <c r="CT98" s="235"/>
      <c r="CU98" s="235"/>
      <c r="CV98" s="235"/>
      <c r="CW98" s="235"/>
      <c r="CX98" s="235"/>
      <c r="CY98" s="235"/>
      <c r="CZ98" s="235"/>
      <c r="DA98" s="235"/>
      <c r="DB98" s="235"/>
      <c r="DC98" s="235"/>
      <c r="DD98" s="235"/>
      <c r="DE98" s="235"/>
      <c r="DF98" s="235"/>
      <c r="DG98" s="235"/>
      <c r="DH98" s="235"/>
      <c r="DI98" s="235"/>
      <c r="DJ98" s="235"/>
      <c r="DK98" s="235"/>
      <c r="DL98" s="235"/>
      <c r="DM98" s="235"/>
      <c r="DN98" s="235"/>
      <c r="DO98" s="235"/>
      <c r="DP98" s="235"/>
      <c r="DQ98" s="235"/>
      <c r="DR98" s="235"/>
      <c r="DS98" s="235"/>
      <c r="DT98" s="235"/>
      <c r="DU98" s="235"/>
      <c r="DV98" s="235"/>
      <c r="DW98" s="235"/>
      <c r="DX98" s="235"/>
      <c r="DY98" s="235"/>
      <c r="DZ98" s="235"/>
      <c r="EA98" s="235"/>
      <c r="EB98" s="235"/>
      <c r="EC98" s="235"/>
      <c r="ED98" s="235"/>
      <c r="EE98" s="235"/>
      <c r="EF98" s="235"/>
      <c r="EG98" s="235"/>
      <c r="EH98" s="235"/>
      <c r="EI98" s="235"/>
      <c r="EJ98" s="235"/>
      <c r="EK98" s="235"/>
      <c r="EL98" s="235"/>
      <c r="EM98" s="235"/>
      <c r="EN98" s="235"/>
      <c r="EO98" s="235"/>
      <c r="EP98" s="235"/>
      <c r="EQ98" s="235"/>
      <c r="ER98" s="235"/>
      <c r="ES98" s="235"/>
      <c r="ET98" s="235"/>
      <c r="EU98" s="235"/>
      <c r="EV98" s="235"/>
      <c r="EW98" s="235"/>
      <c r="EX98" s="235"/>
      <c r="EY98" s="235"/>
      <c r="EZ98" s="235"/>
      <c r="FA98" s="235"/>
      <c r="FB98" s="235"/>
      <c r="FC98" s="235"/>
      <c r="FD98" s="235"/>
      <c r="FE98" s="116"/>
      <c r="FF98" s="116"/>
      <c r="FG98" s="47"/>
      <c r="FH98" s="47"/>
      <c r="FI98" s="47"/>
      <c r="FJ98" s="47"/>
      <c r="FK98" s="47"/>
      <c r="FL98" s="47"/>
      <c r="FM98" s="47"/>
      <c r="FN98" s="47"/>
      <c r="FO98" s="47"/>
      <c r="FP98" s="47"/>
      <c r="FQ98" s="47"/>
      <c r="FR98" s="47"/>
      <c r="FS98" s="47"/>
      <c r="FT98" s="47"/>
      <c r="FU98" s="47"/>
      <c r="FV98" s="47"/>
      <c r="FW98" s="47"/>
      <c r="FX98" s="47"/>
      <c r="FY98" s="47"/>
      <c r="FZ98" s="48"/>
      <c r="GA98" s="48"/>
      <c r="GB98" s="48"/>
      <c r="GC98" s="48"/>
      <c r="GD98" s="48"/>
      <c r="GE98" s="48"/>
      <c r="GF98" s="48"/>
      <c r="GG98" s="48"/>
      <c r="GH98" s="48"/>
      <c r="GI98" s="53"/>
      <c r="GJ98" s="53"/>
      <c r="GK98" s="53"/>
      <c r="GL98" s="53"/>
      <c r="GM98" s="53"/>
      <c r="GN98" s="53"/>
      <c r="GO98" s="53"/>
      <c r="GP98" s="53"/>
      <c r="GQ98" s="53"/>
      <c r="GR98" s="53"/>
      <c r="GS98" s="53"/>
      <c r="GT98" s="53"/>
      <c r="GU98" s="53"/>
      <c r="GV98" s="53"/>
      <c r="GW98" s="53"/>
      <c r="GX98" s="53"/>
      <c r="GY98" s="53"/>
      <c r="GZ98" s="6"/>
      <c r="HA98" s="6"/>
      <c r="HB98" s="6"/>
    </row>
    <row r="99" spans="2:210" s="1" customFormat="1" x14ac:dyDescent="0.75">
      <c r="B99" s="33"/>
      <c r="C99" s="33"/>
      <c r="D99" s="261"/>
      <c r="E99" s="261"/>
      <c r="F99" s="261"/>
      <c r="G99" s="261"/>
      <c r="H99" s="261"/>
      <c r="I99" s="261"/>
      <c r="J99" s="261"/>
      <c r="K99" s="261"/>
      <c r="L99" s="261"/>
      <c r="M99" s="261"/>
      <c r="N99" s="261"/>
      <c r="O99" s="261"/>
      <c r="P99" s="261"/>
      <c r="Q99" s="261"/>
      <c r="R99" s="261"/>
      <c r="S99" s="261"/>
      <c r="T99" s="261"/>
      <c r="U99" s="235"/>
      <c r="V99" s="235"/>
      <c r="W99" s="235"/>
      <c r="X99" s="235"/>
      <c r="Y99" s="235"/>
      <c r="Z99" s="235"/>
      <c r="AA99" s="235"/>
      <c r="AB99" s="235"/>
      <c r="AC99" s="235"/>
      <c r="AD99" s="235"/>
      <c r="AE99" s="235"/>
      <c r="AF99" s="235"/>
      <c r="AG99" s="235"/>
      <c r="AH99" s="235"/>
      <c r="AI99" s="235"/>
      <c r="AJ99" s="235"/>
      <c r="AK99" s="235"/>
      <c r="AL99" s="235"/>
      <c r="AM99" s="235"/>
      <c r="AN99" s="235"/>
      <c r="AO99" s="235"/>
      <c r="AP99" s="235"/>
      <c r="AQ99" s="235"/>
      <c r="AR99" s="235"/>
      <c r="AS99" s="235"/>
      <c r="AT99" s="235"/>
      <c r="AU99" s="235"/>
      <c r="AV99" s="235"/>
      <c r="AW99" s="235"/>
      <c r="AX99" s="235"/>
      <c r="AY99" s="235"/>
      <c r="AZ99" s="235"/>
      <c r="BA99" s="235"/>
      <c r="BB99" s="235"/>
      <c r="BC99" s="235"/>
      <c r="BD99" s="235"/>
      <c r="BE99" s="235"/>
      <c r="BF99" s="235"/>
      <c r="BG99" s="235"/>
      <c r="BH99" s="235"/>
      <c r="BI99" s="235"/>
      <c r="BJ99" s="235"/>
      <c r="BK99" s="235"/>
      <c r="BL99" s="235"/>
      <c r="BM99" s="235"/>
      <c r="BN99" s="235"/>
      <c r="BO99" s="235"/>
      <c r="BP99" s="235"/>
      <c r="BQ99" s="235"/>
      <c r="BR99" s="235"/>
      <c r="BS99" s="235"/>
      <c r="BT99" s="235"/>
      <c r="BU99" s="235"/>
      <c r="BV99" s="235"/>
      <c r="BW99" s="235"/>
      <c r="BX99" s="235"/>
      <c r="BY99" s="235"/>
      <c r="BZ99" s="235"/>
      <c r="CA99" s="235"/>
      <c r="CB99" s="235"/>
      <c r="CC99" s="235"/>
      <c r="CD99" s="235"/>
      <c r="CE99" s="235"/>
      <c r="CF99" s="235"/>
      <c r="CG99" s="235"/>
      <c r="CH99" s="235"/>
      <c r="CI99" s="235"/>
      <c r="CJ99" s="235"/>
      <c r="CK99" s="235"/>
      <c r="CL99" s="235"/>
      <c r="CM99" s="235"/>
      <c r="CN99" s="235"/>
      <c r="CO99" s="235"/>
      <c r="CP99" s="235"/>
      <c r="CQ99" s="235"/>
      <c r="CR99" s="235"/>
      <c r="CS99" s="235"/>
      <c r="CT99" s="235"/>
      <c r="CU99" s="235"/>
      <c r="CV99" s="235"/>
      <c r="CW99" s="235"/>
      <c r="CX99" s="235"/>
      <c r="CY99" s="235"/>
      <c r="CZ99" s="235"/>
      <c r="DA99" s="235"/>
      <c r="DB99" s="235"/>
      <c r="DC99" s="235"/>
      <c r="DD99" s="235"/>
      <c r="DE99" s="235"/>
      <c r="DF99" s="235"/>
      <c r="DG99" s="235"/>
      <c r="DH99" s="235"/>
      <c r="DI99" s="235"/>
      <c r="DJ99" s="235"/>
      <c r="DK99" s="235"/>
      <c r="DL99" s="235"/>
      <c r="DM99" s="235"/>
      <c r="DN99" s="235"/>
      <c r="DO99" s="235"/>
      <c r="DP99" s="235"/>
      <c r="DQ99" s="235"/>
      <c r="DR99" s="235"/>
      <c r="DS99" s="235"/>
      <c r="DT99" s="235"/>
      <c r="DU99" s="235"/>
      <c r="DV99" s="235"/>
      <c r="DW99" s="235"/>
      <c r="DX99" s="235"/>
      <c r="DY99" s="235"/>
      <c r="DZ99" s="235"/>
      <c r="EA99" s="235"/>
      <c r="EB99" s="235"/>
      <c r="EC99" s="235"/>
      <c r="ED99" s="235"/>
      <c r="EE99" s="235"/>
      <c r="EF99" s="235"/>
      <c r="EG99" s="235"/>
      <c r="EH99" s="235"/>
      <c r="EI99" s="235"/>
      <c r="EJ99" s="235"/>
      <c r="EK99" s="235"/>
      <c r="EL99" s="235"/>
      <c r="EM99" s="235"/>
      <c r="EN99" s="235"/>
      <c r="EO99" s="235"/>
      <c r="EP99" s="235"/>
      <c r="EQ99" s="235"/>
      <c r="ER99" s="235"/>
      <c r="ES99" s="235"/>
      <c r="ET99" s="235"/>
      <c r="EU99" s="235"/>
      <c r="EV99" s="235"/>
      <c r="EW99" s="235"/>
      <c r="EX99" s="235"/>
      <c r="EY99" s="235"/>
      <c r="EZ99" s="235"/>
      <c r="FA99" s="235"/>
      <c r="FB99" s="235"/>
      <c r="FC99" s="235"/>
      <c r="FD99" s="235"/>
      <c r="FE99" s="116"/>
      <c r="FF99" s="116"/>
      <c r="FG99" s="47"/>
      <c r="FH99" s="47"/>
      <c r="FI99" s="47"/>
      <c r="FJ99" s="47"/>
      <c r="FK99" s="47"/>
      <c r="FL99" s="47"/>
      <c r="FM99" s="47"/>
      <c r="FN99" s="47"/>
      <c r="FO99" s="47"/>
      <c r="FP99" s="47"/>
      <c r="FQ99" s="47"/>
      <c r="FR99" s="47"/>
      <c r="FS99" s="47"/>
      <c r="FT99" s="47"/>
      <c r="FU99" s="47"/>
      <c r="FV99" s="47"/>
      <c r="FW99" s="47"/>
      <c r="FX99" s="47"/>
      <c r="FY99" s="47"/>
      <c r="FZ99" s="48"/>
      <c r="GA99" s="48"/>
      <c r="GB99" s="48"/>
      <c r="GC99" s="48"/>
      <c r="GD99" s="48"/>
      <c r="GE99" s="48"/>
      <c r="GF99" s="48"/>
      <c r="GG99" s="48"/>
      <c r="GH99" s="48"/>
      <c r="GI99" s="53"/>
      <c r="GJ99" s="53"/>
      <c r="GK99" s="53"/>
      <c r="GL99" s="53"/>
      <c r="GM99" s="53"/>
      <c r="GN99" s="53"/>
      <c r="GO99" s="53"/>
      <c r="GP99" s="53"/>
      <c r="GQ99" s="53"/>
      <c r="GR99" s="53"/>
      <c r="GS99" s="53"/>
      <c r="GT99" s="53"/>
      <c r="GU99" s="53"/>
      <c r="GV99" s="53"/>
      <c r="GW99" s="53"/>
      <c r="GX99" s="53"/>
      <c r="GY99" s="53"/>
      <c r="GZ99" s="6"/>
      <c r="HA99" s="6"/>
      <c r="HB99" s="6"/>
    </row>
    <row r="100" spans="2:210" s="1" customFormat="1" x14ac:dyDescent="0.75">
      <c r="B100" s="33"/>
      <c r="C100" s="33"/>
      <c r="D100" s="261"/>
      <c r="E100" s="261"/>
      <c r="F100" s="261"/>
      <c r="G100" s="261"/>
      <c r="H100" s="261"/>
      <c r="I100" s="261"/>
      <c r="J100" s="261"/>
      <c r="K100" s="261"/>
      <c r="L100" s="261"/>
      <c r="M100" s="261"/>
      <c r="N100" s="261"/>
      <c r="O100" s="261"/>
      <c r="P100" s="261"/>
      <c r="Q100" s="261"/>
      <c r="R100" s="261"/>
      <c r="S100" s="261"/>
      <c r="T100" s="261"/>
      <c r="U100" s="235"/>
      <c r="V100" s="235"/>
      <c r="W100" s="235"/>
      <c r="X100" s="235"/>
      <c r="Y100" s="235"/>
      <c r="Z100" s="235"/>
      <c r="AA100" s="235"/>
      <c r="AB100" s="235"/>
      <c r="AC100" s="235"/>
      <c r="AD100" s="235"/>
      <c r="AE100" s="235"/>
      <c r="AF100" s="235"/>
      <c r="AG100" s="235"/>
      <c r="AH100" s="235"/>
      <c r="AI100" s="235"/>
      <c r="AJ100" s="235"/>
      <c r="AK100" s="235"/>
      <c r="AL100" s="235"/>
      <c r="AM100" s="235"/>
      <c r="AN100" s="235"/>
      <c r="AO100" s="235"/>
      <c r="AP100" s="235"/>
      <c r="AQ100" s="235"/>
      <c r="AR100" s="235"/>
      <c r="AS100" s="235"/>
      <c r="AT100" s="235"/>
      <c r="AU100" s="235"/>
      <c r="AV100" s="235"/>
      <c r="AW100" s="235"/>
      <c r="AX100" s="235"/>
      <c r="AY100" s="235"/>
      <c r="AZ100" s="235"/>
      <c r="BA100" s="235"/>
      <c r="BB100" s="235"/>
      <c r="BC100" s="235"/>
      <c r="BD100" s="235"/>
      <c r="BE100" s="235"/>
      <c r="BF100" s="235"/>
      <c r="BG100" s="235"/>
      <c r="BH100" s="235"/>
      <c r="BI100" s="235"/>
      <c r="BJ100" s="235"/>
      <c r="BK100" s="235"/>
      <c r="BL100" s="235"/>
      <c r="BM100" s="235"/>
      <c r="BN100" s="235"/>
      <c r="BO100" s="235"/>
      <c r="BP100" s="235"/>
      <c r="BQ100" s="235"/>
      <c r="BR100" s="235"/>
      <c r="BS100" s="235"/>
      <c r="BT100" s="235"/>
      <c r="BU100" s="235"/>
      <c r="BV100" s="235"/>
      <c r="BW100" s="235"/>
      <c r="BX100" s="235"/>
      <c r="BY100" s="235"/>
      <c r="BZ100" s="235"/>
      <c r="CA100" s="235"/>
      <c r="CB100" s="235"/>
      <c r="CC100" s="235"/>
      <c r="CD100" s="235"/>
      <c r="CE100" s="235"/>
      <c r="CF100" s="235"/>
      <c r="CG100" s="235"/>
      <c r="CH100" s="235"/>
      <c r="CI100" s="235"/>
      <c r="CJ100" s="235"/>
      <c r="CK100" s="235"/>
      <c r="CL100" s="235"/>
      <c r="CM100" s="235"/>
      <c r="CN100" s="235"/>
      <c r="CO100" s="235"/>
      <c r="CP100" s="235"/>
      <c r="CQ100" s="235"/>
      <c r="CR100" s="235"/>
      <c r="CS100" s="235"/>
      <c r="CT100" s="235"/>
      <c r="CU100" s="235"/>
      <c r="CV100" s="235"/>
      <c r="CW100" s="235"/>
      <c r="CX100" s="235"/>
      <c r="CY100" s="235"/>
      <c r="CZ100" s="235"/>
      <c r="DA100" s="235"/>
      <c r="DB100" s="235"/>
      <c r="DC100" s="235"/>
      <c r="DD100" s="235"/>
      <c r="DE100" s="235"/>
      <c r="DF100" s="235"/>
      <c r="DG100" s="235"/>
      <c r="DH100" s="235"/>
      <c r="DI100" s="235"/>
      <c r="DJ100" s="235"/>
      <c r="DK100" s="235"/>
      <c r="DL100" s="235"/>
      <c r="DM100" s="235"/>
      <c r="DN100" s="235"/>
      <c r="DO100" s="235"/>
      <c r="DP100" s="235"/>
      <c r="DQ100" s="235"/>
      <c r="DR100" s="235"/>
      <c r="DS100" s="235"/>
      <c r="DT100" s="235"/>
      <c r="DU100" s="235"/>
      <c r="DV100" s="235"/>
      <c r="DW100" s="235"/>
      <c r="DX100" s="235"/>
      <c r="DY100" s="235"/>
      <c r="DZ100" s="235"/>
      <c r="EA100" s="235"/>
      <c r="EB100" s="235"/>
      <c r="EC100" s="235"/>
      <c r="ED100" s="235"/>
      <c r="EE100" s="235"/>
      <c r="EF100" s="235"/>
      <c r="EG100" s="235"/>
      <c r="EH100" s="235"/>
      <c r="EI100" s="235"/>
      <c r="EJ100" s="235"/>
      <c r="EK100" s="235"/>
      <c r="EL100" s="235"/>
      <c r="EM100" s="235"/>
      <c r="EN100" s="235"/>
      <c r="EO100" s="235"/>
      <c r="EP100" s="235"/>
      <c r="EQ100" s="235"/>
      <c r="ER100" s="235"/>
      <c r="ES100" s="235"/>
      <c r="ET100" s="235"/>
      <c r="EU100" s="235"/>
      <c r="EV100" s="235"/>
      <c r="EW100" s="235"/>
      <c r="EX100" s="235"/>
      <c r="EY100" s="235"/>
      <c r="EZ100" s="235"/>
      <c r="FA100" s="235"/>
      <c r="FB100" s="235"/>
      <c r="FC100" s="235"/>
      <c r="FD100" s="235"/>
      <c r="FE100" s="116"/>
      <c r="FF100" s="116"/>
      <c r="FG100" s="47"/>
      <c r="FH100" s="47"/>
      <c r="FI100" s="47"/>
      <c r="FJ100" s="47"/>
      <c r="FK100" s="47"/>
      <c r="FL100" s="47"/>
      <c r="FM100" s="47"/>
      <c r="FN100" s="47"/>
      <c r="FO100" s="47"/>
      <c r="FP100" s="47"/>
      <c r="FQ100" s="47"/>
      <c r="FR100" s="47"/>
      <c r="FS100" s="47"/>
      <c r="FT100" s="47"/>
      <c r="FU100" s="47"/>
      <c r="FV100" s="47"/>
      <c r="FW100" s="47"/>
      <c r="FX100" s="47"/>
      <c r="FY100" s="47"/>
      <c r="FZ100" s="48"/>
      <c r="GA100" s="48"/>
      <c r="GB100" s="48"/>
      <c r="GC100" s="48"/>
      <c r="GD100" s="48"/>
      <c r="GE100" s="48"/>
      <c r="GF100" s="48"/>
      <c r="GG100" s="48"/>
      <c r="GH100" s="48"/>
      <c r="GI100" s="53"/>
      <c r="GJ100" s="53"/>
      <c r="GK100" s="53"/>
      <c r="GL100" s="53"/>
      <c r="GM100" s="53"/>
      <c r="GN100" s="53"/>
      <c r="GO100" s="53"/>
      <c r="GP100" s="53"/>
      <c r="GQ100" s="53"/>
      <c r="GR100" s="53"/>
      <c r="GS100" s="53"/>
      <c r="GT100" s="53"/>
      <c r="GU100" s="53"/>
      <c r="GV100" s="53"/>
      <c r="GW100" s="53"/>
      <c r="GX100" s="53"/>
      <c r="GY100" s="53"/>
      <c r="GZ100" s="6"/>
      <c r="HA100" s="6"/>
      <c r="HB100" s="6"/>
    </row>
    <row r="101" spans="2:210" s="1" customFormat="1" x14ac:dyDescent="0.75">
      <c r="B101" s="33"/>
      <c r="C101" s="33"/>
      <c r="D101" s="261"/>
      <c r="E101" s="261"/>
      <c r="F101" s="261"/>
      <c r="G101" s="261"/>
      <c r="H101" s="261"/>
      <c r="I101" s="261"/>
      <c r="J101" s="261"/>
      <c r="K101" s="261"/>
      <c r="L101" s="261"/>
      <c r="M101" s="261"/>
      <c r="N101" s="261"/>
      <c r="O101" s="261"/>
      <c r="P101" s="261"/>
      <c r="Q101" s="261"/>
      <c r="R101" s="261"/>
      <c r="S101" s="261"/>
      <c r="T101" s="261"/>
      <c r="U101" s="235"/>
      <c r="V101" s="235"/>
      <c r="W101" s="235"/>
      <c r="X101" s="235"/>
      <c r="Y101" s="235"/>
      <c r="Z101" s="235"/>
      <c r="AA101" s="235"/>
      <c r="AB101" s="235"/>
      <c r="AC101" s="235"/>
      <c r="AD101" s="235"/>
      <c r="AE101" s="235"/>
      <c r="AF101" s="235"/>
      <c r="AG101" s="235"/>
      <c r="AH101" s="235"/>
      <c r="AI101" s="235"/>
      <c r="AJ101" s="235"/>
      <c r="AK101" s="235"/>
      <c r="AL101" s="235"/>
      <c r="AM101" s="235"/>
      <c r="AN101" s="235"/>
      <c r="AO101" s="235"/>
      <c r="AP101" s="235"/>
      <c r="AQ101" s="235"/>
      <c r="AR101" s="235"/>
      <c r="AS101" s="235"/>
      <c r="AT101" s="235"/>
      <c r="AU101" s="235"/>
      <c r="AV101" s="235"/>
      <c r="AW101" s="235"/>
      <c r="AX101" s="235"/>
      <c r="AY101" s="235"/>
      <c r="AZ101" s="235"/>
      <c r="BA101" s="235"/>
      <c r="BB101" s="235"/>
      <c r="BC101" s="235"/>
      <c r="BD101" s="235"/>
      <c r="BE101" s="235"/>
      <c r="BF101" s="235"/>
      <c r="BG101" s="235"/>
      <c r="BH101" s="235"/>
      <c r="BI101" s="235"/>
      <c r="BJ101" s="235"/>
      <c r="BK101" s="235"/>
      <c r="BL101" s="235"/>
      <c r="BM101" s="235"/>
      <c r="BN101" s="235"/>
      <c r="BO101" s="235"/>
      <c r="BP101" s="235"/>
      <c r="BQ101" s="235"/>
      <c r="BR101" s="235"/>
      <c r="BS101" s="235"/>
      <c r="BT101" s="235"/>
      <c r="BU101" s="235"/>
      <c r="BV101" s="235"/>
      <c r="BW101" s="235"/>
      <c r="BX101" s="235"/>
      <c r="BY101" s="235"/>
      <c r="BZ101" s="235"/>
      <c r="CA101" s="235"/>
      <c r="CB101" s="235"/>
      <c r="CC101" s="235"/>
      <c r="CD101" s="235"/>
      <c r="CE101" s="235"/>
      <c r="CF101" s="235"/>
      <c r="CG101" s="235"/>
      <c r="CH101" s="235"/>
      <c r="CI101" s="235"/>
      <c r="CJ101" s="235"/>
      <c r="CK101" s="235"/>
      <c r="CL101" s="235"/>
      <c r="CM101" s="235"/>
      <c r="CN101" s="235"/>
      <c r="CO101" s="235"/>
      <c r="CP101" s="235"/>
      <c r="CQ101" s="235"/>
      <c r="CR101" s="235"/>
      <c r="CS101" s="235"/>
      <c r="CT101" s="235"/>
      <c r="CU101" s="235"/>
      <c r="CV101" s="235"/>
      <c r="CW101" s="235"/>
      <c r="CX101" s="235"/>
      <c r="CY101" s="235"/>
      <c r="CZ101" s="235"/>
      <c r="DA101" s="235"/>
      <c r="DB101" s="235"/>
      <c r="DC101" s="235"/>
      <c r="DD101" s="235"/>
      <c r="DE101" s="235"/>
      <c r="DF101" s="235"/>
      <c r="DG101" s="235"/>
      <c r="DH101" s="235"/>
      <c r="DI101" s="235"/>
      <c r="DJ101" s="235"/>
      <c r="DK101" s="235"/>
      <c r="DL101" s="235"/>
      <c r="DM101" s="235"/>
      <c r="DN101" s="235"/>
      <c r="DO101" s="235"/>
      <c r="DP101" s="235"/>
      <c r="DQ101" s="235"/>
      <c r="DR101" s="235"/>
      <c r="DS101" s="235"/>
      <c r="DT101" s="235"/>
      <c r="DU101" s="235"/>
      <c r="DV101" s="235"/>
      <c r="DW101" s="235"/>
      <c r="DX101" s="235"/>
      <c r="DY101" s="235"/>
      <c r="DZ101" s="235"/>
      <c r="EA101" s="235"/>
      <c r="EB101" s="235"/>
      <c r="EC101" s="235"/>
      <c r="ED101" s="235"/>
      <c r="EE101" s="235"/>
      <c r="EF101" s="235"/>
      <c r="EG101" s="235"/>
      <c r="EH101" s="235"/>
      <c r="EI101" s="235"/>
      <c r="EJ101" s="235"/>
      <c r="EK101" s="235"/>
      <c r="EL101" s="235"/>
      <c r="EM101" s="235"/>
      <c r="EN101" s="235"/>
      <c r="EO101" s="235"/>
      <c r="EP101" s="235"/>
      <c r="EQ101" s="235"/>
      <c r="ER101" s="235"/>
      <c r="ES101" s="235"/>
      <c r="ET101" s="235"/>
      <c r="EU101" s="235"/>
      <c r="EV101" s="235"/>
      <c r="EW101" s="235"/>
      <c r="EX101" s="235"/>
      <c r="EY101" s="235"/>
      <c r="EZ101" s="235"/>
      <c r="FA101" s="235"/>
      <c r="FB101" s="235"/>
      <c r="FC101" s="235"/>
      <c r="FD101" s="235"/>
      <c r="FE101" s="116"/>
      <c r="FF101" s="116"/>
      <c r="FG101" s="47"/>
      <c r="FH101" s="47"/>
      <c r="FI101" s="47"/>
      <c r="FJ101" s="47"/>
      <c r="FK101" s="47"/>
      <c r="FL101" s="47"/>
      <c r="FM101" s="47"/>
      <c r="FN101" s="47"/>
      <c r="FO101" s="47"/>
      <c r="FP101" s="47"/>
      <c r="FQ101" s="47"/>
      <c r="FR101" s="47"/>
      <c r="FS101" s="47"/>
      <c r="FT101" s="47"/>
      <c r="FU101" s="47"/>
      <c r="FV101" s="47"/>
      <c r="FW101" s="47"/>
      <c r="FX101" s="47"/>
      <c r="FY101" s="47"/>
      <c r="FZ101" s="48"/>
      <c r="GA101" s="48"/>
      <c r="GB101" s="48"/>
      <c r="GC101" s="48"/>
      <c r="GD101" s="48"/>
      <c r="GE101" s="48"/>
      <c r="GF101" s="48"/>
      <c r="GG101" s="48"/>
      <c r="GH101" s="48"/>
      <c r="GI101" s="53"/>
      <c r="GJ101" s="53"/>
      <c r="GK101" s="53"/>
      <c r="GL101" s="53"/>
      <c r="GM101" s="53"/>
      <c r="GN101" s="53"/>
      <c r="GO101" s="53"/>
      <c r="GP101" s="53"/>
      <c r="GQ101" s="53"/>
      <c r="GR101" s="53"/>
      <c r="GS101" s="53"/>
      <c r="GT101" s="53"/>
      <c r="GU101" s="53"/>
      <c r="GV101" s="53"/>
      <c r="GW101" s="53"/>
      <c r="GX101" s="53"/>
      <c r="GY101" s="53"/>
      <c r="GZ101" s="6"/>
      <c r="HA101" s="6"/>
      <c r="HB101" s="6"/>
    </row>
    <row r="102" spans="2:210" s="1" customFormat="1" x14ac:dyDescent="0.75">
      <c r="B102" s="33"/>
      <c r="C102" s="33"/>
      <c r="D102" s="261"/>
      <c r="E102" s="261"/>
      <c r="F102" s="261"/>
      <c r="G102" s="261"/>
      <c r="H102" s="261"/>
      <c r="I102" s="261"/>
      <c r="J102" s="261"/>
      <c r="K102" s="261"/>
      <c r="L102" s="261"/>
      <c r="M102" s="261"/>
      <c r="N102" s="261"/>
      <c r="O102" s="261"/>
      <c r="P102" s="261"/>
      <c r="Q102" s="261"/>
      <c r="R102" s="261"/>
      <c r="S102" s="261"/>
      <c r="T102" s="261"/>
      <c r="U102" s="235"/>
      <c r="V102" s="235"/>
      <c r="W102" s="235"/>
      <c r="X102" s="235"/>
      <c r="Y102" s="235"/>
      <c r="Z102" s="235"/>
      <c r="AA102" s="235"/>
      <c r="AB102" s="235"/>
      <c r="AC102" s="235"/>
      <c r="AD102" s="235"/>
      <c r="AE102" s="235"/>
      <c r="AF102" s="235"/>
      <c r="AG102" s="235"/>
      <c r="AH102" s="235"/>
      <c r="AI102" s="235"/>
      <c r="AJ102" s="235"/>
      <c r="AK102" s="235"/>
      <c r="AL102" s="235"/>
      <c r="AM102" s="235"/>
      <c r="AN102" s="235"/>
      <c r="AO102" s="235"/>
      <c r="AP102" s="235"/>
      <c r="AQ102" s="235"/>
      <c r="AR102" s="235"/>
      <c r="AS102" s="235"/>
      <c r="AT102" s="235"/>
      <c r="AU102" s="235"/>
      <c r="AV102" s="235"/>
      <c r="AW102" s="235"/>
      <c r="AX102" s="235"/>
      <c r="AY102" s="235"/>
      <c r="AZ102" s="235"/>
      <c r="BA102" s="235"/>
      <c r="BB102" s="235"/>
      <c r="BC102" s="235"/>
      <c r="BD102" s="235"/>
      <c r="BE102" s="235"/>
      <c r="BF102" s="235"/>
      <c r="BG102" s="235"/>
      <c r="BH102" s="235"/>
      <c r="BI102" s="235"/>
      <c r="BJ102" s="235"/>
      <c r="BK102" s="235"/>
      <c r="BL102" s="235"/>
      <c r="BM102" s="235"/>
      <c r="BN102" s="235"/>
      <c r="BO102" s="235"/>
      <c r="BP102" s="235"/>
      <c r="BQ102" s="235"/>
      <c r="BR102" s="235"/>
      <c r="BS102" s="235"/>
      <c r="BT102" s="235"/>
      <c r="BU102" s="235"/>
      <c r="BV102" s="235"/>
      <c r="BW102" s="235"/>
      <c r="BX102" s="235"/>
      <c r="BY102" s="235"/>
      <c r="BZ102" s="235"/>
      <c r="CA102" s="235"/>
      <c r="CB102" s="235"/>
      <c r="CC102" s="235"/>
      <c r="CD102" s="235"/>
      <c r="CE102" s="235"/>
      <c r="CF102" s="235"/>
      <c r="CG102" s="235"/>
      <c r="CH102" s="235"/>
      <c r="CI102" s="235"/>
      <c r="CJ102" s="235"/>
      <c r="CK102" s="235"/>
      <c r="CL102" s="235"/>
      <c r="CM102" s="235"/>
      <c r="CN102" s="235"/>
      <c r="CO102" s="235"/>
      <c r="CP102" s="235"/>
      <c r="CQ102" s="235"/>
      <c r="CR102" s="235"/>
      <c r="CS102" s="235"/>
      <c r="CT102" s="235"/>
      <c r="CU102" s="235"/>
      <c r="CV102" s="235"/>
      <c r="CW102" s="235"/>
      <c r="CX102" s="235"/>
      <c r="CY102" s="235"/>
      <c r="CZ102" s="235"/>
      <c r="DA102" s="235"/>
      <c r="DB102" s="235"/>
      <c r="DC102" s="235"/>
      <c r="DD102" s="235"/>
      <c r="DE102" s="235"/>
      <c r="DF102" s="235"/>
      <c r="DG102" s="235"/>
      <c r="DH102" s="235"/>
      <c r="DI102" s="235"/>
      <c r="DJ102" s="235"/>
      <c r="DK102" s="235"/>
      <c r="DL102" s="235"/>
      <c r="DM102" s="235"/>
      <c r="DN102" s="235"/>
      <c r="DO102" s="235"/>
      <c r="DP102" s="235"/>
      <c r="DQ102" s="235"/>
      <c r="DR102" s="235"/>
      <c r="DS102" s="235"/>
      <c r="DT102" s="235"/>
      <c r="DU102" s="235"/>
      <c r="DV102" s="235"/>
      <c r="DW102" s="235"/>
      <c r="DX102" s="235"/>
      <c r="DY102" s="235"/>
      <c r="DZ102" s="235"/>
      <c r="EA102" s="235"/>
      <c r="EB102" s="235"/>
      <c r="EC102" s="235"/>
      <c r="ED102" s="235"/>
      <c r="EE102" s="235"/>
      <c r="EF102" s="235"/>
      <c r="EG102" s="235"/>
      <c r="EH102" s="235"/>
      <c r="EI102" s="235"/>
      <c r="EJ102" s="235"/>
      <c r="EK102" s="235"/>
      <c r="EL102" s="235"/>
      <c r="EM102" s="235"/>
      <c r="EN102" s="235"/>
      <c r="EO102" s="235"/>
      <c r="EP102" s="235"/>
      <c r="EQ102" s="235"/>
      <c r="ER102" s="235"/>
      <c r="ES102" s="235"/>
      <c r="ET102" s="235"/>
      <c r="EU102" s="235"/>
      <c r="EV102" s="235"/>
      <c r="EW102" s="235"/>
      <c r="EX102" s="235"/>
      <c r="EY102" s="235"/>
      <c r="EZ102" s="235"/>
      <c r="FA102" s="235"/>
      <c r="FB102" s="235"/>
      <c r="FC102" s="235"/>
      <c r="FD102" s="235"/>
      <c r="FE102" s="116"/>
      <c r="FF102" s="116"/>
      <c r="FG102" s="47"/>
      <c r="FH102" s="47"/>
      <c r="FI102" s="47"/>
      <c r="FJ102" s="47"/>
      <c r="FK102" s="47"/>
      <c r="FL102" s="47"/>
      <c r="FM102" s="47"/>
      <c r="FN102" s="47"/>
      <c r="FO102" s="47"/>
      <c r="FP102" s="47"/>
      <c r="FQ102" s="47"/>
      <c r="FR102" s="47"/>
      <c r="FS102" s="47"/>
      <c r="FT102" s="47"/>
      <c r="FU102" s="47"/>
      <c r="FV102" s="47"/>
      <c r="FW102" s="47"/>
      <c r="FX102" s="47"/>
      <c r="FY102" s="47"/>
      <c r="FZ102" s="48"/>
      <c r="GA102" s="48"/>
      <c r="GB102" s="48"/>
      <c r="GC102" s="48"/>
      <c r="GD102" s="48"/>
      <c r="GE102" s="48"/>
      <c r="GF102" s="48"/>
      <c r="GG102" s="48"/>
      <c r="GH102" s="48"/>
      <c r="GI102" s="53"/>
      <c r="GJ102" s="53"/>
      <c r="GK102" s="53"/>
      <c r="GL102" s="53"/>
      <c r="GM102" s="53"/>
      <c r="GN102" s="53"/>
      <c r="GO102" s="53"/>
      <c r="GP102" s="53"/>
      <c r="GQ102" s="53"/>
      <c r="GR102" s="53"/>
      <c r="GS102" s="53"/>
      <c r="GT102" s="53"/>
      <c r="GU102" s="53"/>
      <c r="GV102" s="53"/>
      <c r="GW102" s="53"/>
      <c r="GX102" s="53"/>
      <c r="GY102" s="53"/>
      <c r="GZ102" s="6"/>
      <c r="HA102" s="6"/>
      <c r="HB102" s="6"/>
    </row>
    <row r="103" spans="2:210" s="1" customFormat="1" x14ac:dyDescent="0.75">
      <c r="B103" s="33"/>
      <c r="C103" s="33"/>
      <c r="D103" s="261"/>
      <c r="E103" s="261"/>
      <c r="F103" s="261"/>
      <c r="G103" s="261"/>
      <c r="H103" s="261"/>
      <c r="I103" s="261"/>
      <c r="J103" s="261"/>
      <c r="K103" s="261"/>
      <c r="L103" s="261"/>
      <c r="M103" s="261"/>
      <c r="N103" s="261"/>
      <c r="O103" s="261"/>
      <c r="P103" s="261"/>
      <c r="Q103" s="261"/>
      <c r="R103" s="261"/>
      <c r="S103" s="261"/>
      <c r="T103" s="261"/>
      <c r="U103" s="235"/>
      <c r="V103" s="235"/>
      <c r="W103" s="235"/>
      <c r="X103" s="235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235"/>
      <c r="AI103" s="235"/>
      <c r="AJ103" s="235"/>
      <c r="AK103" s="235"/>
      <c r="AL103" s="235"/>
      <c r="AM103" s="235"/>
      <c r="AN103" s="235"/>
      <c r="AO103" s="235"/>
      <c r="AP103" s="235"/>
      <c r="AQ103" s="235"/>
      <c r="AR103" s="235"/>
      <c r="AS103" s="235"/>
      <c r="AT103" s="235"/>
      <c r="AU103" s="235"/>
      <c r="AV103" s="235"/>
      <c r="AW103" s="235"/>
      <c r="AX103" s="235"/>
      <c r="AY103" s="235"/>
      <c r="AZ103" s="235"/>
      <c r="BA103" s="235"/>
      <c r="BB103" s="235"/>
      <c r="BC103" s="235"/>
      <c r="BD103" s="235"/>
      <c r="BE103" s="235"/>
      <c r="BF103" s="235"/>
      <c r="BG103" s="235"/>
      <c r="BH103" s="235"/>
      <c r="BI103" s="235"/>
      <c r="BJ103" s="235"/>
      <c r="BK103" s="235"/>
      <c r="BL103" s="235"/>
      <c r="BM103" s="235"/>
      <c r="BN103" s="235"/>
      <c r="BO103" s="235"/>
      <c r="BP103" s="235"/>
      <c r="BQ103" s="235"/>
      <c r="BR103" s="235"/>
      <c r="BS103" s="235"/>
      <c r="BT103" s="235"/>
      <c r="BU103" s="235"/>
      <c r="BV103" s="235"/>
      <c r="BW103" s="235"/>
      <c r="BX103" s="235"/>
      <c r="BY103" s="235"/>
      <c r="BZ103" s="235"/>
      <c r="CA103" s="235"/>
      <c r="CB103" s="235"/>
      <c r="CC103" s="235"/>
      <c r="CD103" s="235"/>
      <c r="CE103" s="235"/>
      <c r="CF103" s="235"/>
      <c r="CG103" s="235"/>
      <c r="CH103" s="235"/>
      <c r="CI103" s="235"/>
      <c r="CJ103" s="235"/>
      <c r="CK103" s="235"/>
      <c r="CL103" s="235"/>
      <c r="CM103" s="235"/>
      <c r="CN103" s="235"/>
      <c r="CO103" s="235"/>
      <c r="CP103" s="235"/>
      <c r="CQ103" s="235"/>
      <c r="CR103" s="235"/>
      <c r="CS103" s="235"/>
      <c r="CT103" s="235"/>
      <c r="CU103" s="235"/>
      <c r="CV103" s="235"/>
      <c r="CW103" s="235"/>
      <c r="CX103" s="235"/>
      <c r="CY103" s="235"/>
      <c r="CZ103" s="235"/>
      <c r="DA103" s="235"/>
      <c r="DB103" s="235"/>
      <c r="DC103" s="235"/>
      <c r="DD103" s="235"/>
      <c r="DE103" s="235"/>
      <c r="DF103" s="235"/>
      <c r="DG103" s="235"/>
      <c r="DH103" s="235"/>
      <c r="DI103" s="235"/>
      <c r="DJ103" s="235"/>
      <c r="DK103" s="235"/>
      <c r="DL103" s="235"/>
      <c r="DM103" s="235"/>
      <c r="DN103" s="235"/>
      <c r="DO103" s="235"/>
      <c r="DP103" s="235"/>
      <c r="DQ103" s="235"/>
      <c r="DR103" s="235"/>
      <c r="DS103" s="235"/>
      <c r="DT103" s="235"/>
      <c r="DU103" s="235"/>
      <c r="DV103" s="235"/>
      <c r="DW103" s="235"/>
      <c r="DX103" s="235"/>
      <c r="DY103" s="235"/>
      <c r="DZ103" s="235"/>
      <c r="EA103" s="235"/>
      <c r="EB103" s="235"/>
      <c r="EC103" s="235"/>
      <c r="ED103" s="235"/>
      <c r="EE103" s="235"/>
      <c r="EF103" s="235"/>
      <c r="EG103" s="235"/>
      <c r="EH103" s="235"/>
      <c r="EI103" s="235"/>
      <c r="EJ103" s="235"/>
      <c r="EK103" s="235"/>
      <c r="EL103" s="235"/>
      <c r="EM103" s="235"/>
      <c r="EN103" s="235"/>
      <c r="EO103" s="235"/>
      <c r="EP103" s="235"/>
      <c r="EQ103" s="235"/>
      <c r="ER103" s="235"/>
      <c r="ES103" s="235"/>
      <c r="ET103" s="235"/>
      <c r="EU103" s="235"/>
      <c r="EV103" s="235"/>
      <c r="EW103" s="235"/>
      <c r="EX103" s="235"/>
      <c r="EY103" s="235"/>
      <c r="EZ103" s="235"/>
      <c r="FA103" s="235"/>
      <c r="FB103" s="235"/>
      <c r="FC103" s="235"/>
      <c r="FD103" s="235"/>
      <c r="FE103" s="116"/>
      <c r="FF103" s="116"/>
      <c r="FG103" s="47"/>
      <c r="FH103" s="47"/>
      <c r="FI103" s="47"/>
      <c r="FJ103" s="47"/>
      <c r="FK103" s="47"/>
      <c r="FL103" s="47"/>
      <c r="FM103" s="47"/>
      <c r="FN103" s="47"/>
      <c r="FO103" s="47"/>
      <c r="FP103" s="47"/>
      <c r="FQ103" s="47"/>
      <c r="FR103" s="47"/>
      <c r="FS103" s="47"/>
      <c r="FT103" s="47"/>
      <c r="FU103" s="47"/>
      <c r="FV103" s="47"/>
      <c r="FW103" s="47"/>
      <c r="FX103" s="47"/>
      <c r="FY103" s="47"/>
      <c r="FZ103" s="48"/>
      <c r="GA103" s="48"/>
      <c r="GB103" s="48"/>
      <c r="GC103" s="48"/>
      <c r="GD103" s="48"/>
      <c r="GE103" s="48"/>
      <c r="GF103" s="48"/>
      <c r="GG103" s="48"/>
      <c r="GH103" s="48"/>
      <c r="GI103" s="53"/>
      <c r="GJ103" s="53"/>
      <c r="GK103" s="53"/>
      <c r="GL103" s="53"/>
      <c r="GM103" s="53"/>
      <c r="GN103" s="53"/>
      <c r="GO103" s="53"/>
      <c r="GP103" s="53"/>
      <c r="GQ103" s="53"/>
      <c r="GR103" s="53"/>
      <c r="GS103" s="53"/>
      <c r="GT103" s="53"/>
      <c r="GU103" s="53"/>
      <c r="GV103" s="53"/>
      <c r="GW103" s="53"/>
      <c r="GX103" s="53"/>
      <c r="GY103" s="53"/>
      <c r="GZ103" s="6"/>
      <c r="HA103" s="6"/>
      <c r="HB103" s="6"/>
    </row>
    <row r="104" spans="2:210" s="1" customFormat="1" x14ac:dyDescent="0.75">
      <c r="B104" s="33"/>
      <c r="C104" s="33"/>
      <c r="D104" s="261"/>
      <c r="E104" s="261"/>
      <c r="F104" s="261"/>
      <c r="G104" s="261"/>
      <c r="H104" s="261"/>
      <c r="I104" s="261"/>
      <c r="J104" s="261"/>
      <c r="K104" s="261"/>
      <c r="L104" s="261"/>
      <c r="M104" s="261"/>
      <c r="N104" s="261"/>
      <c r="O104" s="261"/>
      <c r="P104" s="261"/>
      <c r="Q104" s="261"/>
      <c r="R104" s="261"/>
      <c r="S104" s="261"/>
      <c r="T104" s="261"/>
      <c r="U104" s="235"/>
      <c r="V104" s="235"/>
      <c r="W104" s="235"/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235"/>
      <c r="AI104" s="235"/>
      <c r="AJ104" s="235"/>
      <c r="AK104" s="235"/>
      <c r="AL104" s="235"/>
      <c r="AM104" s="235"/>
      <c r="AN104" s="235"/>
      <c r="AO104" s="235"/>
      <c r="AP104" s="235"/>
      <c r="AQ104" s="235"/>
      <c r="AR104" s="235"/>
      <c r="AS104" s="235"/>
      <c r="AT104" s="235"/>
      <c r="AU104" s="235"/>
      <c r="AV104" s="235"/>
      <c r="AW104" s="235"/>
      <c r="AX104" s="235"/>
      <c r="AY104" s="235"/>
      <c r="AZ104" s="235"/>
      <c r="BA104" s="235"/>
      <c r="BB104" s="235"/>
      <c r="BC104" s="235"/>
      <c r="BD104" s="235"/>
      <c r="BE104" s="235"/>
      <c r="BF104" s="235"/>
      <c r="BG104" s="235"/>
      <c r="BH104" s="235"/>
      <c r="BI104" s="235"/>
      <c r="BJ104" s="235"/>
      <c r="BK104" s="235"/>
      <c r="BL104" s="235"/>
      <c r="BM104" s="235"/>
      <c r="BN104" s="235"/>
      <c r="BO104" s="235"/>
      <c r="BP104" s="235"/>
      <c r="BQ104" s="235"/>
      <c r="BR104" s="235"/>
      <c r="BS104" s="235"/>
      <c r="BT104" s="235"/>
      <c r="BU104" s="235"/>
      <c r="BV104" s="235"/>
      <c r="BW104" s="235"/>
      <c r="BX104" s="235"/>
      <c r="BY104" s="235"/>
      <c r="BZ104" s="235"/>
      <c r="CA104" s="235"/>
      <c r="CB104" s="235"/>
      <c r="CC104" s="235"/>
      <c r="CD104" s="235"/>
      <c r="CE104" s="235"/>
      <c r="CF104" s="235"/>
      <c r="CG104" s="235"/>
      <c r="CH104" s="235"/>
      <c r="CI104" s="235"/>
      <c r="CJ104" s="235"/>
      <c r="CK104" s="235"/>
      <c r="CL104" s="235"/>
      <c r="CM104" s="235"/>
      <c r="CN104" s="235"/>
      <c r="CO104" s="235"/>
      <c r="CP104" s="235"/>
      <c r="CQ104" s="235"/>
      <c r="CR104" s="235"/>
      <c r="CS104" s="235"/>
      <c r="CT104" s="235"/>
      <c r="CU104" s="235"/>
      <c r="CV104" s="235"/>
      <c r="CW104" s="235"/>
      <c r="CX104" s="235"/>
      <c r="CY104" s="235"/>
      <c r="CZ104" s="235"/>
      <c r="DA104" s="235"/>
      <c r="DB104" s="235"/>
      <c r="DC104" s="235"/>
      <c r="DD104" s="235"/>
      <c r="DE104" s="235"/>
      <c r="DF104" s="235"/>
      <c r="DG104" s="235"/>
      <c r="DH104" s="235"/>
      <c r="DI104" s="235"/>
      <c r="DJ104" s="235"/>
      <c r="DK104" s="235"/>
      <c r="DL104" s="235"/>
      <c r="DM104" s="235"/>
      <c r="DN104" s="235"/>
      <c r="DO104" s="235"/>
      <c r="DP104" s="235"/>
      <c r="DQ104" s="235"/>
      <c r="DR104" s="235"/>
      <c r="DS104" s="235"/>
      <c r="DT104" s="235"/>
      <c r="DU104" s="235"/>
      <c r="DV104" s="235"/>
      <c r="DW104" s="235"/>
      <c r="DX104" s="235"/>
      <c r="DY104" s="235"/>
      <c r="DZ104" s="235"/>
      <c r="EA104" s="235"/>
      <c r="EB104" s="235"/>
      <c r="EC104" s="235"/>
      <c r="ED104" s="235"/>
      <c r="EE104" s="235"/>
      <c r="EF104" s="235"/>
      <c r="EG104" s="235"/>
      <c r="EH104" s="235"/>
      <c r="EI104" s="235"/>
      <c r="EJ104" s="235"/>
      <c r="EK104" s="235"/>
      <c r="EL104" s="235"/>
      <c r="EM104" s="235"/>
      <c r="EN104" s="235"/>
      <c r="EO104" s="235"/>
      <c r="EP104" s="235"/>
      <c r="EQ104" s="235"/>
      <c r="ER104" s="235"/>
      <c r="ES104" s="235"/>
      <c r="ET104" s="235"/>
      <c r="EU104" s="235"/>
      <c r="EV104" s="235"/>
      <c r="EW104" s="235"/>
      <c r="EX104" s="235"/>
      <c r="EY104" s="235"/>
      <c r="EZ104" s="235"/>
      <c r="FA104" s="235"/>
      <c r="FB104" s="235"/>
      <c r="FC104" s="235"/>
      <c r="FD104" s="235"/>
      <c r="FE104" s="116"/>
      <c r="FF104" s="116"/>
      <c r="FG104" s="47"/>
      <c r="FH104" s="47"/>
      <c r="FI104" s="47"/>
      <c r="FJ104" s="47"/>
      <c r="FK104" s="47"/>
      <c r="FL104" s="47"/>
      <c r="FM104" s="47"/>
      <c r="FN104" s="47"/>
      <c r="FO104" s="47"/>
      <c r="FP104" s="47"/>
      <c r="FQ104" s="47"/>
      <c r="FR104" s="47"/>
      <c r="FS104" s="47"/>
      <c r="FT104" s="47"/>
      <c r="FU104" s="47"/>
      <c r="FV104" s="47"/>
      <c r="FW104" s="47"/>
      <c r="FX104" s="47"/>
      <c r="FY104" s="47"/>
      <c r="FZ104" s="48"/>
      <c r="GA104" s="48"/>
      <c r="GB104" s="48"/>
      <c r="GC104" s="48"/>
      <c r="GD104" s="48"/>
      <c r="GE104" s="48"/>
      <c r="GF104" s="48"/>
      <c r="GG104" s="48"/>
      <c r="GH104" s="48"/>
      <c r="GI104" s="53"/>
      <c r="GJ104" s="53"/>
      <c r="GK104" s="53"/>
      <c r="GL104" s="53"/>
      <c r="GM104" s="53"/>
      <c r="GN104" s="53"/>
      <c r="GO104" s="53"/>
      <c r="GP104" s="53"/>
      <c r="GQ104" s="53"/>
      <c r="GR104" s="53"/>
      <c r="GS104" s="53"/>
      <c r="GT104" s="53"/>
      <c r="GU104" s="53"/>
      <c r="GV104" s="53"/>
      <c r="GW104" s="53"/>
      <c r="GX104" s="53"/>
      <c r="GY104" s="53"/>
      <c r="GZ104" s="6"/>
      <c r="HA104" s="6"/>
      <c r="HB104" s="6"/>
    </row>
    <row r="105" spans="2:210" s="1" customFormat="1" x14ac:dyDescent="0.75">
      <c r="B105" s="33"/>
      <c r="C105" s="33"/>
      <c r="D105" s="261"/>
      <c r="E105" s="261"/>
      <c r="F105" s="261"/>
      <c r="G105" s="261"/>
      <c r="H105" s="261"/>
      <c r="I105" s="261"/>
      <c r="J105" s="261"/>
      <c r="K105" s="261"/>
      <c r="L105" s="261"/>
      <c r="M105" s="261"/>
      <c r="N105" s="261"/>
      <c r="O105" s="261"/>
      <c r="P105" s="261"/>
      <c r="Q105" s="261"/>
      <c r="R105" s="261"/>
      <c r="S105" s="261"/>
      <c r="T105" s="261"/>
      <c r="U105" s="235"/>
      <c r="V105" s="235"/>
      <c r="W105" s="235"/>
      <c r="X105" s="235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235"/>
      <c r="AI105" s="235"/>
      <c r="AJ105" s="235"/>
      <c r="AK105" s="235"/>
      <c r="AL105" s="235"/>
      <c r="AM105" s="235"/>
      <c r="AN105" s="235"/>
      <c r="AO105" s="235"/>
      <c r="AP105" s="235"/>
      <c r="AQ105" s="235"/>
      <c r="AR105" s="235"/>
      <c r="AS105" s="235"/>
      <c r="AT105" s="235"/>
      <c r="AU105" s="235"/>
      <c r="AV105" s="235"/>
      <c r="AW105" s="235"/>
      <c r="AX105" s="235"/>
      <c r="AY105" s="235"/>
      <c r="AZ105" s="235"/>
      <c r="BA105" s="235"/>
      <c r="BB105" s="235"/>
      <c r="BC105" s="235"/>
      <c r="BD105" s="235"/>
      <c r="BE105" s="235"/>
      <c r="BF105" s="235"/>
      <c r="BG105" s="235"/>
      <c r="BH105" s="235"/>
      <c r="BI105" s="235"/>
      <c r="BJ105" s="235"/>
      <c r="BK105" s="235"/>
      <c r="BL105" s="235"/>
      <c r="BM105" s="235"/>
      <c r="BN105" s="235"/>
      <c r="BO105" s="235"/>
      <c r="BP105" s="235"/>
      <c r="BQ105" s="235"/>
      <c r="BR105" s="235"/>
      <c r="BS105" s="235"/>
      <c r="BT105" s="235"/>
      <c r="BU105" s="235"/>
      <c r="BV105" s="235"/>
      <c r="BW105" s="235"/>
      <c r="BX105" s="235"/>
      <c r="BY105" s="235"/>
      <c r="BZ105" s="235"/>
      <c r="CA105" s="235"/>
      <c r="CB105" s="235"/>
      <c r="CC105" s="235"/>
      <c r="CD105" s="235"/>
      <c r="CE105" s="235"/>
      <c r="CF105" s="235"/>
      <c r="CG105" s="235"/>
      <c r="CH105" s="235"/>
      <c r="CI105" s="235"/>
      <c r="CJ105" s="235"/>
      <c r="CK105" s="235"/>
      <c r="CL105" s="235"/>
      <c r="CM105" s="235"/>
      <c r="CN105" s="235"/>
      <c r="CO105" s="235"/>
      <c r="CP105" s="235"/>
      <c r="CQ105" s="235"/>
      <c r="CR105" s="235"/>
      <c r="CS105" s="235"/>
      <c r="CT105" s="235"/>
      <c r="CU105" s="235"/>
      <c r="CV105" s="235"/>
      <c r="CW105" s="235"/>
      <c r="CX105" s="235"/>
      <c r="CY105" s="235"/>
      <c r="CZ105" s="235"/>
      <c r="DA105" s="235"/>
      <c r="DB105" s="235"/>
      <c r="DC105" s="235"/>
      <c r="DD105" s="235"/>
      <c r="DE105" s="235"/>
      <c r="DF105" s="235"/>
      <c r="DG105" s="235"/>
      <c r="DH105" s="235"/>
      <c r="DI105" s="235"/>
      <c r="DJ105" s="235"/>
      <c r="DK105" s="235"/>
      <c r="DL105" s="235"/>
      <c r="DM105" s="235"/>
      <c r="DN105" s="235"/>
      <c r="DO105" s="235"/>
      <c r="DP105" s="235"/>
      <c r="DQ105" s="235"/>
      <c r="DR105" s="235"/>
      <c r="DS105" s="235"/>
      <c r="DT105" s="235"/>
      <c r="DU105" s="235"/>
      <c r="DV105" s="235"/>
      <c r="DW105" s="235"/>
      <c r="DX105" s="235"/>
      <c r="DY105" s="235"/>
      <c r="DZ105" s="235"/>
      <c r="EA105" s="235"/>
      <c r="EB105" s="235"/>
      <c r="EC105" s="235"/>
      <c r="ED105" s="235"/>
      <c r="EE105" s="235"/>
      <c r="EF105" s="235"/>
      <c r="EG105" s="235"/>
      <c r="EH105" s="235"/>
      <c r="EI105" s="235"/>
      <c r="EJ105" s="235"/>
      <c r="EK105" s="235"/>
      <c r="EL105" s="235"/>
      <c r="EM105" s="235"/>
      <c r="EN105" s="235"/>
      <c r="EO105" s="235"/>
      <c r="EP105" s="235"/>
      <c r="EQ105" s="235"/>
      <c r="ER105" s="235"/>
      <c r="ES105" s="235"/>
      <c r="ET105" s="235"/>
      <c r="EU105" s="235"/>
      <c r="EV105" s="235"/>
      <c r="EW105" s="235"/>
      <c r="EX105" s="235"/>
      <c r="EY105" s="235"/>
      <c r="EZ105" s="235"/>
      <c r="FA105" s="235"/>
      <c r="FB105" s="235"/>
      <c r="FC105" s="235"/>
      <c r="FD105" s="235"/>
      <c r="FE105" s="116"/>
      <c r="FF105" s="116"/>
      <c r="FG105" s="47"/>
      <c r="FH105" s="47"/>
      <c r="FI105" s="47"/>
      <c r="FJ105" s="47"/>
      <c r="FK105" s="47"/>
      <c r="FL105" s="47"/>
      <c r="FM105" s="47"/>
      <c r="FN105" s="47"/>
      <c r="FO105" s="47"/>
      <c r="FP105" s="47"/>
      <c r="FQ105" s="47"/>
      <c r="FR105" s="47"/>
      <c r="FS105" s="47"/>
      <c r="FT105" s="47"/>
      <c r="FU105" s="47"/>
      <c r="FV105" s="47"/>
      <c r="FW105" s="47"/>
      <c r="FX105" s="47"/>
      <c r="FY105" s="47"/>
      <c r="FZ105" s="48"/>
      <c r="GA105" s="48"/>
      <c r="GB105" s="48"/>
      <c r="GC105" s="48"/>
      <c r="GD105" s="48"/>
      <c r="GE105" s="48"/>
      <c r="GF105" s="48"/>
      <c r="GG105" s="48"/>
      <c r="GH105" s="48"/>
      <c r="GI105" s="53"/>
      <c r="GJ105" s="53"/>
      <c r="GK105" s="53"/>
      <c r="GL105" s="53"/>
      <c r="GM105" s="53"/>
      <c r="GN105" s="53"/>
      <c r="GO105" s="53"/>
      <c r="GP105" s="53"/>
      <c r="GQ105" s="53"/>
      <c r="GR105" s="53"/>
      <c r="GS105" s="53"/>
      <c r="GT105" s="53"/>
      <c r="GU105" s="53"/>
      <c r="GV105" s="53"/>
      <c r="GW105" s="53"/>
      <c r="GX105" s="53"/>
      <c r="GY105" s="53"/>
      <c r="GZ105" s="6"/>
      <c r="HA105" s="6"/>
      <c r="HB105" s="6"/>
    </row>
    <row r="106" spans="2:210" s="1" customFormat="1" x14ac:dyDescent="0.75">
      <c r="B106" s="33"/>
      <c r="C106" s="33"/>
      <c r="D106" s="261"/>
      <c r="E106" s="261"/>
      <c r="F106" s="261"/>
      <c r="G106" s="261"/>
      <c r="H106" s="261"/>
      <c r="I106" s="261"/>
      <c r="J106" s="261"/>
      <c r="K106" s="261"/>
      <c r="L106" s="261"/>
      <c r="M106" s="261"/>
      <c r="N106" s="261"/>
      <c r="O106" s="261"/>
      <c r="P106" s="261"/>
      <c r="Q106" s="261"/>
      <c r="R106" s="261"/>
      <c r="S106" s="261"/>
      <c r="T106" s="261"/>
      <c r="U106" s="235"/>
      <c r="V106" s="235"/>
      <c r="W106" s="235"/>
      <c r="X106" s="235"/>
      <c r="Y106" s="235"/>
      <c r="Z106" s="235"/>
      <c r="AA106" s="235"/>
      <c r="AB106" s="235"/>
      <c r="AC106" s="235"/>
      <c r="AD106" s="235"/>
      <c r="AE106" s="235"/>
      <c r="AF106" s="235"/>
      <c r="AG106" s="235"/>
      <c r="AH106" s="235"/>
      <c r="AI106" s="235"/>
      <c r="AJ106" s="235"/>
      <c r="AK106" s="235"/>
      <c r="AL106" s="235"/>
      <c r="AM106" s="235"/>
      <c r="AN106" s="235"/>
      <c r="AO106" s="235"/>
      <c r="AP106" s="235"/>
      <c r="AQ106" s="235"/>
      <c r="AR106" s="235"/>
      <c r="AS106" s="235"/>
      <c r="AT106" s="235"/>
      <c r="AU106" s="235"/>
      <c r="AV106" s="235"/>
      <c r="AW106" s="235"/>
      <c r="AX106" s="235"/>
      <c r="AY106" s="235"/>
      <c r="AZ106" s="235"/>
      <c r="BA106" s="235"/>
      <c r="BB106" s="235"/>
      <c r="BC106" s="235"/>
      <c r="BD106" s="235"/>
      <c r="BE106" s="235"/>
      <c r="BF106" s="235"/>
      <c r="BG106" s="235"/>
      <c r="BH106" s="235"/>
      <c r="BI106" s="235"/>
      <c r="BJ106" s="235"/>
      <c r="BK106" s="235"/>
      <c r="BL106" s="235"/>
      <c r="BM106" s="235"/>
      <c r="BN106" s="235"/>
      <c r="BO106" s="235"/>
      <c r="BP106" s="235"/>
      <c r="BQ106" s="235"/>
      <c r="BR106" s="235"/>
      <c r="BS106" s="235"/>
      <c r="BT106" s="235"/>
      <c r="BU106" s="235"/>
      <c r="BV106" s="235"/>
      <c r="BW106" s="235"/>
      <c r="BX106" s="235"/>
      <c r="BY106" s="235"/>
      <c r="BZ106" s="235"/>
      <c r="CA106" s="235"/>
      <c r="CB106" s="235"/>
      <c r="CC106" s="235"/>
      <c r="CD106" s="235"/>
      <c r="CE106" s="235"/>
      <c r="CF106" s="235"/>
      <c r="CG106" s="235"/>
      <c r="CH106" s="235"/>
      <c r="CI106" s="235"/>
      <c r="CJ106" s="235"/>
      <c r="CK106" s="235"/>
      <c r="CL106" s="235"/>
      <c r="CM106" s="235"/>
      <c r="CN106" s="235"/>
      <c r="CO106" s="235"/>
      <c r="CP106" s="235"/>
      <c r="CQ106" s="235"/>
      <c r="CR106" s="235"/>
      <c r="CS106" s="235"/>
      <c r="CT106" s="235"/>
      <c r="CU106" s="235"/>
      <c r="CV106" s="235"/>
      <c r="CW106" s="235"/>
      <c r="CX106" s="235"/>
      <c r="CY106" s="235"/>
      <c r="CZ106" s="235"/>
      <c r="DA106" s="235"/>
      <c r="DB106" s="235"/>
      <c r="DC106" s="235"/>
      <c r="DD106" s="235"/>
      <c r="DE106" s="235"/>
      <c r="DF106" s="235"/>
      <c r="DG106" s="235"/>
      <c r="DH106" s="235"/>
      <c r="DI106" s="235"/>
      <c r="DJ106" s="235"/>
      <c r="DK106" s="235"/>
      <c r="DL106" s="235"/>
      <c r="DM106" s="235"/>
      <c r="DN106" s="235"/>
      <c r="DO106" s="235"/>
      <c r="DP106" s="235"/>
      <c r="DQ106" s="235"/>
      <c r="DR106" s="235"/>
      <c r="DS106" s="235"/>
      <c r="DT106" s="235"/>
      <c r="DU106" s="235"/>
      <c r="DV106" s="235"/>
      <c r="DW106" s="235"/>
      <c r="DX106" s="235"/>
      <c r="DY106" s="235"/>
      <c r="DZ106" s="235"/>
      <c r="EA106" s="235"/>
      <c r="EB106" s="235"/>
      <c r="EC106" s="235"/>
      <c r="ED106" s="235"/>
      <c r="EE106" s="235"/>
      <c r="EF106" s="235"/>
      <c r="EG106" s="235"/>
      <c r="EH106" s="235"/>
      <c r="EI106" s="235"/>
      <c r="EJ106" s="235"/>
      <c r="EK106" s="235"/>
      <c r="EL106" s="235"/>
      <c r="EM106" s="235"/>
      <c r="EN106" s="235"/>
      <c r="EO106" s="235"/>
      <c r="EP106" s="235"/>
      <c r="EQ106" s="235"/>
      <c r="ER106" s="235"/>
      <c r="ES106" s="235"/>
      <c r="ET106" s="235"/>
      <c r="EU106" s="235"/>
      <c r="EV106" s="235"/>
      <c r="EW106" s="235"/>
      <c r="EX106" s="235"/>
      <c r="EY106" s="235"/>
      <c r="EZ106" s="235"/>
      <c r="FA106" s="235"/>
      <c r="FB106" s="235"/>
      <c r="FC106" s="235"/>
      <c r="FD106" s="235"/>
      <c r="FE106" s="116"/>
      <c r="FF106" s="116"/>
      <c r="FG106" s="47"/>
      <c r="FH106" s="47"/>
      <c r="FI106" s="47"/>
      <c r="FJ106" s="47"/>
      <c r="FK106" s="47"/>
      <c r="FL106" s="47"/>
      <c r="FM106" s="47"/>
      <c r="FN106" s="47"/>
      <c r="FO106" s="47"/>
      <c r="FP106" s="47"/>
      <c r="FQ106" s="47"/>
      <c r="FR106" s="47"/>
      <c r="FS106" s="47"/>
      <c r="FT106" s="47"/>
      <c r="FU106" s="47"/>
      <c r="FV106" s="47"/>
      <c r="FW106" s="47"/>
      <c r="FX106" s="47"/>
      <c r="FY106" s="47"/>
      <c r="FZ106" s="48"/>
      <c r="GA106" s="48"/>
      <c r="GB106" s="48"/>
      <c r="GC106" s="48"/>
      <c r="GD106" s="48"/>
      <c r="GE106" s="48"/>
      <c r="GF106" s="48"/>
      <c r="GG106" s="48"/>
      <c r="GH106" s="48"/>
      <c r="GI106" s="53"/>
      <c r="GJ106" s="53"/>
      <c r="GK106" s="53"/>
      <c r="GL106" s="53"/>
      <c r="GM106" s="53"/>
      <c r="GN106" s="53"/>
      <c r="GO106" s="53"/>
      <c r="GP106" s="53"/>
      <c r="GQ106" s="53"/>
      <c r="GR106" s="53"/>
      <c r="GS106" s="53"/>
      <c r="GT106" s="53"/>
      <c r="GU106" s="53"/>
      <c r="GV106" s="53"/>
      <c r="GW106" s="53"/>
      <c r="GX106" s="53"/>
      <c r="GY106" s="53"/>
      <c r="GZ106" s="6"/>
      <c r="HA106" s="6"/>
      <c r="HB106" s="6"/>
    </row>
    <row r="107" spans="2:210" s="1" customFormat="1" x14ac:dyDescent="0.75">
      <c r="B107" s="33"/>
      <c r="C107" s="33"/>
      <c r="D107" s="261"/>
      <c r="E107" s="261"/>
      <c r="F107" s="261"/>
      <c r="G107" s="261"/>
      <c r="H107" s="261"/>
      <c r="I107" s="261"/>
      <c r="J107" s="261"/>
      <c r="K107" s="261"/>
      <c r="L107" s="261"/>
      <c r="M107" s="261"/>
      <c r="N107" s="261"/>
      <c r="O107" s="261"/>
      <c r="P107" s="261"/>
      <c r="Q107" s="261"/>
      <c r="R107" s="261"/>
      <c r="S107" s="261"/>
      <c r="T107" s="261"/>
      <c r="U107" s="235"/>
      <c r="V107" s="235"/>
      <c r="W107" s="235"/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235"/>
      <c r="AI107" s="235"/>
      <c r="AJ107" s="235"/>
      <c r="AK107" s="235"/>
      <c r="AL107" s="235"/>
      <c r="AM107" s="235"/>
      <c r="AN107" s="235"/>
      <c r="AO107" s="235"/>
      <c r="AP107" s="235"/>
      <c r="AQ107" s="235"/>
      <c r="AR107" s="235"/>
      <c r="AS107" s="235"/>
      <c r="AT107" s="235"/>
      <c r="AU107" s="235"/>
      <c r="AV107" s="235"/>
      <c r="AW107" s="235"/>
      <c r="AX107" s="235"/>
      <c r="AY107" s="235"/>
      <c r="AZ107" s="235"/>
      <c r="BA107" s="235"/>
      <c r="BB107" s="235"/>
      <c r="BC107" s="235"/>
      <c r="BD107" s="235"/>
      <c r="BE107" s="235"/>
      <c r="BF107" s="235"/>
      <c r="BG107" s="235"/>
      <c r="BH107" s="235"/>
      <c r="BI107" s="235"/>
      <c r="BJ107" s="235"/>
      <c r="BK107" s="235"/>
      <c r="BL107" s="235"/>
      <c r="BM107" s="235"/>
      <c r="BN107" s="235"/>
      <c r="BO107" s="235"/>
      <c r="BP107" s="235"/>
      <c r="BQ107" s="235"/>
      <c r="BR107" s="235"/>
      <c r="BS107" s="235"/>
      <c r="BT107" s="235"/>
      <c r="BU107" s="235"/>
      <c r="BV107" s="235"/>
      <c r="BW107" s="235"/>
      <c r="BX107" s="235"/>
      <c r="BY107" s="235"/>
      <c r="BZ107" s="235"/>
      <c r="CA107" s="235"/>
      <c r="CB107" s="235"/>
      <c r="CC107" s="235"/>
      <c r="CD107" s="235"/>
      <c r="CE107" s="235"/>
      <c r="CF107" s="235"/>
      <c r="CG107" s="235"/>
      <c r="CH107" s="235"/>
      <c r="CI107" s="235"/>
      <c r="CJ107" s="235"/>
      <c r="CK107" s="235"/>
      <c r="CL107" s="235"/>
      <c r="CM107" s="235"/>
      <c r="CN107" s="235"/>
      <c r="CO107" s="235"/>
      <c r="CP107" s="235"/>
      <c r="CQ107" s="235"/>
      <c r="CR107" s="235"/>
      <c r="CS107" s="235"/>
      <c r="CT107" s="235"/>
      <c r="CU107" s="235"/>
      <c r="CV107" s="235"/>
      <c r="CW107" s="235"/>
      <c r="CX107" s="235"/>
      <c r="CY107" s="235"/>
      <c r="CZ107" s="235"/>
      <c r="DA107" s="235"/>
      <c r="DB107" s="235"/>
      <c r="DC107" s="235"/>
      <c r="DD107" s="235"/>
      <c r="DE107" s="235"/>
      <c r="DF107" s="235"/>
      <c r="DG107" s="235"/>
      <c r="DH107" s="235"/>
      <c r="DI107" s="235"/>
      <c r="DJ107" s="235"/>
      <c r="DK107" s="235"/>
      <c r="DL107" s="235"/>
      <c r="DM107" s="235"/>
      <c r="DN107" s="235"/>
      <c r="DO107" s="235"/>
      <c r="DP107" s="235"/>
      <c r="DQ107" s="235"/>
      <c r="DR107" s="235"/>
      <c r="DS107" s="235"/>
      <c r="DT107" s="235"/>
      <c r="DU107" s="235"/>
      <c r="DV107" s="235"/>
      <c r="DW107" s="235"/>
      <c r="DX107" s="235"/>
      <c r="DY107" s="235"/>
      <c r="DZ107" s="235"/>
      <c r="EA107" s="235"/>
      <c r="EB107" s="235"/>
      <c r="EC107" s="235"/>
      <c r="ED107" s="235"/>
      <c r="EE107" s="235"/>
      <c r="EF107" s="235"/>
      <c r="EG107" s="235"/>
      <c r="EH107" s="235"/>
      <c r="EI107" s="235"/>
      <c r="EJ107" s="235"/>
      <c r="EK107" s="235"/>
      <c r="EL107" s="235"/>
      <c r="EM107" s="235"/>
      <c r="EN107" s="235"/>
      <c r="EO107" s="235"/>
      <c r="EP107" s="235"/>
      <c r="EQ107" s="235"/>
      <c r="ER107" s="235"/>
      <c r="ES107" s="235"/>
      <c r="ET107" s="235"/>
      <c r="EU107" s="235"/>
      <c r="EV107" s="235"/>
      <c r="EW107" s="235"/>
      <c r="EX107" s="235"/>
      <c r="EY107" s="235"/>
      <c r="EZ107" s="235"/>
      <c r="FA107" s="235"/>
      <c r="FB107" s="235"/>
      <c r="FC107" s="235"/>
      <c r="FD107" s="235"/>
      <c r="FE107" s="116"/>
      <c r="FF107" s="116"/>
      <c r="FG107" s="47"/>
      <c r="FH107" s="47"/>
      <c r="FI107" s="47"/>
      <c r="FJ107" s="47"/>
      <c r="FK107" s="47"/>
      <c r="FL107" s="47"/>
      <c r="FM107" s="47"/>
      <c r="FN107" s="47"/>
      <c r="FO107" s="47"/>
      <c r="FP107" s="47"/>
      <c r="FQ107" s="47"/>
      <c r="FR107" s="47"/>
      <c r="FS107" s="47"/>
      <c r="FT107" s="47"/>
      <c r="FU107" s="47"/>
      <c r="FV107" s="47"/>
      <c r="FW107" s="47"/>
      <c r="FX107" s="47"/>
      <c r="FY107" s="47"/>
      <c r="FZ107" s="48"/>
      <c r="GA107" s="48"/>
      <c r="GB107" s="48"/>
      <c r="GC107" s="48"/>
      <c r="GD107" s="48"/>
      <c r="GE107" s="48"/>
      <c r="GF107" s="48"/>
      <c r="GG107" s="48"/>
      <c r="GH107" s="48"/>
      <c r="GI107" s="53"/>
      <c r="GJ107" s="53"/>
      <c r="GK107" s="53"/>
      <c r="GL107" s="53"/>
      <c r="GM107" s="53"/>
      <c r="GN107" s="53"/>
      <c r="GO107" s="53"/>
      <c r="GP107" s="53"/>
      <c r="GQ107" s="53"/>
      <c r="GR107" s="53"/>
      <c r="GS107" s="53"/>
      <c r="GT107" s="53"/>
      <c r="GU107" s="53"/>
      <c r="GV107" s="53"/>
      <c r="GW107" s="53"/>
      <c r="GX107" s="53"/>
      <c r="GY107" s="53"/>
      <c r="GZ107" s="6"/>
      <c r="HA107" s="6"/>
      <c r="HB107" s="6"/>
    </row>
    <row r="108" spans="2:210" s="1" customFormat="1" x14ac:dyDescent="0.75">
      <c r="B108" s="33"/>
      <c r="C108" s="33"/>
      <c r="D108" s="261"/>
      <c r="E108" s="261"/>
      <c r="F108" s="261"/>
      <c r="G108" s="261"/>
      <c r="H108" s="261"/>
      <c r="I108" s="261"/>
      <c r="J108" s="261"/>
      <c r="K108" s="261"/>
      <c r="L108" s="261"/>
      <c r="M108" s="261"/>
      <c r="N108" s="261"/>
      <c r="O108" s="261"/>
      <c r="P108" s="261"/>
      <c r="Q108" s="261"/>
      <c r="R108" s="261"/>
      <c r="S108" s="261"/>
      <c r="T108" s="261"/>
      <c r="U108" s="235"/>
      <c r="V108" s="235"/>
      <c r="W108" s="235"/>
      <c r="X108" s="235"/>
      <c r="Y108" s="235"/>
      <c r="Z108" s="235"/>
      <c r="AA108" s="235"/>
      <c r="AB108" s="235"/>
      <c r="AC108" s="235"/>
      <c r="AD108" s="235"/>
      <c r="AE108" s="235"/>
      <c r="AF108" s="235"/>
      <c r="AG108" s="235"/>
      <c r="AH108" s="235"/>
      <c r="AI108" s="235"/>
      <c r="AJ108" s="235"/>
      <c r="AK108" s="235"/>
      <c r="AL108" s="235"/>
      <c r="AM108" s="235"/>
      <c r="AN108" s="235"/>
      <c r="AO108" s="235"/>
      <c r="AP108" s="235"/>
      <c r="AQ108" s="235"/>
      <c r="AR108" s="235"/>
      <c r="AS108" s="235"/>
      <c r="AT108" s="235"/>
      <c r="AU108" s="235"/>
      <c r="AV108" s="235"/>
      <c r="AW108" s="235"/>
      <c r="AX108" s="235"/>
      <c r="AY108" s="235"/>
      <c r="AZ108" s="235"/>
      <c r="BA108" s="235"/>
      <c r="BB108" s="235"/>
      <c r="BC108" s="235"/>
      <c r="BD108" s="235"/>
      <c r="BE108" s="235"/>
      <c r="BF108" s="235"/>
      <c r="BG108" s="235"/>
      <c r="BH108" s="235"/>
      <c r="BI108" s="235"/>
      <c r="BJ108" s="235"/>
      <c r="BK108" s="235"/>
      <c r="BL108" s="235"/>
      <c r="BM108" s="235"/>
      <c r="BN108" s="235"/>
      <c r="BO108" s="235"/>
      <c r="BP108" s="235"/>
      <c r="BQ108" s="235"/>
      <c r="BR108" s="235"/>
      <c r="BS108" s="235"/>
      <c r="BT108" s="235"/>
      <c r="BU108" s="235"/>
      <c r="BV108" s="235"/>
      <c r="BW108" s="235"/>
      <c r="BX108" s="235"/>
      <c r="BY108" s="235"/>
      <c r="BZ108" s="235"/>
      <c r="CA108" s="235"/>
      <c r="CB108" s="235"/>
      <c r="CC108" s="235"/>
      <c r="CD108" s="235"/>
      <c r="CE108" s="235"/>
      <c r="CF108" s="235"/>
      <c r="CG108" s="235"/>
      <c r="CH108" s="235"/>
      <c r="CI108" s="235"/>
      <c r="CJ108" s="235"/>
      <c r="CK108" s="235"/>
      <c r="CL108" s="235"/>
      <c r="CM108" s="235"/>
      <c r="CN108" s="235"/>
      <c r="CO108" s="235"/>
      <c r="CP108" s="235"/>
      <c r="CQ108" s="235"/>
      <c r="CR108" s="235"/>
      <c r="CS108" s="235"/>
      <c r="CT108" s="235"/>
      <c r="CU108" s="235"/>
      <c r="CV108" s="235"/>
      <c r="CW108" s="235"/>
      <c r="CX108" s="235"/>
      <c r="CY108" s="235"/>
      <c r="CZ108" s="235"/>
      <c r="DA108" s="235"/>
      <c r="DB108" s="235"/>
      <c r="DC108" s="235"/>
      <c r="DD108" s="235"/>
      <c r="DE108" s="235"/>
      <c r="DF108" s="235"/>
      <c r="DG108" s="235"/>
      <c r="DH108" s="235"/>
      <c r="DI108" s="235"/>
      <c r="DJ108" s="235"/>
      <c r="DK108" s="235"/>
      <c r="DL108" s="235"/>
      <c r="DM108" s="235"/>
      <c r="DN108" s="235"/>
      <c r="DO108" s="235"/>
      <c r="DP108" s="235"/>
      <c r="DQ108" s="235"/>
      <c r="DR108" s="235"/>
      <c r="DS108" s="235"/>
      <c r="DT108" s="235"/>
      <c r="DU108" s="235"/>
      <c r="DV108" s="235"/>
      <c r="DW108" s="235"/>
      <c r="DX108" s="235"/>
      <c r="DY108" s="235"/>
      <c r="DZ108" s="235"/>
      <c r="EA108" s="235"/>
      <c r="EB108" s="235"/>
      <c r="EC108" s="235"/>
      <c r="ED108" s="235"/>
      <c r="EE108" s="235"/>
      <c r="EF108" s="235"/>
      <c r="EG108" s="235"/>
      <c r="EH108" s="235"/>
      <c r="EI108" s="235"/>
      <c r="EJ108" s="235"/>
      <c r="EK108" s="235"/>
      <c r="EL108" s="235"/>
      <c r="EM108" s="235"/>
      <c r="EN108" s="235"/>
      <c r="EO108" s="235"/>
      <c r="EP108" s="235"/>
      <c r="EQ108" s="235"/>
      <c r="ER108" s="235"/>
      <c r="ES108" s="235"/>
      <c r="ET108" s="235"/>
      <c r="EU108" s="235"/>
      <c r="EV108" s="235"/>
      <c r="EW108" s="235"/>
      <c r="EX108" s="235"/>
      <c r="EY108" s="235"/>
      <c r="EZ108" s="235"/>
      <c r="FA108" s="235"/>
      <c r="FB108" s="235"/>
      <c r="FC108" s="235"/>
      <c r="FD108" s="235"/>
      <c r="FE108" s="116"/>
      <c r="FF108" s="116"/>
      <c r="FG108" s="47"/>
      <c r="FH108" s="47"/>
      <c r="FI108" s="47"/>
      <c r="FJ108" s="47"/>
      <c r="FK108" s="47"/>
      <c r="FL108" s="47"/>
      <c r="FM108" s="47"/>
      <c r="FN108" s="47"/>
      <c r="FO108" s="47"/>
      <c r="FP108" s="47"/>
      <c r="FQ108" s="47"/>
      <c r="FR108" s="47"/>
      <c r="FS108" s="47"/>
      <c r="FT108" s="47"/>
      <c r="FU108" s="47"/>
      <c r="FV108" s="47"/>
      <c r="FW108" s="47"/>
      <c r="FX108" s="47"/>
      <c r="FY108" s="47"/>
      <c r="FZ108" s="48"/>
      <c r="GA108" s="48"/>
      <c r="GB108" s="48"/>
      <c r="GC108" s="48"/>
      <c r="GD108" s="48"/>
      <c r="GE108" s="48"/>
      <c r="GF108" s="48"/>
      <c r="GG108" s="48"/>
      <c r="GH108" s="48"/>
      <c r="GI108" s="53"/>
      <c r="GJ108" s="53"/>
      <c r="GK108" s="53"/>
      <c r="GL108" s="53"/>
      <c r="GM108" s="53"/>
      <c r="GN108" s="53"/>
      <c r="GO108" s="53"/>
      <c r="GP108" s="53"/>
      <c r="GQ108" s="53"/>
      <c r="GR108" s="53"/>
      <c r="GS108" s="53"/>
      <c r="GT108" s="53"/>
      <c r="GU108" s="53"/>
      <c r="GV108" s="53"/>
      <c r="GW108" s="53"/>
      <c r="GX108" s="53"/>
      <c r="GY108" s="53"/>
      <c r="GZ108" s="6"/>
      <c r="HA108" s="6"/>
      <c r="HB108" s="6"/>
    </row>
    <row r="109" spans="2:210" s="1" customFormat="1" x14ac:dyDescent="0.75">
      <c r="B109" s="33"/>
      <c r="C109" s="33"/>
      <c r="D109" s="261"/>
      <c r="E109" s="261"/>
      <c r="F109" s="261"/>
      <c r="G109" s="261"/>
      <c r="H109" s="261"/>
      <c r="I109" s="261"/>
      <c r="J109" s="261"/>
      <c r="K109" s="261"/>
      <c r="L109" s="261"/>
      <c r="M109" s="261"/>
      <c r="N109" s="261"/>
      <c r="O109" s="261"/>
      <c r="P109" s="261"/>
      <c r="Q109" s="261"/>
      <c r="R109" s="261"/>
      <c r="S109" s="261"/>
      <c r="T109" s="261"/>
      <c r="U109" s="235"/>
      <c r="V109" s="235"/>
      <c r="W109" s="235"/>
      <c r="X109" s="235"/>
      <c r="Y109" s="235"/>
      <c r="Z109" s="235"/>
      <c r="AA109" s="235"/>
      <c r="AB109" s="235"/>
      <c r="AC109" s="235"/>
      <c r="AD109" s="235"/>
      <c r="AE109" s="235"/>
      <c r="AF109" s="235"/>
      <c r="AG109" s="235"/>
      <c r="AH109" s="235"/>
      <c r="AI109" s="235"/>
      <c r="AJ109" s="235"/>
      <c r="AK109" s="235"/>
      <c r="AL109" s="235"/>
      <c r="AM109" s="235"/>
      <c r="AN109" s="235"/>
      <c r="AO109" s="235"/>
      <c r="AP109" s="235"/>
      <c r="AQ109" s="235"/>
      <c r="AR109" s="235"/>
      <c r="AS109" s="235"/>
      <c r="AT109" s="235"/>
      <c r="AU109" s="235"/>
      <c r="AV109" s="235"/>
      <c r="AW109" s="235"/>
      <c r="AX109" s="235"/>
      <c r="AY109" s="235"/>
      <c r="AZ109" s="235"/>
      <c r="BA109" s="235"/>
      <c r="BB109" s="235"/>
      <c r="BC109" s="235"/>
      <c r="BD109" s="235"/>
      <c r="BE109" s="235"/>
      <c r="BF109" s="235"/>
      <c r="BG109" s="235"/>
      <c r="BH109" s="235"/>
      <c r="BI109" s="235"/>
      <c r="BJ109" s="235"/>
      <c r="BK109" s="235"/>
      <c r="BL109" s="235"/>
      <c r="BM109" s="235"/>
      <c r="BN109" s="235"/>
      <c r="BO109" s="235"/>
      <c r="BP109" s="235"/>
      <c r="BQ109" s="235"/>
      <c r="BR109" s="235"/>
      <c r="BS109" s="235"/>
      <c r="BT109" s="235"/>
      <c r="BU109" s="235"/>
      <c r="BV109" s="235"/>
      <c r="BW109" s="235"/>
      <c r="BX109" s="235"/>
      <c r="BY109" s="235"/>
      <c r="BZ109" s="235"/>
      <c r="CA109" s="235"/>
      <c r="CB109" s="235"/>
      <c r="CC109" s="235"/>
      <c r="CD109" s="235"/>
      <c r="CE109" s="235"/>
      <c r="CF109" s="235"/>
      <c r="CG109" s="235"/>
      <c r="CH109" s="235"/>
      <c r="CI109" s="235"/>
      <c r="CJ109" s="235"/>
      <c r="CK109" s="235"/>
      <c r="CL109" s="235"/>
      <c r="CM109" s="235"/>
      <c r="CN109" s="235"/>
      <c r="CO109" s="235"/>
      <c r="CP109" s="235"/>
      <c r="CQ109" s="235"/>
      <c r="CR109" s="235"/>
      <c r="CS109" s="235"/>
      <c r="CT109" s="235"/>
      <c r="CU109" s="235"/>
      <c r="CV109" s="235"/>
      <c r="CW109" s="235"/>
      <c r="CX109" s="235"/>
      <c r="CY109" s="235"/>
      <c r="CZ109" s="235"/>
      <c r="DA109" s="235"/>
      <c r="DB109" s="235"/>
      <c r="DC109" s="235"/>
      <c r="DD109" s="235"/>
      <c r="DE109" s="235"/>
      <c r="DF109" s="235"/>
      <c r="DG109" s="235"/>
      <c r="DH109" s="235"/>
      <c r="DI109" s="235"/>
      <c r="DJ109" s="235"/>
      <c r="DK109" s="235"/>
      <c r="DL109" s="235"/>
      <c r="DM109" s="235"/>
      <c r="DN109" s="235"/>
      <c r="DO109" s="235"/>
      <c r="DP109" s="235"/>
      <c r="DQ109" s="235"/>
      <c r="DR109" s="235"/>
      <c r="DS109" s="235"/>
      <c r="DT109" s="235"/>
      <c r="DU109" s="235"/>
      <c r="DV109" s="235"/>
      <c r="DW109" s="235"/>
      <c r="DX109" s="235"/>
      <c r="DY109" s="235"/>
      <c r="DZ109" s="235"/>
      <c r="EA109" s="235"/>
      <c r="EB109" s="235"/>
      <c r="EC109" s="235"/>
      <c r="ED109" s="235"/>
      <c r="EE109" s="235"/>
      <c r="EF109" s="235"/>
      <c r="EG109" s="235"/>
      <c r="EH109" s="235"/>
      <c r="EI109" s="235"/>
      <c r="EJ109" s="235"/>
      <c r="EK109" s="235"/>
      <c r="EL109" s="235"/>
      <c r="EM109" s="235"/>
      <c r="EN109" s="235"/>
      <c r="EO109" s="235"/>
      <c r="EP109" s="235"/>
      <c r="EQ109" s="235"/>
      <c r="ER109" s="235"/>
      <c r="ES109" s="235"/>
      <c r="ET109" s="235"/>
      <c r="EU109" s="235"/>
      <c r="EV109" s="235"/>
      <c r="EW109" s="235"/>
      <c r="EX109" s="235"/>
      <c r="EY109" s="235"/>
      <c r="EZ109" s="235"/>
      <c r="FA109" s="235"/>
      <c r="FB109" s="235"/>
      <c r="FC109" s="235"/>
      <c r="FD109" s="235"/>
      <c r="FE109" s="116"/>
      <c r="FF109" s="116"/>
      <c r="FG109" s="47"/>
      <c r="FH109" s="47"/>
      <c r="FI109" s="47"/>
      <c r="FJ109" s="47"/>
      <c r="FK109" s="47"/>
      <c r="FL109" s="47"/>
      <c r="FM109" s="47"/>
      <c r="FN109" s="47"/>
      <c r="FO109" s="47"/>
      <c r="FP109" s="47"/>
      <c r="FQ109" s="47"/>
      <c r="FR109" s="47"/>
      <c r="FS109" s="47"/>
      <c r="FT109" s="47"/>
      <c r="FU109" s="47"/>
      <c r="FV109" s="47"/>
      <c r="FW109" s="47"/>
      <c r="FX109" s="47"/>
      <c r="FY109" s="47"/>
      <c r="FZ109" s="48"/>
      <c r="GA109" s="48"/>
      <c r="GB109" s="48"/>
      <c r="GC109" s="48"/>
      <c r="GD109" s="48"/>
      <c r="GE109" s="48"/>
      <c r="GF109" s="48"/>
      <c r="GG109" s="48"/>
      <c r="GH109" s="48"/>
      <c r="GI109" s="53"/>
      <c r="GJ109" s="53"/>
      <c r="GK109" s="53"/>
      <c r="GL109" s="53"/>
      <c r="GM109" s="53"/>
      <c r="GN109" s="53"/>
      <c r="GO109" s="53"/>
      <c r="GP109" s="53"/>
      <c r="GQ109" s="53"/>
      <c r="GR109" s="53"/>
      <c r="GS109" s="53"/>
      <c r="GT109" s="53"/>
      <c r="GU109" s="53"/>
      <c r="GV109" s="53"/>
      <c r="GW109" s="53"/>
      <c r="GX109" s="53"/>
      <c r="GY109" s="53"/>
      <c r="GZ109" s="6"/>
      <c r="HA109" s="6"/>
      <c r="HB109" s="6"/>
    </row>
    <row r="110" spans="2:210" s="1" customFormat="1" x14ac:dyDescent="0.75">
      <c r="B110" s="33"/>
      <c r="C110" s="33"/>
      <c r="D110" s="261"/>
      <c r="E110" s="261"/>
      <c r="F110" s="261"/>
      <c r="G110" s="261"/>
      <c r="H110" s="261"/>
      <c r="I110" s="261"/>
      <c r="J110" s="261"/>
      <c r="K110" s="261"/>
      <c r="L110" s="261"/>
      <c r="M110" s="261"/>
      <c r="N110" s="261"/>
      <c r="O110" s="261"/>
      <c r="P110" s="261"/>
      <c r="Q110" s="261"/>
      <c r="R110" s="261"/>
      <c r="S110" s="261"/>
      <c r="T110" s="261"/>
      <c r="U110" s="235"/>
      <c r="V110" s="235"/>
      <c r="W110" s="235"/>
      <c r="X110" s="235"/>
      <c r="Y110" s="235"/>
      <c r="Z110" s="235"/>
      <c r="AA110" s="235"/>
      <c r="AB110" s="235"/>
      <c r="AC110" s="235"/>
      <c r="AD110" s="235"/>
      <c r="AE110" s="235"/>
      <c r="AF110" s="235"/>
      <c r="AG110" s="235"/>
      <c r="AH110" s="235"/>
      <c r="AI110" s="235"/>
      <c r="AJ110" s="235"/>
      <c r="AK110" s="235"/>
      <c r="AL110" s="235"/>
      <c r="AM110" s="235"/>
      <c r="AN110" s="235"/>
      <c r="AO110" s="235"/>
      <c r="AP110" s="235"/>
      <c r="AQ110" s="235"/>
      <c r="AR110" s="235"/>
      <c r="AS110" s="235"/>
      <c r="AT110" s="235"/>
      <c r="AU110" s="235"/>
      <c r="AV110" s="235"/>
      <c r="AW110" s="235"/>
      <c r="AX110" s="235"/>
      <c r="AY110" s="235"/>
      <c r="AZ110" s="235"/>
      <c r="BA110" s="235"/>
      <c r="BB110" s="235"/>
      <c r="BC110" s="235"/>
      <c r="BD110" s="235"/>
      <c r="BE110" s="235"/>
      <c r="BF110" s="235"/>
      <c r="BG110" s="235"/>
      <c r="BH110" s="235"/>
      <c r="BI110" s="235"/>
      <c r="BJ110" s="235"/>
      <c r="BK110" s="235"/>
      <c r="BL110" s="235"/>
      <c r="BM110" s="235"/>
      <c r="BN110" s="235"/>
      <c r="BO110" s="235"/>
      <c r="BP110" s="235"/>
      <c r="BQ110" s="235"/>
      <c r="BR110" s="235"/>
      <c r="BS110" s="235"/>
      <c r="BT110" s="235"/>
      <c r="BU110" s="235"/>
      <c r="BV110" s="235"/>
      <c r="BW110" s="235"/>
      <c r="BX110" s="235"/>
      <c r="BY110" s="235"/>
      <c r="BZ110" s="235"/>
      <c r="CA110" s="235"/>
      <c r="CB110" s="235"/>
      <c r="CC110" s="235"/>
      <c r="CD110" s="235"/>
      <c r="CE110" s="235"/>
      <c r="CF110" s="235"/>
      <c r="CG110" s="235"/>
      <c r="CH110" s="235"/>
      <c r="CI110" s="235"/>
      <c r="CJ110" s="235"/>
      <c r="CK110" s="235"/>
      <c r="CL110" s="235"/>
      <c r="CM110" s="235"/>
      <c r="CN110" s="235"/>
      <c r="CO110" s="235"/>
      <c r="CP110" s="235"/>
      <c r="CQ110" s="235"/>
      <c r="CR110" s="235"/>
      <c r="CS110" s="235"/>
      <c r="CT110" s="235"/>
      <c r="CU110" s="235"/>
      <c r="CV110" s="235"/>
      <c r="CW110" s="235"/>
      <c r="CX110" s="235"/>
      <c r="CY110" s="235"/>
      <c r="CZ110" s="235"/>
      <c r="DA110" s="235"/>
      <c r="DB110" s="235"/>
      <c r="DC110" s="235"/>
      <c r="DD110" s="235"/>
      <c r="DE110" s="235"/>
      <c r="DF110" s="235"/>
      <c r="DG110" s="235"/>
      <c r="DH110" s="235"/>
      <c r="DI110" s="235"/>
      <c r="DJ110" s="235"/>
      <c r="DK110" s="235"/>
      <c r="DL110" s="235"/>
      <c r="DM110" s="235"/>
      <c r="DN110" s="235"/>
      <c r="DO110" s="235"/>
      <c r="DP110" s="235"/>
      <c r="DQ110" s="235"/>
      <c r="DR110" s="235"/>
      <c r="DS110" s="235"/>
      <c r="DT110" s="235"/>
      <c r="DU110" s="235"/>
      <c r="DV110" s="235"/>
      <c r="DW110" s="235"/>
      <c r="DX110" s="235"/>
      <c r="DY110" s="235"/>
      <c r="DZ110" s="235"/>
      <c r="EA110" s="235"/>
      <c r="EB110" s="235"/>
      <c r="EC110" s="235"/>
      <c r="ED110" s="235"/>
      <c r="EE110" s="235"/>
      <c r="EF110" s="235"/>
      <c r="EG110" s="235"/>
      <c r="EH110" s="235"/>
      <c r="EI110" s="235"/>
      <c r="EJ110" s="235"/>
      <c r="EK110" s="235"/>
      <c r="EL110" s="235"/>
      <c r="EM110" s="235"/>
      <c r="EN110" s="235"/>
      <c r="EO110" s="235"/>
      <c r="EP110" s="235"/>
      <c r="EQ110" s="235"/>
      <c r="ER110" s="235"/>
      <c r="ES110" s="235"/>
      <c r="ET110" s="235"/>
      <c r="EU110" s="235"/>
      <c r="EV110" s="235"/>
      <c r="EW110" s="235"/>
      <c r="EX110" s="235"/>
      <c r="EY110" s="235"/>
      <c r="EZ110" s="235"/>
      <c r="FA110" s="235"/>
      <c r="FB110" s="235"/>
      <c r="FC110" s="235"/>
      <c r="FD110" s="235"/>
      <c r="FE110" s="116"/>
      <c r="FF110" s="116"/>
      <c r="FG110" s="47"/>
      <c r="FH110" s="47"/>
      <c r="FI110" s="47"/>
      <c r="FJ110" s="47"/>
      <c r="FK110" s="47"/>
      <c r="FL110" s="47"/>
      <c r="FM110" s="47"/>
      <c r="FN110" s="47"/>
      <c r="FO110" s="47"/>
      <c r="FP110" s="47"/>
      <c r="FQ110" s="47"/>
      <c r="FR110" s="47"/>
      <c r="FS110" s="47"/>
      <c r="FT110" s="47"/>
      <c r="FU110" s="47"/>
      <c r="FV110" s="47"/>
      <c r="FW110" s="47"/>
      <c r="FX110" s="47"/>
      <c r="FY110" s="47"/>
      <c r="FZ110" s="48"/>
      <c r="GA110" s="48"/>
      <c r="GB110" s="48"/>
      <c r="GC110" s="48"/>
      <c r="GD110" s="48"/>
      <c r="GE110" s="48"/>
      <c r="GF110" s="48"/>
      <c r="GG110" s="48"/>
      <c r="GH110" s="48"/>
      <c r="GI110" s="53"/>
      <c r="GJ110" s="53"/>
      <c r="GK110" s="53"/>
      <c r="GL110" s="53"/>
      <c r="GM110" s="53"/>
      <c r="GN110" s="53"/>
      <c r="GO110" s="53"/>
      <c r="GP110" s="53"/>
      <c r="GQ110" s="53"/>
      <c r="GR110" s="53"/>
      <c r="GS110" s="53"/>
      <c r="GT110" s="53"/>
      <c r="GU110" s="53"/>
      <c r="GV110" s="53"/>
      <c r="GW110" s="53"/>
      <c r="GX110" s="53"/>
      <c r="GY110" s="53"/>
      <c r="GZ110" s="6"/>
      <c r="HA110" s="6"/>
      <c r="HB110" s="6"/>
    </row>
    <row r="111" spans="2:210" s="1" customFormat="1" x14ac:dyDescent="0.75">
      <c r="B111" s="33"/>
      <c r="C111" s="33"/>
      <c r="D111" s="261"/>
      <c r="E111" s="261"/>
      <c r="F111" s="261"/>
      <c r="G111" s="261"/>
      <c r="H111" s="261"/>
      <c r="I111" s="261"/>
      <c r="J111" s="261"/>
      <c r="K111" s="261"/>
      <c r="L111" s="261"/>
      <c r="M111" s="261"/>
      <c r="N111" s="261"/>
      <c r="O111" s="261"/>
      <c r="P111" s="261"/>
      <c r="Q111" s="261"/>
      <c r="R111" s="261"/>
      <c r="S111" s="261"/>
      <c r="T111" s="261"/>
      <c r="U111" s="235"/>
      <c r="V111" s="235"/>
      <c r="W111" s="235"/>
      <c r="X111" s="235"/>
      <c r="Y111" s="235"/>
      <c r="Z111" s="235"/>
      <c r="AA111" s="235"/>
      <c r="AB111" s="235"/>
      <c r="AC111" s="235"/>
      <c r="AD111" s="235"/>
      <c r="AE111" s="235"/>
      <c r="AF111" s="235"/>
      <c r="AG111" s="235"/>
      <c r="AH111" s="235"/>
      <c r="AI111" s="235"/>
      <c r="AJ111" s="235"/>
      <c r="AK111" s="235"/>
      <c r="AL111" s="235"/>
      <c r="AM111" s="235"/>
      <c r="AN111" s="235"/>
      <c r="AO111" s="235"/>
      <c r="AP111" s="235"/>
      <c r="AQ111" s="235"/>
      <c r="AR111" s="235"/>
      <c r="AS111" s="235"/>
      <c r="AT111" s="235"/>
      <c r="AU111" s="235"/>
      <c r="AV111" s="235"/>
      <c r="AW111" s="235"/>
      <c r="AX111" s="235"/>
      <c r="AY111" s="235"/>
      <c r="AZ111" s="235"/>
      <c r="BA111" s="235"/>
      <c r="BB111" s="235"/>
      <c r="BC111" s="235"/>
      <c r="BD111" s="235"/>
      <c r="BE111" s="235"/>
      <c r="BF111" s="235"/>
      <c r="BG111" s="235"/>
      <c r="BH111" s="235"/>
      <c r="BI111" s="235"/>
      <c r="BJ111" s="235"/>
      <c r="BK111" s="235"/>
      <c r="BL111" s="235"/>
      <c r="BM111" s="235"/>
      <c r="BN111" s="235"/>
      <c r="BO111" s="235"/>
      <c r="BP111" s="235"/>
      <c r="BQ111" s="235"/>
      <c r="BR111" s="235"/>
      <c r="BS111" s="235"/>
      <c r="BT111" s="235"/>
      <c r="BU111" s="235"/>
      <c r="BV111" s="235"/>
      <c r="BW111" s="235"/>
      <c r="BX111" s="235"/>
      <c r="BY111" s="235"/>
      <c r="BZ111" s="235"/>
      <c r="CA111" s="235"/>
      <c r="CB111" s="235"/>
      <c r="CC111" s="235"/>
      <c r="CD111" s="235"/>
      <c r="CE111" s="235"/>
      <c r="CF111" s="235"/>
      <c r="CG111" s="235"/>
      <c r="CH111" s="235"/>
      <c r="CI111" s="235"/>
      <c r="CJ111" s="235"/>
      <c r="CK111" s="235"/>
      <c r="CL111" s="235"/>
      <c r="CM111" s="235"/>
      <c r="CN111" s="235"/>
      <c r="CO111" s="235"/>
      <c r="CP111" s="235"/>
      <c r="CQ111" s="235"/>
      <c r="CR111" s="235"/>
      <c r="CS111" s="235"/>
      <c r="CT111" s="235"/>
      <c r="CU111" s="235"/>
      <c r="CV111" s="235"/>
      <c r="CW111" s="235"/>
      <c r="CX111" s="235"/>
      <c r="CY111" s="235"/>
      <c r="CZ111" s="235"/>
      <c r="DA111" s="235"/>
      <c r="DB111" s="235"/>
      <c r="DC111" s="235"/>
      <c r="DD111" s="235"/>
      <c r="DE111" s="235"/>
      <c r="DF111" s="235"/>
      <c r="DG111" s="235"/>
      <c r="DH111" s="235"/>
      <c r="DI111" s="235"/>
      <c r="DJ111" s="235"/>
      <c r="DK111" s="235"/>
      <c r="DL111" s="235"/>
      <c r="DM111" s="235"/>
      <c r="DN111" s="235"/>
      <c r="DO111" s="235"/>
      <c r="DP111" s="235"/>
      <c r="DQ111" s="235"/>
      <c r="DR111" s="235"/>
      <c r="DS111" s="235"/>
      <c r="DT111" s="235"/>
      <c r="DU111" s="235"/>
      <c r="DV111" s="235"/>
      <c r="DW111" s="235"/>
      <c r="DX111" s="235"/>
      <c r="DY111" s="235"/>
      <c r="DZ111" s="235"/>
      <c r="EA111" s="235"/>
      <c r="EB111" s="235"/>
      <c r="EC111" s="235"/>
      <c r="ED111" s="235"/>
      <c r="EE111" s="235"/>
      <c r="EF111" s="235"/>
      <c r="EG111" s="235"/>
      <c r="EH111" s="235"/>
      <c r="EI111" s="235"/>
      <c r="EJ111" s="235"/>
      <c r="EK111" s="235"/>
      <c r="EL111" s="235"/>
      <c r="EM111" s="235"/>
      <c r="EN111" s="235"/>
      <c r="EO111" s="235"/>
      <c r="EP111" s="235"/>
      <c r="EQ111" s="235"/>
      <c r="ER111" s="235"/>
      <c r="ES111" s="235"/>
      <c r="ET111" s="235"/>
      <c r="EU111" s="235"/>
      <c r="EV111" s="235"/>
      <c r="EW111" s="235"/>
      <c r="EX111" s="235"/>
      <c r="EY111" s="235"/>
      <c r="EZ111" s="235"/>
      <c r="FA111" s="235"/>
      <c r="FB111" s="235"/>
      <c r="FC111" s="235"/>
      <c r="FD111" s="235"/>
      <c r="FE111" s="116"/>
      <c r="FF111" s="116"/>
      <c r="FG111" s="47"/>
      <c r="FH111" s="47"/>
      <c r="FI111" s="47"/>
      <c r="FJ111" s="47"/>
      <c r="FK111" s="47"/>
      <c r="FL111" s="47"/>
      <c r="FM111" s="47"/>
      <c r="FN111" s="47"/>
      <c r="FO111" s="47"/>
      <c r="FP111" s="47"/>
      <c r="FQ111" s="47"/>
      <c r="FR111" s="47"/>
      <c r="FS111" s="47"/>
      <c r="FT111" s="47"/>
      <c r="FU111" s="47"/>
      <c r="FV111" s="47"/>
      <c r="FW111" s="47"/>
      <c r="FX111" s="47"/>
      <c r="FY111" s="47"/>
      <c r="FZ111" s="48"/>
      <c r="GA111" s="48"/>
      <c r="GB111" s="48"/>
      <c r="GC111" s="48"/>
      <c r="GD111" s="48"/>
      <c r="GE111" s="48"/>
      <c r="GF111" s="48"/>
      <c r="GG111" s="48"/>
      <c r="GH111" s="48"/>
      <c r="GI111" s="53"/>
      <c r="GJ111" s="53"/>
      <c r="GK111" s="53"/>
      <c r="GL111" s="53"/>
      <c r="GM111" s="53"/>
      <c r="GN111" s="53"/>
      <c r="GO111" s="53"/>
      <c r="GP111" s="53"/>
      <c r="GQ111" s="53"/>
      <c r="GR111" s="53"/>
      <c r="GS111" s="53"/>
      <c r="GT111" s="53"/>
      <c r="GU111" s="53"/>
      <c r="GV111" s="53"/>
      <c r="GW111" s="53"/>
      <c r="GX111" s="53"/>
      <c r="GY111" s="53"/>
      <c r="GZ111" s="6"/>
      <c r="HA111" s="6"/>
      <c r="HB111" s="6"/>
    </row>
    <row r="112" spans="2:210" s="1" customFormat="1" x14ac:dyDescent="0.75">
      <c r="B112" s="33"/>
      <c r="C112" s="33"/>
      <c r="D112" s="261"/>
      <c r="E112" s="261"/>
      <c r="F112" s="261"/>
      <c r="G112" s="261"/>
      <c r="H112" s="261"/>
      <c r="I112" s="261"/>
      <c r="J112" s="261"/>
      <c r="K112" s="261"/>
      <c r="L112" s="261"/>
      <c r="M112" s="261"/>
      <c r="N112" s="261"/>
      <c r="O112" s="261"/>
      <c r="P112" s="261"/>
      <c r="Q112" s="261"/>
      <c r="R112" s="261"/>
      <c r="S112" s="261"/>
      <c r="T112" s="261"/>
      <c r="U112" s="235"/>
      <c r="V112" s="235"/>
      <c r="W112" s="235"/>
      <c r="X112" s="235"/>
      <c r="Y112" s="235"/>
      <c r="Z112" s="235"/>
      <c r="AA112" s="235"/>
      <c r="AB112" s="235"/>
      <c r="AC112" s="235"/>
      <c r="AD112" s="235"/>
      <c r="AE112" s="235"/>
      <c r="AF112" s="235"/>
      <c r="AG112" s="235"/>
      <c r="AH112" s="235"/>
      <c r="AI112" s="235"/>
      <c r="AJ112" s="235"/>
      <c r="AK112" s="235"/>
      <c r="AL112" s="235"/>
      <c r="AM112" s="235"/>
      <c r="AN112" s="235"/>
      <c r="AO112" s="235"/>
      <c r="AP112" s="235"/>
      <c r="AQ112" s="235"/>
      <c r="AR112" s="235"/>
      <c r="AS112" s="235"/>
      <c r="AT112" s="235"/>
      <c r="AU112" s="235"/>
      <c r="AV112" s="235"/>
      <c r="AW112" s="235"/>
      <c r="AX112" s="235"/>
      <c r="AY112" s="235"/>
      <c r="AZ112" s="235"/>
      <c r="BA112" s="235"/>
      <c r="BB112" s="235"/>
      <c r="BC112" s="235"/>
      <c r="BD112" s="235"/>
      <c r="BE112" s="235"/>
      <c r="BF112" s="235"/>
      <c r="BG112" s="235"/>
      <c r="BH112" s="235"/>
      <c r="BI112" s="235"/>
      <c r="BJ112" s="235"/>
      <c r="BK112" s="235"/>
      <c r="BL112" s="235"/>
      <c r="BM112" s="235"/>
      <c r="BN112" s="235"/>
      <c r="BO112" s="235"/>
      <c r="BP112" s="235"/>
      <c r="BQ112" s="235"/>
      <c r="BR112" s="235"/>
      <c r="BS112" s="235"/>
      <c r="BT112" s="235"/>
      <c r="BU112" s="235"/>
      <c r="BV112" s="235"/>
      <c r="BW112" s="235"/>
      <c r="BX112" s="235"/>
      <c r="BY112" s="235"/>
      <c r="BZ112" s="235"/>
      <c r="CA112" s="235"/>
      <c r="CB112" s="235"/>
      <c r="CC112" s="235"/>
      <c r="CD112" s="235"/>
      <c r="CE112" s="235"/>
      <c r="CF112" s="235"/>
      <c r="CG112" s="235"/>
      <c r="CH112" s="235"/>
      <c r="CI112" s="235"/>
      <c r="CJ112" s="235"/>
      <c r="CK112" s="235"/>
      <c r="CL112" s="235"/>
      <c r="CM112" s="235"/>
      <c r="CN112" s="235"/>
      <c r="CO112" s="235"/>
      <c r="CP112" s="235"/>
      <c r="CQ112" s="235"/>
      <c r="CR112" s="235"/>
      <c r="CS112" s="235"/>
      <c r="CT112" s="235"/>
      <c r="CU112" s="235"/>
      <c r="CV112" s="235"/>
      <c r="CW112" s="235"/>
      <c r="CX112" s="235"/>
      <c r="CY112" s="235"/>
      <c r="CZ112" s="235"/>
      <c r="DA112" s="235"/>
      <c r="DB112" s="235"/>
      <c r="DC112" s="235"/>
      <c r="DD112" s="235"/>
      <c r="DE112" s="235"/>
      <c r="DF112" s="235"/>
      <c r="DG112" s="235"/>
      <c r="DH112" s="235"/>
      <c r="DI112" s="235"/>
      <c r="DJ112" s="235"/>
      <c r="DK112" s="235"/>
      <c r="DL112" s="235"/>
      <c r="DM112" s="235"/>
      <c r="DN112" s="235"/>
      <c r="DO112" s="235"/>
      <c r="DP112" s="235"/>
      <c r="DQ112" s="235"/>
      <c r="DR112" s="235"/>
      <c r="DS112" s="235"/>
      <c r="DT112" s="235"/>
      <c r="DU112" s="235"/>
      <c r="DV112" s="235"/>
      <c r="DW112" s="235"/>
      <c r="DX112" s="235"/>
      <c r="DY112" s="235"/>
      <c r="DZ112" s="235"/>
      <c r="EA112" s="235"/>
      <c r="EB112" s="235"/>
      <c r="EC112" s="235"/>
      <c r="ED112" s="235"/>
      <c r="EE112" s="235"/>
      <c r="EF112" s="235"/>
      <c r="EG112" s="235"/>
      <c r="EH112" s="235"/>
      <c r="EI112" s="235"/>
      <c r="EJ112" s="235"/>
      <c r="EK112" s="235"/>
      <c r="EL112" s="235"/>
      <c r="EM112" s="235"/>
      <c r="EN112" s="235"/>
      <c r="EO112" s="235"/>
      <c r="EP112" s="235"/>
      <c r="EQ112" s="235"/>
      <c r="ER112" s="235"/>
      <c r="ES112" s="235"/>
      <c r="ET112" s="235"/>
      <c r="EU112" s="235"/>
      <c r="EV112" s="235"/>
      <c r="EW112" s="235"/>
      <c r="EX112" s="235"/>
      <c r="EY112" s="235"/>
      <c r="EZ112" s="235"/>
      <c r="FA112" s="235"/>
      <c r="FB112" s="235"/>
      <c r="FC112" s="235"/>
      <c r="FD112" s="235"/>
      <c r="FE112" s="116"/>
      <c r="FF112" s="116"/>
      <c r="FG112" s="47"/>
      <c r="FH112" s="47"/>
      <c r="FI112" s="47"/>
      <c r="FJ112" s="47"/>
      <c r="FK112" s="47"/>
      <c r="FL112" s="47"/>
      <c r="FM112" s="47"/>
      <c r="FN112" s="47"/>
      <c r="FO112" s="47"/>
      <c r="FP112" s="47"/>
      <c r="FQ112" s="47"/>
      <c r="FR112" s="47"/>
      <c r="FS112" s="47"/>
      <c r="FT112" s="47"/>
      <c r="FU112" s="47"/>
      <c r="FV112" s="47"/>
      <c r="FW112" s="47"/>
      <c r="FX112" s="47"/>
      <c r="FY112" s="47"/>
      <c r="FZ112" s="48"/>
      <c r="GA112" s="48"/>
      <c r="GB112" s="48"/>
      <c r="GC112" s="48"/>
      <c r="GD112" s="48"/>
      <c r="GE112" s="48"/>
      <c r="GF112" s="48"/>
      <c r="GG112" s="48"/>
      <c r="GH112" s="48"/>
      <c r="GI112" s="53"/>
      <c r="GJ112" s="53"/>
      <c r="GK112" s="53"/>
      <c r="GL112" s="53"/>
      <c r="GM112" s="53"/>
      <c r="GN112" s="53"/>
      <c r="GO112" s="53"/>
      <c r="GP112" s="53"/>
      <c r="GQ112" s="53"/>
      <c r="GR112" s="53"/>
      <c r="GS112" s="53"/>
      <c r="GT112" s="53"/>
      <c r="GU112" s="53"/>
      <c r="GV112" s="53"/>
      <c r="GW112" s="53"/>
      <c r="GX112" s="53"/>
      <c r="GY112" s="53"/>
      <c r="GZ112" s="6"/>
      <c r="HA112" s="6"/>
      <c r="HB112" s="6"/>
    </row>
    <row r="113" spans="2:210" s="1" customFormat="1" x14ac:dyDescent="0.75">
      <c r="B113" s="33"/>
      <c r="C113" s="33"/>
      <c r="D113" s="261"/>
      <c r="E113" s="261"/>
      <c r="F113" s="261"/>
      <c r="G113" s="261"/>
      <c r="H113" s="261"/>
      <c r="I113" s="261"/>
      <c r="J113" s="261"/>
      <c r="K113" s="261"/>
      <c r="L113" s="261"/>
      <c r="M113" s="261"/>
      <c r="N113" s="261"/>
      <c r="O113" s="261"/>
      <c r="P113" s="261"/>
      <c r="Q113" s="261"/>
      <c r="R113" s="261"/>
      <c r="S113" s="261"/>
      <c r="T113" s="261"/>
      <c r="U113" s="235"/>
      <c r="V113" s="235"/>
      <c r="W113" s="235"/>
      <c r="X113" s="235"/>
      <c r="Y113" s="235"/>
      <c r="Z113" s="235"/>
      <c r="AA113" s="235"/>
      <c r="AB113" s="235"/>
      <c r="AC113" s="235"/>
      <c r="AD113" s="235"/>
      <c r="AE113" s="235"/>
      <c r="AF113" s="235"/>
      <c r="AG113" s="235"/>
      <c r="AH113" s="235"/>
      <c r="AI113" s="235"/>
      <c r="AJ113" s="235"/>
      <c r="AK113" s="235"/>
      <c r="AL113" s="235"/>
      <c r="AM113" s="235"/>
      <c r="AN113" s="235"/>
      <c r="AO113" s="235"/>
      <c r="AP113" s="235"/>
      <c r="AQ113" s="235"/>
      <c r="AR113" s="235"/>
      <c r="AS113" s="235"/>
      <c r="AT113" s="235"/>
      <c r="AU113" s="235"/>
      <c r="AV113" s="235"/>
      <c r="AW113" s="235"/>
      <c r="AX113" s="235"/>
      <c r="AY113" s="235"/>
      <c r="AZ113" s="235"/>
      <c r="BA113" s="235"/>
      <c r="BB113" s="235"/>
      <c r="BC113" s="235"/>
      <c r="BD113" s="235"/>
      <c r="BE113" s="235"/>
      <c r="BF113" s="235"/>
      <c r="BG113" s="235"/>
      <c r="BH113" s="235"/>
      <c r="BI113" s="235"/>
      <c r="BJ113" s="235"/>
      <c r="BK113" s="235"/>
      <c r="BL113" s="235"/>
      <c r="BM113" s="235"/>
      <c r="BN113" s="235"/>
      <c r="BO113" s="235"/>
      <c r="BP113" s="235"/>
      <c r="BQ113" s="235"/>
      <c r="BR113" s="235"/>
      <c r="BS113" s="235"/>
      <c r="BT113" s="235"/>
      <c r="BU113" s="235"/>
      <c r="BV113" s="235"/>
      <c r="BW113" s="235"/>
      <c r="BX113" s="235"/>
      <c r="BY113" s="235"/>
      <c r="BZ113" s="235"/>
      <c r="CA113" s="235"/>
      <c r="CB113" s="235"/>
      <c r="CC113" s="235"/>
      <c r="CD113" s="235"/>
      <c r="CE113" s="235"/>
      <c r="CF113" s="235"/>
      <c r="CG113" s="235"/>
      <c r="CH113" s="235"/>
      <c r="CI113" s="235"/>
      <c r="CJ113" s="235"/>
      <c r="CK113" s="235"/>
      <c r="CL113" s="235"/>
      <c r="CM113" s="235"/>
      <c r="CN113" s="235"/>
      <c r="CO113" s="235"/>
      <c r="CP113" s="235"/>
      <c r="CQ113" s="235"/>
      <c r="CR113" s="235"/>
      <c r="CS113" s="235"/>
      <c r="CT113" s="235"/>
      <c r="CU113" s="235"/>
      <c r="CV113" s="235"/>
      <c r="CW113" s="235"/>
      <c r="CX113" s="235"/>
      <c r="CY113" s="235"/>
      <c r="CZ113" s="235"/>
      <c r="DA113" s="235"/>
      <c r="DB113" s="235"/>
      <c r="DC113" s="235"/>
      <c r="DD113" s="235"/>
      <c r="DE113" s="235"/>
      <c r="DF113" s="235"/>
      <c r="DG113" s="235"/>
      <c r="DH113" s="235"/>
      <c r="DI113" s="235"/>
      <c r="DJ113" s="235"/>
      <c r="DK113" s="235"/>
      <c r="DL113" s="235"/>
      <c r="DM113" s="235"/>
      <c r="DN113" s="235"/>
      <c r="DO113" s="235"/>
      <c r="DP113" s="235"/>
      <c r="DQ113" s="235"/>
      <c r="DR113" s="235"/>
      <c r="DS113" s="235"/>
      <c r="DT113" s="235"/>
      <c r="DU113" s="235"/>
      <c r="DV113" s="235"/>
      <c r="DW113" s="235"/>
      <c r="DX113" s="235"/>
      <c r="DY113" s="235"/>
      <c r="DZ113" s="235"/>
      <c r="EA113" s="235"/>
      <c r="EB113" s="235"/>
      <c r="EC113" s="235"/>
      <c r="ED113" s="235"/>
      <c r="EE113" s="235"/>
      <c r="EF113" s="235"/>
      <c r="EG113" s="235"/>
      <c r="EH113" s="235"/>
      <c r="EI113" s="235"/>
      <c r="EJ113" s="235"/>
      <c r="EK113" s="235"/>
      <c r="EL113" s="235"/>
      <c r="EM113" s="235"/>
      <c r="EN113" s="235"/>
      <c r="EO113" s="235"/>
      <c r="EP113" s="235"/>
      <c r="EQ113" s="235"/>
      <c r="ER113" s="235"/>
      <c r="ES113" s="235"/>
      <c r="ET113" s="235"/>
      <c r="EU113" s="235"/>
      <c r="EV113" s="235"/>
      <c r="EW113" s="235"/>
      <c r="EX113" s="235"/>
      <c r="EY113" s="235"/>
      <c r="EZ113" s="235"/>
      <c r="FA113" s="235"/>
      <c r="FB113" s="235"/>
      <c r="FC113" s="235"/>
      <c r="FD113" s="235"/>
      <c r="FE113" s="116"/>
      <c r="FF113" s="116"/>
      <c r="FG113" s="47"/>
      <c r="FH113" s="47"/>
      <c r="FI113" s="47"/>
      <c r="FJ113" s="47"/>
      <c r="FK113" s="47"/>
      <c r="FL113" s="47"/>
      <c r="FM113" s="47"/>
      <c r="FN113" s="47"/>
      <c r="FO113" s="47"/>
      <c r="FP113" s="47"/>
      <c r="FQ113" s="47"/>
      <c r="FR113" s="47"/>
      <c r="FS113" s="47"/>
      <c r="FT113" s="47"/>
      <c r="FU113" s="47"/>
      <c r="FV113" s="47"/>
      <c r="FW113" s="47"/>
      <c r="FX113" s="47"/>
      <c r="FY113" s="47"/>
      <c r="FZ113" s="48"/>
      <c r="GA113" s="48"/>
      <c r="GB113" s="48"/>
      <c r="GC113" s="48"/>
      <c r="GD113" s="48"/>
      <c r="GE113" s="48"/>
      <c r="GF113" s="48"/>
      <c r="GG113" s="48"/>
      <c r="GH113" s="48"/>
      <c r="GI113" s="53"/>
      <c r="GJ113" s="53"/>
      <c r="GK113" s="53"/>
      <c r="GL113" s="53"/>
      <c r="GM113" s="53"/>
      <c r="GN113" s="53"/>
      <c r="GO113" s="53"/>
      <c r="GP113" s="53"/>
      <c r="GQ113" s="53"/>
      <c r="GR113" s="53"/>
      <c r="GS113" s="53"/>
      <c r="GT113" s="53"/>
      <c r="GU113" s="53"/>
      <c r="GV113" s="53"/>
      <c r="GW113" s="53"/>
      <c r="GX113" s="53"/>
      <c r="GY113" s="53"/>
      <c r="GZ113" s="6"/>
      <c r="HA113" s="6"/>
      <c r="HB113" s="6"/>
    </row>
    <row r="114" spans="2:210" s="1" customFormat="1" x14ac:dyDescent="0.75">
      <c r="B114" s="33"/>
      <c r="C114" s="33"/>
      <c r="D114" s="261"/>
      <c r="E114" s="261"/>
      <c r="F114" s="261"/>
      <c r="G114" s="261"/>
      <c r="H114" s="261"/>
      <c r="I114" s="261"/>
      <c r="J114" s="261"/>
      <c r="K114" s="261"/>
      <c r="L114" s="261"/>
      <c r="M114" s="261"/>
      <c r="N114" s="261"/>
      <c r="O114" s="261"/>
      <c r="P114" s="261"/>
      <c r="Q114" s="261"/>
      <c r="R114" s="261"/>
      <c r="S114" s="261"/>
      <c r="T114" s="261"/>
      <c r="U114" s="235"/>
      <c r="V114" s="235"/>
      <c r="W114" s="235"/>
      <c r="X114" s="235"/>
      <c r="Y114" s="235"/>
      <c r="Z114" s="235"/>
      <c r="AA114" s="235"/>
      <c r="AB114" s="235"/>
      <c r="AC114" s="235"/>
      <c r="AD114" s="235"/>
      <c r="AE114" s="235"/>
      <c r="AF114" s="235"/>
      <c r="AG114" s="235"/>
      <c r="AH114" s="235"/>
      <c r="AI114" s="235"/>
      <c r="AJ114" s="235"/>
      <c r="AK114" s="235"/>
      <c r="AL114" s="235"/>
      <c r="AM114" s="235"/>
      <c r="AN114" s="235"/>
      <c r="AO114" s="235"/>
      <c r="AP114" s="235"/>
      <c r="AQ114" s="235"/>
      <c r="AR114" s="235"/>
      <c r="AS114" s="235"/>
      <c r="AT114" s="235"/>
      <c r="AU114" s="235"/>
      <c r="AV114" s="235"/>
      <c r="AW114" s="235"/>
      <c r="AX114" s="235"/>
      <c r="AY114" s="235"/>
      <c r="AZ114" s="235"/>
      <c r="BA114" s="235"/>
      <c r="BB114" s="235"/>
      <c r="BC114" s="235"/>
      <c r="BD114" s="235"/>
      <c r="BE114" s="235"/>
      <c r="BF114" s="235"/>
      <c r="BG114" s="235"/>
      <c r="BH114" s="235"/>
      <c r="BI114" s="235"/>
      <c r="BJ114" s="235"/>
      <c r="BK114" s="235"/>
      <c r="BL114" s="235"/>
      <c r="BM114" s="235"/>
      <c r="BN114" s="235"/>
      <c r="BO114" s="235"/>
      <c r="BP114" s="235"/>
      <c r="BQ114" s="235"/>
      <c r="BR114" s="235"/>
      <c r="BS114" s="235"/>
      <c r="BT114" s="235"/>
      <c r="BU114" s="235"/>
      <c r="BV114" s="235"/>
      <c r="BW114" s="235"/>
      <c r="BX114" s="235"/>
      <c r="BY114" s="235"/>
      <c r="BZ114" s="235"/>
      <c r="CA114" s="235"/>
      <c r="CB114" s="235"/>
      <c r="CC114" s="235"/>
      <c r="CD114" s="235"/>
      <c r="CE114" s="235"/>
      <c r="CF114" s="235"/>
      <c r="CG114" s="235"/>
      <c r="CH114" s="235"/>
      <c r="CI114" s="235"/>
      <c r="CJ114" s="235"/>
      <c r="CK114" s="235"/>
      <c r="CL114" s="235"/>
      <c r="CM114" s="235"/>
      <c r="CN114" s="235"/>
      <c r="CO114" s="235"/>
      <c r="CP114" s="235"/>
      <c r="CQ114" s="235"/>
      <c r="CR114" s="235"/>
      <c r="CS114" s="235"/>
      <c r="CT114" s="235"/>
      <c r="CU114" s="235"/>
      <c r="CV114" s="235"/>
      <c r="CW114" s="235"/>
      <c r="CX114" s="235"/>
      <c r="CY114" s="235"/>
      <c r="CZ114" s="235"/>
      <c r="DA114" s="235"/>
      <c r="DB114" s="235"/>
      <c r="DC114" s="235"/>
      <c r="DD114" s="235"/>
      <c r="DE114" s="235"/>
      <c r="DF114" s="235"/>
      <c r="DG114" s="235"/>
      <c r="DH114" s="235"/>
      <c r="DI114" s="235"/>
      <c r="DJ114" s="235"/>
      <c r="DK114" s="235"/>
      <c r="DL114" s="235"/>
      <c r="DM114" s="235"/>
      <c r="DN114" s="235"/>
      <c r="DO114" s="235"/>
      <c r="DP114" s="235"/>
      <c r="DQ114" s="235"/>
      <c r="DR114" s="235"/>
      <c r="DS114" s="235"/>
      <c r="DT114" s="235"/>
      <c r="DU114" s="235"/>
      <c r="DV114" s="235"/>
      <c r="DW114" s="235"/>
      <c r="DX114" s="235"/>
      <c r="DY114" s="235"/>
      <c r="DZ114" s="235"/>
      <c r="EA114" s="235"/>
      <c r="EB114" s="235"/>
      <c r="EC114" s="235"/>
      <c r="ED114" s="235"/>
      <c r="EE114" s="235"/>
      <c r="EF114" s="235"/>
      <c r="EG114" s="235"/>
      <c r="EH114" s="235"/>
      <c r="EI114" s="235"/>
      <c r="EJ114" s="235"/>
      <c r="EK114" s="235"/>
      <c r="EL114" s="235"/>
      <c r="EM114" s="235"/>
      <c r="EN114" s="235"/>
      <c r="EO114" s="235"/>
      <c r="EP114" s="235"/>
      <c r="EQ114" s="235"/>
      <c r="ER114" s="235"/>
      <c r="ES114" s="235"/>
      <c r="ET114" s="235"/>
      <c r="EU114" s="235"/>
      <c r="EV114" s="235"/>
      <c r="EW114" s="235"/>
      <c r="EX114" s="235"/>
      <c r="EY114" s="235"/>
      <c r="EZ114" s="235"/>
      <c r="FA114" s="235"/>
      <c r="FB114" s="235"/>
      <c r="FC114" s="235"/>
      <c r="FD114" s="235"/>
      <c r="FE114" s="116"/>
      <c r="FF114" s="116"/>
      <c r="FG114" s="47"/>
      <c r="FH114" s="47"/>
      <c r="FI114" s="47"/>
      <c r="FJ114" s="47"/>
      <c r="FK114" s="47"/>
      <c r="FL114" s="47"/>
      <c r="FM114" s="47"/>
      <c r="FN114" s="47"/>
      <c r="FO114" s="47"/>
      <c r="FP114" s="47"/>
      <c r="FQ114" s="47"/>
      <c r="FR114" s="47"/>
      <c r="FS114" s="47"/>
      <c r="FT114" s="47"/>
      <c r="FU114" s="47"/>
      <c r="FV114" s="47"/>
      <c r="FW114" s="47"/>
      <c r="FX114" s="47"/>
      <c r="FY114" s="47"/>
      <c r="FZ114" s="48"/>
      <c r="GA114" s="48"/>
      <c r="GB114" s="48"/>
      <c r="GC114" s="48"/>
      <c r="GD114" s="48"/>
      <c r="GE114" s="48"/>
      <c r="GF114" s="48"/>
      <c r="GG114" s="48"/>
      <c r="GH114" s="48"/>
      <c r="GI114" s="53"/>
      <c r="GJ114" s="53"/>
      <c r="GK114" s="53"/>
      <c r="GL114" s="53"/>
      <c r="GM114" s="53"/>
      <c r="GN114" s="53"/>
      <c r="GO114" s="53"/>
      <c r="GP114" s="53"/>
      <c r="GQ114" s="53"/>
      <c r="GR114" s="53"/>
      <c r="GS114" s="53"/>
      <c r="GT114" s="53"/>
      <c r="GU114" s="53"/>
      <c r="GV114" s="53"/>
      <c r="GW114" s="53"/>
      <c r="GX114" s="53"/>
      <c r="GY114" s="53"/>
      <c r="GZ114" s="6"/>
      <c r="HA114" s="6"/>
      <c r="HB114" s="6"/>
    </row>
    <row r="115" spans="2:210" s="1" customFormat="1" x14ac:dyDescent="0.75">
      <c r="B115" s="33"/>
      <c r="C115" s="33"/>
      <c r="D115" s="261"/>
      <c r="E115" s="261"/>
      <c r="F115" s="261"/>
      <c r="G115" s="261"/>
      <c r="H115" s="261"/>
      <c r="I115" s="261"/>
      <c r="J115" s="261"/>
      <c r="K115" s="261"/>
      <c r="L115" s="261"/>
      <c r="M115" s="261"/>
      <c r="N115" s="261"/>
      <c r="O115" s="261"/>
      <c r="P115" s="261"/>
      <c r="Q115" s="261"/>
      <c r="R115" s="261"/>
      <c r="S115" s="261"/>
      <c r="T115" s="261"/>
      <c r="U115" s="235"/>
      <c r="V115" s="235"/>
      <c r="W115" s="235"/>
      <c r="X115" s="235"/>
      <c r="Y115" s="235"/>
      <c r="Z115" s="235"/>
      <c r="AA115" s="235"/>
      <c r="AB115" s="235"/>
      <c r="AC115" s="235"/>
      <c r="AD115" s="235"/>
      <c r="AE115" s="235"/>
      <c r="AF115" s="235"/>
      <c r="AG115" s="235"/>
      <c r="AH115" s="235"/>
      <c r="AI115" s="235"/>
      <c r="AJ115" s="235"/>
      <c r="AK115" s="235"/>
      <c r="AL115" s="235"/>
      <c r="AM115" s="235"/>
      <c r="AN115" s="235"/>
      <c r="AO115" s="235"/>
      <c r="AP115" s="235"/>
      <c r="AQ115" s="235"/>
      <c r="AR115" s="235"/>
      <c r="AS115" s="235"/>
      <c r="AT115" s="235"/>
      <c r="AU115" s="235"/>
      <c r="AV115" s="235"/>
      <c r="AW115" s="235"/>
      <c r="AX115" s="235"/>
      <c r="AY115" s="235"/>
      <c r="AZ115" s="235"/>
      <c r="BA115" s="235"/>
      <c r="BB115" s="235"/>
      <c r="BC115" s="235"/>
      <c r="BD115" s="235"/>
      <c r="BE115" s="235"/>
      <c r="BF115" s="235"/>
      <c r="BG115" s="235"/>
      <c r="BH115" s="235"/>
      <c r="BI115" s="235"/>
      <c r="BJ115" s="235"/>
      <c r="BK115" s="235"/>
      <c r="BL115" s="235"/>
      <c r="BM115" s="235"/>
      <c r="BN115" s="235"/>
      <c r="BO115" s="235"/>
      <c r="BP115" s="235"/>
      <c r="BQ115" s="235"/>
      <c r="BR115" s="235"/>
      <c r="BS115" s="235"/>
      <c r="BT115" s="235"/>
      <c r="BU115" s="235"/>
      <c r="BV115" s="235"/>
      <c r="BW115" s="235"/>
      <c r="BX115" s="235"/>
      <c r="BY115" s="235"/>
      <c r="BZ115" s="235"/>
      <c r="CA115" s="235"/>
      <c r="CB115" s="235"/>
      <c r="CC115" s="235"/>
      <c r="CD115" s="235"/>
      <c r="CE115" s="235"/>
      <c r="CF115" s="235"/>
      <c r="CG115" s="235"/>
      <c r="CH115" s="235"/>
      <c r="CI115" s="235"/>
      <c r="CJ115" s="235"/>
      <c r="CK115" s="235"/>
      <c r="CL115" s="235"/>
      <c r="CM115" s="235"/>
      <c r="CN115" s="235"/>
      <c r="CO115" s="235"/>
      <c r="CP115" s="235"/>
      <c r="CQ115" s="235"/>
      <c r="CR115" s="235"/>
      <c r="CS115" s="235"/>
      <c r="CT115" s="235"/>
      <c r="CU115" s="235"/>
      <c r="CV115" s="235"/>
      <c r="CW115" s="235"/>
      <c r="CX115" s="235"/>
      <c r="CY115" s="235"/>
      <c r="CZ115" s="235"/>
      <c r="DA115" s="235"/>
      <c r="DB115" s="235"/>
      <c r="DC115" s="235"/>
      <c r="DD115" s="235"/>
      <c r="DE115" s="235"/>
      <c r="DF115" s="235"/>
      <c r="DG115" s="235"/>
      <c r="DH115" s="235"/>
      <c r="DI115" s="235"/>
      <c r="DJ115" s="235"/>
      <c r="DK115" s="235"/>
      <c r="DL115" s="235"/>
      <c r="DM115" s="235"/>
      <c r="DN115" s="235"/>
      <c r="DO115" s="235"/>
      <c r="DP115" s="235"/>
      <c r="DQ115" s="235"/>
      <c r="DR115" s="235"/>
      <c r="DS115" s="235"/>
      <c r="DT115" s="235"/>
      <c r="DU115" s="235"/>
      <c r="DV115" s="235"/>
      <c r="DW115" s="235"/>
      <c r="DX115" s="235"/>
      <c r="DY115" s="235"/>
      <c r="DZ115" s="235"/>
      <c r="EA115" s="235"/>
      <c r="EB115" s="235"/>
      <c r="EC115" s="235"/>
      <c r="ED115" s="235"/>
      <c r="EE115" s="235"/>
      <c r="EF115" s="235"/>
      <c r="EG115" s="235"/>
      <c r="EH115" s="235"/>
      <c r="EI115" s="235"/>
      <c r="EJ115" s="235"/>
      <c r="EK115" s="235"/>
      <c r="EL115" s="235"/>
      <c r="EM115" s="235"/>
      <c r="EN115" s="235"/>
      <c r="EO115" s="235"/>
      <c r="EP115" s="235"/>
      <c r="EQ115" s="235"/>
      <c r="ER115" s="235"/>
      <c r="ES115" s="235"/>
      <c r="ET115" s="235"/>
      <c r="EU115" s="235"/>
      <c r="EV115" s="235"/>
      <c r="EW115" s="235"/>
      <c r="EX115" s="235"/>
      <c r="EY115" s="235"/>
      <c r="EZ115" s="235"/>
      <c r="FA115" s="235"/>
      <c r="FB115" s="235"/>
      <c r="FC115" s="235"/>
      <c r="FD115" s="235"/>
      <c r="FE115" s="116"/>
      <c r="FF115" s="116"/>
      <c r="FG115" s="47"/>
      <c r="FH115" s="47"/>
      <c r="FI115" s="47"/>
      <c r="FJ115" s="47"/>
      <c r="FK115" s="47"/>
      <c r="FL115" s="47"/>
      <c r="FM115" s="47"/>
      <c r="FN115" s="47"/>
      <c r="FO115" s="47"/>
      <c r="FP115" s="47"/>
      <c r="FQ115" s="47"/>
      <c r="FR115" s="47"/>
      <c r="FS115" s="47"/>
      <c r="FT115" s="47"/>
      <c r="FU115" s="47"/>
      <c r="FV115" s="47"/>
      <c r="FW115" s="47"/>
      <c r="FX115" s="47"/>
      <c r="FY115" s="47"/>
      <c r="FZ115" s="48"/>
      <c r="GA115" s="48"/>
      <c r="GB115" s="48"/>
      <c r="GC115" s="48"/>
      <c r="GD115" s="48"/>
      <c r="GE115" s="48"/>
      <c r="GF115" s="48"/>
      <c r="GG115" s="48"/>
      <c r="GH115" s="48"/>
      <c r="GI115" s="53"/>
      <c r="GJ115" s="53"/>
      <c r="GK115" s="53"/>
      <c r="GL115" s="53"/>
      <c r="GM115" s="53"/>
      <c r="GN115" s="53"/>
      <c r="GO115" s="53"/>
      <c r="GP115" s="53"/>
      <c r="GQ115" s="53"/>
      <c r="GR115" s="53"/>
      <c r="GS115" s="53"/>
      <c r="GT115" s="53"/>
      <c r="GU115" s="53"/>
      <c r="GV115" s="53"/>
      <c r="GW115" s="53"/>
      <c r="GX115" s="53"/>
      <c r="GY115" s="53"/>
      <c r="GZ115" s="6"/>
      <c r="HA115" s="6"/>
      <c r="HB115" s="6"/>
    </row>
    <row r="116" spans="2:210" s="1" customFormat="1" x14ac:dyDescent="0.75">
      <c r="B116" s="33"/>
      <c r="C116" s="33"/>
      <c r="D116" s="261"/>
      <c r="E116" s="261"/>
      <c r="F116" s="261"/>
      <c r="G116" s="261"/>
      <c r="H116" s="261"/>
      <c r="I116" s="261"/>
      <c r="J116" s="261"/>
      <c r="K116" s="261"/>
      <c r="L116" s="261"/>
      <c r="M116" s="261"/>
      <c r="N116" s="261"/>
      <c r="O116" s="261"/>
      <c r="P116" s="261"/>
      <c r="Q116" s="261"/>
      <c r="R116" s="261"/>
      <c r="S116" s="261"/>
      <c r="T116" s="261"/>
      <c r="U116" s="235"/>
      <c r="V116" s="235"/>
      <c r="W116" s="235"/>
      <c r="X116" s="235"/>
      <c r="Y116" s="235"/>
      <c r="Z116" s="235"/>
      <c r="AA116" s="235"/>
      <c r="AB116" s="235"/>
      <c r="AC116" s="235"/>
      <c r="AD116" s="235"/>
      <c r="AE116" s="235"/>
      <c r="AF116" s="235"/>
      <c r="AG116" s="235"/>
      <c r="AH116" s="235"/>
      <c r="AI116" s="235"/>
      <c r="AJ116" s="235"/>
      <c r="AK116" s="235"/>
      <c r="AL116" s="235"/>
      <c r="AM116" s="235"/>
      <c r="AN116" s="235"/>
      <c r="AO116" s="235"/>
      <c r="AP116" s="235"/>
      <c r="AQ116" s="235"/>
      <c r="AR116" s="235"/>
      <c r="AS116" s="235"/>
      <c r="AT116" s="235"/>
      <c r="AU116" s="235"/>
      <c r="AV116" s="235"/>
      <c r="AW116" s="235"/>
      <c r="AX116" s="235"/>
      <c r="AY116" s="235"/>
      <c r="AZ116" s="235"/>
      <c r="BA116" s="235"/>
      <c r="BB116" s="235"/>
      <c r="BC116" s="235"/>
      <c r="BD116" s="235"/>
      <c r="BE116" s="235"/>
      <c r="BF116" s="235"/>
      <c r="BG116" s="235"/>
      <c r="BH116" s="235"/>
      <c r="BI116" s="235"/>
      <c r="BJ116" s="235"/>
      <c r="BK116" s="235"/>
      <c r="BL116" s="235"/>
      <c r="BM116" s="235"/>
      <c r="BN116" s="235"/>
      <c r="BO116" s="235"/>
      <c r="BP116" s="235"/>
      <c r="BQ116" s="235"/>
      <c r="BR116" s="235"/>
      <c r="BS116" s="235"/>
      <c r="BT116" s="235"/>
      <c r="BU116" s="235"/>
      <c r="BV116" s="235"/>
      <c r="BW116" s="235"/>
      <c r="BX116" s="235"/>
      <c r="BY116" s="235"/>
      <c r="BZ116" s="235"/>
      <c r="CA116" s="235"/>
      <c r="CB116" s="235"/>
      <c r="CC116" s="235"/>
      <c r="CD116" s="235"/>
      <c r="CE116" s="235"/>
      <c r="CF116" s="235"/>
      <c r="CG116" s="235"/>
      <c r="CH116" s="235"/>
      <c r="CI116" s="235"/>
      <c r="CJ116" s="235"/>
      <c r="CK116" s="235"/>
      <c r="CL116" s="235"/>
      <c r="CM116" s="235"/>
      <c r="CN116" s="235"/>
      <c r="CO116" s="235"/>
      <c r="CP116" s="235"/>
      <c r="CQ116" s="235"/>
      <c r="CR116" s="235"/>
      <c r="CS116" s="235"/>
      <c r="CT116" s="235"/>
      <c r="CU116" s="235"/>
      <c r="CV116" s="235"/>
      <c r="CW116" s="235"/>
      <c r="CX116" s="235"/>
      <c r="CY116" s="235"/>
      <c r="CZ116" s="235"/>
      <c r="DA116" s="235"/>
      <c r="DB116" s="235"/>
      <c r="DC116" s="235"/>
      <c r="DD116" s="235"/>
      <c r="DE116" s="235"/>
      <c r="DF116" s="235"/>
      <c r="DG116" s="235"/>
      <c r="DH116" s="235"/>
      <c r="DI116" s="235"/>
      <c r="DJ116" s="235"/>
      <c r="DK116" s="235"/>
      <c r="DL116" s="235"/>
      <c r="DM116" s="235"/>
      <c r="DN116" s="235"/>
      <c r="DO116" s="235"/>
      <c r="DP116" s="235"/>
      <c r="DQ116" s="235"/>
      <c r="DR116" s="235"/>
      <c r="DS116" s="235"/>
      <c r="DT116" s="235"/>
      <c r="DU116" s="235"/>
      <c r="DV116" s="235"/>
      <c r="DW116" s="235"/>
      <c r="DX116" s="235"/>
      <c r="DY116" s="235"/>
      <c r="DZ116" s="235"/>
      <c r="EA116" s="235"/>
      <c r="EB116" s="235"/>
      <c r="EC116" s="235"/>
      <c r="ED116" s="235"/>
      <c r="EE116" s="235"/>
      <c r="EF116" s="235"/>
      <c r="EG116" s="235"/>
      <c r="EH116" s="235"/>
      <c r="EI116" s="235"/>
      <c r="EJ116" s="235"/>
      <c r="EK116" s="235"/>
      <c r="EL116" s="235"/>
      <c r="EM116" s="235"/>
      <c r="EN116" s="235"/>
      <c r="EO116" s="235"/>
      <c r="EP116" s="235"/>
      <c r="EQ116" s="235"/>
      <c r="ER116" s="235"/>
      <c r="ES116" s="235"/>
      <c r="ET116" s="235"/>
      <c r="EU116" s="235"/>
      <c r="EV116" s="235"/>
      <c r="EW116" s="235"/>
      <c r="EX116" s="235"/>
      <c r="EY116" s="235"/>
      <c r="EZ116" s="235"/>
      <c r="FA116" s="235"/>
      <c r="FB116" s="235"/>
      <c r="FC116" s="235"/>
      <c r="FD116" s="235"/>
      <c r="FE116" s="116"/>
      <c r="FF116" s="116"/>
      <c r="FG116" s="47"/>
      <c r="FH116" s="47"/>
      <c r="FI116" s="47"/>
      <c r="FJ116" s="47"/>
      <c r="FK116" s="47"/>
      <c r="FL116" s="47"/>
      <c r="FM116" s="47"/>
      <c r="FN116" s="47"/>
      <c r="FO116" s="47"/>
      <c r="FP116" s="47"/>
      <c r="FQ116" s="47"/>
      <c r="FR116" s="47"/>
      <c r="FS116" s="47"/>
      <c r="FT116" s="47"/>
      <c r="FU116" s="47"/>
      <c r="FV116" s="47"/>
      <c r="FW116" s="47"/>
      <c r="FX116" s="47"/>
      <c r="FY116" s="47"/>
      <c r="FZ116" s="48"/>
      <c r="GA116" s="48"/>
      <c r="GB116" s="48"/>
      <c r="GC116" s="48"/>
      <c r="GD116" s="48"/>
      <c r="GE116" s="48"/>
      <c r="GF116" s="48"/>
      <c r="GG116" s="48"/>
      <c r="GH116" s="48"/>
      <c r="GI116" s="53"/>
      <c r="GJ116" s="53"/>
      <c r="GK116" s="53"/>
      <c r="GL116" s="53"/>
      <c r="GM116" s="53"/>
      <c r="GN116" s="53"/>
      <c r="GO116" s="53"/>
      <c r="GP116" s="53"/>
      <c r="GQ116" s="53"/>
      <c r="GR116" s="53"/>
      <c r="GS116" s="53"/>
      <c r="GT116" s="53"/>
      <c r="GU116" s="53"/>
      <c r="GV116" s="53"/>
      <c r="GW116" s="53"/>
      <c r="GX116" s="53"/>
      <c r="GY116" s="53"/>
      <c r="GZ116" s="6"/>
      <c r="HA116" s="6"/>
      <c r="HB116" s="6"/>
    </row>
    <row r="117" spans="2:210" s="1" customFormat="1" x14ac:dyDescent="0.75">
      <c r="B117" s="33"/>
      <c r="C117" s="33"/>
      <c r="D117" s="261"/>
      <c r="E117" s="261"/>
      <c r="F117" s="261"/>
      <c r="G117" s="261"/>
      <c r="H117" s="261"/>
      <c r="I117" s="261"/>
      <c r="J117" s="261"/>
      <c r="K117" s="261"/>
      <c r="L117" s="261"/>
      <c r="M117" s="261"/>
      <c r="N117" s="261"/>
      <c r="O117" s="261"/>
      <c r="P117" s="261"/>
      <c r="Q117" s="261"/>
      <c r="R117" s="261"/>
      <c r="S117" s="261"/>
      <c r="T117" s="261"/>
      <c r="U117" s="235"/>
      <c r="V117" s="235"/>
      <c r="W117" s="235"/>
      <c r="X117" s="235"/>
      <c r="Y117" s="235"/>
      <c r="Z117" s="235"/>
      <c r="AA117" s="235"/>
      <c r="AB117" s="235"/>
      <c r="AC117" s="235"/>
      <c r="AD117" s="235"/>
      <c r="AE117" s="235"/>
      <c r="AF117" s="235"/>
      <c r="AG117" s="235"/>
      <c r="AH117" s="235"/>
      <c r="AI117" s="235"/>
      <c r="AJ117" s="235"/>
      <c r="AK117" s="235"/>
      <c r="AL117" s="235"/>
      <c r="AM117" s="235"/>
      <c r="AN117" s="235"/>
      <c r="AO117" s="235"/>
      <c r="AP117" s="235"/>
      <c r="AQ117" s="235"/>
      <c r="AR117" s="235"/>
      <c r="AS117" s="235"/>
      <c r="AT117" s="235"/>
      <c r="AU117" s="235"/>
      <c r="AV117" s="235"/>
      <c r="AW117" s="235"/>
      <c r="AX117" s="235"/>
      <c r="AY117" s="235"/>
      <c r="AZ117" s="235"/>
      <c r="BA117" s="235"/>
      <c r="BB117" s="235"/>
      <c r="BC117" s="235"/>
      <c r="BD117" s="235"/>
      <c r="BE117" s="235"/>
      <c r="BF117" s="235"/>
      <c r="BG117" s="235"/>
      <c r="BH117" s="235"/>
      <c r="BI117" s="235"/>
      <c r="BJ117" s="235"/>
      <c r="BK117" s="235"/>
      <c r="BL117" s="235"/>
      <c r="BM117" s="235"/>
      <c r="BN117" s="235"/>
      <c r="BO117" s="235"/>
      <c r="BP117" s="235"/>
      <c r="BQ117" s="235"/>
      <c r="BR117" s="235"/>
      <c r="BS117" s="235"/>
      <c r="BT117" s="235"/>
      <c r="BU117" s="235"/>
      <c r="BV117" s="235"/>
      <c r="BW117" s="235"/>
      <c r="BX117" s="235"/>
      <c r="BY117" s="235"/>
      <c r="BZ117" s="235"/>
      <c r="CA117" s="235"/>
      <c r="CB117" s="235"/>
      <c r="CC117" s="235"/>
      <c r="CD117" s="235"/>
      <c r="CE117" s="235"/>
      <c r="CF117" s="235"/>
      <c r="CG117" s="235"/>
      <c r="CH117" s="235"/>
      <c r="CI117" s="235"/>
      <c r="CJ117" s="235"/>
      <c r="CK117" s="235"/>
      <c r="CL117" s="235"/>
      <c r="CM117" s="235"/>
      <c r="CN117" s="235"/>
      <c r="CO117" s="235"/>
      <c r="CP117" s="235"/>
      <c r="CQ117" s="235"/>
      <c r="CR117" s="235"/>
      <c r="CS117" s="235"/>
      <c r="CT117" s="235"/>
      <c r="CU117" s="235"/>
      <c r="CV117" s="235"/>
      <c r="CW117" s="235"/>
      <c r="CX117" s="235"/>
      <c r="CY117" s="235"/>
      <c r="CZ117" s="235"/>
      <c r="DA117" s="235"/>
      <c r="DB117" s="235"/>
      <c r="DC117" s="235"/>
      <c r="DD117" s="235"/>
      <c r="DE117" s="235"/>
      <c r="DF117" s="235"/>
      <c r="DG117" s="235"/>
      <c r="DH117" s="235"/>
      <c r="DI117" s="235"/>
      <c r="DJ117" s="235"/>
      <c r="DK117" s="235"/>
      <c r="DL117" s="235"/>
      <c r="DM117" s="235"/>
      <c r="DN117" s="235"/>
      <c r="DO117" s="235"/>
      <c r="DP117" s="235"/>
      <c r="DQ117" s="235"/>
      <c r="DR117" s="235"/>
      <c r="DS117" s="235"/>
      <c r="DT117" s="235"/>
      <c r="DU117" s="235"/>
      <c r="DV117" s="235"/>
      <c r="DW117" s="235"/>
      <c r="DX117" s="235"/>
      <c r="DY117" s="235"/>
      <c r="DZ117" s="235"/>
      <c r="EA117" s="235"/>
      <c r="EB117" s="235"/>
      <c r="EC117" s="235"/>
      <c r="ED117" s="235"/>
      <c r="EE117" s="235"/>
      <c r="EF117" s="235"/>
      <c r="EG117" s="235"/>
      <c r="EH117" s="235"/>
      <c r="EI117" s="235"/>
      <c r="EJ117" s="235"/>
      <c r="EK117" s="235"/>
      <c r="EL117" s="235"/>
      <c r="EM117" s="235"/>
      <c r="EN117" s="235"/>
      <c r="EO117" s="235"/>
      <c r="EP117" s="235"/>
      <c r="EQ117" s="235"/>
      <c r="ER117" s="235"/>
      <c r="ES117" s="235"/>
      <c r="ET117" s="235"/>
      <c r="EU117" s="235"/>
      <c r="EV117" s="235"/>
      <c r="EW117" s="235"/>
      <c r="EX117" s="235"/>
      <c r="EY117" s="235"/>
      <c r="EZ117" s="235"/>
      <c r="FA117" s="235"/>
      <c r="FB117" s="235"/>
      <c r="FC117" s="235"/>
      <c r="FD117" s="235"/>
      <c r="FE117" s="116"/>
      <c r="FF117" s="116"/>
      <c r="FG117" s="47"/>
      <c r="FH117" s="47"/>
      <c r="FI117" s="47"/>
      <c r="FJ117" s="47"/>
      <c r="FK117" s="47"/>
      <c r="FL117" s="47"/>
      <c r="FM117" s="47"/>
      <c r="FN117" s="47"/>
      <c r="FO117" s="47"/>
      <c r="FP117" s="47"/>
      <c r="FQ117" s="47"/>
      <c r="FR117" s="47"/>
      <c r="FS117" s="47"/>
      <c r="FT117" s="47"/>
      <c r="FU117" s="47"/>
      <c r="FV117" s="47"/>
      <c r="FW117" s="47"/>
      <c r="FX117" s="47"/>
      <c r="FY117" s="47"/>
      <c r="FZ117" s="48"/>
      <c r="GA117" s="48"/>
      <c r="GB117" s="48"/>
      <c r="GC117" s="48"/>
      <c r="GD117" s="48"/>
      <c r="GE117" s="48"/>
      <c r="GF117" s="48"/>
      <c r="GG117" s="48"/>
      <c r="GH117" s="48"/>
      <c r="GI117" s="53"/>
      <c r="GJ117" s="53"/>
      <c r="GK117" s="53"/>
      <c r="GL117" s="53"/>
      <c r="GM117" s="53"/>
      <c r="GN117" s="53"/>
      <c r="GO117" s="53"/>
      <c r="GP117" s="53"/>
      <c r="GQ117" s="53"/>
      <c r="GR117" s="53"/>
      <c r="GS117" s="53"/>
      <c r="GT117" s="53"/>
      <c r="GU117" s="53"/>
      <c r="GV117" s="53"/>
      <c r="GW117" s="53"/>
      <c r="GX117" s="53"/>
      <c r="GY117" s="53"/>
      <c r="GZ117" s="6"/>
      <c r="HA117" s="6"/>
      <c r="HB117" s="6"/>
    </row>
    <row r="118" spans="2:210" s="1" customFormat="1" x14ac:dyDescent="0.75">
      <c r="B118" s="33"/>
      <c r="C118" s="33"/>
      <c r="D118" s="261"/>
      <c r="E118" s="261"/>
      <c r="F118" s="261"/>
      <c r="G118" s="261"/>
      <c r="H118" s="261"/>
      <c r="I118" s="261"/>
      <c r="J118" s="261"/>
      <c r="K118" s="261"/>
      <c r="L118" s="261"/>
      <c r="M118" s="261"/>
      <c r="N118" s="261"/>
      <c r="O118" s="261"/>
      <c r="P118" s="261"/>
      <c r="Q118" s="261"/>
      <c r="R118" s="261"/>
      <c r="S118" s="261"/>
      <c r="T118" s="261"/>
      <c r="U118" s="235"/>
      <c r="V118" s="235"/>
      <c r="W118" s="235"/>
      <c r="X118" s="235"/>
      <c r="Y118" s="235"/>
      <c r="Z118" s="235"/>
      <c r="AA118" s="235"/>
      <c r="AB118" s="235"/>
      <c r="AC118" s="235"/>
      <c r="AD118" s="235"/>
      <c r="AE118" s="235"/>
      <c r="AF118" s="235"/>
      <c r="AG118" s="235"/>
      <c r="AH118" s="235"/>
      <c r="AI118" s="235"/>
      <c r="AJ118" s="235"/>
      <c r="AK118" s="235"/>
      <c r="AL118" s="235"/>
      <c r="AM118" s="235"/>
      <c r="AN118" s="235"/>
      <c r="AO118" s="235"/>
      <c r="AP118" s="235"/>
      <c r="AQ118" s="235"/>
      <c r="AR118" s="235"/>
      <c r="AS118" s="235"/>
      <c r="AT118" s="235"/>
      <c r="AU118" s="235"/>
      <c r="AV118" s="235"/>
      <c r="AW118" s="235"/>
      <c r="AX118" s="235"/>
      <c r="AY118" s="235"/>
      <c r="AZ118" s="235"/>
      <c r="BA118" s="235"/>
      <c r="BB118" s="235"/>
      <c r="BC118" s="235"/>
      <c r="BD118" s="235"/>
      <c r="BE118" s="235"/>
      <c r="BF118" s="235"/>
      <c r="BG118" s="235"/>
      <c r="BH118" s="235"/>
      <c r="BI118" s="235"/>
      <c r="BJ118" s="235"/>
      <c r="BK118" s="235"/>
      <c r="BL118" s="235"/>
      <c r="BM118" s="235"/>
      <c r="BN118" s="235"/>
      <c r="BO118" s="235"/>
      <c r="BP118" s="235"/>
      <c r="BQ118" s="235"/>
      <c r="BR118" s="235"/>
      <c r="BS118" s="235"/>
      <c r="BT118" s="235"/>
      <c r="BU118" s="235"/>
      <c r="BV118" s="235"/>
      <c r="BW118" s="235"/>
      <c r="BX118" s="235"/>
      <c r="BY118" s="235"/>
      <c r="BZ118" s="235"/>
      <c r="CA118" s="235"/>
      <c r="CB118" s="235"/>
      <c r="CC118" s="235"/>
      <c r="CD118" s="235"/>
      <c r="CE118" s="235"/>
      <c r="CF118" s="235"/>
      <c r="CG118" s="235"/>
      <c r="CH118" s="235"/>
      <c r="CI118" s="235"/>
      <c r="CJ118" s="235"/>
      <c r="CK118" s="235"/>
      <c r="CL118" s="235"/>
      <c r="CM118" s="235"/>
      <c r="CN118" s="235"/>
      <c r="CO118" s="235"/>
      <c r="CP118" s="235"/>
      <c r="CQ118" s="235"/>
      <c r="CR118" s="235"/>
      <c r="CS118" s="235"/>
      <c r="CT118" s="235"/>
      <c r="CU118" s="235"/>
      <c r="CV118" s="235"/>
      <c r="CW118" s="235"/>
      <c r="CX118" s="235"/>
      <c r="CY118" s="235"/>
      <c r="CZ118" s="235"/>
      <c r="DA118" s="235"/>
      <c r="DB118" s="235"/>
      <c r="DC118" s="235"/>
      <c r="DD118" s="235"/>
      <c r="DE118" s="235"/>
      <c r="DF118" s="235"/>
      <c r="DG118" s="235"/>
      <c r="DH118" s="235"/>
      <c r="DI118" s="235"/>
      <c r="DJ118" s="235"/>
      <c r="DK118" s="235"/>
      <c r="DL118" s="235"/>
      <c r="DM118" s="235"/>
      <c r="DN118" s="235"/>
      <c r="DO118" s="235"/>
      <c r="DP118" s="235"/>
      <c r="DQ118" s="235"/>
      <c r="DR118" s="235"/>
      <c r="DS118" s="235"/>
      <c r="DT118" s="235"/>
      <c r="DU118" s="235"/>
      <c r="DV118" s="235"/>
      <c r="DW118" s="235"/>
      <c r="DX118" s="235"/>
      <c r="DY118" s="235"/>
      <c r="DZ118" s="235"/>
      <c r="EA118" s="235"/>
      <c r="EB118" s="235"/>
      <c r="EC118" s="235"/>
      <c r="ED118" s="235"/>
      <c r="EE118" s="235"/>
      <c r="EF118" s="235"/>
      <c r="EG118" s="235"/>
      <c r="EH118" s="235"/>
      <c r="EI118" s="235"/>
      <c r="EJ118" s="235"/>
      <c r="EK118" s="235"/>
      <c r="EL118" s="235"/>
      <c r="EM118" s="235"/>
      <c r="EN118" s="235"/>
      <c r="EO118" s="235"/>
      <c r="EP118" s="235"/>
      <c r="EQ118" s="235"/>
      <c r="ER118" s="235"/>
      <c r="ES118" s="235"/>
      <c r="ET118" s="235"/>
      <c r="EU118" s="235"/>
      <c r="EV118" s="235"/>
      <c r="EW118" s="235"/>
      <c r="EX118" s="235"/>
      <c r="EY118" s="235"/>
      <c r="EZ118" s="235"/>
      <c r="FA118" s="235"/>
      <c r="FB118" s="235"/>
      <c r="FC118" s="235"/>
      <c r="FD118" s="235"/>
      <c r="FE118" s="116"/>
      <c r="FF118" s="116"/>
      <c r="FG118" s="47"/>
      <c r="FH118" s="47"/>
      <c r="FI118" s="47"/>
      <c r="FJ118" s="47"/>
      <c r="FK118" s="47"/>
      <c r="FL118" s="47"/>
      <c r="FM118" s="47"/>
      <c r="FN118" s="47"/>
      <c r="FO118" s="47"/>
      <c r="FP118" s="47"/>
      <c r="FQ118" s="47"/>
      <c r="FR118" s="47"/>
      <c r="FS118" s="47"/>
      <c r="FT118" s="47"/>
      <c r="FU118" s="47"/>
      <c r="FV118" s="47"/>
      <c r="FW118" s="47"/>
      <c r="FX118" s="47"/>
      <c r="FY118" s="47"/>
      <c r="FZ118" s="48"/>
      <c r="GA118" s="48"/>
      <c r="GB118" s="48"/>
      <c r="GC118" s="48"/>
      <c r="GD118" s="48"/>
      <c r="GE118" s="48"/>
      <c r="GF118" s="48"/>
      <c r="GG118" s="48"/>
      <c r="GH118" s="48"/>
      <c r="GI118" s="53"/>
      <c r="GJ118" s="53"/>
      <c r="GK118" s="53"/>
      <c r="GL118" s="53"/>
      <c r="GM118" s="53"/>
      <c r="GN118" s="53"/>
      <c r="GO118" s="53"/>
      <c r="GP118" s="53"/>
      <c r="GQ118" s="53"/>
      <c r="GR118" s="53"/>
      <c r="GS118" s="53"/>
      <c r="GT118" s="53"/>
      <c r="GU118" s="53"/>
      <c r="GV118" s="53"/>
      <c r="GW118" s="53"/>
      <c r="GX118" s="53"/>
      <c r="GY118" s="53"/>
      <c r="GZ118" s="6"/>
      <c r="HA118" s="6"/>
      <c r="HB118" s="6"/>
    </row>
    <row r="119" spans="2:210" s="1" customFormat="1" x14ac:dyDescent="0.75">
      <c r="B119" s="33"/>
      <c r="C119" s="33"/>
      <c r="D119" s="261"/>
      <c r="E119" s="261"/>
      <c r="F119" s="261"/>
      <c r="G119" s="261"/>
      <c r="H119" s="261"/>
      <c r="I119" s="261"/>
      <c r="J119" s="261"/>
      <c r="K119" s="261"/>
      <c r="L119" s="261"/>
      <c r="M119" s="261"/>
      <c r="N119" s="261"/>
      <c r="O119" s="261"/>
      <c r="P119" s="261"/>
      <c r="Q119" s="261"/>
      <c r="R119" s="261"/>
      <c r="S119" s="261"/>
      <c r="T119" s="261"/>
      <c r="U119" s="235"/>
      <c r="V119" s="235"/>
      <c r="W119" s="235"/>
      <c r="X119" s="235"/>
      <c r="Y119" s="235"/>
      <c r="Z119" s="235"/>
      <c r="AA119" s="235"/>
      <c r="AB119" s="235"/>
      <c r="AC119" s="235"/>
      <c r="AD119" s="235"/>
      <c r="AE119" s="235"/>
      <c r="AF119" s="235"/>
      <c r="AG119" s="235"/>
      <c r="AH119" s="235"/>
      <c r="AI119" s="235"/>
      <c r="AJ119" s="235"/>
      <c r="AK119" s="235"/>
      <c r="AL119" s="235"/>
      <c r="AM119" s="235"/>
      <c r="AN119" s="235"/>
      <c r="AO119" s="235"/>
      <c r="AP119" s="235"/>
      <c r="AQ119" s="235"/>
      <c r="AR119" s="235"/>
      <c r="AS119" s="235"/>
      <c r="AT119" s="235"/>
      <c r="AU119" s="235"/>
      <c r="AV119" s="235"/>
      <c r="AW119" s="235"/>
      <c r="AX119" s="235"/>
      <c r="AY119" s="235"/>
      <c r="AZ119" s="235"/>
      <c r="BA119" s="235"/>
      <c r="BB119" s="235"/>
      <c r="BC119" s="235"/>
      <c r="BD119" s="235"/>
      <c r="BE119" s="235"/>
      <c r="BF119" s="235"/>
      <c r="BG119" s="235"/>
      <c r="BH119" s="235"/>
      <c r="BI119" s="235"/>
      <c r="BJ119" s="235"/>
      <c r="BK119" s="235"/>
      <c r="BL119" s="235"/>
      <c r="BM119" s="235"/>
      <c r="BN119" s="235"/>
      <c r="BO119" s="235"/>
      <c r="BP119" s="235"/>
      <c r="BQ119" s="235"/>
      <c r="BR119" s="235"/>
      <c r="BS119" s="235"/>
      <c r="BT119" s="235"/>
      <c r="BU119" s="235"/>
      <c r="BV119" s="235"/>
      <c r="BW119" s="235"/>
      <c r="BX119" s="235"/>
      <c r="BY119" s="235"/>
      <c r="BZ119" s="235"/>
      <c r="CA119" s="235"/>
      <c r="CB119" s="235"/>
      <c r="CC119" s="235"/>
      <c r="CD119" s="235"/>
      <c r="CE119" s="235"/>
      <c r="CF119" s="235"/>
      <c r="CG119" s="235"/>
      <c r="CH119" s="235"/>
      <c r="CI119" s="235"/>
      <c r="CJ119" s="235"/>
      <c r="CK119" s="235"/>
      <c r="CL119" s="235"/>
      <c r="CM119" s="235"/>
      <c r="CN119" s="235"/>
      <c r="CO119" s="235"/>
      <c r="CP119" s="235"/>
      <c r="CQ119" s="235"/>
      <c r="CR119" s="235"/>
      <c r="CS119" s="235"/>
      <c r="CT119" s="235"/>
      <c r="CU119" s="235"/>
      <c r="CV119" s="235"/>
      <c r="CW119" s="235"/>
      <c r="CX119" s="235"/>
      <c r="CY119" s="235"/>
      <c r="CZ119" s="235"/>
      <c r="DA119" s="235"/>
      <c r="DB119" s="235"/>
      <c r="DC119" s="235"/>
      <c r="DD119" s="235"/>
      <c r="DE119" s="235"/>
      <c r="DF119" s="235"/>
      <c r="DG119" s="235"/>
      <c r="DH119" s="235"/>
      <c r="DI119" s="235"/>
      <c r="DJ119" s="235"/>
      <c r="DK119" s="235"/>
      <c r="DL119" s="235"/>
      <c r="DM119" s="235"/>
      <c r="DN119" s="235"/>
      <c r="DO119" s="235"/>
      <c r="DP119" s="235"/>
      <c r="DQ119" s="235"/>
      <c r="DR119" s="235"/>
      <c r="DS119" s="235"/>
      <c r="DT119" s="235"/>
      <c r="DU119" s="235"/>
      <c r="DV119" s="235"/>
      <c r="DW119" s="235"/>
      <c r="DX119" s="235"/>
      <c r="DY119" s="235"/>
      <c r="DZ119" s="235"/>
      <c r="EA119" s="235"/>
      <c r="EB119" s="235"/>
      <c r="EC119" s="235"/>
      <c r="ED119" s="235"/>
      <c r="EE119" s="235"/>
      <c r="EF119" s="235"/>
      <c r="EG119" s="235"/>
      <c r="EH119" s="235"/>
      <c r="EI119" s="235"/>
      <c r="EJ119" s="235"/>
      <c r="EK119" s="235"/>
      <c r="EL119" s="235"/>
      <c r="EM119" s="235"/>
      <c r="EN119" s="235"/>
      <c r="EO119" s="235"/>
      <c r="EP119" s="235"/>
      <c r="EQ119" s="235"/>
      <c r="ER119" s="235"/>
      <c r="ES119" s="235"/>
      <c r="ET119" s="235"/>
      <c r="EU119" s="235"/>
      <c r="EV119" s="235"/>
      <c r="EW119" s="235"/>
      <c r="EX119" s="235"/>
      <c r="EY119" s="235"/>
      <c r="EZ119" s="235"/>
      <c r="FA119" s="235"/>
      <c r="FB119" s="235"/>
      <c r="FC119" s="235"/>
      <c r="FD119" s="235"/>
      <c r="FE119" s="116"/>
      <c r="FF119" s="116"/>
      <c r="FG119" s="47"/>
      <c r="FH119" s="47"/>
      <c r="FI119" s="47"/>
      <c r="FJ119" s="47"/>
      <c r="FK119" s="47"/>
      <c r="FL119" s="47"/>
      <c r="FM119" s="47"/>
      <c r="FN119" s="47"/>
      <c r="FO119" s="47"/>
      <c r="FP119" s="47"/>
      <c r="FQ119" s="47"/>
      <c r="FR119" s="47"/>
      <c r="FS119" s="47"/>
      <c r="FT119" s="47"/>
      <c r="FU119" s="47"/>
      <c r="FV119" s="47"/>
      <c r="FW119" s="47"/>
      <c r="FX119" s="47"/>
      <c r="FY119" s="47"/>
      <c r="FZ119" s="48"/>
      <c r="GA119" s="48"/>
      <c r="GB119" s="48"/>
      <c r="GC119" s="48"/>
      <c r="GD119" s="48"/>
      <c r="GE119" s="48"/>
      <c r="GF119" s="48"/>
      <c r="GG119" s="48"/>
      <c r="GH119" s="48"/>
      <c r="GI119" s="53"/>
      <c r="GJ119" s="53"/>
      <c r="GK119" s="53"/>
      <c r="GL119" s="53"/>
      <c r="GM119" s="53"/>
      <c r="GN119" s="53"/>
      <c r="GO119" s="53"/>
      <c r="GP119" s="53"/>
      <c r="GQ119" s="53"/>
      <c r="GR119" s="53"/>
      <c r="GS119" s="53"/>
      <c r="GT119" s="53"/>
      <c r="GU119" s="53"/>
      <c r="GV119" s="53"/>
      <c r="GW119" s="53"/>
      <c r="GX119" s="53"/>
      <c r="GY119" s="53"/>
      <c r="GZ119" s="6"/>
      <c r="HA119" s="6"/>
      <c r="HB119" s="6"/>
    </row>
    <row r="120" spans="2:210" s="1" customFormat="1" x14ac:dyDescent="0.75">
      <c r="B120" s="33"/>
      <c r="C120" s="33"/>
      <c r="D120" s="261"/>
      <c r="E120" s="261"/>
      <c r="F120" s="261"/>
      <c r="G120" s="261"/>
      <c r="H120" s="261"/>
      <c r="I120" s="261"/>
      <c r="J120" s="261"/>
      <c r="K120" s="261"/>
      <c r="L120" s="261"/>
      <c r="M120" s="261"/>
      <c r="N120" s="261"/>
      <c r="O120" s="261"/>
      <c r="P120" s="261"/>
      <c r="Q120" s="261"/>
      <c r="R120" s="261"/>
      <c r="S120" s="261"/>
      <c r="T120" s="261"/>
      <c r="U120" s="235"/>
      <c r="V120" s="235"/>
      <c r="W120" s="235"/>
      <c r="X120" s="235"/>
      <c r="Y120" s="235"/>
      <c r="Z120" s="235"/>
      <c r="AA120" s="235"/>
      <c r="AB120" s="235"/>
      <c r="AC120" s="235"/>
      <c r="AD120" s="235"/>
      <c r="AE120" s="235"/>
      <c r="AF120" s="235"/>
      <c r="AG120" s="235"/>
      <c r="AH120" s="235"/>
      <c r="AI120" s="235"/>
      <c r="AJ120" s="235"/>
      <c r="AK120" s="235"/>
      <c r="AL120" s="235"/>
      <c r="AM120" s="235"/>
      <c r="AN120" s="235"/>
      <c r="AO120" s="235"/>
      <c r="AP120" s="235"/>
      <c r="AQ120" s="235"/>
      <c r="AR120" s="235"/>
      <c r="AS120" s="235"/>
      <c r="AT120" s="235"/>
      <c r="AU120" s="235"/>
      <c r="AV120" s="235"/>
      <c r="AW120" s="235"/>
      <c r="AX120" s="235"/>
      <c r="AY120" s="235"/>
      <c r="AZ120" s="235"/>
      <c r="BA120" s="235"/>
      <c r="BB120" s="235"/>
      <c r="BC120" s="235"/>
      <c r="BD120" s="235"/>
      <c r="BE120" s="235"/>
      <c r="BF120" s="235"/>
      <c r="BG120" s="235"/>
      <c r="BH120" s="235"/>
      <c r="BI120" s="235"/>
      <c r="BJ120" s="235"/>
      <c r="BK120" s="235"/>
      <c r="BL120" s="235"/>
      <c r="BM120" s="235"/>
      <c r="BN120" s="235"/>
      <c r="BO120" s="235"/>
      <c r="BP120" s="235"/>
      <c r="BQ120" s="235"/>
      <c r="BR120" s="235"/>
      <c r="BS120" s="235"/>
      <c r="BT120" s="235"/>
      <c r="BU120" s="235"/>
      <c r="BV120" s="235"/>
      <c r="BW120" s="235"/>
      <c r="BX120" s="235"/>
      <c r="BY120" s="235"/>
      <c r="BZ120" s="235"/>
      <c r="CA120" s="235"/>
      <c r="CB120" s="235"/>
      <c r="CC120" s="235"/>
      <c r="CD120" s="235"/>
      <c r="CE120" s="235"/>
      <c r="CF120" s="235"/>
      <c r="CG120" s="235"/>
      <c r="CH120" s="235"/>
      <c r="CI120" s="235"/>
      <c r="CJ120" s="235"/>
      <c r="CK120" s="235"/>
      <c r="CL120" s="235"/>
      <c r="CM120" s="235"/>
      <c r="CN120" s="235"/>
      <c r="CO120" s="235"/>
      <c r="CP120" s="235"/>
      <c r="CQ120" s="235"/>
      <c r="CR120" s="235"/>
      <c r="CS120" s="235"/>
      <c r="CT120" s="235"/>
      <c r="CU120" s="235"/>
      <c r="CV120" s="235"/>
      <c r="CW120" s="235"/>
      <c r="CX120" s="235"/>
      <c r="CY120" s="235"/>
      <c r="CZ120" s="235"/>
      <c r="DA120" s="235"/>
      <c r="DB120" s="235"/>
      <c r="DC120" s="235"/>
      <c r="DD120" s="235"/>
      <c r="DE120" s="235"/>
      <c r="DF120" s="235"/>
      <c r="DG120" s="235"/>
      <c r="DH120" s="235"/>
      <c r="DI120" s="235"/>
      <c r="DJ120" s="235"/>
      <c r="DK120" s="235"/>
      <c r="DL120" s="235"/>
      <c r="DM120" s="235"/>
      <c r="DN120" s="235"/>
      <c r="DO120" s="235"/>
      <c r="DP120" s="235"/>
      <c r="DQ120" s="235"/>
      <c r="DR120" s="235"/>
      <c r="DS120" s="235"/>
      <c r="DT120" s="235"/>
      <c r="DU120" s="235"/>
      <c r="DV120" s="235"/>
      <c r="DW120" s="235"/>
      <c r="DX120" s="235"/>
      <c r="DY120" s="235"/>
      <c r="DZ120" s="235"/>
      <c r="EA120" s="235"/>
      <c r="EB120" s="235"/>
      <c r="EC120" s="235"/>
      <c r="ED120" s="235"/>
      <c r="EE120" s="235"/>
      <c r="EF120" s="235"/>
      <c r="EG120" s="235"/>
      <c r="EH120" s="235"/>
      <c r="EI120" s="235"/>
      <c r="EJ120" s="235"/>
      <c r="EK120" s="235"/>
      <c r="EL120" s="235"/>
      <c r="EM120" s="235"/>
      <c r="EN120" s="235"/>
      <c r="EO120" s="235"/>
      <c r="EP120" s="235"/>
      <c r="EQ120" s="235"/>
      <c r="ER120" s="235"/>
      <c r="ES120" s="235"/>
      <c r="ET120" s="235"/>
      <c r="EU120" s="235"/>
      <c r="EV120" s="235"/>
      <c r="EW120" s="235"/>
      <c r="EX120" s="235"/>
      <c r="EY120" s="235"/>
      <c r="EZ120" s="235"/>
      <c r="FA120" s="235"/>
      <c r="FB120" s="235"/>
      <c r="FC120" s="235"/>
      <c r="FD120" s="235"/>
      <c r="FE120" s="116"/>
      <c r="FF120" s="116"/>
      <c r="FG120" s="47"/>
      <c r="FH120" s="47"/>
      <c r="FI120" s="47"/>
      <c r="FJ120" s="47"/>
      <c r="FK120" s="47"/>
      <c r="FL120" s="47"/>
      <c r="FM120" s="47"/>
      <c r="FN120" s="47"/>
      <c r="FO120" s="47"/>
      <c r="FP120" s="47"/>
      <c r="FQ120" s="47"/>
      <c r="FR120" s="47"/>
      <c r="FS120" s="47"/>
      <c r="FT120" s="47"/>
      <c r="FU120" s="47"/>
      <c r="FV120" s="47"/>
      <c r="FW120" s="47"/>
      <c r="FX120" s="47"/>
      <c r="FY120" s="47"/>
      <c r="FZ120" s="48"/>
      <c r="GA120" s="48"/>
      <c r="GB120" s="48"/>
      <c r="GC120" s="48"/>
      <c r="GD120" s="48"/>
      <c r="GE120" s="48"/>
      <c r="GF120" s="48"/>
      <c r="GG120" s="48"/>
      <c r="GH120" s="48"/>
      <c r="GI120" s="53"/>
      <c r="GJ120" s="53"/>
      <c r="GK120" s="53"/>
      <c r="GL120" s="53"/>
      <c r="GM120" s="53"/>
      <c r="GN120" s="53"/>
      <c r="GO120" s="53"/>
      <c r="GP120" s="53"/>
      <c r="GQ120" s="53"/>
      <c r="GR120" s="53"/>
      <c r="GS120" s="53"/>
      <c r="GT120" s="53"/>
      <c r="GU120" s="53"/>
      <c r="GV120" s="53"/>
      <c r="GW120" s="53"/>
      <c r="GX120" s="53"/>
      <c r="GY120" s="53"/>
      <c r="GZ120" s="6"/>
      <c r="HA120" s="6"/>
      <c r="HB120" s="6"/>
    </row>
    <row r="121" spans="2:210" s="1" customFormat="1" x14ac:dyDescent="0.75">
      <c r="B121" s="33"/>
      <c r="C121" s="33"/>
      <c r="D121" s="261"/>
      <c r="E121" s="261"/>
      <c r="F121" s="261"/>
      <c r="G121" s="261"/>
      <c r="H121" s="261"/>
      <c r="I121" s="261"/>
      <c r="J121" s="261"/>
      <c r="K121" s="261"/>
      <c r="L121" s="261"/>
      <c r="M121" s="261"/>
      <c r="N121" s="261"/>
      <c r="O121" s="261"/>
      <c r="P121" s="261"/>
      <c r="Q121" s="261"/>
      <c r="R121" s="261"/>
      <c r="S121" s="261"/>
      <c r="T121" s="261"/>
      <c r="U121" s="235"/>
      <c r="V121" s="235"/>
      <c r="W121" s="235"/>
      <c r="X121" s="235"/>
      <c r="Y121" s="235"/>
      <c r="Z121" s="235"/>
      <c r="AA121" s="235"/>
      <c r="AB121" s="235"/>
      <c r="AC121" s="235"/>
      <c r="AD121" s="235"/>
      <c r="AE121" s="235"/>
      <c r="AF121" s="235"/>
      <c r="AG121" s="235"/>
      <c r="AH121" s="235"/>
      <c r="AI121" s="235"/>
      <c r="AJ121" s="235"/>
      <c r="AK121" s="235"/>
      <c r="AL121" s="235"/>
      <c r="AM121" s="235"/>
      <c r="AN121" s="235"/>
      <c r="AO121" s="235"/>
      <c r="AP121" s="235"/>
      <c r="AQ121" s="235"/>
      <c r="AR121" s="235"/>
      <c r="AS121" s="235"/>
      <c r="AT121" s="235"/>
      <c r="AU121" s="235"/>
      <c r="AV121" s="235"/>
      <c r="AW121" s="235"/>
      <c r="AX121" s="235"/>
      <c r="AY121" s="235"/>
      <c r="AZ121" s="235"/>
      <c r="BA121" s="235"/>
      <c r="BB121" s="235"/>
      <c r="BC121" s="235"/>
      <c r="BD121" s="235"/>
      <c r="BE121" s="235"/>
      <c r="BF121" s="235"/>
      <c r="BG121" s="235"/>
      <c r="BH121" s="235"/>
      <c r="BI121" s="235"/>
      <c r="BJ121" s="235"/>
      <c r="BK121" s="235"/>
      <c r="BL121" s="235"/>
      <c r="BM121" s="235"/>
      <c r="BN121" s="235"/>
      <c r="BO121" s="235"/>
      <c r="BP121" s="235"/>
      <c r="BQ121" s="235"/>
      <c r="BR121" s="235"/>
      <c r="BS121" s="235"/>
      <c r="BT121" s="235"/>
      <c r="BU121" s="235"/>
      <c r="BV121" s="235"/>
      <c r="BW121" s="235"/>
      <c r="BX121" s="235"/>
      <c r="BY121" s="235"/>
      <c r="BZ121" s="235"/>
      <c r="CA121" s="235"/>
      <c r="CB121" s="235"/>
      <c r="CC121" s="235"/>
      <c r="CD121" s="235"/>
      <c r="CE121" s="235"/>
      <c r="CF121" s="235"/>
      <c r="CG121" s="235"/>
      <c r="CH121" s="235"/>
      <c r="CI121" s="235"/>
      <c r="CJ121" s="235"/>
      <c r="CK121" s="235"/>
      <c r="CL121" s="235"/>
      <c r="CM121" s="235"/>
      <c r="CN121" s="235"/>
      <c r="CO121" s="235"/>
      <c r="CP121" s="235"/>
      <c r="CQ121" s="235"/>
      <c r="CR121" s="235"/>
      <c r="CS121" s="235"/>
      <c r="CT121" s="235"/>
      <c r="CU121" s="235"/>
      <c r="CV121" s="235"/>
      <c r="CW121" s="235"/>
      <c r="CX121" s="235"/>
      <c r="CY121" s="235"/>
      <c r="CZ121" s="235"/>
      <c r="DA121" s="235"/>
      <c r="DB121" s="235"/>
      <c r="DC121" s="235"/>
      <c r="DD121" s="235"/>
      <c r="DE121" s="235"/>
      <c r="DF121" s="235"/>
      <c r="DG121" s="235"/>
      <c r="DH121" s="235"/>
      <c r="DI121" s="235"/>
      <c r="DJ121" s="235"/>
      <c r="DK121" s="235"/>
      <c r="DL121" s="235"/>
      <c r="DM121" s="235"/>
      <c r="DN121" s="235"/>
      <c r="DO121" s="235"/>
      <c r="DP121" s="235"/>
      <c r="DQ121" s="235"/>
      <c r="DR121" s="235"/>
      <c r="DS121" s="235"/>
      <c r="DT121" s="235"/>
      <c r="DU121" s="235"/>
      <c r="DV121" s="235"/>
      <c r="DW121" s="235"/>
      <c r="DX121" s="235"/>
      <c r="DY121" s="235"/>
      <c r="DZ121" s="235"/>
      <c r="EA121" s="235"/>
      <c r="EB121" s="235"/>
      <c r="EC121" s="235"/>
      <c r="ED121" s="235"/>
      <c r="EE121" s="235"/>
      <c r="EF121" s="235"/>
      <c r="EG121" s="235"/>
      <c r="EH121" s="235"/>
      <c r="EI121" s="235"/>
      <c r="EJ121" s="235"/>
      <c r="EK121" s="235"/>
      <c r="EL121" s="235"/>
      <c r="EM121" s="235"/>
      <c r="EN121" s="235"/>
      <c r="EO121" s="235"/>
      <c r="EP121" s="235"/>
      <c r="EQ121" s="235"/>
      <c r="ER121" s="235"/>
      <c r="ES121" s="235"/>
      <c r="ET121" s="235"/>
      <c r="EU121" s="235"/>
      <c r="EV121" s="235"/>
      <c r="EW121" s="235"/>
      <c r="EX121" s="235"/>
      <c r="EY121" s="235"/>
      <c r="EZ121" s="235"/>
      <c r="FA121" s="235"/>
      <c r="FB121" s="235"/>
      <c r="FC121" s="235"/>
      <c r="FD121" s="235"/>
      <c r="FE121" s="116"/>
      <c r="FF121" s="116"/>
      <c r="FG121" s="47"/>
      <c r="FH121" s="47"/>
      <c r="FI121" s="47"/>
      <c r="FJ121" s="47"/>
      <c r="FK121" s="47"/>
      <c r="FL121" s="47"/>
      <c r="FM121" s="47"/>
      <c r="FN121" s="47"/>
      <c r="FO121" s="47"/>
      <c r="FP121" s="47"/>
      <c r="FQ121" s="47"/>
      <c r="FR121" s="47"/>
      <c r="FS121" s="47"/>
      <c r="FT121" s="47"/>
      <c r="FU121" s="47"/>
      <c r="FV121" s="47"/>
      <c r="FW121" s="47"/>
      <c r="FX121" s="47"/>
      <c r="FY121" s="47"/>
      <c r="FZ121" s="48"/>
      <c r="GA121" s="48"/>
      <c r="GB121" s="48"/>
      <c r="GC121" s="48"/>
      <c r="GD121" s="48"/>
      <c r="GE121" s="48"/>
      <c r="GF121" s="48"/>
      <c r="GG121" s="48"/>
      <c r="GH121" s="48"/>
      <c r="GI121" s="53"/>
      <c r="GJ121" s="53"/>
      <c r="GK121" s="53"/>
      <c r="GL121" s="53"/>
      <c r="GM121" s="53"/>
      <c r="GN121" s="53"/>
      <c r="GO121" s="53"/>
      <c r="GP121" s="53"/>
      <c r="GQ121" s="53"/>
      <c r="GR121" s="53"/>
      <c r="GS121" s="53"/>
      <c r="GT121" s="53"/>
      <c r="GU121" s="53"/>
      <c r="GV121" s="53"/>
      <c r="GW121" s="53"/>
      <c r="GX121" s="53"/>
      <c r="GY121" s="53"/>
      <c r="GZ121" s="6"/>
      <c r="HA121" s="6"/>
      <c r="HB121" s="6"/>
    </row>
    <row r="122" spans="2:210" s="1" customFormat="1" x14ac:dyDescent="0.75">
      <c r="B122" s="33"/>
      <c r="C122" s="33"/>
      <c r="D122" s="261"/>
      <c r="E122" s="261"/>
      <c r="F122" s="261"/>
      <c r="G122" s="261"/>
      <c r="H122" s="261"/>
      <c r="I122" s="261"/>
      <c r="J122" s="261"/>
      <c r="K122" s="261"/>
      <c r="L122" s="261"/>
      <c r="M122" s="261"/>
      <c r="N122" s="261"/>
      <c r="O122" s="261"/>
      <c r="P122" s="261"/>
      <c r="Q122" s="261"/>
      <c r="R122" s="261"/>
      <c r="S122" s="261"/>
      <c r="T122" s="261"/>
      <c r="U122" s="235"/>
      <c r="V122" s="235"/>
      <c r="W122" s="235"/>
      <c r="X122" s="235"/>
      <c r="Y122" s="235"/>
      <c r="Z122" s="235"/>
      <c r="AA122" s="235"/>
      <c r="AB122" s="235"/>
      <c r="AC122" s="235"/>
      <c r="AD122" s="235"/>
      <c r="AE122" s="235"/>
      <c r="AF122" s="235"/>
      <c r="AG122" s="235"/>
      <c r="AH122" s="235"/>
      <c r="AI122" s="235"/>
      <c r="AJ122" s="235"/>
      <c r="AK122" s="235"/>
      <c r="AL122" s="235"/>
      <c r="AM122" s="235"/>
      <c r="AN122" s="235"/>
      <c r="AO122" s="235"/>
      <c r="AP122" s="235"/>
      <c r="AQ122" s="235"/>
      <c r="AR122" s="235"/>
      <c r="AS122" s="235"/>
      <c r="AT122" s="235"/>
      <c r="AU122" s="235"/>
      <c r="AV122" s="235"/>
      <c r="AW122" s="235"/>
      <c r="AX122" s="235"/>
      <c r="AY122" s="235"/>
      <c r="AZ122" s="235"/>
      <c r="BA122" s="235"/>
      <c r="BB122" s="235"/>
      <c r="BC122" s="235"/>
      <c r="BD122" s="235"/>
      <c r="BE122" s="235"/>
      <c r="BF122" s="235"/>
      <c r="BG122" s="235"/>
      <c r="BH122" s="235"/>
      <c r="BI122" s="235"/>
      <c r="BJ122" s="235"/>
      <c r="BK122" s="235"/>
      <c r="BL122" s="235"/>
      <c r="BM122" s="235"/>
      <c r="BN122" s="235"/>
      <c r="BO122" s="235"/>
      <c r="BP122" s="235"/>
      <c r="BQ122" s="235"/>
      <c r="BR122" s="235"/>
      <c r="BS122" s="235"/>
      <c r="BT122" s="235"/>
      <c r="BU122" s="235"/>
      <c r="BV122" s="235"/>
      <c r="BW122" s="235"/>
      <c r="BX122" s="235"/>
      <c r="BY122" s="235"/>
      <c r="BZ122" s="235"/>
      <c r="CA122" s="235"/>
      <c r="CB122" s="235"/>
      <c r="CC122" s="235"/>
      <c r="CD122" s="235"/>
      <c r="CE122" s="235"/>
      <c r="CF122" s="235"/>
      <c r="CG122" s="235"/>
      <c r="CH122" s="235"/>
      <c r="CI122" s="235"/>
      <c r="CJ122" s="235"/>
      <c r="CK122" s="235"/>
      <c r="CL122" s="235"/>
      <c r="CM122" s="235"/>
      <c r="CN122" s="235"/>
      <c r="CO122" s="235"/>
      <c r="CP122" s="235"/>
      <c r="CQ122" s="235"/>
      <c r="CR122" s="235"/>
      <c r="CS122" s="235"/>
      <c r="CT122" s="235"/>
      <c r="CU122" s="235"/>
      <c r="CV122" s="235"/>
      <c r="CW122" s="235"/>
      <c r="CX122" s="235"/>
      <c r="CY122" s="235"/>
      <c r="CZ122" s="235"/>
      <c r="DA122" s="235"/>
      <c r="DB122" s="235"/>
      <c r="DC122" s="235"/>
      <c r="DD122" s="235"/>
      <c r="DE122" s="235"/>
      <c r="DF122" s="235"/>
      <c r="DG122" s="235"/>
      <c r="DH122" s="235"/>
      <c r="DI122" s="235"/>
      <c r="DJ122" s="235"/>
      <c r="DK122" s="235"/>
      <c r="DL122" s="235"/>
      <c r="DM122" s="235"/>
      <c r="DN122" s="235"/>
      <c r="DO122" s="235"/>
      <c r="DP122" s="235"/>
      <c r="DQ122" s="235"/>
      <c r="DR122" s="235"/>
      <c r="DS122" s="235"/>
      <c r="DT122" s="235"/>
      <c r="DU122" s="235"/>
      <c r="DV122" s="235"/>
      <c r="DW122" s="235"/>
      <c r="DX122" s="235"/>
      <c r="DY122" s="235"/>
      <c r="DZ122" s="235"/>
      <c r="EA122" s="235"/>
      <c r="EB122" s="235"/>
      <c r="EC122" s="235"/>
      <c r="ED122" s="235"/>
      <c r="EE122" s="235"/>
      <c r="EF122" s="235"/>
      <c r="EG122" s="235"/>
      <c r="EH122" s="235"/>
      <c r="EI122" s="235"/>
      <c r="EJ122" s="235"/>
      <c r="EK122" s="235"/>
      <c r="EL122" s="235"/>
      <c r="EM122" s="235"/>
      <c r="EN122" s="235"/>
      <c r="EO122" s="235"/>
      <c r="EP122" s="235"/>
      <c r="EQ122" s="235"/>
      <c r="ER122" s="235"/>
      <c r="ES122" s="235"/>
      <c r="ET122" s="235"/>
      <c r="EU122" s="235"/>
      <c r="EV122" s="235"/>
      <c r="EW122" s="235"/>
      <c r="EX122" s="235"/>
      <c r="EY122" s="235"/>
      <c r="EZ122" s="235"/>
      <c r="FA122" s="235"/>
      <c r="FB122" s="235"/>
      <c r="FC122" s="235"/>
      <c r="FD122" s="235"/>
      <c r="FE122" s="116"/>
      <c r="FF122" s="116"/>
      <c r="FG122" s="47"/>
      <c r="FH122" s="47"/>
      <c r="FI122" s="47"/>
      <c r="FJ122" s="47"/>
      <c r="FK122" s="47"/>
      <c r="FL122" s="47"/>
      <c r="FM122" s="47"/>
      <c r="FN122" s="47"/>
      <c r="FO122" s="47"/>
      <c r="FP122" s="47"/>
      <c r="FQ122" s="47"/>
      <c r="FR122" s="47"/>
      <c r="FS122" s="47"/>
      <c r="FT122" s="47"/>
      <c r="FU122" s="47"/>
      <c r="FV122" s="47"/>
      <c r="FW122" s="47"/>
      <c r="FX122" s="47"/>
      <c r="FY122" s="47"/>
      <c r="FZ122" s="48"/>
      <c r="GA122" s="48"/>
      <c r="GB122" s="48"/>
      <c r="GC122" s="48"/>
      <c r="GD122" s="48"/>
      <c r="GE122" s="48"/>
      <c r="GF122" s="48"/>
      <c r="GG122" s="48"/>
      <c r="GH122" s="48"/>
      <c r="GI122" s="53"/>
      <c r="GJ122" s="53"/>
      <c r="GK122" s="53"/>
      <c r="GL122" s="53"/>
      <c r="GM122" s="53"/>
      <c r="GN122" s="53"/>
      <c r="GO122" s="53"/>
      <c r="GP122" s="53"/>
      <c r="GQ122" s="53"/>
      <c r="GR122" s="53"/>
      <c r="GS122" s="53"/>
      <c r="GT122" s="53"/>
      <c r="GU122" s="53"/>
      <c r="GV122" s="53"/>
      <c r="GW122" s="53"/>
      <c r="GX122" s="53"/>
      <c r="GY122" s="53"/>
      <c r="GZ122" s="6"/>
      <c r="HA122" s="6"/>
      <c r="HB122" s="6"/>
    </row>
    <row r="123" spans="2:210" s="1" customFormat="1" x14ac:dyDescent="0.75">
      <c r="B123" s="33"/>
      <c r="C123" s="33"/>
      <c r="D123" s="261"/>
      <c r="E123" s="261"/>
      <c r="F123" s="261"/>
      <c r="G123" s="261"/>
      <c r="H123" s="261"/>
      <c r="I123" s="261"/>
      <c r="J123" s="261"/>
      <c r="K123" s="261"/>
      <c r="L123" s="261"/>
      <c r="M123" s="261"/>
      <c r="N123" s="261"/>
      <c r="O123" s="261"/>
      <c r="P123" s="261"/>
      <c r="Q123" s="261"/>
      <c r="R123" s="261"/>
      <c r="S123" s="261"/>
      <c r="T123" s="261"/>
      <c r="U123" s="235"/>
      <c r="V123" s="235"/>
      <c r="W123" s="235"/>
      <c r="X123" s="235"/>
      <c r="Y123" s="235"/>
      <c r="Z123" s="235"/>
      <c r="AA123" s="235"/>
      <c r="AB123" s="235"/>
      <c r="AC123" s="235"/>
      <c r="AD123" s="235"/>
      <c r="AE123" s="235"/>
      <c r="AF123" s="235"/>
      <c r="AG123" s="235"/>
      <c r="AH123" s="235"/>
      <c r="AI123" s="235"/>
      <c r="AJ123" s="235"/>
      <c r="AK123" s="235"/>
      <c r="AL123" s="235"/>
      <c r="AM123" s="235"/>
      <c r="AN123" s="235"/>
      <c r="AO123" s="235"/>
      <c r="AP123" s="235"/>
      <c r="AQ123" s="235"/>
      <c r="AR123" s="235"/>
      <c r="AS123" s="235"/>
      <c r="AT123" s="235"/>
      <c r="AU123" s="235"/>
      <c r="AV123" s="235"/>
      <c r="AW123" s="235"/>
      <c r="AX123" s="235"/>
      <c r="AY123" s="235"/>
      <c r="AZ123" s="235"/>
      <c r="BA123" s="235"/>
      <c r="BB123" s="235"/>
      <c r="BC123" s="235"/>
      <c r="BD123" s="235"/>
      <c r="BE123" s="235"/>
      <c r="BF123" s="235"/>
      <c r="BG123" s="235"/>
      <c r="BH123" s="235"/>
      <c r="BI123" s="235"/>
      <c r="BJ123" s="235"/>
      <c r="BK123" s="235"/>
      <c r="BL123" s="235"/>
      <c r="BM123" s="235"/>
      <c r="BN123" s="235"/>
      <c r="BO123" s="235"/>
      <c r="BP123" s="235"/>
      <c r="BQ123" s="235"/>
      <c r="BR123" s="235"/>
      <c r="BS123" s="235"/>
      <c r="BT123" s="235"/>
      <c r="BU123" s="235"/>
      <c r="BV123" s="235"/>
      <c r="BW123" s="235"/>
      <c r="BX123" s="235"/>
      <c r="BY123" s="235"/>
      <c r="BZ123" s="235"/>
      <c r="CA123" s="235"/>
      <c r="CB123" s="235"/>
      <c r="CC123" s="235"/>
      <c r="CD123" s="235"/>
      <c r="CE123" s="235"/>
      <c r="CF123" s="235"/>
      <c r="CG123" s="235"/>
      <c r="CH123" s="235"/>
      <c r="CI123" s="235"/>
      <c r="CJ123" s="235"/>
      <c r="CK123" s="235"/>
      <c r="CL123" s="235"/>
      <c r="CM123" s="235"/>
      <c r="CN123" s="235"/>
      <c r="CO123" s="235"/>
      <c r="CP123" s="235"/>
      <c r="CQ123" s="235"/>
      <c r="CR123" s="235"/>
      <c r="CS123" s="235"/>
      <c r="CT123" s="235"/>
      <c r="CU123" s="235"/>
      <c r="CV123" s="235"/>
      <c r="CW123" s="235"/>
      <c r="CX123" s="235"/>
      <c r="CY123" s="235"/>
      <c r="CZ123" s="235"/>
      <c r="DA123" s="235"/>
      <c r="DB123" s="235"/>
      <c r="DC123" s="235"/>
      <c r="DD123" s="235"/>
      <c r="DE123" s="235"/>
      <c r="DF123" s="235"/>
      <c r="DG123" s="235"/>
      <c r="DH123" s="235"/>
      <c r="DI123" s="235"/>
      <c r="DJ123" s="235"/>
      <c r="DK123" s="235"/>
      <c r="DL123" s="235"/>
      <c r="DM123" s="235"/>
      <c r="DN123" s="235"/>
      <c r="DO123" s="235"/>
      <c r="DP123" s="235"/>
      <c r="DQ123" s="235"/>
      <c r="DR123" s="235"/>
      <c r="DS123" s="235"/>
      <c r="DT123" s="235"/>
      <c r="DU123" s="235"/>
      <c r="DV123" s="235"/>
      <c r="DW123" s="235"/>
      <c r="DX123" s="235"/>
      <c r="DY123" s="235"/>
      <c r="DZ123" s="235"/>
      <c r="EA123" s="235"/>
      <c r="EB123" s="235"/>
      <c r="EC123" s="235"/>
      <c r="ED123" s="235"/>
      <c r="EE123" s="235"/>
      <c r="EF123" s="235"/>
      <c r="EG123" s="235"/>
      <c r="EH123" s="235"/>
      <c r="EI123" s="235"/>
      <c r="EJ123" s="235"/>
      <c r="EK123" s="235"/>
      <c r="EL123" s="235"/>
      <c r="EM123" s="235"/>
      <c r="EN123" s="235"/>
      <c r="EO123" s="235"/>
      <c r="EP123" s="235"/>
      <c r="EQ123" s="235"/>
      <c r="ER123" s="235"/>
      <c r="ES123" s="235"/>
      <c r="ET123" s="235"/>
      <c r="EU123" s="235"/>
      <c r="EV123" s="235"/>
      <c r="EW123" s="235"/>
      <c r="EX123" s="235"/>
      <c r="EY123" s="235"/>
      <c r="EZ123" s="235"/>
      <c r="FA123" s="235"/>
      <c r="FB123" s="235"/>
      <c r="FC123" s="235"/>
      <c r="FD123" s="235"/>
      <c r="FE123" s="116"/>
      <c r="FF123" s="116"/>
      <c r="FG123" s="47"/>
      <c r="FH123" s="47"/>
      <c r="FI123" s="47"/>
      <c r="FJ123" s="47"/>
      <c r="FK123" s="47"/>
      <c r="FL123" s="47"/>
      <c r="FM123" s="47"/>
      <c r="FN123" s="47"/>
      <c r="FO123" s="47"/>
      <c r="FP123" s="47"/>
      <c r="FQ123" s="47"/>
      <c r="FR123" s="47"/>
      <c r="FS123" s="47"/>
      <c r="FT123" s="47"/>
      <c r="FU123" s="47"/>
      <c r="FV123" s="47"/>
      <c r="FW123" s="47"/>
      <c r="FX123" s="47"/>
      <c r="FY123" s="47"/>
      <c r="FZ123" s="48"/>
      <c r="GA123" s="48"/>
      <c r="GB123" s="48"/>
      <c r="GC123" s="48"/>
      <c r="GD123" s="48"/>
      <c r="GE123" s="48"/>
      <c r="GF123" s="48"/>
      <c r="GG123" s="48"/>
      <c r="GH123" s="48"/>
      <c r="GI123" s="53"/>
      <c r="GJ123" s="53"/>
      <c r="GK123" s="53"/>
      <c r="GL123" s="53"/>
      <c r="GM123" s="53"/>
      <c r="GN123" s="53"/>
      <c r="GO123" s="53"/>
      <c r="GP123" s="53"/>
      <c r="GQ123" s="53"/>
      <c r="GR123" s="53"/>
      <c r="GS123" s="53"/>
      <c r="GT123" s="53"/>
      <c r="GU123" s="53"/>
      <c r="GV123" s="53"/>
      <c r="GW123" s="53"/>
      <c r="GX123" s="53"/>
      <c r="GY123" s="53"/>
      <c r="GZ123" s="6"/>
      <c r="HA123" s="6"/>
      <c r="HB123" s="6"/>
    </row>
    <row r="124" spans="2:210" s="1" customFormat="1" x14ac:dyDescent="0.75">
      <c r="B124" s="33"/>
      <c r="C124" s="33"/>
      <c r="D124" s="261"/>
      <c r="E124" s="261"/>
      <c r="F124" s="261"/>
      <c r="G124" s="261"/>
      <c r="H124" s="261"/>
      <c r="I124" s="261"/>
      <c r="J124" s="261"/>
      <c r="K124" s="261"/>
      <c r="L124" s="261"/>
      <c r="M124" s="261"/>
      <c r="N124" s="261"/>
      <c r="O124" s="261"/>
      <c r="P124" s="261"/>
      <c r="Q124" s="261"/>
      <c r="R124" s="261"/>
      <c r="S124" s="261"/>
      <c r="T124" s="261"/>
      <c r="U124" s="235"/>
      <c r="V124" s="235"/>
      <c r="W124" s="235"/>
      <c r="X124" s="235"/>
      <c r="Y124" s="235"/>
      <c r="Z124" s="235"/>
      <c r="AA124" s="235"/>
      <c r="AB124" s="235"/>
      <c r="AC124" s="235"/>
      <c r="AD124" s="235"/>
      <c r="AE124" s="235"/>
      <c r="AF124" s="235"/>
      <c r="AG124" s="235"/>
      <c r="AH124" s="235"/>
      <c r="AI124" s="235"/>
      <c r="AJ124" s="235"/>
      <c r="AK124" s="235"/>
      <c r="AL124" s="235"/>
      <c r="AM124" s="235"/>
      <c r="AN124" s="235"/>
      <c r="AO124" s="235"/>
      <c r="AP124" s="235"/>
      <c r="AQ124" s="235"/>
      <c r="AR124" s="235"/>
      <c r="AS124" s="235"/>
      <c r="AT124" s="235"/>
      <c r="AU124" s="235"/>
      <c r="AV124" s="235"/>
      <c r="AW124" s="235"/>
      <c r="AX124" s="235"/>
      <c r="AY124" s="235"/>
      <c r="AZ124" s="235"/>
      <c r="BA124" s="235"/>
      <c r="BB124" s="235"/>
      <c r="BC124" s="235"/>
      <c r="BD124" s="235"/>
      <c r="BE124" s="235"/>
      <c r="BF124" s="235"/>
      <c r="BG124" s="235"/>
      <c r="BH124" s="235"/>
      <c r="BI124" s="235"/>
      <c r="BJ124" s="235"/>
      <c r="BK124" s="235"/>
      <c r="BL124" s="235"/>
      <c r="BM124" s="235"/>
      <c r="BN124" s="235"/>
      <c r="BO124" s="235"/>
      <c r="BP124" s="235"/>
      <c r="BQ124" s="235"/>
      <c r="BR124" s="235"/>
      <c r="BS124" s="235"/>
      <c r="BT124" s="235"/>
      <c r="BU124" s="235"/>
      <c r="BV124" s="235"/>
      <c r="BW124" s="235"/>
      <c r="BX124" s="235"/>
      <c r="BY124" s="235"/>
      <c r="BZ124" s="235"/>
      <c r="CA124" s="235"/>
      <c r="CB124" s="235"/>
      <c r="CC124" s="235"/>
      <c r="CD124" s="235"/>
      <c r="CE124" s="235"/>
      <c r="CF124" s="235"/>
      <c r="CG124" s="235"/>
      <c r="CH124" s="235"/>
      <c r="CI124" s="235"/>
      <c r="CJ124" s="235"/>
      <c r="CK124" s="235"/>
      <c r="CL124" s="235"/>
      <c r="CM124" s="235"/>
      <c r="CN124" s="235"/>
      <c r="CO124" s="235"/>
      <c r="CP124" s="235"/>
      <c r="CQ124" s="235"/>
      <c r="CR124" s="235"/>
      <c r="CS124" s="235"/>
      <c r="CT124" s="235"/>
      <c r="CU124" s="235"/>
      <c r="CV124" s="235"/>
      <c r="CW124" s="235"/>
      <c r="CX124" s="235"/>
      <c r="CY124" s="235"/>
      <c r="CZ124" s="235"/>
      <c r="DA124" s="235"/>
      <c r="DB124" s="235"/>
      <c r="DC124" s="235"/>
      <c r="DD124" s="235"/>
      <c r="DE124" s="235"/>
      <c r="DF124" s="235"/>
      <c r="DG124" s="235"/>
      <c r="DH124" s="235"/>
      <c r="DI124" s="235"/>
      <c r="DJ124" s="235"/>
      <c r="DK124" s="235"/>
      <c r="DL124" s="235"/>
      <c r="DM124" s="235"/>
      <c r="DN124" s="235"/>
      <c r="DO124" s="235"/>
      <c r="DP124" s="235"/>
      <c r="DQ124" s="235"/>
      <c r="DR124" s="235"/>
      <c r="DS124" s="235"/>
      <c r="DT124" s="235"/>
      <c r="DU124" s="235"/>
      <c r="DV124" s="235"/>
      <c r="DW124" s="235"/>
      <c r="DX124" s="235"/>
      <c r="DY124" s="235"/>
      <c r="DZ124" s="235"/>
      <c r="EA124" s="235"/>
      <c r="EB124" s="235"/>
      <c r="EC124" s="235"/>
      <c r="ED124" s="235"/>
      <c r="EE124" s="235"/>
      <c r="EF124" s="235"/>
      <c r="EG124" s="235"/>
      <c r="EH124" s="235"/>
      <c r="EI124" s="235"/>
      <c r="EJ124" s="235"/>
      <c r="EK124" s="235"/>
      <c r="EL124" s="235"/>
      <c r="EM124" s="235"/>
      <c r="EN124" s="235"/>
      <c r="EO124" s="235"/>
      <c r="EP124" s="235"/>
      <c r="EQ124" s="235"/>
      <c r="ER124" s="235"/>
      <c r="ES124" s="235"/>
      <c r="ET124" s="235"/>
      <c r="EU124" s="235"/>
      <c r="EV124" s="235"/>
      <c r="EW124" s="235"/>
      <c r="EX124" s="235"/>
      <c r="EY124" s="235"/>
      <c r="EZ124" s="235"/>
      <c r="FA124" s="235"/>
      <c r="FB124" s="235"/>
      <c r="FC124" s="235"/>
      <c r="FD124" s="235"/>
      <c r="FE124" s="116"/>
      <c r="FF124" s="116"/>
      <c r="FG124" s="47"/>
      <c r="FH124" s="47"/>
      <c r="FI124" s="47"/>
      <c r="FJ124" s="47"/>
      <c r="FK124" s="47"/>
      <c r="FL124" s="47"/>
      <c r="FM124" s="47"/>
      <c r="FN124" s="47"/>
      <c r="FO124" s="47"/>
      <c r="FP124" s="47"/>
      <c r="FQ124" s="47"/>
      <c r="FR124" s="47"/>
      <c r="FS124" s="47"/>
      <c r="FT124" s="47"/>
      <c r="FU124" s="47"/>
      <c r="FV124" s="47"/>
      <c r="FW124" s="47"/>
      <c r="FX124" s="47"/>
      <c r="FY124" s="47"/>
      <c r="FZ124" s="48"/>
      <c r="GA124" s="48"/>
      <c r="GB124" s="48"/>
      <c r="GC124" s="48"/>
      <c r="GD124" s="48"/>
      <c r="GE124" s="48"/>
      <c r="GF124" s="48"/>
      <c r="GG124" s="48"/>
      <c r="GH124" s="48"/>
      <c r="GI124" s="53"/>
      <c r="GJ124" s="53"/>
      <c r="GK124" s="53"/>
      <c r="GL124" s="53"/>
      <c r="GM124" s="53"/>
      <c r="GN124" s="53"/>
      <c r="GO124" s="53"/>
      <c r="GP124" s="53"/>
      <c r="GQ124" s="53"/>
      <c r="GR124" s="53"/>
      <c r="GS124" s="53"/>
      <c r="GT124" s="53"/>
      <c r="GU124" s="53"/>
      <c r="GV124" s="53"/>
      <c r="GW124" s="53"/>
      <c r="GX124" s="53"/>
      <c r="GY124" s="53"/>
      <c r="GZ124" s="6"/>
      <c r="HA124" s="6"/>
      <c r="HB124" s="6"/>
    </row>
    <row r="125" spans="2:210" s="1" customFormat="1" x14ac:dyDescent="0.75">
      <c r="B125" s="33"/>
      <c r="C125" s="33"/>
      <c r="D125" s="261"/>
      <c r="E125" s="261"/>
      <c r="F125" s="261"/>
      <c r="G125" s="261"/>
      <c r="H125" s="261"/>
      <c r="I125" s="261"/>
      <c r="J125" s="261"/>
      <c r="K125" s="261"/>
      <c r="L125" s="261"/>
      <c r="M125" s="261"/>
      <c r="N125" s="261"/>
      <c r="O125" s="261"/>
      <c r="P125" s="261"/>
      <c r="Q125" s="261"/>
      <c r="R125" s="261"/>
      <c r="S125" s="261"/>
      <c r="T125" s="261"/>
      <c r="U125" s="235"/>
      <c r="V125" s="235"/>
      <c r="W125" s="235"/>
      <c r="X125" s="235"/>
      <c r="Y125" s="235"/>
      <c r="Z125" s="235"/>
      <c r="AA125" s="235"/>
      <c r="AB125" s="235"/>
      <c r="AC125" s="235"/>
      <c r="AD125" s="235"/>
      <c r="AE125" s="235"/>
      <c r="AF125" s="235"/>
      <c r="AG125" s="235"/>
      <c r="AH125" s="235"/>
      <c r="AI125" s="235"/>
      <c r="AJ125" s="235"/>
      <c r="AK125" s="235"/>
      <c r="AL125" s="235"/>
      <c r="AM125" s="235"/>
      <c r="AN125" s="235"/>
      <c r="AO125" s="235"/>
      <c r="AP125" s="235"/>
      <c r="AQ125" s="235"/>
      <c r="AR125" s="235"/>
      <c r="AS125" s="235"/>
      <c r="AT125" s="235"/>
      <c r="AU125" s="235"/>
      <c r="AV125" s="235"/>
      <c r="AW125" s="235"/>
      <c r="AX125" s="235"/>
      <c r="AY125" s="235"/>
      <c r="AZ125" s="235"/>
      <c r="BA125" s="235"/>
      <c r="BB125" s="235"/>
      <c r="BC125" s="235"/>
      <c r="BD125" s="235"/>
      <c r="BE125" s="235"/>
      <c r="BF125" s="235"/>
      <c r="BG125" s="235"/>
      <c r="BH125" s="235"/>
      <c r="BI125" s="235"/>
      <c r="BJ125" s="235"/>
      <c r="BK125" s="235"/>
      <c r="BL125" s="235"/>
      <c r="BM125" s="235"/>
      <c r="BN125" s="235"/>
      <c r="BO125" s="235"/>
      <c r="BP125" s="235"/>
      <c r="BQ125" s="235"/>
      <c r="BR125" s="235"/>
      <c r="BS125" s="235"/>
      <c r="BT125" s="235"/>
      <c r="BU125" s="235"/>
      <c r="BV125" s="235"/>
      <c r="BW125" s="235"/>
      <c r="BX125" s="235"/>
      <c r="BY125" s="235"/>
      <c r="BZ125" s="235"/>
      <c r="CA125" s="235"/>
      <c r="CB125" s="235"/>
      <c r="CC125" s="235"/>
      <c r="CD125" s="235"/>
      <c r="CE125" s="235"/>
      <c r="CF125" s="235"/>
      <c r="CG125" s="235"/>
      <c r="CH125" s="235"/>
      <c r="CI125" s="235"/>
      <c r="CJ125" s="235"/>
      <c r="CK125" s="235"/>
      <c r="CL125" s="235"/>
      <c r="CM125" s="235"/>
      <c r="CN125" s="235"/>
      <c r="CO125" s="235"/>
      <c r="CP125" s="235"/>
      <c r="CQ125" s="235"/>
      <c r="CR125" s="235"/>
      <c r="CS125" s="235"/>
      <c r="CT125" s="235"/>
      <c r="CU125" s="235"/>
      <c r="CV125" s="235"/>
      <c r="CW125" s="235"/>
      <c r="CX125" s="235"/>
      <c r="CY125" s="235"/>
      <c r="CZ125" s="235"/>
      <c r="DA125" s="235"/>
      <c r="DB125" s="235"/>
      <c r="DC125" s="235"/>
      <c r="DD125" s="235"/>
      <c r="DE125" s="235"/>
      <c r="DF125" s="235"/>
      <c r="DG125" s="235"/>
      <c r="DH125" s="235"/>
      <c r="DI125" s="235"/>
      <c r="DJ125" s="235"/>
      <c r="DK125" s="235"/>
      <c r="DL125" s="235"/>
      <c r="DM125" s="235"/>
      <c r="DN125" s="235"/>
      <c r="DO125" s="235"/>
      <c r="DP125" s="235"/>
      <c r="DQ125" s="235"/>
      <c r="DR125" s="235"/>
      <c r="DS125" s="235"/>
      <c r="DT125" s="235"/>
      <c r="DU125" s="235"/>
      <c r="DV125" s="235"/>
      <c r="DW125" s="235"/>
      <c r="DX125" s="235"/>
      <c r="DY125" s="235"/>
      <c r="DZ125" s="235"/>
      <c r="EA125" s="235"/>
      <c r="EB125" s="235"/>
      <c r="EC125" s="235"/>
      <c r="ED125" s="235"/>
      <c r="EE125" s="235"/>
      <c r="EF125" s="235"/>
      <c r="EG125" s="235"/>
      <c r="EH125" s="235"/>
      <c r="EI125" s="235"/>
      <c r="EJ125" s="235"/>
      <c r="EK125" s="235"/>
      <c r="EL125" s="235"/>
      <c r="EM125" s="235"/>
      <c r="EN125" s="235"/>
      <c r="EO125" s="235"/>
      <c r="EP125" s="235"/>
      <c r="EQ125" s="235"/>
      <c r="ER125" s="235"/>
      <c r="ES125" s="235"/>
      <c r="ET125" s="235"/>
      <c r="EU125" s="235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116"/>
      <c r="FF125" s="116"/>
      <c r="FG125" s="47"/>
      <c r="FH125" s="47"/>
      <c r="FI125" s="47"/>
      <c r="FJ125" s="47"/>
      <c r="FK125" s="47"/>
      <c r="FL125" s="47"/>
      <c r="FM125" s="47"/>
      <c r="FN125" s="47"/>
      <c r="FO125" s="47"/>
      <c r="FP125" s="47"/>
      <c r="FQ125" s="47"/>
      <c r="FR125" s="47"/>
      <c r="FS125" s="47"/>
      <c r="FT125" s="47"/>
      <c r="FU125" s="47"/>
      <c r="FV125" s="47"/>
      <c r="FW125" s="47"/>
      <c r="FX125" s="47"/>
      <c r="FY125" s="47"/>
      <c r="FZ125" s="48"/>
      <c r="GA125" s="48"/>
      <c r="GB125" s="48"/>
      <c r="GC125" s="48"/>
      <c r="GD125" s="48"/>
      <c r="GE125" s="48"/>
      <c r="GF125" s="48"/>
      <c r="GG125" s="48"/>
      <c r="GH125" s="48"/>
      <c r="GI125" s="53"/>
      <c r="GJ125" s="53"/>
      <c r="GK125" s="53"/>
      <c r="GL125" s="53"/>
      <c r="GM125" s="53"/>
      <c r="GN125" s="53"/>
      <c r="GO125" s="53"/>
      <c r="GP125" s="53"/>
      <c r="GQ125" s="53"/>
      <c r="GR125" s="53"/>
      <c r="GS125" s="53"/>
      <c r="GT125" s="53"/>
      <c r="GU125" s="53"/>
      <c r="GV125" s="53"/>
      <c r="GW125" s="53"/>
      <c r="GX125" s="53"/>
      <c r="GY125" s="53"/>
      <c r="GZ125" s="6"/>
      <c r="HA125" s="6"/>
      <c r="HB125" s="6"/>
    </row>
    <row r="126" spans="2:210" s="1" customFormat="1" x14ac:dyDescent="0.75">
      <c r="B126" s="33"/>
      <c r="C126" s="33"/>
      <c r="D126" s="261"/>
      <c r="E126" s="261"/>
      <c r="F126" s="261"/>
      <c r="G126" s="261"/>
      <c r="H126" s="261"/>
      <c r="I126" s="261"/>
      <c r="J126" s="261"/>
      <c r="K126" s="261"/>
      <c r="L126" s="261"/>
      <c r="M126" s="261"/>
      <c r="N126" s="261"/>
      <c r="O126" s="261"/>
      <c r="P126" s="261"/>
      <c r="Q126" s="261"/>
      <c r="R126" s="261"/>
      <c r="S126" s="261"/>
      <c r="T126" s="261"/>
      <c r="U126" s="235"/>
      <c r="V126" s="235"/>
      <c r="W126" s="235"/>
      <c r="X126" s="235"/>
      <c r="Y126" s="235"/>
      <c r="Z126" s="235"/>
      <c r="AA126" s="235"/>
      <c r="AB126" s="235"/>
      <c r="AC126" s="235"/>
      <c r="AD126" s="235"/>
      <c r="AE126" s="235"/>
      <c r="AF126" s="235"/>
      <c r="AG126" s="235"/>
      <c r="AH126" s="235"/>
      <c r="AI126" s="235"/>
      <c r="AJ126" s="235"/>
      <c r="AK126" s="235"/>
      <c r="AL126" s="235"/>
      <c r="AM126" s="235"/>
      <c r="AN126" s="235"/>
      <c r="AO126" s="235"/>
      <c r="AP126" s="235"/>
      <c r="AQ126" s="235"/>
      <c r="AR126" s="235"/>
      <c r="AS126" s="235"/>
      <c r="AT126" s="235"/>
      <c r="AU126" s="235"/>
      <c r="AV126" s="235"/>
      <c r="AW126" s="235"/>
      <c r="AX126" s="235"/>
      <c r="AY126" s="235"/>
      <c r="AZ126" s="235"/>
      <c r="BA126" s="235"/>
      <c r="BB126" s="235"/>
      <c r="BC126" s="235"/>
      <c r="BD126" s="235"/>
      <c r="BE126" s="235"/>
      <c r="BF126" s="235"/>
      <c r="BG126" s="235"/>
      <c r="BH126" s="235"/>
      <c r="BI126" s="235"/>
      <c r="BJ126" s="235"/>
      <c r="BK126" s="235"/>
      <c r="BL126" s="235"/>
      <c r="BM126" s="235"/>
      <c r="BN126" s="235"/>
      <c r="BO126" s="235"/>
      <c r="BP126" s="235"/>
      <c r="BQ126" s="235"/>
      <c r="BR126" s="235"/>
      <c r="BS126" s="235"/>
      <c r="BT126" s="235"/>
      <c r="BU126" s="235"/>
      <c r="BV126" s="235"/>
      <c r="BW126" s="235"/>
      <c r="BX126" s="235"/>
      <c r="BY126" s="235"/>
      <c r="BZ126" s="235"/>
      <c r="CA126" s="235"/>
      <c r="CB126" s="235"/>
      <c r="CC126" s="235"/>
      <c r="CD126" s="235"/>
      <c r="CE126" s="235"/>
      <c r="CF126" s="235"/>
      <c r="CG126" s="235"/>
      <c r="CH126" s="235"/>
      <c r="CI126" s="235"/>
      <c r="CJ126" s="235"/>
      <c r="CK126" s="235"/>
      <c r="CL126" s="235"/>
      <c r="CM126" s="235"/>
      <c r="CN126" s="235"/>
      <c r="CO126" s="235"/>
      <c r="CP126" s="235"/>
      <c r="CQ126" s="235"/>
      <c r="CR126" s="235"/>
      <c r="CS126" s="235"/>
      <c r="CT126" s="235"/>
      <c r="CU126" s="235"/>
      <c r="CV126" s="235"/>
      <c r="CW126" s="235"/>
      <c r="CX126" s="235"/>
      <c r="CY126" s="235"/>
      <c r="CZ126" s="235"/>
      <c r="DA126" s="235"/>
      <c r="DB126" s="235"/>
      <c r="DC126" s="235"/>
      <c r="DD126" s="235"/>
      <c r="DE126" s="235"/>
      <c r="DF126" s="235"/>
      <c r="DG126" s="235"/>
      <c r="DH126" s="235"/>
      <c r="DI126" s="235"/>
      <c r="DJ126" s="235"/>
      <c r="DK126" s="235"/>
      <c r="DL126" s="235"/>
      <c r="DM126" s="235"/>
      <c r="DN126" s="235"/>
      <c r="DO126" s="235"/>
      <c r="DP126" s="235"/>
      <c r="DQ126" s="235"/>
      <c r="DR126" s="235"/>
      <c r="DS126" s="235"/>
      <c r="DT126" s="235"/>
      <c r="DU126" s="235"/>
      <c r="DV126" s="235"/>
      <c r="DW126" s="235"/>
      <c r="DX126" s="235"/>
      <c r="DY126" s="235"/>
      <c r="DZ126" s="235"/>
      <c r="EA126" s="235"/>
      <c r="EB126" s="235"/>
      <c r="EC126" s="235"/>
      <c r="ED126" s="235"/>
      <c r="EE126" s="235"/>
      <c r="EF126" s="235"/>
      <c r="EG126" s="235"/>
      <c r="EH126" s="235"/>
      <c r="EI126" s="235"/>
      <c r="EJ126" s="235"/>
      <c r="EK126" s="235"/>
      <c r="EL126" s="235"/>
      <c r="EM126" s="235"/>
      <c r="EN126" s="235"/>
      <c r="EO126" s="235"/>
      <c r="EP126" s="235"/>
      <c r="EQ126" s="235"/>
      <c r="ER126" s="235"/>
      <c r="ES126" s="235"/>
      <c r="ET126" s="235"/>
      <c r="EU126" s="235"/>
      <c r="EV126" s="235"/>
      <c r="EW126" s="235"/>
      <c r="EX126" s="235"/>
      <c r="EY126" s="235"/>
      <c r="EZ126" s="235"/>
      <c r="FA126" s="235"/>
      <c r="FB126" s="235"/>
      <c r="FC126" s="235"/>
      <c r="FD126" s="235"/>
      <c r="FE126" s="116"/>
      <c r="FF126" s="116"/>
      <c r="FG126" s="47"/>
      <c r="FH126" s="47"/>
      <c r="FI126" s="47"/>
      <c r="FJ126" s="47"/>
      <c r="FK126" s="47"/>
      <c r="FL126" s="47"/>
      <c r="FM126" s="47"/>
      <c r="FN126" s="47"/>
      <c r="FO126" s="47"/>
      <c r="FP126" s="47"/>
      <c r="FQ126" s="47"/>
      <c r="FR126" s="47"/>
      <c r="FS126" s="47"/>
      <c r="FT126" s="47"/>
      <c r="FU126" s="47"/>
      <c r="FV126" s="47"/>
      <c r="FW126" s="47"/>
      <c r="FX126" s="47"/>
      <c r="FY126" s="47"/>
      <c r="FZ126" s="48"/>
      <c r="GA126" s="48"/>
      <c r="GB126" s="48"/>
      <c r="GC126" s="48"/>
      <c r="GD126" s="48"/>
      <c r="GE126" s="48"/>
      <c r="GF126" s="48"/>
      <c r="GG126" s="48"/>
      <c r="GH126" s="48"/>
      <c r="GI126" s="53"/>
      <c r="GJ126" s="53"/>
      <c r="GK126" s="53"/>
      <c r="GL126" s="53"/>
      <c r="GM126" s="53"/>
      <c r="GN126" s="53"/>
      <c r="GO126" s="53"/>
      <c r="GP126" s="53"/>
      <c r="GQ126" s="53"/>
      <c r="GR126" s="53"/>
      <c r="GS126" s="53"/>
      <c r="GT126" s="53"/>
      <c r="GU126" s="53"/>
      <c r="GV126" s="53"/>
      <c r="GW126" s="53"/>
      <c r="GX126" s="53"/>
      <c r="GY126" s="53"/>
      <c r="GZ126" s="6"/>
      <c r="HA126" s="6"/>
      <c r="HB126" s="6"/>
    </row>
    <row r="127" spans="2:210" s="1" customFormat="1" x14ac:dyDescent="0.75">
      <c r="B127" s="33"/>
      <c r="C127" s="33"/>
      <c r="D127" s="261"/>
      <c r="E127" s="261"/>
      <c r="F127" s="261"/>
      <c r="G127" s="261"/>
      <c r="H127" s="261"/>
      <c r="I127" s="261"/>
      <c r="J127" s="261"/>
      <c r="K127" s="261"/>
      <c r="L127" s="261"/>
      <c r="M127" s="261"/>
      <c r="N127" s="261"/>
      <c r="O127" s="261"/>
      <c r="P127" s="261"/>
      <c r="Q127" s="261"/>
      <c r="R127" s="261"/>
      <c r="S127" s="261"/>
      <c r="T127" s="261"/>
      <c r="U127" s="235"/>
      <c r="V127" s="235"/>
      <c r="W127" s="235"/>
      <c r="X127" s="235"/>
      <c r="Y127" s="235"/>
      <c r="Z127" s="235"/>
      <c r="AA127" s="235"/>
      <c r="AB127" s="235"/>
      <c r="AC127" s="235"/>
      <c r="AD127" s="235"/>
      <c r="AE127" s="235"/>
      <c r="AF127" s="235"/>
      <c r="AG127" s="235"/>
      <c r="AH127" s="235"/>
      <c r="AI127" s="235"/>
      <c r="AJ127" s="235"/>
      <c r="AK127" s="235"/>
      <c r="AL127" s="235"/>
      <c r="AM127" s="235"/>
      <c r="AN127" s="235"/>
      <c r="AO127" s="235"/>
      <c r="AP127" s="235"/>
      <c r="AQ127" s="235"/>
      <c r="AR127" s="235"/>
      <c r="AS127" s="235"/>
      <c r="AT127" s="235"/>
      <c r="AU127" s="235"/>
      <c r="AV127" s="235"/>
      <c r="AW127" s="235"/>
      <c r="AX127" s="235"/>
      <c r="AY127" s="235"/>
      <c r="AZ127" s="235"/>
      <c r="BA127" s="235"/>
      <c r="BB127" s="235"/>
      <c r="BC127" s="235"/>
      <c r="BD127" s="235"/>
      <c r="BE127" s="235"/>
      <c r="BF127" s="235"/>
      <c r="BG127" s="235"/>
      <c r="BH127" s="235"/>
      <c r="BI127" s="235"/>
      <c r="BJ127" s="235"/>
      <c r="BK127" s="235"/>
      <c r="BL127" s="235"/>
      <c r="BM127" s="235"/>
      <c r="BN127" s="235"/>
      <c r="BO127" s="235"/>
      <c r="BP127" s="235"/>
      <c r="BQ127" s="235"/>
      <c r="BR127" s="235"/>
      <c r="BS127" s="235"/>
      <c r="BT127" s="235"/>
      <c r="BU127" s="235"/>
      <c r="BV127" s="235"/>
      <c r="BW127" s="235"/>
      <c r="BX127" s="235"/>
      <c r="BY127" s="235"/>
      <c r="BZ127" s="235"/>
      <c r="CA127" s="235"/>
      <c r="CB127" s="235"/>
      <c r="CC127" s="235"/>
      <c r="CD127" s="235"/>
      <c r="CE127" s="235"/>
      <c r="CF127" s="235"/>
      <c r="CG127" s="235"/>
      <c r="CH127" s="235"/>
      <c r="CI127" s="235"/>
      <c r="CJ127" s="235"/>
      <c r="CK127" s="235"/>
      <c r="CL127" s="235"/>
      <c r="CM127" s="235"/>
      <c r="CN127" s="235"/>
      <c r="CO127" s="235"/>
      <c r="CP127" s="235"/>
      <c r="CQ127" s="235"/>
      <c r="CR127" s="235"/>
      <c r="CS127" s="235"/>
      <c r="CT127" s="235"/>
      <c r="CU127" s="235"/>
      <c r="CV127" s="235"/>
      <c r="CW127" s="235"/>
      <c r="CX127" s="235"/>
      <c r="CY127" s="235"/>
      <c r="CZ127" s="235"/>
      <c r="DA127" s="235"/>
      <c r="DB127" s="235"/>
      <c r="DC127" s="235"/>
      <c r="DD127" s="235"/>
      <c r="DE127" s="235"/>
      <c r="DF127" s="235"/>
      <c r="DG127" s="235"/>
      <c r="DH127" s="235"/>
      <c r="DI127" s="235"/>
      <c r="DJ127" s="235"/>
      <c r="DK127" s="235"/>
      <c r="DL127" s="235"/>
      <c r="DM127" s="235"/>
      <c r="DN127" s="235"/>
      <c r="DO127" s="235"/>
      <c r="DP127" s="235"/>
      <c r="DQ127" s="235"/>
      <c r="DR127" s="235"/>
      <c r="DS127" s="235"/>
      <c r="DT127" s="235"/>
      <c r="DU127" s="235"/>
      <c r="DV127" s="235"/>
      <c r="DW127" s="235"/>
      <c r="DX127" s="235"/>
      <c r="DY127" s="235"/>
      <c r="DZ127" s="235"/>
      <c r="EA127" s="235"/>
      <c r="EB127" s="235"/>
      <c r="EC127" s="235"/>
      <c r="ED127" s="235"/>
      <c r="EE127" s="235"/>
      <c r="EF127" s="235"/>
      <c r="EG127" s="235"/>
      <c r="EH127" s="235"/>
      <c r="EI127" s="235"/>
      <c r="EJ127" s="235"/>
      <c r="EK127" s="235"/>
      <c r="EL127" s="235"/>
      <c r="EM127" s="235"/>
      <c r="EN127" s="235"/>
      <c r="EO127" s="235"/>
      <c r="EP127" s="235"/>
      <c r="EQ127" s="235"/>
      <c r="ER127" s="235"/>
      <c r="ES127" s="235"/>
      <c r="ET127" s="235"/>
      <c r="EU127" s="235"/>
      <c r="EV127" s="235"/>
      <c r="EW127" s="235"/>
      <c r="EX127" s="235"/>
      <c r="EY127" s="235"/>
      <c r="EZ127" s="235"/>
      <c r="FA127" s="235"/>
      <c r="FB127" s="235"/>
      <c r="FC127" s="235"/>
      <c r="FD127" s="235"/>
      <c r="FE127" s="116"/>
      <c r="FF127" s="116"/>
      <c r="FG127" s="47"/>
      <c r="FH127" s="47"/>
      <c r="FI127" s="47"/>
      <c r="FJ127" s="47"/>
      <c r="FK127" s="47"/>
      <c r="FL127" s="47"/>
      <c r="FM127" s="47"/>
      <c r="FN127" s="47"/>
      <c r="FO127" s="47"/>
      <c r="FP127" s="47"/>
      <c r="FQ127" s="47"/>
      <c r="FR127" s="47"/>
      <c r="FS127" s="47"/>
      <c r="FT127" s="47"/>
      <c r="FU127" s="47"/>
      <c r="FV127" s="47"/>
      <c r="FW127" s="47"/>
      <c r="FX127" s="47"/>
      <c r="FY127" s="47"/>
      <c r="FZ127" s="48"/>
      <c r="GA127" s="48"/>
      <c r="GB127" s="48"/>
      <c r="GC127" s="48"/>
      <c r="GD127" s="48"/>
      <c r="GE127" s="48"/>
      <c r="GF127" s="48"/>
      <c r="GG127" s="48"/>
      <c r="GH127" s="48"/>
      <c r="GI127" s="53"/>
      <c r="GJ127" s="53"/>
      <c r="GK127" s="53"/>
      <c r="GL127" s="53"/>
      <c r="GM127" s="53"/>
      <c r="GN127" s="53"/>
      <c r="GO127" s="53"/>
      <c r="GP127" s="53"/>
      <c r="GQ127" s="53"/>
      <c r="GR127" s="53"/>
      <c r="GS127" s="53"/>
      <c r="GT127" s="53"/>
      <c r="GU127" s="53"/>
      <c r="GV127" s="53"/>
      <c r="GW127" s="53"/>
      <c r="GX127" s="53"/>
      <c r="GY127" s="53"/>
      <c r="GZ127" s="6"/>
      <c r="HA127" s="6"/>
      <c r="HB127" s="6"/>
    </row>
    <row r="128" spans="2:210" s="1" customFormat="1" x14ac:dyDescent="0.75">
      <c r="B128" s="33"/>
      <c r="C128" s="33"/>
      <c r="D128" s="261"/>
      <c r="E128" s="261"/>
      <c r="F128" s="261"/>
      <c r="G128" s="261"/>
      <c r="H128" s="261"/>
      <c r="I128" s="261"/>
      <c r="J128" s="261"/>
      <c r="K128" s="261"/>
      <c r="L128" s="261"/>
      <c r="M128" s="261"/>
      <c r="N128" s="261"/>
      <c r="O128" s="261"/>
      <c r="P128" s="261"/>
      <c r="Q128" s="261"/>
      <c r="R128" s="261"/>
      <c r="S128" s="261"/>
      <c r="T128" s="261"/>
      <c r="U128" s="235"/>
      <c r="V128" s="235"/>
      <c r="W128" s="235"/>
      <c r="X128" s="235"/>
      <c r="Y128" s="235"/>
      <c r="Z128" s="235"/>
      <c r="AA128" s="235"/>
      <c r="AB128" s="235"/>
      <c r="AC128" s="235"/>
      <c r="AD128" s="235"/>
      <c r="AE128" s="235"/>
      <c r="AF128" s="235"/>
      <c r="AG128" s="235"/>
      <c r="AH128" s="235"/>
      <c r="AI128" s="235"/>
      <c r="AJ128" s="235"/>
      <c r="AK128" s="235"/>
      <c r="AL128" s="235"/>
      <c r="AM128" s="235"/>
      <c r="AN128" s="235"/>
      <c r="AO128" s="235"/>
      <c r="AP128" s="235"/>
      <c r="AQ128" s="235"/>
      <c r="AR128" s="235"/>
      <c r="AS128" s="235"/>
      <c r="AT128" s="235"/>
      <c r="AU128" s="235"/>
      <c r="AV128" s="235"/>
      <c r="AW128" s="235"/>
      <c r="AX128" s="235"/>
      <c r="AY128" s="235"/>
      <c r="AZ128" s="235"/>
      <c r="BA128" s="235"/>
      <c r="BB128" s="235"/>
      <c r="BC128" s="235"/>
      <c r="BD128" s="235"/>
      <c r="BE128" s="235"/>
      <c r="BF128" s="235"/>
      <c r="BG128" s="235"/>
      <c r="BH128" s="235"/>
      <c r="BI128" s="235"/>
      <c r="BJ128" s="235"/>
      <c r="BK128" s="235"/>
      <c r="BL128" s="235"/>
      <c r="BM128" s="235"/>
      <c r="BN128" s="235"/>
      <c r="BO128" s="235"/>
      <c r="BP128" s="235"/>
      <c r="BQ128" s="235"/>
      <c r="BR128" s="235"/>
      <c r="BS128" s="235"/>
      <c r="BT128" s="235"/>
      <c r="BU128" s="235"/>
      <c r="BV128" s="235"/>
      <c r="BW128" s="235"/>
      <c r="BX128" s="235"/>
      <c r="BY128" s="235"/>
      <c r="BZ128" s="235"/>
      <c r="CA128" s="235"/>
      <c r="CB128" s="235"/>
      <c r="CC128" s="235"/>
      <c r="CD128" s="235"/>
      <c r="CE128" s="235"/>
      <c r="CF128" s="235"/>
      <c r="CG128" s="235"/>
      <c r="CH128" s="235"/>
      <c r="CI128" s="235"/>
      <c r="CJ128" s="235"/>
      <c r="CK128" s="235"/>
      <c r="CL128" s="235"/>
      <c r="CM128" s="235"/>
      <c r="CN128" s="235"/>
      <c r="CO128" s="235"/>
      <c r="CP128" s="235"/>
      <c r="CQ128" s="235"/>
      <c r="CR128" s="235"/>
      <c r="CS128" s="235"/>
      <c r="CT128" s="235"/>
      <c r="CU128" s="235"/>
      <c r="CV128" s="235"/>
      <c r="CW128" s="235"/>
      <c r="CX128" s="235"/>
      <c r="CY128" s="235"/>
      <c r="CZ128" s="235"/>
      <c r="DA128" s="235"/>
      <c r="DB128" s="235"/>
      <c r="DC128" s="235"/>
      <c r="DD128" s="235"/>
      <c r="DE128" s="235"/>
      <c r="DF128" s="235"/>
      <c r="DG128" s="235"/>
      <c r="DH128" s="235"/>
      <c r="DI128" s="235"/>
      <c r="DJ128" s="235"/>
      <c r="DK128" s="235"/>
      <c r="DL128" s="235"/>
      <c r="DM128" s="235"/>
      <c r="DN128" s="235"/>
      <c r="DO128" s="235"/>
      <c r="DP128" s="235"/>
      <c r="DQ128" s="235"/>
      <c r="DR128" s="235"/>
      <c r="DS128" s="235"/>
      <c r="DT128" s="235"/>
      <c r="DU128" s="235"/>
      <c r="DV128" s="235"/>
      <c r="DW128" s="235"/>
      <c r="DX128" s="235"/>
      <c r="DY128" s="235"/>
      <c r="DZ128" s="235"/>
      <c r="EA128" s="235"/>
      <c r="EB128" s="235"/>
      <c r="EC128" s="235"/>
      <c r="ED128" s="235"/>
      <c r="EE128" s="235"/>
      <c r="EF128" s="235"/>
      <c r="EG128" s="235"/>
      <c r="EH128" s="235"/>
      <c r="EI128" s="235"/>
      <c r="EJ128" s="235"/>
      <c r="EK128" s="235"/>
      <c r="EL128" s="235"/>
      <c r="EM128" s="235"/>
      <c r="EN128" s="235"/>
      <c r="EO128" s="235"/>
      <c r="EP128" s="235"/>
      <c r="EQ128" s="235"/>
      <c r="ER128" s="235"/>
      <c r="ES128" s="235"/>
      <c r="ET128" s="235"/>
      <c r="EU128" s="235"/>
      <c r="EV128" s="235"/>
      <c r="EW128" s="235"/>
      <c r="EX128" s="235"/>
      <c r="EY128" s="235"/>
      <c r="EZ128" s="235"/>
      <c r="FA128" s="235"/>
      <c r="FB128" s="235"/>
      <c r="FC128" s="235"/>
      <c r="FD128" s="235"/>
      <c r="FE128" s="116"/>
      <c r="FF128" s="116"/>
      <c r="FG128" s="47"/>
      <c r="FH128" s="47"/>
      <c r="FI128" s="47"/>
      <c r="FJ128" s="47"/>
      <c r="FK128" s="47"/>
      <c r="FL128" s="47"/>
      <c r="FM128" s="47"/>
      <c r="FN128" s="47"/>
      <c r="FO128" s="47"/>
      <c r="FP128" s="47"/>
      <c r="FQ128" s="47"/>
      <c r="FR128" s="47"/>
      <c r="FS128" s="47"/>
      <c r="FT128" s="47"/>
      <c r="FU128" s="47"/>
      <c r="FV128" s="47"/>
      <c r="FW128" s="47"/>
      <c r="FX128" s="47"/>
      <c r="FY128" s="47"/>
      <c r="FZ128" s="48"/>
      <c r="GA128" s="48"/>
      <c r="GB128" s="48"/>
      <c r="GC128" s="48"/>
      <c r="GD128" s="48"/>
      <c r="GE128" s="48"/>
      <c r="GF128" s="48"/>
      <c r="GG128" s="48"/>
      <c r="GH128" s="48"/>
      <c r="GI128" s="53"/>
      <c r="GJ128" s="53"/>
      <c r="GK128" s="53"/>
      <c r="GL128" s="53"/>
      <c r="GM128" s="53"/>
      <c r="GN128" s="53"/>
      <c r="GO128" s="53"/>
      <c r="GP128" s="53"/>
      <c r="GQ128" s="53"/>
      <c r="GR128" s="53"/>
      <c r="GS128" s="53"/>
      <c r="GT128" s="53"/>
      <c r="GU128" s="53"/>
      <c r="GV128" s="53"/>
      <c r="GW128" s="53"/>
      <c r="GX128" s="53"/>
      <c r="GY128" s="53"/>
      <c r="GZ128" s="6"/>
      <c r="HA128" s="6"/>
      <c r="HB128" s="6"/>
    </row>
    <row r="129" spans="2:210" s="1" customFormat="1" x14ac:dyDescent="0.75">
      <c r="B129" s="33"/>
      <c r="C129" s="33"/>
      <c r="D129" s="261"/>
      <c r="E129" s="261"/>
      <c r="F129" s="261"/>
      <c r="G129" s="261"/>
      <c r="H129" s="261"/>
      <c r="I129" s="261"/>
      <c r="J129" s="261"/>
      <c r="K129" s="261"/>
      <c r="L129" s="261"/>
      <c r="M129" s="261"/>
      <c r="N129" s="261"/>
      <c r="O129" s="261"/>
      <c r="P129" s="261"/>
      <c r="Q129" s="261"/>
      <c r="R129" s="261"/>
      <c r="S129" s="261"/>
      <c r="T129" s="261"/>
      <c r="U129" s="235"/>
      <c r="V129" s="235"/>
      <c r="W129" s="235"/>
      <c r="X129" s="235"/>
      <c r="Y129" s="235"/>
      <c r="Z129" s="235"/>
      <c r="AA129" s="235"/>
      <c r="AB129" s="235"/>
      <c r="AC129" s="235"/>
      <c r="AD129" s="235"/>
      <c r="AE129" s="235"/>
      <c r="AF129" s="235"/>
      <c r="AG129" s="235"/>
      <c r="AH129" s="235"/>
      <c r="AI129" s="235"/>
      <c r="AJ129" s="235"/>
      <c r="AK129" s="235"/>
      <c r="AL129" s="235"/>
      <c r="AM129" s="235"/>
      <c r="AN129" s="235"/>
      <c r="AO129" s="235"/>
      <c r="AP129" s="235"/>
      <c r="AQ129" s="235"/>
      <c r="AR129" s="235"/>
      <c r="AS129" s="235"/>
      <c r="AT129" s="235"/>
      <c r="AU129" s="235"/>
      <c r="AV129" s="235"/>
      <c r="AW129" s="235"/>
      <c r="AX129" s="235"/>
      <c r="AY129" s="235"/>
      <c r="AZ129" s="235"/>
      <c r="BA129" s="235"/>
      <c r="BB129" s="235"/>
      <c r="BC129" s="235"/>
      <c r="BD129" s="235"/>
      <c r="BE129" s="235"/>
      <c r="BF129" s="235"/>
      <c r="BG129" s="235"/>
      <c r="BH129" s="235"/>
      <c r="BI129" s="235"/>
      <c r="BJ129" s="235"/>
      <c r="BK129" s="235"/>
      <c r="BL129" s="235"/>
      <c r="BM129" s="235"/>
      <c r="BN129" s="235"/>
      <c r="BO129" s="235"/>
      <c r="BP129" s="235"/>
      <c r="BQ129" s="235"/>
      <c r="BR129" s="235"/>
      <c r="BS129" s="235"/>
      <c r="BT129" s="235"/>
      <c r="BU129" s="235"/>
      <c r="BV129" s="235"/>
      <c r="BW129" s="235"/>
      <c r="BX129" s="235"/>
      <c r="BY129" s="235"/>
      <c r="BZ129" s="235"/>
      <c r="CA129" s="235"/>
      <c r="CB129" s="235"/>
      <c r="CC129" s="235"/>
      <c r="CD129" s="235"/>
      <c r="CE129" s="235"/>
      <c r="CF129" s="235"/>
      <c r="CG129" s="235"/>
      <c r="CH129" s="235"/>
      <c r="CI129" s="235"/>
      <c r="CJ129" s="235"/>
      <c r="CK129" s="235"/>
      <c r="CL129" s="235"/>
      <c r="CM129" s="235"/>
      <c r="CN129" s="235"/>
      <c r="CO129" s="235"/>
      <c r="CP129" s="235"/>
      <c r="CQ129" s="235"/>
      <c r="CR129" s="235"/>
      <c r="CS129" s="235"/>
      <c r="CT129" s="235"/>
      <c r="CU129" s="235"/>
      <c r="CV129" s="235"/>
      <c r="CW129" s="235"/>
      <c r="CX129" s="235"/>
      <c r="CY129" s="235"/>
      <c r="CZ129" s="235"/>
      <c r="DA129" s="235"/>
      <c r="DB129" s="235"/>
      <c r="DC129" s="235"/>
      <c r="DD129" s="235"/>
      <c r="DE129" s="235"/>
      <c r="DF129" s="235"/>
      <c r="DG129" s="235"/>
      <c r="DH129" s="235"/>
      <c r="DI129" s="235"/>
      <c r="DJ129" s="235"/>
      <c r="DK129" s="235"/>
      <c r="DL129" s="235"/>
      <c r="DM129" s="235"/>
      <c r="DN129" s="235"/>
      <c r="DO129" s="235"/>
      <c r="DP129" s="235"/>
      <c r="DQ129" s="235"/>
      <c r="DR129" s="235"/>
      <c r="DS129" s="235"/>
      <c r="DT129" s="235"/>
      <c r="DU129" s="235"/>
      <c r="DV129" s="235"/>
      <c r="DW129" s="235"/>
      <c r="DX129" s="235"/>
      <c r="DY129" s="235"/>
      <c r="DZ129" s="235"/>
      <c r="EA129" s="235"/>
      <c r="EB129" s="235"/>
      <c r="EC129" s="235"/>
      <c r="ED129" s="235"/>
      <c r="EE129" s="235"/>
      <c r="EF129" s="235"/>
      <c r="EG129" s="235"/>
      <c r="EH129" s="235"/>
      <c r="EI129" s="235"/>
      <c r="EJ129" s="235"/>
      <c r="EK129" s="235"/>
      <c r="EL129" s="235"/>
      <c r="EM129" s="235"/>
      <c r="EN129" s="235"/>
      <c r="EO129" s="235"/>
      <c r="EP129" s="235"/>
      <c r="EQ129" s="235"/>
      <c r="ER129" s="235"/>
      <c r="ES129" s="235"/>
      <c r="ET129" s="235"/>
      <c r="EU129" s="235"/>
      <c r="EV129" s="235"/>
      <c r="EW129" s="235"/>
      <c r="EX129" s="235"/>
      <c r="EY129" s="235"/>
      <c r="EZ129" s="235"/>
      <c r="FA129" s="235"/>
      <c r="FB129" s="235"/>
      <c r="FC129" s="235"/>
      <c r="FD129" s="235"/>
      <c r="FE129" s="116"/>
      <c r="FF129" s="116"/>
      <c r="FG129" s="47"/>
      <c r="FH129" s="47"/>
      <c r="FI129" s="47"/>
      <c r="FJ129" s="47"/>
      <c r="FK129" s="47"/>
      <c r="FL129" s="47"/>
      <c r="FM129" s="47"/>
      <c r="FN129" s="47"/>
      <c r="FO129" s="47"/>
      <c r="FP129" s="47"/>
      <c r="FQ129" s="47"/>
      <c r="FR129" s="47"/>
      <c r="FS129" s="47"/>
      <c r="FT129" s="47"/>
      <c r="FU129" s="47"/>
      <c r="FV129" s="47"/>
      <c r="FW129" s="47"/>
      <c r="FX129" s="47"/>
      <c r="FY129" s="47"/>
      <c r="FZ129" s="48"/>
      <c r="GA129" s="48"/>
      <c r="GB129" s="48"/>
      <c r="GC129" s="48"/>
      <c r="GD129" s="48"/>
      <c r="GE129" s="48"/>
      <c r="GF129" s="48"/>
      <c r="GG129" s="48"/>
      <c r="GH129" s="48"/>
      <c r="GI129" s="53"/>
      <c r="GJ129" s="53"/>
      <c r="GK129" s="53"/>
      <c r="GL129" s="53"/>
      <c r="GM129" s="53"/>
      <c r="GN129" s="53"/>
      <c r="GO129" s="53"/>
      <c r="GP129" s="53"/>
      <c r="GQ129" s="53"/>
      <c r="GR129" s="53"/>
      <c r="GS129" s="53"/>
      <c r="GT129" s="53"/>
      <c r="GU129" s="53"/>
      <c r="GV129" s="53"/>
      <c r="GW129" s="53"/>
      <c r="GX129" s="53"/>
      <c r="GY129" s="53"/>
      <c r="GZ129" s="6"/>
      <c r="HA129" s="6"/>
      <c r="HB129" s="6"/>
    </row>
    <row r="130" spans="2:210" s="1" customFormat="1" x14ac:dyDescent="0.75">
      <c r="B130" s="33"/>
      <c r="C130" s="33"/>
      <c r="D130" s="261"/>
      <c r="E130" s="261"/>
      <c r="F130" s="261"/>
      <c r="G130" s="261"/>
      <c r="H130" s="261"/>
      <c r="I130" s="261"/>
      <c r="J130" s="261"/>
      <c r="K130" s="261"/>
      <c r="L130" s="261"/>
      <c r="M130" s="261"/>
      <c r="N130" s="261"/>
      <c r="O130" s="261"/>
      <c r="P130" s="261"/>
      <c r="Q130" s="261"/>
      <c r="R130" s="261"/>
      <c r="S130" s="261"/>
      <c r="T130" s="261"/>
      <c r="U130" s="235"/>
      <c r="V130" s="235"/>
      <c r="W130" s="235"/>
      <c r="X130" s="235"/>
      <c r="Y130" s="235"/>
      <c r="Z130" s="235"/>
      <c r="AA130" s="235"/>
      <c r="AB130" s="235"/>
      <c r="AC130" s="235"/>
      <c r="AD130" s="235"/>
      <c r="AE130" s="235"/>
      <c r="AF130" s="235"/>
      <c r="AG130" s="235"/>
      <c r="AH130" s="235"/>
      <c r="AI130" s="235"/>
      <c r="AJ130" s="235"/>
      <c r="AK130" s="235"/>
      <c r="AL130" s="235"/>
      <c r="AM130" s="235"/>
      <c r="AN130" s="235"/>
      <c r="AO130" s="235"/>
      <c r="AP130" s="235"/>
      <c r="AQ130" s="235"/>
      <c r="AR130" s="235"/>
      <c r="AS130" s="235"/>
      <c r="AT130" s="235"/>
      <c r="AU130" s="235"/>
      <c r="AV130" s="235"/>
      <c r="AW130" s="235"/>
      <c r="AX130" s="235"/>
      <c r="AY130" s="235"/>
      <c r="AZ130" s="235"/>
      <c r="BA130" s="235"/>
      <c r="BB130" s="235"/>
      <c r="BC130" s="235"/>
      <c r="BD130" s="235"/>
      <c r="BE130" s="235"/>
      <c r="BF130" s="235"/>
      <c r="BG130" s="235"/>
      <c r="BH130" s="235"/>
      <c r="BI130" s="235"/>
      <c r="BJ130" s="235"/>
      <c r="BK130" s="235"/>
      <c r="BL130" s="235"/>
      <c r="BM130" s="235"/>
      <c r="BN130" s="235"/>
      <c r="BO130" s="235"/>
      <c r="BP130" s="235"/>
      <c r="BQ130" s="235"/>
      <c r="BR130" s="235"/>
      <c r="BS130" s="235"/>
      <c r="BT130" s="235"/>
      <c r="BU130" s="235"/>
      <c r="BV130" s="235"/>
      <c r="BW130" s="235"/>
      <c r="BX130" s="235"/>
      <c r="BY130" s="235"/>
      <c r="BZ130" s="235"/>
      <c r="CA130" s="235"/>
      <c r="CB130" s="235"/>
      <c r="CC130" s="235"/>
      <c r="CD130" s="235"/>
      <c r="CE130" s="235"/>
      <c r="CF130" s="235"/>
      <c r="CG130" s="235"/>
      <c r="CH130" s="235"/>
      <c r="CI130" s="235"/>
      <c r="CJ130" s="235"/>
      <c r="CK130" s="235"/>
      <c r="CL130" s="235"/>
      <c r="CM130" s="235"/>
      <c r="CN130" s="235"/>
      <c r="CO130" s="235"/>
      <c r="CP130" s="235"/>
      <c r="CQ130" s="235"/>
      <c r="CR130" s="235"/>
      <c r="CS130" s="235"/>
      <c r="CT130" s="235"/>
      <c r="CU130" s="235"/>
      <c r="CV130" s="235"/>
      <c r="CW130" s="235"/>
      <c r="CX130" s="235"/>
      <c r="CY130" s="235"/>
      <c r="CZ130" s="235"/>
      <c r="DA130" s="235"/>
      <c r="DB130" s="235"/>
      <c r="DC130" s="235"/>
      <c r="DD130" s="235"/>
      <c r="DE130" s="235"/>
      <c r="DF130" s="235"/>
      <c r="DG130" s="235"/>
      <c r="DH130" s="235"/>
      <c r="DI130" s="235"/>
      <c r="DJ130" s="235"/>
      <c r="DK130" s="235"/>
      <c r="DL130" s="235"/>
      <c r="DM130" s="235"/>
      <c r="DN130" s="235"/>
      <c r="DO130" s="235"/>
      <c r="DP130" s="235"/>
      <c r="DQ130" s="235"/>
      <c r="DR130" s="235"/>
      <c r="DS130" s="235"/>
      <c r="DT130" s="235"/>
      <c r="DU130" s="235"/>
      <c r="DV130" s="235"/>
      <c r="DW130" s="235"/>
      <c r="DX130" s="235"/>
      <c r="DY130" s="235"/>
      <c r="DZ130" s="235"/>
      <c r="EA130" s="235"/>
      <c r="EB130" s="235"/>
      <c r="EC130" s="235"/>
      <c r="ED130" s="235"/>
      <c r="EE130" s="235"/>
      <c r="EF130" s="235"/>
      <c r="EG130" s="235"/>
      <c r="EH130" s="235"/>
      <c r="EI130" s="235"/>
      <c r="EJ130" s="235"/>
      <c r="EK130" s="235"/>
      <c r="EL130" s="235"/>
      <c r="EM130" s="235"/>
      <c r="EN130" s="235"/>
      <c r="EO130" s="235"/>
      <c r="EP130" s="235"/>
      <c r="EQ130" s="235"/>
      <c r="ER130" s="235"/>
      <c r="ES130" s="235"/>
      <c r="ET130" s="235"/>
      <c r="EU130" s="235"/>
      <c r="EV130" s="235"/>
      <c r="EW130" s="235"/>
      <c r="EX130" s="235"/>
      <c r="EY130" s="235"/>
      <c r="EZ130" s="235"/>
      <c r="FA130" s="235"/>
      <c r="FB130" s="235"/>
      <c r="FC130" s="235"/>
      <c r="FD130" s="235"/>
      <c r="FE130" s="116"/>
      <c r="FF130" s="116"/>
      <c r="FG130" s="47"/>
      <c r="FH130" s="47"/>
      <c r="FI130" s="47"/>
      <c r="FJ130" s="47"/>
      <c r="FK130" s="47"/>
      <c r="FL130" s="47"/>
      <c r="FM130" s="47"/>
      <c r="FN130" s="47"/>
      <c r="FO130" s="47"/>
      <c r="FP130" s="47"/>
      <c r="FQ130" s="47"/>
      <c r="FR130" s="47"/>
      <c r="FS130" s="47"/>
      <c r="FT130" s="47"/>
      <c r="FU130" s="47"/>
      <c r="FV130" s="47"/>
      <c r="FW130" s="47"/>
      <c r="FX130" s="47"/>
      <c r="FY130" s="47"/>
      <c r="FZ130" s="48"/>
      <c r="GA130" s="48"/>
      <c r="GB130" s="48"/>
      <c r="GC130" s="48"/>
      <c r="GD130" s="48"/>
      <c r="GE130" s="48"/>
      <c r="GF130" s="48"/>
      <c r="GG130" s="48"/>
      <c r="GH130" s="48"/>
      <c r="GI130" s="53"/>
      <c r="GJ130" s="53"/>
      <c r="GK130" s="53"/>
      <c r="GL130" s="53"/>
      <c r="GM130" s="53"/>
      <c r="GN130" s="53"/>
      <c r="GO130" s="53"/>
      <c r="GP130" s="53"/>
      <c r="GQ130" s="53"/>
      <c r="GR130" s="53"/>
      <c r="GS130" s="53"/>
      <c r="GT130" s="53"/>
      <c r="GU130" s="53"/>
      <c r="GV130" s="53"/>
      <c r="GW130" s="53"/>
      <c r="GX130" s="53"/>
      <c r="GY130" s="53"/>
      <c r="GZ130" s="6"/>
      <c r="HA130" s="6"/>
      <c r="HB130" s="6"/>
    </row>
    <row r="131" spans="2:210" s="1" customFormat="1" x14ac:dyDescent="0.75">
      <c r="B131" s="33"/>
      <c r="C131" s="33"/>
      <c r="D131" s="261"/>
      <c r="E131" s="261"/>
      <c r="F131" s="261"/>
      <c r="G131" s="261"/>
      <c r="H131" s="261"/>
      <c r="I131" s="261"/>
      <c r="J131" s="261"/>
      <c r="K131" s="261"/>
      <c r="L131" s="261"/>
      <c r="M131" s="261"/>
      <c r="N131" s="261"/>
      <c r="O131" s="261"/>
      <c r="P131" s="261"/>
      <c r="Q131" s="261"/>
      <c r="R131" s="261"/>
      <c r="S131" s="261"/>
      <c r="T131" s="261"/>
      <c r="U131" s="235"/>
      <c r="V131" s="235"/>
      <c r="W131" s="235"/>
      <c r="X131" s="235"/>
      <c r="Y131" s="235"/>
      <c r="Z131" s="235"/>
      <c r="AA131" s="235"/>
      <c r="AB131" s="235"/>
      <c r="AC131" s="235"/>
      <c r="AD131" s="235"/>
      <c r="AE131" s="235"/>
      <c r="AF131" s="235"/>
      <c r="AG131" s="235"/>
      <c r="AH131" s="235"/>
      <c r="AI131" s="235"/>
      <c r="AJ131" s="235"/>
      <c r="AK131" s="235"/>
      <c r="AL131" s="235"/>
      <c r="AM131" s="235"/>
      <c r="AN131" s="235"/>
      <c r="AO131" s="235"/>
      <c r="AP131" s="235"/>
      <c r="AQ131" s="235"/>
      <c r="AR131" s="235"/>
      <c r="AS131" s="235"/>
      <c r="AT131" s="235"/>
      <c r="AU131" s="235"/>
      <c r="AV131" s="235"/>
      <c r="AW131" s="235"/>
      <c r="AX131" s="235"/>
      <c r="AY131" s="235"/>
      <c r="AZ131" s="235"/>
      <c r="BA131" s="235"/>
      <c r="BB131" s="235"/>
      <c r="BC131" s="235"/>
      <c r="BD131" s="235"/>
      <c r="BE131" s="235"/>
      <c r="BF131" s="235"/>
      <c r="BG131" s="235"/>
      <c r="BH131" s="235"/>
      <c r="BI131" s="235"/>
      <c r="BJ131" s="235"/>
      <c r="BK131" s="235"/>
      <c r="BL131" s="235"/>
      <c r="BM131" s="235"/>
      <c r="BN131" s="235"/>
      <c r="BO131" s="235"/>
      <c r="BP131" s="235"/>
      <c r="BQ131" s="235"/>
      <c r="BR131" s="235"/>
      <c r="BS131" s="235"/>
      <c r="BT131" s="235"/>
      <c r="BU131" s="235"/>
      <c r="BV131" s="235"/>
      <c r="BW131" s="235"/>
      <c r="BX131" s="235"/>
      <c r="BY131" s="235"/>
      <c r="BZ131" s="235"/>
      <c r="CA131" s="235"/>
      <c r="CB131" s="235"/>
      <c r="CC131" s="235"/>
      <c r="CD131" s="235"/>
      <c r="CE131" s="235"/>
      <c r="CF131" s="235"/>
      <c r="CG131" s="235"/>
      <c r="CH131" s="235"/>
      <c r="CI131" s="235"/>
      <c r="CJ131" s="235"/>
      <c r="CK131" s="235"/>
      <c r="CL131" s="235"/>
      <c r="CM131" s="235"/>
      <c r="CN131" s="235"/>
      <c r="CO131" s="235"/>
      <c r="CP131" s="235"/>
      <c r="CQ131" s="235"/>
      <c r="CR131" s="235"/>
      <c r="CS131" s="235"/>
      <c r="CT131" s="235"/>
      <c r="CU131" s="235"/>
      <c r="CV131" s="235"/>
      <c r="CW131" s="235"/>
      <c r="CX131" s="235"/>
      <c r="CY131" s="235"/>
      <c r="CZ131" s="235"/>
      <c r="DA131" s="235"/>
      <c r="DB131" s="235"/>
      <c r="DC131" s="235"/>
      <c r="DD131" s="235"/>
      <c r="DE131" s="235"/>
      <c r="DF131" s="235"/>
      <c r="DG131" s="235"/>
      <c r="DH131" s="235"/>
      <c r="DI131" s="235"/>
      <c r="DJ131" s="235"/>
      <c r="DK131" s="235"/>
      <c r="DL131" s="235"/>
      <c r="DM131" s="235"/>
      <c r="DN131" s="235"/>
      <c r="DO131" s="235"/>
      <c r="DP131" s="235"/>
      <c r="DQ131" s="235"/>
      <c r="DR131" s="235"/>
      <c r="DS131" s="235"/>
      <c r="DT131" s="235"/>
      <c r="DU131" s="235"/>
      <c r="DV131" s="235"/>
      <c r="DW131" s="235"/>
      <c r="DX131" s="235"/>
      <c r="DY131" s="235"/>
      <c r="DZ131" s="235"/>
      <c r="EA131" s="235"/>
      <c r="EB131" s="235"/>
      <c r="EC131" s="235"/>
      <c r="ED131" s="235"/>
      <c r="EE131" s="235"/>
      <c r="EF131" s="235"/>
      <c r="EG131" s="235"/>
      <c r="EH131" s="235"/>
      <c r="EI131" s="235"/>
      <c r="EJ131" s="235"/>
      <c r="EK131" s="235"/>
      <c r="EL131" s="235"/>
      <c r="EM131" s="235"/>
      <c r="EN131" s="235"/>
      <c r="EO131" s="235"/>
      <c r="EP131" s="235"/>
      <c r="EQ131" s="235"/>
      <c r="ER131" s="235"/>
      <c r="ES131" s="235"/>
      <c r="ET131" s="235"/>
      <c r="EU131" s="235"/>
      <c r="EV131" s="235"/>
      <c r="EW131" s="235"/>
      <c r="EX131" s="235"/>
      <c r="EY131" s="235"/>
      <c r="EZ131" s="235"/>
      <c r="FA131" s="235"/>
      <c r="FB131" s="235"/>
      <c r="FC131" s="235"/>
      <c r="FD131" s="235"/>
      <c r="FE131" s="116"/>
      <c r="FF131" s="116"/>
      <c r="FG131" s="47"/>
      <c r="FH131" s="47"/>
      <c r="FI131" s="47"/>
      <c r="FJ131" s="47"/>
      <c r="FK131" s="47"/>
      <c r="FL131" s="47"/>
      <c r="FM131" s="47"/>
      <c r="FN131" s="47"/>
      <c r="FO131" s="47"/>
      <c r="FP131" s="47"/>
      <c r="FQ131" s="47"/>
      <c r="FR131" s="47"/>
      <c r="FS131" s="47"/>
      <c r="FT131" s="47"/>
      <c r="FU131" s="47"/>
      <c r="FV131" s="47"/>
      <c r="FW131" s="47"/>
      <c r="FX131" s="47"/>
      <c r="FY131" s="47"/>
      <c r="FZ131" s="48"/>
      <c r="GA131" s="48"/>
      <c r="GB131" s="48"/>
      <c r="GC131" s="48"/>
      <c r="GD131" s="48"/>
      <c r="GE131" s="48"/>
      <c r="GF131" s="48"/>
      <c r="GG131" s="48"/>
      <c r="GH131" s="48"/>
      <c r="GI131" s="53"/>
      <c r="GJ131" s="53"/>
      <c r="GK131" s="53"/>
      <c r="GL131" s="53"/>
      <c r="GM131" s="53"/>
      <c r="GN131" s="53"/>
      <c r="GO131" s="53"/>
      <c r="GP131" s="53"/>
      <c r="GQ131" s="53"/>
      <c r="GR131" s="53"/>
      <c r="GS131" s="53"/>
      <c r="GT131" s="53"/>
      <c r="GU131" s="53"/>
      <c r="GV131" s="53"/>
      <c r="GW131" s="53"/>
      <c r="GX131" s="53"/>
      <c r="GY131" s="53"/>
      <c r="GZ131" s="6"/>
      <c r="HA131" s="6"/>
      <c r="HB131" s="6"/>
    </row>
    <row r="132" spans="2:210" s="1" customFormat="1" x14ac:dyDescent="0.75">
      <c r="B132" s="33"/>
      <c r="C132" s="33"/>
      <c r="D132" s="261"/>
      <c r="E132" s="261"/>
      <c r="F132" s="261"/>
      <c r="G132" s="261"/>
      <c r="H132" s="261"/>
      <c r="I132" s="261"/>
      <c r="J132" s="261"/>
      <c r="K132" s="261"/>
      <c r="L132" s="261"/>
      <c r="M132" s="261"/>
      <c r="N132" s="261"/>
      <c r="O132" s="261"/>
      <c r="P132" s="261"/>
      <c r="Q132" s="261"/>
      <c r="R132" s="261"/>
      <c r="S132" s="261"/>
      <c r="T132" s="261"/>
      <c r="U132" s="235"/>
      <c r="V132" s="235"/>
      <c r="W132" s="235"/>
      <c r="X132" s="235"/>
      <c r="Y132" s="235"/>
      <c r="Z132" s="235"/>
      <c r="AA132" s="235"/>
      <c r="AB132" s="235"/>
      <c r="AC132" s="235"/>
      <c r="AD132" s="235"/>
      <c r="AE132" s="235"/>
      <c r="AF132" s="235"/>
      <c r="AG132" s="235"/>
      <c r="AH132" s="235"/>
      <c r="AI132" s="235"/>
      <c r="AJ132" s="235"/>
      <c r="AK132" s="235"/>
      <c r="AL132" s="235"/>
      <c r="AM132" s="235"/>
      <c r="AN132" s="235"/>
      <c r="AO132" s="235"/>
      <c r="AP132" s="235"/>
      <c r="AQ132" s="235"/>
      <c r="AR132" s="235"/>
      <c r="AS132" s="235"/>
      <c r="AT132" s="235"/>
      <c r="AU132" s="235"/>
      <c r="AV132" s="235"/>
      <c r="AW132" s="235"/>
      <c r="AX132" s="235"/>
      <c r="AY132" s="235"/>
      <c r="AZ132" s="235"/>
      <c r="BA132" s="235"/>
      <c r="BB132" s="235"/>
      <c r="BC132" s="235"/>
      <c r="BD132" s="235"/>
      <c r="BE132" s="235"/>
      <c r="BF132" s="235"/>
      <c r="BG132" s="235"/>
      <c r="BH132" s="235"/>
      <c r="BI132" s="235"/>
      <c r="BJ132" s="235"/>
      <c r="BK132" s="235"/>
      <c r="BL132" s="235"/>
      <c r="BM132" s="235"/>
      <c r="BN132" s="235"/>
      <c r="BO132" s="235"/>
      <c r="BP132" s="235"/>
      <c r="BQ132" s="235"/>
      <c r="BR132" s="235"/>
      <c r="BS132" s="235"/>
      <c r="BT132" s="235"/>
      <c r="BU132" s="235"/>
      <c r="BV132" s="235"/>
      <c r="BW132" s="235"/>
      <c r="BX132" s="235"/>
      <c r="BY132" s="235"/>
      <c r="BZ132" s="235"/>
      <c r="CA132" s="235"/>
      <c r="CB132" s="235"/>
      <c r="CC132" s="235"/>
      <c r="CD132" s="235"/>
      <c r="CE132" s="235"/>
      <c r="CF132" s="235"/>
      <c r="CG132" s="235"/>
      <c r="CH132" s="235"/>
      <c r="CI132" s="235"/>
      <c r="CJ132" s="235"/>
      <c r="CK132" s="235"/>
      <c r="CL132" s="235"/>
      <c r="CM132" s="235"/>
      <c r="CN132" s="235"/>
      <c r="CO132" s="235"/>
      <c r="CP132" s="235"/>
      <c r="CQ132" s="235"/>
      <c r="CR132" s="235"/>
      <c r="CS132" s="235"/>
      <c r="CT132" s="235"/>
      <c r="CU132" s="235"/>
      <c r="CV132" s="235"/>
      <c r="CW132" s="235"/>
      <c r="CX132" s="235"/>
      <c r="CY132" s="235"/>
      <c r="CZ132" s="235"/>
      <c r="DA132" s="235"/>
      <c r="DB132" s="235"/>
      <c r="DC132" s="235"/>
      <c r="DD132" s="235"/>
      <c r="DE132" s="235"/>
      <c r="DF132" s="235"/>
      <c r="DG132" s="235"/>
      <c r="DH132" s="235"/>
      <c r="DI132" s="235"/>
      <c r="DJ132" s="235"/>
      <c r="DK132" s="235"/>
      <c r="DL132" s="235"/>
      <c r="DM132" s="235"/>
      <c r="DN132" s="235"/>
      <c r="DO132" s="235"/>
      <c r="DP132" s="235"/>
      <c r="DQ132" s="235"/>
      <c r="DR132" s="235"/>
      <c r="DS132" s="235"/>
      <c r="DT132" s="235"/>
      <c r="DU132" s="235"/>
      <c r="DV132" s="235"/>
      <c r="DW132" s="235"/>
      <c r="DX132" s="235"/>
      <c r="DY132" s="235"/>
      <c r="DZ132" s="235"/>
      <c r="EA132" s="235"/>
      <c r="EB132" s="235"/>
      <c r="EC132" s="235"/>
      <c r="ED132" s="235"/>
      <c r="EE132" s="235"/>
      <c r="EF132" s="235"/>
      <c r="EG132" s="235"/>
      <c r="EH132" s="235"/>
      <c r="EI132" s="235"/>
      <c r="EJ132" s="235"/>
      <c r="EK132" s="235"/>
      <c r="EL132" s="235"/>
      <c r="EM132" s="235"/>
      <c r="EN132" s="235"/>
      <c r="EO132" s="235"/>
      <c r="EP132" s="235"/>
      <c r="EQ132" s="235"/>
      <c r="ER132" s="235"/>
      <c r="ES132" s="235"/>
      <c r="ET132" s="235"/>
      <c r="EU132" s="235"/>
      <c r="EV132" s="235"/>
      <c r="EW132" s="235"/>
      <c r="EX132" s="235"/>
      <c r="EY132" s="235"/>
      <c r="EZ132" s="235"/>
      <c r="FA132" s="235"/>
      <c r="FB132" s="235"/>
      <c r="FC132" s="235"/>
      <c r="FD132" s="235"/>
      <c r="FE132" s="116"/>
      <c r="FF132" s="116"/>
      <c r="FG132" s="47"/>
      <c r="FH132" s="47"/>
      <c r="FI132" s="47"/>
      <c r="FJ132" s="47"/>
      <c r="FK132" s="47"/>
      <c r="FL132" s="47"/>
      <c r="FM132" s="47"/>
      <c r="FN132" s="47"/>
      <c r="FO132" s="47"/>
      <c r="FP132" s="47"/>
      <c r="FQ132" s="47"/>
      <c r="FR132" s="47"/>
      <c r="FS132" s="47"/>
      <c r="FT132" s="47"/>
      <c r="FU132" s="47"/>
      <c r="FV132" s="47"/>
      <c r="FW132" s="47"/>
      <c r="FX132" s="47"/>
      <c r="FY132" s="47"/>
      <c r="FZ132" s="48"/>
      <c r="GA132" s="48"/>
      <c r="GB132" s="48"/>
      <c r="GC132" s="48"/>
      <c r="GD132" s="48"/>
      <c r="GE132" s="48"/>
      <c r="GF132" s="48"/>
      <c r="GG132" s="48"/>
      <c r="GH132" s="48"/>
      <c r="GI132" s="53"/>
      <c r="GJ132" s="53"/>
      <c r="GK132" s="53"/>
      <c r="GL132" s="53"/>
      <c r="GM132" s="53"/>
      <c r="GN132" s="53"/>
      <c r="GO132" s="53"/>
      <c r="GP132" s="53"/>
      <c r="GQ132" s="53"/>
      <c r="GR132" s="53"/>
      <c r="GS132" s="53"/>
      <c r="GT132" s="53"/>
      <c r="GU132" s="53"/>
      <c r="GV132" s="53"/>
      <c r="GW132" s="53"/>
      <c r="GX132" s="53"/>
      <c r="GY132" s="53"/>
      <c r="GZ132" s="6"/>
      <c r="HA132" s="6"/>
      <c r="HB132" s="6"/>
    </row>
    <row r="133" spans="2:210" s="1" customFormat="1" x14ac:dyDescent="0.75">
      <c r="B133" s="33"/>
      <c r="C133" s="33"/>
      <c r="D133" s="261"/>
      <c r="E133" s="261"/>
      <c r="F133" s="261"/>
      <c r="G133" s="261"/>
      <c r="H133" s="261"/>
      <c r="I133" s="261"/>
      <c r="J133" s="261"/>
      <c r="K133" s="261"/>
      <c r="L133" s="261"/>
      <c r="M133" s="261"/>
      <c r="N133" s="261"/>
      <c r="O133" s="261"/>
      <c r="P133" s="261"/>
      <c r="Q133" s="261"/>
      <c r="R133" s="261"/>
      <c r="S133" s="261"/>
      <c r="T133" s="261"/>
      <c r="U133" s="235"/>
      <c r="V133" s="235"/>
      <c r="W133" s="235"/>
      <c r="X133" s="235"/>
      <c r="Y133" s="235"/>
      <c r="Z133" s="235"/>
      <c r="AA133" s="235"/>
      <c r="AB133" s="235"/>
      <c r="AC133" s="235"/>
      <c r="AD133" s="235"/>
      <c r="AE133" s="235"/>
      <c r="AF133" s="235"/>
      <c r="AG133" s="235"/>
      <c r="AH133" s="235"/>
      <c r="AI133" s="235"/>
      <c r="AJ133" s="235"/>
      <c r="AK133" s="235"/>
      <c r="AL133" s="235"/>
      <c r="AM133" s="235"/>
      <c r="AN133" s="235"/>
      <c r="AO133" s="235"/>
      <c r="AP133" s="235"/>
      <c r="AQ133" s="235"/>
      <c r="AR133" s="235"/>
      <c r="AS133" s="235"/>
      <c r="AT133" s="235"/>
      <c r="AU133" s="235"/>
      <c r="AV133" s="235"/>
      <c r="AW133" s="235"/>
      <c r="AX133" s="235"/>
      <c r="AY133" s="235"/>
      <c r="AZ133" s="235"/>
      <c r="BA133" s="235"/>
      <c r="BB133" s="235"/>
      <c r="BC133" s="235"/>
      <c r="BD133" s="235"/>
      <c r="BE133" s="235"/>
      <c r="BF133" s="235"/>
      <c r="BG133" s="235"/>
      <c r="BH133" s="235"/>
      <c r="BI133" s="235"/>
      <c r="BJ133" s="235"/>
      <c r="BK133" s="235"/>
      <c r="BL133" s="235"/>
      <c r="BM133" s="235"/>
      <c r="BN133" s="235"/>
      <c r="BO133" s="235"/>
      <c r="BP133" s="235"/>
      <c r="BQ133" s="235"/>
      <c r="BR133" s="235"/>
      <c r="BS133" s="235"/>
      <c r="BT133" s="235"/>
      <c r="BU133" s="235"/>
      <c r="BV133" s="235"/>
      <c r="BW133" s="235"/>
      <c r="BX133" s="235"/>
      <c r="BY133" s="235"/>
      <c r="BZ133" s="235"/>
      <c r="CA133" s="235"/>
      <c r="CB133" s="235"/>
      <c r="CC133" s="235"/>
      <c r="CD133" s="235"/>
      <c r="CE133" s="235"/>
      <c r="CF133" s="235"/>
      <c r="CG133" s="235"/>
      <c r="CH133" s="235"/>
      <c r="CI133" s="235"/>
      <c r="CJ133" s="235"/>
      <c r="CK133" s="235"/>
      <c r="CL133" s="235"/>
      <c r="CM133" s="235"/>
      <c r="CN133" s="235"/>
      <c r="CO133" s="235"/>
      <c r="CP133" s="235"/>
      <c r="CQ133" s="235"/>
      <c r="CR133" s="235"/>
      <c r="CS133" s="235"/>
      <c r="CT133" s="235"/>
      <c r="CU133" s="235"/>
      <c r="CV133" s="235"/>
      <c r="CW133" s="235"/>
      <c r="CX133" s="235"/>
      <c r="CY133" s="235"/>
      <c r="CZ133" s="235"/>
      <c r="DA133" s="235"/>
      <c r="DB133" s="235"/>
      <c r="DC133" s="235"/>
      <c r="DD133" s="235"/>
      <c r="DE133" s="235"/>
      <c r="DF133" s="235"/>
      <c r="DG133" s="235"/>
      <c r="DH133" s="235"/>
      <c r="DI133" s="235"/>
      <c r="DJ133" s="235"/>
      <c r="DK133" s="235"/>
      <c r="DL133" s="235"/>
      <c r="DM133" s="235"/>
      <c r="DN133" s="235"/>
      <c r="DO133" s="235"/>
      <c r="DP133" s="235"/>
      <c r="DQ133" s="235"/>
      <c r="DR133" s="235"/>
      <c r="DS133" s="235"/>
      <c r="DT133" s="235"/>
      <c r="DU133" s="235"/>
      <c r="DV133" s="235"/>
      <c r="DW133" s="235"/>
      <c r="DX133" s="235"/>
      <c r="DY133" s="235"/>
      <c r="DZ133" s="235"/>
      <c r="EA133" s="235"/>
      <c r="EB133" s="235"/>
      <c r="EC133" s="235"/>
      <c r="ED133" s="235"/>
      <c r="EE133" s="235"/>
      <c r="EF133" s="235"/>
      <c r="EG133" s="235"/>
      <c r="EH133" s="235"/>
      <c r="EI133" s="235"/>
      <c r="EJ133" s="235"/>
      <c r="EK133" s="235"/>
      <c r="EL133" s="235"/>
      <c r="EM133" s="235"/>
      <c r="EN133" s="235"/>
      <c r="EO133" s="235"/>
      <c r="EP133" s="235"/>
      <c r="EQ133" s="235"/>
      <c r="ER133" s="235"/>
      <c r="ES133" s="235"/>
      <c r="ET133" s="235"/>
      <c r="EU133" s="235"/>
      <c r="EV133" s="235"/>
      <c r="EW133" s="235"/>
      <c r="EX133" s="235"/>
      <c r="EY133" s="235"/>
      <c r="EZ133" s="235"/>
      <c r="FA133" s="235"/>
      <c r="FB133" s="235"/>
      <c r="FC133" s="235"/>
      <c r="FD133" s="235"/>
      <c r="FE133" s="116"/>
      <c r="FF133" s="116"/>
      <c r="FG133" s="47"/>
      <c r="FH133" s="47"/>
      <c r="FI133" s="47"/>
      <c r="FJ133" s="47"/>
      <c r="FK133" s="47"/>
      <c r="FL133" s="47"/>
      <c r="FM133" s="47"/>
      <c r="FN133" s="47"/>
      <c r="FO133" s="47"/>
      <c r="FP133" s="47"/>
      <c r="FQ133" s="47"/>
      <c r="FR133" s="47"/>
      <c r="FS133" s="47"/>
      <c r="FT133" s="47"/>
      <c r="FU133" s="47"/>
      <c r="FV133" s="47"/>
      <c r="FW133" s="47"/>
      <c r="FX133" s="47"/>
      <c r="FY133" s="47"/>
      <c r="FZ133" s="48"/>
      <c r="GA133" s="48"/>
      <c r="GB133" s="48"/>
      <c r="GC133" s="48"/>
      <c r="GD133" s="48"/>
      <c r="GE133" s="48"/>
      <c r="GF133" s="48"/>
      <c r="GG133" s="48"/>
      <c r="GH133" s="48"/>
      <c r="GI133" s="53"/>
      <c r="GJ133" s="53"/>
      <c r="GK133" s="53"/>
      <c r="GL133" s="53"/>
      <c r="GM133" s="53"/>
      <c r="GN133" s="53"/>
      <c r="GO133" s="53"/>
      <c r="GP133" s="53"/>
      <c r="GQ133" s="53"/>
      <c r="GR133" s="53"/>
      <c r="GS133" s="53"/>
      <c r="GT133" s="53"/>
      <c r="GU133" s="53"/>
      <c r="GV133" s="53"/>
      <c r="GW133" s="53"/>
      <c r="GX133" s="53"/>
      <c r="GY133" s="53"/>
      <c r="GZ133" s="6"/>
      <c r="HA133" s="6"/>
      <c r="HB133" s="6"/>
    </row>
    <row r="134" spans="2:210" s="1" customFormat="1" x14ac:dyDescent="0.75">
      <c r="B134" s="33"/>
      <c r="C134" s="33"/>
      <c r="D134" s="261"/>
      <c r="E134" s="261"/>
      <c r="F134" s="261"/>
      <c r="G134" s="261"/>
      <c r="H134" s="261"/>
      <c r="I134" s="261"/>
      <c r="J134" s="261"/>
      <c r="K134" s="261"/>
      <c r="L134" s="261"/>
      <c r="M134" s="261"/>
      <c r="N134" s="261"/>
      <c r="O134" s="261"/>
      <c r="P134" s="261"/>
      <c r="Q134" s="261"/>
      <c r="R134" s="261"/>
      <c r="S134" s="261"/>
      <c r="T134" s="261"/>
      <c r="U134" s="235"/>
      <c r="V134" s="235"/>
      <c r="W134" s="235"/>
      <c r="X134" s="235"/>
      <c r="Y134" s="235"/>
      <c r="Z134" s="235"/>
      <c r="AA134" s="235"/>
      <c r="AB134" s="235"/>
      <c r="AC134" s="235"/>
      <c r="AD134" s="235"/>
      <c r="AE134" s="235"/>
      <c r="AF134" s="235"/>
      <c r="AG134" s="235"/>
      <c r="AH134" s="235"/>
      <c r="AI134" s="235"/>
      <c r="AJ134" s="235"/>
      <c r="AK134" s="235"/>
      <c r="AL134" s="235"/>
      <c r="AM134" s="235"/>
      <c r="AN134" s="235"/>
      <c r="AO134" s="235"/>
      <c r="AP134" s="235"/>
      <c r="AQ134" s="235"/>
      <c r="AR134" s="235"/>
      <c r="AS134" s="235"/>
      <c r="AT134" s="235"/>
      <c r="AU134" s="235"/>
      <c r="AV134" s="235"/>
      <c r="AW134" s="235"/>
      <c r="AX134" s="235"/>
      <c r="AY134" s="235"/>
      <c r="AZ134" s="235"/>
      <c r="BA134" s="235"/>
      <c r="BB134" s="235"/>
      <c r="BC134" s="235"/>
      <c r="BD134" s="235"/>
      <c r="BE134" s="235"/>
      <c r="BF134" s="235"/>
      <c r="BG134" s="235"/>
      <c r="BH134" s="235"/>
      <c r="BI134" s="235"/>
      <c r="BJ134" s="235"/>
      <c r="BK134" s="235"/>
      <c r="BL134" s="235"/>
      <c r="BM134" s="235"/>
      <c r="BN134" s="235"/>
      <c r="BO134" s="235"/>
      <c r="BP134" s="235"/>
      <c r="BQ134" s="235"/>
      <c r="BR134" s="235"/>
      <c r="BS134" s="235"/>
      <c r="BT134" s="235"/>
      <c r="BU134" s="235"/>
      <c r="BV134" s="235"/>
      <c r="BW134" s="235"/>
      <c r="BX134" s="235"/>
      <c r="BY134" s="235"/>
      <c r="BZ134" s="235"/>
      <c r="CA134" s="235"/>
      <c r="CB134" s="235"/>
      <c r="CC134" s="235"/>
      <c r="CD134" s="235"/>
      <c r="CE134" s="235"/>
      <c r="CF134" s="235"/>
      <c r="CG134" s="235"/>
      <c r="CH134" s="235"/>
      <c r="CI134" s="235"/>
      <c r="CJ134" s="235"/>
      <c r="CK134" s="235"/>
      <c r="CL134" s="235"/>
      <c r="CM134" s="235"/>
      <c r="CN134" s="235"/>
      <c r="CO134" s="235"/>
      <c r="CP134" s="235"/>
      <c r="CQ134" s="235"/>
      <c r="CR134" s="235"/>
      <c r="CS134" s="235"/>
      <c r="CT134" s="235"/>
      <c r="CU134" s="235"/>
      <c r="CV134" s="235"/>
      <c r="CW134" s="235"/>
      <c r="CX134" s="235"/>
      <c r="CY134" s="235"/>
      <c r="CZ134" s="235"/>
      <c r="DA134" s="235"/>
      <c r="DB134" s="235"/>
      <c r="DC134" s="235"/>
      <c r="DD134" s="235"/>
      <c r="DE134" s="235"/>
      <c r="DF134" s="235"/>
      <c r="DG134" s="235"/>
      <c r="DH134" s="235"/>
      <c r="DI134" s="235"/>
      <c r="DJ134" s="235"/>
      <c r="DK134" s="235"/>
      <c r="DL134" s="235"/>
      <c r="DM134" s="235"/>
      <c r="DN134" s="235"/>
      <c r="DO134" s="235"/>
      <c r="DP134" s="235"/>
      <c r="DQ134" s="235"/>
      <c r="DR134" s="235"/>
      <c r="DS134" s="235"/>
      <c r="DT134" s="235"/>
      <c r="DU134" s="235"/>
      <c r="DV134" s="235"/>
      <c r="DW134" s="235"/>
      <c r="DX134" s="235"/>
      <c r="DY134" s="235"/>
      <c r="DZ134" s="235"/>
      <c r="EA134" s="235"/>
      <c r="EB134" s="235"/>
      <c r="EC134" s="235"/>
      <c r="ED134" s="235"/>
      <c r="EE134" s="235"/>
      <c r="EF134" s="235"/>
      <c r="EG134" s="235"/>
      <c r="EH134" s="235"/>
      <c r="EI134" s="235"/>
      <c r="EJ134" s="235"/>
      <c r="EK134" s="235"/>
      <c r="EL134" s="235"/>
      <c r="EM134" s="235"/>
      <c r="EN134" s="235"/>
      <c r="EO134" s="235"/>
      <c r="EP134" s="235"/>
      <c r="EQ134" s="235"/>
      <c r="ER134" s="235"/>
      <c r="ES134" s="235"/>
      <c r="ET134" s="235"/>
      <c r="EU134" s="235"/>
      <c r="EV134" s="235"/>
      <c r="EW134" s="235"/>
      <c r="EX134" s="235"/>
      <c r="EY134" s="235"/>
      <c r="EZ134" s="235"/>
      <c r="FA134" s="235"/>
      <c r="FB134" s="235"/>
      <c r="FC134" s="235"/>
      <c r="FD134" s="235"/>
      <c r="FE134" s="116"/>
      <c r="FF134" s="116"/>
      <c r="FG134" s="47"/>
      <c r="FH134" s="47"/>
      <c r="FI134" s="47"/>
      <c r="FJ134" s="47"/>
      <c r="FK134" s="47"/>
      <c r="FL134" s="47"/>
      <c r="FM134" s="47"/>
      <c r="FN134" s="47"/>
      <c r="FO134" s="47"/>
      <c r="FP134" s="47"/>
      <c r="FQ134" s="47"/>
      <c r="FR134" s="47"/>
      <c r="FS134" s="47"/>
      <c r="FT134" s="47"/>
      <c r="FU134" s="47"/>
      <c r="FV134" s="47"/>
      <c r="FW134" s="47"/>
      <c r="FX134" s="47"/>
      <c r="FY134" s="47"/>
      <c r="FZ134" s="48"/>
      <c r="GA134" s="48"/>
      <c r="GB134" s="48"/>
      <c r="GC134" s="48"/>
      <c r="GD134" s="48"/>
      <c r="GE134" s="48"/>
      <c r="GF134" s="48"/>
      <c r="GG134" s="48"/>
      <c r="GH134" s="48"/>
      <c r="GI134" s="53"/>
      <c r="GJ134" s="53"/>
      <c r="GK134" s="53"/>
      <c r="GL134" s="53"/>
      <c r="GM134" s="53"/>
      <c r="GN134" s="53"/>
      <c r="GO134" s="53"/>
      <c r="GP134" s="53"/>
      <c r="GQ134" s="53"/>
      <c r="GR134" s="53"/>
      <c r="GS134" s="53"/>
      <c r="GT134" s="53"/>
      <c r="GU134" s="53"/>
      <c r="GV134" s="53"/>
      <c r="GW134" s="53"/>
      <c r="GX134" s="53"/>
      <c r="GY134" s="53"/>
      <c r="GZ134" s="6"/>
      <c r="HA134" s="6"/>
      <c r="HB134" s="6"/>
    </row>
    <row r="135" spans="2:210" s="1" customFormat="1" x14ac:dyDescent="0.75">
      <c r="B135" s="33"/>
      <c r="C135" s="33"/>
      <c r="D135" s="261"/>
      <c r="E135" s="261"/>
      <c r="F135" s="261"/>
      <c r="G135" s="261"/>
      <c r="H135" s="261"/>
      <c r="I135" s="261"/>
      <c r="J135" s="261"/>
      <c r="K135" s="261"/>
      <c r="L135" s="261"/>
      <c r="M135" s="261"/>
      <c r="N135" s="261"/>
      <c r="O135" s="261"/>
      <c r="P135" s="261"/>
      <c r="Q135" s="261"/>
      <c r="R135" s="261"/>
      <c r="S135" s="261"/>
      <c r="T135" s="261"/>
      <c r="U135" s="235"/>
      <c r="V135" s="235"/>
      <c r="W135" s="235"/>
      <c r="X135" s="235"/>
      <c r="Y135" s="235"/>
      <c r="Z135" s="235"/>
      <c r="AA135" s="235"/>
      <c r="AB135" s="235"/>
      <c r="AC135" s="235"/>
      <c r="AD135" s="235"/>
      <c r="AE135" s="235"/>
      <c r="AF135" s="235"/>
      <c r="AG135" s="235"/>
      <c r="AH135" s="235"/>
      <c r="AI135" s="235"/>
      <c r="AJ135" s="235"/>
      <c r="AK135" s="235"/>
      <c r="AL135" s="235"/>
      <c r="AM135" s="235"/>
      <c r="AN135" s="235"/>
      <c r="AO135" s="235"/>
      <c r="AP135" s="235"/>
      <c r="AQ135" s="235"/>
      <c r="AR135" s="235"/>
      <c r="AS135" s="235"/>
      <c r="AT135" s="235"/>
      <c r="AU135" s="235"/>
      <c r="AV135" s="235"/>
      <c r="AW135" s="235"/>
      <c r="AX135" s="235"/>
      <c r="AY135" s="235"/>
      <c r="AZ135" s="235"/>
      <c r="BA135" s="235"/>
      <c r="BB135" s="235"/>
      <c r="BC135" s="235"/>
      <c r="BD135" s="235"/>
      <c r="BE135" s="235"/>
      <c r="BF135" s="235"/>
      <c r="BG135" s="235"/>
      <c r="BH135" s="235"/>
      <c r="BI135" s="235"/>
      <c r="BJ135" s="235"/>
      <c r="BK135" s="235"/>
      <c r="BL135" s="235"/>
      <c r="BM135" s="235"/>
      <c r="BN135" s="235"/>
      <c r="BO135" s="235"/>
      <c r="BP135" s="235"/>
      <c r="BQ135" s="235"/>
      <c r="BR135" s="235"/>
      <c r="BS135" s="235"/>
      <c r="BT135" s="235"/>
      <c r="BU135" s="235"/>
      <c r="BV135" s="235"/>
      <c r="BW135" s="235"/>
      <c r="BX135" s="235"/>
      <c r="BY135" s="235"/>
      <c r="BZ135" s="235"/>
      <c r="CA135" s="235"/>
      <c r="CB135" s="235"/>
      <c r="CC135" s="235"/>
      <c r="CD135" s="235"/>
      <c r="CE135" s="235"/>
      <c r="CF135" s="235"/>
      <c r="CG135" s="235"/>
      <c r="CH135" s="235"/>
      <c r="CI135" s="235"/>
      <c r="CJ135" s="235"/>
      <c r="CK135" s="235"/>
      <c r="CL135" s="235"/>
      <c r="CM135" s="235"/>
      <c r="CN135" s="235"/>
      <c r="CO135" s="235"/>
      <c r="CP135" s="235"/>
      <c r="CQ135" s="235"/>
      <c r="CR135" s="235"/>
      <c r="CS135" s="235"/>
      <c r="CT135" s="235"/>
      <c r="CU135" s="235"/>
      <c r="CV135" s="235"/>
      <c r="CW135" s="235"/>
      <c r="CX135" s="235"/>
      <c r="CY135" s="235"/>
      <c r="CZ135" s="235"/>
      <c r="DA135" s="235"/>
      <c r="DB135" s="235"/>
      <c r="DC135" s="235"/>
      <c r="DD135" s="235"/>
      <c r="DE135" s="235"/>
      <c r="DF135" s="235"/>
      <c r="DG135" s="235"/>
      <c r="DH135" s="235"/>
      <c r="DI135" s="235"/>
      <c r="DJ135" s="235"/>
      <c r="DK135" s="235"/>
      <c r="DL135" s="235"/>
      <c r="DM135" s="235"/>
      <c r="DN135" s="235"/>
      <c r="DO135" s="235"/>
      <c r="DP135" s="235"/>
      <c r="DQ135" s="235"/>
      <c r="DR135" s="235"/>
      <c r="DS135" s="235"/>
      <c r="DT135" s="235"/>
      <c r="DU135" s="235"/>
      <c r="DV135" s="235"/>
      <c r="DW135" s="235"/>
      <c r="DX135" s="235"/>
      <c r="DY135" s="235"/>
      <c r="DZ135" s="235"/>
      <c r="EA135" s="235"/>
      <c r="EB135" s="235"/>
      <c r="EC135" s="235"/>
      <c r="ED135" s="235"/>
      <c r="EE135" s="235"/>
      <c r="EF135" s="235"/>
      <c r="EG135" s="235"/>
      <c r="EH135" s="235"/>
      <c r="EI135" s="235"/>
      <c r="EJ135" s="235"/>
      <c r="EK135" s="235"/>
      <c r="EL135" s="235"/>
      <c r="EM135" s="235"/>
      <c r="EN135" s="235"/>
      <c r="EO135" s="235"/>
      <c r="EP135" s="235"/>
      <c r="EQ135" s="235"/>
      <c r="ER135" s="235"/>
      <c r="ES135" s="235"/>
      <c r="ET135" s="235"/>
      <c r="EU135" s="235"/>
      <c r="EV135" s="235"/>
      <c r="EW135" s="235"/>
      <c r="EX135" s="235"/>
      <c r="EY135" s="235"/>
      <c r="EZ135" s="235"/>
      <c r="FA135" s="235"/>
      <c r="FB135" s="235"/>
      <c r="FC135" s="235"/>
      <c r="FD135" s="235"/>
      <c r="FE135" s="116"/>
      <c r="FF135" s="116"/>
      <c r="FG135" s="47"/>
      <c r="FH135" s="47"/>
      <c r="FI135" s="47"/>
      <c r="FJ135" s="47"/>
      <c r="FK135" s="47"/>
      <c r="FL135" s="47"/>
      <c r="FM135" s="47"/>
      <c r="FN135" s="47"/>
      <c r="FO135" s="47"/>
      <c r="FP135" s="47"/>
      <c r="FQ135" s="47"/>
      <c r="FR135" s="47"/>
      <c r="FS135" s="47"/>
      <c r="FT135" s="47"/>
      <c r="FU135" s="47"/>
      <c r="FV135" s="47"/>
      <c r="FW135" s="47"/>
      <c r="FX135" s="47"/>
      <c r="FY135" s="47"/>
      <c r="FZ135" s="48"/>
      <c r="GA135" s="48"/>
      <c r="GB135" s="48"/>
      <c r="GC135" s="48"/>
      <c r="GD135" s="48"/>
      <c r="GE135" s="48"/>
      <c r="GF135" s="48"/>
      <c r="GG135" s="48"/>
      <c r="GH135" s="48"/>
      <c r="GI135" s="53"/>
      <c r="GJ135" s="53"/>
      <c r="GK135" s="53"/>
      <c r="GL135" s="53"/>
      <c r="GM135" s="53"/>
      <c r="GN135" s="53"/>
      <c r="GO135" s="53"/>
      <c r="GP135" s="53"/>
      <c r="GQ135" s="53"/>
      <c r="GR135" s="53"/>
      <c r="GS135" s="53"/>
      <c r="GT135" s="53"/>
      <c r="GU135" s="53"/>
      <c r="GV135" s="53"/>
      <c r="GW135" s="53"/>
      <c r="GX135" s="53"/>
      <c r="GY135" s="53"/>
      <c r="GZ135" s="6"/>
      <c r="HA135" s="6"/>
      <c r="HB135" s="6"/>
    </row>
    <row r="136" spans="2:210" s="1" customFormat="1" x14ac:dyDescent="0.75">
      <c r="B136" s="33"/>
      <c r="C136" s="33"/>
      <c r="D136" s="261"/>
      <c r="E136" s="261"/>
      <c r="F136" s="261"/>
      <c r="G136" s="261"/>
      <c r="H136" s="261"/>
      <c r="I136" s="261"/>
      <c r="J136" s="261"/>
      <c r="K136" s="261"/>
      <c r="L136" s="261"/>
      <c r="M136" s="261"/>
      <c r="N136" s="261"/>
      <c r="O136" s="261"/>
      <c r="P136" s="261"/>
      <c r="Q136" s="261"/>
      <c r="R136" s="261"/>
      <c r="S136" s="261"/>
      <c r="T136" s="261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235"/>
      <c r="AI136" s="235"/>
      <c r="AJ136" s="235"/>
      <c r="AK136" s="235"/>
      <c r="AL136" s="235"/>
      <c r="AM136" s="235"/>
      <c r="AN136" s="235"/>
      <c r="AO136" s="235"/>
      <c r="AP136" s="235"/>
      <c r="AQ136" s="235"/>
      <c r="AR136" s="235"/>
      <c r="AS136" s="235"/>
      <c r="AT136" s="235"/>
      <c r="AU136" s="235"/>
      <c r="AV136" s="235"/>
      <c r="AW136" s="235"/>
      <c r="AX136" s="235"/>
      <c r="AY136" s="235"/>
      <c r="AZ136" s="235"/>
      <c r="BA136" s="235"/>
      <c r="BB136" s="235"/>
      <c r="BC136" s="235"/>
      <c r="BD136" s="235"/>
      <c r="BE136" s="235"/>
      <c r="BF136" s="235"/>
      <c r="BG136" s="235"/>
      <c r="BH136" s="235"/>
      <c r="BI136" s="235"/>
      <c r="BJ136" s="235"/>
      <c r="BK136" s="235"/>
      <c r="BL136" s="235"/>
      <c r="BM136" s="235"/>
      <c r="BN136" s="235"/>
      <c r="BO136" s="235"/>
      <c r="BP136" s="235"/>
      <c r="BQ136" s="235"/>
      <c r="BR136" s="235"/>
      <c r="BS136" s="235"/>
      <c r="BT136" s="235"/>
      <c r="BU136" s="235"/>
      <c r="BV136" s="235"/>
      <c r="BW136" s="235"/>
      <c r="BX136" s="235"/>
      <c r="BY136" s="235"/>
      <c r="BZ136" s="235"/>
      <c r="CA136" s="235"/>
      <c r="CB136" s="235"/>
      <c r="CC136" s="235"/>
      <c r="CD136" s="235"/>
      <c r="CE136" s="235"/>
      <c r="CF136" s="235"/>
      <c r="CG136" s="235"/>
      <c r="CH136" s="235"/>
      <c r="CI136" s="235"/>
      <c r="CJ136" s="235"/>
      <c r="CK136" s="235"/>
      <c r="CL136" s="235"/>
      <c r="CM136" s="235"/>
      <c r="CN136" s="235"/>
      <c r="CO136" s="235"/>
      <c r="CP136" s="235"/>
      <c r="CQ136" s="235"/>
      <c r="CR136" s="235"/>
      <c r="CS136" s="235"/>
      <c r="CT136" s="235"/>
      <c r="CU136" s="235"/>
      <c r="CV136" s="235"/>
      <c r="CW136" s="235"/>
      <c r="CX136" s="235"/>
      <c r="CY136" s="235"/>
      <c r="CZ136" s="235"/>
      <c r="DA136" s="235"/>
      <c r="DB136" s="235"/>
      <c r="DC136" s="235"/>
      <c r="DD136" s="235"/>
      <c r="DE136" s="235"/>
      <c r="DF136" s="235"/>
      <c r="DG136" s="235"/>
      <c r="DH136" s="235"/>
      <c r="DI136" s="235"/>
      <c r="DJ136" s="235"/>
      <c r="DK136" s="235"/>
      <c r="DL136" s="235"/>
      <c r="DM136" s="235"/>
      <c r="DN136" s="235"/>
      <c r="DO136" s="235"/>
      <c r="DP136" s="235"/>
      <c r="DQ136" s="235"/>
      <c r="DR136" s="235"/>
      <c r="DS136" s="235"/>
      <c r="DT136" s="235"/>
      <c r="DU136" s="235"/>
      <c r="DV136" s="235"/>
      <c r="DW136" s="235"/>
      <c r="DX136" s="235"/>
      <c r="DY136" s="235"/>
      <c r="DZ136" s="235"/>
      <c r="EA136" s="235"/>
      <c r="EB136" s="235"/>
      <c r="EC136" s="235"/>
      <c r="ED136" s="235"/>
      <c r="EE136" s="235"/>
      <c r="EF136" s="235"/>
      <c r="EG136" s="235"/>
      <c r="EH136" s="235"/>
      <c r="EI136" s="235"/>
      <c r="EJ136" s="235"/>
      <c r="EK136" s="235"/>
      <c r="EL136" s="235"/>
      <c r="EM136" s="235"/>
      <c r="EN136" s="235"/>
      <c r="EO136" s="235"/>
      <c r="EP136" s="235"/>
      <c r="EQ136" s="235"/>
      <c r="ER136" s="235"/>
      <c r="ES136" s="235"/>
      <c r="ET136" s="235"/>
      <c r="EU136" s="235"/>
      <c r="EV136" s="235"/>
      <c r="EW136" s="235"/>
      <c r="EX136" s="235"/>
      <c r="EY136" s="235"/>
      <c r="EZ136" s="235"/>
      <c r="FA136" s="235"/>
      <c r="FB136" s="235"/>
      <c r="FC136" s="235"/>
      <c r="FD136" s="235"/>
      <c r="FE136" s="116"/>
      <c r="FF136" s="116"/>
      <c r="FG136" s="47"/>
      <c r="FH136" s="47"/>
      <c r="FI136" s="47"/>
      <c r="FJ136" s="47"/>
      <c r="FK136" s="47"/>
      <c r="FL136" s="47"/>
      <c r="FM136" s="47"/>
      <c r="FN136" s="47"/>
      <c r="FO136" s="47"/>
      <c r="FP136" s="47"/>
      <c r="FQ136" s="47"/>
      <c r="FR136" s="47"/>
      <c r="FS136" s="47"/>
      <c r="FT136" s="47"/>
      <c r="FU136" s="47"/>
      <c r="FV136" s="47"/>
      <c r="FW136" s="47"/>
      <c r="FX136" s="47"/>
      <c r="FY136" s="47"/>
      <c r="FZ136" s="48"/>
      <c r="GA136" s="48"/>
      <c r="GB136" s="48"/>
      <c r="GC136" s="48"/>
      <c r="GD136" s="48"/>
      <c r="GE136" s="48"/>
      <c r="GF136" s="48"/>
      <c r="GG136" s="48"/>
      <c r="GH136" s="48"/>
      <c r="GI136" s="53"/>
      <c r="GJ136" s="53"/>
      <c r="GK136" s="53"/>
      <c r="GL136" s="53"/>
      <c r="GM136" s="53"/>
      <c r="GN136" s="53"/>
      <c r="GO136" s="53"/>
      <c r="GP136" s="53"/>
      <c r="GQ136" s="53"/>
      <c r="GR136" s="53"/>
      <c r="GS136" s="53"/>
      <c r="GT136" s="53"/>
      <c r="GU136" s="53"/>
      <c r="GV136" s="53"/>
      <c r="GW136" s="53"/>
      <c r="GX136" s="53"/>
      <c r="GY136" s="53"/>
      <c r="GZ136" s="6"/>
      <c r="HA136" s="6"/>
      <c r="HB136" s="6"/>
    </row>
    <row r="137" spans="2:210" s="1" customFormat="1" x14ac:dyDescent="0.75">
      <c r="B137" s="33"/>
      <c r="C137" s="33"/>
      <c r="D137" s="261"/>
      <c r="E137" s="261"/>
      <c r="F137" s="261"/>
      <c r="G137" s="261"/>
      <c r="H137" s="261"/>
      <c r="I137" s="261"/>
      <c r="J137" s="261"/>
      <c r="K137" s="261"/>
      <c r="L137" s="261"/>
      <c r="M137" s="261"/>
      <c r="N137" s="261"/>
      <c r="O137" s="261"/>
      <c r="P137" s="261"/>
      <c r="Q137" s="261"/>
      <c r="R137" s="261"/>
      <c r="S137" s="261"/>
      <c r="T137" s="261"/>
      <c r="U137" s="235"/>
      <c r="V137" s="235"/>
      <c r="W137" s="235"/>
      <c r="X137" s="235"/>
      <c r="Y137" s="235"/>
      <c r="Z137" s="235"/>
      <c r="AA137" s="235"/>
      <c r="AB137" s="235"/>
      <c r="AC137" s="235"/>
      <c r="AD137" s="235"/>
      <c r="AE137" s="235"/>
      <c r="AF137" s="235"/>
      <c r="AG137" s="235"/>
      <c r="AH137" s="235"/>
      <c r="AI137" s="235"/>
      <c r="AJ137" s="235"/>
      <c r="AK137" s="235"/>
      <c r="AL137" s="235"/>
      <c r="AM137" s="235"/>
      <c r="AN137" s="235"/>
      <c r="AO137" s="235"/>
      <c r="AP137" s="235"/>
      <c r="AQ137" s="235"/>
      <c r="AR137" s="235"/>
      <c r="AS137" s="235"/>
      <c r="AT137" s="235"/>
      <c r="AU137" s="235"/>
      <c r="AV137" s="235"/>
      <c r="AW137" s="235"/>
      <c r="AX137" s="235"/>
      <c r="AY137" s="235"/>
      <c r="AZ137" s="235"/>
      <c r="BA137" s="235"/>
      <c r="BB137" s="235"/>
      <c r="BC137" s="235"/>
      <c r="BD137" s="235"/>
      <c r="BE137" s="235"/>
      <c r="BF137" s="235"/>
      <c r="BG137" s="235"/>
      <c r="BH137" s="235"/>
      <c r="BI137" s="235"/>
      <c r="BJ137" s="235"/>
      <c r="BK137" s="235"/>
      <c r="BL137" s="235"/>
      <c r="BM137" s="235"/>
      <c r="BN137" s="235"/>
      <c r="BO137" s="235"/>
      <c r="BP137" s="235"/>
      <c r="BQ137" s="235"/>
      <c r="BR137" s="235"/>
      <c r="BS137" s="235"/>
      <c r="BT137" s="235"/>
      <c r="BU137" s="235"/>
      <c r="BV137" s="235"/>
      <c r="BW137" s="235"/>
      <c r="BX137" s="235"/>
      <c r="BY137" s="235"/>
      <c r="BZ137" s="235"/>
      <c r="CA137" s="235"/>
      <c r="CB137" s="235"/>
      <c r="CC137" s="235"/>
      <c r="CD137" s="235"/>
      <c r="CE137" s="235"/>
      <c r="CF137" s="235"/>
      <c r="CG137" s="235"/>
      <c r="CH137" s="235"/>
      <c r="CI137" s="235"/>
      <c r="CJ137" s="235"/>
      <c r="CK137" s="235"/>
      <c r="CL137" s="235"/>
      <c r="CM137" s="235"/>
      <c r="CN137" s="235"/>
      <c r="CO137" s="235"/>
      <c r="CP137" s="235"/>
      <c r="CQ137" s="235"/>
      <c r="CR137" s="235"/>
      <c r="CS137" s="235"/>
      <c r="CT137" s="235"/>
      <c r="CU137" s="235"/>
      <c r="CV137" s="235"/>
      <c r="CW137" s="235"/>
      <c r="CX137" s="235"/>
      <c r="CY137" s="235"/>
      <c r="CZ137" s="235"/>
      <c r="DA137" s="235"/>
      <c r="DB137" s="235"/>
      <c r="DC137" s="235"/>
      <c r="DD137" s="235"/>
      <c r="DE137" s="235"/>
      <c r="DF137" s="235"/>
      <c r="DG137" s="235"/>
      <c r="DH137" s="235"/>
      <c r="DI137" s="235"/>
      <c r="DJ137" s="235"/>
      <c r="DK137" s="235"/>
      <c r="DL137" s="235"/>
      <c r="DM137" s="235"/>
      <c r="DN137" s="235"/>
      <c r="DO137" s="235"/>
      <c r="DP137" s="235"/>
      <c r="DQ137" s="235"/>
      <c r="DR137" s="235"/>
      <c r="DS137" s="235"/>
      <c r="DT137" s="235"/>
      <c r="DU137" s="235"/>
      <c r="DV137" s="235"/>
      <c r="DW137" s="235"/>
      <c r="DX137" s="235"/>
      <c r="DY137" s="235"/>
      <c r="DZ137" s="235"/>
      <c r="EA137" s="235"/>
      <c r="EB137" s="235"/>
      <c r="EC137" s="235"/>
      <c r="ED137" s="235"/>
      <c r="EE137" s="235"/>
      <c r="EF137" s="235"/>
      <c r="EG137" s="235"/>
      <c r="EH137" s="235"/>
      <c r="EI137" s="235"/>
      <c r="EJ137" s="235"/>
      <c r="EK137" s="235"/>
      <c r="EL137" s="235"/>
      <c r="EM137" s="235"/>
      <c r="EN137" s="235"/>
      <c r="EO137" s="235"/>
      <c r="EP137" s="235"/>
      <c r="EQ137" s="235"/>
      <c r="ER137" s="235"/>
      <c r="ES137" s="235"/>
      <c r="ET137" s="235"/>
      <c r="EU137" s="235"/>
      <c r="EV137" s="235"/>
      <c r="EW137" s="235"/>
      <c r="EX137" s="235"/>
      <c r="EY137" s="235"/>
      <c r="EZ137" s="235"/>
      <c r="FA137" s="235"/>
      <c r="FB137" s="235"/>
      <c r="FC137" s="235"/>
      <c r="FD137" s="235"/>
      <c r="FE137" s="116"/>
      <c r="FF137" s="116"/>
      <c r="FG137" s="47"/>
      <c r="FH137" s="47"/>
      <c r="FI137" s="47"/>
      <c r="FJ137" s="47"/>
      <c r="FK137" s="47"/>
      <c r="FL137" s="47"/>
      <c r="FM137" s="47"/>
      <c r="FN137" s="47"/>
      <c r="FO137" s="47"/>
      <c r="FP137" s="47"/>
      <c r="FQ137" s="47"/>
      <c r="FR137" s="47"/>
      <c r="FS137" s="47"/>
      <c r="FT137" s="47"/>
      <c r="FU137" s="47"/>
      <c r="FV137" s="47"/>
      <c r="FW137" s="47"/>
      <c r="FX137" s="47"/>
      <c r="FY137" s="47"/>
      <c r="FZ137" s="48"/>
      <c r="GA137" s="48"/>
      <c r="GB137" s="48"/>
      <c r="GC137" s="48"/>
      <c r="GD137" s="48"/>
      <c r="GE137" s="48"/>
      <c r="GF137" s="48"/>
      <c r="GG137" s="48"/>
      <c r="GH137" s="48"/>
      <c r="GI137" s="53"/>
      <c r="GJ137" s="53"/>
      <c r="GK137" s="53"/>
      <c r="GL137" s="53"/>
      <c r="GM137" s="53"/>
      <c r="GN137" s="53"/>
      <c r="GO137" s="53"/>
      <c r="GP137" s="53"/>
      <c r="GQ137" s="53"/>
      <c r="GR137" s="53"/>
      <c r="GS137" s="53"/>
      <c r="GT137" s="53"/>
      <c r="GU137" s="53"/>
      <c r="GV137" s="53"/>
      <c r="GW137" s="53"/>
      <c r="GX137" s="53"/>
      <c r="GY137" s="53"/>
      <c r="GZ137" s="6"/>
      <c r="HA137" s="6"/>
      <c r="HB137" s="6"/>
    </row>
    <row r="138" spans="2:210" s="1" customFormat="1" x14ac:dyDescent="0.75">
      <c r="B138" s="33"/>
      <c r="C138" s="33"/>
      <c r="D138" s="261"/>
      <c r="E138" s="261"/>
      <c r="F138" s="261"/>
      <c r="G138" s="261"/>
      <c r="H138" s="261"/>
      <c r="I138" s="261"/>
      <c r="J138" s="261"/>
      <c r="K138" s="261"/>
      <c r="L138" s="261"/>
      <c r="M138" s="261"/>
      <c r="N138" s="261"/>
      <c r="O138" s="261"/>
      <c r="P138" s="261"/>
      <c r="Q138" s="261"/>
      <c r="R138" s="261"/>
      <c r="S138" s="261"/>
      <c r="T138" s="261"/>
      <c r="U138" s="235"/>
      <c r="V138" s="235"/>
      <c r="W138" s="235"/>
      <c r="X138" s="235"/>
      <c r="Y138" s="235"/>
      <c r="Z138" s="235"/>
      <c r="AA138" s="235"/>
      <c r="AB138" s="235"/>
      <c r="AC138" s="235"/>
      <c r="AD138" s="235"/>
      <c r="AE138" s="235"/>
      <c r="AF138" s="235"/>
      <c r="AG138" s="235"/>
      <c r="AH138" s="235"/>
      <c r="AI138" s="235"/>
      <c r="AJ138" s="235"/>
      <c r="AK138" s="235"/>
      <c r="AL138" s="235"/>
      <c r="AM138" s="235"/>
      <c r="AN138" s="235"/>
      <c r="AO138" s="235"/>
      <c r="AP138" s="235"/>
      <c r="AQ138" s="235"/>
      <c r="AR138" s="235"/>
      <c r="AS138" s="235"/>
      <c r="AT138" s="235"/>
      <c r="AU138" s="235"/>
      <c r="AV138" s="235"/>
      <c r="AW138" s="235"/>
      <c r="AX138" s="235"/>
      <c r="AY138" s="235"/>
      <c r="AZ138" s="235"/>
      <c r="BA138" s="235"/>
      <c r="BB138" s="235"/>
      <c r="BC138" s="235"/>
      <c r="BD138" s="235"/>
      <c r="BE138" s="235"/>
      <c r="BF138" s="235"/>
      <c r="BG138" s="235"/>
      <c r="BH138" s="235"/>
      <c r="BI138" s="235"/>
      <c r="BJ138" s="235"/>
      <c r="BK138" s="235"/>
      <c r="BL138" s="235"/>
      <c r="BM138" s="235"/>
      <c r="BN138" s="235"/>
      <c r="BO138" s="235"/>
      <c r="BP138" s="235"/>
      <c r="BQ138" s="235"/>
      <c r="BR138" s="235"/>
      <c r="BS138" s="235"/>
      <c r="BT138" s="235"/>
      <c r="BU138" s="235"/>
      <c r="BV138" s="235"/>
      <c r="BW138" s="235"/>
      <c r="BX138" s="235"/>
      <c r="BY138" s="235"/>
      <c r="BZ138" s="235"/>
      <c r="CA138" s="235"/>
      <c r="CB138" s="235"/>
      <c r="CC138" s="235"/>
      <c r="CD138" s="235"/>
      <c r="CE138" s="235"/>
      <c r="CF138" s="235"/>
      <c r="CG138" s="235"/>
      <c r="CH138" s="235"/>
      <c r="CI138" s="235"/>
      <c r="CJ138" s="235"/>
      <c r="CK138" s="235"/>
      <c r="CL138" s="235"/>
      <c r="CM138" s="235"/>
      <c r="CN138" s="235"/>
      <c r="CO138" s="235"/>
      <c r="CP138" s="235"/>
      <c r="CQ138" s="235"/>
      <c r="CR138" s="235"/>
      <c r="CS138" s="235"/>
      <c r="CT138" s="235"/>
      <c r="CU138" s="235"/>
      <c r="CV138" s="235"/>
      <c r="CW138" s="235"/>
      <c r="CX138" s="235"/>
      <c r="CY138" s="235"/>
      <c r="CZ138" s="235"/>
      <c r="DA138" s="235"/>
      <c r="DB138" s="235"/>
      <c r="DC138" s="235"/>
      <c r="DD138" s="235"/>
      <c r="DE138" s="235"/>
      <c r="DF138" s="235"/>
      <c r="DG138" s="235"/>
      <c r="DH138" s="235"/>
      <c r="DI138" s="235"/>
      <c r="DJ138" s="235"/>
      <c r="DK138" s="235"/>
      <c r="DL138" s="235"/>
      <c r="DM138" s="235"/>
      <c r="DN138" s="235"/>
      <c r="DO138" s="235"/>
      <c r="DP138" s="235"/>
      <c r="DQ138" s="235"/>
      <c r="DR138" s="235"/>
      <c r="DS138" s="235"/>
      <c r="DT138" s="235"/>
      <c r="DU138" s="235"/>
      <c r="DV138" s="235"/>
      <c r="DW138" s="235"/>
      <c r="DX138" s="235"/>
      <c r="DY138" s="235"/>
      <c r="DZ138" s="235"/>
      <c r="EA138" s="235"/>
      <c r="EB138" s="235"/>
      <c r="EC138" s="235"/>
      <c r="ED138" s="235"/>
      <c r="EE138" s="235"/>
      <c r="EF138" s="235"/>
      <c r="EG138" s="235"/>
      <c r="EH138" s="235"/>
      <c r="EI138" s="235"/>
      <c r="EJ138" s="235"/>
      <c r="EK138" s="235"/>
      <c r="EL138" s="235"/>
      <c r="EM138" s="235"/>
      <c r="EN138" s="235"/>
      <c r="EO138" s="235"/>
      <c r="EP138" s="235"/>
      <c r="EQ138" s="235"/>
      <c r="ER138" s="235"/>
      <c r="ES138" s="235"/>
      <c r="ET138" s="235"/>
      <c r="EU138" s="235"/>
      <c r="EV138" s="235"/>
      <c r="EW138" s="235"/>
      <c r="EX138" s="235"/>
      <c r="EY138" s="235"/>
      <c r="EZ138" s="235"/>
      <c r="FA138" s="235"/>
      <c r="FB138" s="235"/>
      <c r="FC138" s="235"/>
      <c r="FD138" s="235"/>
      <c r="FE138" s="116"/>
      <c r="FF138" s="116"/>
      <c r="FG138" s="47"/>
      <c r="FH138" s="47"/>
      <c r="FI138" s="47"/>
      <c r="FJ138" s="47"/>
      <c r="FK138" s="47"/>
      <c r="FL138" s="47"/>
      <c r="FM138" s="47"/>
      <c r="FN138" s="47"/>
      <c r="FO138" s="47"/>
      <c r="FP138" s="47"/>
      <c r="FQ138" s="47"/>
      <c r="FR138" s="47"/>
      <c r="FS138" s="47"/>
      <c r="FT138" s="47"/>
      <c r="FU138" s="47"/>
      <c r="FV138" s="47"/>
      <c r="FW138" s="47"/>
      <c r="FX138" s="47"/>
      <c r="FY138" s="47"/>
      <c r="FZ138" s="48"/>
      <c r="GA138" s="48"/>
      <c r="GB138" s="48"/>
      <c r="GC138" s="48"/>
      <c r="GD138" s="48"/>
      <c r="GE138" s="48"/>
      <c r="GF138" s="48"/>
      <c r="GG138" s="48"/>
      <c r="GH138" s="48"/>
      <c r="GI138" s="53"/>
      <c r="GJ138" s="53"/>
      <c r="GK138" s="53"/>
      <c r="GL138" s="53"/>
      <c r="GM138" s="53"/>
      <c r="GN138" s="53"/>
      <c r="GO138" s="53"/>
      <c r="GP138" s="53"/>
      <c r="GQ138" s="53"/>
      <c r="GR138" s="53"/>
      <c r="GS138" s="53"/>
      <c r="GT138" s="53"/>
      <c r="GU138" s="53"/>
      <c r="GV138" s="53"/>
      <c r="GW138" s="53"/>
      <c r="GX138" s="53"/>
      <c r="GY138" s="53"/>
      <c r="GZ138" s="6"/>
      <c r="HA138" s="6"/>
      <c r="HB138" s="6"/>
    </row>
    <row r="139" spans="2:210" s="1" customFormat="1" x14ac:dyDescent="0.75">
      <c r="B139" s="33"/>
      <c r="C139" s="33"/>
      <c r="D139" s="261"/>
      <c r="E139" s="261"/>
      <c r="F139" s="261"/>
      <c r="G139" s="261"/>
      <c r="H139" s="261"/>
      <c r="I139" s="261"/>
      <c r="J139" s="261"/>
      <c r="K139" s="261"/>
      <c r="L139" s="261"/>
      <c r="M139" s="261"/>
      <c r="N139" s="261"/>
      <c r="O139" s="261"/>
      <c r="P139" s="261"/>
      <c r="Q139" s="261"/>
      <c r="R139" s="261"/>
      <c r="S139" s="261"/>
      <c r="T139" s="261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235"/>
      <c r="AI139" s="235"/>
      <c r="AJ139" s="235"/>
      <c r="AK139" s="235"/>
      <c r="AL139" s="235"/>
      <c r="AM139" s="235"/>
      <c r="AN139" s="235"/>
      <c r="AO139" s="235"/>
      <c r="AP139" s="235"/>
      <c r="AQ139" s="235"/>
      <c r="AR139" s="235"/>
      <c r="AS139" s="235"/>
      <c r="AT139" s="235"/>
      <c r="AU139" s="235"/>
      <c r="AV139" s="235"/>
      <c r="AW139" s="235"/>
      <c r="AX139" s="235"/>
      <c r="AY139" s="235"/>
      <c r="AZ139" s="235"/>
      <c r="BA139" s="235"/>
      <c r="BB139" s="235"/>
      <c r="BC139" s="235"/>
      <c r="BD139" s="235"/>
      <c r="BE139" s="235"/>
      <c r="BF139" s="235"/>
      <c r="BG139" s="235"/>
      <c r="BH139" s="235"/>
      <c r="BI139" s="235"/>
      <c r="BJ139" s="235"/>
      <c r="BK139" s="235"/>
      <c r="BL139" s="235"/>
      <c r="BM139" s="235"/>
      <c r="BN139" s="235"/>
      <c r="BO139" s="235"/>
      <c r="BP139" s="235"/>
      <c r="BQ139" s="235"/>
      <c r="BR139" s="235"/>
      <c r="BS139" s="235"/>
      <c r="BT139" s="235"/>
      <c r="BU139" s="235"/>
      <c r="BV139" s="235"/>
      <c r="BW139" s="235"/>
      <c r="BX139" s="235"/>
      <c r="BY139" s="235"/>
      <c r="BZ139" s="235"/>
      <c r="CA139" s="235"/>
      <c r="CB139" s="235"/>
      <c r="CC139" s="235"/>
      <c r="CD139" s="235"/>
      <c r="CE139" s="235"/>
      <c r="CF139" s="235"/>
      <c r="CG139" s="235"/>
      <c r="CH139" s="235"/>
      <c r="CI139" s="235"/>
      <c r="CJ139" s="235"/>
      <c r="CK139" s="235"/>
      <c r="CL139" s="235"/>
      <c r="CM139" s="235"/>
      <c r="CN139" s="235"/>
      <c r="CO139" s="235"/>
      <c r="CP139" s="235"/>
      <c r="CQ139" s="235"/>
      <c r="CR139" s="235"/>
      <c r="CS139" s="235"/>
      <c r="CT139" s="235"/>
      <c r="CU139" s="235"/>
      <c r="CV139" s="235"/>
      <c r="CW139" s="235"/>
      <c r="CX139" s="235"/>
      <c r="CY139" s="235"/>
      <c r="CZ139" s="235"/>
      <c r="DA139" s="235"/>
      <c r="DB139" s="235"/>
      <c r="DC139" s="235"/>
      <c r="DD139" s="235"/>
      <c r="DE139" s="235"/>
      <c r="DF139" s="235"/>
      <c r="DG139" s="235"/>
      <c r="DH139" s="235"/>
      <c r="DI139" s="235"/>
      <c r="DJ139" s="235"/>
      <c r="DK139" s="235"/>
      <c r="DL139" s="235"/>
      <c r="DM139" s="235"/>
      <c r="DN139" s="235"/>
      <c r="DO139" s="235"/>
      <c r="DP139" s="235"/>
      <c r="DQ139" s="235"/>
      <c r="DR139" s="235"/>
      <c r="DS139" s="235"/>
      <c r="DT139" s="235"/>
      <c r="DU139" s="235"/>
      <c r="DV139" s="235"/>
      <c r="DW139" s="235"/>
      <c r="DX139" s="235"/>
      <c r="DY139" s="235"/>
      <c r="DZ139" s="235"/>
      <c r="EA139" s="235"/>
      <c r="EB139" s="235"/>
      <c r="EC139" s="235"/>
      <c r="ED139" s="235"/>
      <c r="EE139" s="235"/>
      <c r="EF139" s="235"/>
      <c r="EG139" s="235"/>
      <c r="EH139" s="235"/>
      <c r="EI139" s="235"/>
      <c r="EJ139" s="235"/>
      <c r="EK139" s="235"/>
      <c r="EL139" s="235"/>
      <c r="EM139" s="235"/>
      <c r="EN139" s="235"/>
      <c r="EO139" s="235"/>
      <c r="EP139" s="235"/>
      <c r="EQ139" s="235"/>
      <c r="ER139" s="235"/>
      <c r="ES139" s="235"/>
      <c r="ET139" s="235"/>
      <c r="EU139" s="235"/>
      <c r="EV139" s="235"/>
      <c r="EW139" s="235"/>
      <c r="EX139" s="235"/>
      <c r="EY139" s="235"/>
      <c r="EZ139" s="235"/>
      <c r="FA139" s="235"/>
      <c r="FB139" s="235"/>
      <c r="FC139" s="235"/>
      <c r="FD139" s="235"/>
      <c r="FE139" s="116"/>
      <c r="FF139" s="116"/>
      <c r="FG139" s="47"/>
      <c r="FH139" s="47"/>
      <c r="FI139" s="47"/>
      <c r="FJ139" s="47"/>
      <c r="FK139" s="47"/>
      <c r="FL139" s="47"/>
      <c r="FM139" s="47"/>
      <c r="FN139" s="47"/>
      <c r="FO139" s="47"/>
      <c r="FP139" s="47"/>
      <c r="FQ139" s="47"/>
      <c r="FR139" s="47"/>
      <c r="FS139" s="47"/>
      <c r="FT139" s="47"/>
      <c r="FU139" s="47"/>
      <c r="FV139" s="47"/>
      <c r="FW139" s="47"/>
      <c r="FX139" s="47"/>
      <c r="FY139" s="47"/>
      <c r="FZ139" s="48"/>
      <c r="GA139" s="48"/>
      <c r="GB139" s="48"/>
      <c r="GC139" s="48"/>
      <c r="GD139" s="48"/>
      <c r="GE139" s="48"/>
      <c r="GF139" s="48"/>
      <c r="GG139" s="48"/>
      <c r="GH139" s="48"/>
      <c r="GI139" s="53"/>
      <c r="GJ139" s="53"/>
      <c r="GK139" s="53"/>
      <c r="GL139" s="53"/>
      <c r="GM139" s="53"/>
      <c r="GN139" s="53"/>
      <c r="GO139" s="53"/>
      <c r="GP139" s="53"/>
      <c r="GQ139" s="53"/>
      <c r="GR139" s="53"/>
      <c r="GS139" s="53"/>
      <c r="GT139" s="53"/>
      <c r="GU139" s="53"/>
      <c r="GV139" s="53"/>
      <c r="GW139" s="53"/>
      <c r="GX139" s="53"/>
      <c r="GY139" s="53"/>
      <c r="GZ139" s="6"/>
      <c r="HA139" s="6"/>
      <c r="HB139" s="6"/>
    </row>
    <row r="140" spans="2:210" s="1" customFormat="1" x14ac:dyDescent="0.75">
      <c r="B140" s="33"/>
      <c r="C140" s="33"/>
      <c r="D140" s="261"/>
      <c r="E140" s="261"/>
      <c r="F140" s="261"/>
      <c r="G140" s="261"/>
      <c r="H140" s="261"/>
      <c r="I140" s="261"/>
      <c r="J140" s="261"/>
      <c r="K140" s="261"/>
      <c r="L140" s="261"/>
      <c r="M140" s="261"/>
      <c r="N140" s="261"/>
      <c r="O140" s="261"/>
      <c r="P140" s="261"/>
      <c r="Q140" s="261"/>
      <c r="R140" s="261"/>
      <c r="S140" s="261"/>
      <c r="T140" s="261"/>
      <c r="U140" s="235"/>
      <c r="V140" s="235"/>
      <c r="W140" s="235"/>
      <c r="X140" s="235"/>
      <c r="Y140" s="235"/>
      <c r="Z140" s="235"/>
      <c r="AA140" s="235"/>
      <c r="AB140" s="235"/>
      <c r="AC140" s="235"/>
      <c r="AD140" s="235"/>
      <c r="AE140" s="235"/>
      <c r="AF140" s="235"/>
      <c r="AG140" s="235"/>
      <c r="AH140" s="235"/>
      <c r="AI140" s="235"/>
      <c r="AJ140" s="235"/>
      <c r="AK140" s="235"/>
      <c r="AL140" s="235"/>
      <c r="AM140" s="235"/>
      <c r="AN140" s="235"/>
      <c r="AO140" s="235"/>
      <c r="AP140" s="235"/>
      <c r="AQ140" s="235"/>
      <c r="AR140" s="235"/>
      <c r="AS140" s="235"/>
      <c r="AT140" s="235"/>
      <c r="AU140" s="235"/>
      <c r="AV140" s="235"/>
      <c r="AW140" s="235"/>
      <c r="AX140" s="235"/>
      <c r="AY140" s="235"/>
      <c r="AZ140" s="235"/>
      <c r="BA140" s="235"/>
      <c r="BB140" s="235"/>
      <c r="BC140" s="235"/>
      <c r="BD140" s="235"/>
      <c r="BE140" s="235"/>
      <c r="BF140" s="235"/>
      <c r="BG140" s="235"/>
      <c r="BH140" s="235"/>
      <c r="BI140" s="235"/>
      <c r="BJ140" s="235"/>
      <c r="BK140" s="235"/>
      <c r="BL140" s="235"/>
      <c r="BM140" s="235"/>
      <c r="BN140" s="235"/>
      <c r="BO140" s="235"/>
      <c r="BP140" s="235"/>
      <c r="BQ140" s="235"/>
      <c r="BR140" s="235"/>
      <c r="BS140" s="235"/>
      <c r="BT140" s="235"/>
      <c r="BU140" s="235"/>
      <c r="BV140" s="235"/>
      <c r="BW140" s="235"/>
      <c r="BX140" s="235"/>
      <c r="BY140" s="235"/>
      <c r="BZ140" s="235"/>
      <c r="CA140" s="235"/>
      <c r="CB140" s="235"/>
      <c r="CC140" s="235"/>
      <c r="CD140" s="235"/>
      <c r="CE140" s="235"/>
      <c r="CF140" s="235"/>
      <c r="CG140" s="235"/>
      <c r="CH140" s="235"/>
      <c r="CI140" s="235"/>
      <c r="CJ140" s="235"/>
      <c r="CK140" s="235"/>
      <c r="CL140" s="235"/>
      <c r="CM140" s="235"/>
      <c r="CN140" s="235"/>
      <c r="CO140" s="235"/>
      <c r="CP140" s="235"/>
      <c r="CQ140" s="235"/>
      <c r="CR140" s="235"/>
      <c r="CS140" s="235"/>
      <c r="CT140" s="235"/>
      <c r="CU140" s="235"/>
      <c r="CV140" s="235"/>
      <c r="CW140" s="235"/>
      <c r="CX140" s="235"/>
      <c r="CY140" s="235"/>
      <c r="CZ140" s="235"/>
      <c r="DA140" s="235"/>
      <c r="DB140" s="235"/>
      <c r="DC140" s="235"/>
      <c r="DD140" s="235"/>
      <c r="DE140" s="235"/>
      <c r="DF140" s="235"/>
      <c r="DG140" s="235"/>
      <c r="DH140" s="235"/>
      <c r="DI140" s="235"/>
      <c r="DJ140" s="235"/>
      <c r="DK140" s="235"/>
      <c r="DL140" s="235"/>
      <c r="DM140" s="235"/>
      <c r="DN140" s="235"/>
      <c r="DO140" s="235"/>
      <c r="DP140" s="235"/>
      <c r="DQ140" s="235"/>
      <c r="DR140" s="235"/>
      <c r="DS140" s="235"/>
      <c r="DT140" s="235"/>
      <c r="DU140" s="235"/>
      <c r="DV140" s="235"/>
      <c r="DW140" s="235"/>
      <c r="DX140" s="235"/>
      <c r="DY140" s="235"/>
      <c r="DZ140" s="235"/>
      <c r="EA140" s="235"/>
      <c r="EB140" s="235"/>
      <c r="EC140" s="235"/>
      <c r="ED140" s="235"/>
      <c r="EE140" s="235"/>
      <c r="EF140" s="235"/>
      <c r="EG140" s="235"/>
      <c r="EH140" s="235"/>
      <c r="EI140" s="235"/>
      <c r="EJ140" s="235"/>
      <c r="EK140" s="235"/>
      <c r="EL140" s="235"/>
      <c r="EM140" s="235"/>
      <c r="EN140" s="235"/>
      <c r="EO140" s="235"/>
      <c r="EP140" s="235"/>
      <c r="EQ140" s="235"/>
      <c r="ER140" s="235"/>
      <c r="ES140" s="235"/>
      <c r="ET140" s="235"/>
      <c r="EU140" s="235"/>
      <c r="EV140" s="235"/>
      <c r="EW140" s="235"/>
      <c r="EX140" s="235"/>
      <c r="EY140" s="235"/>
      <c r="EZ140" s="235"/>
      <c r="FA140" s="235"/>
      <c r="FB140" s="235"/>
      <c r="FC140" s="235"/>
      <c r="FD140" s="235"/>
      <c r="FE140" s="116"/>
      <c r="FF140" s="116"/>
      <c r="FG140" s="47"/>
      <c r="FH140" s="47"/>
      <c r="FI140" s="47"/>
      <c r="FJ140" s="47"/>
      <c r="FK140" s="47"/>
      <c r="FL140" s="47"/>
      <c r="FM140" s="47"/>
      <c r="FN140" s="47"/>
      <c r="FO140" s="47"/>
      <c r="FP140" s="47"/>
      <c r="FQ140" s="47"/>
      <c r="FR140" s="47"/>
      <c r="FS140" s="47"/>
      <c r="FT140" s="47"/>
      <c r="FU140" s="47"/>
      <c r="FV140" s="47"/>
      <c r="FW140" s="47"/>
      <c r="FX140" s="47"/>
      <c r="FY140" s="47"/>
      <c r="FZ140" s="48"/>
      <c r="GA140" s="48"/>
      <c r="GB140" s="48"/>
      <c r="GC140" s="48"/>
      <c r="GD140" s="48"/>
      <c r="GE140" s="48"/>
      <c r="GF140" s="48"/>
      <c r="GG140" s="48"/>
      <c r="GH140" s="48"/>
      <c r="GI140" s="53"/>
      <c r="GJ140" s="53"/>
      <c r="GK140" s="53"/>
      <c r="GL140" s="53"/>
      <c r="GM140" s="53"/>
      <c r="GN140" s="53"/>
      <c r="GO140" s="53"/>
      <c r="GP140" s="53"/>
      <c r="GQ140" s="53"/>
      <c r="GR140" s="53"/>
      <c r="GS140" s="53"/>
      <c r="GT140" s="53"/>
      <c r="GU140" s="53"/>
      <c r="GV140" s="53"/>
      <c r="GW140" s="53"/>
      <c r="GX140" s="53"/>
      <c r="GY140" s="53"/>
      <c r="GZ140" s="6"/>
      <c r="HA140" s="6"/>
      <c r="HB140" s="6"/>
    </row>
    <row r="141" spans="2:210" s="1" customFormat="1" x14ac:dyDescent="0.75">
      <c r="B141" s="33"/>
      <c r="C141" s="33"/>
      <c r="D141" s="261"/>
      <c r="E141" s="261"/>
      <c r="F141" s="261"/>
      <c r="G141" s="261"/>
      <c r="H141" s="261"/>
      <c r="I141" s="261"/>
      <c r="J141" s="261"/>
      <c r="K141" s="261"/>
      <c r="L141" s="261"/>
      <c r="M141" s="261"/>
      <c r="N141" s="261"/>
      <c r="O141" s="261"/>
      <c r="P141" s="261"/>
      <c r="Q141" s="261"/>
      <c r="R141" s="261"/>
      <c r="S141" s="261"/>
      <c r="T141" s="261"/>
      <c r="U141" s="235"/>
      <c r="V141" s="235"/>
      <c r="W141" s="235"/>
      <c r="X141" s="235"/>
      <c r="Y141" s="235"/>
      <c r="Z141" s="235"/>
      <c r="AA141" s="235"/>
      <c r="AB141" s="235"/>
      <c r="AC141" s="235"/>
      <c r="AD141" s="235"/>
      <c r="AE141" s="235"/>
      <c r="AF141" s="235"/>
      <c r="AG141" s="235"/>
      <c r="AH141" s="235"/>
      <c r="AI141" s="235"/>
      <c r="AJ141" s="235"/>
      <c r="AK141" s="235"/>
      <c r="AL141" s="235"/>
      <c r="AM141" s="235"/>
      <c r="AN141" s="235"/>
      <c r="AO141" s="235"/>
      <c r="AP141" s="235"/>
      <c r="AQ141" s="235"/>
      <c r="AR141" s="235"/>
      <c r="AS141" s="235"/>
      <c r="AT141" s="235"/>
      <c r="AU141" s="235"/>
      <c r="AV141" s="235"/>
      <c r="AW141" s="235"/>
      <c r="AX141" s="235"/>
      <c r="AY141" s="235"/>
      <c r="AZ141" s="235"/>
      <c r="BA141" s="235"/>
      <c r="BB141" s="235"/>
      <c r="BC141" s="235"/>
      <c r="BD141" s="235"/>
      <c r="BE141" s="235"/>
      <c r="BF141" s="235"/>
      <c r="BG141" s="235"/>
      <c r="BH141" s="235"/>
      <c r="BI141" s="235"/>
      <c r="BJ141" s="235"/>
      <c r="BK141" s="235"/>
      <c r="BL141" s="235"/>
      <c r="BM141" s="235"/>
      <c r="BN141" s="235"/>
      <c r="BO141" s="235"/>
      <c r="BP141" s="235"/>
      <c r="BQ141" s="235"/>
      <c r="BR141" s="235"/>
      <c r="BS141" s="235"/>
      <c r="BT141" s="235"/>
      <c r="BU141" s="235"/>
      <c r="BV141" s="235"/>
      <c r="BW141" s="235"/>
      <c r="BX141" s="235"/>
      <c r="BY141" s="235"/>
      <c r="BZ141" s="235"/>
      <c r="CA141" s="235"/>
      <c r="CB141" s="235"/>
      <c r="CC141" s="235"/>
      <c r="CD141" s="235"/>
      <c r="CE141" s="235"/>
      <c r="CF141" s="235"/>
      <c r="CG141" s="235"/>
      <c r="CH141" s="235"/>
      <c r="CI141" s="235"/>
      <c r="CJ141" s="235"/>
      <c r="CK141" s="235"/>
      <c r="CL141" s="235"/>
      <c r="CM141" s="235"/>
      <c r="CN141" s="235"/>
      <c r="CO141" s="235"/>
      <c r="CP141" s="235"/>
      <c r="CQ141" s="235"/>
      <c r="CR141" s="235"/>
      <c r="CS141" s="235"/>
      <c r="CT141" s="235"/>
      <c r="CU141" s="235"/>
      <c r="CV141" s="235"/>
      <c r="CW141" s="235"/>
      <c r="CX141" s="235"/>
      <c r="CY141" s="235"/>
      <c r="CZ141" s="235"/>
      <c r="DA141" s="235"/>
      <c r="DB141" s="235"/>
      <c r="DC141" s="235"/>
      <c r="DD141" s="235"/>
      <c r="DE141" s="235"/>
      <c r="DF141" s="235"/>
      <c r="DG141" s="235"/>
      <c r="DH141" s="235"/>
      <c r="DI141" s="235"/>
      <c r="DJ141" s="235"/>
      <c r="DK141" s="235"/>
      <c r="DL141" s="235"/>
      <c r="DM141" s="235"/>
      <c r="DN141" s="235"/>
      <c r="DO141" s="235"/>
      <c r="DP141" s="235"/>
      <c r="DQ141" s="235"/>
      <c r="DR141" s="235"/>
      <c r="DS141" s="235"/>
      <c r="DT141" s="235"/>
      <c r="DU141" s="235"/>
      <c r="DV141" s="235"/>
      <c r="DW141" s="235"/>
      <c r="DX141" s="235"/>
      <c r="DY141" s="235"/>
      <c r="DZ141" s="235"/>
      <c r="EA141" s="235"/>
      <c r="EB141" s="235"/>
      <c r="EC141" s="235"/>
      <c r="ED141" s="235"/>
      <c r="EE141" s="235"/>
      <c r="EF141" s="235"/>
      <c r="EG141" s="235"/>
      <c r="EH141" s="235"/>
      <c r="EI141" s="235"/>
      <c r="EJ141" s="235"/>
      <c r="EK141" s="235"/>
      <c r="EL141" s="235"/>
      <c r="EM141" s="235"/>
      <c r="EN141" s="235"/>
      <c r="EO141" s="235"/>
      <c r="EP141" s="235"/>
      <c r="EQ141" s="235"/>
      <c r="ER141" s="235"/>
      <c r="ES141" s="235"/>
      <c r="ET141" s="235"/>
      <c r="EU141" s="235"/>
      <c r="EV141" s="235"/>
      <c r="EW141" s="235"/>
      <c r="EX141" s="235"/>
      <c r="EY141" s="235"/>
      <c r="EZ141" s="235"/>
      <c r="FA141" s="235"/>
      <c r="FB141" s="235"/>
      <c r="FC141" s="235"/>
      <c r="FD141" s="235"/>
      <c r="FE141" s="116"/>
      <c r="FF141" s="116"/>
      <c r="FG141" s="47"/>
      <c r="FH141" s="47"/>
      <c r="FI141" s="47"/>
      <c r="FJ141" s="47"/>
      <c r="FK141" s="47"/>
      <c r="FL141" s="47"/>
      <c r="FM141" s="47"/>
      <c r="FN141" s="47"/>
      <c r="FO141" s="47"/>
      <c r="FP141" s="47"/>
      <c r="FQ141" s="47"/>
      <c r="FR141" s="47"/>
      <c r="FS141" s="47"/>
      <c r="FT141" s="47"/>
      <c r="FU141" s="47"/>
      <c r="FV141" s="47"/>
      <c r="FW141" s="47"/>
      <c r="FX141" s="47"/>
      <c r="FY141" s="47"/>
      <c r="FZ141" s="48"/>
      <c r="GA141" s="48"/>
      <c r="GB141" s="48"/>
      <c r="GC141" s="48"/>
      <c r="GD141" s="48"/>
      <c r="GE141" s="48"/>
      <c r="GF141" s="48"/>
      <c r="GG141" s="48"/>
      <c r="GH141" s="48"/>
      <c r="GI141" s="53"/>
      <c r="GJ141" s="53"/>
      <c r="GK141" s="53"/>
      <c r="GL141" s="53"/>
      <c r="GM141" s="53"/>
      <c r="GN141" s="53"/>
      <c r="GO141" s="53"/>
      <c r="GP141" s="53"/>
      <c r="GQ141" s="53"/>
      <c r="GR141" s="53"/>
      <c r="GS141" s="53"/>
      <c r="GT141" s="53"/>
      <c r="GU141" s="53"/>
      <c r="GV141" s="53"/>
      <c r="GW141" s="53"/>
      <c r="GX141" s="53"/>
      <c r="GY141" s="53"/>
      <c r="GZ141" s="6"/>
      <c r="HA141" s="6"/>
      <c r="HB141" s="6"/>
    </row>
    <row r="142" spans="2:210" s="1" customFormat="1" x14ac:dyDescent="0.75">
      <c r="B142" s="33"/>
      <c r="C142" s="33"/>
      <c r="D142" s="261"/>
      <c r="E142" s="261"/>
      <c r="F142" s="261"/>
      <c r="G142" s="261"/>
      <c r="H142" s="261"/>
      <c r="I142" s="261"/>
      <c r="J142" s="261"/>
      <c r="K142" s="261"/>
      <c r="L142" s="261"/>
      <c r="M142" s="261"/>
      <c r="N142" s="261"/>
      <c r="O142" s="261"/>
      <c r="P142" s="261"/>
      <c r="Q142" s="261"/>
      <c r="R142" s="261"/>
      <c r="S142" s="261"/>
      <c r="T142" s="261"/>
      <c r="U142" s="235"/>
      <c r="V142" s="235"/>
      <c r="W142" s="235"/>
      <c r="X142" s="235"/>
      <c r="Y142" s="235"/>
      <c r="Z142" s="235"/>
      <c r="AA142" s="235"/>
      <c r="AB142" s="235"/>
      <c r="AC142" s="235"/>
      <c r="AD142" s="235"/>
      <c r="AE142" s="235"/>
      <c r="AF142" s="235"/>
      <c r="AG142" s="235"/>
      <c r="AH142" s="235"/>
      <c r="AI142" s="235"/>
      <c r="AJ142" s="235"/>
      <c r="AK142" s="235"/>
      <c r="AL142" s="235"/>
      <c r="AM142" s="235"/>
      <c r="AN142" s="235"/>
      <c r="AO142" s="235"/>
      <c r="AP142" s="235"/>
      <c r="AQ142" s="235"/>
      <c r="AR142" s="235"/>
      <c r="AS142" s="235"/>
      <c r="AT142" s="235"/>
      <c r="AU142" s="235"/>
      <c r="AV142" s="235"/>
      <c r="AW142" s="235"/>
      <c r="AX142" s="235"/>
      <c r="AY142" s="235"/>
      <c r="AZ142" s="235"/>
      <c r="BA142" s="235"/>
      <c r="BB142" s="235"/>
      <c r="BC142" s="235"/>
      <c r="BD142" s="235"/>
      <c r="BE142" s="235"/>
      <c r="BF142" s="235"/>
      <c r="BG142" s="235"/>
      <c r="BH142" s="235"/>
      <c r="BI142" s="235"/>
      <c r="BJ142" s="235"/>
      <c r="BK142" s="235"/>
      <c r="BL142" s="235"/>
      <c r="BM142" s="235"/>
      <c r="BN142" s="235"/>
      <c r="BO142" s="235"/>
      <c r="BP142" s="235"/>
      <c r="BQ142" s="235"/>
      <c r="BR142" s="235"/>
      <c r="BS142" s="235"/>
      <c r="BT142" s="235"/>
      <c r="BU142" s="235"/>
      <c r="BV142" s="235"/>
      <c r="BW142" s="235"/>
      <c r="BX142" s="235"/>
      <c r="BY142" s="235"/>
      <c r="BZ142" s="235"/>
      <c r="CA142" s="235"/>
      <c r="CB142" s="235"/>
      <c r="CC142" s="235"/>
      <c r="CD142" s="235"/>
      <c r="CE142" s="235"/>
      <c r="CF142" s="235"/>
      <c r="CG142" s="235"/>
      <c r="CH142" s="235"/>
      <c r="CI142" s="235"/>
      <c r="CJ142" s="235"/>
      <c r="CK142" s="235"/>
      <c r="CL142" s="235"/>
      <c r="CM142" s="235"/>
      <c r="CN142" s="235"/>
      <c r="CO142" s="235"/>
      <c r="CP142" s="235"/>
      <c r="CQ142" s="235"/>
      <c r="CR142" s="235"/>
      <c r="CS142" s="235"/>
      <c r="CT142" s="235"/>
      <c r="CU142" s="235"/>
      <c r="CV142" s="235"/>
      <c r="CW142" s="235"/>
      <c r="CX142" s="235"/>
      <c r="CY142" s="235"/>
      <c r="CZ142" s="235"/>
      <c r="DA142" s="235"/>
      <c r="DB142" s="235"/>
      <c r="DC142" s="235"/>
      <c r="DD142" s="235"/>
      <c r="DE142" s="235"/>
      <c r="DF142" s="235"/>
      <c r="DG142" s="235"/>
      <c r="DH142" s="235"/>
      <c r="DI142" s="235"/>
      <c r="DJ142" s="235"/>
      <c r="DK142" s="235"/>
      <c r="DL142" s="235"/>
      <c r="DM142" s="235"/>
      <c r="DN142" s="235"/>
      <c r="DO142" s="235"/>
      <c r="DP142" s="235"/>
      <c r="DQ142" s="235"/>
      <c r="DR142" s="235"/>
      <c r="DS142" s="235"/>
      <c r="DT142" s="235"/>
      <c r="DU142" s="235"/>
      <c r="DV142" s="235"/>
      <c r="DW142" s="235"/>
      <c r="DX142" s="235"/>
      <c r="DY142" s="235"/>
      <c r="DZ142" s="235"/>
      <c r="EA142" s="235"/>
      <c r="EB142" s="235"/>
      <c r="EC142" s="235"/>
      <c r="ED142" s="235"/>
      <c r="EE142" s="235"/>
      <c r="EF142" s="235"/>
      <c r="EG142" s="235"/>
      <c r="EH142" s="235"/>
      <c r="EI142" s="235"/>
      <c r="EJ142" s="235"/>
      <c r="EK142" s="235"/>
      <c r="EL142" s="235"/>
      <c r="EM142" s="235"/>
      <c r="EN142" s="235"/>
      <c r="EO142" s="235"/>
      <c r="EP142" s="235"/>
      <c r="EQ142" s="235"/>
      <c r="ER142" s="235"/>
      <c r="ES142" s="235"/>
      <c r="ET142" s="235"/>
      <c r="EU142" s="235"/>
      <c r="EV142" s="235"/>
      <c r="EW142" s="235"/>
      <c r="EX142" s="235"/>
      <c r="EY142" s="235"/>
      <c r="EZ142" s="235"/>
      <c r="FA142" s="235"/>
      <c r="FB142" s="235"/>
      <c r="FC142" s="235"/>
      <c r="FD142" s="235"/>
      <c r="FE142" s="116"/>
      <c r="FF142" s="116"/>
      <c r="FG142" s="47"/>
      <c r="FH142" s="47"/>
      <c r="FI142" s="47"/>
      <c r="FJ142" s="47"/>
      <c r="FK142" s="47"/>
      <c r="FL142" s="47"/>
      <c r="FM142" s="47"/>
      <c r="FN142" s="47"/>
      <c r="FO142" s="47"/>
      <c r="FP142" s="47"/>
      <c r="FQ142" s="47"/>
      <c r="FR142" s="47"/>
      <c r="FS142" s="47"/>
      <c r="FT142" s="47"/>
      <c r="FU142" s="47"/>
      <c r="FV142" s="47"/>
      <c r="FW142" s="47"/>
      <c r="FX142" s="47"/>
      <c r="FY142" s="47"/>
      <c r="FZ142" s="48"/>
      <c r="GA142" s="48"/>
      <c r="GB142" s="48"/>
      <c r="GC142" s="48"/>
      <c r="GD142" s="48"/>
      <c r="GE142" s="48"/>
      <c r="GF142" s="48"/>
      <c r="GG142" s="48"/>
      <c r="GH142" s="48"/>
      <c r="GI142" s="53"/>
      <c r="GJ142" s="53"/>
      <c r="GK142" s="53"/>
      <c r="GL142" s="53"/>
      <c r="GM142" s="53"/>
      <c r="GN142" s="53"/>
      <c r="GO142" s="53"/>
      <c r="GP142" s="53"/>
      <c r="GQ142" s="53"/>
      <c r="GR142" s="53"/>
      <c r="GS142" s="53"/>
      <c r="GT142" s="53"/>
      <c r="GU142" s="53"/>
      <c r="GV142" s="53"/>
      <c r="GW142" s="53"/>
      <c r="GX142" s="53"/>
      <c r="GY142" s="53"/>
      <c r="GZ142" s="6"/>
      <c r="HA142" s="6"/>
      <c r="HB142" s="6"/>
    </row>
    <row r="143" spans="2:210" s="1" customFormat="1" x14ac:dyDescent="0.75">
      <c r="B143" s="33"/>
      <c r="C143" s="33"/>
      <c r="D143" s="261"/>
      <c r="E143" s="261"/>
      <c r="F143" s="261"/>
      <c r="G143" s="261"/>
      <c r="H143" s="261"/>
      <c r="I143" s="261"/>
      <c r="J143" s="261"/>
      <c r="K143" s="261"/>
      <c r="L143" s="261"/>
      <c r="M143" s="261"/>
      <c r="N143" s="261"/>
      <c r="O143" s="261"/>
      <c r="P143" s="261"/>
      <c r="Q143" s="261"/>
      <c r="R143" s="261"/>
      <c r="S143" s="261"/>
      <c r="T143" s="261"/>
      <c r="U143" s="235"/>
      <c r="V143" s="235"/>
      <c r="W143" s="235"/>
      <c r="X143" s="235"/>
      <c r="Y143" s="235"/>
      <c r="Z143" s="235"/>
      <c r="AA143" s="235"/>
      <c r="AB143" s="235"/>
      <c r="AC143" s="235"/>
      <c r="AD143" s="235"/>
      <c r="AE143" s="235"/>
      <c r="AF143" s="235"/>
      <c r="AG143" s="235"/>
      <c r="AH143" s="235"/>
      <c r="AI143" s="235"/>
      <c r="AJ143" s="235"/>
      <c r="AK143" s="235"/>
      <c r="AL143" s="235"/>
      <c r="AM143" s="235"/>
      <c r="AN143" s="235"/>
      <c r="AO143" s="235"/>
      <c r="AP143" s="235"/>
      <c r="AQ143" s="235"/>
      <c r="AR143" s="235"/>
      <c r="AS143" s="235"/>
      <c r="AT143" s="235"/>
      <c r="AU143" s="235"/>
      <c r="AV143" s="235"/>
      <c r="AW143" s="235"/>
      <c r="AX143" s="235"/>
      <c r="AY143" s="235"/>
      <c r="AZ143" s="235"/>
      <c r="BA143" s="235"/>
      <c r="BB143" s="235"/>
      <c r="BC143" s="235"/>
      <c r="BD143" s="235"/>
      <c r="BE143" s="235"/>
      <c r="BF143" s="235"/>
      <c r="BG143" s="235"/>
      <c r="BH143" s="235"/>
      <c r="BI143" s="235"/>
      <c r="BJ143" s="235"/>
      <c r="BK143" s="235"/>
      <c r="BL143" s="235"/>
      <c r="BM143" s="235"/>
      <c r="BN143" s="235"/>
      <c r="BO143" s="235"/>
      <c r="BP143" s="235"/>
      <c r="BQ143" s="235"/>
      <c r="BR143" s="235"/>
      <c r="BS143" s="235"/>
      <c r="BT143" s="235"/>
      <c r="BU143" s="235"/>
      <c r="BV143" s="235"/>
      <c r="BW143" s="235"/>
      <c r="BX143" s="235"/>
      <c r="BY143" s="235"/>
      <c r="BZ143" s="235"/>
      <c r="CA143" s="235"/>
      <c r="CB143" s="235"/>
      <c r="CC143" s="235"/>
      <c r="CD143" s="235"/>
      <c r="CE143" s="235"/>
      <c r="CF143" s="235"/>
      <c r="CG143" s="235"/>
      <c r="CH143" s="235"/>
      <c r="CI143" s="235"/>
      <c r="CJ143" s="235"/>
      <c r="CK143" s="235"/>
      <c r="CL143" s="235"/>
      <c r="CM143" s="235"/>
      <c r="CN143" s="235"/>
      <c r="CO143" s="235"/>
      <c r="CP143" s="235"/>
      <c r="CQ143" s="235"/>
      <c r="CR143" s="235"/>
      <c r="CS143" s="235"/>
      <c r="CT143" s="235"/>
      <c r="CU143" s="235"/>
      <c r="CV143" s="235"/>
      <c r="CW143" s="235"/>
      <c r="CX143" s="235"/>
      <c r="CY143" s="235"/>
      <c r="CZ143" s="235"/>
      <c r="DA143" s="235"/>
      <c r="DB143" s="235"/>
      <c r="DC143" s="235"/>
      <c r="DD143" s="235"/>
      <c r="DE143" s="235"/>
      <c r="DF143" s="235"/>
      <c r="DG143" s="235"/>
      <c r="DH143" s="235"/>
      <c r="DI143" s="235"/>
      <c r="DJ143" s="235"/>
      <c r="DK143" s="235"/>
      <c r="DL143" s="235"/>
      <c r="DM143" s="235"/>
      <c r="DN143" s="235"/>
      <c r="DO143" s="235"/>
      <c r="DP143" s="235"/>
      <c r="DQ143" s="235"/>
      <c r="DR143" s="235"/>
      <c r="DS143" s="235"/>
      <c r="DT143" s="235"/>
      <c r="DU143" s="235"/>
      <c r="DV143" s="235"/>
      <c r="DW143" s="235"/>
      <c r="DX143" s="235"/>
      <c r="DY143" s="235"/>
      <c r="DZ143" s="235"/>
      <c r="EA143" s="235"/>
      <c r="EB143" s="235"/>
      <c r="EC143" s="235"/>
      <c r="ED143" s="235"/>
      <c r="EE143" s="235"/>
      <c r="EF143" s="235"/>
      <c r="EG143" s="235"/>
      <c r="EH143" s="235"/>
      <c r="EI143" s="235"/>
      <c r="EJ143" s="235"/>
      <c r="EK143" s="235"/>
      <c r="EL143" s="235"/>
      <c r="EM143" s="235"/>
      <c r="EN143" s="235"/>
      <c r="EO143" s="235"/>
      <c r="EP143" s="235"/>
      <c r="EQ143" s="235"/>
      <c r="ER143" s="235"/>
      <c r="ES143" s="235"/>
      <c r="ET143" s="235"/>
      <c r="EU143" s="235"/>
      <c r="EV143" s="235"/>
      <c r="EW143" s="235"/>
      <c r="EX143" s="235"/>
      <c r="EY143" s="235"/>
      <c r="EZ143" s="235"/>
      <c r="FA143" s="235"/>
      <c r="FB143" s="235"/>
      <c r="FC143" s="235"/>
      <c r="FD143" s="235"/>
      <c r="FE143" s="116"/>
      <c r="FF143" s="116"/>
      <c r="FG143" s="47"/>
      <c r="FH143" s="47"/>
      <c r="FI143" s="47"/>
      <c r="FJ143" s="47"/>
      <c r="FK143" s="47"/>
      <c r="FL143" s="47"/>
      <c r="FM143" s="47"/>
      <c r="FN143" s="47"/>
      <c r="FO143" s="47"/>
      <c r="FP143" s="47"/>
      <c r="FQ143" s="47"/>
      <c r="FR143" s="47"/>
      <c r="FS143" s="47"/>
      <c r="FT143" s="47"/>
      <c r="FU143" s="47"/>
      <c r="FV143" s="47"/>
      <c r="FW143" s="47"/>
      <c r="FX143" s="47"/>
      <c r="FY143" s="47"/>
      <c r="FZ143" s="48"/>
      <c r="GA143" s="48"/>
      <c r="GB143" s="48"/>
      <c r="GC143" s="48"/>
      <c r="GD143" s="48"/>
      <c r="GE143" s="48"/>
      <c r="GF143" s="48"/>
      <c r="GG143" s="48"/>
      <c r="GH143" s="48"/>
      <c r="GI143" s="53"/>
      <c r="GJ143" s="53"/>
      <c r="GK143" s="53"/>
      <c r="GL143" s="53"/>
      <c r="GM143" s="53"/>
      <c r="GN143" s="53"/>
      <c r="GO143" s="53"/>
      <c r="GP143" s="53"/>
      <c r="GQ143" s="53"/>
      <c r="GR143" s="53"/>
      <c r="GS143" s="53"/>
      <c r="GT143" s="53"/>
      <c r="GU143" s="53"/>
      <c r="GV143" s="53"/>
      <c r="GW143" s="53"/>
      <c r="GX143" s="53"/>
      <c r="GY143" s="53"/>
      <c r="GZ143" s="6"/>
      <c r="HA143" s="6"/>
      <c r="HB143" s="6"/>
    </row>
    <row r="144" spans="2:210" s="1" customFormat="1" x14ac:dyDescent="0.75">
      <c r="B144" s="33"/>
      <c r="C144" s="33"/>
      <c r="D144" s="261"/>
      <c r="E144" s="261"/>
      <c r="F144" s="261"/>
      <c r="G144" s="261"/>
      <c r="H144" s="261"/>
      <c r="I144" s="261"/>
      <c r="J144" s="261"/>
      <c r="K144" s="261"/>
      <c r="L144" s="261"/>
      <c r="M144" s="261"/>
      <c r="N144" s="261"/>
      <c r="O144" s="261"/>
      <c r="P144" s="261"/>
      <c r="Q144" s="261"/>
      <c r="R144" s="261"/>
      <c r="S144" s="261"/>
      <c r="T144" s="261"/>
      <c r="U144" s="235"/>
      <c r="V144" s="235"/>
      <c r="W144" s="235"/>
      <c r="X144" s="235"/>
      <c r="Y144" s="235"/>
      <c r="Z144" s="235"/>
      <c r="AA144" s="235"/>
      <c r="AB144" s="235"/>
      <c r="AC144" s="235"/>
      <c r="AD144" s="235"/>
      <c r="AE144" s="235"/>
      <c r="AF144" s="235"/>
      <c r="AG144" s="235"/>
      <c r="AH144" s="235"/>
      <c r="AI144" s="235"/>
      <c r="AJ144" s="235"/>
      <c r="AK144" s="235"/>
      <c r="AL144" s="235"/>
      <c r="AM144" s="235"/>
      <c r="AN144" s="235"/>
      <c r="AO144" s="235"/>
      <c r="AP144" s="235"/>
      <c r="AQ144" s="235"/>
      <c r="AR144" s="235"/>
      <c r="AS144" s="235"/>
      <c r="AT144" s="235"/>
      <c r="AU144" s="235"/>
      <c r="AV144" s="235"/>
      <c r="AW144" s="235"/>
      <c r="AX144" s="235"/>
      <c r="AY144" s="235"/>
      <c r="AZ144" s="235"/>
      <c r="BA144" s="235"/>
      <c r="BB144" s="235"/>
      <c r="BC144" s="235"/>
      <c r="BD144" s="235"/>
      <c r="BE144" s="235"/>
      <c r="BF144" s="235"/>
      <c r="BG144" s="235"/>
      <c r="BH144" s="235"/>
      <c r="BI144" s="235"/>
      <c r="BJ144" s="235"/>
      <c r="BK144" s="235"/>
      <c r="BL144" s="235"/>
      <c r="BM144" s="235"/>
      <c r="BN144" s="235"/>
      <c r="BO144" s="235"/>
      <c r="BP144" s="235"/>
      <c r="BQ144" s="235"/>
      <c r="BR144" s="235"/>
      <c r="BS144" s="235"/>
      <c r="BT144" s="235"/>
      <c r="BU144" s="235"/>
      <c r="BV144" s="235"/>
      <c r="BW144" s="235"/>
      <c r="BX144" s="235"/>
      <c r="BY144" s="235"/>
      <c r="BZ144" s="235"/>
      <c r="CA144" s="235"/>
      <c r="CB144" s="235"/>
      <c r="CC144" s="235"/>
      <c r="CD144" s="235"/>
      <c r="CE144" s="235"/>
      <c r="CF144" s="235"/>
      <c r="CG144" s="235"/>
      <c r="CH144" s="235"/>
      <c r="CI144" s="235"/>
      <c r="CJ144" s="235"/>
      <c r="CK144" s="235"/>
      <c r="CL144" s="235"/>
      <c r="CM144" s="235"/>
      <c r="CN144" s="235"/>
      <c r="CO144" s="235"/>
      <c r="CP144" s="235"/>
      <c r="CQ144" s="235"/>
      <c r="CR144" s="235"/>
      <c r="CS144" s="235"/>
      <c r="CT144" s="235"/>
      <c r="CU144" s="235"/>
      <c r="CV144" s="235"/>
      <c r="CW144" s="235"/>
      <c r="CX144" s="235"/>
      <c r="CY144" s="235"/>
      <c r="CZ144" s="235"/>
      <c r="DA144" s="235"/>
      <c r="DB144" s="235"/>
      <c r="DC144" s="235"/>
      <c r="DD144" s="235"/>
      <c r="DE144" s="235"/>
      <c r="DF144" s="235"/>
      <c r="DG144" s="235"/>
      <c r="DH144" s="235"/>
      <c r="DI144" s="235"/>
      <c r="DJ144" s="235"/>
      <c r="DK144" s="235"/>
      <c r="DL144" s="235"/>
      <c r="DM144" s="235"/>
      <c r="DN144" s="235"/>
      <c r="DO144" s="235"/>
      <c r="DP144" s="235"/>
      <c r="DQ144" s="235"/>
      <c r="DR144" s="235"/>
      <c r="DS144" s="235"/>
      <c r="DT144" s="235"/>
      <c r="DU144" s="235"/>
      <c r="DV144" s="235"/>
      <c r="DW144" s="235"/>
      <c r="DX144" s="235"/>
      <c r="DY144" s="235"/>
      <c r="DZ144" s="235"/>
      <c r="EA144" s="235"/>
      <c r="EB144" s="235"/>
      <c r="EC144" s="235"/>
      <c r="ED144" s="235"/>
      <c r="EE144" s="235"/>
      <c r="EF144" s="235"/>
      <c r="EG144" s="235"/>
      <c r="EH144" s="235"/>
      <c r="EI144" s="235"/>
      <c r="EJ144" s="235"/>
      <c r="EK144" s="235"/>
      <c r="EL144" s="235"/>
      <c r="EM144" s="235"/>
      <c r="EN144" s="235"/>
      <c r="EO144" s="235"/>
      <c r="EP144" s="235"/>
      <c r="EQ144" s="235"/>
      <c r="ER144" s="235"/>
      <c r="ES144" s="235"/>
      <c r="ET144" s="235"/>
      <c r="EU144" s="235"/>
      <c r="EV144" s="235"/>
      <c r="EW144" s="235"/>
      <c r="EX144" s="235"/>
      <c r="EY144" s="235"/>
      <c r="EZ144" s="235"/>
      <c r="FA144" s="235"/>
      <c r="FB144" s="235"/>
      <c r="FC144" s="235"/>
      <c r="FD144" s="235"/>
      <c r="FE144" s="116"/>
      <c r="FF144" s="116"/>
      <c r="FG144" s="47"/>
      <c r="FH144" s="47"/>
      <c r="FI144" s="47"/>
      <c r="FJ144" s="47"/>
      <c r="FK144" s="47"/>
      <c r="FL144" s="47"/>
      <c r="FM144" s="47"/>
      <c r="FN144" s="47"/>
      <c r="FO144" s="47"/>
      <c r="FP144" s="47"/>
      <c r="FQ144" s="47"/>
      <c r="FR144" s="47"/>
      <c r="FS144" s="47"/>
      <c r="FT144" s="47"/>
      <c r="FU144" s="47"/>
      <c r="FV144" s="47"/>
      <c r="FW144" s="47"/>
      <c r="FX144" s="47"/>
      <c r="FY144" s="47"/>
      <c r="FZ144" s="48"/>
      <c r="GA144" s="48"/>
      <c r="GB144" s="48"/>
      <c r="GC144" s="48"/>
      <c r="GD144" s="48"/>
      <c r="GE144" s="48"/>
      <c r="GF144" s="48"/>
      <c r="GG144" s="48"/>
      <c r="GH144" s="48"/>
      <c r="GI144" s="53"/>
      <c r="GJ144" s="53"/>
      <c r="GK144" s="53"/>
      <c r="GL144" s="53"/>
      <c r="GM144" s="53"/>
      <c r="GN144" s="53"/>
      <c r="GO144" s="53"/>
      <c r="GP144" s="53"/>
      <c r="GQ144" s="53"/>
      <c r="GR144" s="53"/>
      <c r="GS144" s="53"/>
      <c r="GT144" s="53"/>
      <c r="GU144" s="53"/>
      <c r="GV144" s="53"/>
      <c r="GW144" s="53"/>
      <c r="GX144" s="53"/>
      <c r="GY144" s="53"/>
      <c r="GZ144" s="6"/>
      <c r="HA144" s="6"/>
      <c r="HB144" s="6"/>
    </row>
    <row r="145" spans="2:210" s="1" customFormat="1" x14ac:dyDescent="0.75">
      <c r="B145" s="33"/>
      <c r="C145" s="33"/>
      <c r="D145" s="261"/>
      <c r="E145" s="261"/>
      <c r="F145" s="261"/>
      <c r="G145" s="261"/>
      <c r="H145" s="261"/>
      <c r="I145" s="261"/>
      <c r="J145" s="261"/>
      <c r="K145" s="261"/>
      <c r="L145" s="261"/>
      <c r="M145" s="261"/>
      <c r="N145" s="261"/>
      <c r="O145" s="261"/>
      <c r="P145" s="261"/>
      <c r="Q145" s="261"/>
      <c r="R145" s="261"/>
      <c r="S145" s="261"/>
      <c r="T145" s="261"/>
      <c r="U145" s="235"/>
      <c r="V145" s="235"/>
      <c r="W145" s="235"/>
      <c r="X145" s="235"/>
      <c r="Y145" s="235"/>
      <c r="Z145" s="235"/>
      <c r="AA145" s="235"/>
      <c r="AB145" s="235"/>
      <c r="AC145" s="235"/>
      <c r="AD145" s="235"/>
      <c r="AE145" s="235"/>
      <c r="AF145" s="235"/>
      <c r="AG145" s="235"/>
      <c r="AH145" s="235"/>
      <c r="AI145" s="235"/>
      <c r="AJ145" s="235"/>
      <c r="AK145" s="235"/>
      <c r="AL145" s="235"/>
      <c r="AM145" s="235"/>
      <c r="AN145" s="235"/>
      <c r="AO145" s="235"/>
      <c r="AP145" s="235"/>
      <c r="AQ145" s="235"/>
      <c r="AR145" s="235"/>
      <c r="AS145" s="235"/>
      <c r="AT145" s="235"/>
      <c r="AU145" s="235"/>
      <c r="AV145" s="235"/>
      <c r="AW145" s="235"/>
      <c r="AX145" s="235"/>
      <c r="AY145" s="235"/>
      <c r="AZ145" s="235"/>
      <c r="BA145" s="235"/>
      <c r="BB145" s="235"/>
      <c r="BC145" s="235"/>
      <c r="BD145" s="235"/>
      <c r="BE145" s="235"/>
      <c r="BF145" s="235"/>
      <c r="BG145" s="235"/>
      <c r="BH145" s="235"/>
      <c r="BI145" s="235"/>
      <c r="BJ145" s="235"/>
      <c r="BK145" s="235"/>
      <c r="BL145" s="235"/>
      <c r="BM145" s="235"/>
      <c r="BN145" s="235"/>
      <c r="BO145" s="235"/>
      <c r="BP145" s="235"/>
      <c r="BQ145" s="235"/>
      <c r="BR145" s="235"/>
      <c r="BS145" s="235"/>
      <c r="BT145" s="235"/>
      <c r="BU145" s="235"/>
      <c r="BV145" s="235"/>
      <c r="BW145" s="235"/>
      <c r="BX145" s="235"/>
      <c r="BY145" s="235"/>
      <c r="BZ145" s="235"/>
      <c r="CA145" s="235"/>
      <c r="CB145" s="235"/>
      <c r="CC145" s="235"/>
      <c r="CD145" s="235"/>
      <c r="CE145" s="235"/>
      <c r="CF145" s="235"/>
      <c r="CG145" s="235"/>
      <c r="CH145" s="235"/>
      <c r="CI145" s="235"/>
      <c r="CJ145" s="235"/>
      <c r="CK145" s="235"/>
      <c r="CL145" s="235"/>
      <c r="CM145" s="235"/>
      <c r="CN145" s="235"/>
      <c r="CO145" s="235"/>
      <c r="CP145" s="235"/>
      <c r="CQ145" s="235"/>
      <c r="CR145" s="235"/>
      <c r="CS145" s="235"/>
      <c r="CT145" s="235"/>
      <c r="CU145" s="235"/>
      <c r="CV145" s="235"/>
      <c r="CW145" s="235"/>
      <c r="CX145" s="235"/>
      <c r="CY145" s="235"/>
      <c r="CZ145" s="235"/>
      <c r="DA145" s="235"/>
      <c r="DB145" s="235"/>
      <c r="DC145" s="235"/>
      <c r="DD145" s="235"/>
      <c r="DE145" s="235"/>
      <c r="DF145" s="235"/>
      <c r="DG145" s="235"/>
      <c r="DH145" s="235"/>
      <c r="DI145" s="235"/>
      <c r="DJ145" s="235"/>
      <c r="DK145" s="235"/>
      <c r="DL145" s="235"/>
      <c r="DM145" s="235"/>
      <c r="DN145" s="235"/>
      <c r="DO145" s="235"/>
      <c r="DP145" s="235"/>
      <c r="DQ145" s="235"/>
      <c r="DR145" s="235"/>
      <c r="DS145" s="235"/>
      <c r="DT145" s="235"/>
      <c r="DU145" s="235"/>
      <c r="DV145" s="235"/>
      <c r="DW145" s="235"/>
      <c r="DX145" s="235"/>
      <c r="DY145" s="235"/>
      <c r="DZ145" s="235"/>
      <c r="EA145" s="235"/>
      <c r="EB145" s="235"/>
      <c r="EC145" s="235"/>
      <c r="ED145" s="235"/>
      <c r="EE145" s="235"/>
      <c r="EF145" s="235"/>
      <c r="EG145" s="235"/>
      <c r="EH145" s="235"/>
      <c r="EI145" s="235"/>
      <c r="EJ145" s="235"/>
      <c r="EK145" s="235"/>
      <c r="EL145" s="235"/>
      <c r="EM145" s="235"/>
      <c r="EN145" s="235"/>
      <c r="EO145" s="235"/>
      <c r="EP145" s="235"/>
      <c r="EQ145" s="235"/>
      <c r="ER145" s="235"/>
      <c r="ES145" s="235"/>
      <c r="ET145" s="235"/>
      <c r="EU145" s="235"/>
      <c r="EV145" s="235"/>
      <c r="EW145" s="235"/>
      <c r="EX145" s="235"/>
      <c r="EY145" s="235"/>
      <c r="EZ145" s="235"/>
      <c r="FA145" s="235"/>
      <c r="FB145" s="235"/>
      <c r="FC145" s="235"/>
      <c r="FD145" s="235"/>
      <c r="FE145" s="116"/>
      <c r="FF145" s="116"/>
      <c r="FG145" s="47"/>
      <c r="FH145" s="47"/>
      <c r="FI145" s="47"/>
      <c r="FJ145" s="47"/>
      <c r="FK145" s="47"/>
      <c r="FL145" s="47"/>
      <c r="FM145" s="47"/>
      <c r="FN145" s="47"/>
      <c r="FO145" s="47"/>
      <c r="FP145" s="47"/>
      <c r="FQ145" s="47"/>
      <c r="FR145" s="47"/>
      <c r="FS145" s="47"/>
      <c r="FT145" s="47"/>
      <c r="FU145" s="47"/>
      <c r="FV145" s="47"/>
      <c r="FW145" s="47"/>
      <c r="FX145" s="47"/>
      <c r="FY145" s="47"/>
      <c r="FZ145" s="48"/>
      <c r="GA145" s="48"/>
      <c r="GB145" s="48"/>
      <c r="GC145" s="48"/>
      <c r="GD145" s="48"/>
      <c r="GE145" s="48"/>
      <c r="GF145" s="48"/>
      <c r="GG145" s="48"/>
      <c r="GH145" s="48"/>
      <c r="GI145" s="53"/>
      <c r="GJ145" s="53"/>
      <c r="GK145" s="53"/>
      <c r="GL145" s="53"/>
      <c r="GM145" s="53"/>
      <c r="GN145" s="53"/>
      <c r="GO145" s="53"/>
      <c r="GP145" s="53"/>
      <c r="GQ145" s="53"/>
      <c r="GR145" s="53"/>
      <c r="GS145" s="53"/>
      <c r="GT145" s="53"/>
      <c r="GU145" s="53"/>
      <c r="GV145" s="53"/>
      <c r="GW145" s="53"/>
      <c r="GX145" s="53"/>
      <c r="GY145" s="53"/>
      <c r="GZ145" s="6"/>
      <c r="HA145" s="6"/>
      <c r="HB145" s="6"/>
    </row>
    <row r="146" spans="2:210" s="1" customFormat="1" x14ac:dyDescent="0.75">
      <c r="B146" s="33"/>
      <c r="C146" s="33"/>
      <c r="D146" s="261"/>
      <c r="E146" s="261"/>
      <c r="F146" s="261"/>
      <c r="G146" s="261"/>
      <c r="H146" s="261"/>
      <c r="I146" s="261"/>
      <c r="J146" s="261"/>
      <c r="K146" s="261"/>
      <c r="L146" s="261"/>
      <c r="M146" s="261"/>
      <c r="N146" s="261"/>
      <c r="O146" s="261"/>
      <c r="P146" s="261"/>
      <c r="Q146" s="261"/>
      <c r="R146" s="261"/>
      <c r="S146" s="261"/>
      <c r="T146" s="261"/>
      <c r="U146" s="235"/>
      <c r="V146" s="235"/>
      <c r="W146" s="235"/>
      <c r="X146" s="235"/>
      <c r="Y146" s="235"/>
      <c r="Z146" s="235"/>
      <c r="AA146" s="235"/>
      <c r="AB146" s="235"/>
      <c r="AC146" s="235"/>
      <c r="AD146" s="235"/>
      <c r="AE146" s="235"/>
      <c r="AF146" s="235"/>
      <c r="AG146" s="235"/>
      <c r="AH146" s="235"/>
      <c r="AI146" s="235"/>
      <c r="AJ146" s="235"/>
      <c r="AK146" s="235"/>
      <c r="AL146" s="235"/>
      <c r="AM146" s="235"/>
      <c r="AN146" s="235"/>
      <c r="AO146" s="235"/>
      <c r="AP146" s="235"/>
      <c r="AQ146" s="235"/>
      <c r="AR146" s="235"/>
      <c r="AS146" s="235"/>
      <c r="AT146" s="235"/>
      <c r="AU146" s="235"/>
      <c r="AV146" s="235"/>
      <c r="AW146" s="235"/>
      <c r="AX146" s="235"/>
      <c r="AY146" s="235"/>
      <c r="AZ146" s="235"/>
      <c r="BA146" s="235"/>
      <c r="BB146" s="235"/>
      <c r="BC146" s="235"/>
      <c r="BD146" s="235"/>
      <c r="BE146" s="235"/>
      <c r="BF146" s="235"/>
      <c r="BG146" s="235"/>
      <c r="BH146" s="235"/>
      <c r="BI146" s="235"/>
      <c r="BJ146" s="235"/>
      <c r="BK146" s="235"/>
      <c r="BL146" s="235"/>
      <c r="BM146" s="235"/>
      <c r="BN146" s="235"/>
      <c r="BO146" s="235"/>
      <c r="BP146" s="235"/>
      <c r="BQ146" s="235"/>
      <c r="BR146" s="235"/>
      <c r="BS146" s="235"/>
      <c r="BT146" s="235"/>
      <c r="BU146" s="235"/>
      <c r="BV146" s="235"/>
      <c r="BW146" s="235"/>
      <c r="BX146" s="235"/>
      <c r="BY146" s="235"/>
      <c r="BZ146" s="235"/>
      <c r="CA146" s="235"/>
      <c r="CB146" s="235"/>
      <c r="CC146" s="235"/>
      <c r="CD146" s="235"/>
      <c r="CE146" s="235"/>
      <c r="CF146" s="235"/>
      <c r="CG146" s="235"/>
      <c r="CH146" s="235"/>
      <c r="CI146" s="235"/>
      <c r="CJ146" s="235"/>
      <c r="CK146" s="235"/>
      <c r="CL146" s="235"/>
      <c r="CM146" s="235"/>
      <c r="CN146" s="235"/>
      <c r="CO146" s="235"/>
      <c r="CP146" s="235"/>
      <c r="CQ146" s="235"/>
      <c r="CR146" s="235"/>
      <c r="CS146" s="235"/>
      <c r="CT146" s="235"/>
      <c r="CU146" s="235"/>
      <c r="CV146" s="235"/>
      <c r="CW146" s="235"/>
      <c r="CX146" s="235"/>
      <c r="CY146" s="235"/>
      <c r="CZ146" s="235"/>
      <c r="DA146" s="235"/>
      <c r="DB146" s="235"/>
      <c r="DC146" s="235"/>
      <c r="DD146" s="235"/>
      <c r="DE146" s="235"/>
      <c r="DF146" s="235"/>
      <c r="DG146" s="235"/>
      <c r="DH146" s="235"/>
      <c r="DI146" s="235"/>
      <c r="DJ146" s="235"/>
      <c r="DK146" s="235"/>
      <c r="DL146" s="235"/>
      <c r="DM146" s="235"/>
      <c r="DN146" s="235"/>
      <c r="DO146" s="235"/>
      <c r="DP146" s="235"/>
      <c r="DQ146" s="235"/>
      <c r="DR146" s="235"/>
      <c r="DS146" s="235"/>
      <c r="DT146" s="235"/>
      <c r="DU146" s="235"/>
      <c r="DV146" s="235"/>
      <c r="DW146" s="235"/>
      <c r="DX146" s="235"/>
      <c r="DY146" s="235"/>
      <c r="DZ146" s="235"/>
      <c r="EA146" s="235"/>
      <c r="EB146" s="235"/>
      <c r="EC146" s="235"/>
      <c r="ED146" s="235"/>
      <c r="EE146" s="235"/>
      <c r="EF146" s="235"/>
      <c r="EG146" s="235"/>
      <c r="EH146" s="235"/>
      <c r="EI146" s="235"/>
      <c r="EJ146" s="235"/>
      <c r="EK146" s="235"/>
      <c r="EL146" s="235"/>
      <c r="EM146" s="235"/>
      <c r="EN146" s="235"/>
      <c r="EO146" s="235"/>
      <c r="EP146" s="235"/>
      <c r="EQ146" s="235"/>
      <c r="ER146" s="235"/>
      <c r="ES146" s="235"/>
      <c r="ET146" s="235"/>
      <c r="EU146" s="235"/>
      <c r="EV146" s="235"/>
      <c r="EW146" s="235"/>
      <c r="EX146" s="235"/>
      <c r="EY146" s="235"/>
      <c r="EZ146" s="235"/>
      <c r="FA146" s="235"/>
      <c r="FB146" s="235"/>
      <c r="FC146" s="235"/>
      <c r="FD146" s="235"/>
      <c r="FE146" s="116"/>
      <c r="FF146" s="116"/>
      <c r="FG146" s="47"/>
      <c r="FH146" s="47"/>
      <c r="FI146" s="47"/>
      <c r="FJ146" s="47"/>
      <c r="FK146" s="47"/>
      <c r="FL146" s="47"/>
      <c r="FM146" s="47"/>
      <c r="FN146" s="47"/>
      <c r="FO146" s="47"/>
      <c r="FP146" s="47"/>
      <c r="FQ146" s="47"/>
      <c r="FR146" s="47"/>
      <c r="FS146" s="47"/>
      <c r="FT146" s="47"/>
      <c r="FU146" s="47"/>
      <c r="FV146" s="47"/>
      <c r="FW146" s="47"/>
      <c r="FX146" s="47"/>
      <c r="FY146" s="47"/>
      <c r="FZ146" s="48"/>
      <c r="GA146" s="48"/>
      <c r="GB146" s="48"/>
      <c r="GC146" s="48"/>
      <c r="GD146" s="48"/>
      <c r="GE146" s="48"/>
      <c r="GF146" s="48"/>
      <c r="GG146" s="48"/>
      <c r="GH146" s="48"/>
      <c r="GI146" s="53"/>
      <c r="GJ146" s="53"/>
      <c r="GK146" s="53"/>
      <c r="GL146" s="53"/>
      <c r="GM146" s="53"/>
      <c r="GN146" s="53"/>
      <c r="GO146" s="53"/>
      <c r="GP146" s="53"/>
      <c r="GQ146" s="53"/>
      <c r="GR146" s="53"/>
      <c r="GS146" s="53"/>
      <c r="GT146" s="53"/>
      <c r="GU146" s="53"/>
      <c r="GV146" s="53"/>
      <c r="GW146" s="53"/>
      <c r="GX146" s="53"/>
      <c r="GY146" s="53"/>
      <c r="GZ146" s="6"/>
      <c r="HA146" s="6"/>
      <c r="HB146" s="6"/>
    </row>
    <row r="147" spans="2:210" s="1" customFormat="1" x14ac:dyDescent="0.75">
      <c r="B147" s="33"/>
      <c r="C147" s="33"/>
      <c r="D147" s="261"/>
      <c r="E147" s="261"/>
      <c r="F147" s="261"/>
      <c r="G147" s="261"/>
      <c r="H147" s="261"/>
      <c r="I147" s="261"/>
      <c r="J147" s="261"/>
      <c r="K147" s="261"/>
      <c r="L147" s="261"/>
      <c r="M147" s="261"/>
      <c r="N147" s="261"/>
      <c r="O147" s="261"/>
      <c r="P147" s="261"/>
      <c r="Q147" s="261"/>
      <c r="R147" s="261"/>
      <c r="S147" s="261"/>
      <c r="T147" s="261"/>
      <c r="U147" s="235"/>
      <c r="V147" s="235"/>
      <c r="W147" s="235"/>
      <c r="X147" s="235"/>
      <c r="Y147" s="235"/>
      <c r="Z147" s="235"/>
      <c r="AA147" s="235"/>
      <c r="AB147" s="235"/>
      <c r="AC147" s="235"/>
      <c r="AD147" s="235"/>
      <c r="AE147" s="235"/>
      <c r="AF147" s="235"/>
      <c r="AG147" s="235"/>
      <c r="AH147" s="235"/>
      <c r="AI147" s="235"/>
      <c r="AJ147" s="235"/>
      <c r="AK147" s="235"/>
      <c r="AL147" s="235"/>
      <c r="AM147" s="235"/>
      <c r="AN147" s="235"/>
      <c r="AO147" s="235"/>
      <c r="AP147" s="235"/>
      <c r="AQ147" s="235"/>
      <c r="AR147" s="235"/>
      <c r="AS147" s="235"/>
      <c r="AT147" s="235"/>
      <c r="AU147" s="235"/>
      <c r="AV147" s="235"/>
      <c r="AW147" s="235"/>
      <c r="AX147" s="235"/>
      <c r="AY147" s="235"/>
      <c r="AZ147" s="235"/>
      <c r="BA147" s="235"/>
      <c r="BB147" s="235"/>
      <c r="BC147" s="235"/>
      <c r="BD147" s="235"/>
      <c r="BE147" s="235"/>
      <c r="BF147" s="235"/>
      <c r="BG147" s="235"/>
      <c r="BH147" s="235"/>
      <c r="BI147" s="235"/>
      <c r="BJ147" s="235"/>
      <c r="BK147" s="235"/>
      <c r="BL147" s="235"/>
      <c r="BM147" s="235"/>
      <c r="BN147" s="235"/>
      <c r="BO147" s="235"/>
      <c r="BP147" s="235"/>
      <c r="BQ147" s="235"/>
      <c r="BR147" s="235"/>
      <c r="BS147" s="235"/>
      <c r="BT147" s="235"/>
      <c r="BU147" s="235"/>
      <c r="BV147" s="235"/>
      <c r="BW147" s="235"/>
      <c r="BX147" s="235"/>
      <c r="BY147" s="235"/>
      <c r="BZ147" s="235"/>
      <c r="CA147" s="235"/>
      <c r="CB147" s="235"/>
      <c r="CC147" s="235"/>
      <c r="CD147" s="235"/>
      <c r="CE147" s="235"/>
      <c r="CF147" s="235"/>
      <c r="CG147" s="235"/>
      <c r="CH147" s="235"/>
      <c r="CI147" s="235"/>
      <c r="CJ147" s="235"/>
      <c r="CK147" s="235"/>
      <c r="CL147" s="235"/>
      <c r="CM147" s="235"/>
      <c r="CN147" s="235"/>
      <c r="CO147" s="235"/>
      <c r="CP147" s="235"/>
      <c r="CQ147" s="235"/>
      <c r="CR147" s="235"/>
      <c r="CS147" s="235"/>
      <c r="CT147" s="235"/>
      <c r="CU147" s="235"/>
      <c r="CV147" s="235"/>
      <c r="CW147" s="235"/>
      <c r="CX147" s="235"/>
      <c r="CY147" s="235"/>
      <c r="CZ147" s="235"/>
      <c r="DA147" s="235"/>
      <c r="DB147" s="235"/>
      <c r="DC147" s="235"/>
      <c r="DD147" s="235"/>
      <c r="DE147" s="235"/>
      <c r="DF147" s="235"/>
      <c r="DG147" s="235"/>
      <c r="DH147" s="235"/>
      <c r="DI147" s="235"/>
      <c r="DJ147" s="235"/>
      <c r="DK147" s="235"/>
      <c r="DL147" s="235"/>
      <c r="DM147" s="235"/>
      <c r="DN147" s="235"/>
      <c r="DO147" s="235"/>
      <c r="DP147" s="235"/>
      <c r="DQ147" s="235"/>
      <c r="DR147" s="235"/>
      <c r="DS147" s="235"/>
      <c r="DT147" s="235"/>
      <c r="DU147" s="235"/>
      <c r="DV147" s="235"/>
      <c r="DW147" s="235"/>
      <c r="DX147" s="235"/>
      <c r="DY147" s="235"/>
      <c r="DZ147" s="235"/>
      <c r="EA147" s="235"/>
      <c r="EB147" s="235"/>
      <c r="EC147" s="235"/>
      <c r="ED147" s="235"/>
      <c r="EE147" s="235"/>
      <c r="EF147" s="235"/>
      <c r="EG147" s="235"/>
      <c r="EH147" s="235"/>
      <c r="EI147" s="235"/>
      <c r="EJ147" s="235"/>
      <c r="EK147" s="235"/>
      <c r="EL147" s="235"/>
      <c r="EM147" s="235"/>
      <c r="EN147" s="235"/>
      <c r="EO147" s="235"/>
      <c r="EP147" s="235"/>
      <c r="EQ147" s="235"/>
      <c r="ER147" s="235"/>
      <c r="ES147" s="235"/>
      <c r="ET147" s="235"/>
      <c r="EU147" s="235"/>
      <c r="EV147" s="235"/>
      <c r="EW147" s="235"/>
      <c r="EX147" s="235"/>
      <c r="EY147" s="235"/>
      <c r="EZ147" s="235"/>
      <c r="FA147" s="235"/>
      <c r="FB147" s="235"/>
      <c r="FC147" s="235"/>
      <c r="FD147" s="235"/>
      <c r="FE147" s="116"/>
      <c r="FF147" s="116"/>
      <c r="FG147" s="47"/>
      <c r="FH147" s="47"/>
      <c r="FI147" s="47"/>
      <c r="FJ147" s="47"/>
      <c r="FK147" s="47"/>
      <c r="FL147" s="47"/>
      <c r="FM147" s="47"/>
      <c r="FN147" s="47"/>
      <c r="FO147" s="47"/>
      <c r="FP147" s="47"/>
      <c r="FQ147" s="47"/>
      <c r="FR147" s="47"/>
      <c r="FS147" s="47"/>
      <c r="FT147" s="47"/>
      <c r="FU147" s="47"/>
      <c r="FV147" s="47"/>
      <c r="FW147" s="47"/>
      <c r="FX147" s="47"/>
      <c r="FY147" s="47"/>
      <c r="FZ147" s="48"/>
      <c r="GA147" s="48"/>
      <c r="GB147" s="48"/>
      <c r="GC147" s="48"/>
      <c r="GD147" s="48"/>
      <c r="GE147" s="48"/>
      <c r="GF147" s="48"/>
      <c r="GG147" s="48"/>
      <c r="GH147" s="48"/>
      <c r="GI147" s="53"/>
      <c r="GJ147" s="53"/>
      <c r="GK147" s="53"/>
      <c r="GL147" s="53"/>
      <c r="GM147" s="53"/>
      <c r="GN147" s="53"/>
      <c r="GO147" s="53"/>
      <c r="GP147" s="53"/>
      <c r="GQ147" s="53"/>
      <c r="GR147" s="53"/>
      <c r="GS147" s="53"/>
      <c r="GT147" s="53"/>
      <c r="GU147" s="53"/>
      <c r="GV147" s="53"/>
      <c r="GW147" s="53"/>
      <c r="GX147" s="53"/>
      <c r="GY147" s="53"/>
      <c r="GZ147" s="6"/>
      <c r="HA147" s="6"/>
      <c r="HB147" s="6"/>
    </row>
    <row r="148" spans="2:210" s="1" customFormat="1" x14ac:dyDescent="0.75">
      <c r="B148" s="33"/>
      <c r="C148" s="33"/>
      <c r="D148" s="261"/>
      <c r="E148" s="261"/>
      <c r="F148" s="261"/>
      <c r="G148" s="261"/>
      <c r="H148" s="261"/>
      <c r="I148" s="261"/>
      <c r="J148" s="261"/>
      <c r="K148" s="261"/>
      <c r="L148" s="261"/>
      <c r="M148" s="261"/>
      <c r="N148" s="261"/>
      <c r="O148" s="261"/>
      <c r="P148" s="261"/>
      <c r="Q148" s="261"/>
      <c r="R148" s="261"/>
      <c r="S148" s="261"/>
      <c r="T148" s="261"/>
      <c r="U148" s="235"/>
      <c r="V148" s="235"/>
      <c r="W148" s="235"/>
      <c r="X148" s="235"/>
      <c r="Y148" s="235"/>
      <c r="Z148" s="235"/>
      <c r="AA148" s="235"/>
      <c r="AB148" s="235"/>
      <c r="AC148" s="235"/>
      <c r="AD148" s="235"/>
      <c r="AE148" s="235"/>
      <c r="AF148" s="235"/>
      <c r="AG148" s="235"/>
      <c r="AH148" s="235"/>
      <c r="AI148" s="235"/>
      <c r="AJ148" s="235"/>
      <c r="AK148" s="235"/>
      <c r="AL148" s="235"/>
      <c r="AM148" s="235"/>
      <c r="AN148" s="235"/>
      <c r="AO148" s="235"/>
      <c r="AP148" s="235"/>
      <c r="AQ148" s="235"/>
      <c r="AR148" s="235"/>
      <c r="AS148" s="235"/>
      <c r="AT148" s="235"/>
      <c r="AU148" s="235"/>
      <c r="AV148" s="235"/>
      <c r="AW148" s="235"/>
      <c r="AX148" s="235"/>
      <c r="AY148" s="235"/>
      <c r="AZ148" s="235"/>
      <c r="BA148" s="235"/>
      <c r="BB148" s="235"/>
      <c r="BC148" s="235"/>
      <c r="BD148" s="235"/>
      <c r="BE148" s="235"/>
      <c r="BF148" s="235"/>
      <c r="BG148" s="235"/>
      <c r="BH148" s="235"/>
      <c r="BI148" s="235"/>
      <c r="BJ148" s="235"/>
      <c r="BK148" s="235"/>
      <c r="BL148" s="235"/>
      <c r="BM148" s="235"/>
      <c r="BN148" s="235"/>
      <c r="BO148" s="235"/>
      <c r="BP148" s="235"/>
      <c r="BQ148" s="235"/>
      <c r="BR148" s="235"/>
      <c r="BS148" s="235"/>
      <c r="BT148" s="235"/>
      <c r="BU148" s="235"/>
      <c r="BV148" s="235"/>
      <c r="BW148" s="235"/>
      <c r="BX148" s="235"/>
      <c r="BY148" s="235"/>
      <c r="BZ148" s="235"/>
      <c r="CA148" s="235"/>
      <c r="CB148" s="235"/>
      <c r="CC148" s="235"/>
      <c r="CD148" s="235"/>
      <c r="CE148" s="235"/>
      <c r="CF148" s="235"/>
      <c r="CG148" s="235"/>
      <c r="CH148" s="235"/>
      <c r="CI148" s="235"/>
      <c r="CJ148" s="235"/>
      <c r="CK148" s="235"/>
      <c r="CL148" s="235"/>
      <c r="CM148" s="235"/>
      <c r="CN148" s="235"/>
      <c r="CO148" s="235"/>
      <c r="CP148" s="235"/>
      <c r="CQ148" s="235"/>
      <c r="CR148" s="235"/>
      <c r="CS148" s="235"/>
      <c r="CT148" s="235"/>
      <c r="CU148" s="235"/>
      <c r="CV148" s="235"/>
      <c r="CW148" s="235"/>
      <c r="CX148" s="235"/>
      <c r="CY148" s="235"/>
      <c r="CZ148" s="235"/>
      <c r="DA148" s="235"/>
      <c r="DB148" s="235"/>
      <c r="DC148" s="235"/>
      <c r="DD148" s="235"/>
      <c r="DE148" s="235"/>
      <c r="DF148" s="235"/>
      <c r="DG148" s="235"/>
      <c r="DH148" s="235"/>
      <c r="DI148" s="235"/>
      <c r="DJ148" s="235"/>
      <c r="DK148" s="235"/>
      <c r="DL148" s="235"/>
      <c r="DM148" s="235"/>
      <c r="DN148" s="235"/>
      <c r="DO148" s="235"/>
      <c r="DP148" s="235"/>
      <c r="DQ148" s="235"/>
      <c r="DR148" s="235"/>
      <c r="DS148" s="235"/>
      <c r="DT148" s="235"/>
      <c r="DU148" s="235"/>
      <c r="DV148" s="235"/>
      <c r="DW148" s="235"/>
      <c r="DX148" s="235"/>
      <c r="DY148" s="235"/>
      <c r="DZ148" s="235"/>
      <c r="EA148" s="235"/>
      <c r="EB148" s="235"/>
      <c r="EC148" s="235"/>
      <c r="ED148" s="235"/>
      <c r="EE148" s="235"/>
      <c r="EF148" s="235"/>
      <c r="EG148" s="235"/>
      <c r="EH148" s="235"/>
      <c r="EI148" s="235"/>
      <c r="EJ148" s="235"/>
      <c r="EK148" s="235"/>
      <c r="EL148" s="235"/>
      <c r="EM148" s="235"/>
      <c r="EN148" s="235"/>
      <c r="EO148" s="235"/>
      <c r="EP148" s="235"/>
      <c r="EQ148" s="235"/>
      <c r="ER148" s="235"/>
      <c r="ES148" s="235"/>
      <c r="ET148" s="235"/>
      <c r="EU148" s="235"/>
      <c r="EV148" s="235"/>
      <c r="EW148" s="235"/>
      <c r="EX148" s="235"/>
      <c r="EY148" s="235"/>
      <c r="EZ148" s="235"/>
      <c r="FA148" s="235"/>
      <c r="FB148" s="235"/>
      <c r="FC148" s="235"/>
      <c r="FD148" s="235"/>
      <c r="FE148" s="116"/>
      <c r="FF148" s="116"/>
      <c r="FG148" s="47"/>
      <c r="FH148" s="47"/>
      <c r="FI148" s="47"/>
      <c r="FJ148" s="47"/>
      <c r="FK148" s="47"/>
      <c r="FL148" s="47"/>
      <c r="FM148" s="47"/>
      <c r="FN148" s="47"/>
      <c r="FO148" s="47"/>
      <c r="FP148" s="47"/>
      <c r="FQ148" s="47"/>
      <c r="FR148" s="47"/>
      <c r="FS148" s="47"/>
      <c r="FT148" s="47"/>
      <c r="FU148" s="47"/>
      <c r="FV148" s="47"/>
      <c r="FW148" s="47"/>
      <c r="FX148" s="47"/>
      <c r="FY148" s="47"/>
      <c r="FZ148" s="48"/>
      <c r="GA148" s="48"/>
      <c r="GB148" s="48"/>
      <c r="GC148" s="48"/>
      <c r="GD148" s="48"/>
      <c r="GE148" s="48"/>
      <c r="GF148" s="48"/>
      <c r="GG148" s="48"/>
      <c r="GH148" s="48"/>
      <c r="GI148" s="53"/>
      <c r="GJ148" s="53"/>
      <c r="GK148" s="53"/>
      <c r="GL148" s="53"/>
      <c r="GM148" s="53"/>
      <c r="GN148" s="53"/>
      <c r="GO148" s="53"/>
      <c r="GP148" s="53"/>
      <c r="GQ148" s="53"/>
      <c r="GR148" s="53"/>
      <c r="GS148" s="53"/>
      <c r="GT148" s="53"/>
      <c r="GU148" s="53"/>
      <c r="GV148" s="53"/>
      <c r="GW148" s="53"/>
      <c r="GX148" s="53"/>
      <c r="GY148" s="53"/>
      <c r="GZ148" s="6"/>
      <c r="HA148" s="6"/>
      <c r="HB148" s="6"/>
    </row>
    <row r="149" spans="2:210" s="1" customFormat="1" x14ac:dyDescent="0.75">
      <c r="B149" s="33"/>
      <c r="C149" s="33"/>
      <c r="D149" s="261"/>
      <c r="E149" s="261"/>
      <c r="F149" s="261"/>
      <c r="G149" s="261"/>
      <c r="H149" s="261"/>
      <c r="I149" s="261"/>
      <c r="J149" s="261"/>
      <c r="K149" s="261"/>
      <c r="L149" s="261"/>
      <c r="M149" s="261"/>
      <c r="N149" s="261"/>
      <c r="O149" s="261"/>
      <c r="P149" s="261"/>
      <c r="Q149" s="261"/>
      <c r="R149" s="261"/>
      <c r="S149" s="261"/>
      <c r="T149" s="261"/>
      <c r="U149" s="235"/>
      <c r="V149" s="235"/>
      <c r="W149" s="235"/>
      <c r="X149" s="235"/>
      <c r="Y149" s="235"/>
      <c r="Z149" s="235"/>
      <c r="AA149" s="235"/>
      <c r="AB149" s="235"/>
      <c r="AC149" s="235"/>
      <c r="AD149" s="235"/>
      <c r="AE149" s="235"/>
      <c r="AF149" s="235"/>
      <c r="AG149" s="235"/>
      <c r="AH149" s="235"/>
      <c r="AI149" s="235"/>
      <c r="AJ149" s="235"/>
      <c r="AK149" s="235"/>
      <c r="AL149" s="235"/>
      <c r="AM149" s="235"/>
      <c r="AN149" s="235"/>
      <c r="AO149" s="235"/>
      <c r="AP149" s="235"/>
      <c r="AQ149" s="235"/>
      <c r="AR149" s="235"/>
      <c r="AS149" s="235"/>
      <c r="AT149" s="235"/>
      <c r="AU149" s="235"/>
      <c r="AV149" s="235"/>
      <c r="AW149" s="235"/>
      <c r="AX149" s="235"/>
      <c r="AY149" s="235"/>
      <c r="AZ149" s="235"/>
      <c r="BA149" s="235"/>
      <c r="BB149" s="235"/>
      <c r="BC149" s="235"/>
      <c r="BD149" s="235"/>
      <c r="BE149" s="235"/>
      <c r="BF149" s="235"/>
      <c r="BG149" s="235"/>
      <c r="BH149" s="235"/>
      <c r="BI149" s="235"/>
      <c r="BJ149" s="235"/>
      <c r="BK149" s="235"/>
      <c r="BL149" s="235"/>
      <c r="BM149" s="235"/>
      <c r="BN149" s="235"/>
      <c r="BO149" s="235"/>
      <c r="BP149" s="235"/>
      <c r="BQ149" s="235"/>
      <c r="BR149" s="235"/>
      <c r="BS149" s="235"/>
      <c r="BT149" s="235"/>
      <c r="BU149" s="235"/>
      <c r="BV149" s="235"/>
      <c r="BW149" s="235"/>
      <c r="BX149" s="235"/>
      <c r="BY149" s="235"/>
      <c r="BZ149" s="235"/>
      <c r="CA149" s="235"/>
      <c r="CB149" s="235"/>
      <c r="CC149" s="235"/>
      <c r="CD149" s="235"/>
      <c r="CE149" s="235"/>
      <c r="CF149" s="235"/>
      <c r="CG149" s="235"/>
      <c r="CH149" s="235"/>
      <c r="CI149" s="235"/>
      <c r="CJ149" s="235"/>
      <c r="CK149" s="235"/>
      <c r="CL149" s="235"/>
      <c r="CM149" s="235"/>
      <c r="CN149" s="235"/>
      <c r="CO149" s="235"/>
      <c r="CP149" s="235"/>
      <c r="CQ149" s="235"/>
      <c r="CR149" s="235"/>
      <c r="CS149" s="235"/>
      <c r="CT149" s="235"/>
      <c r="CU149" s="235"/>
      <c r="CV149" s="235"/>
      <c r="CW149" s="235"/>
      <c r="CX149" s="235"/>
      <c r="CY149" s="235"/>
      <c r="CZ149" s="235"/>
      <c r="DA149" s="235"/>
      <c r="DB149" s="235"/>
      <c r="DC149" s="235"/>
      <c r="DD149" s="235"/>
      <c r="DE149" s="235"/>
      <c r="DF149" s="235"/>
      <c r="DG149" s="235"/>
      <c r="DH149" s="235"/>
      <c r="DI149" s="235"/>
      <c r="DJ149" s="235"/>
      <c r="DK149" s="235"/>
      <c r="DL149" s="235"/>
      <c r="DM149" s="235"/>
      <c r="DN149" s="235"/>
      <c r="DO149" s="235"/>
      <c r="DP149" s="235"/>
      <c r="DQ149" s="235"/>
      <c r="DR149" s="235"/>
      <c r="DS149" s="235"/>
      <c r="DT149" s="235"/>
      <c r="DU149" s="235"/>
      <c r="DV149" s="235"/>
      <c r="DW149" s="235"/>
      <c r="DX149" s="235"/>
      <c r="DY149" s="235"/>
      <c r="DZ149" s="235"/>
      <c r="EA149" s="235"/>
      <c r="EB149" s="235"/>
      <c r="EC149" s="235"/>
      <c r="ED149" s="235"/>
      <c r="EE149" s="235"/>
      <c r="EF149" s="235"/>
      <c r="EG149" s="235"/>
      <c r="EH149" s="235"/>
      <c r="EI149" s="235"/>
      <c r="EJ149" s="235"/>
      <c r="EK149" s="235"/>
      <c r="EL149" s="235"/>
      <c r="EM149" s="235"/>
      <c r="EN149" s="235"/>
      <c r="EO149" s="235"/>
      <c r="EP149" s="235"/>
      <c r="EQ149" s="235"/>
      <c r="ER149" s="235"/>
      <c r="ES149" s="235"/>
      <c r="ET149" s="235"/>
      <c r="EU149" s="235"/>
      <c r="EV149" s="235"/>
      <c r="EW149" s="235"/>
      <c r="EX149" s="235"/>
      <c r="EY149" s="235"/>
      <c r="EZ149" s="235"/>
      <c r="FA149" s="235"/>
      <c r="FB149" s="235"/>
      <c r="FC149" s="235"/>
      <c r="FD149" s="235"/>
      <c r="FE149" s="116"/>
      <c r="FF149" s="116"/>
      <c r="FG149" s="47"/>
      <c r="FH149" s="47"/>
      <c r="FI149" s="47"/>
      <c r="FJ149" s="47"/>
      <c r="FK149" s="47"/>
      <c r="FL149" s="47"/>
      <c r="FM149" s="47"/>
      <c r="FN149" s="47"/>
      <c r="FO149" s="47"/>
      <c r="FP149" s="47"/>
      <c r="FQ149" s="47"/>
      <c r="FR149" s="47"/>
      <c r="FS149" s="47"/>
      <c r="FT149" s="47"/>
      <c r="FU149" s="47"/>
      <c r="FV149" s="47"/>
      <c r="FW149" s="47"/>
      <c r="FX149" s="47"/>
      <c r="FY149" s="47"/>
      <c r="FZ149" s="48"/>
      <c r="GA149" s="48"/>
      <c r="GB149" s="48"/>
      <c r="GC149" s="48"/>
      <c r="GD149" s="48"/>
      <c r="GE149" s="48"/>
      <c r="GF149" s="48"/>
      <c r="GG149" s="48"/>
      <c r="GH149" s="48"/>
      <c r="GI149" s="53"/>
      <c r="GJ149" s="53"/>
      <c r="GK149" s="53"/>
      <c r="GL149" s="53"/>
      <c r="GM149" s="53"/>
      <c r="GN149" s="53"/>
      <c r="GO149" s="53"/>
      <c r="GP149" s="53"/>
      <c r="GQ149" s="53"/>
      <c r="GR149" s="53"/>
      <c r="GS149" s="53"/>
      <c r="GT149" s="53"/>
      <c r="GU149" s="53"/>
      <c r="GV149" s="53"/>
      <c r="GW149" s="53"/>
      <c r="GX149" s="53"/>
      <c r="GY149" s="53"/>
      <c r="GZ149" s="6"/>
      <c r="HA149" s="6"/>
      <c r="HB149" s="6"/>
    </row>
    <row r="150" spans="2:210" s="1" customFormat="1" x14ac:dyDescent="0.75">
      <c r="B150" s="33"/>
      <c r="C150" s="33"/>
      <c r="D150" s="261"/>
      <c r="E150" s="261"/>
      <c r="F150" s="261"/>
      <c r="G150" s="261"/>
      <c r="H150" s="261"/>
      <c r="I150" s="261"/>
      <c r="J150" s="261"/>
      <c r="K150" s="261"/>
      <c r="L150" s="261"/>
      <c r="M150" s="261"/>
      <c r="N150" s="261"/>
      <c r="O150" s="261"/>
      <c r="P150" s="261"/>
      <c r="Q150" s="261"/>
      <c r="R150" s="261"/>
      <c r="S150" s="261"/>
      <c r="T150" s="261"/>
      <c r="U150" s="235"/>
      <c r="V150" s="235"/>
      <c r="W150" s="235"/>
      <c r="X150" s="235"/>
      <c r="Y150" s="235"/>
      <c r="Z150" s="235"/>
      <c r="AA150" s="235"/>
      <c r="AB150" s="235"/>
      <c r="AC150" s="235"/>
      <c r="AD150" s="235"/>
      <c r="AE150" s="235"/>
      <c r="AF150" s="235"/>
      <c r="AG150" s="235"/>
      <c r="AH150" s="235"/>
      <c r="AI150" s="235"/>
      <c r="AJ150" s="235"/>
      <c r="AK150" s="235"/>
      <c r="AL150" s="235"/>
      <c r="AM150" s="235"/>
      <c r="AN150" s="235"/>
      <c r="AO150" s="235"/>
      <c r="AP150" s="235"/>
      <c r="AQ150" s="235"/>
      <c r="AR150" s="235"/>
      <c r="AS150" s="235"/>
      <c r="AT150" s="235"/>
      <c r="AU150" s="235"/>
      <c r="AV150" s="235"/>
      <c r="AW150" s="235"/>
      <c r="AX150" s="235"/>
      <c r="AY150" s="235"/>
      <c r="AZ150" s="235"/>
      <c r="BA150" s="235"/>
      <c r="BB150" s="235"/>
      <c r="BC150" s="235"/>
      <c r="BD150" s="235"/>
      <c r="BE150" s="235"/>
      <c r="BF150" s="235"/>
      <c r="BG150" s="235"/>
      <c r="BH150" s="235"/>
      <c r="BI150" s="235"/>
      <c r="BJ150" s="235"/>
      <c r="BK150" s="235"/>
      <c r="BL150" s="235"/>
      <c r="BM150" s="235"/>
      <c r="BN150" s="235"/>
      <c r="BO150" s="235"/>
      <c r="BP150" s="235"/>
      <c r="BQ150" s="235"/>
      <c r="BR150" s="235"/>
      <c r="BS150" s="235"/>
      <c r="BT150" s="235"/>
      <c r="BU150" s="235"/>
      <c r="BV150" s="235"/>
      <c r="BW150" s="235"/>
      <c r="BX150" s="235"/>
      <c r="BY150" s="235"/>
      <c r="BZ150" s="235"/>
      <c r="CA150" s="235"/>
      <c r="CB150" s="235"/>
      <c r="CC150" s="235"/>
      <c r="CD150" s="235"/>
      <c r="CE150" s="235"/>
      <c r="CF150" s="235"/>
      <c r="CG150" s="235"/>
      <c r="CH150" s="235"/>
      <c r="CI150" s="235"/>
      <c r="CJ150" s="235"/>
      <c r="CK150" s="235"/>
      <c r="CL150" s="235"/>
      <c r="CM150" s="235"/>
      <c r="CN150" s="235"/>
      <c r="CO150" s="235"/>
      <c r="CP150" s="235"/>
      <c r="CQ150" s="235"/>
      <c r="CR150" s="235"/>
      <c r="CS150" s="235"/>
      <c r="CT150" s="235"/>
      <c r="CU150" s="235"/>
      <c r="CV150" s="235"/>
      <c r="CW150" s="235"/>
      <c r="CX150" s="235"/>
      <c r="CY150" s="235"/>
      <c r="CZ150" s="235"/>
      <c r="DA150" s="235"/>
      <c r="DB150" s="235"/>
      <c r="DC150" s="235"/>
      <c r="DD150" s="235"/>
      <c r="DE150" s="235"/>
      <c r="DF150" s="235"/>
      <c r="DG150" s="235"/>
      <c r="DH150" s="235"/>
      <c r="DI150" s="235"/>
      <c r="DJ150" s="235"/>
      <c r="DK150" s="235"/>
      <c r="DL150" s="235"/>
      <c r="DM150" s="235"/>
      <c r="DN150" s="235"/>
      <c r="DO150" s="235"/>
      <c r="DP150" s="235"/>
      <c r="DQ150" s="235"/>
      <c r="DR150" s="235"/>
      <c r="DS150" s="235"/>
      <c r="DT150" s="235"/>
      <c r="DU150" s="235"/>
      <c r="DV150" s="235"/>
      <c r="DW150" s="235"/>
      <c r="DX150" s="235"/>
      <c r="DY150" s="235"/>
      <c r="DZ150" s="235"/>
      <c r="EA150" s="235"/>
      <c r="EB150" s="235"/>
      <c r="EC150" s="235"/>
      <c r="ED150" s="235"/>
      <c r="EE150" s="235"/>
      <c r="EF150" s="235"/>
      <c r="EG150" s="235"/>
      <c r="EH150" s="235"/>
      <c r="EI150" s="235"/>
      <c r="EJ150" s="235"/>
      <c r="EK150" s="235"/>
      <c r="EL150" s="235"/>
      <c r="EM150" s="235"/>
      <c r="EN150" s="235"/>
      <c r="EO150" s="235"/>
      <c r="EP150" s="235"/>
      <c r="EQ150" s="235"/>
      <c r="ER150" s="235"/>
      <c r="ES150" s="235"/>
      <c r="ET150" s="235"/>
      <c r="EU150" s="235"/>
      <c r="EV150" s="235"/>
      <c r="EW150" s="235"/>
      <c r="EX150" s="235"/>
      <c r="EY150" s="235"/>
      <c r="EZ150" s="235"/>
      <c r="FA150" s="235"/>
      <c r="FB150" s="235"/>
      <c r="FC150" s="235"/>
      <c r="FD150" s="235"/>
      <c r="FE150" s="116"/>
      <c r="FF150" s="116"/>
      <c r="FG150" s="47"/>
      <c r="FH150" s="47"/>
      <c r="FI150" s="47"/>
      <c r="FJ150" s="47"/>
      <c r="FK150" s="47"/>
      <c r="FL150" s="47"/>
      <c r="FM150" s="47"/>
      <c r="FN150" s="47"/>
      <c r="FO150" s="47"/>
      <c r="FP150" s="47"/>
      <c r="FQ150" s="47"/>
      <c r="FR150" s="47"/>
      <c r="FS150" s="47"/>
      <c r="FT150" s="47"/>
      <c r="FU150" s="47"/>
      <c r="FV150" s="47"/>
      <c r="FW150" s="47"/>
      <c r="FX150" s="47"/>
      <c r="FY150" s="47"/>
      <c r="FZ150" s="48"/>
      <c r="GA150" s="48"/>
      <c r="GB150" s="48"/>
      <c r="GC150" s="48"/>
      <c r="GD150" s="48"/>
      <c r="GE150" s="48"/>
      <c r="GF150" s="48"/>
      <c r="GG150" s="48"/>
      <c r="GH150" s="48"/>
      <c r="GI150" s="53"/>
      <c r="GJ150" s="53"/>
      <c r="GK150" s="53"/>
      <c r="GL150" s="53"/>
      <c r="GM150" s="53"/>
      <c r="GN150" s="53"/>
      <c r="GO150" s="53"/>
      <c r="GP150" s="53"/>
      <c r="GQ150" s="53"/>
      <c r="GR150" s="53"/>
      <c r="GS150" s="53"/>
      <c r="GT150" s="53"/>
      <c r="GU150" s="53"/>
      <c r="GV150" s="53"/>
      <c r="GW150" s="53"/>
      <c r="GX150" s="53"/>
      <c r="GY150" s="53"/>
      <c r="GZ150" s="6"/>
      <c r="HA150" s="6"/>
      <c r="HB150" s="6"/>
    </row>
    <row r="151" spans="2:210" s="1" customFormat="1" x14ac:dyDescent="0.75">
      <c r="B151" s="33"/>
      <c r="C151" s="33"/>
      <c r="D151" s="261"/>
      <c r="E151" s="261"/>
      <c r="F151" s="261"/>
      <c r="G151" s="261"/>
      <c r="H151" s="261"/>
      <c r="I151" s="261"/>
      <c r="J151" s="261"/>
      <c r="K151" s="261"/>
      <c r="L151" s="261"/>
      <c r="M151" s="261"/>
      <c r="N151" s="261"/>
      <c r="O151" s="261"/>
      <c r="P151" s="261"/>
      <c r="Q151" s="261"/>
      <c r="R151" s="261"/>
      <c r="S151" s="261"/>
      <c r="T151" s="261"/>
      <c r="U151" s="235"/>
      <c r="V151" s="235"/>
      <c r="W151" s="235"/>
      <c r="X151" s="235"/>
      <c r="Y151" s="235"/>
      <c r="Z151" s="235"/>
      <c r="AA151" s="235"/>
      <c r="AB151" s="235"/>
      <c r="AC151" s="235"/>
      <c r="AD151" s="235"/>
      <c r="AE151" s="235"/>
      <c r="AF151" s="235"/>
      <c r="AG151" s="235"/>
      <c r="AH151" s="235"/>
      <c r="AI151" s="235"/>
      <c r="AJ151" s="235"/>
      <c r="AK151" s="235"/>
      <c r="AL151" s="235"/>
      <c r="AM151" s="235"/>
      <c r="AN151" s="235"/>
      <c r="AO151" s="235"/>
      <c r="AP151" s="235"/>
      <c r="AQ151" s="235"/>
      <c r="AR151" s="235"/>
      <c r="AS151" s="235"/>
      <c r="AT151" s="235"/>
      <c r="AU151" s="235"/>
      <c r="AV151" s="235"/>
      <c r="AW151" s="235"/>
      <c r="AX151" s="235"/>
      <c r="AY151" s="235"/>
      <c r="AZ151" s="235"/>
      <c r="BA151" s="235"/>
      <c r="BB151" s="235"/>
      <c r="BC151" s="235"/>
      <c r="BD151" s="235"/>
      <c r="BE151" s="235"/>
      <c r="BF151" s="235"/>
      <c r="BG151" s="235"/>
      <c r="BH151" s="235"/>
      <c r="BI151" s="235"/>
      <c r="BJ151" s="235"/>
      <c r="BK151" s="235"/>
      <c r="BL151" s="235"/>
      <c r="BM151" s="235"/>
      <c r="BN151" s="235"/>
      <c r="BO151" s="235"/>
      <c r="BP151" s="235"/>
      <c r="BQ151" s="235"/>
      <c r="BR151" s="235"/>
      <c r="BS151" s="235"/>
      <c r="BT151" s="235"/>
      <c r="BU151" s="235"/>
      <c r="BV151" s="235"/>
      <c r="BW151" s="235"/>
      <c r="BX151" s="235"/>
      <c r="BY151" s="235"/>
      <c r="BZ151" s="235"/>
      <c r="CA151" s="235"/>
      <c r="CB151" s="235"/>
      <c r="CC151" s="235"/>
      <c r="CD151" s="235"/>
      <c r="CE151" s="235"/>
      <c r="CF151" s="235"/>
      <c r="CG151" s="235"/>
      <c r="CH151" s="235"/>
      <c r="CI151" s="235"/>
      <c r="CJ151" s="235"/>
      <c r="CK151" s="235"/>
      <c r="CL151" s="235"/>
      <c r="CM151" s="235"/>
      <c r="CN151" s="235"/>
      <c r="CO151" s="235"/>
      <c r="CP151" s="235"/>
      <c r="CQ151" s="235"/>
      <c r="CR151" s="235"/>
      <c r="CS151" s="235"/>
      <c r="CT151" s="235"/>
      <c r="CU151" s="235"/>
      <c r="CV151" s="235"/>
      <c r="CW151" s="235"/>
      <c r="CX151" s="235"/>
      <c r="CY151" s="235"/>
      <c r="CZ151" s="235"/>
      <c r="DA151" s="235"/>
      <c r="DB151" s="235"/>
      <c r="DC151" s="235"/>
      <c r="DD151" s="235"/>
      <c r="DE151" s="235"/>
      <c r="DF151" s="235"/>
      <c r="DG151" s="235"/>
      <c r="DH151" s="235"/>
      <c r="DI151" s="235"/>
      <c r="DJ151" s="235"/>
      <c r="DK151" s="235"/>
      <c r="DL151" s="235"/>
      <c r="DM151" s="235"/>
      <c r="DN151" s="235"/>
      <c r="DO151" s="235"/>
      <c r="DP151" s="235"/>
      <c r="DQ151" s="235"/>
      <c r="DR151" s="235"/>
      <c r="DS151" s="235"/>
      <c r="DT151" s="235"/>
      <c r="DU151" s="235"/>
      <c r="DV151" s="235"/>
      <c r="DW151" s="235"/>
      <c r="DX151" s="235"/>
      <c r="DY151" s="235"/>
      <c r="DZ151" s="235"/>
      <c r="EA151" s="235"/>
      <c r="EB151" s="235"/>
      <c r="EC151" s="235"/>
      <c r="ED151" s="235"/>
      <c r="EE151" s="235"/>
      <c r="EF151" s="235"/>
      <c r="EG151" s="235"/>
      <c r="EH151" s="235"/>
      <c r="EI151" s="235"/>
      <c r="EJ151" s="235"/>
      <c r="EK151" s="235"/>
      <c r="EL151" s="235"/>
      <c r="EM151" s="235"/>
      <c r="EN151" s="235"/>
      <c r="EO151" s="235"/>
      <c r="EP151" s="235"/>
      <c r="EQ151" s="235"/>
      <c r="ER151" s="235"/>
      <c r="ES151" s="235"/>
      <c r="ET151" s="235"/>
      <c r="EU151" s="235"/>
      <c r="EV151" s="235"/>
      <c r="EW151" s="235"/>
      <c r="EX151" s="235"/>
      <c r="EY151" s="235"/>
      <c r="EZ151" s="235"/>
      <c r="FA151" s="235"/>
      <c r="FB151" s="235"/>
      <c r="FC151" s="235"/>
      <c r="FD151" s="235"/>
      <c r="FE151" s="116"/>
      <c r="FF151" s="116"/>
      <c r="FG151" s="47"/>
      <c r="FH151" s="47"/>
      <c r="FI151" s="47"/>
      <c r="FJ151" s="47"/>
      <c r="FK151" s="47"/>
      <c r="FL151" s="47"/>
      <c r="FM151" s="47"/>
      <c r="FN151" s="47"/>
      <c r="FO151" s="47"/>
      <c r="FP151" s="47"/>
      <c r="FQ151" s="47"/>
      <c r="FR151" s="47"/>
      <c r="FS151" s="47"/>
      <c r="FT151" s="47"/>
      <c r="FU151" s="47"/>
      <c r="FV151" s="47"/>
      <c r="FW151" s="47"/>
      <c r="FX151" s="47"/>
      <c r="FY151" s="47"/>
      <c r="FZ151" s="48"/>
      <c r="GA151" s="48"/>
      <c r="GB151" s="48"/>
      <c r="GC151" s="48"/>
      <c r="GD151" s="48"/>
      <c r="GE151" s="48"/>
      <c r="GF151" s="48"/>
      <c r="GG151" s="48"/>
      <c r="GH151" s="48"/>
      <c r="GI151" s="53"/>
      <c r="GJ151" s="53"/>
      <c r="GK151" s="53"/>
      <c r="GL151" s="53"/>
      <c r="GM151" s="53"/>
      <c r="GN151" s="53"/>
      <c r="GO151" s="53"/>
      <c r="GP151" s="53"/>
      <c r="GQ151" s="53"/>
      <c r="GR151" s="53"/>
      <c r="GS151" s="53"/>
      <c r="GT151" s="53"/>
      <c r="GU151" s="53"/>
      <c r="GV151" s="53"/>
      <c r="GW151" s="53"/>
      <c r="GX151" s="53"/>
      <c r="GY151" s="53"/>
      <c r="GZ151" s="6"/>
      <c r="HA151" s="6"/>
      <c r="HB151" s="6"/>
    </row>
    <row r="152" spans="2:210" s="1" customFormat="1" x14ac:dyDescent="0.75">
      <c r="B152" s="33"/>
      <c r="C152" s="33"/>
      <c r="D152" s="261"/>
      <c r="E152" s="261"/>
      <c r="F152" s="261"/>
      <c r="G152" s="261"/>
      <c r="H152" s="261"/>
      <c r="I152" s="261"/>
      <c r="J152" s="261"/>
      <c r="K152" s="261"/>
      <c r="L152" s="261"/>
      <c r="M152" s="261"/>
      <c r="N152" s="261"/>
      <c r="O152" s="261"/>
      <c r="P152" s="261"/>
      <c r="Q152" s="261"/>
      <c r="R152" s="261"/>
      <c r="S152" s="261"/>
      <c r="T152" s="261"/>
      <c r="U152" s="235"/>
      <c r="V152" s="235"/>
      <c r="W152" s="235"/>
      <c r="X152" s="235"/>
      <c r="Y152" s="235"/>
      <c r="Z152" s="235"/>
      <c r="AA152" s="235"/>
      <c r="AB152" s="235"/>
      <c r="AC152" s="235"/>
      <c r="AD152" s="235"/>
      <c r="AE152" s="235"/>
      <c r="AF152" s="235"/>
      <c r="AG152" s="235"/>
      <c r="AH152" s="235"/>
      <c r="AI152" s="235"/>
      <c r="AJ152" s="235"/>
      <c r="AK152" s="235"/>
      <c r="AL152" s="235"/>
      <c r="AM152" s="235"/>
      <c r="AN152" s="235"/>
      <c r="AO152" s="235"/>
      <c r="AP152" s="235"/>
      <c r="AQ152" s="235"/>
      <c r="AR152" s="235"/>
      <c r="AS152" s="235"/>
      <c r="AT152" s="235"/>
      <c r="AU152" s="235"/>
      <c r="AV152" s="235"/>
      <c r="AW152" s="235"/>
      <c r="AX152" s="235"/>
      <c r="AY152" s="235"/>
      <c r="AZ152" s="235"/>
      <c r="BA152" s="235"/>
      <c r="BB152" s="235"/>
      <c r="BC152" s="235"/>
      <c r="BD152" s="235"/>
      <c r="BE152" s="235"/>
      <c r="BF152" s="235"/>
      <c r="BG152" s="235"/>
      <c r="BH152" s="235"/>
      <c r="BI152" s="235"/>
      <c r="BJ152" s="235"/>
      <c r="BK152" s="235"/>
      <c r="BL152" s="235"/>
      <c r="BM152" s="235"/>
      <c r="BN152" s="235"/>
      <c r="BO152" s="235"/>
      <c r="BP152" s="235"/>
      <c r="BQ152" s="235"/>
      <c r="BR152" s="235"/>
      <c r="BS152" s="235"/>
      <c r="BT152" s="235"/>
      <c r="BU152" s="235"/>
      <c r="BV152" s="235"/>
      <c r="BW152" s="235"/>
      <c r="BX152" s="235"/>
      <c r="BY152" s="235"/>
      <c r="BZ152" s="235"/>
      <c r="CA152" s="235"/>
      <c r="CB152" s="235"/>
      <c r="CC152" s="235"/>
      <c r="CD152" s="235"/>
      <c r="CE152" s="235"/>
      <c r="CF152" s="235"/>
      <c r="CG152" s="235"/>
      <c r="CH152" s="235"/>
      <c r="CI152" s="235"/>
      <c r="CJ152" s="235"/>
      <c r="CK152" s="235"/>
      <c r="CL152" s="235"/>
      <c r="CM152" s="235"/>
      <c r="CN152" s="235"/>
      <c r="CO152" s="235"/>
      <c r="CP152" s="235"/>
      <c r="CQ152" s="235"/>
      <c r="CR152" s="235"/>
      <c r="CS152" s="235"/>
      <c r="CT152" s="235"/>
      <c r="CU152" s="235"/>
      <c r="CV152" s="235"/>
      <c r="CW152" s="235"/>
      <c r="CX152" s="235"/>
      <c r="CY152" s="235"/>
      <c r="CZ152" s="235"/>
      <c r="DA152" s="235"/>
      <c r="DB152" s="235"/>
      <c r="DC152" s="235"/>
      <c r="DD152" s="235"/>
      <c r="DE152" s="235"/>
      <c r="DF152" s="235"/>
      <c r="DG152" s="235"/>
      <c r="DH152" s="235"/>
      <c r="DI152" s="235"/>
      <c r="DJ152" s="235"/>
      <c r="DK152" s="235"/>
      <c r="DL152" s="235"/>
      <c r="DM152" s="235"/>
      <c r="DN152" s="235"/>
      <c r="DO152" s="235"/>
      <c r="DP152" s="235"/>
      <c r="DQ152" s="235"/>
      <c r="DR152" s="235"/>
      <c r="DS152" s="235"/>
      <c r="DT152" s="235"/>
      <c r="DU152" s="235"/>
      <c r="DV152" s="235"/>
      <c r="DW152" s="235"/>
      <c r="DX152" s="235"/>
      <c r="DY152" s="235"/>
      <c r="DZ152" s="235"/>
      <c r="EA152" s="235"/>
      <c r="EB152" s="235"/>
      <c r="EC152" s="235"/>
      <c r="ED152" s="235"/>
      <c r="EE152" s="235"/>
      <c r="EF152" s="235"/>
      <c r="EG152" s="235"/>
      <c r="EH152" s="235"/>
      <c r="EI152" s="235"/>
      <c r="EJ152" s="235"/>
      <c r="EK152" s="235"/>
      <c r="EL152" s="235"/>
      <c r="EM152" s="235"/>
      <c r="EN152" s="235"/>
      <c r="EO152" s="235"/>
      <c r="EP152" s="235"/>
      <c r="EQ152" s="235"/>
      <c r="ER152" s="235"/>
      <c r="ES152" s="235"/>
      <c r="ET152" s="235"/>
      <c r="EU152" s="235"/>
      <c r="EV152" s="235"/>
      <c r="EW152" s="235"/>
      <c r="EX152" s="235"/>
      <c r="EY152" s="235"/>
      <c r="EZ152" s="235"/>
      <c r="FA152" s="235"/>
      <c r="FB152" s="235"/>
      <c r="FC152" s="235"/>
      <c r="FD152" s="235"/>
      <c r="FE152" s="116"/>
      <c r="FF152" s="116"/>
      <c r="FG152" s="47"/>
      <c r="FH152" s="47"/>
      <c r="FI152" s="47"/>
      <c r="FJ152" s="47"/>
      <c r="FK152" s="47"/>
      <c r="FL152" s="47"/>
      <c r="FM152" s="47"/>
      <c r="FN152" s="47"/>
      <c r="FO152" s="47"/>
      <c r="FP152" s="47"/>
      <c r="FQ152" s="47"/>
      <c r="FR152" s="47"/>
      <c r="FS152" s="47"/>
      <c r="FT152" s="47"/>
      <c r="FU152" s="47"/>
      <c r="FV152" s="47"/>
      <c r="FW152" s="47"/>
      <c r="FX152" s="47"/>
      <c r="FY152" s="47"/>
      <c r="FZ152" s="48"/>
      <c r="GA152" s="48"/>
      <c r="GB152" s="48"/>
      <c r="GC152" s="48"/>
      <c r="GD152" s="48"/>
      <c r="GE152" s="48"/>
      <c r="GF152" s="48"/>
      <c r="GG152" s="48"/>
      <c r="GH152" s="48"/>
      <c r="GI152" s="53"/>
      <c r="GJ152" s="53"/>
      <c r="GK152" s="53"/>
      <c r="GL152" s="53"/>
      <c r="GM152" s="53"/>
      <c r="GN152" s="53"/>
      <c r="GO152" s="53"/>
      <c r="GP152" s="53"/>
      <c r="GQ152" s="53"/>
      <c r="GR152" s="53"/>
      <c r="GS152" s="53"/>
      <c r="GT152" s="53"/>
      <c r="GU152" s="53"/>
      <c r="GV152" s="53"/>
      <c r="GW152" s="53"/>
      <c r="GX152" s="53"/>
      <c r="GY152" s="53"/>
      <c r="GZ152" s="6"/>
      <c r="HA152" s="6"/>
      <c r="HB152" s="6"/>
    </row>
    <row r="153" spans="2:210" s="1" customFormat="1" x14ac:dyDescent="0.75">
      <c r="B153" s="33"/>
      <c r="C153" s="33"/>
      <c r="D153" s="261"/>
      <c r="E153" s="261"/>
      <c r="F153" s="261"/>
      <c r="G153" s="261"/>
      <c r="H153" s="261"/>
      <c r="I153" s="261"/>
      <c r="J153" s="261"/>
      <c r="K153" s="261"/>
      <c r="L153" s="261"/>
      <c r="M153" s="261"/>
      <c r="N153" s="261"/>
      <c r="O153" s="261"/>
      <c r="P153" s="261"/>
      <c r="Q153" s="261"/>
      <c r="R153" s="261"/>
      <c r="S153" s="261"/>
      <c r="T153" s="261"/>
      <c r="U153" s="235"/>
      <c r="V153" s="235"/>
      <c r="W153" s="235"/>
      <c r="X153" s="235"/>
      <c r="Y153" s="235"/>
      <c r="Z153" s="235"/>
      <c r="AA153" s="235"/>
      <c r="AB153" s="235"/>
      <c r="AC153" s="235"/>
      <c r="AD153" s="235"/>
      <c r="AE153" s="235"/>
      <c r="AF153" s="235"/>
      <c r="AG153" s="235"/>
      <c r="AH153" s="235"/>
      <c r="AI153" s="235"/>
      <c r="AJ153" s="235"/>
      <c r="AK153" s="235"/>
      <c r="AL153" s="235"/>
      <c r="AM153" s="235"/>
      <c r="AN153" s="235"/>
      <c r="AO153" s="235"/>
      <c r="AP153" s="235"/>
      <c r="AQ153" s="235"/>
      <c r="AR153" s="235"/>
      <c r="AS153" s="235"/>
      <c r="AT153" s="235"/>
      <c r="AU153" s="235"/>
      <c r="AV153" s="235"/>
      <c r="AW153" s="235"/>
      <c r="AX153" s="235"/>
      <c r="AY153" s="235"/>
      <c r="AZ153" s="235"/>
      <c r="BA153" s="235"/>
      <c r="BB153" s="235"/>
      <c r="BC153" s="235"/>
      <c r="BD153" s="235"/>
      <c r="BE153" s="235"/>
      <c r="BF153" s="235"/>
      <c r="BG153" s="235"/>
      <c r="BH153" s="235"/>
      <c r="BI153" s="235"/>
      <c r="BJ153" s="235"/>
      <c r="BK153" s="235"/>
      <c r="BL153" s="235"/>
      <c r="BM153" s="235"/>
      <c r="BN153" s="235"/>
      <c r="BO153" s="235"/>
      <c r="BP153" s="235"/>
      <c r="BQ153" s="235"/>
      <c r="BR153" s="235"/>
      <c r="BS153" s="235"/>
      <c r="BT153" s="235"/>
      <c r="BU153" s="235"/>
      <c r="BV153" s="235"/>
      <c r="BW153" s="235"/>
      <c r="BX153" s="235"/>
      <c r="BY153" s="235"/>
      <c r="BZ153" s="235"/>
      <c r="CA153" s="235"/>
      <c r="CB153" s="235"/>
      <c r="CC153" s="235"/>
      <c r="CD153" s="235"/>
      <c r="CE153" s="235"/>
      <c r="CF153" s="235"/>
      <c r="CG153" s="235"/>
      <c r="CH153" s="235"/>
      <c r="CI153" s="235"/>
      <c r="CJ153" s="235"/>
      <c r="CK153" s="235"/>
      <c r="CL153" s="235"/>
      <c r="CM153" s="235"/>
      <c r="CN153" s="235"/>
      <c r="CO153" s="235"/>
      <c r="CP153" s="235"/>
      <c r="CQ153" s="235"/>
      <c r="CR153" s="235"/>
      <c r="CS153" s="235"/>
      <c r="CT153" s="235"/>
      <c r="CU153" s="235"/>
      <c r="CV153" s="235"/>
      <c r="CW153" s="235"/>
      <c r="CX153" s="235"/>
      <c r="CY153" s="235"/>
      <c r="CZ153" s="235"/>
      <c r="DA153" s="235"/>
      <c r="DB153" s="235"/>
      <c r="DC153" s="235"/>
      <c r="DD153" s="235"/>
      <c r="DE153" s="235"/>
      <c r="DF153" s="235"/>
      <c r="DG153" s="235"/>
      <c r="DH153" s="235"/>
      <c r="DI153" s="235"/>
      <c r="DJ153" s="235"/>
      <c r="DK153" s="235"/>
      <c r="DL153" s="235"/>
      <c r="DM153" s="235"/>
      <c r="DN153" s="235"/>
      <c r="DO153" s="235"/>
      <c r="DP153" s="235"/>
      <c r="DQ153" s="235"/>
      <c r="DR153" s="235"/>
      <c r="DS153" s="235"/>
      <c r="DT153" s="235"/>
      <c r="DU153" s="235"/>
      <c r="DV153" s="235"/>
      <c r="DW153" s="235"/>
      <c r="DX153" s="235"/>
      <c r="DY153" s="235"/>
      <c r="DZ153" s="235"/>
      <c r="EA153" s="235"/>
      <c r="EB153" s="235"/>
      <c r="EC153" s="235"/>
      <c r="ED153" s="235"/>
      <c r="EE153" s="235"/>
      <c r="EF153" s="235"/>
      <c r="EG153" s="235"/>
      <c r="EH153" s="235"/>
      <c r="EI153" s="235"/>
      <c r="EJ153" s="235"/>
      <c r="EK153" s="235"/>
      <c r="EL153" s="235"/>
      <c r="EM153" s="235"/>
      <c r="EN153" s="235"/>
      <c r="EO153" s="235"/>
      <c r="EP153" s="235"/>
      <c r="EQ153" s="235"/>
      <c r="ER153" s="235"/>
      <c r="ES153" s="235"/>
      <c r="ET153" s="235"/>
      <c r="EU153" s="235"/>
      <c r="EV153" s="235"/>
      <c r="EW153" s="235"/>
      <c r="EX153" s="235"/>
      <c r="EY153" s="235"/>
      <c r="EZ153" s="235"/>
      <c r="FA153" s="235"/>
      <c r="FB153" s="235"/>
      <c r="FC153" s="235"/>
      <c r="FD153" s="235"/>
      <c r="FE153" s="116"/>
      <c r="FF153" s="116"/>
      <c r="FG153" s="47"/>
      <c r="FH153" s="47"/>
      <c r="FI153" s="47"/>
      <c r="FJ153" s="47"/>
      <c r="FK153" s="47"/>
      <c r="FL153" s="47"/>
      <c r="FM153" s="47"/>
      <c r="FN153" s="47"/>
      <c r="FO153" s="47"/>
      <c r="FP153" s="47"/>
      <c r="FQ153" s="47"/>
      <c r="FR153" s="47"/>
      <c r="FS153" s="47"/>
      <c r="FT153" s="47"/>
      <c r="FU153" s="47"/>
      <c r="FV153" s="47"/>
      <c r="FW153" s="47"/>
      <c r="FX153" s="47"/>
      <c r="FY153" s="47"/>
      <c r="FZ153" s="48"/>
      <c r="GA153" s="48"/>
      <c r="GB153" s="48"/>
      <c r="GC153" s="48"/>
      <c r="GD153" s="48"/>
      <c r="GE153" s="48"/>
      <c r="GF153" s="48"/>
      <c r="GG153" s="48"/>
      <c r="GH153" s="48"/>
      <c r="GI153" s="53"/>
      <c r="GJ153" s="53"/>
      <c r="GK153" s="53"/>
      <c r="GL153" s="53"/>
      <c r="GM153" s="53"/>
      <c r="GN153" s="53"/>
      <c r="GO153" s="53"/>
      <c r="GP153" s="53"/>
      <c r="GQ153" s="53"/>
      <c r="GR153" s="53"/>
      <c r="GS153" s="53"/>
      <c r="GT153" s="53"/>
      <c r="GU153" s="53"/>
      <c r="GV153" s="53"/>
      <c r="GW153" s="53"/>
      <c r="GX153" s="53"/>
      <c r="GY153" s="53"/>
      <c r="GZ153" s="6"/>
      <c r="HA153" s="6"/>
      <c r="HB153" s="6"/>
    </row>
    <row r="154" spans="2:210" s="1" customFormat="1" x14ac:dyDescent="0.75">
      <c r="B154" s="33"/>
      <c r="C154" s="33"/>
      <c r="D154" s="261"/>
      <c r="E154" s="261"/>
      <c r="F154" s="261"/>
      <c r="G154" s="261"/>
      <c r="H154" s="261"/>
      <c r="I154" s="261"/>
      <c r="J154" s="261"/>
      <c r="K154" s="261"/>
      <c r="L154" s="261"/>
      <c r="M154" s="261"/>
      <c r="N154" s="261"/>
      <c r="O154" s="261"/>
      <c r="P154" s="261"/>
      <c r="Q154" s="261"/>
      <c r="R154" s="261"/>
      <c r="S154" s="261"/>
      <c r="T154" s="261"/>
      <c r="U154" s="235"/>
      <c r="V154" s="235"/>
      <c r="W154" s="235"/>
      <c r="X154" s="235"/>
      <c r="Y154" s="235"/>
      <c r="Z154" s="235"/>
      <c r="AA154" s="235"/>
      <c r="AB154" s="235"/>
      <c r="AC154" s="235"/>
      <c r="AD154" s="235"/>
      <c r="AE154" s="235"/>
      <c r="AF154" s="235"/>
      <c r="AG154" s="235"/>
      <c r="AH154" s="235"/>
      <c r="AI154" s="235"/>
      <c r="AJ154" s="235"/>
      <c r="AK154" s="235"/>
      <c r="AL154" s="235"/>
      <c r="AM154" s="235"/>
      <c r="AN154" s="235"/>
      <c r="AO154" s="235"/>
      <c r="AP154" s="235"/>
      <c r="AQ154" s="235"/>
      <c r="AR154" s="235"/>
      <c r="AS154" s="235"/>
      <c r="AT154" s="235"/>
      <c r="AU154" s="235"/>
      <c r="AV154" s="235"/>
      <c r="AW154" s="235"/>
      <c r="AX154" s="235"/>
      <c r="AY154" s="235"/>
      <c r="AZ154" s="235"/>
      <c r="BA154" s="235"/>
      <c r="BB154" s="235"/>
      <c r="BC154" s="235"/>
      <c r="BD154" s="235"/>
      <c r="BE154" s="235"/>
      <c r="BF154" s="235"/>
      <c r="BG154" s="235"/>
      <c r="BH154" s="235"/>
      <c r="BI154" s="235"/>
      <c r="BJ154" s="235"/>
      <c r="BK154" s="235"/>
      <c r="BL154" s="235"/>
      <c r="BM154" s="235"/>
      <c r="BN154" s="235"/>
      <c r="BO154" s="235"/>
      <c r="BP154" s="235"/>
      <c r="BQ154" s="235"/>
      <c r="BR154" s="235"/>
      <c r="BS154" s="235"/>
      <c r="BT154" s="235"/>
      <c r="BU154" s="235"/>
      <c r="BV154" s="235"/>
      <c r="BW154" s="235"/>
      <c r="BX154" s="235"/>
      <c r="BY154" s="235"/>
      <c r="BZ154" s="235"/>
      <c r="CA154" s="235"/>
      <c r="CB154" s="235"/>
      <c r="CC154" s="235"/>
      <c r="CD154" s="235"/>
      <c r="CE154" s="235"/>
      <c r="CF154" s="235"/>
      <c r="CG154" s="235"/>
      <c r="CH154" s="235"/>
      <c r="CI154" s="235"/>
      <c r="CJ154" s="235"/>
      <c r="CK154" s="235"/>
      <c r="CL154" s="235"/>
      <c r="CM154" s="235"/>
      <c r="CN154" s="235"/>
      <c r="CO154" s="235"/>
      <c r="CP154" s="235"/>
      <c r="CQ154" s="235"/>
      <c r="CR154" s="235"/>
      <c r="CS154" s="235"/>
      <c r="CT154" s="235"/>
      <c r="CU154" s="235"/>
      <c r="CV154" s="235"/>
      <c r="CW154" s="235"/>
      <c r="CX154" s="235"/>
      <c r="CY154" s="235"/>
      <c r="CZ154" s="235"/>
      <c r="DA154" s="235"/>
      <c r="DB154" s="235"/>
      <c r="DC154" s="235"/>
      <c r="DD154" s="235"/>
      <c r="DE154" s="235"/>
      <c r="DF154" s="235"/>
      <c r="DG154" s="235"/>
      <c r="DH154" s="235"/>
      <c r="DI154" s="235"/>
      <c r="DJ154" s="235"/>
      <c r="DK154" s="235"/>
      <c r="DL154" s="235"/>
      <c r="DM154" s="235"/>
      <c r="DN154" s="235"/>
      <c r="DO154" s="235"/>
      <c r="DP154" s="235"/>
      <c r="DQ154" s="235"/>
      <c r="DR154" s="235"/>
      <c r="DS154" s="235"/>
      <c r="DT154" s="235"/>
      <c r="DU154" s="235"/>
      <c r="DV154" s="235"/>
      <c r="DW154" s="235"/>
      <c r="DX154" s="235"/>
      <c r="DY154" s="235"/>
      <c r="DZ154" s="235"/>
      <c r="EA154" s="235"/>
      <c r="EB154" s="235"/>
      <c r="EC154" s="235"/>
      <c r="ED154" s="235"/>
      <c r="EE154" s="235"/>
      <c r="EF154" s="235"/>
      <c r="EG154" s="235"/>
      <c r="EH154" s="235"/>
      <c r="EI154" s="235"/>
      <c r="EJ154" s="235"/>
      <c r="EK154" s="235"/>
      <c r="EL154" s="235"/>
      <c r="EM154" s="235"/>
      <c r="EN154" s="235"/>
      <c r="EO154" s="235"/>
      <c r="EP154" s="235"/>
      <c r="EQ154" s="235"/>
      <c r="ER154" s="235"/>
      <c r="ES154" s="235"/>
      <c r="ET154" s="235"/>
      <c r="EU154" s="235"/>
      <c r="EV154" s="235"/>
      <c r="EW154" s="235"/>
      <c r="EX154" s="235"/>
      <c r="EY154" s="235"/>
      <c r="EZ154" s="235"/>
      <c r="FA154" s="235"/>
      <c r="FB154" s="235"/>
      <c r="FC154" s="235"/>
      <c r="FD154" s="235"/>
      <c r="FE154" s="116"/>
      <c r="FF154" s="116"/>
      <c r="FG154" s="47"/>
      <c r="FH154" s="47"/>
      <c r="FI154" s="47"/>
      <c r="FJ154" s="47"/>
      <c r="FK154" s="47"/>
      <c r="FL154" s="47"/>
      <c r="FM154" s="47"/>
      <c r="FN154" s="47"/>
      <c r="FO154" s="47"/>
      <c r="FP154" s="47"/>
      <c r="FQ154" s="47"/>
      <c r="FR154" s="47"/>
      <c r="FS154" s="47"/>
      <c r="FT154" s="47"/>
      <c r="FU154" s="47"/>
      <c r="FV154" s="47"/>
      <c r="FW154" s="47"/>
      <c r="FX154" s="47"/>
      <c r="FY154" s="47"/>
      <c r="FZ154" s="48"/>
      <c r="GA154" s="48"/>
      <c r="GB154" s="48"/>
      <c r="GC154" s="48"/>
      <c r="GD154" s="48"/>
      <c r="GE154" s="48"/>
      <c r="GF154" s="48"/>
      <c r="GG154" s="48"/>
      <c r="GH154" s="48"/>
      <c r="GI154" s="53"/>
      <c r="GJ154" s="53"/>
      <c r="GK154" s="53"/>
      <c r="GL154" s="53"/>
      <c r="GM154" s="53"/>
      <c r="GN154" s="53"/>
      <c r="GO154" s="53"/>
      <c r="GP154" s="53"/>
      <c r="GQ154" s="53"/>
      <c r="GR154" s="53"/>
      <c r="GS154" s="53"/>
      <c r="GT154" s="53"/>
      <c r="GU154" s="53"/>
      <c r="GV154" s="53"/>
      <c r="GW154" s="53"/>
      <c r="GX154" s="53"/>
      <c r="GY154" s="53"/>
      <c r="GZ154" s="6"/>
      <c r="HA154" s="6"/>
      <c r="HB154" s="6"/>
    </row>
    <row r="155" spans="2:210" s="1" customFormat="1" x14ac:dyDescent="0.75">
      <c r="B155" s="33"/>
      <c r="C155" s="33"/>
      <c r="D155" s="261"/>
      <c r="E155" s="261"/>
      <c r="F155" s="261"/>
      <c r="G155" s="261"/>
      <c r="H155" s="261"/>
      <c r="I155" s="261"/>
      <c r="J155" s="261"/>
      <c r="K155" s="261"/>
      <c r="L155" s="261"/>
      <c r="M155" s="261"/>
      <c r="N155" s="261"/>
      <c r="O155" s="261"/>
      <c r="P155" s="261"/>
      <c r="Q155" s="261"/>
      <c r="R155" s="261"/>
      <c r="S155" s="261"/>
      <c r="T155" s="261"/>
      <c r="U155" s="235"/>
      <c r="V155" s="235"/>
      <c r="W155" s="235"/>
      <c r="X155" s="235"/>
      <c r="Y155" s="235"/>
      <c r="Z155" s="235"/>
      <c r="AA155" s="235"/>
      <c r="AB155" s="235"/>
      <c r="AC155" s="235"/>
      <c r="AD155" s="235"/>
      <c r="AE155" s="235"/>
      <c r="AF155" s="235"/>
      <c r="AG155" s="235"/>
      <c r="AH155" s="235"/>
      <c r="AI155" s="235"/>
      <c r="AJ155" s="235"/>
      <c r="AK155" s="235"/>
      <c r="AL155" s="235"/>
      <c r="AM155" s="235"/>
      <c r="AN155" s="235"/>
      <c r="AO155" s="235"/>
      <c r="AP155" s="235"/>
      <c r="AQ155" s="235"/>
      <c r="AR155" s="235"/>
      <c r="AS155" s="235"/>
      <c r="AT155" s="235"/>
      <c r="AU155" s="235"/>
      <c r="AV155" s="235"/>
      <c r="AW155" s="235"/>
      <c r="AX155" s="235"/>
      <c r="AY155" s="235"/>
      <c r="AZ155" s="235"/>
      <c r="BA155" s="235"/>
      <c r="BB155" s="235"/>
      <c r="BC155" s="235"/>
      <c r="BD155" s="235"/>
      <c r="BE155" s="235"/>
      <c r="BF155" s="235"/>
      <c r="BG155" s="235"/>
      <c r="BH155" s="235"/>
      <c r="BI155" s="235"/>
      <c r="BJ155" s="235"/>
      <c r="BK155" s="235"/>
      <c r="BL155" s="235"/>
      <c r="BM155" s="235"/>
      <c r="BN155" s="235"/>
      <c r="BO155" s="235"/>
      <c r="BP155" s="235"/>
      <c r="BQ155" s="235"/>
      <c r="BR155" s="235"/>
      <c r="BS155" s="235"/>
      <c r="BT155" s="235"/>
      <c r="BU155" s="235"/>
      <c r="BV155" s="235"/>
      <c r="BW155" s="235"/>
      <c r="BX155" s="235"/>
      <c r="BY155" s="235"/>
      <c r="BZ155" s="235"/>
      <c r="CA155" s="235"/>
      <c r="CB155" s="235"/>
      <c r="CC155" s="235"/>
      <c r="CD155" s="235"/>
      <c r="CE155" s="235"/>
      <c r="CF155" s="235"/>
      <c r="CG155" s="235"/>
      <c r="CH155" s="235"/>
      <c r="CI155" s="235"/>
      <c r="CJ155" s="235"/>
      <c r="CK155" s="235"/>
      <c r="CL155" s="235"/>
      <c r="CM155" s="235"/>
      <c r="CN155" s="235"/>
      <c r="CO155" s="235"/>
      <c r="CP155" s="235"/>
      <c r="CQ155" s="235"/>
      <c r="CR155" s="235"/>
      <c r="CS155" s="235"/>
      <c r="CT155" s="235"/>
      <c r="CU155" s="235"/>
      <c r="CV155" s="235"/>
      <c r="CW155" s="235"/>
      <c r="CX155" s="235"/>
      <c r="CY155" s="235"/>
      <c r="CZ155" s="235"/>
      <c r="DA155" s="235"/>
      <c r="DB155" s="235"/>
      <c r="DC155" s="235"/>
      <c r="DD155" s="235"/>
      <c r="DE155" s="235"/>
      <c r="DF155" s="235"/>
      <c r="DG155" s="235"/>
      <c r="DH155" s="235"/>
      <c r="DI155" s="235"/>
      <c r="DJ155" s="235"/>
      <c r="DK155" s="235"/>
      <c r="DL155" s="235"/>
      <c r="DM155" s="235"/>
      <c r="DN155" s="235"/>
      <c r="DO155" s="235"/>
      <c r="DP155" s="235"/>
      <c r="DQ155" s="235"/>
      <c r="DR155" s="235"/>
      <c r="DS155" s="235"/>
      <c r="DT155" s="235"/>
      <c r="DU155" s="235"/>
      <c r="DV155" s="235"/>
      <c r="DW155" s="235"/>
      <c r="DX155" s="235"/>
      <c r="DY155" s="235"/>
      <c r="DZ155" s="235"/>
      <c r="EA155" s="235"/>
      <c r="EB155" s="235"/>
      <c r="EC155" s="235"/>
      <c r="ED155" s="235"/>
      <c r="EE155" s="235"/>
      <c r="EF155" s="235"/>
      <c r="EG155" s="235"/>
      <c r="EH155" s="235"/>
      <c r="EI155" s="235"/>
      <c r="EJ155" s="235"/>
      <c r="EK155" s="235"/>
      <c r="EL155" s="235"/>
      <c r="EM155" s="235"/>
      <c r="EN155" s="235"/>
      <c r="EO155" s="235"/>
      <c r="EP155" s="235"/>
      <c r="EQ155" s="235"/>
      <c r="ER155" s="235"/>
      <c r="ES155" s="235"/>
      <c r="ET155" s="235"/>
      <c r="EU155" s="235"/>
      <c r="EV155" s="235"/>
      <c r="EW155" s="235"/>
      <c r="EX155" s="235"/>
      <c r="EY155" s="235"/>
      <c r="EZ155" s="235"/>
      <c r="FA155" s="235"/>
      <c r="FB155" s="235"/>
      <c r="FC155" s="235"/>
      <c r="FD155" s="235"/>
      <c r="FE155" s="116"/>
      <c r="FF155" s="116"/>
      <c r="FG155" s="47"/>
      <c r="FH155" s="47"/>
      <c r="FI155" s="47"/>
      <c r="FJ155" s="47"/>
      <c r="FK155" s="47"/>
      <c r="FL155" s="47"/>
      <c r="FM155" s="47"/>
      <c r="FN155" s="47"/>
      <c r="FO155" s="47"/>
      <c r="FP155" s="47"/>
      <c r="FQ155" s="47"/>
      <c r="FR155" s="47"/>
      <c r="FS155" s="47"/>
      <c r="FT155" s="47"/>
      <c r="FU155" s="47"/>
      <c r="FV155" s="47"/>
      <c r="FW155" s="47"/>
      <c r="FX155" s="47"/>
      <c r="FY155" s="47"/>
      <c r="FZ155" s="48"/>
      <c r="GA155" s="48"/>
      <c r="GB155" s="48"/>
      <c r="GC155" s="48"/>
      <c r="GD155" s="48"/>
      <c r="GE155" s="48"/>
      <c r="GF155" s="48"/>
      <c r="GG155" s="48"/>
      <c r="GH155" s="48"/>
      <c r="GI155" s="53"/>
      <c r="GJ155" s="53"/>
      <c r="GK155" s="53"/>
      <c r="GL155" s="53"/>
      <c r="GM155" s="53"/>
      <c r="GN155" s="53"/>
      <c r="GO155" s="53"/>
      <c r="GP155" s="53"/>
      <c r="GQ155" s="53"/>
      <c r="GR155" s="53"/>
      <c r="GS155" s="53"/>
      <c r="GT155" s="53"/>
      <c r="GU155" s="53"/>
      <c r="GV155" s="53"/>
      <c r="GW155" s="53"/>
      <c r="GX155" s="53"/>
      <c r="GY155" s="53"/>
      <c r="GZ155" s="6"/>
      <c r="HA155" s="6"/>
      <c r="HB155" s="6"/>
    </row>
    <row r="156" spans="2:210" s="1" customFormat="1" x14ac:dyDescent="0.75">
      <c r="B156" s="33"/>
      <c r="C156" s="33"/>
      <c r="D156" s="261"/>
      <c r="E156" s="261"/>
      <c r="F156" s="261"/>
      <c r="G156" s="261"/>
      <c r="H156" s="261"/>
      <c r="I156" s="261"/>
      <c r="J156" s="261"/>
      <c r="K156" s="261"/>
      <c r="L156" s="261"/>
      <c r="M156" s="261"/>
      <c r="N156" s="261"/>
      <c r="O156" s="261"/>
      <c r="P156" s="261"/>
      <c r="Q156" s="261"/>
      <c r="R156" s="261"/>
      <c r="S156" s="261"/>
      <c r="T156" s="261"/>
      <c r="U156" s="235"/>
      <c r="V156" s="235"/>
      <c r="W156" s="235"/>
      <c r="X156" s="235"/>
      <c r="Y156" s="235"/>
      <c r="Z156" s="235"/>
      <c r="AA156" s="235"/>
      <c r="AB156" s="235"/>
      <c r="AC156" s="235"/>
      <c r="AD156" s="235"/>
      <c r="AE156" s="235"/>
      <c r="AF156" s="235"/>
      <c r="AG156" s="235"/>
      <c r="AH156" s="235"/>
      <c r="AI156" s="235"/>
      <c r="AJ156" s="235"/>
      <c r="AK156" s="235"/>
      <c r="AL156" s="235"/>
      <c r="AM156" s="235"/>
      <c r="AN156" s="235"/>
      <c r="AO156" s="235"/>
      <c r="AP156" s="235"/>
      <c r="AQ156" s="235"/>
      <c r="AR156" s="235"/>
      <c r="AS156" s="235"/>
      <c r="AT156" s="235"/>
      <c r="AU156" s="235"/>
      <c r="AV156" s="235"/>
      <c r="AW156" s="235"/>
      <c r="AX156" s="235"/>
      <c r="AY156" s="235"/>
      <c r="AZ156" s="235"/>
      <c r="BA156" s="235"/>
      <c r="BB156" s="235"/>
      <c r="BC156" s="235"/>
      <c r="BD156" s="235"/>
      <c r="BE156" s="235"/>
      <c r="BF156" s="235"/>
      <c r="BG156" s="235"/>
      <c r="BH156" s="235"/>
      <c r="BI156" s="235"/>
      <c r="BJ156" s="235"/>
      <c r="BK156" s="235"/>
      <c r="BL156" s="235"/>
      <c r="BM156" s="235"/>
      <c r="BN156" s="235"/>
      <c r="BO156" s="235"/>
      <c r="BP156" s="235"/>
      <c r="BQ156" s="235"/>
      <c r="BR156" s="235"/>
      <c r="BS156" s="235"/>
      <c r="BT156" s="235"/>
      <c r="BU156" s="235"/>
      <c r="BV156" s="235"/>
      <c r="BW156" s="235"/>
      <c r="BX156" s="235"/>
      <c r="BY156" s="235"/>
      <c r="BZ156" s="235"/>
      <c r="CA156" s="235"/>
      <c r="CB156" s="235"/>
      <c r="CC156" s="235"/>
      <c r="CD156" s="235"/>
      <c r="CE156" s="235"/>
      <c r="CF156" s="235"/>
      <c r="CG156" s="235"/>
      <c r="CH156" s="235"/>
      <c r="CI156" s="235"/>
      <c r="CJ156" s="235"/>
      <c r="CK156" s="235"/>
      <c r="CL156" s="235"/>
      <c r="CM156" s="235"/>
      <c r="CN156" s="235"/>
      <c r="CO156" s="235"/>
      <c r="CP156" s="235"/>
      <c r="CQ156" s="235"/>
      <c r="CR156" s="235"/>
      <c r="CS156" s="235"/>
      <c r="CT156" s="235"/>
      <c r="CU156" s="235"/>
      <c r="CV156" s="235"/>
      <c r="CW156" s="235"/>
      <c r="CX156" s="235"/>
      <c r="CY156" s="235"/>
      <c r="CZ156" s="235"/>
      <c r="DA156" s="235"/>
      <c r="DB156" s="235"/>
      <c r="DC156" s="235"/>
      <c r="DD156" s="235"/>
      <c r="DE156" s="235"/>
      <c r="DF156" s="235"/>
      <c r="DG156" s="235"/>
      <c r="DH156" s="235"/>
      <c r="DI156" s="235"/>
      <c r="DJ156" s="235"/>
      <c r="DK156" s="235"/>
      <c r="DL156" s="235"/>
      <c r="DM156" s="235"/>
      <c r="DN156" s="235"/>
      <c r="DO156" s="235"/>
      <c r="DP156" s="235"/>
      <c r="DQ156" s="235"/>
      <c r="DR156" s="235"/>
      <c r="DS156" s="235"/>
      <c r="DT156" s="235"/>
      <c r="DU156" s="235"/>
      <c r="DV156" s="235"/>
      <c r="DW156" s="235"/>
      <c r="DX156" s="235"/>
      <c r="DY156" s="235"/>
      <c r="DZ156" s="235"/>
      <c r="EA156" s="235"/>
      <c r="EB156" s="235"/>
      <c r="EC156" s="235"/>
      <c r="ED156" s="235"/>
      <c r="EE156" s="235"/>
      <c r="EF156" s="235"/>
      <c r="EG156" s="235"/>
      <c r="EH156" s="235"/>
      <c r="EI156" s="235"/>
      <c r="EJ156" s="235"/>
      <c r="EK156" s="235"/>
      <c r="EL156" s="235"/>
      <c r="EM156" s="235"/>
      <c r="EN156" s="235"/>
      <c r="EO156" s="235"/>
      <c r="EP156" s="235"/>
      <c r="EQ156" s="235"/>
      <c r="ER156" s="235"/>
      <c r="ES156" s="235"/>
      <c r="ET156" s="235"/>
      <c r="EU156" s="235"/>
      <c r="EV156" s="235"/>
      <c r="EW156" s="235"/>
      <c r="EX156" s="235"/>
      <c r="EY156" s="235"/>
      <c r="EZ156" s="235"/>
      <c r="FA156" s="235"/>
      <c r="FB156" s="235"/>
      <c r="FC156" s="235"/>
      <c r="FD156" s="235"/>
      <c r="FE156" s="116"/>
      <c r="FF156" s="116"/>
      <c r="FG156" s="47"/>
      <c r="FH156" s="47"/>
      <c r="FI156" s="47"/>
      <c r="FJ156" s="47"/>
      <c r="FK156" s="47"/>
      <c r="FL156" s="47"/>
      <c r="FM156" s="47"/>
      <c r="FN156" s="47"/>
      <c r="FO156" s="47"/>
      <c r="FP156" s="47"/>
      <c r="FQ156" s="47"/>
      <c r="FR156" s="47"/>
      <c r="FS156" s="47"/>
      <c r="FT156" s="47"/>
      <c r="FU156" s="47"/>
      <c r="FV156" s="47"/>
      <c r="FW156" s="47"/>
      <c r="FX156" s="47"/>
      <c r="FY156" s="47"/>
      <c r="FZ156" s="48"/>
      <c r="GA156" s="48"/>
      <c r="GB156" s="48"/>
      <c r="GC156" s="48"/>
      <c r="GD156" s="48"/>
      <c r="GE156" s="48"/>
      <c r="GF156" s="48"/>
      <c r="GG156" s="48"/>
      <c r="GH156" s="48"/>
      <c r="GI156" s="53"/>
      <c r="GJ156" s="53"/>
      <c r="GK156" s="53"/>
      <c r="GL156" s="53"/>
      <c r="GM156" s="53"/>
      <c r="GN156" s="53"/>
      <c r="GO156" s="53"/>
      <c r="GP156" s="53"/>
      <c r="GQ156" s="53"/>
      <c r="GR156" s="53"/>
      <c r="GS156" s="53"/>
      <c r="GT156" s="53"/>
      <c r="GU156" s="53"/>
      <c r="GV156" s="53"/>
      <c r="GW156" s="53"/>
      <c r="GX156" s="53"/>
      <c r="GY156" s="53"/>
      <c r="GZ156" s="6"/>
      <c r="HA156" s="6"/>
      <c r="HB156" s="6"/>
    </row>
    <row r="157" spans="2:210" s="1" customFormat="1" x14ac:dyDescent="0.75">
      <c r="B157" s="33"/>
      <c r="C157" s="33"/>
      <c r="D157" s="261"/>
      <c r="E157" s="261"/>
      <c r="F157" s="261"/>
      <c r="G157" s="261"/>
      <c r="H157" s="261"/>
      <c r="I157" s="261"/>
      <c r="J157" s="261"/>
      <c r="K157" s="261"/>
      <c r="L157" s="261"/>
      <c r="M157" s="261"/>
      <c r="N157" s="261"/>
      <c r="O157" s="261"/>
      <c r="P157" s="261"/>
      <c r="Q157" s="261"/>
      <c r="R157" s="261"/>
      <c r="S157" s="261"/>
      <c r="T157" s="261"/>
      <c r="U157" s="235"/>
      <c r="V157" s="235"/>
      <c r="W157" s="235"/>
      <c r="X157" s="235"/>
      <c r="Y157" s="235"/>
      <c r="Z157" s="235"/>
      <c r="AA157" s="235"/>
      <c r="AB157" s="235"/>
      <c r="AC157" s="235"/>
      <c r="AD157" s="235"/>
      <c r="AE157" s="235"/>
      <c r="AF157" s="235"/>
      <c r="AG157" s="235"/>
      <c r="AH157" s="235"/>
      <c r="AI157" s="235"/>
      <c r="AJ157" s="235"/>
      <c r="AK157" s="235"/>
      <c r="AL157" s="235"/>
      <c r="AM157" s="235"/>
      <c r="AN157" s="235"/>
      <c r="AO157" s="235"/>
      <c r="AP157" s="235"/>
      <c r="AQ157" s="235"/>
      <c r="AR157" s="235"/>
      <c r="AS157" s="235"/>
      <c r="AT157" s="235"/>
      <c r="AU157" s="235"/>
      <c r="AV157" s="235"/>
      <c r="AW157" s="235"/>
      <c r="AX157" s="235"/>
      <c r="AY157" s="235"/>
      <c r="AZ157" s="235"/>
      <c r="BA157" s="235"/>
      <c r="BB157" s="235"/>
      <c r="BC157" s="235"/>
      <c r="BD157" s="235"/>
      <c r="BE157" s="235"/>
      <c r="BF157" s="235"/>
      <c r="BG157" s="235"/>
      <c r="BH157" s="235"/>
      <c r="BI157" s="235"/>
      <c r="BJ157" s="235"/>
      <c r="BK157" s="235"/>
      <c r="BL157" s="235"/>
      <c r="BM157" s="235"/>
      <c r="BN157" s="235"/>
      <c r="BO157" s="235"/>
      <c r="BP157" s="235"/>
      <c r="BQ157" s="235"/>
      <c r="BR157" s="235"/>
      <c r="BS157" s="235"/>
      <c r="BT157" s="235"/>
      <c r="BU157" s="235"/>
      <c r="BV157" s="235"/>
      <c r="BW157" s="235"/>
      <c r="BX157" s="235"/>
      <c r="BY157" s="235"/>
      <c r="BZ157" s="235"/>
      <c r="CA157" s="235"/>
      <c r="CB157" s="235"/>
      <c r="CC157" s="235"/>
      <c r="CD157" s="235"/>
      <c r="CE157" s="235"/>
      <c r="CF157" s="235"/>
      <c r="CG157" s="235"/>
      <c r="CH157" s="235"/>
      <c r="CI157" s="235"/>
      <c r="CJ157" s="235"/>
      <c r="CK157" s="235"/>
      <c r="CL157" s="235"/>
      <c r="CM157" s="235"/>
      <c r="CN157" s="235"/>
      <c r="CO157" s="235"/>
      <c r="CP157" s="235"/>
      <c r="CQ157" s="235"/>
      <c r="CR157" s="235"/>
      <c r="CS157" s="235"/>
      <c r="CT157" s="235"/>
      <c r="CU157" s="235"/>
      <c r="CV157" s="235"/>
      <c r="CW157" s="235"/>
      <c r="CX157" s="235"/>
      <c r="CY157" s="235"/>
      <c r="CZ157" s="235"/>
      <c r="DA157" s="235"/>
      <c r="DB157" s="235"/>
      <c r="DC157" s="235"/>
      <c r="DD157" s="235"/>
      <c r="DE157" s="235"/>
      <c r="DF157" s="235"/>
      <c r="DG157" s="235"/>
      <c r="DH157" s="235"/>
      <c r="DI157" s="235"/>
      <c r="DJ157" s="235"/>
      <c r="DK157" s="235"/>
      <c r="DL157" s="235"/>
      <c r="DM157" s="235"/>
      <c r="DN157" s="235"/>
      <c r="DO157" s="235"/>
      <c r="DP157" s="235"/>
      <c r="DQ157" s="235"/>
      <c r="DR157" s="235"/>
      <c r="DS157" s="235"/>
      <c r="DT157" s="235"/>
      <c r="DU157" s="235"/>
      <c r="DV157" s="235"/>
      <c r="DW157" s="235"/>
      <c r="DX157" s="235"/>
      <c r="DY157" s="235"/>
      <c r="DZ157" s="235"/>
      <c r="EA157" s="235"/>
      <c r="EB157" s="235"/>
      <c r="EC157" s="235"/>
      <c r="ED157" s="235"/>
      <c r="EE157" s="235"/>
      <c r="EF157" s="235"/>
      <c r="EG157" s="235"/>
      <c r="EH157" s="235"/>
      <c r="EI157" s="235"/>
      <c r="EJ157" s="235"/>
      <c r="EK157" s="235"/>
      <c r="EL157" s="235"/>
      <c r="EM157" s="235"/>
      <c r="EN157" s="235"/>
      <c r="EO157" s="235"/>
      <c r="EP157" s="235"/>
      <c r="EQ157" s="235"/>
      <c r="ER157" s="235"/>
      <c r="ES157" s="235"/>
      <c r="ET157" s="235"/>
      <c r="EU157" s="235"/>
      <c r="EV157" s="235"/>
      <c r="EW157" s="235"/>
      <c r="EX157" s="235"/>
      <c r="EY157" s="235"/>
      <c r="EZ157" s="235"/>
      <c r="FA157" s="235"/>
      <c r="FB157" s="235"/>
      <c r="FC157" s="235"/>
      <c r="FD157" s="235"/>
      <c r="FE157" s="116"/>
      <c r="FF157" s="116"/>
      <c r="FG157" s="47"/>
      <c r="FH157" s="47"/>
      <c r="FI157" s="47"/>
      <c r="FJ157" s="47"/>
      <c r="FK157" s="47"/>
      <c r="FL157" s="47"/>
      <c r="FM157" s="47"/>
      <c r="FN157" s="47"/>
      <c r="FO157" s="47"/>
      <c r="FP157" s="47"/>
      <c r="FQ157" s="47"/>
      <c r="FR157" s="47"/>
      <c r="FS157" s="47"/>
      <c r="FT157" s="47"/>
      <c r="FU157" s="47"/>
      <c r="FV157" s="47"/>
      <c r="FW157" s="47"/>
      <c r="FX157" s="47"/>
      <c r="FY157" s="47"/>
      <c r="FZ157" s="48"/>
      <c r="GA157" s="48"/>
      <c r="GB157" s="48"/>
      <c r="GC157" s="48"/>
      <c r="GD157" s="48"/>
      <c r="GE157" s="48"/>
      <c r="GF157" s="48"/>
      <c r="GG157" s="48"/>
      <c r="GH157" s="48"/>
      <c r="GI157" s="53"/>
      <c r="GJ157" s="53"/>
      <c r="GK157" s="53"/>
      <c r="GL157" s="53"/>
      <c r="GM157" s="53"/>
      <c r="GN157" s="53"/>
      <c r="GO157" s="53"/>
      <c r="GP157" s="53"/>
      <c r="GQ157" s="53"/>
      <c r="GR157" s="53"/>
      <c r="GS157" s="53"/>
      <c r="GT157" s="53"/>
      <c r="GU157" s="53"/>
      <c r="GV157" s="53"/>
      <c r="GW157" s="53"/>
      <c r="GX157" s="53"/>
      <c r="GY157" s="53"/>
      <c r="GZ157" s="6"/>
      <c r="HA157" s="6"/>
      <c r="HB157" s="6"/>
    </row>
    <row r="158" spans="2:210" s="1" customFormat="1" x14ac:dyDescent="0.75">
      <c r="B158" s="33"/>
      <c r="C158" s="33"/>
      <c r="D158" s="261"/>
      <c r="E158" s="261"/>
      <c r="F158" s="261"/>
      <c r="G158" s="261"/>
      <c r="H158" s="261"/>
      <c r="I158" s="261"/>
      <c r="J158" s="261"/>
      <c r="K158" s="261"/>
      <c r="L158" s="261"/>
      <c r="M158" s="261"/>
      <c r="N158" s="261"/>
      <c r="O158" s="261"/>
      <c r="P158" s="261"/>
      <c r="Q158" s="261"/>
      <c r="R158" s="261"/>
      <c r="S158" s="261"/>
      <c r="T158" s="261"/>
      <c r="U158" s="235"/>
      <c r="V158" s="235"/>
      <c r="W158" s="235"/>
      <c r="X158" s="235"/>
      <c r="Y158" s="235"/>
      <c r="Z158" s="235"/>
      <c r="AA158" s="235"/>
      <c r="AB158" s="235"/>
      <c r="AC158" s="235"/>
      <c r="AD158" s="235"/>
      <c r="AE158" s="235"/>
      <c r="AF158" s="235"/>
      <c r="AG158" s="235"/>
      <c r="AH158" s="235"/>
      <c r="AI158" s="235"/>
      <c r="AJ158" s="235"/>
      <c r="AK158" s="235"/>
      <c r="AL158" s="235"/>
      <c r="AM158" s="235"/>
      <c r="AN158" s="235"/>
      <c r="AO158" s="235"/>
      <c r="AP158" s="235"/>
      <c r="AQ158" s="235"/>
      <c r="AR158" s="235"/>
      <c r="AS158" s="235"/>
      <c r="AT158" s="235"/>
      <c r="AU158" s="235"/>
      <c r="AV158" s="235"/>
      <c r="AW158" s="235"/>
      <c r="AX158" s="235"/>
      <c r="AY158" s="235"/>
      <c r="AZ158" s="235"/>
      <c r="BA158" s="235"/>
      <c r="BB158" s="235"/>
      <c r="BC158" s="235"/>
      <c r="BD158" s="235"/>
      <c r="BE158" s="235"/>
      <c r="BF158" s="235"/>
      <c r="BG158" s="235"/>
      <c r="BH158" s="235"/>
      <c r="BI158" s="235"/>
      <c r="BJ158" s="235"/>
      <c r="BK158" s="235"/>
      <c r="BL158" s="235"/>
      <c r="BM158" s="235"/>
      <c r="BN158" s="235"/>
      <c r="BO158" s="235"/>
      <c r="BP158" s="235"/>
      <c r="BQ158" s="235"/>
      <c r="BR158" s="235"/>
      <c r="BS158" s="235"/>
      <c r="BT158" s="235"/>
      <c r="BU158" s="235"/>
      <c r="BV158" s="235"/>
      <c r="BW158" s="235"/>
      <c r="BX158" s="235"/>
      <c r="BY158" s="235"/>
      <c r="BZ158" s="235"/>
      <c r="CA158" s="235"/>
      <c r="CB158" s="235"/>
      <c r="CC158" s="235"/>
      <c r="CD158" s="235"/>
      <c r="CE158" s="235"/>
      <c r="CF158" s="235"/>
      <c r="CG158" s="235"/>
      <c r="CH158" s="235"/>
      <c r="CI158" s="235"/>
      <c r="CJ158" s="235"/>
      <c r="CK158" s="235"/>
      <c r="CL158" s="235"/>
      <c r="CM158" s="235"/>
      <c r="CN158" s="235"/>
      <c r="CO158" s="235"/>
      <c r="CP158" s="235"/>
      <c r="CQ158" s="235"/>
      <c r="CR158" s="235"/>
      <c r="CS158" s="235"/>
      <c r="CT158" s="235"/>
      <c r="CU158" s="235"/>
      <c r="CV158" s="235"/>
      <c r="CW158" s="235"/>
      <c r="CX158" s="235"/>
      <c r="CY158" s="235"/>
      <c r="CZ158" s="235"/>
      <c r="DA158" s="235"/>
      <c r="DB158" s="235"/>
      <c r="DC158" s="235"/>
      <c r="DD158" s="235"/>
      <c r="DE158" s="235"/>
      <c r="DF158" s="235"/>
      <c r="DG158" s="235"/>
      <c r="DH158" s="235"/>
      <c r="DI158" s="235"/>
      <c r="DJ158" s="235"/>
      <c r="DK158" s="235"/>
      <c r="DL158" s="235"/>
      <c r="DM158" s="235"/>
      <c r="DN158" s="235"/>
      <c r="DO158" s="235"/>
      <c r="DP158" s="235"/>
      <c r="DQ158" s="235"/>
      <c r="DR158" s="235"/>
      <c r="DS158" s="235"/>
      <c r="DT158" s="235"/>
      <c r="DU158" s="235"/>
      <c r="DV158" s="235"/>
      <c r="DW158" s="235"/>
      <c r="DX158" s="235"/>
      <c r="DY158" s="235"/>
      <c r="DZ158" s="235"/>
      <c r="EA158" s="235"/>
      <c r="EB158" s="235"/>
      <c r="EC158" s="235"/>
      <c r="ED158" s="235"/>
      <c r="EE158" s="235"/>
      <c r="EF158" s="235"/>
      <c r="EG158" s="235"/>
      <c r="EH158" s="235"/>
      <c r="EI158" s="235"/>
      <c r="EJ158" s="235"/>
      <c r="EK158" s="235"/>
      <c r="EL158" s="235"/>
      <c r="EM158" s="235"/>
      <c r="EN158" s="235"/>
      <c r="EO158" s="235"/>
      <c r="EP158" s="235"/>
      <c r="EQ158" s="235"/>
      <c r="ER158" s="235"/>
      <c r="ES158" s="235"/>
      <c r="ET158" s="235"/>
      <c r="EU158" s="235"/>
      <c r="EV158" s="235"/>
      <c r="EW158" s="235"/>
      <c r="EX158" s="235"/>
      <c r="EY158" s="235"/>
      <c r="EZ158" s="235"/>
      <c r="FA158" s="235"/>
      <c r="FB158" s="235"/>
      <c r="FC158" s="235"/>
      <c r="FD158" s="235"/>
      <c r="FE158" s="116"/>
      <c r="FF158" s="116"/>
      <c r="FG158" s="47"/>
      <c r="FH158" s="47"/>
      <c r="FI158" s="47"/>
      <c r="FJ158" s="47"/>
      <c r="FK158" s="47"/>
      <c r="FL158" s="47"/>
      <c r="FM158" s="47"/>
      <c r="FN158" s="47"/>
      <c r="FO158" s="47"/>
      <c r="FP158" s="47"/>
      <c r="FQ158" s="47"/>
      <c r="FR158" s="47"/>
      <c r="FS158" s="47"/>
      <c r="FT158" s="47"/>
      <c r="FU158" s="47"/>
      <c r="FV158" s="47"/>
      <c r="FW158" s="47"/>
      <c r="FX158" s="47"/>
      <c r="FY158" s="47"/>
      <c r="FZ158" s="48"/>
      <c r="GA158" s="48"/>
      <c r="GB158" s="48"/>
      <c r="GC158" s="48"/>
      <c r="GD158" s="48"/>
      <c r="GE158" s="48"/>
      <c r="GF158" s="48"/>
      <c r="GG158" s="48"/>
      <c r="GH158" s="48"/>
      <c r="GI158" s="53"/>
      <c r="GJ158" s="53"/>
      <c r="GK158" s="53"/>
      <c r="GL158" s="53"/>
      <c r="GM158" s="53"/>
      <c r="GN158" s="53"/>
      <c r="GO158" s="53"/>
      <c r="GP158" s="53"/>
      <c r="GQ158" s="53"/>
      <c r="GR158" s="53"/>
      <c r="GS158" s="53"/>
      <c r="GT158" s="53"/>
      <c r="GU158" s="53"/>
      <c r="GV158" s="53"/>
      <c r="GW158" s="53"/>
      <c r="GX158" s="53"/>
      <c r="GY158" s="53"/>
      <c r="GZ158" s="6"/>
      <c r="HA158" s="6"/>
      <c r="HB158" s="6"/>
    </row>
    <row r="159" spans="2:210" s="1" customFormat="1" x14ac:dyDescent="0.75">
      <c r="B159" s="33"/>
      <c r="C159" s="33"/>
      <c r="D159" s="261"/>
      <c r="E159" s="261"/>
      <c r="F159" s="261"/>
      <c r="G159" s="261"/>
      <c r="H159" s="261"/>
      <c r="I159" s="261"/>
      <c r="J159" s="261"/>
      <c r="K159" s="261"/>
      <c r="L159" s="261"/>
      <c r="M159" s="261"/>
      <c r="N159" s="261"/>
      <c r="O159" s="261"/>
      <c r="P159" s="261"/>
      <c r="Q159" s="261"/>
      <c r="R159" s="261"/>
      <c r="S159" s="261"/>
      <c r="T159" s="261"/>
      <c r="U159" s="235"/>
      <c r="V159" s="235"/>
      <c r="W159" s="235"/>
      <c r="X159" s="235"/>
      <c r="Y159" s="235"/>
      <c r="Z159" s="235"/>
      <c r="AA159" s="235"/>
      <c r="AB159" s="235"/>
      <c r="AC159" s="235"/>
      <c r="AD159" s="235"/>
      <c r="AE159" s="235"/>
      <c r="AF159" s="235"/>
      <c r="AG159" s="235"/>
      <c r="AH159" s="235"/>
      <c r="AI159" s="235"/>
      <c r="AJ159" s="235"/>
      <c r="AK159" s="235"/>
      <c r="AL159" s="235"/>
      <c r="AM159" s="235"/>
      <c r="AN159" s="235"/>
      <c r="AO159" s="235"/>
      <c r="AP159" s="235"/>
      <c r="AQ159" s="235"/>
      <c r="AR159" s="235"/>
      <c r="AS159" s="235"/>
      <c r="AT159" s="235"/>
      <c r="AU159" s="235"/>
      <c r="AV159" s="235"/>
      <c r="AW159" s="235"/>
      <c r="AX159" s="235"/>
      <c r="AY159" s="235"/>
      <c r="AZ159" s="235"/>
      <c r="BA159" s="235"/>
      <c r="BB159" s="235"/>
      <c r="BC159" s="235"/>
      <c r="BD159" s="235"/>
      <c r="BE159" s="235"/>
      <c r="BF159" s="235"/>
      <c r="BG159" s="235"/>
      <c r="BH159" s="235"/>
      <c r="BI159" s="235"/>
      <c r="BJ159" s="235"/>
      <c r="BK159" s="235"/>
      <c r="BL159" s="235"/>
      <c r="BM159" s="235"/>
      <c r="BN159" s="235"/>
      <c r="BO159" s="235"/>
      <c r="BP159" s="235"/>
      <c r="BQ159" s="235"/>
      <c r="BR159" s="235"/>
      <c r="BS159" s="235"/>
      <c r="BT159" s="235"/>
      <c r="BU159" s="235"/>
      <c r="BV159" s="235"/>
      <c r="BW159" s="235"/>
      <c r="BX159" s="235"/>
      <c r="BY159" s="235"/>
      <c r="BZ159" s="235"/>
      <c r="CA159" s="235"/>
      <c r="CB159" s="235"/>
      <c r="CC159" s="235"/>
      <c r="CD159" s="235"/>
      <c r="CE159" s="235"/>
      <c r="CF159" s="235"/>
      <c r="CG159" s="235"/>
      <c r="CH159" s="235"/>
      <c r="CI159" s="235"/>
      <c r="CJ159" s="235"/>
      <c r="CK159" s="235"/>
      <c r="CL159" s="235"/>
      <c r="CM159" s="235"/>
      <c r="CN159" s="235"/>
      <c r="CO159" s="235"/>
      <c r="CP159" s="235"/>
      <c r="CQ159" s="235"/>
      <c r="CR159" s="235"/>
      <c r="CS159" s="235"/>
      <c r="CT159" s="235"/>
      <c r="CU159" s="235"/>
      <c r="CV159" s="235"/>
      <c r="CW159" s="235"/>
      <c r="CX159" s="235"/>
      <c r="CY159" s="235"/>
      <c r="CZ159" s="235"/>
      <c r="DA159" s="235"/>
      <c r="DB159" s="235"/>
      <c r="DC159" s="235"/>
      <c r="DD159" s="235"/>
      <c r="DE159" s="235"/>
      <c r="DF159" s="235"/>
      <c r="DG159" s="235"/>
      <c r="DH159" s="235"/>
      <c r="DI159" s="235"/>
      <c r="DJ159" s="235"/>
      <c r="DK159" s="235"/>
      <c r="DL159" s="235"/>
      <c r="DM159" s="235"/>
      <c r="DN159" s="235"/>
      <c r="DO159" s="235"/>
      <c r="DP159" s="235"/>
      <c r="DQ159" s="235"/>
      <c r="DR159" s="235"/>
      <c r="DS159" s="235"/>
      <c r="DT159" s="235"/>
      <c r="DU159" s="235"/>
      <c r="DV159" s="235"/>
      <c r="DW159" s="235"/>
      <c r="DX159" s="235"/>
      <c r="DY159" s="235"/>
      <c r="DZ159" s="235"/>
      <c r="EA159" s="235"/>
      <c r="EB159" s="235"/>
      <c r="EC159" s="235"/>
      <c r="ED159" s="235"/>
      <c r="EE159" s="235"/>
      <c r="EF159" s="235"/>
      <c r="EG159" s="235"/>
      <c r="EH159" s="235"/>
      <c r="EI159" s="235"/>
      <c r="EJ159" s="235"/>
      <c r="EK159" s="235"/>
      <c r="EL159" s="235"/>
      <c r="EM159" s="235"/>
      <c r="EN159" s="235"/>
      <c r="EO159" s="235"/>
      <c r="EP159" s="235"/>
      <c r="EQ159" s="235"/>
      <c r="ER159" s="235"/>
      <c r="ES159" s="235"/>
      <c r="ET159" s="235"/>
      <c r="EU159" s="235"/>
      <c r="EV159" s="235"/>
      <c r="EW159" s="235"/>
      <c r="EX159" s="235"/>
      <c r="EY159" s="235"/>
      <c r="EZ159" s="235"/>
      <c r="FA159" s="235"/>
      <c r="FB159" s="235"/>
      <c r="FC159" s="235"/>
      <c r="FD159" s="235"/>
      <c r="FE159" s="116"/>
      <c r="FF159" s="116"/>
      <c r="FG159" s="47"/>
      <c r="FH159" s="47"/>
      <c r="FI159" s="47"/>
      <c r="FJ159" s="47"/>
      <c r="FK159" s="47"/>
      <c r="FL159" s="47"/>
      <c r="FM159" s="47"/>
      <c r="FN159" s="47"/>
      <c r="FO159" s="47"/>
      <c r="FP159" s="47"/>
      <c r="FQ159" s="47"/>
      <c r="FR159" s="47"/>
      <c r="FS159" s="47"/>
      <c r="FT159" s="47"/>
      <c r="FU159" s="47"/>
      <c r="FV159" s="47"/>
      <c r="FW159" s="47"/>
      <c r="FX159" s="47"/>
      <c r="FY159" s="47"/>
      <c r="FZ159" s="48"/>
      <c r="GA159" s="48"/>
      <c r="GB159" s="48"/>
      <c r="GC159" s="48"/>
      <c r="GD159" s="48"/>
      <c r="GE159" s="48"/>
      <c r="GF159" s="48"/>
      <c r="GG159" s="48"/>
      <c r="GH159" s="48"/>
      <c r="GI159" s="53"/>
      <c r="GJ159" s="53"/>
      <c r="GK159" s="53"/>
      <c r="GL159" s="53"/>
      <c r="GM159" s="53"/>
      <c r="GN159" s="53"/>
      <c r="GO159" s="53"/>
      <c r="GP159" s="53"/>
      <c r="GQ159" s="53"/>
      <c r="GR159" s="53"/>
      <c r="GS159" s="53"/>
      <c r="GT159" s="53"/>
      <c r="GU159" s="53"/>
      <c r="GV159" s="53"/>
      <c r="GW159" s="53"/>
      <c r="GX159" s="53"/>
      <c r="GY159" s="53"/>
      <c r="GZ159" s="6"/>
      <c r="HA159" s="6"/>
      <c r="HB159" s="6"/>
    </row>
    <row r="160" spans="2:210" s="1" customFormat="1" x14ac:dyDescent="0.75">
      <c r="B160" s="33"/>
      <c r="C160" s="33"/>
      <c r="D160" s="261"/>
      <c r="E160" s="261"/>
      <c r="F160" s="261"/>
      <c r="G160" s="261"/>
      <c r="H160" s="261"/>
      <c r="I160" s="261"/>
      <c r="J160" s="261"/>
      <c r="K160" s="261"/>
      <c r="L160" s="261"/>
      <c r="M160" s="261"/>
      <c r="N160" s="261"/>
      <c r="O160" s="261"/>
      <c r="P160" s="261"/>
      <c r="Q160" s="261"/>
      <c r="R160" s="261"/>
      <c r="S160" s="261"/>
      <c r="T160" s="261"/>
      <c r="U160" s="235"/>
      <c r="V160" s="235"/>
      <c r="W160" s="235"/>
      <c r="X160" s="235"/>
      <c r="Y160" s="235"/>
      <c r="Z160" s="235"/>
      <c r="AA160" s="235"/>
      <c r="AB160" s="235"/>
      <c r="AC160" s="235"/>
      <c r="AD160" s="235"/>
      <c r="AE160" s="235"/>
      <c r="AF160" s="235"/>
      <c r="AG160" s="235"/>
      <c r="AH160" s="235"/>
      <c r="AI160" s="235"/>
      <c r="AJ160" s="235"/>
      <c r="AK160" s="235"/>
      <c r="AL160" s="235"/>
      <c r="AM160" s="235"/>
      <c r="AN160" s="235"/>
      <c r="AO160" s="235"/>
      <c r="AP160" s="235"/>
      <c r="AQ160" s="235"/>
      <c r="AR160" s="235"/>
      <c r="AS160" s="235"/>
      <c r="AT160" s="235"/>
      <c r="AU160" s="235"/>
      <c r="AV160" s="235"/>
      <c r="AW160" s="235"/>
      <c r="AX160" s="235"/>
      <c r="AY160" s="235"/>
      <c r="AZ160" s="235"/>
      <c r="BA160" s="235"/>
      <c r="BB160" s="235"/>
      <c r="BC160" s="235"/>
      <c r="BD160" s="235"/>
      <c r="BE160" s="235"/>
      <c r="BF160" s="235"/>
      <c r="BG160" s="235"/>
      <c r="BH160" s="235"/>
      <c r="BI160" s="235"/>
      <c r="BJ160" s="235"/>
      <c r="BK160" s="235"/>
      <c r="BL160" s="235"/>
      <c r="BM160" s="235"/>
      <c r="BN160" s="235"/>
      <c r="BO160" s="235"/>
      <c r="BP160" s="235"/>
      <c r="BQ160" s="235"/>
      <c r="BR160" s="235"/>
      <c r="BS160" s="235"/>
      <c r="BT160" s="235"/>
      <c r="BU160" s="235"/>
      <c r="BV160" s="235"/>
      <c r="BW160" s="235"/>
      <c r="BX160" s="235"/>
      <c r="BY160" s="235"/>
      <c r="BZ160" s="235"/>
      <c r="CA160" s="235"/>
      <c r="CB160" s="235"/>
      <c r="CC160" s="235"/>
      <c r="CD160" s="235"/>
      <c r="CE160" s="235"/>
      <c r="CF160" s="235"/>
      <c r="CG160" s="235"/>
      <c r="CH160" s="235"/>
      <c r="CI160" s="235"/>
      <c r="CJ160" s="235"/>
      <c r="CK160" s="235"/>
      <c r="CL160" s="235"/>
      <c r="CM160" s="235"/>
      <c r="CN160" s="235"/>
      <c r="CO160" s="235"/>
      <c r="CP160" s="235"/>
      <c r="CQ160" s="235"/>
      <c r="CR160" s="235"/>
      <c r="CS160" s="235"/>
      <c r="CT160" s="235"/>
      <c r="CU160" s="235"/>
      <c r="CV160" s="235"/>
      <c r="CW160" s="235"/>
      <c r="CX160" s="235"/>
      <c r="CY160" s="235"/>
      <c r="CZ160" s="235"/>
      <c r="DA160" s="235"/>
      <c r="DB160" s="235"/>
      <c r="DC160" s="235"/>
      <c r="DD160" s="235"/>
      <c r="DE160" s="235"/>
      <c r="DF160" s="235"/>
      <c r="DG160" s="235"/>
      <c r="DH160" s="235"/>
      <c r="DI160" s="235"/>
      <c r="DJ160" s="235"/>
      <c r="DK160" s="235"/>
      <c r="DL160" s="235"/>
      <c r="DM160" s="235"/>
      <c r="DN160" s="235"/>
      <c r="DO160" s="235"/>
      <c r="DP160" s="235"/>
      <c r="DQ160" s="235"/>
      <c r="DR160" s="235"/>
      <c r="DS160" s="235"/>
      <c r="DT160" s="235"/>
      <c r="DU160" s="235"/>
      <c r="DV160" s="235"/>
      <c r="DW160" s="235"/>
      <c r="DX160" s="235"/>
      <c r="DY160" s="235"/>
      <c r="DZ160" s="235"/>
      <c r="EA160" s="235"/>
      <c r="EB160" s="235"/>
      <c r="EC160" s="235"/>
      <c r="ED160" s="235"/>
      <c r="EE160" s="235"/>
      <c r="EF160" s="235"/>
      <c r="EG160" s="235"/>
      <c r="EH160" s="235"/>
      <c r="EI160" s="235"/>
      <c r="EJ160" s="235"/>
      <c r="EK160" s="235"/>
      <c r="EL160" s="235"/>
      <c r="EM160" s="235"/>
      <c r="EN160" s="235"/>
      <c r="EO160" s="235"/>
      <c r="EP160" s="235"/>
      <c r="EQ160" s="235"/>
      <c r="ER160" s="235"/>
      <c r="ES160" s="235"/>
      <c r="ET160" s="235"/>
      <c r="EU160" s="235"/>
      <c r="EV160" s="235"/>
      <c r="EW160" s="235"/>
      <c r="EX160" s="235"/>
      <c r="EY160" s="235"/>
      <c r="EZ160" s="235"/>
      <c r="FA160" s="235"/>
      <c r="FB160" s="235"/>
      <c r="FC160" s="235"/>
      <c r="FD160" s="235"/>
      <c r="FE160" s="116"/>
      <c r="FF160" s="116"/>
      <c r="FG160" s="47"/>
      <c r="FH160" s="47"/>
      <c r="FI160" s="47"/>
      <c r="FJ160" s="47"/>
      <c r="FK160" s="47"/>
      <c r="FL160" s="47"/>
      <c r="FM160" s="47"/>
      <c r="FN160" s="47"/>
      <c r="FO160" s="47"/>
      <c r="FP160" s="47"/>
      <c r="FQ160" s="47"/>
      <c r="FR160" s="47"/>
      <c r="FS160" s="47"/>
      <c r="FT160" s="47"/>
      <c r="FU160" s="47"/>
      <c r="FV160" s="47"/>
      <c r="FW160" s="47"/>
      <c r="FX160" s="47"/>
      <c r="FY160" s="47"/>
      <c r="FZ160" s="48"/>
      <c r="GA160" s="48"/>
      <c r="GB160" s="48"/>
      <c r="GC160" s="48"/>
      <c r="GD160" s="48"/>
      <c r="GE160" s="48"/>
      <c r="GF160" s="48"/>
      <c r="GG160" s="48"/>
      <c r="GH160" s="48"/>
      <c r="GI160" s="53"/>
      <c r="GJ160" s="53"/>
      <c r="GK160" s="53"/>
      <c r="GL160" s="53"/>
      <c r="GM160" s="53"/>
      <c r="GN160" s="53"/>
      <c r="GO160" s="53"/>
      <c r="GP160" s="53"/>
      <c r="GQ160" s="53"/>
      <c r="GR160" s="53"/>
      <c r="GS160" s="53"/>
      <c r="GT160" s="53"/>
      <c r="GU160" s="53"/>
      <c r="GV160" s="53"/>
      <c r="GW160" s="53"/>
      <c r="GX160" s="53"/>
      <c r="GY160" s="53"/>
      <c r="GZ160" s="6"/>
      <c r="HA160" s="6"/>
      <c r="HB160" s="6"/>
    </row>
    <row r="161" spans="2:210" s="1" customFormat="1" x14ac:dyDescent="0.75">
      <c r="B161" s="33"/>
      <c r="C161" s="33"/>
      <c r="D161" s="261"/>
      <c r="E161" s="261"/>
      <c r="F161" s="261"/>
      <c r="G161" s="261"/>
      <c r="H161" s="261"/>
      <c r="I161" s="261"/>
      <c r="J161" s="261"/>
      <c r="K161" s="261"/>
      <c r="L161" s="261"/>
      <c r="M161" s="261"/>
      <c r="N161" s="261"/>
      <c r="O161" s="261"/>
      <c r="P161" s="261"/>
      <c r="Q161" s="261"/>
      <c r="R161" s="261"/>
      <c r="S161" s="261"/>
      <c r="T161" s="261"/>
      <c r="U161" s="235"/>
      <c r="V161" s="235"/>
      <c r="W161" s="235"/>
      <c r="X161" s="235"/>
      <c r="Y161" s="235"/>
      <c r="Z161" s="235"/>
      <c r="AA161" s="235"/>
      <c r="AB161" s="235"/>
      <c r="AC161" s="235"/>
      <c r="AD161" s="235"/>
      <c r="AE161" s="235"/>
      <c r="AF161" s="235"/>
      <c r="AG161" s="235"/>
      <c r="AH161" s="235"/>
      <c r="AI161" s="235"/>
      <c r="AJ161" s="235"/>
      <c r="AK161" s="235"/>
      <c r="AL161" s="235"/>
      <c r="AM161" s="235"/>
      <c r="AN161" s="235"/>
      <c r="AO161" s="235"/>
      <c r="AP161" s="235"/>
      <c r="AQ161" s="235"/>
      <c r="AR161" s="235"/>
      <c r="AS161" s="235"/>
      <c r="AT161" s="235"/>
      <c r="AU161" s="235"/>
      <c r="AV161" s="235"/>
      <c r="AW161" s="235"/>
      <c r="AX161" s="235"/>
      <c r="AY161" s="235"/>
      <c r="AZ161" s="235"/>
      <c r="BA161" s="235"/>
      <c r="BB161" s="235"/>
      <c r="BC161" s="235"/>
      <c r="BD161" s="235"/>
      <c r="BE161" s="235"/>
      <c r="BF161" s="235"/>
      <c r="BG161" s="235"/>
      <c r="BH161" s="235"/>
      <c r="BI161" s="235"/>
      <c r="BJ161" s="235"/>
      <c r="BK161" s="235"/>
      <c r="BL161" s="235"/>
      <c r="BM161" s="235"/>
      <c r="BN161" s="235"/>
      <c r="BO161" s="235"/>
      <c r="BP161" s="235"/>
      <c r="BQ161" s="235"/>
      <c r="BR161" s="235"/>
      <c r="BS161" s="235"/>
      <c r="BT161" s="235"/>
      <c r="BU161" s="235"/>
      <c r="BV161" s="235"/>
      <c r="BW161" s="235"/>
      <c r="BX161" s="235"/>
      <c r="BY161" s="235"/>
      <c r="BZ161" s="235"/>
      <c r="CA161" s="235"/>
      <c r="CB161" s="235"/>
      <c r="CC161" s="235"/>
      <c r="CD161" s="235"/>
      <c r="CE161" s="235"/>
      <c r="CF161" s="235"/>
      <c r="CG161" s="235"/>
      <c r="CH161" s="235"/>
      <c r="CI161" s="235"/>
      <c r="CJ161" s="235"/>
      <c r="CK161" s="235"/>
      <c r="CL161" s="235"/>
      <c r="CM161" s="235"/>
      <c r="CN161" s="235"/>
      <c r="CO161" s="235"/>
      <c r="CP161" s="235"/>
      <c r="CQ161" s="235"/>
      <c r="CR161" s="235"/>
      <c r="CS161" s="235"/>
      <c r="CT161" s="235"/>
      <c r="CU161" s="235"/>
      <c r="CV161" s="235"/>
      <c r="CW161" s="235"/>
      <c r="CX161" s="235"/>
      <c r="CY161" s="235"/>
      <c r="CZ161" s="235"/>
      <c r="DA161" s="235"/>
      <c r="DB161" s="235"/>
      <c r="DC161" s="235"/>
      <c r="DD161" s="235"/>
      <c r="DE161" s="235"/>
      <c r="DF161" s="235"/>
      <c r="DG161" s="235"/>
      <c r="DH161" s="235"/>
      <c r="DI161" s="235"/>
      <c r="DJ161" s="235"/>
      <c r="DK161" s="235"/>
      <c r="DL161" s="235"/>
      <c r="DM161" s="235"/>
      <c r="DN161" s="235"/>
      <c r="DO161" s="235"/>
      <c r="DP161" s="235"/>
      <c r="DQ161" s="235"/>
      <c r="DR161" s="235"/>
      <c r="DS161" s="235"/>
      <c r="DT161" s="235"/>
      <c r="DU161" s="235"/>
      <c r="DV161" s="235"/>
      <c r="DW161" s="235"/>
      <c r="DX161" s="235"/>
      <c r="DY161" s="235"/>
      <c r="DZ161" s="235"/>
      <c r="EA161" s="235"/>
      <c r="EB161" s="235"/>
      <c r="EC161" s="235"/>
      <c r="ED161" s="235"/>
      <c r="EE161" s="235"/>
      <c r="EF161" s="235"/>
      <c r="EG161" s="235"/>
      <c r="EH161" s="235"/>
      <c r="EI161" s="235"/>
      <c r="EJ161" s="235"/>
      <c r="EK161" s="235"/>
      <c r="EL161" s="235"/>
      <c r="EM161" s="235"/>
      <c r="EN161" s="235"/>
      <c r="EO161" s="235"/>
      <c r="EP161" s="235"/>
      <c r="EQ161" s="235"/>
      <c r="ER161" s="235"/>
      <c r="ES161" s="235"/>
      <c r="ET161" s="235"/>
      <c r="EU161" s="235"/>
      <c r="EV161" s="235"/>
      <c r="EW161" s="235"/>
      <c r="EX161" s="235"/>
      <c r="EY161" s="235"/>
      <c r="EZ161" s="235"/>
      <c r="FA161" s="235"/>
      <c r="FB161" s="235"/>
      <c r="FC161" s="235"/>
      <c r="FD161" s="235"/>
      <c r="FE161" s="116"/>
      <c r="FF161" s="116"/>
      <c r="FG161" s="47"/>
      <c r="FH161" s="47"/>
      <c r="FI161" s="47"/>
      <c r="FJ161" s="47"/>
      <c r="FK161" s="47"/>
      <c r="FL161" s="47"/>
      <c r="FM161" s="47"/>
      <c r="FN161" s="47"/>
      <c r="FO161" s="47"/>
      <c r="FP161" s="47"/>
      <c r="FQ161" s="47"/>
      <c r="FR161" s="47"/>
      <c r="FS161" s="47"/>
      <c r="FT161" s="47"/>
      <c r="FU161" s="47"/>
      <c r="FV161" s="47"/>
      <c r="FW161" s="47"/>
      <c r="FX161" s="47"/>
      <c r="FY161" s="47"/>
      <c r="FZ161" s="48"/>
      <c r="GA161" s="48"/>
      <c r="GB161" s="48"/>
      <c r="GC161" s="48"/>
      <c r="GD161" s="48"/>
      <c r="GE161" s="48"/>
      <c r="GF161" s="48"/>
      <c r="GG161" s="48"/>
      <c r="GH161" s="48"/>
      <c r="GI161" s="53"/>
      <c r="GJ161" s="53"/>
      <c r="GK161" s="53"/>
      <c r="GL161" s="53"/>
      <c r="GM161" s="53"/>
      <c r="GN161" s="53"/>
      <c r="GO161" s="53"/>
      <c r="GP161" s="53"/>
      <c r="GQ161" s="53"/>
      <c r="GR161" s="53"/>
      <c r="GS161" s="53"/>
      <c r="GT161" s="53"/>
      <c r="GU161" s="53"/>
      <c r="GV161" s="53"/>
      <c r="GW161" s="53"/>
      <c r="GX161" s="53"/>
      <c r="GY161" s="53"/>
      <c r="GZ161" s="6"/>
      <c r="HA161" s="6"/>
      <c r="HB161" s="6"/>
    </row>
    <row r="162" spans="2:210" s="1" customFormat="1" x14ac:dyDescent="0.75">
      <c r="B162" s="33"/>
      <c r="C162" s="33"/>
      <c r="D162" s="261"/>
      <c r="E162" s="261"/>
      <c r="F162" s="261"/>
      <c r="G162" s="261"/>
      <c r="H162" s="261"/>
      <c r="I162" s="261"/>
      <c r="J162" s="261"/>
      <c r="K162" s="261"/>
      <c r="L162" s="261"/>
      <c r="M162" s="261"/>
      <c r="N162" s="261"/>
      <c r="O162" s="261"/>
      <c r="P162" s="261"/>
      <c r="Q162" s="261"/>
      <c r="R162" s="261"/>
      <c r="S162" s="261"/>
      <c r="T162" s="261"/>
      <c r="U162" s="235"/>
      <c r="V162" s="235"/>
      <c r="W162" s="235"/>
      <c r="X162" s="235"/>
      <c r="Y162" s="235"/>
      <c r="Z162" s="235"/>
      <c r="AA162" s="235"/>
      <c r="AB162" s="235"/>
      <c r="AC162" s="235"/>
      <c r="AD162" s="235"/>
      <c r="AE162" s="235"/>
      <c r="AF162" s="235"/>
      <c r="AG162" s="235"/>
      <c r="AH162" s="235"/>
      <c r="AI162" s="235"/>
      <c r="AJ162" s="235"/>
      <c r="AK162" s="235"/>
      <c r="AL162" s="235"/>
      <c r="AM162" s="235"/>
      <c r="AN162" s="235"/>
      <c r="AO162" s="235"/>
      <c r="AP162" s="235"/>
      <c r="AQ162" s="235"/>
      <c r="AR162" s="235"/>
      <c r="AS162" s="235"/>
      <c r="AT162" s="235"/>
      <c r="AU162" s="235"/>
      <c r="AV162" s="235"/>
      <c r="AW162" s="235"/>
      <c r="AX162" s="235"/>
      <c r="AY162" s="235"/>
      <c r="AZ162" s="235"/>
      <c r="BA162" s="235"/>
      <c r="BB162" s="235"/>
      <c r="BC162" s="235"/>
      <c r="BD162" s="235"/>
      <c r="BE162" s="235"/>
      <c r="BF162" s="235"/>
      <c r="BG162" s="235"/>
      <c r="BH162" s="235"/>
      <c r="BI162" s="235"/>
      <c r="BJ162" s="235"/>
      <c r="BK162" s="235"/>
      <c r="BL162" s="235"/>
      <c r="BM162" s="235"/>
      <c r="BN162" s="235"/>
      <c r="BO162" s="235"/>
      <c r="BP162" s="235"/>
      <c r="BQ162" s="235"/>
      <c r="BR162" s="235"/>
      <c r="BS162" s="235"/>
      <c r="BT162" s="235"/>
      <c r="BU162" s="235"/>
      <c r="BV162" s="235"/>
      <c r="BW162" s="235"/>
      <c r="BX162" s="235"/>
      <c r="BY162" s="235"/>
      <c r="BZ162" s="235"/>
      <c r="CA162" s="235"/>
      <c r="CB162" s="235"/>
      <c r="CC162" s="235"/>
      <c r="CD162" s="235"/>
      <c r="CE162" s="235"/>
      <c r="CF162" s="235"/>
      <c r="CG162" s="235"/>
      <c r="CH162" s="235"/>
      <c r="CI162" s="235"/>
      <c r="CJ162" s="235"/>
      <c r="CK162" s="235"/>
      <c r="CL162" s="235"/>
      <c r="CM162" s="235"/>
      <c r="CN162" s="235"/>
      <c r="CO162" s="235"/>
      <c r="CP162" s="235"/>
      <c r="CQ162" s="235"/>
      <c r="CR162" s="235"/>
      <c r="CS162" s="235"/>
      <c r="CT162" s="235"/>
      <c r="CU162" s="235"/>
      <c r="CV162" s="235"/>
      <c r="CW162" s="235"/>
      <c r="CX162" s="235"/>
      <c r="CY162" s="235"/>
      <c r="CZ162" s="235"/>
      <c r="DA162" s="235"/>
      <c r="DB162" s="235"/>
      <c r="DC162" s="235"/>
      <c r="DD162" s="235"/>
      <c r="DE162" s="235"/>
      <c r="DF162" s="235"/>
      <c r="DG162" s="235"/>
      <c r="DH162" s="235"/>
      <c r="DI162" s="235"/>
      <c r="DJ162" s="235"/>
      <c r="DK162" s="235"/>
      <c r="DL162" s="235"/>
      <c r="DM162" s="235"/>
      <c r="DN162" s="235"/>
      <c r="DO162" s="235"/>
      <c r="DP162" s="235"/>
      <c r="DQ162" s="235"/>
      <c r="DR162" s="235"/>
      <c r="DS162" s="235"/>
      <c r="DT162" s="235"/>
      <c r="DU162" s="235"/>
      <c r="DV162" s="235"/>
      <c r="DW162" s="235"/>
      <c r="DX162" s="235"/>
      <c r="DY162" s="235"/>
      <c r="DZ162" s="235"/>
      <c r="EA162" s="235"/>
      <c r="EB162" s="235"/>
      <c r="EC162" s="235"/>
      <c r="ED162" s="235"/>
      <c r="EE162" s="235"/>
      <c r="EF162" s="235"/>
      <c r="EG162" s="235"/>
      <c r="EH162" s="235"/>
      <c r="EI162" s="235"/>
      <c r="EJ162" s="235"/>
      <c r="EK162" s="235"/>
      <c r="EL162" s="235"/>
      <c r="EM162" s="235"/>
      <c r="EN162" s="235"/>
      <c r="EO162" s="235"/>
      <c r="EP162" s="235"/>
      <c r="EQ162" s="235"/>
      <c r="ER162" s="235"/>
      <c r="ES162" s="235"/>
      <c r="ET162" s="235"/>
      <c r="EU162" s="235"/>
      <c r="EV162" s="235"/>
      <c r="EW162" s="235"/>
      <c r="EX162" s="235"/>
      <c r="EY162" s="235"/>
      <c r="EZ162" s="235"/>
      <c r="FA162" s="235"/>
      <c r="FB162" s="235"/>
      <c r="FC162" s="235"/>
      <c r="FD162" s="235"/>
      <c r="FE162" s="116"/>
      <c r="FF162" s="116"/>
      <c r="FG162" s="47"/>
      <c r="FH162" s="47"/>
      <c r="FI162" s="47"/>
      <c r="FJ162" s="47"/>
      <c r="FK162" s="47"/>
      <c r="FL162" s="47"/>
      <c r="FM162" s="47"/>
      <c r="FN162" s="47"/>
      <c r="FO162" s="47"/>
      <c r="FP162" s="47"/>
      <c r="FQ162" s="47"/>
      <c r="FR162" s="47"/>
      <c r="FS162" s="47"/>
      <c r="FT162" s="47"/>
      <c r="FU162" s="47"/>
      <c r="FV162" s="47"/>
      <c r="FW162" s="47"/>
      <c r="FX162" s="47"/>
      <c r="FY162" s="47"/>
      <c r="FZ162" s="48"/>
      <c r="GA162" s="48"/>
      <c r="GB162" s="48"/>
      <c r="GC162" s="48"/>
      <c r="GD162" s="48"/>
      <c r="GE162" s="48"/>
      <c r="GF162" s="48"/>
      <c r="GG162" s="48"/>
      <c r="GH162" s="48"/>
      <c r="GI162" s="53"/>
      <c r="GJ162" s="53"/>
      <c r="GK162" s="53"/>
      <c r="GL162" s="53"/>
      <c r="GM162" s="53"/>
      <c r="GN162" s="53"/>
      <c r="GO162" s="53"/>
      <c r="GP162" s="53"/>
      <c r="GQ162" s="53"/>
      <c r="GR162" s="53"/>
      <c r="GS162" s="53"/>
      <c r="GT162" s="53"/>
      <c r="GU162" s="53"/>
      <c r="GV162" s="53"/>
      <c r="GW162" s="53"/>
      <c r="GX162" s="53"/>
      <c r="GY162" s="53"/>
      <c r="GZ162" s="6"/>
      <c r="HA162" s="6"/>
      <c r="HB162" s="6"/>
    </row>
    <row r="163" spans="2:210" s="1" customFormat="1" x14ac:dyDescent="0.75">
      <c r="B163" s="33"/>
      <c r="C163" s="33"/>
      <c r="D163" s="261"/>
      <c r="E163" s="261"/>
      <c r="F163" s="261"/>
      <c r="G163" s="261"/>
      <c r="H163" s="261"/>
      <c r="I163" s="261"/>
      <c r="J163" s="261"/>
      <c r="K163" s="261"/>
      <c r="L163" s="261"/>
      <c r="M163" s="261"/>
      <c r="N163" s="261"/>
      <c r="O163" s="261"/>
      <c r="P163" s="261"/>
      <c r="Q163" s="261"/>
      <c r="R163" s="261"/>
      <c r="S163" s="261"/>
      <c r="T163" s="261"/>
      <c r="U163" s="235"/>
      <c r="V163" s="235"/>
      <c r="W163" s="235"/>
      <c r="X163" s="235"/>
      <c r="Y163" s="235"/>
      <c r="Z163" s="235"/>
      <c r="AA163" s="235"/>
      <c r="AB163" s="235"/>
      <c r="AC163" s="235"/>
      <c r="AD163" s="235"/>
      <c r="AE163" s="235"/>
      <c r="AF163" s="235"/>
      <c r="AG163" s="235"/>
      <c r="AH163" s="235"/>
      <c r="AI163" s="235"/>
      <c r="AJ163" s="235"/>
      <c r="AK163" s="235"/>
      <c r="AL163" s="235"/>
      <c r="AM163" s="235"/>
      <c r="AN163" s="235"/>
      <c r="AO163" s="235"/>
      <c r="AP163" s="235"/>
      <c r="AQ163" s="235"/>
      <c r="AR163" s="235"/>
      <c r="AS163" s="235"/>
      <c r="AT163" s="235"/>
      <c r="AU163" s="235"/>
      <c r="AV163" s="235"/>
      <c r="AW163" s="235"/>
      <c r="AX163" s="235"/>
      <c r="AY163" s="235"/>
      <c r="AZ163" s="235"/>
      <c r="BA163" s="235"/>
      <c r="BB163" s="235"/>
      <c r="BC163" s="235"/>
      <c r="BD163" s="235"/>
      <c r="BE163" s="235"/>
      <c r="BF163" s="235"/>
      <c r="BG163" s="235"/>
      <c r="BH163" s="235"/>
      <c r="BI163" s="235"/>
      <c r="BJ163" s="235"/>
      <c r="BK163" s="235"/>
      <c r="BL163" s="235"/>
      <c r="BM163" s="235"/>
      <c r="BN163" s="235"/>
      <c r="BO163" s="235"/>
      <c r="BP163" s="235"/>
      <c r="BQ163" s="235"/>
      <c r="BR163" s="235"/>
      <c r="BS163" s="235"/>
      <c r="BT163" s="235"/>
      <c r="BU163" s="235"/>
      <c r="BV163" s="235"/>
      <c r="BW163" s="235"/>
      <c r="BX163" s="235"/>
      <c r="BY163" s="235"/>
      <c r="BZ163" s="235"/>
      <c r="CA163" s="235"/>
      <c r="CB163" s="235"/>
      <c r="CC163" s="235"/>
      <c r="CD163" s="235"/>
      <c r="CE163" s="235"/>
      <c r="CF163" s="235"/>
      <c r="CG163" s="235"/>
      <c r="CH163" s="235"/>
      <c r="CI163" s="235"/>
      <c r="CJ163" s="235"/>
      <c r="CK163" s="235"/>
      <c r="CL163" s="235"/>
      <c r="CM163" s="235"/>
      <c r="CN163" s="235"/>
      <c r="CO163" s="235"/>
      <c r="CP163" s="235"/>
      <c r="CQ163" s="235"/>
      <c r="CR163" s="235"/>
      <c r="CS163" s="235"/>
      <c r="CT163" s="235"/>
      <c r="CU163" s="235"/>
      <c r="CV163" s="235"/>
      <c r="CW163" s="235"/>
      <c r="CX163" s="235"/>
      <c r="CY163" s="235"/>
      <c r="CZ163" s="235"/>
      <c r="DA163" s="235"/>
      <c r="DB163" s="235"/>
      <c r="DC163" s="235"/>
      <c r="DD163" s="235"/>
      <c r="DE163" s="235"/>
      <c r="DF163" s="235"/>
      <c r="DG163" s="235"/>
      <c r="DH163" s="235"/>
      <c r="DI163" s="235"/>
      <c r="DJ163" s="235"/>
      <c r="DK163" s="235"/>
      <c r="DL163" s="235"/>
      <c r="DM163" s="235"/>
      <c r="DN163" s="235"/>
      <c r="DO163" s="235"/>
      <c r="DP163" s="235"/>
      <c r="DQ163" s="235"/>
      <c r="DR163" s="235"/>
      <c r="DS163" s="235"/>
      <c r="DT163" s="235"/>
      <c r="DU163" s="235"/>
      <c r="DV163" s="235"/>
      <c r="DW163" s="235"/>
      <c r="DX163" s="235"/>
      <c r="DY163" s="235"/>
      <c r="DZ163" s="235"/>
      <c r="EA163" s="235"/>
      <c r="EB163" s="235"/>
      <c r="EC163" s="235"/>
      <c r="ED163" s="235"/>
      <c r="EE163" s="235"/>
      <c r="EF163" s="235"/>
      <c r="EG163" s="235"/>
      <c r="EH163" s="235"/>
      <c r="EI163" s="235"/>
      <c r="EJ163" s="235"/>
      <c r="EK163" s="235"/>
      <c r="EL163" s="235"/>
      <c r="EM163" s="235"/>
      <c r="EN163" s="235"/>
      <c r="EO163" s="235"/>
      <c r="EP163" s="235"/>
      <c r="EQ163" s="235"/>
      <c r="ER163" s="235"/>
      <c r="ES163" s="235"/>
      <c r="ET163" s="235"/>
      <c r="EU163" s="235"/>
      <c r="EV163" s="235"/>
      <c r="EW163" s="235"/>
      <c r="EX163" s="235"/>
      <c r="EY163" s="235"/>
      <c r="EZ163" s="235"/>
      <c r="FA163" s="235"/>
      <c r="FB163" s="235"/>
      <c r="FC163" s="235"/>
      <c r="FD163" s="235"/>
      <c r="FE163" s="116"/>
      <c r="FF163" s="116"/>
      <c r="FG163" s="47"/>
      <c r="FH163" s="47"/>
      <c r="FI163" s="47"/>
      <c r="FJ163" s="47"/>
      <c r="FK163" s="47"/>
      <c r="FL163" s="47"/>
      <c r="FM163" s="47"/>
      <c r="FN163" s="47"/>
      <c r="FO163" s="47"/>
      <c r="FP163" s="47"/>
      <c r="FQ163" s="47"/>
      <c r="FR163" s="47"/>
      <c r="FS163" s="47"/>
      <c r="FT163" s="47"/>
      <c r="FU163" s="47"/>
      <c r="FV163" s="47"/>
      <c r="FW163" s="47"/>
      <c r="FX163" s="47"/>
      <c r="FY163" s="47"/>
      <c r="FZ163" s="48"/>
      <c r="GA163" s="48"/>
      <c r="GB163" s="48"/>
      <c r="GC163" s="48"/>
      <c r="GD163" s="48"/>
      <c r="GE163" s="48"/>
      <c r="GF163" s="48"/>
      <c r="GG163" s="48"/>
      <c r="GH163" s="48"/>
      <c r="GI163" s="53"/>
      <c r="GJ163" s="53"/>
      <c r="GK163" s="53"/>
      <c r="GL163" s="53"/>
      <c r="GM163" s="53"/>
      <c r="GN163" s="53"/>
      <c r="GO163" s="53"/>
      <c r="GP163" s="53"/>
      <c r="GQ163" s="53"/>
      <c r="GR163" s="53"/>
      <c r="GS163" s="53"/>
      <c r="GT163" s="53"/>
      <c r="GU163" s="53"/>
      <c r="GV163" s="53"/>
      <c r="GW163" s="53"/>
      <c r="GX163" s="53"/>
      <c r="GY163" s="53"/>
      <c r="GZ163" s="6"/>
      <c r="HA163" s="6"/>
      <c r="HB163" s="6"/>
    </row>
    <row r="164" spans="2:210" s="1" customFormat="1" x14ac:dyDescent="0.75">
      <c r="B164" s="33"/>
      <c r="C164" s="33"/>
      <c r="D164" s="261"/>
      <c r="E164" s="261"/>
      <c r="F164" s="261"/>
      <c r="G164" s="261"/>
      <c r="H164" s="261"/>
      <c r="I164" s="261"/>
      <c r="J164" s="261"/>
      <c r="K164" s="261"/>
      <c r="L164" s="261"/>
      <c r="M164" s="261"/>
      <c r="N164" s="261"/>
      <c r="O164" s="261"/>
      <c r="P164" s="261"/>
      <c r="Q164" s="261"/>
      <c r="R164" s="261"/>
      <c r="S164" s="261"/>
      <c r="T164" s="261"/>
      <c r="U164" s="235"/>
      <c r="V164" s="235"/>
      <c r="W164" s="235"/>
      <c r="X164" s="235"/>
      <c r="Y164" s="235"/>
      <c r="Z164" s="235"/>
      <c r="AA164" s="235"/>
      <c r="AB164" s="235"/>
      <c r="AC164" s="235"/>
      <c r="AD164" s="235"/>
      <c r="AE164" s="235"/>
      <c r="AF164" s="235"/>
      <c r="AG164" s="235"/>
      <c r="AH164" s="235"/>
      <c r="AI164" s="235"/>
      <c r="AJ164" s="235"/>
      <c r="AK164" s="235"/>
      <c r="AL164" s="235"/>
      <c r="AM164" s="235"/>
      <c r="AN164" s="235"/>
      <c r="AO164" s="235"/>
      <c r="AP164" s="235"/>
      <c r="AQ164" s="235"/>
      <c r="AR164" s="235"/>
      <c r="AS164" s="235"/>
      <c r="AT164" s="235"/>
      <c r="AU164" s="235"/>
      <c r="AV164" s="235"/>
      <c r="AW164" s="235"/>
      <c r="AX164" s="235"/>
      <c r="AY164" s="235"/>
      <c r="AZ164" s="235"/>
      <c r="BA164" s="235"/>
      <c r="BB164" s="235"/>
      <c r="BC164" s="235"/>
      <c r="BD164" s="235"/>
      <c r="BE164" s="235"/>
      <c r="BF164" s="235"/>
      <c r="BG164" s="235"/>
      <c r="BH164" s="235"/>
      <c r="BI164" s="235"/>
      <c r="BJ164" s="235"/>
      <c r="BK164" s="235"/>
      <c r="BL164" s="235"/>
      <c r="BM164" s="235"/>
      <c r="BN164" s="235"/>
      <c r="BO164" s="235"/>
      <c r="BP164" s="235"/>
      <c r="BQ164" s="235"/>
      <c r="BR164" s="235"/>
      <c r="BS164" s="235"/>
      <c r="BT164" s="235"/>
      <c r="BU164" s="235"/>
      <c r="BV164" s="235"/>
      <c r="BW164" s="235"/>
      <c r="BX164" s="235"/>
      <c r="BY164" s="235"/>
      <c r="BZ164" s="235"/>
      <c r="CA164" s="235"/>
      <c r="CB164" s="235"/>
      <c r="CC164" s="235"/>
      <c r="CD164" s="235"/>
      <c r="CE164" s="235"/>
      <c r="CF164" s="235"/>
      <c r="CG164" s="235"/>
      <c r="CH164" s="235"/>
      <c r="CI164" s="235"/>
      <c r="CJ164" s="235"/>
      <c r="CK164" s="235"/>
      <c r="CL164" s="235"/>
      <c r="CM164" s="235"/>
      <c r="CN164" s="235"/>
      <c r="CO164" s="235"/>
      <c r="CP164" s="235"/>
      <c r="CQ164" s="235"/>
      <c r="CR164" s="235"/>
      <c r="CS164" s="235"/>
      <c r="CT164" s="235"/>
      <c r="CU164" s="235"/>
      <c r="CV164" s="235"/>
      <c r="CW164" s="235"/>
      <c r="CX164" s="235"/>
      <c r="CY164" s="235"/>
      <c r="CZ164" s="235"/>
      <c r="DA164" s="235"/>
      <c r="DB164" s="235"/>
      <c r="DC164" s="235"/>
      <c r="DD164" s="235"/>
      <c r="DE164" s="235"/>
      <c r="DF164" s="235"/>
      <c r="DG164" s="235"/>
      <c r="DH164" s="235"/>
      <c r="DI164" s="235"/>
      <c r="DJ164" s="235"/>
      <c r="DK164" s="235"/>
      <c r="DL164" s="235"/>
      <c r="DM164" s="235"/>
      <c r="DN164" s="235"/>
      <c r="DO164" s="235"/>
      <c r="DP164" s="235"/>
      <c r="DQ164" s="235"/>
      <c r="DR164" s="235"/>
      <c r="DS164" s="235"/>
      <c r="DT164" s="235"/>
      <c r="DU164" s="235"/>
      <c r="DV164" s="235"/>
      <c r="DW164" s="235"/>
      <c r="DX164" s="235"/>
      <c r="DY164" s="235"/>
      <c r="DZ164" s="235"/>
      <c r="EA164" s="235"/>
      <c r="EB164" s="235"/>
      <c r="EC164" s="235"/>
      <c r="ED164" s="235"/>
      <c r="EE164" s="235"/>
      <c r="EF164" s="235"/>
      <c r="EG164" s="235"/>
      <c r="EH164" s="235"/>
      <c r="EI164" s="235"/>
      <c r="EJ164" s="235"/>
      <c r="EK164" s="235"/>
      <c r="EL164" s="235"/>
      <c r="EM164" s="235"/>
      <c r="EN164" s="235"/>
      <c r="EO164" s="235"/>
      <c r="EP164" s="235"/>
      <c r="EQ164" s="235"/>
      <c r="ER164" s="235"/>
      <c r="ES164" s="235"/>
      <c r="ET164" s="235"/>
      <c r="EU164" s="235"/>
      <c r="EV164" s="235"/>
      <c r="EW164" s="235"/>
      <c r="EX164" s="235"/>
      <c r="EY164" s="235"/>
      <c r="EZ164" s="235"/>
      <c r="FA164" s="235"/>
      <c r="FB164" s="235"/>
      <c r="FC164" s="235"/>
      <c r="FD164" s="235"/>
      <c r="FE164" s="116"/>
      <c r="FF164" s="116"/>
      <c r="FG164" s="47"/>
      <c r="FH164" s="47"/>
      <c r="FI164" s="47"/>
      <c r="FJ164" s="47"/>
      <c r="FK164" s="47"/>
      <c r="FL164" s="47"/>
      <c r="FM164" s="47"/>
      <c r="FN164" s="47"/>
      <c r="FO164" s="47"/>
      <c r="FP164" s="47"/>
      <c r="FQ164" s="47"/>
      <c r="FR164" s="47"/>
      <c r="FS164" s="47"/>
      <c r="FT164" s="47"/>
      <c r="FU164" s="47"/>
      <c r="FV164" s="47"/>
      <c r="FW164" s="47"/>
      <c r="FX164" s="47"/>
      <c r="FY164" s="47"/>
      <c r="FZ164" s="48"/>
      <c r="GA164" s="48"/>
      <c r="GB164" s="48"/>
      <c r="GC164" s="48"/>
      <c r="GD164" s="48"/>
      <c r="GE164" s="48"/>
      <c r="GF164" s="48"/>
      <c r="GG164" s="48"/>
      <c r="GH164" s="48"/>
      <c r="GI164" s="53"/>
      <c r="GJ164" s="53"/>
      <c r="GK164" s="53"/>
      <c r="GL164" s="53"/>
      <c r="GM164" s="53"/>
      <c r="GN164" s="53"/>
      <c r="GO164" s="53"/>
      <c r="GP164" s="53"/>
      <c r="GQ164" s="53"/>
      <c r="GR164" s="53"/>
      <c r="GS164" s="53"/>
      <c r="GT164" s="53"/>
      <c r="GU164" s="53"/>
      <c r="GV164" s="53"/>
      <c r="GW164" s="53"/>
      <c r="GX164" s="53"/>
      <c r="GY164" s="53"/>
      <c r="GZ164" s="6"/>
      <c r="HA164" s="6"/>
      <c r="HB164" s="6"/>
    </row>
    <row r="165" spans="2:210" s="1" customFormat="1" x14ac:dyDescent="0.75">
      <c r="B165" s="33"/>
      <c r="C165" s="33"/>
      <c r="D165" s="261"/>
      <c r="E165" s="261"/>
      <c r="F165" s="261"/>
      <c r="G165" s="261"/>
      <c r="H165" s="261"/>
      <c r="I165" s="261"/>
      <c r="J165" s="261"/>
      <c r="K165" s="261"/>
      <c r="L165" s="261"/>
      <c r="M165" s="261"/>
      <c r="N165" s="261"/>
      <c r="O165" s="261"/>
      <c r="P165" s="261"/>
      <c r="Q165" s="261"/>
      <c r="R165" s="261"/>
      <c r="S165" s="261"/>
      <c r="T165" s="261"/>
      <c r="U165" s="235"/>
      <c r="V165" s="235"/>
      <c r="W165" s="235"/>
      <c r="X165" s="235"/>
      <c r="Y165" s="235"/>
      <c r="Z165" s="235"/>
      <c r="AA165" s="235"/>
      <c r="AB165" s="235"/>
      <c r="AC165" s="235"/>
      <c r="AD165" s="235"/>
      <c r="AE165" s="235"/>
      <c r="AF165" s="235"/>
      <c r="AG165" s="235"/>
      <c r="AH165" s="235"/>
      <c r="AI165" s="235"/>
      <c r="AJ165" s="235"/>
      <c r="AK165" s="235"/>
      <c r="AL165" s="235"/>
      <c r="AM165" s="235"/>
      <c r="AN165" s="235"/>
      <c r="AO165" s="235"/>
      <c r="AP165" s="235"/>
      <c r="AQ165" s="235"/>
      <c r="AR165" s="235"/>
      <c r="AS165" s="235"/>
      <c r="AT165" s="235"/>
      <c r="AU165" s="235"/>
      <c r="AV165" s="235"/>
      <c r="AW165" s="235"/>
      <c r="AX165" s="235"/>
      <c r="AY165" s="235"/>
      <c r="AZ165" s="235"/>
      <c r="BA165" s="235"/>
      <c r="BB165" s="235"/>
      <c r="BC165" s="235"/>
      <c r="BD165" s="235"/>
      <c r="BE165" s="235"/>
      <c r="BF165" s="235"/>
      <c r="BG165" s="235"/>
      <c r="BH165" s="235"/>
      <c r="BI165" s="235"/>
      <c r="BJ165" s="235"/>
      <c r="BK165" s="235"/>
      <c r="BL165" s="235"/>
      <c r="BM165" s="235"/>
      <c r="BN165" s="235"/>
      <c r="BO165" s="235"/>
      <c r="BP165" s="235"/>
      <c r="BQ165" s="235"/>
      <c r="BR165" s="235"/>
      <c r="BS165" s="235"/>
      <c r="BT165" s="235"/>
      <c r="BU165" s="235"/>
      <c r="BV165" s="235"/>
      <c r="BW165" s="235"/>
      <c r="BX165" s="235"/>
      <c r="BY165" s="235"/>
      <c r="BZ165" s="235"/>
      <c r="CA165" s="235"/>
      <c r="CB165" s="235"/>
      <c r="CC165" s="235"/>
      <c r="CD165" s="235"/>
      <c r="CE165" s="235"/>
      <c r="CF165" s="235"/>
      <c r="CG165" s="235"/>
      <c r="CH165" s="235"/>
      <c r="CI165" s="235"/>
      <c r="CJ165" s="235"/>
      <c r="CK165" s="235"/>
      <c r="CL165" s="235"/>
      <c r="CM165" s="235"/>
      <c r="CN165" s="235"/>
      <c r="CO165" s="235"/>
      <c r="CP165" s="235"/>
      <c r="CQ165" s="235"/>
      <c r="CR165" s="235"/>
      <c r="CS165" s="235"/>
      <c r="CT165" s="235"/>
      <c r="CU165" s="235"/>
      <c r="CV165" s="235"/>
      <c r="CW165" s="235"/>
      <c r="CX165" s="235"/>
      <c r="CY165" s="235"/>
      <c r="CZ165" s="235"/>
      <c r="DA165" s="235"/>
      <c r="DB165" s="235"/>
      <c r="DC165" s="235"/>
      <c r="DD165" s="235"/>
      <c r="DE165" s="235"/>
      <c r="DF165" s="235"/>
      <c r="DG165" s="235"/>
      <c r="DH165" s="235"/>
      <c r="DI165" s="235"/>
      <c r="DJ165" s="235"/>
      <c r="DK165" s="235"/>
      <c r="DL165" s="235"/>
      <c r="DM165" s="235"/>
      <c r="DN165" s="235"/>
      <c r="DO165" s="235"/>
      <c r="DP165" s="235"/>
      <c r="DQ165" s="235"/>
      <c r="DR165" s="235"/>
      <c r="DS165" s="235"/>
      <c r="DT165" s="235"/>
      <c r="DU165" s="235"/>
      <c r="DV165" s="235"/>
      <c r="DW165" s="235"/>
      <c r="DX165" s="235"/>
      <c r="DY165" s="235"/>
      <c r="DZ165" s="235"/>
      <c r="EA165" s="235"/>
      <c r="EB165" s="235"/>
      <c r="EC165" s="235"/>
      <c r="ED165" s="235"/>
      <c r="EE165" s="235"/>
      <c r="EF165" s="235"/>
      <c r="EG165" s="235"/>
      <c r="EH165" s="235"/>
      <c r="EI165" s="235"/>
      <c r="EJ165" s="235"/>
      <c r="EK165" s="235"/>
      <c r="EL165" s="235"/>
      <c r="EM165" s="235"/>
      <c r="EN165" s="235"/>
      <c r="EO165" s="235"/>
      <c r="EP165" s="235"/>
      <c r="EQ165" s="235"/>
      <c r="ER165" s="235"/>
      <c r="ES165" s="235"/>
      <c r="ET165" s="235"/>
      <c r="EU165" s="235"/>
      <c r="EV165" s="235"/>
      <c r="EW165" s="235"/>
      <c r="EX165" s="235"/>
      <c r="EY165" s="235"/>
      <c r="EZ165" s="235"/>
      <c r="FA165" s="235"/>
      <c r="FB165" s="235"/>
      <c r="FC165" s="235"/>
      <c r="FD165" s="235"/>
      <c r="FE165" s="116"/>
      <c r="FF165" s="116"/>
      <c r="FG165" s="47"/>
      <c r="FH165" s="47"/>
      <c r="FI165" s="47"/>
      <c r="FJ165" s="47"/>
      <c r="FK165" s="47"/>
      <c r="FL165" s="47"/>
      <c r="FM165" s="47"/>
      <c r="FN165" s="47"/>
      <c r="FO165" s="47"/>
      <c r="FP165" s="47"/>
      <c r="FQ165" s="47"/>
      <c r="FR165" s="47"/>
      <c r="FS165" s="47"/>
      <c r="FT165" s="47"/>
      <c r="FU165" s="47"/>
      <c r="FV165" s="47"/>
      <c r="FW165" s="47"/>
      <c r="FX165" s="47"/>
      <c r="FY165" s="47"/>
      <c r="FZ165" s="48"/>
      <c r="GA165" s="48"/>
      <c r="GB165" s="48"/>
      <c r="GC165" s="48"/>
      <c r="GD165" s="48"/>
      <c r="GE165" s="48"/>
      <c r="GF165" s="48"/>
      <c r="GG165" s="48"/>
      <c r="GH165" s="48"/>
      <c r="GI165" s="53"/>
      <c r="GJ165" s="53"/>
      <c r="GK165" s="53"/>
      <c r="GL165" s="53"/>
      <c r="GM165" s="53"/>
      <c r="GN165" s="53"/>
      <c r="GO165" s="53"/>
      <c r="GP165" s="53"/>
      <c r="GQ165" s="53"/>
      <c r="GR165" s="53"/>
      <c r="GS165" s="53"/>
      <c r="GT165" s="53"/>
      <c r="GU165" s="53"/>
      <c r="GV165" s="53"/>
      <c r="GW165" s="53"/>
      <c r="GX165" s="53"/>
      <c r="GY165" s="53"/>
      <c r="GZ165" s="6"/>
      <c r="HA165" s="6"/>
      <c r="HB165" s="6"/>
    </row>
    <row r="166" spans="2:210" s="1" customFormat="1" x14ac:dyDescent="0.75">
      <c r="B166" s="33"/>
      <c r="C166" s="33"/>
      <c r="D166" s="261"/>
      <c r="E166" s="261"/>
      <c r="F166" s="261"/>
      <c r="G166" s="261"/>
      <c r="H166" s="261"/>
      <c r="I166" s="261"/>
      <c r="J166" s="261"/>
      <c r="K166" s="261"/>
      <c r="L166" s="261"/>
      <c r="M166" s="261"/>
      <c r="N166" s="261"/>
      <c r="O166" s="261"/>
      <c r="P166" s="261"/>
      <c r="Q166" s="261"/>
      <c r="R166" s="261"/>
      <c r="S166" s="261"/>
      <c r="T166" s="261"/>
      <c r="U166" s="235"/>
      <c r="V166" s="235"/>
      <c r="W166" s="235"/>
      <c r="X166" s="235"/>
      <c r="Y166" s="235"/>
      <c r="Z166" s="235"/>
      <c r="AA166" s="235"/>
      <c r="AB166" s="235"/>
      <c r="AC166" s="235"/>
      <c r="AD166" s="235"/>
      <c r="AE166" s="235"/>
      <c r="AF166" s="235"/>
      <c r="AG166" s="235"/>
      <c r="AH166" s="235"/>
      <c r="AI166" s="235"/>
      <c r="AJ166" s="235"/>
      <c r="AK166" s="235"/>
      <c r="AL166" s="235"/>
      <c r="AM166" s="235"/>
      <c r="AN166" s="235"/>
      <c r="AO166" s="235"/>
      <c r="AP166" s="235"/>
      <c r="AQ166" s="235"/>
      <c r="AR166" s="235"/>
      <c r="AS166" s="235"/>
      <c r="AT166" s="235"/>
      <c r="AU166" s="235"/>
      <c r="AV166" s="235"/>
      <c r="AW166" s="235"/>
      <c r="AX166" s="235"/>
      <c r="AY166" s="235"/>
      <c r="AZ166" s="235"/>
      <c r="BA166" s="235"/>
      <c r="BB166" s="235"/>
      <c r="BC166" s="235"/>
      <c r="BD166" s="235"/>
      <c r="BE166" s="235"/>
      <c r="BF166" s="235"/>
      <c r="BG166" s="235"/>
      <c r="BH166" s="235"/>
      <c r="BI166" s="235"/>
      <c r="BJ166" s="235"/>
      <c r="BK166" s="235"/>
      <c r="BL166" s="235"/>
      <c r="BM166" s="235"/>
      <c r="BN166" s="235"/>
      <c r="BO166" s="235"/>
      <c r="BP166" s="235"/>
      <c r="BQ166" s="235"/>
      <c r="BR166" s="235"/>
      <c r="BS166" s="235"/>
      <c r="BT166" s="235"/>
      <c r="BU166" s="235"/>
      <c r="BV166" s="235"/>
      <c r="BW166" s="235"/>
      <c r="BX166" s="235"/>
      <c r="BY166" s="235"/>
      <c r="BZ166" s="235"/>
      <c r="CA166" s="235"/>
      <c r="CB166" s="235"/>
      <c r="CC166" s="235"/>
      <c r="CD166" s="235"/>
      <c r="CE166" s="235"/>
      <c r="CF166" s="235"/>
      <c r="CG166" s="235"/>
      <c r="CH166" s="235"/>
      <c r="CI166" s="235"/>
      <c r="CJ166" s="235"/>
      <c r="CK166" s="235"/>
      <c r="CL166" s="235"/>
      <c r="CM166" s="235"/>
      <c r="CN166" s="235"/>
      <c r="CO166" s="235"/>
      <c r="CP166" s="235"/>
      <c r="CQ166" s="235"/>
      <c r="CR166" s="235"/>
      <c r="CS166" s="235"/>
      <c r="CT166" s="235"/>
      <c r="CU166" s="235"/>
      <c r="CV166" s="235"/>
      <c r="CW166" s="235"/>
      <c r="CX166" s="235"/>
      <c r="CY166" s="235"/>
      <c r="CZ166" s="235"/>
      <c r="DA166" s="235"/>
      <c r="DB166" s="235"/>
      <c r="DC166" s="235"/>
      <c r="DD166" s="235"/>
      <c r="DE166" s="235"/>
      <c r="DF166" s="235"/>
      <c r="DG166" s="235"/>
      <c r="DH166" s="235"/>
      <c r="DI166" s="235"/>
      <c r="DJ166" s="235"/>
      <c r="DK166" s="235"/>
      <c r="DL166" s="235"/>
      <c r="DM166" s="235"/>
      <c r="DN166" s="235"/>
      <c r="DO166" s="235"/>
      <c r="DP166" s="235"/>
      <c r="DQ166" s="235"/>
      <c r="DR166" s="235"/>
      <c r="DS166" s="235"/>
      <c r="DT166" s="235"/>
      <c r="DU166" s="235"/>
      <c r="DV166" s="235"/>
      <c r="DW166" s="235"/>
      <c r="DX166" s="235"/>
      <c r="DY166" s="235"/>
      <c r="DZ166" s="235"/>
      <c r="EA166" s="235"/>
      <c r="EB166" s="235"/>
      <c r="EC166" s="235"/>
      <c r="ED166" s="235"/>
      <c r="EE166" s="235"/>
      <c r="EF166" s="235"/>
      <c r="EG166" s="235"/>
      <c r="EH166" s="235"/>
      <c r="EI166" s="235"/>
      <c r="EJ166" s="235"/>
      <c r="EK166" s="235"/>
      <c r="EL166" s="235"/>
      <c r="EM166" s="235"/>
      <c r="EN166" s="235"/>
      <c r="EO166" s="235"/>
      <c r="EP166" s="235"/>
      <c r="EQ166" s="235"/>
      <c r="ER166" s="235"/>
      <c r="ES166" s="235"/>
      <c r="ET166" s="235"/>
      <c r="EU166" s="235"/>
      <c r="EV166" s="235"/>
      <c r="EW166" s="235"/>
      <c r="EX166" s="235"/>
      <c r="EY166" s="235"/>
      <c r="EZ166" s="235"/>
      <c r="FA166" s="235"/>
      <c r="FB166" s="235"/>
      <c r="FC166" s="235"/>
      <c r="FD166" s="235"/>
      <c r="FE166" s="116"/>
      <c r="FF166" s="116"/>
      <c r="FG166" s="47"/>
      <c r="FH166" s="47"/>
      <c r="FI166" s="47"/>
      <c r="FJ166" s="47"/>
      <c r="FK166" s="47"/>
      <c r="FL166" s="47"/>
      <c r="FM166" s="47"/>
      <c r="FN166" s="47"/>
      <c r="FO166" s="47"/>
      <c r="FP166" s="47"/>
      <c r="FQ166" s="47"/>
      <c r="FR166" s="47"/>
      <c r="FS166" s="47"/>
      <c r="FT166" s="47"/>
      <c r="FU166" s="47"/>
      <c r="FV166" s="47"/>
      <c r="FW166" s="47"/>
      <c r="FX166" s="47"/>
      <c r="FY166" s="47"/>
      <c r="FZ166" s="48"/>
      <c r="GA166" s="48"/>
      <c r="GB166" s="48"/>
      <c r="GC166" s="48"/>
      <c r="GD166" s="48"/>
      <c r="GE166" s="48"/>
      <c r="GF166" s="48"/>
      <c r="GG166" s="48"/>
      <c r="GH166" s="48"/>
      <c r="GI166" s="53"/>
      <c r="GJ166" s="53"/>
      <c r="GK166" s="53"/>
      <c r="GL166" s="53"/>
      <c r="GM166" s="53"/>
      <c r="GN166" s="53"/>
      <c r="GO166" s="53"/>
      <c r="GP166" s="53"/>
      <c r="GQ166" s="53"/>
      <c r="GR166" s="53"/>
      <c r="GS166" s="53"/>
      <c r="GT166" s="53"/>
      <c r="GU166" s="53"/>
      <c r="GV166" s="53"/>
      <c r="GW166" s="53"/>
      <c r="GX166" s="53"/>
      <c r="GY166" s="53"/>
      <c r="GZ166" s="6"/>
      <c r="HA166" s="6"/>
      <c r="HB166" s="6"/>
    </row>
    <row r="167" spans="2:210" s="1" customFormat="1" x14ac:dyDescent="0.75">
      <c r="B167" s="33"/>
      <c r="C167" s="33"/>
      <c r="D167" s="261"/>
      <c r="E167" s="261"/>
      <c r="F167" s="261"/>
      <c r="G167" s="261"/>
      <c r="H167" s="261"/>
      <c r="I167" s="261"/>
      <c r="J167" s="261"/>
      <c r="K167" s="261"/>
      <c r="L167" s="261"/>
      <c r="M167" s="261"/>
      <c r="N167" s="261"/>
      <c r="O167" s="261"/>
      <c r="P167" s="261"/>
      <c r="Q167" s="261"/>
      <c r="R167" s="261"/>
      <c r="S167" s="261"/>
      <c r="T167" s="261"/>
      <c r="U167" s="235"/>
      <c r="V167" s="235"/>
      <c r="W167" s="235"/>
      <c r="X167" s="235"/>
      <c r="Y167" s="235"/>
      <c r="Z167" s="235"/>
      <c r="AA167" s="235"/>
      <c r="AB167" s="235"/>
      <c r="AC167" s="235"/>
      <c r="AD167" s="235"/>
      <c r="AE167" s="235"/>
      <c r="AF167" s="235"/>
      <c r="AG167" s="235"/>
      <c r="AH167" s="235"/>
      <c r="AI167" s="235"/>
      <c r="AJ167" s="235"/>
      <c r="AK167" s="235"/>
      <c r="AL167" s="235"/>
      <c r="AM167" s="235"/>
      <c r="AN167" s="235"/>
      <c r="AO167" s="235"/>
      <c r="AP167" s="235"/>
      <c r="AQ167" s="235"/>
      <c r="AR167" s="235"/>
      <c r="AS167" s="235"/>
      <c r="AT167" s="235"/>
      <c r="AU167" s="235"/>
      <c r="AV167" s="235"/>
      <c r="AW167" s="235"/>
      <c r="AX167" s="235"/>
      <c r="AY167" s="235"/>
      <c r="AZ167" s="235"/>
      <c r="BA167" s="235"/>
      <c r="BB167" s="235"/>
      <c r="BC167" s="235"/>
      <c r="BD167" s="235"/>
      <c r="BE167" s="235"/>
      <c r="BF167" s="235"/>
      <c r="BG167" s="235"/>
      <c r="BH167" s="235"/>
      <c r="BI167" s="235"/>
      <c r="BJ167" s="235"/>
      <c r="BK167" s="235"/>
      <c r="BL167" s="235"/>
      <c r="BM167" s="235"/>
      <c r="BN167" s="235"/>
      <c r="BO167" s="235"/>
      <c r="BP167" s="235"/>
      <c r="BQ167" s="235"/>
      <c r="BR167" s="235"/>
      <c r="BS167" s="235"/>
      <c r="BT167" s="235"/>
      <c r="BU167" s="235"/>
      <c r="BV167" s="235"/>
      <c r="BW167" s="235"/>
      <c r="BX167" s="235"/>
      <c r="BY167" s="235"/>
      <c r="BZ167" s="235"/>
      <c r="CA167" s="235"/>
      <c r="CB167" s="235"/>
      <c r="CC167" s="235"/>
      <c r="CD167" s="235"/>
      <c r="CE167" s="235"/>
      <c r="CF167" s="235"/>
      <c r="CG167" s="235"/>
      <c r="CH167" s="235"/>
      <c r="CI167" s="235"/>
      <c r="CJ167" s="235"/>
      <c r="CK167" s="235"/>
      <c r="CL167" s="235"/>
      <c r="CM167" s="235"/>
      <c r="CN167" s="235"/>
      <c r="CO167" s="235"/>
      <c r="CP167" s="235"/>
      <c r="CQ167" s="235"/>
      <c r="CR167" s="235"/>
      <c r="CS167" s="235"/>
      <c r="CT167" s="235"/>
      <c r="CU167" s="235"/>
      <c r="CV167" s="235"/>
      <c r="CW167" s="235"/>
      <c r="CX167" s="235"/>
      <c r="CY167" s="235"/>
      <c r="CZ167" s="235"/>
      <c r="DA167" s="235"/>
      <c r="DB167" s="235"/>
      <c r="DC167" s="235"/>
      <c r="DD167" s="235"/>
      <c r="DE167" s="235"/>
      <c r="DF167" s="235"/>
      <c r="DG167" s="235"/>
      <c r="DH167" s="235"/>
      <c r="DI167" s="235"/>
      <c r="DJ167" s="235"/>
      <c r="DK167" s="235"/>
      <c r="DL167" s="235"/>
      <c r="DM167" s="235"/>
      <c r="DN167" s="235"/>
      <c r="DO167" s="235"/>
      <c r="DP167" s="235"/>
      <c r="DQ167" s="235"/>
      <c r="DR167" s="235"/>
      <c r="DS167" s="235"/>
      <c r="DT167" s="235"/>
      <c r="DU167" s="235"/>
      <c r="DV167" s="235"/>
      <c r="DW167" s="235"/>
      <c r="DX167" s="235"/>
      <c r="DY167" s="235"/>
      <c r="DZ167" s="235"/>
      <c r="EA167" s="235"/>
      <c r="EB167" s="235"/>
      <c r="EC167" s="235"/>
      <c r="ED167" s="235"/>
      <c r="EE167" s="235"/>
      <c r="EF167" s="235"/>
      <c r="EG167" s="235"/>
      <c r="EH167" s="235"/>
      <c r="EI167" s="235"/>
      <c r="EJ167" s="235"/>
      <c r="EK167" s="235"/>
      <c r="EL167" s="235"/>
      <c r="EM167" s="235"/>
      <c r="EN167" s="235"/>
      <c r="EO167" s="235"/>
      <c r="EP167" s="235"/>
      <c r="EQ167" s="235"/>
      <c r="ER167" s="235"/>
      <c r="ES167" s="235"/>
      <c r="ET167" s="235"/>
      <c r="EU167" s="235"/>
      <c r="EV167" s="235"/>
      <c r="EW167" s="235"/>
      <c r="EX167" s="235"/>
      <c r="EY167" s="235"/>
      <c r="EZ167" s="235"/>
      <c r="FA167" s="235"/>
      <c r="FB167" s="235"/>
      <c r="FC167" s="235"/>
      <c r="FD167" s="235"/>
      <c r="FE167" s="116"/>
      <c r="FF167" s="116"/>
      <c r="FG167" s="47"/>
      <c r="FH167" s="47"/>
      <c r="FI167" s="47"/>
      <c r="FJ167" s="47"/>
      <c r="FK167" s="47"/>
      <c r="FL167" s="47"/>
      <c r="FM167" s="47"/>
      <c r="FN167" s="47"/>
      <c r="FO167" s="47"/>
      <c r="FP167" s="47"/>
      <c r="FQ167" s="47"/>
      <c r="FR167" s="47"/>
      <c r="FS167" s="47"/>
      <c r="FT167" s="47"/>
      <c r="FU167" s="47"/>
      <c r="FV167" s="47"/>
      <c r="FW167" s="47"/>
      <c r="FX167" s="47"/>
      <c r="FY167" s="47"/>
      <c r="FZ167" s="48"/>
      <c r="GA167" s="48"/>
      <c r="GB167" s="48"/>
      <c r="GC167" s="48"/>
      <c r="GD167" s="48"/>
      <c r="GE167" s="48"/>
      <c r="GF167" s="48"/>
      <c r="GG167" s="48"/>
      <c r="GH167" s="48"/>
      <c r="GI167" s="53"/>
      <c r="GJ167" s="53"/>
      <c r="GK167" s="53"/>
      <c r="GL167" s="53"/>
      <c r="GM167" s="53"/>
      <c r="GN167" s="53"/>
      <c r="GO167" s="53"/>
      <c r="GP167" s="53"/>
      <c r="GQ167" s="53"/>
      <c r="GR167" s="53"/>
      <c r="GS167" s="53"/>
      <c r="GT167" s="53"/>
      <c r="GU167" s="53"/>
      <c r="GV167" s="53"/>
      <c r="GW167" s="53"/>
      <c r="GX167" s="53"/>
      <c r="GY167" s="53"/>
      <c r="GZ167" s="6"/>
      <c r="HA167" s="6"/>
      <c r="HB167" s="6"/>
    </row>
    <row r="168" spans="2:210" s="1" customFormat="1" x14ac:dyDescent="0.75">
      <c r="B168" s="33"/>
      <c r="C168" s="33"/>
      <c r="D168" s="261"/>
      <c r="E168" s="261"/>
      <c r="F168" s="261"/>
      <c r="G168" s="261"/>
      <c r="H168" s="261"/>
      <c r="I168" s="261"/>
      <c r="J168" s="261"/>
      <c r="K168" s="261"/>
      <c r="L168" s="261"/>
      <c r="M168" s="261"/>
      <c r="N168" s="261"/>
      <c r="O168" s="261"/>
      <c r="P168" s="261"/>
      <c r="Q168" s="261"/>
      <c r="R168" s="261"/>
      <c r="S168" s="261"/>
      <c r="T168" s="261"/>
      <c r="U168" s="235"/>
      <c r="V168" s="235"/>
      <c r="W168" s="235"/>
      <c r="X168" s="235"/>
      <c r="Y168" s="235"/>
      <c r="Z168" s="235"/>
      <c r="AA168" s="235"/>
      <c r="AB168" s="235"/>
      <c r="AC168" s="235"/>
      <c r="AD168" s="235"/>
      <c r="AE168" s="235"/>
      <c r="AF168" s="235"/>
      <c r="AG168" s="235"/>
      <c r="AH168" s="235"/>
      <c r="AI168" s="235"/>
      <c r="AJ168" s="235"/>
      <c r="AK168" s="235"/>
      <c r="AL168" s="235"/>
      <c r="AM168" s="235"/>
      <c r="AN168" s="235"/>
      <c r="AO168" s="235"/>
      <c r="AP168" s="235"/>
      <c r="AQ168" s="235"/>
      <c r="AR168" s="235"/>
      <c r="AS168" s="235"/>
      <c r="AT168" s="235"/>
      <c r="AU168" s="235"/>
      <c r="AV168" s="235"/>
      <c r="AW168" s="235"/>
      <c r="AX168" s="235"/>
      <c r="AY168" s="235"/>
      <c r="AZ168" s="235"/>
      <c r="BA168" s="235"/>
      <c r="BB168" s="235"/>
      <c r="BC168" s="235"/>
      <c r="BD168" s="235"/>
      <c r="BE168" s="235"/>
      <c r="BF168" s="235"/>
      <c r="BG168" s="235"/>
      <c r="BH168" s="235"/>
      <c r="BI168" s="235"/>
      <c r="BJ168" s="235"/>
      <c r="BK168" s="235"/>
      <c r="BL168" s="235"/>
      <c r="BM168" s="235"/>
      <c r="BN168" s="235"/>
      <c r="BO168" s="235"/>
      <c r="BP168" s="235"/>
      <c r="BQ168" s="235"/>
      <c r="BR168" s="235"/>
      <c r="BS168" s="235"/>
      <c r="BT168" s="235"/>
      <c r="BU168" s="235"/>
      <c r="BV168" s="235"/>
      <c r="BW168" s="235"/>
      <c r="BX168" s="235"/>
      <c r="BY168" s="235"/>
      <c r="BZ168" s="235"/>
      <c r="CA168" s="235"/>
      <c r="CB168" s="235"/>
      <c r="CC168" s="235"/>
      <c r="CD168" s="235"/>
      <c r="CE168" s="235"/>
      <c r="CF168" s="235"/>
      <c r="CG168" s="235"/>
      <c r="CH168" s="235"/>
      <c r="CI168" s="235"/>
      <c r="CJ168" s="235"/>
      <c r="CK168" s="235"/>
      <c r="CL168" s="235"/>
      <c r="CM168" s="235"/>
      <c r="CN168" s="235"/>
      <c r="CO168" s="235"/>
      <c r="CP168" s="235"/>
      <c r="CQ168" s="235"/>
      <c r="CR168" s="235"/>
      <c r="CS168" s="235"/>
      <c r="CT168" s="235"/>
      <c r="CU168" s="235"/>
      <c r="CV168" s="235"/>
      <c r="CW168" s="235"/>
      <c r="CX168" s="235"/>
      <c r="CY168" s="235"/>
      <c r="CZ168" s="235"/>
      <c r="DA168" s="235"/>
      <c r="DB168" s="235"/>
      <c r="DC168" s="235"/>
      <c r="DD168" s="235"/>
      <c r="DE168" s="235"/>
      <c r="DF168" s="235"/>
      <c r="DG168" s="235"/>
      <c r="DH168" s="235"/>
      <c r="DI168" s="235"/>
      <c r="DJ168" s="235"/>
      <c r="DK168" s="235"/>
      <c r="DL168" s="235"/>
      <c r="DM168" s="235"/>
      <c r="DN168" s="235"/>
      <c r="DO168" s="235"/>
      <c r="DP168" s="235"/>
      <c r="DQ168" s="235"/>
      <c r="DR168" s="235"/>
      <c r="DS168" s="235"/>
      <c r="DT168" s="235"/>
      <c r="DU168" s="235"/>
      <c r="DV168" s="235"/>
      <c r="DW168" s="235"/>
      <c r="DX168" s="235"/>
      <c r="DY168" s="235"/>
      <c r="DZ168" s="235"/>
      <c r="EA168" s="235"/>
      <c r="EB168" s="235"/>
      <c r="EC168" s="235"/>
      <c r="ED168" s="235"/>
      <c r="EE168" s="235"/>
      <c r="EF168" s="235"/>
      <c r="EG168" s="235"/>
      <c r="EH168" s="235"/>
      <c r="EI168" s="235"/>
      <c r="EJ168" s="235"/>
      <c r="EK168" s="235"/>
      <c r="EL168" s="235"/>
      <c r="EM168" s="235"/>
      <c r="EN168" s="235"/>
      <c r="EO168" s="235"/>
      <c r="EP168" s="235"/>
      <c r="EQ168" s="235"/>
      <c r="ER168" s="235"/>
      <c r="ES168" s="235"/>
      <c r="ET168" s="235"/>
      <c r="EU168" s="235"/>
      <c r="EV168" s="235"/>
      <c r="EW168" s="235"/>
      <c r="EX168" s="235"/>
      <c r="EY168" s="235"/>
      <c r="EZ168" s="235"/>
      <c r="FA168" s="235"/>
      <c r="FB168" s="235"/>
      <c r="FC168" s="235"/>
      <c r="FD168" s="235"/>
      <c r="FE168" s="116"/>
      <c r="FF168" s="116"/>
      <c r="FG168" s="47"/>
      <c r="FH168" s="47"/>
      <c r="FI168" s="47"/>
      <c r="FJ168" s="47"/>
      <c r="FK168" s="47"/>
      <c r="FL168" s="47"/>
      <c r="FM168" s="47"/>
      <c r="FN168" s="47"/>
      <c r="FO168" s="47"/>
      <c r="FP168" s="47"/>
      <c r="FQ168" s="47"/>
      <c r="FR168" s="47"/>
      <c r="FS168" s="47"/>
      <c r="FT168" s="47"/>
      <c r="FU168" s="47"/>
      <c r="FV168" s="47"/>
      <c r="FW168" s="47"/>
      <c r="FX168" s="47"/>
      <c r="FY168" s="47"/>
      <c r="FZ168" s="48"/>
      <c r="GA168" s="48"/>
      <c r="GB168" s="48"/>
      <c r="GC168" s="48"/>
      <c r="GD168" s="48"/>
      <c r="GE168" s="48"/>
      <c r="GF168" s="48"/>
      <c r="GG168" s="48"/>
      <c r="GH168" s="48"/>
      <c r="GI168" s="53"/>
      <c r="GJ168" s="53"/>
      <c r="GK168" s="53"/>
      <c r="GL168" s="53"/>
      <c r="GM168" s="53"/>
      <c r="GN168" s="53"/>
      <c r="GO168" s="53"/>
      <c r="GP168" s="53"/>
      <c r="GQ168" s="53"/>
      <c r="GR168" s="53"/>
      <c r="GS168" s="53"/>
      <c r="GT168" s="53"/>
      <c r="GU168" s="53"/>
      <c r="GV168" s="53"/>
      <c r="GW168" s="53"/>
      <c r="GX168" s="53"/>
      <c r="GY168" s="53"/>
      <c r="GZ168" s="6"/>
      <c r="HA168" s="6"/>
      <c r="HB168" s="6"/>
    </row>
    <row r="169" spans="2:210" s="1" customFormat="1" x14ac:dyDescent="0.75">
      <c r="B169" s="33"/>
      <c r="C169" s="33"/>
      <c r="D169" s="261"/>
      <c r="E169" s="261"/>
      <c r="F169" s="261"/>
      <c r="G169" s="261"/>
      <c r="H169" s="261"/>
      <c r="I169" s="261"/>
      <c r="J169" s="261"/>
      <c r="K169" s="261"/>
      <c r="L169" s="261"/>
      <c r="M169" s="261"/>
      <c r="N169" s="261"/>
      <c r="O169" s="261"/>
      <c r="P169" s="261"/>
      <c r="Q169" s="261"/>
      <c r="R169" s="261"/>
      <c r="S169" s="261"/>
      <c r="T169" s="261"/>
      <c r="U169" s="235"/>
      <c r="V169" s="235"/>
      <c r="W169" s="235"/>
      <c r="X169" s="235"/>
      <c r="Y169" s="235"/>
      <c r="Z169" s="235"/>
      <c r="AA169" s="235"/>
      <c r="AB169" s="235"/>
      <c r="AC169" s="235"/>
      <c r="AD169" s="235"/>
      <c r="AE169" s="235"/>
      <c r="AF169" s="235"/>
      <c r="AG169" s="235"/>
      <c r="AH169" s="235"/>
      <c r="AI169" s="235"/>
      <c r="AJ169" s="235"/>
      <c r="AK169" s="235"/>
      <c r="AL169" s="235"/>
      <c r="AM169" s="235"/>
      <c r="AN169" s="235"/>
      <c r="AO169" s="235"/>
      <c r="AP169" s="235"/>
      <c r="AQ169" s="235"/>
      <c r="AR169" s="235"/>
      <c r="AS169" s="235"/>
      <c r="AT169" s="235"/>
      <c r="AU169" s="235"/>
      <c r="AV169" s="235"/>
      <c r="AW169" s="235"/>
      <c r="AX169" s="235"/>
      <c r="AY169" s="235"/>
      <c r="AZ169" s="235"/>
      <c r="BA169" s="235"/>
      <c r="BB169" s="235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5"/>
      <c r="BS169" s="235"/>
      <c r="BT169" s="235"/>
      <c r="BU169" s="235"/>
      <c r="BV169" s="235"/>
      <c r="BW169" s="235"/>
      <c r="BX169" s="235"/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5"/>
      <c r="CJ169" s="235"/>
      <c r="CK169" s="235"/>
      <c r="CL169" s="235"/>
      <c r="CM169" s="235"/>
      <c r="CN169" s="235"/>
      <c r="CO169" s="235"/>
      <c r="CP169" s="235"/>
      <c r="CQ169" s="235"/>
      <c r="CR169" s="235"/>
      <c r="CS169" s="235"/>
      <c r="CT169" s="235"/>
      <c r="CU169" s="235"/>
      <c r="CV169" s="235"/>
      <c r="CW169" s="235"/>
      <c r="CX169" s="235"/>
      <c r="CY169" s="235"/>
      <c r="CZ169" s="235"/>
      <c r="DA169" s="235"/>
      <c r="DB169" s="235"/>
      <c r="DC169" s="235"/>
      <c r="DD169" s="235"/>
      <c r="DE169" s="235"/>
      <c r="DF169" s="235"/>
      <c r="DG169" s="235"/>
      <c r="DH169" s="235"/>
      <c r="DI169" s="235"/>
      <c r="DJ169" s="235"/>
      <c r="DK169" s="235"/>
      <c r="DL169" s="235"/>
      <c r="DM169" s="235"/>
      <c r="DN169" s="235"/>
      <c r="DO169" s="235"/>
      <c r="DP169" s="235"/>
      <c r="DQ169" s="235"/>
      <c r="DR169" s="235"/>
      <c r="DS169" s="235"/>
      <c r="DT169" s="235"/>
      <c r="DU169" s="235"/>
      <c r="DV169" s="235"/>
      <c r="DW169" s="235"/>
      <c r="DX169" s="235"/>
      <c r="DY169" s="235"/>
      <c r="DZ169" s="235"/>
      <c r="EA169" s="235"/>
      <c r="EB169" s="235"/>
      <c r="EC169" s="235"/>
      <c r="ED169" s="235"/>
      <c r="EE169" s="235"/>
      <c r="EF169" s="235"/>
      <c r="EG169" s="235"/>
      <c r="EH169" s="235"/>
      <c r="EI169" s="235"/>
      <c r="EJ169" s="235"/>
      <c r="EK169" s="235"/>
      <c r="EL169" s="235"/>
      <c r="EM169" s="235"/>
      <c r="EN169" s="235"/>
      <c r="EO169" s="235"/>
      <c r="EP169" s="235"/>
      <c r="EQ169" s="235"/>
      <c r="ER169" s="235"/>
      <c r="ES169" s="235"/>
      <c r="ET169" s="235"/>
      <c r="EU169" s="235"/>
      <c r="EV169" s="235"/>
      <c r="EW169" s="235"/>
      <c r="EX169" s="235"/>
      <c r="EY169" s="235"/>
      <c r="EZ169" s="235"/>
      <c r="FA169" s="235"/>
      <c r="FB169" s="235"/>
      <c r="FC169" s="235"/>
      <c r="FD169" s="235"/>
      <c r="FE169" s="116"/>
      <c r="FF169" s="116"/>
      <c r="FG169" s="47"/>
      <c r="FH169" s="47"/>
      <c r="FI169" s="47"/>
      <c r="FJ169" s="47"/>
      <c r="FK169" s="47"/>
      <c r="FL169" s="47"/>
      <c r="FM169" s="47"/>
      <c r="FN169" s="47"/>
      <c r="FO169" s="47"/>
      <c r="FP169" s="47"/>
      <c r="FQ169" s="47"/>
      <c r="FR169" s="47"/>
      <c r="FS169" s="47"/>
      <c r="FT169" s="47"/>
      <c r="FU169" s="47"/>
      <c r="FV169" s="47"/>
      <c r="FW169" s="47"/>
      <c r="FX169" s="47"/>
      <c r="FY169" s="47"/>
      <c r="FZ169" s="48"/>
      <c r="GA169" s="48"/>
      <c r="GB169" s="48"/>
      <c r="GC169" s="48"/>
      <c r="GD169" s="48"/>
      <c r="GE169" s="48"/>
      <c r="GF169" s="48"/>
      <c r="GG169" s="48"/>
      <c r="GH169" s="48"/>
      <c r="GI169" s="53"/>
      <c r="GJ169" s="53"/>
      <c r="GK169" s="53"/>
      <c r="GL169" s="53"/>
      <c r="GM169" s="53"/>
      <c r="GN169" s="53"/>
      <c r="GO169" s="53"/>
      <c r="GP169" s="53"/>
      <c r="GQ169" s="53"/>
      <c r="GR169" s="53"/>
      <c r="GS169" s="53"/>
      <c r="GT169" s="53"/>
      <c r="GU169" s="53"/>
      <c r="GV169" s="53"/>
      <c r="GW169" s="53"/>
      <c r="GX169" s="53"/>
      <c r="GY169" s="53"/>
      <c r="GZ169" s="6"/>
      <c r="HA169" s="6"/>
      <c r="HB169" s="6"/>
    </row>
    <row r="170" spans="2:210" s="1" customFormat="1" x14ac:dyDescent="0.75">
      <c r="B170" s="33"/>
      <c r="C170" s="33"/>
      <c r="D170" s="261"/>
      <c r="E170" s="261"/>
      <c r="F170" s="261"/>
      <c r="G170" s="261"/>
      <c r="H170" s="261"/>
      <c r="I170" s="261"/>
      <c r="J170" s="261"/>
      <c r="K170" s="261"/>
      <c r="L170" s="261"/>
      <c r="M170" s="261"/>
      <c r="N170" s="261"/>
      <c r="O170" s="261"/>
      <c r="P170" s="261"/>
      <c r="Q170" s="261"/>
      <c r="R170" s="261"/>
      <c r="S170" s="261"/>
      <c r="T170" s="261"/>
      <c r="U170" s="235"/>
      <c r="V170" s="235"/>
      <c r="W170" s="235"/>
      <c r="X170" s="235"/>
      <c r="Y170" s="235"/>
      <c r="Z170" s="235"/>
      <c r="AA170" s="235"/>
      <c r="AB170" s="235"/>
      <c r="AC170" s="235"/>
      <c r="AD170" s="235"/>
      <c r="AE170" s="235"/>
      <c r="AF170" s="235"/>
      <c r="AG170" s="235"/>
      <c r="AH170" s="235"/>
      <c r="AI170" s="235"/>
      <c r="AJ170" s="235"/>
      <c r="AK170" s="235"/>
      <c r="AL170" s="235"/>
      <c r="AM170" s="235"/>
      <c r="AN170" s="235"/>
      <c r="AO170" s="235"/>
      <c r="AP170" s="235"/>
      <c r="AQ170" s="235"/>
      <c r="AR170" s="235"/>
      <c r="AS170" s="235"/>
      <c r="AT170" s="235"/>
      <c r="AU170" s="235"/>
      <c r="AV170" s="235"/>
      <c r="AW170" s="235"/>
      <c r="AX170" s="235"/>
      <c r="AY170" s="235"/>
      <c r="AZ170" s="235"/>
      <c r="BA170" s="235"/>
      <c r="BB170" s="235"/>
      <c r="BC170" s="235"/>
      <c r="BD170" s="235"/>
      <c r="BE170" s="235"/>
      <c r="BF170" s="235"/>
      <c r="BG170" s="235"/>
      <c r="BH170" s="235"/>
      <c r="BI170" s="235"/>
      <c r="BJ170" s="235"/>
      <c r="BK170" s="235"/>
      <c r="BL170" s="235"/>
      <c r="BM170" s="235"/>
      <c r="BN170" s="235"/>
      <c r="BO170" s="235"/>
      <c r="BP170" s="235"/>
      <c r="BQ170" s="235"/>
      <c r="BR170" s="235"/>
      <c r="BS170" s="235"/>
      <c r="BT170" s="235"/>
      <c r="BU170" s="235"/>
      <c r="BV170" s="235"/>
      <c r="BW170" s="235"/>
      <c r="BX170" s="235"/>
      <c r="BY170" s="235"/>
      <c r="BZ170" s="235"/>
      <c r="CA170" s="235"/>
      <c r="CB170" s="235"/>
      <c r="CC170" s="235"/>
      <c r="CD170" s="235"/>
      <c r="CE170" s="235"/>
      <c r="CF170" s="235"/>
      <c r="CG170" s="235"/>
      <c r="CH170" s="235"/>
      <c r="CI170" s="235"/>
      <c r="CJ170" s="235"/>
      <c r="CK170" s="235"/>
      <c r="CL170" s="235"/>
      <c r="CM170" s="235"/>
      <c r="CN170" s="235"/>
      <c r="CO170" s="235"/>
      <c r="CP170" s="235"/>
      <c r="CQ170" s="235"/>
      <c r="CR170" s="235"/>
      <c r="CS170" s="235"/>
      <c r="CT170" s="235"/>
      <c r="CU170" s="235"/>
      <c r="CV170" s="235"/>
      <c r="CW170" s="235"/>
      <c r="CX170" s="235"/>
      <c r="CY170" s="235"/>
      <c r="CZ170" s="235"/>
      <c r="DA170" s="235"/>
      <c r="DB170" s="235"/>
      <c r="DC170" s="235"/>
      <c r="DD170" s="235"/>
      <c r="DE170" s="235"/>
      <c r="DF170" s="235"/>
      <c r="DG170" s="235"/>
      <c r="DH170" s="235"/>
      <c r="DI170" s="235"/>
      <c r="DJ170" s="235"/>
      <c r="DK170" s="235"/>
      <c r="DL170" s="235"/>
      <c r="DM170" s="235"/>
      <c r="DN170" s="235"/>
      <c r="DO170" s="235"/>
      <c r="DP170" s="235"/>
      <c r="DQ170" s="235"/>
      <c r="DR170" s="235"/>
      <c r="DS170" s="235"/>
      <c r="DT170" s="235"/>
      <c r="DU170" s="235"/>
      <c r="DV170" s="235"/>
      <c r="DW170" s="235"/>
      <c r="DX170" s="235"/>
      <c r="DY170" s="235"/>
      <c r="DZ170" s="235"/>
      <c r="EA170" s="235"/>
      <c r="EB170" s="235"/>
      <c r="EC170" s="235"/>
      <c r="ED170" s="235"/>
      <c r="EE170" s="235"/>
      <c r="EF170" s="235"/>
      <c r="EG170" s="235"/>
      <c r="EH170" s="235"/>
      <c r="EI170" s="235"/>
      <c r="EJ170" s="235"/>
      <c r="EK170" s="235"/>
      <c r="EL170" s="235"/>
      <c r="EM170" s="235"/>
      <c r="EN170" s="235"/>
      <c r="EO170" s="235"/>
      <c r="EP170" s="235"/>
      <c r="EQ170" s="235"/>
      <c r="ER170" s="235"/>
      <c r="ES170" s="235"/>
      <c r="ET170" s="235"/>
      <c r="EU170" s="235"/>
      <c r="EV170" s="235"/>
      <c r="EW170" s="235"/>
      <c r="EX170" s="235"/>
      <c r="EY170" s="235"/>
      <c r="EZ170" s="235"/>
      <c r="FA170" s="235"/>
      <c r="FB170" s="235"/>
      <c r="FC170" s="235"/>
      <c r="FD170" s="235"/>
      <c r="FE170" s="116"/>
      <c r="FF170" s="116"/>
      <c r="FG170" s="47"/>
      <c r="FH170" s="47"/>
      <c r="FI170" s="47"/>
      <c r="FJ170" s="47"/>
      <c r="FK170" s="47"/>
      <c r="FL170" s="47"/>
      <c r="FM170" s="47"/>
      <c r="FN170" s="47"/>
      <c r="FO170" s="47"/>
      <c r="FP170" s="47"/>
      <c r="FQ170" s="47"/>
      <c r="FR170" s="47"/>
      <c r="FS170" s="47"/>
      <c r="FT170" s="47"/>
      <c r="FU170" s="47"/>
      <c r="FV170" s="47"/>
      <c r="FW170" s="47"/>
      <c r="FX170" s="47"/>
      <c r="FY170" s="47"/>
      <c r="FZ170" s="48"/>
      <c r="GA170" s="48"/>
      <c r="GB170" s="48"/>
      <c r="GC170" s="48"/>
      <c r="GD170" s="48"/>
      <c r="GE170" s="48"/>
      <c r="GF170" s="48"/>
      <c r="GG170" s="48"/>
      <c r="GH170" s="48"/>
      <c r="GI170" s="53"/>
      <c r="GJ170" s="53"/>
      <c r="GK170" s="53"/>
      <c r="GL170" s="53"/>
      <c r="GM170" s="53"/>
      <c r="GN170" s="53"/>
      <c r="GO170" s="53"/>
      <c r="GP170" s="53"/>
      <c r="GQ170" s="53"/>
      <c r="GR170" s="53"/>
      <c r="GS170" s="53"/>
      <c r="GT170" s="53"/>
      <c r="GU170" s="53"/>
      <c r="GV170" s="53"/>
      <c r="GW170" s="53"/>
      <c r="GX170" s="53"/>
      <c r="GY170" s="53"/>
      <c r="GZ170" s="6"/>
      <c r="HA170" s="6"/>
      <c r="HB170" s="6"/>
    </row>
    <row r="171" spans="2:210" s="1" customFormat="1" x14ac:dyDescent="0.75">
      <c r="B171" s="33"/>
      <c r="C171" s="33"/>
      <c r="D171" s="261"/>
      <c r="E171" s="261"/>
      <c r="F171" s="261"/>
      <c r="G171" s="261"/>
      <c r="H171" s="261"/>
      <c r="I171" s="261"/>
      <c r="J171" s="261"/>
      <c r="K171" s="261"/>
      <c r="L171" s="261"/>
      <c r="M171" s="261"/>
      <c r="N171" s="261"/>
      <c r="O171" s="261"/>
      <c r="P171" s="261"/>
      <c r="Q171" s="261"/>
      <c r="R171" s="261"/>
      <c r="S171" s="261"/>
      <c r="T171" s="261"/>
      <c r="U171" s="235"/>
      <c r="V171" s="235"/>
      <c r="W171" s="235"/>
      <c r="X171" s="235"/>
      <c r="Y171" s="235"/>
      <c r="Z171" s="235"/>
      <c r="AA171" s="235"/>
      <c r="AB171" s="235"/>
      <c r="AC171" s="235"/>
      <c r="AD171" s="235"/>
      <c r="AE171" s="235"/>
      <c r="AF171" s="235"/>
      <c r="AG171" s="235"/>
      <c r="AH171" s="235"/>
      <c r="AI171" s="235"/>
      <c r="AJ171" s="235"/>
      <c r="AK171" s="235"/>
      <c r="AL171" s="235"/>
      <c r="AM171" s="235"/>
      <c r="AN171" s="235"/>
      <c r="AO171" s="235"/>
      <c r="AP171" s="235"/>
      <c r="AQ171" s="235"/>
      <c r="AR171" s="235"/>
      <c r="AS171" s="235"/>
      <c r="AT171" s="235"/>
      <c r="AU171" s="235"/>
      <c r="AV171" s="235"/>
      <c r="AW171" s="235"/>
      <c r="AX171" s="235"/>
      <c r="AY171" s="235"/>
      <c r="AZ171" s="235"/>
      <c r="BA171" s="235"/>
      <c r="BB171" s="235"/>
      <c r="BC171" s="235"/>
      <c r="BD171" s="235"/>
      <c r="BE171" s="235"/>
      <c r="BF171" s="235"/>
      <c r="BG171" s="235"/>
      <c r="BH171" s="235"/>
      <c r="BI171" s="235"/>
      <c r="BJ171" s="235"/>
      <c r="BK171" s="235"/>
      <c r="BL171" s="235"/>
      <c r="BM171" s="235"/>
      <c r="BN171" s="235"/>
      <c r="BO171" s="235"/>
      <c r="BP171" s="235"/>
      <c r="BQ171" s="235"/>
      <c r="BR171" s="235"/>
      <c r="BS171" s="235"/>
      <c r="BT171" s="235"/>
      <c r="BU171" s="235"/>
      <c r="BV171" s="235"/>
      <c r="BW171" s="235"/>
      <c r="BX171" s="235"/>
      <c r="BY171" s="235"/>
      <c r="BZ171" s="235"/>
      <c r="CA171" s="235"/>
      <c r="CB171" s="235"/>
      <c r="CC171" s="235"/>
      <c r="CD171" s="235"/>
      <c r="CE171" s="235"/>
      <c r="CF171" s="235"/>
      <c r="CG171" s="235"/>
      <c r="CH171" s="235"/>
      <c r="CI171" s="235"/>
      <c r="CJ171" s="235"/>
      <c r="CK171" s="235"/>
      <c r="CL171" s="235"/>
      <c r="CM171" s="235"/>
      <c r="CN171" s="235"/>
      <c r="CO171" s="235"/>
      <c r="CP171" s="235"/>
      <c r="CQ171" s="235"/>
      <c r="CR171" s="235"/>
      <c r="CS171" s="235"/>
      <c r="CT171" s="235"/>
      <c r="CU171" s="235"/>
      <c r="CV171" s="235"/>
      <c r="CW171" s="235"/>
      <c r="CX171" s="235"/>
      <c r="CY171" s="235"/>
      <c r="CZ171" s="235"/>
      <c r="DA171" s="235"/>
      <c r="DB171" s="235"/>
      <c r="DC171" s="235"/>
      <c r="DD171" s="235"/>
      <c r="DE171" s="235"/>
      <c r="DF171" s="235"/>
      <c r="DG171" s="235"/>
      <c r="DH171" s="235"/>
      <c r="DI171" s="235"/>
      <c r="DJ171" s="235"/>
      <c r="DK171" s="235"/>
      <c r="DL171" s="235"/>
      <c r="DM171" s="235"/>
      <c r="DN171" s="235"/>
      <c r="DO171" s="235"/>
      <c r="DP171" s="235"/>
      <c r="DQ171" s="235"/>
      <c r="DR171" s="235"/>
      <c r="DS171" s="235"/>
      <c r="DT171" s="235"/>
      <c r="DU171" s="235"/>
      <c r="DV171" s="235"/>
      <c r="DW171" s="235"/>
      <c r="DX171" s="235"/>
      <c r="DY171" s="235"/>
      <c r="DZ171" s="235"/>
      <c r="EA171" s="235"/>
      <c r="EB171" s="235"/>
      <c r="EC171" s="235"/>
      <c r="ED171" s="235"/>
      <c r="EE171" s="235"/>
      <c r="EF171" s="235"/>
      <c r="EG171" s="235"/>
      <c r="EH171" s="235"/>
      <c r="EI171" s="235"/>
      <c r="EJ171" s="235"/>
      <c r="EK171" s="235"/>
      <c r="EL171" s="235"/>
      <c r="EM171" s="235"/>
      <c r="EN171" s="235"/>
      <c r="EO171" s="235"/>
      <c r="EP171" s="235"/>
      <c r="EQ171" s="235"/>
      <c r="ER171" s="235"/>
      <c r="ES171" s="235"/>
      <c r="ET171" s="235"/>
      <c r="EU171" s="235"/>
      <c r="EV171" s="235"/>
      <c r="EW171" s="235"/>
      <c r="EX171" s="235"/>
      <c r="EY171" s="235"/>
      <c r="EZ171" s="235"/>
      <c r="FA171" s="235"/>
      <c r="FB171" s="235"/>
      <c r="FC171" s="235"/>
      <c r="FD171" s="235"/>
      <c r="FE171" s="116"/>
      <c r="FF171" s="116"/>
      <c r="FG171" s="47"/>
      <c r="FH171" s="47"/>
      <c r="FI171" s="47"/>
      <c r="FJ171" s="47"/>
      <c r="FK171" s="47"/>
      <c r="FL171" s="47"/>
      <c r="FM171" s="47"/>
      <c r="FN171" s="47"/>
      <c r="FO171" s="47"/>
      <c r="FP171" s="47"/>
      <c r="FQ171" s="47"/>
      <c r="FR171" s="47"/>
      <c r="FS171" s="47"/>
      <c r="FT171" s="47"/>
      <c r="FU171" s="47"/>
      <c r="FV171" s="47"/>
      <c r="FW171" s="47"/>
      <c r="FX171" s="47"/>
      <c r="FY171" s="47"/>
      <c r="FZ171" s="48"/>
      <c r="GA171" s="48"/>
      <c r="GB171" s="48"/>
      <c r="GC171" s="48"/>
      <c r="GD171" s="48"/>
      <c r="GE171" s="48"/>
      <c r="GF171" s="48"/>
      <c r="GG171" s="48"/>
      <c r="GH171" s="48"/>
      <c r="GI171" s="53"/>
      <c r="GJ171" s="53"/>
      <c r="GK171" s="53"/>
      <c r="GL171" s="53"/>
      <c r="GM171" s="53"/>
      <c r="GN171" s="53"/>
      <c r="GO171" s="53"/>
      <c r="GP171" s="53"/>
      <c r="GQ171" s="53"/>
      <c r="GR171" s="53"/>
      <c r="GS171" s="53"/>
      <c r="GT171" s="53"/>
      <c r="GU171" s="53"/>
      <c r="GV171" s="53"/>
      <c r="GW171" s="53"/>
      <c r="GX171" s="53"/>
      <c r="GY171" s="53"/>
      <c r="GZ171" s="6"/>
      <c r="HA171" s="6"/>
      <c r="HB171" s="6"/>
    </row>
    <row r="172" spans="2:210" s="1" customFormat="1" x14ac:dyDescent="0.75">
      <c r="B172" s="33"/>
      <c r="C172" s="33"/>
      <c r="D172" s="261"/>
      <c r="E172" s="261"/>
      <c r="F172" s="261"/>
      <c r="G172" s="261"/>
      <c r="H172" s="261"/>
      <c r="I172" s="261"/>
      <c r="J172" s="261"/>
      <c r="K172" s="261"/>
      <c r="L172" s="261"/>
      <c r="M172" s="261"/>
      <c r="N172" s="261"/>
      <c r="O172" s="261"/>
      <c r="P172" s="261"/>
      <c r="Q172" s="261"/>
      <c r="R172" s="261"/>
      <c r="S172" s="261"/>
      <c r="T172" s="261"/>
      <c r="U172" s="235"/>
      <c r="V172" s="235"/>
      <c r="W172" s="235"/>
      <c r="X172" s="235"/>
      <c r="Y172" s="235"/>
      <c r="Z172" s="235"/>
      <c r="AA172" s="235"/>
      <c r="AB172" s="235"/>
      <c r="AC172" s="235"/>
      <c r="AD172" s="235"/>
      <c r="AE172" s="235"/>
      <c r="AF172" s="235"/>
      <c r="AG172" s="235"/>
      <c r="AH172" s="235"/>
      <c r="AI172" s="235"/>
      <c r="AJ172" s="235"/>
      <c r="AK172" s="235"/>
      <c r="AL172" s="235"/>
      <c r="AM172" s="235"/>
      <c r="AN172" s="235"/>
      <c r="AO172" s="235"/>
      <c r="AP172" s="235"/>
      <c r="AQ172" s="235"/>
      <c r="AR172" s="235"/>
      <c r="AS172" s="235"/>
      <c r="AT172" s="235"/>
      <c r="AU172" s="235"/>
      <c r="AV172" s="235"/>
      <c r="AW172" s="235"/>
      <c r="AX172" s="235"/>
      <c r="AY172" s="235"/>
      <c r="AZ172" s="235"/>
      <c r="BA172" s="235"/>
      <c r="BB172" s="235"/>
      <c r="BC172" s="235"/>
      <c r="BD172" s="235"/>
      <c r="BE172" s="235"/>
      <c r="BF172" s="235"/>
      <c r="BG172" s="235"/>
      <c r="BH172" s="235"/>
      <c r="BI172" s="235"/>
      <c r="BJ172" s="235"/>
      <c r="BK172" s="235"/>
      <c r="BL172" s="235"/>
      <c r="BM172" s="235"/>
      <c r="BN172" s="235"/>
      <c r="BO172" s="235"/>
      <c r="BP172" s="235"/>
      <c r="BQ172" s="235"/>
      <c r="BR172" s="235"/>
      <c r="BS172" s="235"/>
      <c r="BT172" s="235"/>
      <c r="BU172" s="235"/>
      <c r="BV172" s="235"/>
      <c r="BW172" s="235"/>
      <c r="BX172" s="235"/>
      <c r="BY172" s="235"/>
      <c r="BZ172" s="235"/>
      <c r="CA172" s="235"/>
      <c r="CB172" s="235"/>
      <c r="CC172" s="235"/>
      <c r="CD172" s="235"/>
      <c r="CE172" s="235"/>
      <c r="CF172" s="235"/>
      <c r="CG172" s="235"/>
      <c r="CH172" s="235"/>
      <c r="CI172" s="235"/>
      <c r="CJ172" s="235"/>
      <c r="CK172" s="235"/>
      <c r="CL172" s="235"/>
      <c r="CM172" s="235"/>
      <c r="CN172" s="235"/>
      <c r="CO172" s="235"/>
      <c r="CP172" s="235"/>
      <c r="CQ172" s="235"/>
      <c r="CR172" s="235"/>
      <c r="CS172" s="235"/>
      <c r="CT172" s="235"/>
      <c r="CU172" s="235"/>
      <c r="CV172" s="235"/>
      <c r="CW172" s="235"/>
      <c r="CX172" s="235"/>
      <c r="CY172" s="235"/>
      <c r="CZ172" s="235"/>
      <c r="DA172" s="235"/>
      <c r="DB172" s="235"/>
      <c r="DC172" s="235"/>
      <c r="DD172" s="235"/>
      <c r="DE172" s="235"/>
      <c r="DF172" s="235"/>
      <c r="DG172" s="235"/>
      <c r="DH172" s="235"/>
      <c r="DI172" s="235"/>
      <c r="DJ172" s="235"/>
      <c r="DK172" s="235"/>
      <c r="DL172" s="235"/>
      <c r="DM172" s="235"/>
      <c r="DN172" s="235"/>
      <c r="DO172" s="235"/>
      <c r="DP172" s="235"/>
      <c r="DQ172" s="235"/>
      <c r="DR172" s="235"/>
      <c r="DS172" s="235"/>
      <c r="DT172" s="235"/>
      <c r="DU172" s="235"/>
      <c r="DV172" s="235"/>
      <c r="DW172" s="235"/>
      <c r="DX172" s="235"/>
      <c r="DY172" s="235"/>
      <c r="DZ172" s="235"/>
      <c r="EA172" s="235"/>
      <c r="EB172" s="235"/>
      <c r="EC172" s="235"/>
      <c r="ED172" s="235"/>
      <c r="EE172" s="235"/>
      <c r="EF172" s="235"/>
      <c r="EG172" s="235"/>
      <c r="EH172" s="235"/>
      <c r="EI172" s="235"/>
      <c r="EJ172" s="235"/>
      <c r="EK172" s="235"/>
      <c r="EL172" s="235"/>
      <c r="EM172" s="235"/>
      <c r="EN172" s="235"/>
      <c r="EO172" s="235"/>
      <c r="EP172" s="235"/>
      <c r="EQ172" s="235"/>
      <c r="ER172" s="235"/>
      <c r="ES172" s="235"/>
      <c r="ET172" s="235"/>
      <c r="EU172" s="235"/>
      <c r="EV172" s="235"/>
      <c r="EW172" s="235"/>
      <c r="EX172" s="235"/>
      <c r="EY172" s="235"/>
      <c r="EZ172" s="235"/>
      <c r="FA172" s="235"/>
      <c r="FB172" s="235"/>
      <c r="FC172" s="235"/>
      <c r="FD172" s="235"/>
      <c r="FE172" s="116"/>
      <c r="FF172" s="116"/>
      <c r="FG172" s="47"/>
      <c r="FH172" s="47"/>
      <c r="FI172" s="47"/>
      <c r="FJ172" s="47"/>
      <c r="FK172" s="47"/>
      <c r="FL172" s="47"/>
      <c r="FM172" s="47"/>
      <c r="FN172" s="47"/>
      <c r="FO172" s="47"/>
      <c r="FP172" s="47"/>
      <c r="FQ172" s="47"/>
      <c r="FR172" s="47"/>
      <c r="FS172" s="47"/>
      <c r="FT172" s="47"/>
      <c r="FU172" s="47"/>
      <c r="FV172" s="47"/>
      <c r="FW172" s="47"/>
      <c r="FX172" s="47"/>
      <c r="FY172" s="47"/>
      <c r="FZ172" s="48"/>
      <c r="GA172" s="48"/>
      <c r="GB172" s="48"/>
      <c r="GC172" s="48"/>
      <c r="GD172" s="48"/>
      <c r="GE172" s="48"/>
      <c r="GF172" s="48"/>
      <c r="GG172" s="48"/>
      <c r="GH172" s="48"/>
      <c r="GI172" s="53"/>
      <c r="GJ172" s="53"/>
      <c r="GK172" s="53"/>
      <c r="GL172" s="53"/>
      <c r="GM172" s="53"/>
      <c r="GN172" s="53"/>
      <c r="GO172" s="53"/>
      <c r="GP172" s="53"/>
      <c r="GQ172" s="53"/>
      <c r="GR172" s="53"/>
      <c r="GS172" s="53"/>
      <c r="GT172" s="53"/>
      <c r="GU172" s="53"/>
      <c r="GV172" s="53"/>
      <c r="GW172" s="53"/>
      <c r="GX172" s="53"/>
      <c r="GY172" s="53"/>
      <c r="GZ172" s="6"/>
      <c r="HA172" s="6"/>
      <c r="HB172" s="6"/>
    </row>
    <row r="173" spans="2:210" s="1" customFormat="1" x14ac:dyDescent="0.75">
      <c r="B173" s="33"/>
      <c r="C173" s="33"/>
      <c r="D173" s="261"/>
      <c r="E173" s="261"/>
      <c r="F173" s="261"/>
      <c r="G173" s="261"/>
      <c r="H173" s="261"/>
      <c r="I173" s="261"/>
      <c r="J173" s="261"/>
      <c r="K173" s="261"/>
      <c r="L173" s="261"/>
      <c r="M173" s="261"/>
      <c r="N173" s="261"/>
      <c r="O173" s="261"/>
      <c r="P173" s="261"/>
      <c r="Q173" s="261"/>
      <c r="R173" s="261"/>
      <c r="S173" s="261"/>
      <c r="T173" s="261"/>
      <c r="U173" s="235"/>
      <c r="V173" s="235"/>
      <c r="W173" s="235"/>
      <c r="X173" s="235"/>
      <c r="Y173" s="235"/>
      <c r="Z173" s="235"/>
      <c r="AA173" s="235"/>
      <c r="AB173" s="235"/>
      <c r="AC173" s="235"/>
      <c r="AD173" s="235"/>
      <c r="AE173" s="235"/>
      <c r="AF173" s="235"/>
      <c r="AG173" s="235"/>
      <c r="AH173" s="235"/>
      <c r="AI173" s="235"/>
      <c r="AJ173" s="235"/>
      <c r="AK173" s="235"/>
      <c r="AL173" s="235"/>
      <c r="AM173" s="235"/>
      <c r="AN173" s="235"/>
      <c r="AO173" s="235"/>
      <c r="AP173" s="235"/>
      <c r="AQ173" s="235"/>
      <c r="AR173" s="235"/>
      <c r="AS173" s="235"/>
      <c r="AT173" s="235"/>
      <c r="AU173" s="235"/>
      <c r="AV173" s="235"/>
      <c r="AW173" s="235"/>
      <c r="AX173" s="235"/>
      <c r="AY173" s="235"/>
      <c r="AZ173" s="235"/>
      <c r="BA173" s="235"/>
      <c r="BB173" s="235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5"/>
      <c r="BS173" s="235"/>
      <c r="BT173" s="235"/>
      <c r="BU173" s="235"/>
      <c r="BV173" s="235"/>
      <c r="BW173" s="235"/>
      <c r="BX173" s="235"/>
      <c r="BY173" s="235"/>
      <c r="BZ173" s="235"/>
      <c r="CA173" s="235"/>
      <c r="CB173" s="235"/>
      <c r="CC173" s="235"/>
      <c r="CD173" s="235"/>
      <c r="CE173" s="235"/>
      <c r="CF173" s="235"/>
      <c r="CG173" s="235"/>
      <c r="CH173" s="235"/>
      <c r="CI173" s="235"/>
      <c r="CJ173" s="235"/>
      <c r="CK173" s="235"/>
      <c r="CL173" s="235"/>
      <c r="CM173" s="235"/>
      <c r="CN173" s="235"/>
      <c r="CO173" s="235"/>
      <c r="CP173" s="235"/>
      <c r="CQ173" s="235"/>
      <c r="CR173" s="235"/>
      <c r="CS173" s="235"/>
      <c r="CT173" s="235"/>
      <c r="CU173" s="235"/>
      <c r="CV173" s="235"/>
      <c r="CW173" s="235"/>
      <c r="CX173" s="235"/>
      <c r="CY173" s="235"/>
      <c r="CZ173" s="235"/>
      <c r="DA173" s="235"/>
      <c r="DB173" s="235"/>
      <c r="DC173" s="235"/>
      <c r="DD173" s="235"/>
      <c r="DE173" s="235"/>
      <c r="DF173" s="235"/>
      <c r="DG173" s="235"/>
      <c r="DH173" s="235"/>
      <c r="DI173" s="235"/>
      <c r="DJ173" s="235"/>
      <c r="DK173" s="235"/>
      <c r="DL173" s="235"/>
      <c r="DM173" s="235"/>
      <c r="DN173" s="235"/>
      <c r="DO173" s="235"/>
      <c r="DP173" s="235"/>
      <c r="DQ173" s="235"/>
      <c r="DR173" s="235"/>
      <c r="DS173" s="235"/>
      <c r="DT173" s="235"/>
      <c r="DU173" s="235"/>
      <c r="DV173" s="235"/>
      <c r="DW173" s="235"/>
      <c r="DX173" s="235"/>
      <c r="DY173" s="235"/>
      <c r="DZ173" s="235"/>
      <c r="EA173" s="235"/>
      <c r="EB173" s="235"/>
      <c r="EC173" s="235"/>
      <c r="ED173" s="235"/>
      <c r="EE173" s="235"/>
      <c r="EF173" s="235"/>
      <c r="EG173" s="235"/>
      <c r="EH173" s="235"/>
      <c r="EI173" s="235"/>
      <c r="EJ173" s="235"/>
      <c r="EK173" s="235"/>
      <c r="EL173" s="235"/>
      <c r="EM173" s="235"/>
      <c r="EN173" s="235"/>
      <c r="EO173" s="235"/>
      <c r="EP173" s="235"/>
      <c r="EQ173" s="235"/>
      <c r="ER173" s="235"/>
      <c r="ES173" s="235"/>
      <c r="ET173" s="235"/>
      <c r="EU173" s="235"/>
      <c r="EV173" s="235"/>
      <c r="EW173" s="235"/>
      <c r="EX173" s="235"/>
      <c r="EY173" s="235"/>
      <c r="EZ173" s="235"/>
      <c r="FA173" s="235"/>
      <c r="FB173" s="235"/>
      <c r="FC173" s="235"/>
      <c r="FD173" s="235"/>
      <c r="FE173" s="116"/>
      <c r="FF173" s="116"/>
      <c r="FG173" s="47"/>
      <c r="FH173" s="47"/>
      <c r="FI173" s="47"/>
      <c r="FJ173" s="47"/>
      <c r="FK173" s="47"/>
      <c r="FL173" s="47"/>
      <c r="FM173" s="47"/>
      <c r="FN173" s="47"/>
      <c r="FO173" s="47"/>
      <c r="FP173" s="47"/>
      <c r="FQ173" s="47"/>
      <c r="FR173" s="47"/>
      <c r="FS173" s="47"/>
      <c r="FT173" s="47"/>
      <c r="FU173" s="47"/>
      <c r="FV173" s="47"/>
      <c r="FW173" s="47"/>
      <c r="FX173" s="47"/>
      <c r="FY173" s="47"/>
      <c r="FZ173" s="48"/>
      <c r="GA173" s="48"/>
      <c r="GB173" s="48"/>
      <c r="GC173" s="48"/>
      <c r="GD173" s="48"/>
      <c r="GE173" s="48"/>
      <c r="GF173" s="48"/>
      <c r="GG173" s="48"/>
      <c r="GH173" s="48"/>
      <c r="GI173" s="53"/>
      <c r="GJ173" s="53"/>
      <c r="GK173" s="53"/>
      <c r="GL173" s="53"/>
      <c r="GM173" s="53"/>
      <c r="GN173" s="53"/>
      <c r="GO173" s="53"/>
      <c r="GP173" s="53"/>
      <c r="GQ173" s="53"/>
      <c r="GR173" s="53"/>
      <c r="GS173" s="53"/>
      <c r="GT173" s="53"/>
      <c r="GU173" s="53"/>
      <c r="GV173" s="53"/>
      <c r="GW173" s="53"/>
      <c r="GX173" s="53"/>
      <c r="GY173" s="53"/>
      <c r="GZ173" s="6"/>
      <c r="HA173" s="6"/>
      <c r="HB173" s="6"/>
    </row>
    <row r="174" spans="2:210" s="1" customFormat="1" x14ac:dyDescent="0.75">
      <c r="B174" s="33"/>
      <c r="C174" s="33"/>
      <c r="D174" s="261"/>
      <c r="E174" s="261"/>
      <c r="F174" s="261"/>
      <c r="G174" s="261"/>
      <c r="H174" s="261"/>
      <c r="I174" s="261"/>
      <c r="J174" s="261"/>
      <c r="K174" s="261"/>
      <c r="L174" s="261"/>
      <c r="M174" s="261"/>
      <c r="N174" s="261"/>
      <c r="O174" s="261"/>
      <c r="P174" s="261"/>
      <c r="Q174" s="261"/>
      <c r="R174" s="261"/>
      <c r="S174" s="261"/>
      <c r="T174" s="261"/>
      <c r="U174" s="235"/>
      <c r="V174" s="235"/>
      <c r="W174" s="235"/>
      <c r="X174" s="235"/>
      <c r="Y174" s="235"/>
      <c r="Z174" s="235"/>
      <c r="AA174" s="235"/>
      <c r="AB174" s="235"/>
      <c r="AC174" s="235"/>
      <c r="AD174" s="235"/>
      <c r="AE174" s="235"/>
      <c r="AF174" s="235"/>
      <c r="AG174" s="235"/>
      <c r="AH174" s="235"/>
      <c r="AI174" s="235"/>
      <c r="AJ174" s="235"/>
      <c r="AK174" s="235"/>
      <c r="AL174" s="235"/>
      <c r="AM174" s="235"/>
      <c r="AN174" s="235"/>
      <c r="AO174" s="235"/>
      <c r="AP174" s="235"/>
      <c r="AQ174" s="235"/>
      <c r="AR174" s="235"/>
      <c r="AS174" s="235"/>
      <c r="AT174" s="235"/>
      <c r="AU174" s="235"/>
      <c r="AV174" s="235"/>
      <c r="AW174" s="235"/>
      <c r="AX174" s="235"/>
      <c r="AY174" s="235"/>
      <c r="AZ174" s="235"/>
      <c r="BA174" s="235"/>
      <c r="BB174" s="235"/>
      <c r="BC174" s="235"/>
      <c r="BD174" s="235"/>
      <c r="BE174" s="235"/>
      <c r="BF174" s="235"/>
      <c r="BG174" s="235"/>
      <c r="BH174" s="235"/>
      <c r="BI174" s="235"/>
      <c r="BJ174" s="235"/>
      <c r="BK174" s="235"/>
      <c r="BL174" s="235"/>
      <c r="BM174" s="235"/>
      <c r="BN174" s="235"/>
      <c r="BO174" s="235"/>
      <c r="BP174" s="235"/>
      <c r="BQ174" s="235"/>
      <c r="BR174" s="235"/>
      <c r="BS174" s="235"/>
      <c r="BT174" s="235"/>
      <c r="BU174" s="235"/>
      <c r="BV174" s="235"/>
      <c r="BW174" s="235"/>
      <c r="BX174" s="235"/>
      <c r="BY174" s="235"/>
      <c r="BZ174" s="235"/>
      <c r="CA174" s="235"/>
      <c r="CB174" s="235"/>
      <c r="CC174" s="235"/>
      <c r="CD174" s="235"/>
      <c r="CE174" s="235"/>
      <c r="CF174" s="235"/>
      <c r="CG174" s="235"/>
      <c r="CH174" s="235"/>
      <c r="CI174" s="235"/>
      <c r="CJ174" s="235"/>
      <c r="CK174" s="235"/>
      <c r="CL174" s="235"/>
      <c r="CM174" s="235"/>
      <c r="CN174" s="235"/>
      <c r="CO174" s="235"/>
      <c r="CP174" s="235"/>
      <c r="CQ174" s="235"/>
      <c r="CR174" s="235"/>
      <c r="CS174" s="235"/>
      <c r="CT174" s="235"/>
      <c r="CU174" s="235"/>
      <c r="CV174" s="235"/>
      <c r="CW174" s="235"/>
      <c r="CX174" s="235"/>
      <c r="CY174" s="235"/>
      <c r="CZ174" s="235"/>
      <c r="DA174" s="235"/>
      <c r="DB174" s="235"/>
      <c r="DC174" s="235"/>
      <c r="DD174" s="235"/>
      <c r="DE174" s="235"/>
      <c r="DF174" s="235"/>
      <c r="DG174" s="235"/>
      <c r="DH174" s="235"/>
      <c r="DI174" s="235"/>
      <c r="DJ174" s="235"/>
      <c r="DK174" s="235"/>
      <c r="DL174" s="235"/>
      <c r="DM174" s="235"/>
      <c r="DN174" s="235"/>
      <c r="DO174" s="235"/>
      <c r="DP174" s="235"/>
      <c r="DQ174" s="235"/>
      <c r="DR174" s="235"/>
      <c r="DS174" s="235"/>
      <c r="DT174" s="235"/>
      <c r="DU174" s="235"/>
      <c r="DV174" s="235"/>
      <c r="DW174" s="235"/>
      <c r="DX174" s="235"/>
      <c r="DY174" s="235"/>
      <c r="DZ174" s="235"/>
      <c r="EA174" s="235"/>
      <c r="EB174" s="235"/>
      <c r="EC174" s="235"/>
      <c r="ED174" s="235"/>
      <c r="EE174" s="235"/>
      <c r="EF174" s="235"/>
      <c r="EG174" s="235"/>
      <c r="EH174" s="235"/>
      <c r="EI174" s="235"/>
      <c r="EJ174" s="235"/>
      <c r="EK174" s="235"/>
      <c r="EL174" s="235"/>
      <c r="EM174" s="235"/>
      <c r="EN174" s="235"/>
      <c r="EO174" s="235"/>
      <c r="EP174" s="235"/>
      <c r="EQ174" s="235"/>
      <c r="ER174" s="235"/>
      <c r="ES174" s="235"/>
      <c r="ET174" s="235"/>
      <c r="EU174" s="235"/>
      <c r="EV174" s="235"/>
      <c r="EW174" s="235"/>
      <c r="EX174" s="235"/>
      <c r="EY174" s="235"/>
      <c r="EZ174" s="235"/>
      <c r="FA174" s="235"/>
      <c r="FB174" s="235"/>
      <c r="FC174" s="235"/>
      <c r="FD174" s="235"/>
      <c r="FE174" s="116"/>
      <c r="FF174" s="116"/>
      <c r="FG174" s="47"/>
      <c r="FH174" s="47"/>
      <c r="FI174" s="47"/>
      <c r="FJ174" s="47"/>
      <c r="FK174" s="47"/>
      <c r="FL174" s="47"/>
      <c r="FM174" s="47"/>
      <c r="FN174" s="47"/>
      <c r="FO174" s="47"/>
      <c r="FP174" s="47"/>
      <c r="FQ174" s="47"/>
      <c r="FR174" s="47"/>
      <c r="FS174" s="47"/>
      <c r="FT174" s="47"/>
      <c r="FU174" s="47"/>
      <c r="FV174" s="47"/>
      <c r="FW174" s="47"/>
      <c r="FX174" s="47"/>
      <c r="FY174" s="47"/>
      <c r="FZ174" s="48"/>
      <c r="GA174" s="48"/>
      <c r="GB174" s="48"/>
      <c r="GC174" s="48"/>
      <c r="GD174" s="48"/>
      <c r="GE174" s="48"/>
      <c r="GF174" s="48"/>
      <c r="GG174" s="48"/>
      <c r="GH174" s="48"/>
      <c r="GI174" s="53"/>
      <c r="GJ174" s="53"/>
      <c r="GK174" s="53"/>
      <c r="GL174" s="53"/>
      <c r="GM174" s="53"/>
      <c r="GN174" s="53"/>
      <c r="GO174" s="53"/>
      <c r="GP174" s="53"/>
      <c r="GQ174" s="53"/>
      <c r="GR174" s="53"/>
      <c r="GS174" s="53"/>
      <c r="GT174" s="53"/>
      <c r="GU174" s="53"/>
      <c r="GV174" s="53"/>
      <c r="GW174" s="53"/>
      <c r="GX174" s="53"/>
      <c r="GY174" s="53"/>
      <c r="GZ174" s="6"/>
      <c r="HA174" s="6"/>
      <c r="HB174" s="6"/>
    </row>
    <row r="175" spans="2:210" s="1" customFormat="1" x14ac:dyDescent="0.75">
      <c r="B175" s="33"/>
      <c r="C175" s="33"/>
      <c r="D175" s="261"/>
      <c r="E175" s="261"/>
      <c r="F175" s="261"/>
      <c r="G175" s="261"/>
      <c r="H175" s="261"/>
      <c r="I175" s="261"/>
      <c r="J175" s="261"/>
      <c r="K175" s="261"/>
      <c r="L175" s="261"/>
      <c r="M175" s="261"/>
      <c r="N175" s="261"/>
      <c r="O175" s="261"/>
      <c r="P175" s="261"/>
      <c r="Q175" s="261"/>
      <c r="R175" s="261"/>
      <c r="S175" s="261"/>
      <c r="T175" s="261"/>
      <c r="U175" s="235"/>
      <c r="V175" s="235"/>
      <c r="W175" s="235"/>
      <c r="X175" s="235"/>
      <c r="Y175" s="235"/>
      <c r="Z175" s="235"/>
      <c r="AA175" s="235"/>
      <c r="AB175" s="235"/>
      <c r="AC175" s="235"/>
      <c r="AD175" s="235"/>
      <c r="AE175" s="235"/>
      <c r="AF175" s="235"/>
      <c r="AG175" s="235"/>
      <c r="AH175" s="235"/>
      <c r="AI175" s="235"/>
      <c r="AJ175" s="235"/>
      <c r="AK175" s="235"/>
      <c r="AL175" s="235"/>
      <c r="AM175" s="235"/>
      <c r="AN175" s="235"/>
      <c r="AO175" s="235"/>
      <c r="AP175" s="235"/>
      <c r="AQ175" s="235"/>
      <c r="AR175" s="235"/>
      <c r="AS175" s="235"/>
      <c r="AT175" s="235"/>
      <c r="AU175" s="235"/>
      <c r="AV175" s="235"/>
      <c r="AW175" s="235"/>
      <c r="AX175" s="235"/>
      <c r="AY175" s="235"/>
      <c r="AZ175" s="235"/>
      <c r="BA175" s="235"/>
      <c r="BB175" s="235"/>
      <c r="BC175" s="235"/>
      <c r="BD175" s="235"/>
      <c r="BE175" s="235"/>
      <c r="BF175" s="235"/>
      <c r="BG175" s="235"/>
      <c r="BH175" s="235"/>
      <c r="BI175" s="235"/>
      <c r="BJ175" s="235"/>
      <c r="BK175" s="235"/>
      <c r="BL175" s="235"/>
      <c r="BM175" s="235"/>
      <c r="BN175" s="235"/>
      <c r="BO175" s="235"/>
      <c r="BP175" s="235"/>
      <c r="BQ175" s="235"/>
      <c r="BR175" s="235"/>
      <c r="BS175" s="235"/>
      <c r="BT175" s="235"/>
      <c r="BU175" s="235"/>
      <c r="BV175" s="235"/>
      <c r="BW175" s="235"/>
      <c r="BX175" s="235"/>
      <c r="BY175" s="235"/>
      <c r="BZ175" s="235"/>
      <c r="CA175" s="235"/>
      <c r="CB175" s="235"/>
      <c r="CC175" s="235"/>
      <c r="CD175" s="235"/>
      <c r="CE175" s="235"/>
      <c r="CF175" s="235"/>
      <c r="CG175" s="235"/>
      <c r="CH175" s="235"/>
      <c r="CI175" s="235"/>
      <c r="CJ175" s="235"/>
      <c r="CK175" s="235"/>
      <c r="CL175" s="235"/>
      <c r="CM175" s="235"/>
      <c r="CN175" s="235"/>
      <c r="CO175" s="235"/>
      <c r="CP175" s="235"/>
      <c r="CQ175" s="235"/>
      <c r="CR175" s="235"/>
      <c r="CS175" s="235"/>
      <c r="CT175" s="235"/>
      <c r="CU175" s="235"/>
      <c r="CV175" s="235"/>
      <c r="CW175" s="235"/>
      <c r="CX175" s="235"/>
      <c r="CY175" s="235"/>
      <c r="CZ175" s="235"/>
      <c r="DA175" s="235"/>
      <c r="DB175" s="235"/>
      <c r="DC175" s="235"/>
      <c r="DD175" s="235"/>
      <c r="DE175" s="235"/>
      <c r="DF175" s="235"/>
      <c r="DG175" s="235"/>
      <c r="DH175" s="235"/>
      <c r="DI175" s="235"/>
      <c r="DJ175" s="235"/>
      <c r="DK175" s="235"/>
      <c r="DL175" s="235"/>
      <c r="DM175" s="235"/>
      <c r="DN175" s="235"/>
      <c r="DO175" s="235"/>
      <c r="DP175" s="235"/>
      <c r="DQ175" s="235"/>
      <c r="DR175" s="235"/>
      <c r="DS175" s="235"/>
      <c r="DT175" s="235"/>
      <c r="DU175" s="235"/>
      <c r="DV175" s="235"/>
      <c r="DW175" s="235"/>
      <c r="DX175" s="235"/>
      <c r="DY175" s="235"/>
      <c r="DZ175" s="235"/>
      <c r="EA175" s="235"/>
      <c r="EB175" s="235"/>
      <c r="EC175" s="235"/>
      <c r="ED175" s="235"/>
      <c r="EE175" s="235"/>
      <c r="EF175" s="235"/>
      <c r="EG175" s="235"/>
      <c r="EH175" s="235"/>
      <c r="EI175" s="235"/>
      <c r="EJ175" s="235"/>
      <c r="EK175" s="235"/>
      <c r="EL175" s="235"/>
      <c r="EM175" s="235"/>
      <c r="EN175" s="235"/>
      <c r="EO175" s="235"/>
      <c r="EP175" s="235"/>
      <c r="EQ175" s="235"/>
      <c r="ER175" s="235"/>
      <c r="ES175" s="235"/>
      <c r="ET175" s="235"/>
      <c r="EU175" s="235"/>
      <c r="EV175" s="235"/>
      <c r="EW175" s="235"/>
      <c r="EX175" s="235"/>
      <c r="EY175" s="235"/>
      <c r="EZ175" s="235"/>
      <c r="FA175" s="235"/>
      <c r="FB175" s="235"/>
      <c r="FC175" s="235"/>
      <c r="FD175" s="235"/>
      <c r="FE175" s="116"/>
      <c r="FF175" s="116"/>
      <c r="FG175" s="47"/>
      <c r="FH175" s="47"/>
      <c r="FI175" s="47"/>
      <c r="FJ175" s="47"/>
      <c r="FK175" s="47"/>
      <c r="FL175" s="47"/>
      <c r="FM175" s="47"/>
      <c r="FN175" s="47"/>
      <c r="FO175" s="47"/>
      <c r="FP175" s="47"/>
      <c r="FQ175" s="47"/>
      <c r="FR175" s="47"/>
      <c r="FS175" s="47"/>
      <c r="FT175" s="47"/>
      <c r="FU175" s="47"/>
      <c r="FV175" s="47"/>
      <c r="FW175" s="47"/>
      <c r="FX175" s="47"/>
      <c r="FY175" s="47"/>
      <c r="FZ175" s="48"/>
      <c r="GA175" s="48"/>
      <c r="GB175" s="48"/>
      <c r="GC175" s="48"/>
      <c r="GD175" s="48"/>
      <c r="GE175" s="48"/>
      <c r="GF175" s="48"/>
      <c r="GG175" s="48"/>
      <c r="GH175" s="48"/>
      <c r="GI175" s="53"/>
      <c r="GJ175" s="53"/>
      <c r="GK175" s="53"/>
      <c r="GL175" s="53"/>
      <c r="GM175" s="53"/>
      <c r="GN175" s="53"/>
      <c r="GO175" s="53"/>
      <c r="GP175" s="53"/>
      <c r="GQ175" s="53"/>
      <c r="GR175" s="53"/>
      <c r="GS175" s="53"/>
      <c r="GT175" s="53"/>
      <c r="GU175" s="53"/>
      <c r="GV175" s="53"/>
      <c r="GW175" s="53"/>
      <c r="GX175" s="53"/>
      <c r="GY175" s="53"/>
      <c r="GZ175" s="6"/>
      <c r="HA175" s="6"/>
      <c r="HB175" s="6"/>
    </row>
    <row r="176" spans="2:210" s="1" customFormat="1" x14ac:dyDescent="0.75">
      <c r="B176" s="33"/>
      <c r="C176" s="33"/>
      <c r="D176" s="261"/>
      <c r="E176" s="261"/>
      <c r="F176" s="261"/>
      <c r="G176" s="261"/>
      <c r="H176" s="261"/>
      <c r="I176" s="261"/>
      <c r="J176" s="261"/>
      <c r="K176" s="261"/>
      <c r="L176" s="261"/>
      <c r="M176" s="261"/>
      <c r="N176" s="261"/>
      <c r="O176" s="261"/>
      <c r="P176" s="261"/>
      <c r="Q176" s="261"/>
      <c r="R176" s="261"/>
      <c r="S176" s="261"/>
      <c r="T176" s="261"/>
      <c r="U176" s="235"/>
      <c r="V176" s="235"/>
      <c r="W176" s="235"/>
      <c r="X176" s="235"/>
      <c r="Y176" s="235"/>
      <c r="Z176" s="235"/>
      <c r="AA176" s="235"/>
      <c r="AB176" s="235"/>
      <c r="AC176" s="235"/>
      <c r="AD176" s="235"/>
      <c r="AE176" s="235"/>
      <c r="AF176" s="235"/>
      <c r="AG176" s="235"/>
      <c r="AH176" s="235"/>
      <c r="AI176" s="235"/>
      <c r="AJ176" s="235"/>
      <c r="AK176" s="235"/>
      <c r="AL176" s="235"/>
      <c r="AM176" s="235"/>
      <c r="AN176" s="235"/>
      <c r="AO176" s="235"/>
      <c r="AP176" s="235"/>
      <c r="AQ176" s="235"/>
      <c r="AR176" s="235"/>
      <c r="AS176" s="235"/>
      <c r="AT176" s="235"/>
      <c r="AU176" s="235"/>
      <c r="AV176" s="235"/>
      <c r="AW176" s="235"/>
      <c r="AX176" s="235"/>
      <c r="AY176" s="235"/>
      <c r="AZ176" s="235"/>
      <c r="BA176" s="235"/>
      <c r="BB176" s="235"/>
      <c r="BC176" s="235"/>
      <c r="BD176" s="235"/>
      <c r="BE176" s="235"/>
      <c r="BF176" s="235"/>
      <c r="BG176" s="235"/>
      <c r="BH176" s="235"/>
      <c r="BI176" s="235"/>
      <c r="BJ176" s="235"/>
      <c r="BK176" s="235"/>
      <c r="BL176" s="235"/>
      <c r="BM176" s="235"/>
      <c r="BN176" s="235"/>
      <c r="BO176" s="235"/>
      <c r="BP176" s="235"/>
      <c r="BQ176" s="235"/>
      <c r="BR176" s="235"/>
      <c r="BS176" s="235"/>
      <c r="BT176" s="235"/>
      <c r="BU176" s="235"/>
      <c r="BV176" s="235"/>
      <c r="BW176" s="235"/>
      <c r="BX176" s="235"/>
      <c r="BY176" s="235"/>
      <c r="BZ176" s="235"/>
      <c r="CA176" s="235"/>
      <c r="CB176" s="235"/>
      <c r="CC176" s="235"/>
      <c r="CD176" s="235"/>
      <c r="CE176" s="235"/>
      <c r="CF176" s="235"/>
      <c r="CG176" s="235"/>
      <c r="CH176" s="235"/>
      <c r="CI176" s="235"/>
      <c r="CJ176" s="235"/>
      <c r="CK176" s="235"/>
      <c r="CL176" s="235"/>
      <c r="CM176" s="235"/>
      <c r="CN176" s="235"/>
      <c r="CO176" s="235"/>
      <c r="CP176" s="235"/>
      <c r="CQ176" s="235"/>
      <c r="CR176" s="235"/>
      <c r="CS176" s="235"/>
      <c r="CT176" s="235"/>
      <c r="CU176" s="235"/>
      <c r="CV176" s="235"/>
      <c r="CW176" s="235"/>
      <c r="CX176" s="235"/>
      <c r="CY176" s="235"/>
      <c r="CZ176" s="235"/>
      <c r="DA176" s="235"/>
      <c r="DB176" s="235"/>
      <c r="DC176" s="235"/>
      <c r="DD176" s="235"/>
      <c r="DE176" s="235"/>
      <c r="DF176" s="235"/>
      <c r="DG176" s="235"/>
      <c r="DH176" s="235"/>
      <c r="DI176" s="235"/>
      <c r="DJ176" s="235"/>
      <c r="DK176" s="235"/>
      <c r="DL176" s="235"/>
      <c r="DM176" s="235"/>
      <c r="DN176" s="235"/>
      <c r="DO176" s="235"/>
      <c r="DP176" s="235"/>
      <c r="DQ176" s="235"/>
      <c r="DR176" s="235"/>
      <c r="DS176" s="235"/>
      <c r="DT176" s="235"/>
      <c r="DU176" s="235"/>
      <c r="DV176" s="235"/>
      <c r="DW176" s="235"/>
      <c r="DX176" s="235"/>
      <c r="DY176" s="235"/>
      <c r="DZ176" s="235"/>
      <c r="EA176" s="235"/>
      <c r="EB176" s="235"/>
      <c r="EC176" s="235"/>
      <c r="ED176" s="235"/>
      <c r="EE176" s="235"/>
      <c r="EF176" s="235"/>
      <c r="EG176" s="235"/>
      <c r="EH176" s="235"/>
      <c r="EI176" s="235"/>
      <c r="EJ176" s="235"/>
      <c r="EK176" s="235"/>
      <c r="EL176" s="235"/>
      <c r="EM176" s="235"/>
      <c r="EN176" s="235"/>
      <c r="EO176" s="235"/>
      <c r="EP176" s="235"/>
      <c r="EQ176" s="235"/>
      <c r="ER176" s="235"/>
      <c r="ES176" s="235"/>
      <c r="ET176" s="235"/>
      <c r="EU176" s="235"/>
      <c r="EV176" s="235"/>
      <c r="EW176" s="235"/>
      <c r="EX176" s="235"/>
      <c r="EY176" s="235"/>
      <c r="EZ176" s="235"/>
      <c r="FA176" s="235"/>
      <c r="FB176" s="235"/>
      <c r="FC176" s="235"/>
      <c r="FD176" s="235"/>
      <c r="FE176" s="116"/>
      <c r="FF176" s="116"/>
      <c r="FG176" s="47"/>
      <c r="FH176" s="47"/>
      <c r="FI176" s="47"/>
      <c r="FJ176" s="47"/>
      <c r="FK176" s="47"/>
      <c r="FL176" s="47"/>
      <c r="FM176" s="47"/>
      <c r="FN176" s="47"/>
      <c r="FO176" s="47"/>
      <c r="FP176" s="47"/>
      <c r="FQ176" s="47"/>
      <c r="FR176" s="47"/>
      <c r="FS176" s="47"/>
      <c r="FT176" s="47"/>
      <c r="FU176" s="47"/>
      <c r="FV176" s="47"/>
      <c r="FW176" s="47"/>
      <c r="FX176" s="47"/>
      <c r="FY176" s="47"/>
      <c r="FZ176" s="48"/>
      <c r="GA176" s="48"/>
      <c r="GB176" s="48"/>
      <c r="GC176" s="48"/>
      <c r="GD176" s="48"/>
      <c r="GE176" s="48"/>
      <c r="GF176" s="48"/>
      <c r="GG176" s="48"/>
      <c r="GH176" s="48"/>
      <c r="GI176" s="53"/>
      <c r="GJ176" s="53"/>
      <c r="GK176" s="53"/>
      <c r="GL176" s="53"/>
      <c r="GM176" s="53"/>
      <c r="GN176" s="53"/>
      <c r="GO176" s="53"/>
      <c r="GP176" s="53"/>
      <c r="GQ176" s="53"/>
      <c r="GR176" s="53"/>
      <c r="GS176" s="53"/>
      <c r="GT176" s="53"/>
      <c r="GU176" s="53"/>
      <c r="GV176" s="53"/>
      <c r="GW176" s="53"/>
      <c r="GX176" s="53"/>
      <c r="GY176" s="53"/>
      <c r="GZ176" s="6"/>
      <c r="HA176" s="6"/>
      <c r="HB176" s="6"/>
    </row>
    <row r="177" spans="2:210" s="1" customFormat="1" x14ac:dyDescent="0.75">
      <c r="B177" s="33"/>
      <c r="C177" s="33"/>
      <c r="D177" s="261"/>
      <c r="E177" s="261"/>
      <c r="F177" s="261"/>
      <c r="G177" s="261"/>
      <c r="H177" s="261"/>
      <c r="I177" s="261"/>
      <c r="J177" s="261"/>
      <c r="K177" s="261"/>
      <c r="L177" s="261"/>
      <c r="M177" s="261"/>
      <c r="N177" s="261"/>
      <c r="O177" s="261"/>
      <c r="P177" s="261"/>
      <c r="Q177" s="261"/>
      <c r="R177" s="261"/>
      <c r="S177" s="261"/>
      <c r="T177" s="261"/>
      <c r="U177" s="235"/>
      <c r="V177" s="235"/>
      <c r="W177" s="235"/>
      <c r="X177" s="235"/>
      <c r="Y177" s="235"/>
      <c r="Z177" s="235"/>
      <c r="AA177" s="235"/>
      <c r="AB177" s="235"/>
      <c r="AC177" s="235"/>
      <c r="AD177" s="235"/>
      <c r="AE177" s="235"/>
      <c r="AF177" s="235"/>
      <c r="AG177" s="235"/>
      <c r="AH177" s="235"/>
      <c r="AI177" s="235"/>
      <c r="AJ177" s="235"/>
      <c r="AK177" s="235"/>
      <c r="AL177" s="235"/>
      <c r="AM177" s="235"/>
      <c r="AN177" s="235"/>
      <c r="AO177" s="235"/>
      <c r="AP177" s="235"/>
      <c r="AQ177" s="235"/>
      <c r="AR177" s="235"/>
      <c r="AS177" s="235"/>
      <c r="AT177" s="235"/>
      <c r="AU177" s="235"/>
      <c r="AV177" s="235"/>
      <c r="AW177" s="235"/>
      <c r="AX177" s="235"/>
      <c r="AY177" s="235"/>
      <c r="AZ177" s="235"/>
      <c r="BA177" s="235"/>
      <c r="BB177" s="235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5"/>
      <c r="BS177" s="235"/>
      <c r="BT177" s="235"/>
      <c r="BU177" s="235"/>
      <c r="BV177" s="235"/>
      <c r="BW177" s="235"/>
      <c r="BX177" s="235"/>
      <c r="BY177" s="235"/>
      <c r="BZ177" s="235"/>
      <c r="CA177" s="235"/>
      <c r="CB177" s="235"/>
      <c r="CC177" s="235"/>
      <c r="CD177" s="235"/>
      <c r="CE177" s="235"/>
      <c r="CF177" s="235"/>
      <c r="CG177" s="235"/>
      <c r="CH177" s="235"/>
      <c r="CI177" s="235"/>
      <c r="CJ177" s="235"/>
      <c r="CK177" s="235"/>
      <c r="CL177" s="235"/>
      <c r="CM177" s="235"/>
      <c r="CN177" s="235"/>
      <c r="CO177" s="235"/>
      <c r="CP177" s="235"/>
      <c r="CQ177" s="235"/>
      <c r="CR177" s="235"/>
      <c r="CS177" s="235"/>
      <c r="CT177" s="235"/>
      <c r="CU177" s="235"/>
      <c r="CV177" s="235"/>
      <c r="CW177" s="235"/>
      <c r="CX177" s="235"/>
      <c r="CY177" s="235"/>
      <c r="CZ177" s="235"/>
      <c r="DA177" s="235"/>
      <c r="DB177" s="235"/>
      <c r="DC177" s="235"/>
      <c r="DD177" s="235"/>
      <c r="DE177" s="235"/>
      <c r="DF177" s="235"/>
      <c r="DG177" s="235"/>
      <c r="DH177" s="235"/>
      <c r="DI177" s="235"/>
      <c r="DJ177" s="235"/>
      <c r="DK177" s="235"/>
      <c r="DL177" s="235"/>
      <c r="DM177" s="235"/>
      <c r="DN177" s="235"/>
      <c r="DO177" s="235"/>
      <c r="DP177" s="235"/>
      <c r="DQ177" s="235"/>
      <c r="DR177" s="235"/>
      <c r="DS177" s="235"/>
      <c r="DT177" s="235"/>
      <c r="DU177" s="235"/>
      <c r="DV177" s="235"/>
      <c r="DW177" s="235"/>
      <c r="DX177" s="235"/>
      <c r="DY177" s="235"/>
      <c r="DZ177" s="235"/>
      <c r="EA177" s="235"/>
      <c r="EB177" s="235"/>
      <c r="EC177" s="235"/>
      <c r="ED177" s="235"/>
      <c r="EE177" s="235"/>
      <c r="EF177" s="235"/>
      <c r="EG177" s="235"/>
      <c r="EH177" s="235"/>
      <c r="EI177" s="235"/>
      <c r="EJ177" s="235"/>
      <c r="EK177" s="235"/>
      <c r="EL177" s="235"/>
      <c r="EM177" s="235"/>
      <c r="EN177" s="235"/>
      <c r="EO177" s="235"/>
      <c r="EP177" s="235"/>
      <c r="EQ177" s="235"/>
      <c r="ER177" s="235"/>
      <c r="ES177" s="235"/>
      <c r="ET177" s="235"/>
      <c r="EU177" s="235"/>
      <c r="EV177" s="235"/>
      <c r="EW177" s="235"/>
      <c r="EX177" s="235"/>
      <c r="EY177" s="235"/>
      <c r="EZ177" s="235"/>
      <c r="FA177" s="235"/>
      <c r="FB177" s="235"/>
      <c r="FC177" s="235"/>
      <c r="FD177" s="235"/>
      <c r="FE177" s="116"/>
      <c r="FF177" s="116"/>
      <c r="FG177" s="47"/>
      <c r="FH177" s="47"/>
      <c r="FI177" s="47"/>
      <c r="FJ177" s="47"/>
      <c r="FK177" s="47"/>
      <c r="FL177" s="47"/>
      <c r="FM177" s="47"/>
      <c r="FN177" s="47"/>
      <c r="FO177" s="47"/>
      <c r="FP177" s="47"/>
      <c r="FQ177" s="47"/>
      <c r="FR177" s="47"/>
      <c r="FS177" s="47"/>
      <c r="FT177" s="47"/>
      <c r="FU177" s="47"/>
      <c r="FV177" s="47"/>
      <c r="FW177" s="47"/>
      <c r="FX177" s="47"/>
      <c r="FY177" s="47"/>
      <c r="FZ177" s="48"/>
      <c r="GA177" s="48"/>
      <c r="GB177" s="48"/>
      <c r="GC177" s="48"/>
      <c r="GD177" s="48"/>
      <c r="GE177" s="48"/>
      <c r="GF177" s="48"/>
      <c r="GG177" s="48"/>
      <c r="GH177" s="48"/>
      <c r="GI177" s="53"/>
      <c r="GJ177" s="53"/>
      <c r="GK177" s="53"/>
      <c r="GL177" s="53"/>
      <c r="GM177" s="53"/>
      <c r="GN177" s="53"/>
      <c r="GO177" s="53"/>
      <c r="GP177" s="53"/>
      <c r="GQ177" s="53"/>
      <c r="GR177" s="53"/>
      <c r="GS177" s="53"/>
      <c r="GT177" s="53"/>
      <c r="GU177" s="53"/>
      <c r="GV177" s="53"/>
      <c r="GW177" s="53"/>
      <c r="GX177" s="53"/>
      <c r="GY177" s="53"/>
      <c r="GZ177" s="6"/>
      <c r="HA177" s="6"/>
      <c r="HB177" s="6"/>
    </row>
    <row r="178" spans="2:210" s="1" customFormat="1" x14ac:dyDescent="0.75">
      <c r="B178" s="33"/>
      <c r="C178" s="33"/>
      <c r="D178" s="261"/>
      <c r="E178" s="261"/>
      <c r="F178" s="261"/>
      <c r="G178" s="261"/>
      <c r="H178" s="261"/>
      <c r="I178" s="261"/>
      <c r="J178" s="261"/>
      <c r="K178" s="261"/>
      <c r="L178" s="261"/>
      <c r="M178" s="261"/>
      <c r="N178" s="261"/>
      <c r="O178" s="261"/>
      <c r="P178" s="261"/>
      <c r="Q178" s="261"/>
      <c r="R178" s="261"/>
      <c r="S178" s="261"/>
      <c r="T178" s="261"/>
      <c r="U178" s="235"/>
      <c r="V178" s="235"/>
      <c r="W178" s="235"/>
      <c r="X178" s="235"/>
      <c r="Y178" s="235"/>
      <c r="Z178" s="235"/>
      <c r="AA178" s="235"/>
      <c r="AB178" s="235"/>
      <c r="AC178" s="235"/>
      <c r="AD178" s="235"/>
      <c r="AE178" s="235"/>
      <c r="AF178" s="235"/>
      <c r="AG178" s="235"/>
      <c r="AH178" s="235"/>
      <c r="AI178" s="235"/>
      <c r="AJ178" s="235"/>
      <c r="AK178" s="235"/>
      <c r="AL178" s="235"/>
      <c r="AM178" s="235"/>
      <c r="AN178" s="235"/>
      <c r="AO178" s="235"/>
      <c r="AP178" s="235"/>
      <c r="AQ178" s="235"/>
      <c r="AR178" s="235"/>
      <c r="AS178" s="235"/>
      <c r="AT178" s="235"/>
      <c r="AU178" s="235"/>
      <c r="AV178" s="235"/>
      <c r="AW178" s="235"/>
      <c r="AX178" s="235"/>
      <c r="AY178" s="235"/>
      <c r="AZ178" s="235"/>
      <c r="BA178" s="235"/>
      <c r="BB178" s="235"/>
      <c r="BC178" s="235"/>
      <c r="BD178" s="235"/>
      <c r="BE178" s="235"/>
      <c r="BF178" s="235"/>
      <c r="BG178" s="235"/>
      <c r="BH178" s="235"/>
      <c r="BI178" s="235"/>
      <c r="BJ178" s="235"/>
      <c r="BK178" s="235"/>
      <c r="BL178" s="235"/>
      <c r="BM178" s="235"/>
      <c r="BN178" s="235"/>
      <c r="BO178" s="235"/>
      <c r="BP178" s="235"/>
      <c r="BQ178" s="235"/>
      <c r="BR178" s="235"/>
      <c r="BS178" s="235"/>
      <c r="BT178" s="235"/>
      <c r="BU178" s="235"/>
      <c r="BV178" s="235"/>
      <c r="BW178" s="235"/>
      <c r="BX178" s="235"/>
      <c r="BY178" s="235"/>
      <c r="BZ178" s="235"/>
      <c r="CA178" s="235"/>
      <c r="CB178" s="235"/>
      <c r="CC178" s="235"/>
      <c r="CD178" s="235"/>
      <c r="CE178" s="235"/>
      <c r="CF178" s="235"/>
      <c r="CG178" s="235"/>
      <c r="CH178" s="235"/>
      <c r="CI178" s="235"/>
      <c r="CJ178" s="235"/>
      <c r="CK178" s="235"/>
      <c r="CL178" s="235"/>
      <c r="CM178" s="235"/>
      <c r="CN178" s="235"/>
      <c r="CO178" s="235"/>
      <c r="CP178" s="235"/>
      <c r="CQ178" s="235"/>
      <c r="CR178" s="235"/>
      <c r="CS178" s="235"/>
      <c r="CT178" s="235"/>
      <c r="CU178" s="235"/>
      <c r="CV178" s="235"/>
      <c r="CW178" s="235"/>
      <c r="CX178" s="235"/>
      <c r="CY178" s="235"/>
      <c r="CZ178" s="235"/>
      <c r="DA178" s="235"/>
      <c r="DB178" s="235"/>
      <c r="DC178" s="235"/>
      <c r="DD178" s="235"/>
      <c r="DE178" s="235"/>
      <c r="DF178" s="235"/>
      <c r="DG178" s="235"/>
      <c r="DH178" s="235"/>
      <c r="DI178" s="235"/>
      <c r="DJ178" s="235"/>
      <c r="DK178" s="235"/>
      <c r="DL178" s="235"/>
      <c r="DM178" s="235"/>
      <c r="DN178" s="235"/>
      <c r="DO178" s="235"/>
      <c r="DP178" s="235"/>
      <c r="DQ178" s="235"/>
      <c r="DR178" s="235"/>
      <c r="DS178" s="235"/>
      <c r="DT178" s="235"/>
      <c r="DU178" s="235"/>
      <c r="DV178" s="235"/>
      <c r="DW178" s="235"/>
      <c r="DX178" s="235"/>
      <c r="DY178" s="235"/>
      <c r="DZ178" s="235"/>
      <c r="EA178" s="235"/>
      <c r="EB178" s="235"/>
      <c r="EC178" s="235"/>
      <c r="ED178" s="235"/>
      <c r="EE178" s="235"/>
      <c r="EF178" s="235"/>
      <c r="EG178" s="235"/>
      <c r="EH178" s="235"/>
      <c r="EI178" s="235"/>
      <c r="EJ178" s="235"/>
      <c r="EK178" s="235"/>
      <c r="EL178" s="235"/>
      <c r="EM178" s="235"/>
      <c r="EN178" s="235"/>
      <c r="EO178" s="235"/>
      <c r="EP178" s="235"/>
      <c r="EQ178" s="235"/>
      <c r="ER178" s="235"/>
      <c r="ES178" s="235"/>
      <c r="ET178" s="235"/>
      <c r="EU178" s="235"/>
      <c r="EV178" s="235"/>
      <c r="EW178" s="235"/>
      <c r="EX178" s="235"/>
      <c r="EY178" s="235"/>
      <c r="EZ178" s="235"/>
      <c r="FA178" s="235"/>
      <c r="FB178" s="235"/>
      <c r="FC178" s="235"/>
      <c r="FD178" s="235"/>
      <c r="FE178" s="116"/>
      <c r="FF178" s="116"/>
      <c r="FG178" s="47"/>
      <c r="FH178" s="47"/>
      <c r="FI178" s="47"/>
      <c r="FJ178" s="47"/>
      <c r="FK178" s="47"/>
      <c r="FL178" s="47"/>
      <c r="FM178" s="47"/>
      <c r="FN178" s="47"/>
      <c r="FO178" s="47"/>
      <c r="FP178" s="47"/>
      <c r="FQ178" s="47"/>
      <c r="FR178" s="47"/>
      <c r="FS178" s="47"/>
      <c r="FT178" s="47"/>
      <c r="FU178" s="47"/>
      <c r="FV178" s="47"/>
      <c r="FW178" s="47"/>
      <c r="FX178" s="47"/>
      <c r="FY178" s="47"/>
      <c r="FZ178" s="48"/>
      <c r="GA178" s="48"/>
      <c r="GB178" s="48"/>
      <c r="GC178" s="48"/>
      <c r="GD178" s="48"/>
      <c r="GE178" s="48"/>
      <c r="GF178" s="48"/>
      <c r="GG178" s="48"/>
      <c r="GH178" s="48"/>
      <c r="GI178" s="53"/>
      <c r="GJ178" s="53"/>
      <c r="GK178" s="53"/>
      <c r="GL178" s="53"/>
      <c r="GM178" s="53"/>
      <c r="GN178" s="53"/>
      <c r="GO178" s="53"/>
      <c r="GP178" s="53"/>
      <c r="GQ178" s="53"/>
      <c r="GR178" s="53"/>
      <c r="GS178" s="53"/>
      <c r="GT178" s="53"/>
      <c r="GU178" s="53"/>
      <c r="GV178" s="53"/>
      <c r="GW178" s="53"/>
      <c r="GX178" s="53"/>
      <c r="GY178" s="53"/>
      <c r="GZ178" s="6"/>
      <c r="HA178" s="6"/>
      <c r="HB178" s="6"/>
    </row>
    <row r="179" spans="2:210" s="1" customFormat="1" x14ac:dyDescent="0.75">
      <c r="B179" s="33"/>
      <c r="C179" s="33"/>
      <c r="D179" s="261"/>
      <c r="E179" s="261"/>
      <c r="F179" s="261"/>
      <c r="G179" s="261"/>
      <c r="H179" s="261"/>
      <c r="I179" s="261"/>
      <c r="J179" s="261"/>
      <c r="K179" s="261"/>
      <c r="L179" s="261"/>
      <c r="M179" s="261"/>
      <c r="N179" s="261"/>
      <c r="O179" s="261"/>
      <c r="P179" s="261"/>
      <c r="Q179" s="261"/>
      <c r="R179" s="261"/>
      <c r="S179" s="261"/>
      <c r="T179" s="261"/>
      <c r="U179" s="235"/>
      <c r="V179" s="235"/>
      <c r="W179" s="235"/>
      <c r="X179" s="235"/>
      <c r="Y179" s="235"/>
      <c r="Z179" s="235"/>
      <c r="AA179" s="235"/>
      <c r="AB179" s="235"/>
      <c r="AC179" s="235"/>
      <c r="AD179" s="235"/>
      <c r="AE179" s="235"/>
      <c r="AF179" s="235"/>
      <c r="AG179" s="235"/>
      <c r="AH179" s="235"/>
      <c r="AI179" s="235"/>
      <c r="AJ179" s="235"/>
      <c r="AK179" s="235"/>
      <c r="AL179" s="235"/>
      <c r="AM179" s="235"/>
      <c r="AN179" s="235"/>
      <c r="AO179" s="235"/>
      <c r="AP179" s="235"/>
      <c r="AQ179" s="235"/>
      <c r="AR179" s="235"/>
      <c r="AS179" s="235"/>
      <c r="AT179" s="235"/>
      <c r="AU179" s="235"/>
      <c r="AV179" s="235"/>
      <c r="AW179" s="235"/>
      <c r="AX179" s="235"/>
      <c r="AY179" s="235"/>
      <c r="AZ179" s="235"/>
      <c r="BA179" s="235"/>
      <c r="BB179" s="235"/>
      <c r="BC179" s="235"/>
      <c r="BD179" s="235"/>
      <c r="BE179" s="235"/>
      <c r="BF179" s="235"/>
      <c r="BG179" s="235"/>
      <c r="BH179" s="235"/>
      <c r="BI179" s="235"/>
      <c r="BJ179" s="235"/>
      <c r="BK179" s="235"/>
      <c r="BL179" s="235"/>
      <c r="BM179" s="235"/>
      <c r="BN179" s="235"/>
      <c r="BO179" s="235"/>
      <c r="BP179" s="235"/>
      <c r="BQ179" s="235"/>
      <c r="BR179" s="235"/>
      <c r="BS179" s="235"/>
      <c r="BT179" s="235"/>
      <c r="BU179" s="235"/>
      <c r="BV179" s="235"/>
      <c r="BW179" s="235"/>
      <c r="BX179" s="235"/>
      <c r="BY179" s="235"/>
      <c r="BZ179" s="235"/>
      <c r="CA179" s="235"/>
      <c r="CB179" s="235"/>
      <c r="CC179" s="235"/>
      <c r="CD179" s="235"/>
      <c r="CE179" s="235"/>
      <c r="CF179" s="235"/>
      <c r="CG179" s="235"/>
      <c r="CH179" s="235"/>
      <c r="CI179" s="235"/>
      <c r="CJ179" s="235"/>
      <c r="CK179" s="235"/>
      <c r="CL179" s="235"/>
      <c r="CM179" s="235"/>
      <c r="CN179" s="235"/>
      <c r="CO179" s="235"/>
      <c r="CP179" s="235"/>
      <c r="CQ179" s="235"/>
      <c r="CR179" s="235"/>
      <c r="CS179" s="235"/>
      <c r="CT179" s="235"/>
      <c r="CU179" s="235"/>
      <c r="CV179" s="235"/>
      <c r="CW179" s="235"/>
      <c r="CX179" s="235"/>
      <c r="CY179" s="235"/>
      <c r="CZ179" s="235"/>
      <c r="DA179" s="235"/>
      <c r="DB179" s="235"/>
      <c r="DC179" s="235"/>
      <c r="DD179" s="235"/>
      <c r="DE179" s="235"/>
      <c r="DF179" s="235"/>
      <c r="DG179" s="235"/>
      <c r="DH179" s="235"/>
      <c r="DI179" s="235"/>
      <c r="DJ179" s="235"/>
      <c r="DK179" s="235"/>
      <c r="DL179" s="235"/>
      <c r="DM179" s="235"/>
      <c r="DN179" s="235"/>
      <c r="DO179" s="235"/>
      <c r="DP179" s="235"/>
      <c r="DQ179" s="235"/>
      <c r="DR179" s="235"/>
      <c r="DS179" s="235"/>
      <c r="DT179" s="235"/>
      <c r="DU179" s="235"/>
      <c r="DV179" s="235"/>
      <c r="DW179" s="235"/>
      <c r="DX179" s="235"/>
      <c r="DY179" s="235"/>
      <c r="DZ179" s="235"/>
      <c r="EA179" s="235"/>
      <c r="EB179" s="235"/>
      <c r="EC179" s="235"/>
      <c r="ED179" s="235"/>
      <c r="EE179" s="235"/>
      <c r="EF179" s="235"/>
      <c r="EG179" s="235"/>
      <c r="EH179" s="235"/>
      <c r="EI179" s="235"/>
      <c r="EJ179" s="235"/>
      <c r="EK179" s="235"/>
      <c r="EL179" s="235"/>
      <c r="EM179" s="235"/>
      <c r="EN179" s="235"/>
      <c r="EO179" s="235"/>
      <c r="EP179" s="235"/>
      <c r="EQ179" s="235"/>
      <c r="ER179" s="235"/>
      <c r="ES179" s="235"/>
      <c r="ET179" s="235"/>
      <c r="EU179" s="235"/>
      <c r="EV179" s="235"/>
      <c r="EW179" s="235"/>
      <c r="EX179" s="235"/>
      <c r="EY179" s="235"/>
      <c r="EZ179" s="235"/>
      <c r="FA179" s="235"/>
      <c r="FB179" s="235"/>
      <c r="FC179" s="235"/>
      <c r="FD179" s="235"/>
      <c r="FE179" s="116"/>
      <c r="FF179" s="116"/>
      <c r="FG179" s="47"/>
      <c r="FH179" s="47"/>
      <c r="FI179" s="47"/>
      <c r="FJ179" s="47"/>
      <c r="FK179" s="47"/>
      <c r="FL179" s="47"/>
      <c r="FM179" s="47"/>
      <c r="FN179" s="47"/>
      <c r="FO179" s="47"/>
      <c r="FP179" s="47"/>
      <c r="FQ179" s="47"/>
      <c r="FR179" s="47"/>
      <c r="FS179" s="47"/>
      <c r="FT179" s="47"/>
      <c r="FU179" s="47"/>
      <c r="FV179" s="47"/>
      <c r="FW179" s="47"/>
      <c r="FX179" s="47"/>
      <c r="FY179" s="47"/>
      <c r="FZ179" s="48"/>
      <c r="GA179" s="48"/>
      <c r="GB179" s="48"/>
      <c r="GC179" s="48"/>
      <c r="GD179" s="48"/>
      <c r="GE179" s="48"/>
      <c r="GF179" s="48"/>
      <c r="GG179" s="48"/>
      <c r="GH179" s="48"/>
      <c r="GI179" s="53"/>
      <c r="GJ179" s="53"/>
      <c r="GK179" s="53"/>
      <c r="GL179" s="53"/>
      <c r="GM179" s="53"/>
      <c r="GN179" s="53"/>
      <c r="GO179" s="53"/>
      <c r="GP179" s="53"/>
      <c r="GQ179" s="53"/>
      <c r="GR179" s="53"/>
      <c r="GS179" s="53"/>
      <c r="GT179" s="53"/>
      <c r="GU179" s="53"/>
      <c r="GV179" s="53"/>
      <c r="GW179" s="53"/>
      <c r="GX179" s="53"/>
      <c r="GY179" s="53"/>
      <c r="GZ179" s="6"/>
      <c r="HA179" s="6"/>
      <c r="HB179" s="6"/>
    </row>
    <row r="180" spans="2:210" s="1" customFormat="1" x14ac:dyDescent="0.75">
      <c r="B180" s="33"/>
      <c r="C180" s="33"/>
      <c r="D180" s="261"/>
      <c r="E180" s="261"/>
      <c r="F180" s="261"/>
      <c r="G180" s="261"/>
      <c r="H180" s="261"/>
      <c r="I180" s="261"/>
      <c r="J180" s="261"/>
      <c r="K180" s="261"/>
      <c r="L180" s="261"/>
      <c r="M180" s="261"/>
      <c r="N180" s="261"/>
      <c r="O180" s="261"/>
      <c r="P180" s="261"/>
      <c r="Q180" s="261"/>
      <c r="R180" s="261"/>
      <c r="S180" s="261"/>
      <c r="T180" s="261"/>
      <c r="U180" s="235"/>
      <c r="V180" s="235"/>
      <c r="W180" s="235"/>
      <c r="X180" s="235"/>
      <c r="Y180" s="235"/>
      <c r="Z180" s="235"/>
      <c r="AA180" s="235"/>
      <c r="AB180" s="235"/>
      <c r="AC180" s="235"/>
      <c r="AD180" s="235"/>
      <c r="AE180" s="235"/>
      <c r="AF180" s="235"/>
      <c r="AG180" s="235"/>
      <c r="AH180" s="235"/>
      <c r="AI180" s="235"/>
      <c r="AJ180" s="235"/>
      <c r="AK180" s="235"/>
      <c r="AL180" s="235"/>
      <c r="AM180" s="235"/>
      <c r="AN180" s="235"/>
      <c r="AO180" s="235"/>
      <c r="AP180" s="235"/>
      <c r="AQ180" s="235"/>
      <c r="AR180" s="235"/>
      <c r="AS180" s="235"/>
      <c r="AT180" s="235"/>
      <c r="AU180" s="235"/>
      <c r="AV180" s="235"/>
      <c r="AW180" s="235"/>
      <c r="AX180" s="235"/>
      <c r="AY180" s="235"/>
      <c r="AZ180" s="235"/>
      <c r="BA180" s="235"/>
      <c r="BB180" s="235"/>
      <c r="BC180" s="235"/>
      <c r="BD180" s="235"/>
      <c r="BE180" s="235"/>
      <c r="BF180" s="235"/>
      <c r="BG180" s="235"/>
      <c r="BH180" s="235"/>
      <c r="BI180" s="235"/>
      <c r="BJ180" s="235"/>
      <c r="BK180" s="235"/>
      <c r="BL180" s="235"/>
      <c r="BM180" s="235"/>
      <c r="BN180" s="235"/>
      <c r="BO180" s="235"/>
      <c r="BP180" s="235"/>
      <c r="BQ180" s="235"/>
      <c r="BR180" s="235"/>
      <c r="BS180" s="235"/>
      <c r="BT180" s="235"/>
      <c r="BU180" s="235"/>
      <c r="BV180" s="235"/>
      <c r="BW180" s="235"/>
      <c r="BX180" s="235"/>
      <c r="BY180" s="235"/>
      <c r="BZ180" s="235"/>
      <c r="CA180" s="235"/>
      <c r="CB180" s="235"/>
      <c r="CC180" s="235"/>
      <c r="CD180" s="235"/>
      <c r="CE180" s="235"/>
      <c r="CF180" s="235"/>
      <c r="CG180" s="235"/>
      <c r="CH180" s="235"/>
      <c r="CI180" s="235"/>
      <c r="CJ180" s="235"/>
      <c r="CK180" s="235"/>
      <c r="CL180" s="235"/>
      <c r="CM180" s="235"/>
      <c r="CN180" s="235"/>
      <c r="CO180" s="235"/>
      <c r="CP180" s="235"/>
      <c r="CQ180" s="235"/>
      <c r="CR180" s="235"/>
      <c r="CS180" s="235"/>
      <c r="CT180" s="235"/>
      <c r="CU180" s="235"/>
      <c r="CV180" s="235"/>
      <c r="CW180" s="235"/>
      <c r="CX180" s="235"/>
      <c r="CY180" s="235"/>
      <c r="CZ180" s="235"/>
      <c r="DA180" s="235"/>
      <c r="DB180" s="235"/>
      <c r="DC180" s="235"/>
      <c r="DD180" s="235"/>
      <c r="DE180" s="235"/>
      <c r="DF180" s="235"/>
      <c r="DG180" s="235"/>
      <c r="DH180" s="235"/>
      <c r="DI180" s="235"/>
      <c r="DJ180" s="235"/>
      <c r="DK180" s="235"/>
      <c r="DL180" s="235"/>
      <c r="DM180" s="235"/>
      <c r="DN180" s="235"/>
      <c r="DO180" s="235"/>
      <c r="DP180" s="235"/>
      <c r="DQ180" s="235"/>
      <c r="DR180" s="235"/>
      <c r="DS180" s="235"/>
      <c r="DT180" s="235"/>
      <c r="DU180" s="235"/>
      <c r="DV180" s="235"/>
      <c r="DW180" s="235"/>
      <c r="DX180" s="235"/>
      <c r="DY180" s="235"/>
      <c r="DZ180" s="235"/>
      <c r="EA180" s="235"/>
      <c r="EB180" s="235"/>
      <c r="EC180" s="235"/>
      <c r="ED180" s="235"/>
      <c r="EE180" s="235"/>
      <c r="EF180" s="235"/>
      <c r="EG180" s="235"/>
      <c r="EH180" s="235"/>
      <c r="EI180" s="235"/>
      <c r="EJ180" s="235"/>
      <c r="EK180" s="235"/>
      <c r="EL180" s="235"/>
      <c r="EM180" s="235"/>
      <c r="EN180" s="235"/>
      <c r="EO180" s="235"/>
      <c r="EP180" s="235"/>
      <c r="EQ180" s="235"/>
      <c r="ER180" s="235"/>
      <c r="ES180" s="235"/>
      <c r="ET180" s="235"/>
      <c r="EU180" s="235"/>
      <c r="EV180" s="235"/>
      <c r="EW180" s="235"/>
      <c r="EX180" s="235"/>
      <c r="EY180" s="235"/>
      <c r="EZ180" s="235"/>
      <c r="FA180" s="235"/>
      <c r="FB180" s="235"/>
      <c r="FC180" s="235"/>
      <c r="FD180" s="235"/>
      <c r="FE180" s="116"/>
      <c r="FF180" s="116"/>
      <c r="FG180" s="47"/>
      <c r="FH180" s="47"/>
      <c r="FI180" s="47"/>
      <c r="FJ180" s="47"/>
      <c r="FK180" s="47"/>
      <c r="FL180" s="47"/>
      <c r="FM180" s="47"/>
      <c r="FN180" s="47"/>
      <c r="FO180" s="47"/>
      <c r="FP180" s="47"/>
      <c r="FQ180" s="47"/>
      <c r="FR180" s="47"/>
      <c r="FS180" s="47"/>
      <c r="FT180" s="47"/>
      <c r="FU180" s="47"/>
      <c r="FV180" s="47"/>
      <c r="FW180" s="47"/>
      <c r="FX180" s="47"/>
      <c r="FY180" s="47"/>
      <c r="FZ180" s="48"/>
      <c r="GA180" s="48"/>
      <c r="GB180" s="48"/>
      <c r="GC180" s="48"/>
      <c r="GD180" s="48"/>
      <c r="GE180" s="48"/>
      <c r="GF180" s="48"/>
      <c r="GG180" s="48"/>
      <c r="GH180" s="48"/>
      <c r="GI180" s="53"/>
      <c r="GJ180" s="53"/>
      <c r="GK180" s="53"/>
      <c r="GL180" s="53"/>
      <c r="GM180" s="53"/>
      <c r="GN180" s="53"/>
      <c r="GO180" s="53"/>
      <c r="GP180" s="53"/>
      <c r="GQ180" s="53"/>
      <c r="GR180" s="53"/>
      <c r="GS180" s="53"/>
      <c r="GT180" s="53"/>
      <c r="GU180" s="53"/>
      <c r="GV180" s="53"/>
      <c r="GW180" s="53"/>
      <c r="GX180" s="53"/>
      <c r="GY180" s="53"/>
      <c r="GZ180" s="6"/>
      <c r="HA180" s="6"/>
      <c r="HB180" s="6"/>
    </row>
    <row r="181" spans="2:210" s="1" customFormat="1" x14ac:dyDescent="0.75">
      <c r="B181" s="33"/>
      <c r="C181" s="33"/>
      <c r="D181" s="261"/>
      <c r="E181" s="261"/>
      <c r="F181" s="261"/>
      <c r="G181" s="261"/>
      <c r="H181" s="261"/>
      <c r="I181" s="261"/>
      <c r="J181" s="261"/>
      <c r="K181" s="261"/>
      <c r="L181" s="261"/>
      <c r="M181" s="261"/>
      <c r="N181" s="261"/>
      <c r="O181" s="261"/>
      <c r="P181" s="261"/>
      <c r="Q181" s="261"/>
      <c r="R181" s="261"/>
      <c r="S181" s="261"/>
      <c r="T181" s="261"/>
      <c r="U181" s="235"/>
      <c r="V181" s="235"/>
      <c r="W181" s="235"/>
      <c r="X181" s="235"/>
      <c r="Y181" s="235"/>
      <c r="Z181" s="235"/>
      <c r="AA181" s="235"/>
      <c r="AB181" s="235"/>
      <c r="AC181" s="235"/>
      <c r="AD181" s="235"/>
      <c r="AE181" s="235"/>
      <c r="AF181" s="235"/>
      <c r="AG181" s="235"/>
      <c r="AH181" s="235"/>
      <c r="AI181" s="235"/>
      <c r="AJ181" s="235"/>
      <c r="AK181" s="235"/>
      <c r="AL181" s="235"/>
      <c r="AM181" s="235"/>
      <c r="AN181" s="235"/>
      <c r="AO181" s="235"/>
      <c r="AP181" s="235"/>
      <c r="AQ181" s="235"/>
      <c r="AR181" s="235"/>
      <c r="AS181" s="235"/>
      <c r="AT181" s="235"/>
      <c r="AU181" s="235"/>
      <c r="AV181" s="235"/>
      <c r="AW181" s="235"/>
      <c r="AX181" s="235"/>
      <c r="AY181" s="235"/>
      <c r="AZ181" s="235"/>
      <c r="BA181" s="235"/>
      <c r="BB181" s="235"/>
      <c r="BC181" s="235"/>
      <c r="BD181" s="235"/>
      <c r="BE181" s="235"/>
      <c r="BF181" s="235"/>
      <c r="BG181" s="235"/>
      <c r="BH181" s="235"/>
      <c r="BI181" s="235"/>
      <c r="BJ181" s="235"/>
      <c r="BK181" s="235"/>
      <c r="BL181" s="235"/>
      <c r="BM181" s="235"/>
      <c r="BN181" s="235"/>
      <c r="BO181" s="235"/>
      <c r="BP181" s="235"/>
      <c r="BQ181" s="235"/>
      <c r="BR181" s="235"/>
      <c r="BS181" s="235"/>
      <c r="BT181" s="235"/>
      <c r="BU181" s="235"/>
      <c r="BV181" s="235"/>
      <c r="BW181" s="235"/>
      <c r="BX181" s="235"/>
      <c r="BY181" s="235"/>
      <c r="BZ181" s="235"/>
      <c r="CA181" s="235"/>
      <c r="CB181" s="235"/>
      <c r="CC181" s="235"/>
      <c r="CD181" s="235"/>
      <c r="CE181" s="235"/>
      <c r="CF181" s="235"/>
      <c r="CG181" s="235"/>
      <c r="CH181" s="235"/>
      <c r="CI181" s="235"/>
      <c r="CJ181" s="235"/>
      <c r="CK181" s="235"/>
      <c r="CL181" s="235"/>
      <c r="CM181" s="235"/>
      <c r="CN181" s="235"/>
      <c r="CO181" s="235"/>
      <c r="CP181" s="235"/>
      <c r="CQ181" s="235"/>
      <c r="CR181" s="235"/>
      <c r="CS181" s="235"/>
      <c r="CT181" s="235"/>
      <c r="CU181" s="235"/>
      <c r="CV181" s="235"/>
      <c r="CW181" s="235"/>
      <c r="CX181" s="235"/>
      <c r="CY181" s="235"/>
      <c r="CZ181" s="235"/>
      <c r="DA181" s="235"/>
      <c r="DB181" s="235"/>
      <c r="DC181" s="235"/>
      <c r="DD181" s="235"/>
      <c r="DE181" s="235"/>
      <c r="DF181" s="235"/>
      <c r="DG181" s="235"/>
      <c r="DH181" s="235"/>
      <c r="DI181" s="235"/>
      <c r="DJ181" s="235"/>
      <c r="DK181" s="235"/>
      <c r="DL181" s="235"/>
      <c r="DM181" s="235"/>
      <c r="DN181" s="235"/>
      <c r="DO181" s="235"/>
      <c r="DP181" s="235"/>
      <c r="DQ181" s="235"/>
      <c r="DR181" s="235"/>
      <c r="DS181" s="235"/>
      <c r="DT181" s="235"/>
      <c r="DU181" s="235"/>
      <c r="DV181" s="235"/>
      <c r="DW181" s="235"/>
      <c r="DX181" s="235"/>
      <c r="DY181" s="235"/>
      <c r="DZ181" s="235"/>
      <c r="EA181" s="235"/>
      <c r="EB181" s="235"/>
      <c r="EC181" s="235"/>
      <c r="ED181" s="235"/>
      <c r="EE181" s="235"/>
      <c r="EF181" s="235"/>
      <c r="EG181" s="235"/>
      <c r="EH181" s="235"/>
      <c r="EI181" s="235"/>
      <c r="EJ181" s="235"/>
      <c r="EK181" s="235"/>
      <c r="EL181" s="235"/>
      <c r="EM181" s="235"/>
      <c r="EN181" s="235"/>
      <c r="EO181" s="235"/>
      <c r="EP181" s="235"/>
      <c r="EQ181" s="235"/>
      <c r="ER181" s="235"/>
      <c r="ES181" s="235"/>
      <c r="ET181" s="235"/>
      <c r="EU181" s="235"/>
      <c r="EV181" s="235"/>
      <c r="EW181" s="235"/>
      <c r="EX181" s="235"/>
      <c r="EY181" s="235"/>
      <c r="EZ181" s="235"/>
      <c r="FA181" s="235"/>
      <c r="FB181" s="235"/>
      <c r="FC181" s="235"/>
      <c r="FD181" s="235"/>
      <c r="FE181" s="116"/>
      <c r="FF181" s="116"/>
      <c r="FG181" s="47"/>
      <c r="FH181" s="47"/>
      <c r="FI181" s="47"/>
      <c r="FJ181" s="47"/>
      <c r="FK181" s="47"/>
      <c r="FL181" s="47"/>
      <c r="FM181" s="47"/>
      <c r="FN181" s="47"/>
      <c r="FO181" s="47"/>
      <c r="FP181" s="47"/>
      <c r="FQ181" s="47"/>
      <c r="FR181" s="47"/>
      <c r="FS181" s="47"/>
      <c r="FT181" s="47"/>
      <c r="FU181" s="47"/>
      <c r="FV181" s="47"/>
      <c r="FW181" s="47"/>
      <c r="FX181" s="47"/>
      <c r="FY181" s="47"/>
      <c r="FZ181" s="48"/>
      <c r="GA181" s="48"/>
      <c r="GB181" s="48"/>
      <c r="GC181" s="48"/>
      <c r="GD181" s="48"/>
      <c r="GE181" s="48"/>
      <c r="GF181" s="48"/>
      <c r="GG181" s="48"/>
      <c r="GH181" s="48"/>
      <c r="GI181" s="53"/>
      <c r="GJ181" s="53"/>
      <c r="GK181" s="53"/>
      <c r="GL181" s="53"/>
      <c r="GM181" s="53"/>
      <c r="GN181" s="53"/>
      <c r="GO181" s="53"/>
      <c r="GP181" s="53"/>
      <c r="GQ181" s="53"/>
      <c r="GR181" s="53"/>
      <c r="GS181" s="53"/>
      <c r="GT181" s="53"/>
      <c r="GU181" s="53"/>
      <c r="GV181" s="53"/>
      <c r="GW181" s="53"/>
      <c r="GX181" s="53"/>
      <c r="GY181" s="53"/>
      <c r="GZ181" s="6"/>
      <c r="HA181" s="6"/>
      <c r="HB181" s="6"/>
    </row>
    <row r="182" spans="2:210" s="1" customFormat="1" x14ac:dyDescent="0.75">
      <c r="B182" s="33"/>
      <c r="C182" s="33"/>
      <c r="D182" s="261"/>
      <c r="E182" s="261"/>
      <c r="F182" s="261"/>
      <c r="G182" s="261"/>
      <c r="H182" s="261"/>
      <c r="I182" s="261"/>
      <c r="J182" s="261"/>
      <c r="K182" s="261"/>
      <c r="L182" s="261"/>
      <c r="M182" s="261"/>
      <c r="N182" s="261"/>
      <c r="O182" s="261"/>
      <c r="P182" s="261"/>
      <c r="Q182" s="261"/>
      <c r="R182" s="261"/>
      <c r="S182" s="261"/>
      <c r="T182" s="261"/>
      <c r="U182" s="235"/>
      <c r="V182" s="235"/>
      <c r="W182" s="235"/>
      <c r="X182" s="235"/>
      <c r="Y182" s="235"/>
      <c r="Z182" s="235"/>
      <c r="AA182" s="235"/>
      <c r="AB182" s="235"/>
      <c r="AC182" s="235"/>
      <c r="AD182" s="235"/>
      <c r="AE182" s="235"/>
      <c r="AF182" s="235"/>
      <c r="AG182" s="235"/>
      <c r="AH182" s="235"/>
      <c r="AI182" s="235"/>
      <c r="AJ182" s="235"/>
      <c r="AK182" s="235"/>
      <c r="AL182" s="235"/>
      <c r="AM182" s="235"/>
      <c r="AN182" s="235"/>
      <c r="AO182" s="235"/>
      <c r="AP182" s="235"/>
      <c r="AQ182" s="235"/>
      <c r="AR182" s="235"/>
      <c r="AS182" s="235"/>
      <c r="AT182" s="235"/>
      <c r="AU182" s="235"/>
      <c r="AV182" s="235"/>
      <c r="AW182" s="235"/>
      <c r="AX182" s="235"/>
      <c r="AY182" s="235"/>
      <c r="AZ182" s="235"/>
      <c r="BA182" s="235"/>
      <c r="BB182" s="235"/>
      <c r="BC182" s="235"/>
      <c r="BD182" s="235"/>
      <c r="BE182" s="235"/>
      <c r="BF182" s="235"/>
      <c r="BG182" s="235"/>
      <c r="BH182" s="235"/>
      <c r="BI182" s="235"/>
      <c r="BJ182" s="235"/>
      <c r="BK182" s="235"/>
      <c r="BL182" s="235"/>
      <c r="BM182" s="235"/>
      <c r="BN182" s="235"/>
      <c r="BO182" s="235"/>
      <c r="BP182" s="235"/>
      <c r="BQ182" s="235"/>
      <c r="BR182" s="235"/>
      <c r="BS182" s="235"/>
      <c r="BT182" s="235"/>
      <c r="BU182" s="235"/>
      <c r="BV182" s="235"/>
      <c r="BW182" s="235"/>
      <c r="BX182" s="235"/>
      <c r="BY182" s="235"/>
      <c r="BZ182" s="235"/>
      <c r="CA182" s="235"/>
      <c r="CB182" s="235"/>
      <c r="CC182" s="235"/>
      <c r="CD182" s="235"/>
      <c r="CE182" s="235"/>
      <c r="CF182" s="235"/>
      <c r="CG182" s="235"/>
      <c r="CH182" s="235"/>
      <c r="CI182" s="235"/>
      <c r="CJ182" s="235"/>
      <c r="CK182" s="235"/>
      <c r="CL182" s="235"/>
      <c r="CM182" s="235"/>
      <c r="CN182" s="235"/>
      <c r="CO182" s="235"/>
      <c r="CP182" s="235"/>
      <c r="CQ182" s="235"/>
      <c r="CR182" s="235"/>
      <c r="CS182" s="235"/>
      <c r="CT182" s="235"/>
      <c r="CU182" s="235"/>
      <c r="CV182" s="235"/>
      <c r="CW182" s="235"/>
      <c r="CX182" s="235"/>
      <c r="CY182" s="235"/>
      <c r="CZ182" s="235"/>
      <c r="DA182" s="235"/>
      <c r="DB182" s="235"/>
      <c r="DC182" s="235"/>
      <c r="DD182" s="235"/>
      <c r="DE182" s="235"/>
      <c r="DF182" s="235"/>
      <c r="DG182" s="235"/>
      <c r="DH182" s="235"/>
      <c r="DI182" s="235"/>
      <c r="DJ182" s="235"/>
      <c r="DK182" s="235"/>
      <c r="DL182" s="235"/>
      <c r="DM182" s="235"/>
      <c r="DN182" s="235"/>
      <c r="DO182" s="235"/>
      <c r="DP182" s="235"/>
      <c r="DQ182" s="235"/>
      <c r="DR182" s="235"/>
      <c r="DS182" s="235"/>
      <c r="DT182" s="235"/>
      <c r="DU182" s="235"/>
      <c r="DV182" s="235"/>
      <c r="DW182" s="235"/>
      <c r="DX182" s="235"/>
      <c r="DY182" s="235"/>
      <c r="DZ182" s="235"/>
      <c r="EA182" s="235"/>
      <c r="EB182" s="235"/>
      <c r="EC182" s="235"/>
      <c r="ED182" s="235"/>
      <c r="EE182" s="235"/>
      <c r="EF182" s="235"/>
      <c r="EG182" s="235"/>
      <c r="EH182" s="235"/>
      <c r="EI182" s="235"/>
      <c r="EJ182" s="235"/>
      <c r="EK182" s="235"/>
      <c r="EL182" s="235"/>
      <c r="EM182" s="235"/>
      <c r="EN182" s="235"/>
      <c r="EO182" s="235"/>
      <c r="EP182" s="235"/>
      <c r="EQ182" s="235"/>
      <c r="ER182" s="235"/>
      <c r="ES182" s="235"/>
      <c r="ET182" s="235"/>
      <c r="EU182" s="235"/>
      <c r="EV182" s="235"/>
      <c r="EW182" s="235"/>
      <c r="EX182" s="235"/>
      <c r="EY182" s="235"/>
      <c r="EZ182" s="235"/>
      <c r="FA182" s="235"/>
      <c r="FB182" s="235"/>
      <c r="FC182" s="235"/>
      <c r="FD182" s="235"/>
      <c r="FE182" s="116"/>
      <c r="FF182" s="116"/>
      <c r="FG182" s="47"/>
      <c r="FH182" s="47"/>
      <c r="FI182" s="47"/>
      <c r="FJ182" s="47"/>
      <c r="FK182" s="47"/>
      <c r="FL182" s="47"/>
      <c r="FM182" s="47"/>
      <c r="FN182" s="47"/>
      <c r="FO182" s="47"/>
      <c r="FP182" s="47"/>
      <c r="FQ182" s="47"/>
      <c r="FR182" s="47"/>
      <c r="FS182" s="47"/>
      <c r="FT182" s="47"/>
      <c r="FU182" s="47"/>
      <c r="FV182" s="47"/>
      <c r="FW182" s="47"/>
      <c r="FX182" s="47"/>
      <c r="FY182" s="47"/>
      <c r="FZ182" s="48"/>
      <c r="GA182" s="48"/>
      <c r="GB182" s="48"/>
      <c r="GC182" s="48"/>
      <c r="GD182" s="48"/>
      <c r="GE182" s="48"/>
      <c r="GF182" s="48"/>
      <c r="GG182" s="48"/>
      <c r="GH182" s="48"/>
      <c r="GI182" s="53"/>
      <c r="GJ182" s="53"/>
      <c r="GK182" s="53"/>
      <c r="GL182" s="53"/>
      <c r="GM182" s="53"/>
      <c r="GN182" s="53"/>
      <c r="GO182" s="53"/>
      <c r="GP182" s="53"/>
      <c r="GQ182" s="53"/>
      <c r="GR182" s="53"/>
      <c r="GS182" s="53"/>
      <c r="GT182" s="53"/>
      <c r="GU182" s="53"/>
      <c r="GV182" s="53"/>
      <c r="GW182" s="53"/>
      <c r="GX182" s="53"/>
      <c r="GY182" s="53"/>
      <c r="GZ182" s="6"/>
      <c r="HA182" s="6"/>
      <c r="HB182" s="6"/>
    </row>
    <row r="183" spans="2:210" s="1" customFormat="1" x14ac:dyDescent="0.75">
      <c r="B183" s="33"/>
      <c r="C183" s="33"/>
      <c r="D183" s="261"/>
      <c r="E183" s="261"/>
      <c r="F183" s="261"/>
      <c r="G183" s="261"/>
      <c r="H183" s="261"/>
      <c r="I183" s="261"/>
      <c r="J183" s="261"/>
      <c r="K183" s="261"/>
      <c r="L183" s="261"/>
      <c r="M183" s="261"/>
      <c r="N183" s="261"/>
      <c r="O183" s="261"/>
      <c r="P183" s="261"/>
      <c r="Q183" s="261"/>
      <c r="R183" s="261"/>
      <c r="S183" s="261"/>
      <c r="T183" s="261"/>
      <c r="U183" s="235"/>
      <c r="V183" s="235"/>
      <c r="W183" s="235"/>
      <c r="X183" s="235"/>
      <c r="Y183" s="235"/>
      <c r="Z183" s="235"/>
      <c r="AA183" s="235"/>
      <c r="AB183" s="235"/>
      <c r="AC183" s="235"/>
      <c r="AD183" s="235"/>
      <c r="AE183" s="235"/>
      <c r="AF183" s="235"/>
      <c r="AG183" s="235"/>
      <c r="AH183" s="235"/>
      <c r="AI183" s="235"/>
      <c r="AJ183" s="235"/>
      <c r="AK183" s="235"/>
      <c r="AL183" s="235"/>
      <c r="AM183" s="235"/>
      <c r="AN183" s="235"/>
      <c r="AO183" s="235"/>
      <c r="AP183" s="235"/>
      <c r="AQ183" s="235"/>
      <c r="AR183" s="235"/>
      <c r="AS183" s="235"/>
      <c r="AT183" s="235"/>
      <c r="AU183" s="235"/>
      <c r="AV183" s="235"/>
      <c r="AW183" s="235"/>
      <c r="AX183" s="235"/>
      <c r="AY183" s="235"/>
      <c r="AZ183" s="235"/>
      <c r="BA183" s="235"/>
      <c r="BB183" s="235"/>
      <c r="BC183" s="235"/>
      <c r="BD183" s="235"/>
      <c r="BE183" s="235"/>
      <c r="BF183" s="235"/>
      <c r="BG183" s="235"/>
      <c r="BH183" s="235"/>
      <c r="BI183" s="235"/>
      <c r="BJ183" s="235"/>
      <c r="BK183" s="235"/>
      <c r="BL183" s="235"/>
      <c r="BM183" s="235"/>
      <c r="BN183" s="235"/>
      <c r="BO183" s="235"/>
      <c r="BP183" s="235"/>
      <c r="BQ183" s="235"/>
      <c r="BR183" s="235"/>
      <c r="BS183" s="235"/>
      <c r="BT183" s="235"/>
      <c r="BU183" s="235"/>
      <c r="BV183" s="235"/>
      <c r="BW183" s="235"/>
      <c r="BX183" s="235"/>
      <c r="BY183" s="235"/>
      <c r="BZ183" s="235"/>
      <c r="CA183" s="235"/>
      <c r="CB183" s="235"/>
      <c r="CC183" s="235"/>
      <c r="CD183" s="235"/>
      <c r="CE183" s="235"/>
      <c r="CF183" s="235"/>
      <c r="CG183" s="235"/>
      <c r="CH183" s="235"/>
      <c r="CI183" s="235"/>
      <c r="CJ183" s="235"/>
      <c r="CK183" s="235"/>
      <c r="CL183" s="235"/>
      <c r="CM183" s="235"/>
      <c r="CN183" s="235"/>
      <c r="CO183" s="235"/>
      <c r="CP183" s="235"/>
      <c r="CQ183" s="235"/>
      <c r="CR183" s="235"/>
      <c r="CS183" s="235"/>
      <c r="CT183" s="235"/>
      <c r="CU183" s="235"/>
      <c r="CV183" s="235"/>
      <c r="CW183" s="235"/>
      <c r="CX183" s="235"/>
      <c r="CY183" s="235"/>
      <c r="CZ183" s="235"/>
      <c r="DA183" s="235"/>
      <c r="DB183" s="235"/>
      <c r="DC183" s="235"/>
      <c r="DD183" s="235"/>
      <c r="DE183" s="235"/>
      <c r="DF183" s="235"/>
      <c r="DG183" s="235"/>
      <c r="DH183" s="235"/>
      <c r="DI183" s="235"/>
      <c r="DJ183" s="235"/>
      <c r="DK183" s="235"/>
      <c r="DL183" s="235"/>
      <c r="DM183" s="235"/>
      <c r="DN183" s="235"/>
      <c r="DO183" s="235"/>
      <c r="DP183" s="235"/>
      <c r="DQ183" s="235"/>
      <c r="DR183" s="235"/>
      <c r="DS183" s="235"/>
      <c r="DT183" s="235"/>
      <c r="DU183" s="235"/>
      <c r="DV183" s="235"/>
      <c r="DW183" s="235"/>
      <c r="DX183" s="235"/>
      <c r="DY183" s="235"/>
      <c r="DZ183" s="235"/>
      <c r="EA183" s="235"/>
      <c r="EB183" s="235"/>
      <c r="EC183" s="235"/>
      <c r="ED183" s="235"/>
      <c r="EE183" s="235"/>
      <c r="EF183" s="235"/>
      <c r="EG183" s="235"/>
      <c r="EH183" s="235"/>
      <c r="EI183" s="235"/>
      <c r="EJ183" s="235"/>
      <c r="EK183" s="235"/>
      <c r="EL183" s="235"/>
      <c r="EM183" s="235"/>
      <c r="EN183" s="235"/>
      <c r="EO183" s="235"/>
      <c r="EP183" s="235"/>
      <c r="EQ183" s="235"/>
      <c r="ER183" s="235"/>
      <c r="ES183" s="235"/>
      <c r="ET183" s="235"/>
      <c r="EU183" s="235"/>
      <c r="EV183" s="235"/>
      <c r="EW183" s="235"/>
      <c r="EX183" s="235"/>
      <c r="EY183" s="235"/>
      <c r="EZ183" s="235"/>
      <c r="FA183" s="235"/>
      <c r="FB183" s="235"/>
      <c r="FC183" s="235"/>
      <c r="FD183" s="235"/>
      <c r="FE183" s="116"/>
      <c r="FF183" s="116"/>
      <c r="FG183" s="47"/>
      <c r="FH183" s="47"/>
      <c r="FI183" s="47"/>
      <c r="FJ183" s="47"/>
      <c r="FK183" s="47"/>
      <c r="FL183" s="47"/>
      <c r="FM183" s="47"/>
      <c r="FN183" s="47"/>
      <c r="FO183" s="47"/>
      <c r="FP183" s="47"/>
      <c r="FQ183" s="47"/>
      <c r="FR183" s="47"/>
      <c r="FS183" s="47"/>
      <c r="FT183" s="47"/>
      <c r="FU183" s="47"/>
      <c r="FV183" s="47"/>
      <c r="FW183" s="47"/>
      <c r="FX183" s="47"/>
      <c r="FY183" s="47"/>
      <c r="FZ183" s="48"/>
      <c r="GA183" s="48"/>
      <c r="GB183" s="48"/>
      <c r="GC183" s="48"/>
      <c r="GD183" s="48"/>
      <c r="GE183" s="48"/>
      <c r="GF183" s="48"/>
      <c r="GG183" s="48"/>
      <c r="GH183" s="48"/>
      <c r="GI183" s="53"/>
      <c r="GJ183" s="53"/>
      <c r="GK183" s="53"/>
      <c r="GL183" s="53"/>
      <c r="GM183" s="53"/>
      <c r="GN183" s="53"/>
      <c r="GO183" s="53"/>
      <c r="GP183" s="53"/>
      <c r="GQ183" s="53"/>
      <c r="GR183" s="53"/>
      <c r="GS183" s="53"/>
      <c r="GT183" s="53"/>
      <c r="GU183" s="53"/>
      <c r="GV183" s="53"/>
      <c r="GW183" s="53"/>
      <c r="GX183" s="53"/>
      <c r="GY183" s="53"/>
      <c r="GZ183" s="6"/>
      <c r="HA183" s="6"/>
      <c r="HB183" s="6"/>
    </row>
    <row r="184" spans="2:210" s="1" customFormat="1" x14ac:dyDescent="0.75">
      <c r="B184" s="33"/>
      <c r="C184" s="33"/>
      <c r="D184" s="261"/>
      <c r="E184" s="261"/>
      <c r="F184" s="261"/>
      <c r="G184" s="261"/>
      <c r="H184" s="261"/>
      <c r="I184" s="261"/>
      <c r="J184" s="261"/>
      <c r="K184" s="261"/>
      <c r="L184" s="261"/>
      <c r="M184" s="261"/>
      <c r="N184" s="261"/>
      <c r="O184" s="261"/>
      <c r="P184" s="261"/>
      <c r="Q184" s="261"/>
      <c r="R184" s="261"/>
      <c r="S184" s="261"/>
      <c r="T184" s="261"/>
      <c r="U184" s="235"/>
      <c r="V184" s="235"/>
      <c r="W184" s="235"/>
      <c r="X184" s="235"/>
      <c r="Y184" s="235"/>
      <c r="Z184" s="235"/>
      <c r="AA184" s="235"/>
      <c r="AB184" s="235"/>
      <c r="AC184" s="235"/>
      <c r="AD184" s="235"/>
      <c r="AE184" s="235"/>
      <c r="AF184" s="235"/>
      <c r="AG184" s="235"/>
      <c r="AH184" s="235"/>
      <c r="AI184" s="235"/>
      <c r="AJ184" s="235"/>
      <c r="AK184" s="235"/>
      <c r="AL184" s="235"/>
      <c r="AM184" s="235"/>
      <c r="AN184" s="235"/>
      <c r="AO184" s="235"/>
      <c r="AP184" s="235"/>
      <c r="AQ184" s="235"/>
      <c r="AR184" s="235"/>
      <c r="AS184" s="235"/>
      <c r="AT184" s="235"/>
      <c r="AU184" s="235"/>
      <c r="AV184" s="235"/>
      <c r="AW184" s="235"/>
      <c r="AX184" s="235"/>
      <c r="AY184" s="235"/>
      <c r="AZ184" s="235"/>
      <c r="BA184" s="235"/>
      <c r="BB184" s="235"/>
      <c r="BC184" s="235"/>
      <c r="BD184" s="235"/>
      <c r="BE184" s="235"/>
      <c r="BF184" s="235"/>
      <c r="BG184" s="235"/>
      <c r="BH184" s="235"/>
      <c r="BI184" s="235"/>
      <c r="BJ184" s="235"/>
      <c r="BK184" s="235"/>
      <c r="BL184" s="235"/>
      <c r="BM184" s="235"/>
      <c r="BN184" s="235"/>
      <c r="BO184" s="235"/>
      <c r="BP184" s="235"/>
      <c r="BQ184" s="235"/>
      <c r="BR184" s="235"/>
      <c r="BS184" s="235"/>
      <c r="BT184" s="235"/>
      <c r="BU184" s="235"/>
      <c r="BV184" s="235"/>
      <c r="BW184" s="235"/>
      <c r="BX184" s="235"/>
      <c r="BY184" s="235"/>
      <c r="BZ184" s="235"/>
      <c r="CA184" s="235"/>
      <c r="CB184" s="235"/>
      <c r="CC184" s="235"/>
      <c r="CD184" s="235"/>
      <c r="CE184" s="235"/>
      <c r="CF184" s="235"/>
      <c r="CG184" s="235"/>
      <c r="CH184" s="235"/>
      <c r="CI184" s="235"/>
      <c r="CJ184" s="235"/>
      <c r="CK184" s="235"/>
      <c r="CL184" s="235"/>
      <c r="CM184" s="235"/>
      <c r="CN184" s="235"/>
      <c r="CO184" s="235"/>
      <c r="CP184" s="235"/>
      <c r="CQ184" s="235"/>
      <c r="CR184" s="235"/>
      <c r="CS184" s="235"/>
      <c r="CT184" s="235"/>
      <c r="CU184" s="235"/>
      <c r="CV184" s="235"/>
      <c r="CW184" s="235"/>
      <c r="CX184" s="235"/>
      <c r="CY184" s="235"/>
      <c r="CZ184" s="235"/>
      <c r="DA184" s="235"/>
      <c r="DB184" s="235"/>
      <c r="DC184" s="235"/>
      <c r="DD184" s="235"/>
      <c r="DE184" s="235"/>
      <c r="DF184" s="235"/>
      <c r="DG184" s="235"/>
      <c r="DH184" s="235"/>
      <c r="DI184" s="235"/>
      <c r="DJ184" s="235"/>
      <c r="DK184" s="235"/>
      <c r="DL184" s="235"/>
      <c r="DM184" s="235"/>
      <c r="DN184" s="235"/>
      <c r="DO184" s="235"/>
      <c r="DP184" s="235"/>
      <c r="DQ184" s="235"/>
      <c r="DR184" s="235"/>
      <c r="DS184" s="235"/>
      <c r="DT184" s="235"/>
      <c r="DU184" s="235"/>
      <c r="DV184" s="235"/>
      <c r="DW184" s="235"/>
      <c r="DX184" s="235"/>
      <c r="DY184" s="235"/>
      <c r="DZ184" s="235"/>
      <c r="EA184" s="235"/>
      <c r="EB184" s="235"/>
      <c r="EC184" s="235"/>
      <c r="ED184" s="235"/>
      <c r="EE184" s="235"/>
      <c r="EF184" s="235"/>
      <c r="EG184" s="235"/>
      <c r="EH184" s="235"/>
      <c r="EI184" s="235"/>
      <c r="EJ184" s="235"/>
      <c r="EK184" s="235"/>
      <c r="EL184" s="235"/>
      <c r="EM184" s="235"/>
      <c r="EN184" s="235"/>
      <c r="EO184" s="235"/>
      <c r="EP184" s="235"/>
      <c r="EQ184" s="235"/>
      <c r="ER184" s="235"/>
      <c r="ES184" s="235"/>
      <c r="ET184" s="235"/>
      <c r="EU184" s="235"/>
      <c r="EV184" s="235"/>
      <c r="EW184" s="235"/>
      <c r="EX184" s="235"/>
      <c r="EY184" s="235"/>
      <c r="EZ184" s="235"/>
      <c r="FA184" s="235"/>
      <c r="FB184" s="235"/>
      <c r="FC184" s="235"/>
      <c r="FD184" s="235"/>
      <c r="FE184" s="116"/>
      <c r="FF184" s="116"/>
      <c r="FG184" s="47"/>
      <c r="FH184" s="47"/>
      <c r="FI184" s="47"/>
      <c r="FJ184" s="47"/>
      <c r="FK184" s="47"/>
      <c r="FL184" s="47"/>
      <c r="FM184" s="47"/>
      <c r="FN184" s="47"/>
      <c r="FO184" s="47"/>
      <c r="FP184" s="47"/>
      <c r="FQ184" s="47"/>
      <c r="FR184" s="47"/>
      <c r="FS184" s="47"/>
      <c r="FT184" s="47"/>
      <c r="FU184" s="47"/>
      <c r="FV184" s="47"/>
      <c r="FW184" s="47"/>
      <c r="FX184" s="47"/>
      <c r="FY184" s="47"/>
      <c r="FZ184" s="48"/>
      <c r="GA184" s="48"/>
      <c r="GB184" s="48"/>
      <c r="GC184" s="48"/>
      <c r="GD184" s="48"/>
      <c r="GE184" s="48"/>
      <c r="GF184" s="48"/>
      <c r="GG184" s="48"/>
      <c r="GH184" s="48"/>
      <c r="GI184" s="53"/>
      <c r="GJ184" s="53"/>
      <c r="GK184" s="53"/>
      <c r="GL184" s="53"/>
      <c r="GM184" s="53"/>
      <c r="GN184" s="53"/>
      <c r="GO184" s="53"/>
      <c r="GP184" s="53"/>
      <c r="GQ184" s="53"/>
      <c r="GR184" s="53"/>
      <c r="GS184" s="53"/>
      <c r="GT184" s="53"/>
      <c r="GU184" s="53"/>
      <c r="GV184" s="53"/>
      <c r="GW184" s="53"/>
      <c r="GX184" s="53"/>
      <c r="GY184" s="53"/>
      <c r="GZ184" s="6"/>
      <c r="HA184" s="6"/>
      <c r="HB184" s="6"/>
    </row>
    <row r="185" spans="2:210" s="1" customFormat="1" x14ac:dyDescent="0.75">
      <c r="B185" s="33"/>
      <c r="C185" s="33"/>
      <c r="D185" s="261"/>
      <c r="E185" s="261"/>
      <c r="F185" s="261"/>
      <c r="G185" s="261"/>
      <c r="H185" s="261"/>
      <c r="I185" s="261"/>
      <c r="J185" s="261"/>
      <c r="K185" s="261"/>
      <c r="L185" s="261"/>
      <c r="M185" s="261"/>
      <c r="N185" s="261"/>
      <c r="O185" s="261"/>
      <c r="P185" s="261"/>
      <c r="Q185" s="261"/>
      <c r="R185" s="261"/>
      <c r="S185" s="261"/>
      <c r="T185" s="261"/>
      <c r="U185" s="235"/>
      <c r="V185" s="235"/>
      <c r="W185" s="235"/>
      <c r="X185" s="235"/>
      <c r="Y185" s="235"/>
      <c r="Z185" s="235"/>
      <c r="AA185" s="235"/>
      <c r="AB185" s="235"/>
      <c r="AC185" s="235"/>
      <c r="AD185" s="235"/>
      <c r="AE185" s="235"/>
      <c r="AF185" s="235"/>
      <c r="AG185" s="235"/>
      <c r="AH185" s="235"/>
      <c r="AI185" s="235"/>
      <c r="AJ185" s="235"/>
      <c r="AK185" s="235"/>
      <c r="AL185" s="235"/>
      <c r="AM185" s="235"/>
      <c r="AN185" s="235"/>
      <c r="AO185" s="235"/>
      <c r="AP185" s="235"/>
      <c r="AQ185" s="235"/>
      <c r="AR185" s="235"/>
      <c r="AS185" s="235"/>
      <c r="AT185" s="235"/>
      <c r="AU185" s="235"/>
      <c r="AV185" s="235"/>
      <c r="AW185" s="235"/>
      <c r="AX185" s="235"/>
      <c r="AY185" s="235"/>
      <c r="AZ185" s="235"/>
      <c r="BA185" s="235"/>
      <c r="BB185" s="235"/>
      <c r="BC185" s="235"/>
      <c r="BD185" s="235"/>
      <c r="BE185" s="235"/>
      <c r="BF185" s="235"/>
      <c r="BG185" s="235"/>
      <c r="BH185" s="235"/>
      <c r="BI185" s="235"/>
      <c r="BJ185" s="235"/>
      <c r="BK185" s="235"/>
      <c r="BL185" s="235"/>
      <c r="BM185" s="235"/>
      <c r="BN185" s="235"/>
      <c r="BO185" s="235"/>
      <c r="BP185" s="235"/>
      <c r="BQ185" s="235"/>
      <c r="BR185" s="235"/>
      <c r="BS185" s="235"/>
      <c r="BT185" s="235"/>
      <c r="BU185" s="235"/>
      <c r="BV185" s="235"/>
      <c r="BW185" s="235"/>
      <c r="BX185" s="235"/>
      <c r="BY185" s="235"/>
      <c r="BZ185" s="235"/>
      <c r="CA185" s="235"/>
      <c r="CB185" s="235"/>
      <c r="CC185" s="235"/>
      <c r="CD185" s="235"/>
      <c r="CE185" s="235"/>
      <c r="CF185" s="235"/>
      <c r="CG185" s="235"/>
      <c r="CH185" s="235"/>
      <c r="CI185" s="235"/>
      <c r="CJ185" s="235"/>
      <c r="CK185" s="235"/>
      <c r="CL185" s="235"/>
      <c r="CM185" s="235"/>
      <c r="CN185" s="235"/>
      <c r="CO185" s="235"/>
      <c r="CP185" s="235"/>
      <c r="CQ185" s="235"/>
      <c r="CR185" s="235"/>
      <c r="CS185" s="235"/>
      <c r="CT185" s="235"/>
      <c r="CU185" s="235"/>
      <c r="CV185" s="235"/>
      <c r="CW185" s="235"/>
      <c r="CX185" s="235"/>
      <c r="CY185" s="235"/>
      <c r="CZ185" s="235"/>
      <c r="DA185" s="235"/>
      <c r="DB185" s="235"/>
      <c r="DC185" s="235"/>
      <c r="DD185" s="235"/>
      <c r="DE185" s="235"/>
      <c r="DF185" s="235"/>
      <c r="DG185" s="235"/>
      <c r="DH185" s="235"/>
      <c r="DI185" s="235"/>
      <c r="DJ185" s="235"/>
      <c r="DK185" s="235"/>
      <c r="DL185" s="235"/>
      <c r="DM185" s="235"/>
      <c r="DN185" s="235"/>
      <c r="DO185" s="235"/>
      <c r="DP185" s="235"/>
      <c r="DQ185" s="235"/>
      <c r="DR185" s="235"/>
      <c r="DS185" s="235"/>
      <c r="DT185" s="235"/>
      <c r="DU185" s="235"/>
      <c r="DV185" s="235"/>
      <c r="DW185" s="235"/>
      <c r="DX185" s="235"/>
      <c r="DY185" s="235"/>
      <c r="DZ185" s="235"/>
      <c r="EA185" s="235"/>
      <c r="EB185" s="235"/>
      <c r="EC185" s="235"/>
      <c r="ED185" s="235"/>
      <c r="EE185" s="235"/>
      <c r="EF185" s="235"/>
      <c r="EG185" s="235"/>
      <c r="EH185" s="235"/>
      <c r="EI185" s="235"/>
      <c r="EJ185" s="235"/>
      <c r="EK185" s="235"/>
      <c r="EL185" s="235"/>
      <c r="EM185" s="235"/>
      <c r="EN185" s="235"/>
      <c r="EO185" s="235"/>
      <c r="EP185" s="235"/>
      <c r="EQ185" s="235"/>
      <c r="ER185" s="235"/>
      <c r="ES185" s="235"/>
      <c r="ET185" s="235"/>
      <c r="EU185" s="235"/>
      <c r="EV185" s="235"/>
      <c r="EW185" s="235"/>
      <c r="EX185" s="235"/>
      <c r="EY185" s="235"/>
      <c r="EZ185" s="235"/>
      <c r="FA185" s="235"/>
      <c r="FB185" s="235"/>
      <c r="FC185" s="235"/>
      <c r="FD185" s="235"/>
      <c r="FE185" s="116"/>
      <c r="FF185" s="116"/>
      <c r="FG185" s="47"/>
      <c r="FH185" s="47"/>
      <c r="FI185" s="47"/>
      <c r="FJ185" s="47"/>
      <c r="FK185" s="47"/>
      <c r="FL185" s="47"/>
      <c r="FM185" s="47"/>
      <c r="FN185" s="47"/>
      <c r="FO185" s="47"/>
      <c r="FP185" s="47"/>
      <c r="FQ185" s="47"/>
      <c r="FR185" s="47"/>
      <c r="FS185" s="47"/>
      <c r="FT185" s="47"/>
      <c r="FU185" s="47"/>
      <c r="FV185" s="47"/>
      <c r="FW185" s="47"/>
      <c r="FX185" s="47"/>
      <c r="FY185" s="47"/>
      <c r="FZ185" s="48"/>
      <c r="GA185" s="48"/>
      <c r="GB185" s="48"/>
      <c r="GC185" s="48"/>
      <c r="GD185" s="48"/>
      <c r="GE185" s="48"/>
      <c r="GF185" s="48"/>
      <c r="GG185" s="48"/>
      <c r="GH185" s="48"/>
      <c r="GI185" s="53"/>
      <c r="GJ185" s="53"/>
      <c r="GK185" s="53"/>
      <c r="GL185" s="53"/>
      <c r="GM185" s="53"/>
      <c r="GN185" s="53"/>
      <c r="GO185" s="53"/>
      <c r="GP185" s="53"/>
      <c r="GQ185" s="53"/>
      <c r="GR185" s="53"/>
      <c r="GS185" s="53"/>
      <c r="GT185" s="53"/>
      <c r="GU185" s="53"/>
      <c r="GV185" s="53"/>
      <c r="GW185" s="53"/>
      <c r="GX185" s="53"/>
      <c r="GY185" s="53"/>
      <c r="GZ185" s="6"/>
      <c r="HA185" s="6"/>
      <c r="HB185" s="6"/>
    </row>
    <row r="186" spans="2:210" s="1" customFormat="1" x14ac:dyDescent="0.75">
      <c r="B186" s="33"/>
      <c r="C186" s="33"/>
      <c r="D186" s="261"/>
      <c r="E186" s="261"/>
      <c r="F186" s="261"/>
      <c r="G186" s="261"/>
      <c r="H186" s="261"/>
      <c r="I186" s="261"/>
      <c r="J186" s="261"/>
      <c r="K186" s="261"/>
      <c r="L186" s="261"/>
      <c r="M186" s="261"/>
      <c r="N186" s="261"/>
      <c r="O186" s="261"/>
      <c r="P186" s="261"/>
      <c r="Q186" s="261"/>
      <c r="R186" s="261"/>
      <c r="S186" s="261"/>
      <c r="T186" s="261"/>
      <c r="U186" s="235"/>
      <c r="V186" s="235"/>
      <c r="W186" s="235"/>
      <c r="X186" s="235"/>
      <c r="Y186" s="235"/>
      <c r="Z186" s="235"/>
      <c r="AA186" s="235"/>
      <c r="AB186" s="235"/>
      <c r="AC186" s="235"/>
      <c r="AD186" s="235"/>
      <c r="AE186" s="235"/>
      <c r="AF186" s="235"/>
      <c r="AG186" s="235"/>
      <c r="AH186" s="235"/>
      <c r="AI186" s="235"/>
      <c r="AJ186" s="235"/>
      <c r="AK186" s="235"/>
      <c r="AL186" s="235"/>
      <c r="AM186" s="235"/>
      <c r="AN186" s="235"/>
      <c r="AO186" s="235"/>
      <c r="AP186" s="235"/>
      <c r="AQ186" s="235"/>
      <c r="AR186" s="235"/>
      <c r="AS186" s="235"/>
      <c r="AT186" s="235"/>
      <c r="AU186" s="235"/>
      <c r="AV186" s="235"/>
      <c r="AW186" s="235"/>
      <c r="AX186" s="235"/>
      <c r="AY186" s="235"/>
      <c r="AZ186" s="235"/>
      <c r="BA186" s="235"/>
      <c r="BB186" s="235"/>
      <c r="BC186" s="235"/>
      <c r="BD186" s="235"/>
      <c r="BE186" s="235"/>
      <c r="BF186" s="235"/>
      <c r="BG186" s="235"/>
      <c r="BH186" s="235"/>
      <c r="BI186" s="235"/>
      <c r="BJ186" s="235"/>
      <c r="BK186" s="235"/>
      <c r="BL186" s="235"/>
      <c r="BM186" s="235"/>
      <c r="BN186" s="235"/>
      <c r="BO186" s="235"/>
      <c r="BP186" s="235"/>
      <c r="BQ186" s="235"/>
      <c r="BR186" s="235"/>
      <c r="BS186" s="235"/>
      <c r="BT186" s="235"/>
      <c r="BU186" s="235"/>
      <c r="BV186" s="235"/>
      <c r="BW186" s="235"/>
      <c r="BX186" s="235"/>
      <c r="BY186" s="235"/>
      <c r="BZ186" s="235"/>
      <c r="CA186" s="235"/>
      <c r="CB186" s="235"/>
      <c r="CC186" s="235"/>
      <c r="CD186" s="235"/>
      <c r="CE186" s="235"/>
      <c r="CF186" s="235"/>
      <c r="CG186" s="235"/>
      <c r="CH186" s="235"/>
      <c r="CI186" s="235"/>
      <c r="CJ186" s="235"/>
      <c r="CK186" s="235"/>
      <c r="CL186" s="235"/>
      <c r="CM186" s="235"/>
      <c r="CN186" s="235"/>
      <c r="CO186" s="235"/>
      <c r="CP186" s="235"/>
      <c r="CQ186" s="235"/>
      <c r="CR186" s="235"/>
      <c r="CS186" s="235"/>
      <c r="CT186" s="235"/>
      <c r="CU186" s="235"/>
      <c r="CV186" s="235"/>
      <c r="CW186" s="235"/>
      <c r="CX186" s="235"/>
      <c r="CY186" s="235"/>
      <c r="CZ186" s="235"/>
      <c r="DA186" s="235"/>
      <c r="DB186" s="235"/>
      <c r="DC186" s="235"/>
      <c r="DD186" s="235"/>
      <c r="DE186" s="235"/>
      <c r="DF186" s="235"/>
      <c r="DG186" s="235"/>
      <c r="DH186" s="235"/>
      <c r="DI186" s="235"/>
      <c r="DJ186" s="235"/>
      <c r="DK186" s="235"/>
      <c r="DL186" s="235"/>
      <c r="DM186" s="235"/>
      <c r="DN186" s="235"/>
      <c r="DO186" s="235"/>
      <c r="DP186" s="235"/>
      <c r="DQ186" s="235"/>
      <c r="DR186" s="235"/>
      <c r="DS186" s="235"/>
      <c r="DT186" s="235"/>
      <c r="DU186" s="235"/>
      <c r="DV186" s="235"/>
      <c r="DW186" s="235"/>
      <c r="DX186" s="235"/>
      <c r="DY186" s="235"/>
      <c r="DZ186" s="235"/>
      <c r="EA186" s="235"/>
      <c r="EB186" s="235"/>
      <c r="EC186" s="235"/>
      <c r="ED186" s="235"/>
      <c r="EE186" s="235"/>
      <c r="EF186" s="235"/>
      <c r="EG186" s="235"/>
      <c r="EH186" s="235"/>
      <c r="EI186" s="235"/>
      <c r="EJ186" s="235"/>
      <c r="EK186" s="235"/>
      <c r="EL186" s="235"/>
      <c r="EM186" s="235"/>
      <c r="EN186" s="235"/>
      <c r="EO186" s="235"/>
      <c r="EP186" s="235"/>
      <c r="EQ186" s="235"/>
      <c r="ER186" s="235"/>
      <c r="ES186" s="235"/>
      <c r="ET186" s="235"/>
      <c r="EU186" s="235"/>
      <c r="EV186" s="235"/>
      <c r="EW186" s="235"/>
      <c r="EX186" s="235"/>
      <c r="EY186" s="235"/>
      <c r="EZ186" s="235"/>
      <c r="FA186" s="235"/>
      <c r="FB186" s="235"/>
      <c r="FC186" s="235"/>
      <c r="FD186" s="235"/>
      <c r="FE186" s="116"/>
      <c r="FF186" s="116"/>
      <c r="FG186" s="47"/>
      <c r="FH186" s="47"/>
      <c r="FI186" s="47"/>
      <c r="FJ186" s="47"/>
      <c r="FK186" s="47"/>
      <c r="FL186" s="47"/>
      <c r="FM186" s="47"/>
      <c r="FN186" s="47"/>
      <c r="FO186" s="47"/>
      <c r="FP186" s="47"/>
      <c r="FQ186" s="47"/>
      <c r="FR186" s="47"/>
      <c r="FS186" s="47"/>
      <c r="FT186" s="47"/>
      <c r="FU186" s="47"/>
      <c r="FV186" s="47"/>
      <c r="FW186" s="47"/>
      <c r="FX186" s="47"/>
      <c r="FY186" s="47"/>
      <c r="FZ186" s="48"/>
      <c r="GA186" s="48"/>
      <c r="GB186" s="48"/>
      <c r="GC186" s="48"/>
      <c r="GD186" s="48"/>
      <c r="GE186" s="48"/>
      <c r="GF186" s="48"/>
      <c r="GG186" s="48"/>
      <c r="GH186" s="48"/>
      <c r="GI186" s="53"/>
      <c r="GJ186" s="53"/>
      <c r="GK186" s="53"/>
      <c r="GL186" s="53"/>
      <c r="GM186" s="53"/>
      <c r="GN186" s="53"/>
      <c r="GO186" s="53"/>
      <c r="GP186" s="53"/>
      <c r="GQ186" s="53"/>
      <c r="GR186" s="53"/>
      <c r="GS186" s="53"/>
      <c r="GT186" s="53"/>
      <c r="GU186" s="53"/>
      <c r="GV186" s="53"/>
      <c r="GW186" s="53"/>
      <c r="GX186" s="53"/>
      <c r="GY186" s="53"/>
      <c r="GZ186" s="6"/>
      <c r="HA186" s="6"/>
      <c r="HB186" s="6"/>
    </row>
    <row r="187" spans="2:210" s="1" customFormat="1" x14ac:dyDescent="0.75">
      <c r="B187" s="33"/>
      <c r="C187" s="33"/>
      <c r="D187" s="261"/>
      <c r="E187" s="261"/>
      <c r="F187" s="261"/>
      <c r="G187" s="261"/>
      <c r="H187" s="261"/>
      <c r="I187" s="261"/>
      <c r="J187" s="261"/>
      <c r="K187" s="261"/>
      <c r="L187" s="261"/>
      <c r="M187" s="261"/>
      <c r="N187" s="261"/>
      <c r="O187" s="261"/>
      <c r="P187" s="261"/>
      <c r="Q187" s="261"/>
      <c r="R187" s="261"/>
      <c r="S187" s="261"/>
      <c r="T187" s="261"/>
      <c r="U187" s="235"/>
      <c r="V187" s="235"/>
      <c r="W187" s="235"/>
      <c r="X187" s="235"/>
      <c r="Y187" s="235"/>
      <c r="Z187" s="235"/>
      <c r="AA187" s="235"/>
      <c r="AB187" s="235"/>
      <c r="AC187" s="235"/>
      <c r="AD187" s="235"/>
      <c r="AE187" s="235"/>
      <c r="AF187" s="235"/>
      <c r="AG187" s="235"/>
      <c r="AH187" s="235"/>
      <c r="AI187" s="235"/>
      <c r="AJ187" s="235"/>
      <c r="AK187" s="235"/>
      <c r="AL187" s="235"/>
      <c r="AM187" s="235"/>
      <c r="AN187" s="235"/>
      <c r="AO187" s="235"/>
      <c r="AP187" s="235"/>
      <c r="AQ187" s="235"/>
      <c r="AR187" s="235"/>
      <c r="AS187" s="235"/>
      <c r="AT187" s="235"/>
      <c r="AU187" s="235"/>
      <c r="AV187" s="235"/>
      <c r="AW187" s="235"/>
      <c r="AX187" s="235"/>
      <c r="AY187" s="235"/>
      <c r="AZ187" s="235"/>
      <c r="BA187" s="235"/>
      <c r="BB187" s="235"/>
      <c r="BC187" s="235"/>
      <c r="BD187" s="235"/>
      <c r="BE187" s="235"/>
      <c r="BF187" s="235"/>
      <c r="BG187" s="235"/>
      <c r="BH187" s="235"/>
      <c r="BI187" s="235"/>
      <c r="BJ187" s="235"/>
      <c r="BK187" s="235"/>
      <c r="BL187" s="235"/>
      <c r="BM187" s="235"/>
      <c r="BN187" s="235"/>
      <c r="BO187" s="235"/>
      <c r="BP187" s="235"/>
      <c r="BQ187" s="235"/>
      <c r="BR187" s="235"/>
      <c r="BS187" s="235"/>
      <c r="BT187" s="235"/>
      <c r="BU187" s="235"/>
      <c r="BV187" s="235"/>
      <c r="BW187" s="235"/>
      <c r="BX187" s="235"/>
      <c r="BY187" s="235"/>
      <c r="BZ187" s="235"/>
      <c r="CA187" s="235"/>
      <c r="CB187" s="235"/>
      <c r="CC187" s="235"/>
      <c r="CD187" s="235"/>
      <c r="CE187" s="235"/>
      <c r="CF187" s="235"/>
      <c r="CG187" s="235"/>
      <c r="CH187" s="235"/>
      <c r="CI187" s="235"/>
      <c r="CJ187" s="235"/>
      <c r="CK187" s="235"/>
      <c r="CL187" s="235"/>
      <c r="CM187" s="235"/>
      <c r="CN187" s="235"/>
      <c r="CO187" s="235"/>
      <c r="CP187" s="235"/>
      <c r="CQ187" s="235"/>
      <c r="CR187" s="235"/>
      <c r="CS187" s="235"/>
      <c r="CT187" s="235"/>
      <c r="CU187" s="235"/>
      <c r="CV187" s="235"/>
      <c r="CW187" s="235"/>
      <c r="CX187" s="235"/>
      <c r="CY187" s="235"/>
      <c r="CZ187" s="235"/>
      <c r="DA187" s="235"/>
      <c r="DB187" s="235"/>
      <c r="DC187" s="235"/>
      <c r="DD187" s="235"/>
      <c r="DE187" s="235"/>
      <c r="DF187" s="235"/>
      <c r="DG187" s="235"/>
      <c r="DH187" s="235"/>
      <c r="DI187" s="235"/>
      <c r="DJ187" s="235"/>
      <c r="DK187" s="235"/>
      <c r="DL187" s="235"/>
      <c r="DM187" s="235"/>
      <c r="DN187" s="235"/>
      <c r="DO187" s="235"/>
      <c r="DP187" s="235"/>
      <c r="DQ187" s="235"/>
      <c r="DR187" s="235"/>
      <c r="DS187" s="235"/>
      <c r="DT187" s="235"/>
      <c r="DU187" s="235"/>
      <c r="DV187" s="235"/>
      <c r="DW187" s="235"/>
      <c r="DX187" s="235"/>
      <c r="DY187" s="235"/>
      <c r="DZ187" s="235"/>
      <c r="EA187" s="235"/>
      <c r="EB187" s="235"/>
      <c r="EC187" s="235"/>
      <c r="ED187" s="235"/>
      <c r="EE187" s="235"/>
      <c r="EF187" s="235"/>
      <c r="EG187" s="235"/>
      <c r="EH187" s="235"/>
      <c r="EI187" s="235"/>
      <c r="EJ187" s="235"/>
      <c r="EK187" s="235"/>
      <c r="EL187" s="235"/>
      <c r="EM187" s="235"/>
      <c r="EN187" s="235"/>
      <c r="EO187" s="235"/>
      <c r="EP187" s="235"/>
      <c r="EQ187" s="235"/>
      <c r="ER187" s="235"/>
      <c r="ES187" s="235"/>
      <c r="ET187" s="235"/>
      <c r="EU187" s="235"/>
      <c r="EV187" s="235"/>
      <c r="EW187" s="235"/>
      <c r="EX187" s="235"/>
      <c r="EY187" s="235"/>
      <c r="EZ187" s="235"/>
      <c r="FA187" s="235"/>
      <c r="FB187" s="235"/>
      <c r="FC187" s="235"/>
      <c r="FD187" s="235"/>
      <c r="FE187" s="116"/>
      <c r="FF187" s="116"/>
      <c r="FG187" s="47"/>
      <c r="FH187" s="47"/>
      <c r="FI187" s="47"/>
      <c r="FJ187" s="47"/>
      <c r="FK187" s="47"/>
      <c r="FL187" s="47"/>
      <c r="FM187" s="47"/>
      <c r="FN187" s="47"/>
      <c r="FO187" s="47"/>
      <c r="FP187" s="47"/>
      <c r="FQ187" s="47"/>
      <c r="FR187" s="47"/>
      <c r="FS187" s="47"/>
      <c r="FT187" s="47"/>
      <c r="FU187" s="47"/>
      <c r="FV187" s="47"/>
      <c r="FW187" s="47"/>
      <c r="FX187" s="47"/>
      <c r="FY187" s="47"/>
      <c r="FZ187" s="48"/>
      <c r="GA187" s="48"/>
      <c r="GB187" s="48"/>
      <c r="GC187" s="48"/>
      <c r="GD187" s="48"/>
      <c r="GE187" s="48"/>
      <c r="GF187" s="48"/>
      <c r="GG187" s="48"/>
      <c r="GH187" s="48"/>
      <c r="GI187" s="53"/>
      <c r="GJ187" s="53"/>
      <c r="GK187" s="53"/>
      <c r="GL187" s="53"/>
      <c r="GM187" s="53"/>
      <c r="GN187" s="53"/>
      <c r="GO187" s="53"/>
      <c r="GP187" s="53"/>
      <c r="GQ187" s="53"/>
      <c r="GR187" s="53"/>
      <c r="GS187" s="53"/>
      <c r="GT187" s="53"/>
      <c r="GU187" s="53"/>
      <c r="GV187" s="53"/>
      <c r="GW187" s="53"/>
      <c r="GX187" s="53"/>
      <c r="GY187" s="53"/>
      <c r="GZ187" s="6"/>
      <c r="HA187" s="6"/>
      <c r="HB187" s="6"/>
    </row>
    <row r="188" spans="2:210" s="1" customFormat="1" x14ac:dyDescent="0.75">
      <c r="B188" s="33"/>
      <c r="C188" s="33"/>
      <c r="D188" s="261"/>
      <c r="E188" s="261"/>
      <c r="F188" s="261"/>
      <c r="G188" s="261"/>
      <c r="H188" s="261"/>
      <c r="I188" s="261"/>
      <c r="J188" s="261"/>
      <c r="K188" s="261"/>
      <c r="L188" s="261"/>
      <c r="M188" s="261"/>
      <c r="N188" s="261"/>
      <c r="O188" s="261"/>
      <c r="P188" s="261"/>
      <c r="Q188" s="261"/>
      <c r="R188" s="261"/>
      <c r="S188" s="261"/>
      <c r="T188" s="261"/>
      <c r="U188" s="235"/>
      <c r="V188" s="235"/>
      <c r="W188" s="235"/>
      <c r="X188" s="235"/>
      <c r="Y188" s="235"/>
      <c r="Z188" s="235"/>
      <c r="AA188" s="235"/>
      <c r="AB188" s="235"/>
      <c r="AC188" s="235"/>
      <c r="AD188" s="235"/>
      <c r="AE188" s="235"/>
      <c r="AF188" s="235"/>
      <c r="AG188" s="235"/>
      <c r="AH188" s="235"/>
      <c r="AI188" s="235"/>
      <c r="AJ188" s="235"/>
      <c r="AK188" s="235"/>
      <c r="AL188" s="235"/>
      <c r="AM188" s="235"/>
      <c r="AN188" s="235"/>
      <c r="AO188" s="235"/>
      <c r="AP188" s="235"/>
      <c r="AQ188" s="235"/>
      <c r="AR188" s="235"/>
      <c r="AS188" s="235"/>
      <c r="AT188" s="235"/>
      <c r="AU188" s="235"/>
      <c r="AV188" s="235"/>
      <c r="AW188" s="235"/>
      <c r="AX188" s="235"/>
      <c r="AY188" s="235"/>
      <c r="AZ188" s="235"/>
      <c r="BA188" s="235"/>
      <c r="BB188" s="235"/>
      <c r="BC188" s="235"/>
      <c r="BD188" s="235"/>
      <c r="BE188" s="235"/>
      <c r="BF188" s="235"/>
      <c r="BG188" s="235"/>
      <c r="BH188" s="235"/>
      <c r="BI188" s="235"/>
      <c r="BJ188" s="235"/>
      <c r="BK188" s="235"/>
      <c r="BL188" s="235"/>
      <c r="BM188" s="235"/>
      <c r="BN188" s="235"/>
      <c r="BO188" s="235"/>
      <c r="BP188" s="235"/>
      <c r="BQ188" s="235"/>
      <c r="BR188" s="235"/>
      <c r="BS188" s="235"/>
      <c r="BT188" s="235"/>
      <c r="BU188" s="235"/>
      <c r="BV188" s="235"/>
      <c r="BW188" s="235"/>
      <c r="BX188" s="235"/>
      <c r="BY188" s="235"/>
      <c r="BZ188" s="235"/>
      <c r="CA188" s="235"/>
      <c r="CB188" s="235"/>
      <c r="CC188" s="235"/>
      <c r="CD188" s="235"/>
      <c r="CE188" s="235"/>
      <c r="CF188" s="235"/>
      <c r="CG188" s="235"/>
      <c r="CH188" s="235"/>
      <c r="CI188" s="235"/>
      <c r="CJ188" s="235"/>
      <c r="CK188" s="235"/>
      <c r="CL188" s="235"/>
      <c r="CM188" s="235"/>
      <c r="CN188" s="235"/>
      <c r="CO188" s="235"/>
      <c r="CP188" s="235"/>
      <c r="CQ188" s="235"/>
      <c r="CR188" s="235"/>
      <c r="CS188" s="235"/>
      <c r="CT188" s="235"/>
      <c r="CU188" s="235"/>
      <c r="CV188" s="235"/>
      <c r="CW188" s="235"/>
      <c r="CX188" s="235"/>
      <c r="CY188" s="235"/>
      <c r="CZ188" s="235"/>
      <c r="DA188" s="235"/>
      <c r="DB188" s="235"/>
      <c r="DC188" s="235"/>
      <c r="DD188" s="235"/>
      <c r="DE188" s="235"/>
      <c r="DF188" s="235"/>
      <c r="DG188" s="235"/>
      <c r="DH188" s="235"/>
      <c r="DI188" s="235"/>
      <c r="DJ188" s="235"/>
      <c r="DK188" s="235"/>
      <c r="DL188" s="235"/>
      <c r="DM188" s="235"/>
      <c r="DN188" s="235"/>
      <c r="DO188" s="235"/>
      <c r="DP188" s="235"/>
      <c r="DQ188" s="235"/>
      <c r="DR188" s="235"/>
      <c r="DS188" s="235"/>
      <c r="DT188" s="235"/>
      <c r="DU188" s="235"/>
      <c r="DV188" s="235"/>
      <c r="DW188" s="235"/>
      <c r="DX188" s="235"/>
      <c r="DY188" s="235"/>
      <c r="DZ188" s="235"/>
      <c r="EA188" s="235"/>
      <c r="EB188" s="235"/>
      <c r="EC188" s="235"/>
      <c r="ED188" s="235"/>
      <c r="EE188" s="235"/>
      <c r="EF188" s="235"/>
      <c r="EG188" s="235"/>
      <c r="EH188" s="235"/>
      <c r="EI188" s="235"/>
      <c r="EJ188" s="235"/>
      <c r="EK188" s="235"/>
      <c r="EL188" s="235"/>
      <c r="EM188" s="235"/>
      <c r="EN188" s="235"/>
      <c r="EO188" s="235"/>
      <c r="EP188" s="235"/>
      <c r="EQ188" s="235"/>
      <c r="ER188" s="235"/>
      <c r="ES188" s="235"/>
      <c r="ET188" s="235"/>
      <c r="EU188" s="235"/>
      <c r="EV188" s="235"/>
      <c r="EW188" s="235"/>
      <c r="EX188" s="235"/>
      <c r="EY188" s="235"/>
      <c r="EZ188" s="235"/>
      <c r="FA188" s="235"/>
      <c r="FB188" s="235"/>
      <c r="FC188" s="235"/>
      <c r="FD188" s="235"/>
      <c r="FE188" s="116"/>
      <c r="FF188" s="116"/>
      <c r="FG188" s="47"/>
      <c r="FH188" s="47"/>
      <c r="FI188" s="47"/>
      <c r="FJ188" s="47"/>
      <c r="FK188" s="47"/>
      <c r="FL188" s="47"/>
      <c r="FM188" s="47"/>
      <c r="FN188" s="47"/>
      <c r="FO188" s="47"/>
      <c r="FP188" s="47"/>
      <c r="FQ188" s="47"/>
      <c r="FR188" s="47"/>
      <c r="FS188" s="47"/>
      <c r="FT188" s="47"/>
      <c r="FU188" s="47"/>
      <c r="FV188" s="47"/>
      <c r="FW188" s="47"/>
      <c r="FX188" s="47"/>
      <c r="FY188" s="47"/>
      <c r="FZ188" s="48"/>
      <c r="GA188" s="48"/>
      <c r="GB188" s="48"/>
      <c r="GC188" s="48"/>
      <c r="GD188" s="48"/>
      <c r="GE188" s="48"/>
      <c r="GF188" s="48"/>
      <c r="GG188" s="48"/>
      <c r="GH188" s="48"/>
      <c r="GI188" s="53"/>
      <c r="GJ188" s="53"/>
      <c r="GK188" s="53"/>
      <c r="GL188" s="53"/>
      <c r="GM188" s="53"/>
      <c r="GN188" s="53"/>
      <c r="GO188" s="53"/>
      <c r="GP188" s="53"/>
      <c r="GQ188" s="53"/>
      <c r="GR188" s="53"/>
      <c r="GS188" s="53"/>
      <c r="GT188" s="53"/>
      <c r="GU188" s="53"/>
      <c r="GV188" s="53"/>
      <c r="GW188" s="53"/>
      <c r="GX188" s="53"/>
      <c r="GY188" s="53"/>
      <c r="GZ188" s="6"/>
      <c r="HA188" s="6"/>
      <c r="HB188" s="6"/>
    </row>
    <row r="189" spans="2:210" s="1" customFormat="1" x14ac:dyDescent="0.75">
      <c r="B189" s="33"/>
      <c r="C189" s="33"/>
      <c r="D189" s="261"/>
      <c r="E189" s="261"/>
      <c r="F189" s="261"/>
      <c r="G189" s="261"/>
      <c r="H189" s="261"/>
      <c r="I189" s="261"/>
      <c r="J189" s="261"/>
      <c r="K189" s="261"/>
      <c r="L189" s="261"/>
      <c r="M189" s="261"/>
      <c r="N189" s="261"/>
      <c r="O189" s="261"/>
      <c r="P189" s="261"/>
      <c r="Q189" s="261"/>
      <c r="R189" s="261"/>
      <c r="S189" s="261"/>
      <c r="T189" s="261"/>
      <c r="U189" s="235"/>
      <c r="V189" s="235"/>
      <c r="W189" s="235"/>
      <c r="X189" s="235"/>
      <c r="Y189" s="235"/>
      <c r="Z189" s="235"/>
      <c r="AA189" s="235"/>
      <c r="AB189" s="235"/>
      <c r="AC189" s="235"/>
      <c r="AD189" s="235"/>
      <c r="AE189" s="235"/>
      <c r="AF189" s="235"/>
      <c r="AG189" s="235"/>
      <c r="AH189" s="235"/>
      <c r="AI189" s="235"/>
      <c r="AJ189" s="235"/>
      <c r="AK189" s="235"/>
      <c r="AL189" s="235"/>
      <c r="AM189" s="235"/>
      <c r="AN189" s="235"/>
      <c r="AO189" s="235"/>
      <c r="AP189" s="235"/>
      <c r="AQ189" s="235"/>
      <c r="AR189" s="235"/>
      <c r="AS189" s="235"/>
      <c r="AT189" s="235"/>
      <c r="AU189" s="235"/>
      <c r="AV189" s="235"/>
      <c r="AW189" s="235"/>
      <c r="AX189" s="235"/>
      <c r="AY189" s="235"/>
      <c r="AZ189" s="235"/>
      <c r="BA189" s="235"/>
      <c r="BB189" s="235"/>
      <c r="BC189" s="235"/>
      <c r="BD189" s="235"/>
      <c r="BE189" s="235"/>
      <c r="BF189" s="235"/>
      <c r="BG189" s="235"/>
      <c r="BH189" s="235"/>
      <c r="BI189" s="235"/>
      <c r="BJ189" s="235"/>
      <c r="BK189" s="235"/>
      <c r="BL189" s="235"/>
      <c r="BM189" s="235"/>
      <c r="BN189" s="235"/>
      <c r="BO189" s="235"/>
      <c r="BP189" s="235"/>
      <c r="BQ189" s="235"/>
      <c r="BR189" s="235"/>
      <c r="BS189" s="235"/>
      <c r="BT189" s="235"/>
      <c r="BU189" s="235"/>
      <c r="BV189" s="235"/>
      <c r="BW189" s="235"/>
      <c r="BX189" s="235"/>
      <c r="BY189" s="235"/>
      <c r="BZ189" s="235"/>
      <c r="CA189" s="235"/>
      <c r="CB189" s="235"/>
      <c r="CC189" s="235"/>
      <c r="CD189" s="235"/>
      <c r="CE189" s="235"/>
      <c r="CF189" s="235"/>
      <c r="CG189" s="235"/>
      <c r="CH189" s="235"/>
      <c r="CI189" s="235"/>
      <c r="CJ189" s="235"/>
      <c r="CK189" s="235"/>
      <c r="CL189" s="235"/>
      <c r="CM189" s="235"/>
      <c r="CN189" s="235"/>
      <c r="CO189" s="235"/>
      <c r="CP189" s="235"/>
      <c r="CQ189" s="235"/>
      <c r="CR189" s="235"/>
      <c r="CS189" s="235"/>
      <c r="CT189" s="235"/>
      <c r="CU189" s="235"/>
      <c r="CV189" s="235"/>
      <c r="CW189" s="235"/>
      <c r="CX189" s="235"/>
      <c r="CY189" s="235"/>
      <c r="CZ189" s="235"/>
      <c r="DA189" s="235"/>
      <c r="DB189" s="235"/>
      <c r="DC189" s="235"/>
      <c r="DD189" s="235"/>
      <c r="DE189" s="235"/>
      <c r="DF189" s="235"/>
      <c r="DG189" s="235"/>
      <c r="DH189" s="235"/>
      <c r="DI189" s="235"/>
      <c r="DJ189" s="235"/>
      <c r="DK189" s="235"/>
      <c r="DL189" s="235"/>
      <c r="DM189" s="235"/>
      <c r="DN189" s="235"/>
      <c r="DO189" s="235"/>
      <c r="DP189" s="235"/>
      <c r="DQ189" s="235"/>
      <c r="DR189" s="235"/>
      <c r="DS189" s="235"/>
      <c r="DT189" s="235"/>
      <c r="DU189" s="235"/>
      <c r="DV189" s="235"/>
      <c r="DW189" s="235"/>
      <c r="DX189" s="235"/>
      <c r="DY189" s="235"/>
      <c r="DZ189" s="235"/>
      <c r="EA189" s="235"/>
      <c r="EB189" s="235"/>
      <c r="EC189" s="235"/>
      <c r="ED189" s="235"/>
      <c r="EE189" s="235"/>
      <c r="EF189" s="235"/>
      <c r="EG189" s="235"/>
      <c r="EH189" s="235"/>
      <c r="EI189" s="235"/>
      <c r="EJ189" s="235"/>
      <c r="EK189" s="235"/>
      <c r="EL189" s="235"/>
      <c r="EM189" s="235"/>
      <c r="EN189" s="235"/>
      <c r="EO189" s="235"/>
      <c r="EP189" s="235"/>
      <c r="EQ189" s="235"/>
      <c r="ER189" s="235"/>
      <c r="ES189" s="235"/>
      <c r="ET189" s="235"/>
      <c r="EU189" s="235"/>
      <c r="EV189" s="235"/>
      <c r="EW189" s="235"/>
      <c r="EX189" s="235"/>
      <c r="EY189" s="235"/>
      <c r="EZ189" s="235"/>
      <c r="FA189" s="235"/>
      <c r="FB189" s="235"/>
      <c r="FC189" s="235"/>
      <c r="FD189" s="235"/>
      <c r="FE189" s="116"/>
      <c r="FF189" s="116"/>
      <c r="FG189" s="47"/>
      <c r="FH189" s="47"/>
      <c r="FI189" s="47"/>
      <c r="FJ189" s="47"/>
      <c r="FK189" s="47"/>
      <c r="FL189" s="47"/>
      <c r="FM189" s="47"/>
      <c r="FN189" s="47"/>
      <c r="FO189" s="47"/>
      <c r="FP189" s="47"/>
      <c r="FQ189" s="47"/>
      <c r="FR189" s="47"/>
      <c r="FS189" s="47"/>
      <c r="FT189" s="47"/>
      <c r="FU189" s="47"/>
      <c r="FV189" s="47"/>
      <c r="FW189" s="47"/>
      <c r="FX189" s="47"/>
      <c r="FY189" s="47"/>
      <c r="FZ189" s="48"/>
      <c r="GA189" s="48"/>
      <c r="GB189" s="48"/>
      <c r="GC189" s="48"/>
      <c r="GD189" s="48"/>
      <c r="GE189" s="48"/>
      <c r="GF189" s="48"/>
      <c r="GG189" s="48"/>
      <c r="GH189" s="48"/>
      <c r="GI189" s="53"/>
      <c r="GJ189" s="53"/>
      <c r="GK189" s="53"/>
      <c r="GL189" s="53"/>
      <c r="GM189" s="53"/>
      <c r="GN189" s="53"/>
      <c r="GO189" s="53"/>
      <c r="GP189" s="53"/>
      <c r="GQ189" s="53"/>
      <c r="GR189" s="53"/>
      <c r="GS189" s="53"/>
      <c r="GT189" s="53"/>
      <c r="GU189" s="53"/>
      <c r="GV189" s="53"/>
      <c r="GW189" s="53"/>
      <c r="GX189" s="53"/>
      <c r="GY189" s="53"/>
      <c r="GZ189" s="6"/>
      <c r="HA189" s="6"/>
      <c r="HB189" s="6"/>
    </row>
    <row r="190" spans="2:210" s="1" customFormat="1" x14ac:dyDescent="0.75">
      <c r="B190" s="33"/>
      <c r="C190" s="33"/>
      <c r="D190" s="261"/>
      <c r="E190" s="261"/>
      <c r="F190" s="261"/>
      <c r="G190" s="261"/>
      <c r="H190" s="261"/>
      <c r="I190" s="261"/>
      <c r="J190" s="261"/>
      <c r="K190" s="261"/>
      <c r="L190" s="261"/>
      <c r="M190" s="261"/>
      <c r="N190" s="261"/>
      <c r="O190" s="261"/>
      <c r="P190" s="261"/>
      <c r="Q190" s="261"/>
      <c r="R190" s="261"/>
      <c r="S190" s="261"/>
      <c r="T190" s="261"/>
      <c r="U190" s="235"/>
      <c r="V190" s="235"/>
      <c r="W190" s="235"/>
      <c r="X190" s="235"/>
      <c r="Y190" s="235"/>
      <c r="Z190" s="235"/>
      <c r="AA190" s="235"/>
      <c r="AB190" s="235"/>
      <c r="AC190" s="235"/>
      <c r="AD190" s="235"/>
      <c r="AE190" s="235"/>
      <c r="AF190" s="235"/>
      <c r="AG190" s="235"/>
      <c r="AH190" s="235"/>
      <c r="AI190" s="235"/>
      <c r="AJ190" s="235"/>
      <c r="AK190" s="235"/>
      <c r="AL190" s="235"/>
      <c r="AM190" s="235"/>
      <c r="AN190" s="235"/>
      <c r="AO190" s="235"/>
      <c r="AP190" s="235"/>
      <c r="AQ190" s="235"/>
      <c r="AR190" s="235"/>
      <c r="AS190" s="235"/>
      <c r="AT190" s="235"/>
      <c r="AU190" s="235"/>
      <c r="AV190" s="235"/>
      <c r="AW190" s="235"/>
      <c r="AX190" s="235"/>
      <c r="AY190" s="235"/>
      <c r="AZ190" s="235"/>
      <c r="BA190" s="235"/>
      <c r="BB190" s="235"/>
      <c r="BC190" s="235"/>
      <c r="BD190" s="235"/>
      <c r="BE190" s="235"/>
      <c r="BF190" s="235"/>
      <c r="BG190" s="235"/>
      <c r="BH190" s="235"/>
      <c r="BI190" s="235"/>
      <c r="BJ190" s="235"/>
      <c r="BK190" s="235"/>
      <c r="BL190" s="235"/>
      <c r="BM190" s="235"/>
      <c r="BN190" s="235"/>
      <c r="BO190" s="235"/>
      <c r="BP190" s="235"/>
      <c r="BQ190" s="235"/>
      <c r="BR190" s="235"/>
      <c r="BS190" s="235"/>
      <c r="BT190" s="235"/>
      <c r="BU190" s="235"/>
      <c r="BV190" s="235"/>
      <c r="BW190" s="235"/>
      <c r="BX190" s="235"/>
      <c r="BY190" s="235"/>
      <c r="BZ190" s="235"/>
      <c r="CA190" s="235"/>
      <c r="CB190" s="235"/>
      <c r="CC190" s="235"/>
      <c r="CD190" s="235"/>
      <c r="CE190" s="235"/>
      <c r="CF190" s="235"/>
      <c r="CG190" s="235"/>
      <c r="CH190" s="235"/>
      <c r="CI190" s="235"/>
      <c r="CJ190" s="235"/>
      <c r="CK190" s="235"/>
      <c r="CL190" s="235"/>
      <c r="CM190" s="235"/>
      <c r="CN190" s="235"/>
      <c r="CO190" s="235"/>
      <c r="CP190" s="235"/>
      <c r="CQ190" s="235"/>
      <c r="CR190" s="235"/>
      <c r="CS190" s="235"/>
      <c r="CT190" s="235"/>
      <c r="CU190" s="235"/>
      <c r="CV190" s="235"/>
      <c r="CW190" s="235"/>
      <c r="CX190" s="235"/>
      <c r="CY190" s="235"/>
      <c r="CZ190" s="235"/>
      <c r="DA190" s="235"/>
      <c r="DB190" s="235"/>
      <c r="DC190" s="235"/>
      <c r="DD190" s="235"/>
      <c r="DE190" s="235"/>
      <c r="DF190" s="235"/>
      <c r="DG190" s="235"/>
      <c r="DH190" s="235"/>
      <c r="DI190" s="235"/>
      <c r="DJ190" s="235"/>
      <c r="DK190" s="235"/>
      <c r="DL190" s="235"/>
      <c r="DM190" s="235"/>
      <c r="DN190" s="235"/>
      <c r="DO190" s="235"/>
      <c r="DP190" s="235"/>
      <c r="DQ190" s="235"/>
      <c r="DR190" s="235"/>
      <c r="DS190" s="235"/>
      <c r="DT190" s="235"/>
      <c r="DU190" s="235"/>
      <c r="DV190" s="235"/>
      <c r="DW190" s="235"/>
      <c r="DX190" s="235"/>
      <c r="DY190" s="235"/>
      <c r="DZ190" s="235"/>
      <c r="EA190" s="235"/>
      <c r="EB190" s="235"/>
      <c r="EC190" s="235"/>
      <c r="ED190" s="235"/>
      <c r="EE190" s="235"/>
      <c r="EF190" s="235"/>
      <c r="EG190" s="235"/>
      <c r="EH190" s="235"/>
      <c r="EI190" s="235"/>
      <c r="EJ190" s="235"/>
      <c r="EK190" s="235"/>
      <c r="EL190" s="235"/>
      <c r="EM190" s="235"/>
      <c r="EN190" s="235"/>
      <c r="EO190" s="235"/>
      <c r="EP190" s="235"/>
      <c r="EQ190" s="235"/>
      <c r="ER190" s="235"/>
      <c r="ES190" s="235"/>
      <c r="ET190" s="235"/>
      <c r="EU190" s="235"/>
      <c r="EV190" s="235"/>
      <c r="EW190" s="235"/>
      <c r="EX190" s="235"/>
      <c r="EY190" s="235"/>
      <c r="EZ190" s="235"/>
      <c r="FA190" s="235"/>
      <c r="FB190" s="235"/>
      <c r="FC190" s="235"/>
      <c r="FD190" s="235"/>
      <c r="FE190" s="116"/>
      <c r="FF190" s="116"/>
      <c r="FG190" s="47"/>
      <c r="FH190" s="47"/>
      <c r="FI190" s="47"/>
      <c r="FJ190" s="47"/>
      <c r="FK190" s="47"/>
      <c r="FL190" s="47"/>
      <c r="FM190" s="47"/>
      <c r="FN190" s="47"/>
      <c r="FO190" s="47"/>
      <c r="FP190" s="47"/>
      <c r="FQ190" s="47"/>
      <c r="FR190" s="47"/>
      <c r="FS190" s="47"/>
      <c r="FT190" s="47"/>
      <c r="FU190" s="47"/>
      <c r="FV190" s="47"/>
      <c r="FW190" s="47"/>
      <c r="FX190" s="47"/>
      <c r="FY190" s="47"/>
      <c r="FZ190" s="48"/>
      <c r="GA190" s="48"/>
      <c r="GB190" s="48"/>
      <c r="GC190" s="48"/>
      <c r="GD190" s="48"/>
      <c r="GE190" s="48"/>
      <c r="GF190" s="48"/>
      <c r="GG190" s="48"/>
      <c r="GH190" s="48"/>
      <c r="GI190" s="53"/>
      <c r="GJ190" s="53"/>
      <c r="GK190" s="53"/>
      <c r="GL190" s="53"/>
      <c r="GM190" s="53"/>
      <c r="GN190" s="53"/>
      <c r="GO190" s="53"/>
      <c r="GP190" s="53"/>
      <c r="GQ190" s="53"/>
      <c r="GR190" s="53"/>
      <c r="GS190" s="53"/>
      <c r="GT190" s="53"/>
      <c r="GU190" s="53"/>
      <c r="GV190" s="53"/>
      <c r="GW190" s="53"/>
      <c r="GX190" s="53"/>
      <c r="GY190" s="53"/>
      <c r="GZ190" s="6"/>
      <c r="HA190" s="6"/>
      <c r="HB190" s="6"/>
    </row>
    <row r="191" spans="2:210" s="1" customFormat="1" x14ac:dyDescent="0.75">
      <c r="B191" s="33"/>
      <c r="C191" s="33"/>
      <c r="D191" s="261"/>
      <c r="E191" s="261"/>
      <c r="F191" s="261"/>
      <c r="G191" s="261"/>
      <c r="H191" s="261"/>
      <c r="I191" s="261"/>
      <c r="J191" s="261"/>
      <c r="K191" s="261"/>
      <c r="L191" s="261"/>
      <c r="M191" s="261"/>
      <c r="N191" s="261"/>
      <c r="O191" s="261"/>
      <c r="P191" s="261"/>
      <c r="Q191" s="261"/>
      <c r="R191" s="261"/>
      <c r="S191" s="261"/>
      <c r="T191" s="261"/>
      <c r="U191" s="235"/>
      <c r="V191" s="235"/>
      <c r="W191" s="235"/>
      <c r="X191" s="235"/>
      <c r="Y191" s="235"/>
      <c r="Z191" s="235"/>
      <c r="AA191" s="235"/>
      <c r="AB191" s="235"/>
      <c r="AC191" s="235"/>
      <c r="AD191" s="235"/>
      <c r="AE191" s="235"/>
      <c r="AF191" s="235"/>
      <c r="AG191" s="235"/>
      <c r="AH191" s="235"/>
      <c r="AI191" s="235"/>
      <c r="AJ191" s="235"/>
      <c r="AK191" s="235"/>
      <c r="AL191" s="235"/>
      <c r="AM191" s="235"/>
      <c r="AN191" s="235"/>
      <c r="AO191" s="235"/>
      <c r="AP191" s="235"/>
      <c r="AQ191" s="235"/>
      <c r="AR191" s="235"/>
      <c r="AS191" s="235"/>
      <c r="AT191" s="235"/>
      <c r="AU191" s="235"/>
      <c r="AV191" s="235"/>
      <c r="AW191" s="235"/>
      <c r="AX191" s="235"/>
      <c r="AY191" s="235"/>
      <c r="AZ191" s="235"/>
      <c r="BA191" s="235"/>
      <c r="BB191" s="235"/>
      <c r="BC191" s="235"/>
      <c r="BD191" s="235"/>
      <c r="BE191" s="235"/>
      <c r="BF191" s="235"/>
      <c r="BG191" s="235"/>
      <c r="BH191" s="235"/>
      <c r="BI191" s="235"/>
      <c r="BJ191" s="235"/>
      <c r="BK191" s="235"/>
      <c r="BL191" s="235"/>
      <c r="BM191" s="235"/>
      <c r="BN191" s="235"/>
      <c r="BO191" s="235"/>
      <c r="BP191" s="235"/>
      <c r="BQ191" s="235"/>
      <c r="BR191" s="235"/>
      <c r="BS191" s="235"/>
      <c r="BT191" s="235"/>
      <c r="BU191" s="235"/>
      <c r="BV191" s="235"/>
      <c r="BW191" s="235"/>
      <c r="BX191" s="235"/>
      <c r="BY191" s="235"/>
      <c r="BZ191" s="235"/>
      <c r="CA191" s="235"/>
      <c r="CB191" s="235"/>
      <c r="CC191" s="235"/>
      <c r="CD191" s="235"/>
      <c r="CE191" s="235"/>
      <c r="CF191" s="235"/>
      <c r="CG191" s="235"/>
      <c r="CH191" s="235"/>
      <c r="CI191" s="235"/>
      <c r="CJ191" s="235"/>
      <c r="CK191" s="235"/>
      <c r="CL191" s="235"/>
      <c r="CM191" s="235"/>
      <c r="CN191" s="235"/>
      <c r="CO191" s="235"/>
      <c r="CP191" s="235"/>
      <c r="CQ191" s="235"/>
      <c r="CR191" s="235"/>
      <c r="CS191" s="235"/>
      <c r="CT191" s="235"/>
      <c r="CU191" s="235"/>
      <c r="CV191" s="235"/>
      <c r="CW191" s="235"/>
      <c r="CX191" s="235"/>
      <c r="CY191" s="235"/>
      <c r="CZ191" s="235"/>
      <c r="DA191" s="235"/>
      <c r="DB191" s="235"/>
      <c r="DC191" s="235"/>
      <c r="DD191" s="235"/>
      <c r="DE191" s="235"/>
      <c r="DF191" s="235"/>
      <c r="DG191" s="235"/>
      <c r="DH191" s="235"/>
      <c r="DI191" s="235"/>
      <c r="DJ191" s="235"/>
      <c r="DK191" s="235"/>
      <c r="DL191" s="235"/>
      <c r="DM191" s="235"/>
      <c r="DN191" s="235"/>
      <c r="DO191" s="235"/>
      <c r="DP191" s="235"/>
      <c r="DQ191" s="235"/>
      <c r="DR191" s="235"/>
      <c r="DS191" s="235"/>
      <c r="DT191" s="235"/>
      <c r="DU191" s="235"/>
      <c r="DV191" s="235"/>
      <c r="DW191" s="235"/>
      <c r="DX191" s="235"/>
      <c r="DY191" s="235"/>
      <c r="DZ191" s="235"/>
      <c r="EA191" s="235"/>
      <c r="EB191" s="235"/>
      <c r="EC191" s="235"/>
      <c r="ED191" s="235"/>
      <c r="EE191" s="235"/>
      <c r="EF191" s="235"/>
      <c r="EG191" s="235"/>
      <c r="EH191" s="235"/>
      <c r="EI191" s="235"/>
      <c r="EJ191" s="235"/>
      <c r="EK191" s="235"/>
      <c r="EL191" s="235"/>
      <c r="EM191" s="235"/>
      <c r="EN191" s="235"/>
      <c r="EO191" s="235"/>
      <c r="EP191" s="235"/>
      <c r="EQ191" s="235"/>
      <c r="ER191" s="235"/>
      <c r="ES191" s="235"/>
      <c r="ET191" s="235"/>
      <c r="EU191" s="235"/>
      <c r="EV191" s="235"/>
      <c r="EW191" s="235"/>
      <c r="EX191" s="235"/>
      <c r="EY191" s="235"/>
      <c r="EZ191" s="235"/>
      <c r="FA191" s="235"/>
      <c r="FB191" s="235"/>
      <c r="FC191" s="235"/>
      <c r="FD191" s="235"/>
      <c r="FE191" s="116"/>
      <c r="FF191" s="116"/>
      <c r="FG191" s="47"/>
      <c r="FH191" s="47"/>
      <c r="FI191" s="47"/>
      <c r="FJ191" s="47"/>
      <c r="FK191" s="47"/>
      <c r="FL191" s="47"/>
      <c r="FM191" s="47"/>
      <c r="FN191" s="47"/>
      <c r="FO191" s="47"/>
      <c r="FP191" s="47"/>
      <c r="FQ191" s="47"/>
      <c r="FR191" s="47"/>
      <c r="FS191" s="47"/>
      <c r="FT191" s="47"/>
      <c r="FU191" s="47"/>
      <c r="FV191" s="47"/>
      <c r="FW191" s="47"/>
      <c r="FX191" s="47"/>
      <c r="FY191" s="47"/>
      <c r="FZ191" s="48"/>
      <c r="GA191" s="48"/>
      <c r="GB191" s="48"/>
      <c r="GC191" s="48"/>
      <c r="GD191" s="48"/>
      <c r="GE191" s="48"/>
      <c r="GF191" s="48"/>
      <c r="GG191" s="48"/>
      <c r="GH191" s="48"/>
      <c r="GI191" s="53"/>
      <c r="GJ191" s="53"/>
      <c r="GK191" s="53"/>
      <c r="GL191" s="53"/>
      <c r="GM191" s="53"/>
      <c r="GN191" s="53"/>
      <c r="GO191" s="53"/>
      <c r="GP191" s="53"/>
      <c r="GQ191" s="53"/>
      <c r="GR191" s="53"/>
      <c r="GS191" s="53"/>
      <c r="GT191" s="53"/>
      <c r="GU191" s="53"/>
      <c r="GV191" s="53"/>
      <c r="GW191" s="53"/>
      <c r="GX191" s="53"/>
      <c r="GY191" s="53"/>
      <c r="GZ191" s="6"/>
      <c r="HA191" s="6"/>
      <c r="HB191" s="6"/>
    </row>
    <row r="192" spans="2:210" s="1" customFormat="1" x14ac:dyDescent="0.75">
      <c r="B192" s="33"/>
      <c r="C192" s="33"/>
      <c r="D192" s="261"/>
      <c r="E192" s="261"/>
      <c r="F192" s="261"/>
      <c r="G192" s="261"/>
      <c r="H192" s="261"/>
      <c r="I192" s="261"/>
      <c r="J192" s="261"/>
      <c r="K192" s="261"/>
      <c r="L192" s="261"/>
      <c r="M192" s="261"/>
      <c r="N192" s="261"/>
      <c r="O192" s="261"/>
      <c r="P192" s="261"/>
      <c r="Q192" s="261"/>
      <c r="R192" s="261"/>
      <c r="S192" s="261"/>
      <c r="T192" s="261"/>
      <c r="U192" s="235"/>
      <c r="V192" s="235"/>
      <c r="W192" s="235"/>
      <c r="X192" s="235"/>
      <c r="Y192" s="235"/>
      <c r="Z192" s="235"/>
      <c r="AA192" s="235"/>
      <c r="AB192" s="235"/>
      <c r="AC192" s="235"/>
      <c r="AD192" s="235"/>
      <c r="AE192" s="235"/>
      <c r="AF192" s="235"/>
      <c r="AG192" s="235"/>
      <c r="AH192" s="235"/>
      <c r="AI192" s="235"/>
      <c r="AJ192" s="235"/>
      <c r="AK192" s="235"/>
      <c r="AL192" s="235"/>
      <c r="AM192" s="235"/>
      <c r="AN192" s="235"/>
      <c r="AO192" s="235"/>
      <c r="AP192" s="235"/>
      <c r="AQ192" s="235"/>
      <c r="AR192" s="235"/>
      <c r="AS192" s="235"/>
      <c r="AT192" s="235"/>
      <c r="AU192" s="235"/>
      <c r="AV192" s="235"/>
      <c r="AW192" s="235"/>
      <c r="AX192" s="235"/>
      <c r="AY192" s="235"/>
      <c r="AZ192" s="235"/>
      <c r="BA192" s="235"/>
      <c r="BB192" s="235"/>
      <c r="BC192" s="235"/>
      <c r="BD192" s="235"/>
      <c r="BE192" s="235"/>
      <c r="BF192" s="235"/>
      <c r="BG192" s="235"/>
      <c r="BH192" s="235"/>
      <c r="BI192" s="235"/>
      <c r="BJ192" s="235"/>
      <c r="BK192" s="235"/>
      <c r="BL192" s="235"/>
      <c r="BM192" s="235"/>
      <c r="BN192" s="235"/>
      <c r="BO192" s="235"/>
      <c r="BP192" s="235"/>
      <c r="BQ192" s="235"/>
      <c r="BR192" s="235"/>
      <c r="BS192" s="235"/>
      <c r="BT192" s="235"/>
      <c r="BU192" s="235"/>
      <c r="BV192" s="235"/>
      <c r="BW192" s="235"/>
      <c r="BX192" s="235"/>
      <c r="BY192" s="235"/>
      <c r="BZ192" s="235"/>
      <c r="CA192" s="235"/>
      <c r="CB192" s="235"/>
      <c r="CC192" s="235"/>
      <c r="CD192" s="235"/>
      <c r="CE192" s="235"/>
      <c r="CF192" s="235"/>
      <c r="CG192" s="235"/>
      <c r="CH192" s="235"/>
      <c r="CI192" s="235"/>
      <c r="CJ192" s="235"/>
      <c r="CK192" s="235"/>
      <c r="CL192" s="235"/>
      <c r="CM192" s="235"/>
      <c r="CN192" s="235"/>
      <c r="CO192" s="235"/>
      <c r="CP192" s="235"/>
      <c r="CQ192" s="235"/>
      <c r="CR192" s="235"/>
      <c r="CS192" s="235"/>
      <c r="CT192" s="235"/>
      <c r="CU192" s="235"/>
      <c r="CV192" s="235"/>
      <c r="CW192" s="235"/>
      <c r="CX192" s="235"/>
      <c r="CY192" s="235"/>
      <c r="CZ192" s="235"/>
      <c r="DA192" s="235"/>
      <c r="DB192" s="235"/>
      <c r="DC192" s="235"/>
      <c r="DD192" s="235"/>
      <c r="DE192" s="235"/>
      <c r="DF192" s="235"/>
      <c r="DG192" s="235"/>
      <c r="DH192" s="235"/>
      <c r="DI192" s="235"/>
      <c r="DJ192" s="235"/>
      <c r="DK192" s="235"/>
      <c r="DL192" s="235"/>
      <c r="DM192" s="235"/>
      <c r="DN192" s="235"/>
      <c r="DO192" s="235"/>
      <c r="DP192" s="235"/>
      <c r="DQ192" s="235"/>
      <c r="DR192" s="235"/>
      <c r="DS192" s="235"/>
      <c r="DT192" s="235"/>
      <c r="DU192" s="235"/>
      <c r="DV192" s="235"/>
      <c r="DW192" s="235"/>
      <c r="DX192" s="235"/>
      <c r="DY192" s="235"/>
      <c r="DZ192" s="235"/>
      <c r="EA192" s="235"/>
      <c r="EB192" s="235"/>
      <c r="EC192" s="235"/>
      <c r="ED192" s="235"/>
      <c r="EE192" s="235"/>
      <c r="EF192" s="235"/>
      <c r="EG192" s="235"/>
      <c r="EH192" s="235"/>
      <c r="EI192" s="235"/>
      <c r="EJ192" s="235"/>
      <c r="EK192" s="235"/>
      <c r="EL192" s="235"/>
      <c r="EM192" s="235"/>
      <c r="EN192" s="235"/>
      <c r="EO192" s="235"/>
      <c r="EP192" s="235"/>
      <c r="EQ192" s="235"/>
      <c r="ER192" s="235"/>
      <c r="ES192" s="235"/>
      <c r="ET192" s="235"/>
      <c r="EU192" s="235"/>
      <c r="EV192" s="235"/>
      <c r="EW192" s="235"/>
      <c r="EX192" s="235"/>
      <c r="EY192" s="235"/>
      <c r="EZ192" s="235"/>
      <c r="FA192" s="235"/>
      <c r="FB192" s="235"/>
      <c r="FC192" s="235"/>
      <c r="FD192" s="235"/>
      <c r="FE192" s="116"/>
      <c r="FF192" s="116"/>
      <c r="FG192" s="47"/>
      <c r="FH192" s="47"/>
      <c r="FI192" s="47"/>
      <c r="FJ192" s="47"/>
      <c r="FK192" s="47"/>
      <c r="FL192" s="47"/>
      <c r="FM192" s="47"/>
      <c r="FN192" s="47"/>
      <c r="FO192" s="47"/>
      <c r="FP192" s="47"/>
      <c r="FQ192" s="47"/>
      <c r="FR192" s="47"/>
      <c r="FS192" s="47"/>
      <c r="FT192" s="47"/>
      <c r="FU192" s="47"/>
      <c r="FV192" s="47"/>
      <c r="FW192" s="47"/>
      <c r="FX192" s="47"/>
      <c r="FY192" s="47"/>
      <c r="FZ192" s="48"/>
      <c r="GA192" s="48"/>
      <c r="GB192" s="48"/>
      <c r="GC192" s="48"/>
      <c r="GD192" s="48"/>
      <c r="GE192" s="48"/>
      <c r="GF192" s="48"/>
      <c r="GG192" s="48"/>
      <c r="GH192" s="48"/>
      <c r="GI192" s="53"/>
      <c r="GJ192" s="53"/>
      <c r="GK192" s="53"/>
      <c r="GL192" s="53"/>
      <c r="GM192" s="53"/>
      <c r="GN192" s="53"/>
      <c r="GO192" s="53"/>
      <c r="GP192" s="53"/>
      <c r="GQ192" s="53"/>
      <c r="GR192" s="53"/>
      <c r="GS192" s="53"/>
      <c r="GT192" s="53"/>
      <c r="GU192" s="53"/>
      <c r="GV192" s="53"/>
      <c r="GW192" s="53"/>
      <c r="GX192" s="53"/>
      <c r="GY192" s="53"/>
      <c r="GZ192" s="6"/>
      <c r="HA192" s="6"/>
      <c r="HB192" s="6"/>
    </row>
    <row r="193" spans="2:210" s="1" customFormat="1" x14ac:dyDescent="0.75">
      <c r="B193" s="33"/>
      <c r="C193" s="33"/>
      <c r="D193" s="261"/>
      <c r="E193" s="261"/>
      <c r="F193" s="261"/>
      <c r="G193" s="261"/>
      <c r="H193" s="261"/>
      <c r="I193" s="261"/>
      <c r="J193" s="261"/>
      <c r="K193" s="261"/>
      <c r="L193" s="261"/>
      <c r="M193" s="261"/>
      <c r="N193" s="261"/>
      <c r="O193" s="261"/>
      <c r="P193" s="261"/>
      <c r="Q193" s="261"/>
      <c r="R193" s="261"/>
      <c r="S193" s="261"/>
      <c r="T193" s="261"/>
      <c r="U193" s="235"/>
      <c r="V193" s="235"/>
      <c r="W193" s="235"/>
      <c r="X193" s="235"/>
      <c r="Y193" s="235"/>
      <c r="Z193" s="235"/>
      <c r="AA193" s="235"/>
      <c r="AB193" s="235"/>
      <c r="AC193" s="235"/>
      <c r="AD193" s="235"/>
      <c r="AE193" s="235"/>
      <c r="AF193" s="235"/>
      <c r="AG193" s="235"/>
      <c r="AH193" s="235"/>
      <c r="AI193" s="235"/>
      <c r="AJ193" s="235"/>
      <c r="AK193" s="235"/>
      <c r="AL193" s="235"/>
      <c r="AM193" s="235"/>
      <c r="AN193" s="235"/>
      <c r="AO193" s="235"/>
      <c r="AP193" s="235"/>
      <c r="AQ193" s="235"/>
      <c r="AR193" s="235"/>
      <c r="AS193" s="235"/>
      <c r="AT193" s="235"/>
      <c r="AU193" s="235"/>
      <c r="AV193" s="235"/>
      <c r="AW193" s="235"/>
      <c r="AX193" s="235"/>
      <c r="AY193" s="235"/>
      <c r="AZ193" s="235"/>
      <c r="BA193" s="235"/>
      <c r="BB193" s="235"/>
      <c r="BC193" s="235"/>
      <c r="BD193" s="235"/>
      <c r="BE193" s="235"/>
      <c r="BF193" s="235"/>
      <c r="BG193" s="235"/>
      <c r="BH193" s="235"/>
      <c r="BI193" s="235"/>
      <c r="BJ193" s="235"/>
      <c r="BK193" s="235"/>
      <c r="BL193" s="235"/>
      <c r="BM193" s="235"/>
      <c r="BN193" s="235"/>
      <c r="BO193" s="235"/>
      <c r="BP193" s="235"/>
      <c r="BQ193" s="235"/>
      <c r="BR193" s="235"/>
      <c r="BS193" s="235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5"/>
      <c r="CJ193" s="235"/>
      <c r="CK193" s="235"/>
      <c r="CL193" s="235"/>
      <c r="CM193" s="235"/>
      <c r="CN193" s="235"/>
      <c r="CO193" s="235"/>
      <c r="CP193" s="235"/>
      <c r="CQ193" s="235"/>
      <c r="CR193" s="235"/>
      <c r="CS193" s="235"/>
      <c r="CT193" s="235"/>
      <c r="CU193" s="235"/>
      <c r="CV193" s="235"/>
      <c r="CW193" s="235"/>
      <c r="CX193" s="235"/>
      <c r="CY193" s="235"/>
      <c r="CZ193" s="235"/>
      <c r="DA193" s="235"/>
      <c r="DB193" s="235"/>
      <c r="DC193" s="235"/>
      <c r="DD193" s="235"/>
      <c r="DE193" s="235"/>
      <c r="DF193" s="235"/>
      <c r="DG193" s="235"/>
      <c r="DH193" s="235"/>
      <c r="DI193" s="235"/>
      <c r="DJ193" s="235"/>
      <c r="DK193" s="235"/>
      <c r="DL193" s="235"/>
      <c r="DM193" s="235"/>
      <c r="DN193" s="235"/>
      <c r="DO193" s="235"/>
      <c r="DP193" s="235"/>
      <c r="DQ193" s="235"/>
      <c r="DR193" s="235"/>
      <c r="DS193" s="235"/>
      <c r="DT193" s="235"/>
      <c r="DU193" s="235"/>
      <c r="DV193" s="235"/>
      <c r="DW193" s="235"/>
      <c r="DX193" s="235"/>
      <c r="DY193" s="235"/>
      <c r="DZ193" s="235"/>
      <c r="EA193" s="235"/>
      <c r="EB193" s="235"/>
      <c r="EC193" s="235"/>
      <c r="ED193" s="235"/>
      <c r="EE193" s="235"/>
      <c r="EF193" s="235"/>
      <c r="EG193" s="235"/>
      <c r="EH193" s="235"/>
      <c r="EI193" s="235"/>
      <c r="EJ193" s="235"/>
      <c r="EK193" s="235"/>
      <c r="EL193" s="235"/>
      <c r="EM193" s="235"/>
      <c r="EN193" s="235"/>
      <c r="EO193" s="235"/>
      <c r="EP193" s="235"/>
      <c r="EQ193" s="235"/>
      <c r="ER193" s="235"/>
      <c r="ES193" s="235"/>
      <c r="ET193" s="235"/>
      <c r="EU193" s="235"/>
      <c r="EV193" s="235"/>
      <c r="EW193" s="235"/>
      <c r="EX193" s="235"/>
      <c r="EY193" s="235"/>
      <c r="EZ193" s="235"/>
      <c r="FA193" s="235"/>
      <c r="FB193" s="235"/>
      <c r="FC193" s="235"/>
      <c r="FD193" s="235"/>
      <c r="FE193" s="116"/>
      <c r="FF193" s="116"/>
      <c r="FG193" s="47"/>
      <c r="FH193" s="47"/>
      <c r="FI193" s="47"/>
      <c r="FJ193" s="47"/>
      <c r="FK193" s="47"/>
      <c r="FL193" s="47"/>
      <c r="FM193" s="47"/>
      <c r="FN193" s="47"/>
      <c r="FO193" s="47"/>
      <c r="FP193" s="47"/>
      <c r="FQ193" s="47"/>
      <c r="FR193" s="47"/>
      <c r="FS193" s="47"/>
      <c r="FT193" s="47"/>
      <c r="FU193" s="47"/>
      <c r="FV193" s="47"/>
      <c r="FW193" s="47"/>
      <c r="FX193" s="47"/>
      <c r="FY193" s="47"/>
      <c r="FZ193" s="48"/>
      <c r="GA193" s="48"/>
      <c r="GB193" s="48"/>
      <c r="GC193" s="48"/>
      <c r="GD193" s="48"/>
      <c r="GE193" s="48"/>
      <c r="GF193" s="48"/>
      <c r="GG193" s="48"/>
      <c r="GH193" s="48"/>
      <c r="GI193" s="53"/>
      <c r="GJ193" s="53"/>
      <c r="GK193" s="53"/>
      <c r="GL193" s="53"/>
      <c r="GM193" s="53"/>
      <c r="GN193" s="53"/>
      <c r="GO193" s="53"/>
      <c r="GP193" s="53"/>
      <c r="GQ193" s="53"/>
      <c r="GR193" s="53"/>
      <c r="GS193" s="53"/>
      <c r="GT193" s="53"/>
      <c r="GU193" s="53"/>
      <c r="GV193" s="53"/>
      <c r="GW193" s="53"/>
      <c r="GX193" s="53"/>
      <c r="GY193" s="53"/>
      <c r="GZ193" s="6"/>
      <c r="HA193" s="6"/>
      <c r="HB193" s="6"/>
    </row>
    <row r="194" spans="2:210" s="1" customFormat="1" x14ac:dyDescent="0.75">
      <c r="B194" s="33"/>
      <c r="C194" s="33"/>
      <c r="D194" s="261"/>
      <c r="E194" s="261"/>
      <c r="F194" s="261"/>
      <c r="G194" s="261"/>
      <c r="H194" s="261"/>
      <c r="I194" s="261"/>
      <c r="J194" s="261"/>
      <c r="K194" s="261"/>
      <c r="L194" s="261"/>
      <c r="M194" s="261"/>
      <c r="N194" s="261"/>
      <c r="O194" s="261"/>
      <c r="P194" s="261"/>
      <c r="Q194" s="261"/>
      <c r="R194" s="261"/>
      <c r="S194" s="261"/>
      <c r="T194" s="261"/>
      <c r="U194" s="235"/>
      <c r="V194" s="235"/>
      <c r="W194" s="235"/>
      <c r="X194" s="235"/>
      <c r="Y194" s="235"/>
      <c r="Z194" s="235"/>
      <c r="AA194" s="235"/>
      <c r="AB194" s="235"/>
      <c r="AC194" s="235"/>
      <c r="AD194" s="235"/>
      <c r="AE194" s="235"/>
      <c r="AF194" s="235"/>
      <c r="AG194" s="235"/>
      <c r="AH194" s="235"/>
      <c r="AI194" s="235"/>
      <c r="AJ194" s="235"/>
      <c r="AK194" s="235"/>
      <c r="AL194" s="235"/>
      <c r="AM194" s="235"/>
      <c r="AN194" s="235"/>
      <c r="AO194" s="235"/>
      <c r="AP194" s="235"/>
      <c r="AQ194" s="235"/>
      <c r="AR194" s="235"/>
      <c r="AS194" s="235"/>
      <c r="AT194" s="235"/>
      <c r="AU194" s="235"/>
      <c r="AV194" s="235"/>
      <c r="AW194" s="235"/>
      <c r="AX194" s="235"/>
      <c r="AY194" s="235"/>
      <c r="AZ194" s="235"/>
      <c r="BA194" s="235"/>
      <c r="BB194" s="235"/>
      <c r="BC194" s="235"/>
      <c r="BD194" s="235"/>
      <c r="BE194" s="235"/>
      <c r="BF194" s="235"/>
      <c r="BG194" s="235"/>
      <c r="BH194" s="235"/>
      <c r="BI194" s="235"/>
      <c r="BJ194" s="235"/>
      <c r="BK194" s="235"/>
      <c r="BL194" s="235"/>
      <c r="BM194" s="235"/>
      <c r="BN194" s="235"/>
      <c r="BO194" s="235"/>
      <c r="BP194" s="235"/>
      <c r="BQ194" s="235"/>
      <c r="BR194" s="235"/>
      <c r="BS194" s="235"/>
      <c r="BT194" s="235"/>
      <c r="BU194" s="235"/>
      <c r="BV194" s="235"/>
      <c r="BW194" s="235"/>
      <c r="BX194" s="235"/>
      <c r="BY194" s="235"/>
      <c r="BZ194" s="235"/>
      <c r="CA194" s="235"/>
      <c r="CB194" s="235"/>
      <c r="CC194" s="235"/>
      <c r="CD194" s="235"/>
      <c r="CE194" s="235"/>
      <c r="CF194" s="235"/>
      <c r="CG194" s="235"/>
      <c r="CH194" s="235"/>
      <c r="CI194" s="235"/>
      <c r="CJ194" s="235"/>
      <c r="CK194" s="235"/>
      <c r="CL194" s="235"/>
      <c r="CM194" s="235"/>
      <c r="CN194" s="235"/>
      <c r="CO194" s="235"/>
      <c r="CP194" s="235"/>
      <c r="CQ194" s="235"/>
      <c r="CR194" s="235"/>
      <c r="CS194" s="235"/>
      <c r="CT194" s="235"/>
      <c r="CU194" s="235"/>
      <c r="CV194" s="235"/>
      <c r="CW194" s="235"/>
      <c r="CX194" s="235"/>
      <c r="CY194" s="235"/>
      <c r="CZ194" s="235"/>
      <c r="DA194" s="235"/>
      <c r="DB194" s="235"/>
      <c r="DC194" s="235"/>
      <c r="DD194" s="235"/>
      <c r="DE194" s="235"/>
      <c r="DF194" s="235"/>
      <c r="DG194" s="235"/>
      <c r="DH194" s="235"/>
      <c r="DI194" s="235"/>
      <c r="DJ194" s="235"/>
      <c r="DK194" s="235"/>
      <c r="DL194" s="235"/>
      <c r="DM194" s="235"/>
      <c r="DN194" s="235"/>
      <c r="DO194" s="235"/>
      <c r="DP194" s="235"/>
      <c r="DQ194" s="235"/>
      <c r="DR194" s="235"/>
      <c r="DS194" s="235"/>
      <c r="DT194" s="235"/>
      <c r="DU194" s="235"/>
      <c r="DV194" s="235"/>
      <c r="DW194" s="235"/>
      <c r="DX194" s="235"/>
      <c r="DY194" s="235"/>
      <c r="DZ194" s="235"/>
      <c r="EA194" s="235"/>
      <c r="EB194" s="235"/>
      <c r="EC194" s="235"/>
      <c r="ED194" s="235"/>
      <c r="EE194" s="235"/>
      <c r="EF194" s="235"/>
      <c r="EG194" s="235"/>
      <c r="EH194" s="235"/>
      <c r="EI194" s="235"/>
      <c r="EJ194" s="235"/>
      <c r="EK194" s="235"/>
      <c r="EL194" s="235"/>
      <c r="EM194" s="235"/>
      <c r="EN194" s="235"/>
      <c r="EO194" s="235"/>
      <c r="EP194" s="235"/>
      <c r="EQ194" s="235"/>
      <c r="ER194" s="235"/>
      <c r="ES194" s="235"/>
      <c r="ET194" s="235"/>
      <c r="EU194" s="235"/>
      <c r="EV194" s="235"/>
      <c r="EW194" s="235"/>
      <c r="EX194" s="235"/>
      <c r="EY194" s="235"/>
      <c r="EZ194" s="235"/>
      <c r="FA194" s="235"/>
      <c r="FB194" s="235"/>
      <c r="FC194" s="235"/>
      <c r="FD194" s="235"/>
      <c r="FE194" s="116"/>
      <c r="FF194" s="116"/>
      <c r="FG194" s="47"/>
      <c r="FH194" s="47"/>
      <c r="FI194" s="47"/>
      <c r="FJ194" s="47"/>
      <c r="FK194" s="47"/>
      <c r="FL194" s="47"/>
      <c r="FM194" s="47"/>
      <c r="FN194" s="47"/>
      <c r="FO194" s="47"/>
      <c r="FP194" s="47"/>
      <c r="FQ194" s="47"/>
      <c r="FR194" s="47"/>
      <c r="FS194" s="47"/>
      <c r="FT194" s="47"/>
      <c r="FU194" s="47"/>
      <c r="FV194" s="47"/>
      <c r="FW194" s="47"/>
      <c r="FX194" s="47"/>
      <c r="FY194" s="47"/>
      <c r="FZ194" s="48"/>
      <c r="GA194" s="48"/>
      <c r="GB194" s="48"/>
      <c r="GC194" s="48"/>
      <c r="GD194" s="48"/>
      <c r="GE194" s="48"/>
      <c r="GF194" s="48"/>
      <c r="GG194" s="48"/>
      <c r="GH194" s="48"/>
      <c r="GI194" s="53"/>
      <c r="GJ194" s="53"/>
      <c r="GK194" s="53"/>
      <c r="GL194" s="53"/>
      <c r="GM194" s="53"/>
      <c r="GN194" s="53"/>
      <c r="GO194" s="53"/>
      <c r="GP194" s="53"/>
      <c r="GQ194" s="53"/>
      <c r="GR194" s="53"/>
      <c r="GS194" s="53"/>
      <c r="GT194" s="53"/>
      <c r="GU194" s="53"/>
      <c r="GV194" s="53"/>
      <c r="GW194" s="53"/>
      <c r="GX194" s="53"/>
      <c r="GY194" s="53"/>
      <c r="GZ194" s="6"/>
      <c r="HA194" s="6"/>
      <c r="HB194" s="6"/>
    </row>
    <row r="195" spans="2:210" s="1" customFormat="1" x14ac:dyDescent="0.75">
      <c r="B195" s="33"/>
      <c r="C195" s="33"/>
      <c r="D195" s="261"/>
      <c r="E195" s="261"/>
      <c r="F195" s="261"/>
      <c r="G195" s="261"/>
      <c r="H195" s="261"/>
      <c r="I195" s="261"/>
      <c r="J195" s="261"/>
      <c r="K195" s="261"/>
      <c r="L195" s="261"/>
      <c r="M195" s="261"/>
      <c r="N195" s="261"/>
      <c r="O195" s="261"/>
      <c r="P195" s="261"/>
      <c r="Q195" s="261"/>
      <c r="R195" s="261"/>
      <c r="S195" s="261"/>
      <c r="T195" s="261"/>
      <c r="U195" s="235"/>
      <c r="V195" s="235"/>
      <c r="W195" s="235"/>
      <c r="X195" s="235"/>
      <c r="Y195" s="235"/>
      <c r="Z195" s="235"/>
      <c r="AA195" s="235"/>
      <c r="AB195" s="235"/>
      <c r="AC195" s="235"/>
      <c r="AD195" s="235"/>
      <c r="AE195" s="235"/>
      <c r="AF195" s="235"/>
      <c r="AG195" s="235"/>
      <c r="AH195" s="235"/>
      <c r="AI195" s="235"/>
      <c r="AJ195" s="235"/>
      <c r="AK195" s="235"/>
      <c r="AL195" s="235"/>
      <c r="AM195" s="235"/>
      <c r="AN195" s="235"/>
      <c r="AO195" s="235"/>
      <c r="AP195" s="235"/>
      <c r="AQ195" s="235"/>
      <c r="AR195" s="235"/>
      <c r="AS195" s="235"/>
      <c r="AT195" s="235"/>
      <c r="AU195" s="235"/>
      <c r="AV195" s="235"/>
      <c r="AW195" s="235"/>
      <c r="AX195" s="235"/>
      <c r="AY195" s="235"/>
      <c r="AZ195" s="235"/>
      <c r="BA195" s="235"/>
      <c r="BB195" s="235"/>
      <c r="BC195" s="235"/>
      <c r="BD195" s="235"/>
      <c r="BE195" s="235"/>
      <c r="BF195" s="235"/>
      <c r="BG195" s="235"/>
      <c r="BH195" s="235"/>
      <c r="BI195" s="235"/>
      <c r="BJ195" s="235"/>
      <c r="BK195" s="235"/>
      <c r="BL195" s="235"/>
      <c r="BM195" s="235"/>
      <c r="BN195" s="235"/>
      <c r="BO195" s="235"/>
      <c r="BP195" s="235"/>
      <c r="BQ195" s="235"/>
      <c r="BR195" s="235"/>
      <c r="BS195" s="235"/>
      <c r="BT195" s="235"/>
      <c r="BU195" s="235"/>
      <c r="BV195" s="235"/>
      <c r="BW195" s="235"/>
      <c r="BX195" s="235"/>
      <c r="BY195" s="235"/>
      <c r="BZ195" s="235"/>
      <c r="CA195" s="235"/>
      <c r="CB195" s="235"/>
      <c r="CC195" s="235"/>
      <c r="CD195" s="235"/>
      <c r="CE195" s="235"/>
      <c r="CF195" s="235"/>
      <c r="CG195" s="235"/>
      <c r="CH195" s="235"/>
      <c r="CI195" s="235"/>
      <c r="CJ195" s="235"/>
      <c r="CK195" s="235"/>
      <c r="CL195" s="235"/>
      <c r="CM195" s="235"/>
      <c r="CN195" s="235"/>
      <c r="CO195" s="235"/>
      <c r="CP195" s="235"/>
      <c r="CQ195" s="235"/>
      <c r="CR195" s="235"/>
      <c r="CS195" s="235"/>
      <c r="CT195" s="235"/>
      <c r="CU195" s="235"/>
      <c r="CV195" s="235"/>
      <c r="CW195" s="235"/>
      <c r="CX195" s="235"/>
      <c r="CY195" s="235"/>
      <c r="CZ195" s="235"/>
      <c r="DA195" s="235"/>
      <c r="DB195" s="235"/>
      <c r="DC195" s="235"/>
      <c r="DD195" s="235"/>
      <c r="DE195" s="235"/>
      <c r="DF195" s="235"/>
      <c r="DG195" s="235"/>
      <c r="DH195" s="235"/>
      <c r="DI195" s="235"/>
      <c r="DJ195" s="235"/>
      <c r="DK195" s="235"/>
      <c r="DL195" s="235"/>
      <c r="DM195" s="235"/>
      <c r="DN195" s="235"/>
      <c r="DO195" s="235"/>
      <c r="DP195" s="235"/>
      <c r="DQ195" s="235"/>
      <c r="DR195" s="235"/>
      <c r="DS195" s="235"/>
      <c r="DT195" s="235"/>
      <c r="DU195" s="235"/>
      <c r="DV195" s="235"/>
      <c r="DW195" s="235"/>
      <c r="DX195" s="235"/>
      <c r="DY195" s="235"/>
      <c r="DZ195" s="235"/>
      <c r="EA195" s="235"/>
      <c r="EB195" s="235"/>
      <c r="EC195" s="235"/>
      <c r="ED195" s="235"/>
      <c r="EE195" s="235"/>
      <c r="EF195" s="235"/>
      <c r="EG195" s="235"/>
      <c r="EH195" s="235"/>
      <c r="EI195" s="235"/>
      <c r="EJ195" s="235"/>
      <c r="EK195" s="235"/>
      <c r="EL195" s="235"/>
      <c r="EM195" s="235"/>
      <c r="EN195" s="235"/>
      <c r="EO195" s="235"/>
      <c r="EP195" s="235"/>
      <c r="EQ195" s="235"/>
      <c r="ER195" s="235"/>
      <c r="ES195" s="235"/>
      <c r="ET195" s="235"/>
      <c r="EU195" s="235"/>
      <c r="EV195" s="235"/>
      <c r="EW195" s="235"/>
      <c r="EX195" s="235"/>
      <c r="EY195" s="235"/>
      <c r="EZ195" s="235"/>
      <c r="FA195" s="235"/>
      <c r="FB195" s="235"/>
      <c r="FC195" s="235"/>
      <c r="FD195" s="235"/>
      <c r="FE195" s="116"/>
      <c r="FF195" s="116"/>
      <c r="FG195" s="47"/>
      <c r="FH195" s="47"/>
      <c r="FI195" s="47"/>
      <c r="FJ195" s="47"/>
      <c r="FK195" s="47"/>
      <c r="FL195" s="47"/>
      <c r="FM195" s="47"/>
      <c r="FN195" s="47"/>
      <c r="FO195" s="47"/>
      <c r="FP195" s="47"/>
      <c r="FQ195" s="47"/>
      <c r="FR195" s="47"/>
      <c r="FS195" s="47"/>
      <c r="FT195" s="47"/>
      <c r="FU195" s="47"/>
      <c r="FV195" s="47"/>
      <c r="FW195" s="47"/>
      <c r="FX195" s="47"/>
      <c r="FY195" s="47"/>
      <c r="FZ195" s="48"/>
      <c r="GA195" s="48"/>
      <c r="GB195" s="48"/>
      <c r="GC195" s="48"/>
      <c r="GD195" s="48"/>
      <c r="GE195" s="48"/>
      <c r="GF195" s="48"/>
      <c r="GG195" s="48"/>
      <c r="GH195" s="48"/>
      <c r="GI195" s="53"/>
      <c r="GJ195" s="53"/>
      <c r="GK195" s="53"/>
      <c r="GL195" s="53"/>
      <c r="GM195" s="53"/>
      <c r="GN195" s="53"/>
      <c r="GO195" s="53"/>
      <c r="GP195" s="53"/>
      <c r="GQ195" s="53"/>
      <c r="GR195" s="53"/>
      <c r="GS195" s="53"/>
      <c r="GT195" s="53"/>
      <c r="GU195" s="53"/>
      <c r="GV195" s="53"/>
      <c r="GW195" s="53"/>
      <c r="GX195" s="53"/>
      <c r="GY195" s="53"/>
      <c r="GZ195" s="6"/>
      <c r="HA195" s="6"/>
      <c r="HB195" s="6"/>
    </row>
    <row r="196" spans="2:210" s="1" customFormat="1" x14ac:dyDescent="0.75">
      <c r="B196" s="33"/>
      <c r="C196" s="33"/>
      <c r="D196" s="261"/>
      <c r="E196" s="261"/>
      <c r="F196" s="261"/>
      <c r="G196" s="261"/>
      <c r="H196" s="261"/>
      <c r="I196" s="261"/>
      <c r="J196" s="261"/>
      <c r="K196" s="261"/>
      <c r="L196" s="261"/>
      <c r="M196" s="261"/>
      <c r="N196" s="261"/>
      <c r="O196" s="261"/>
      <c r="P196" s="261"/>
      <c r="Q196" s="261"/>
      <c r="R196" s="261"/>
      <c r="S196" s="261"/>
      <c r="T196" s="261"/>
      <c r="U196" s="235"/>
      <c r="V196" s="235"/>
      <c r="W196" s="235"/>
      <c r="X196" s="235"/>
      <c r="Y196" s="235"/>
      <c r="Z196" s="235"/>
      <c r="AA196" s="235"/>
      <c r="AB196" s="235"/>
      <c r="AC196" s="235"/>
      <c r="AD196" s="235"/>
      <c r="AE196" s="235"/>
      <c r="AF196" s="235"/>
      <c r="AG196" s="235"/>
      <c r="AH196" s="235"/>
      <c r="AI196" s="235"/>
      <c r="AJ196" s="235"/>
      <c r="AK196" s="235"/>
      <c r="AL196" s="235"/>
      <c r="AM196" s="235"/>
      <c r="AN196" s="235"/>
      <c r="AO196" s="235"/>
      <c r="AP196" s="235"/>
      <c r="AQ196" s="235"/>
      <c r="AR196" s="235"/>
      <c r="AS196" s="235"/>
      <c r="AT196" s="235"/>
      <c r="AU196" s="235"/>
      <c r="AV196" s="235"/>
      <c r="AW196" s="235"/>
      <c r="AX196" s="235"/>
      <c r="AY196" s="235"/>
      <c r="AZ196" s="235"/>
      <c r="BA196" s="235"/>
      <c r="BB196" s="235"/>
      <c r="BC196" s="235"/>
      <c r="BD196" s="235"/>
      <c r="BE196" s="235"/>
      <c r="BF196" s="235"/>
      <c r="BG196" s="235"/>
      <c r="BH196" s="235"/>
      <c r="BI196" s="235"/>
      <c r="BJ196" s="235"/>
      <c r="BK196" s="235"/>
      <c r="BL196" s="235"/>
      <c r="BM196" s="235"/>
      <c r="BN196" s="235"/>
      <c r="BO196" s="235"/>
      <c r="BP196" s="235"/>
      <c r="BQ196" s="235"/>
      <c r="BR196" s="235"/>
      <c r="BS196" s="235"/>
      <c r="BT196" s="235"/>
      <c r="BU196" s="235"/>
      <c r="BV196" s="235"/>
      <c r="BW196" s="235"/>
      <c r="BX196" s="235"/>
      <c r="BY196" s="235"/>
      <c r="BZ196" s="235"/>
      <c r="CA196" s="235"/>
      <c r="CB196" s="235"/>
      <c r="CC196" s="235"/>
      <c r="CD196" s="235"/>
      <c r="CE196" s="235"/>
      <c r="CF196" s="235"/>
      <c r="CG196" s="235"/>
      <c r="CH196" s="235"/>
      <c r="CI196" s="235"/>
      <c r="CJ196" s="235"/>
      <c r="CK196" s="235"/>
      <c r="CL196" s="235"/>
      <c r="CM196" s="235"/>
      <c r="CN196" s="235"/>
      <c r="CO196" s="235"/>
      <c r="CP196" s="235"/>
      <c r="CQ196" s="235"/>
      <c r="CR196" s="235"/>
      <c r="CS196" s="235"/>
      <c r="CT196" s="235"/>
      <c r="CU196" s="235"/>
      <c r="CV196" s="235"/>
      <c r="CW196" s="235"/>
      <c r="CX196" s="235"/>
      <c r="CY196" s="235"/>
      <c r="CZ196" s="235"/>
      <c r="DA196" s="235"/>
      <c r="DB196" s="235"/>
      <c r="DC196" s="235"/>
      <c r="DD196" s="235"/>
      <c r="DE196" s="235"/>
      <c r="DF196" s="235"/>
      <c r="DG196" s="235"/>
      <c r="DH196" s="235"/>
      <c r="DI196" s="235"/>
      <c r="DJ196" s="235"/>
      <c r="DK196" s="235"/>
      <c r="DL196" s="235"/>
      <c r="DM196" s="235"/>
      <c r="DN196" s="235"/>
      <c r="DO196" s="235"/>
      <c r="DP196" s="235"/>
      <c r="DQ196" s="235"/>
      <c r="DR196" s="235"/>
      <c r="DS196" s="235"/>
      <c r="DT196" s="235"/>
      <c r="DU196" s="235"/>
      <c r="DV196" s="235"/>
      <c r="DW196" s="235"/>
      <c r="DX196" s="235"/>
      <c r="DY196" s="235"/>
      <c r="DZ196" s="235"/>
      <c r="EA196" s="235"/>
      <c r="EB196" s="235"/>
      <c r="EC196" s="235"/>
      <c r="ED196" s="235"/>
      <c r="EE196" s="235"/>
      <c r="EF196" s="235"/>
      <c r="EG196" s="235"/>
      <c r="EH196" s="235"/>
      <c r="EI196" s="235"/>
      <c r="EJ196" s="235"/>
      <c r="EK196" s="235"/>
      <c r="EL196" s="235"/>
      <c r="EM196" s="235"/>
      <c r="EN196" s="235"/>
      <c r="EO196" s="235"/>
      <c r="EP196" s="235"/>
      <c r="EQ196" s="235"/>
      <c r="ER196" s="235"/>
      <c r="ES196" s="235"/>
      <c r="ET196" s="235"/>
      <c r="EU196" s="235"/>
      <c r="EV196" s="235"/>
      <c r="EW196" s="235"/>
      <c r="EX196" s="235"/>
      <c r="EY196" s="235"/>
      <c r="EZ196" s="235"/>
      <c r="FA196" s="235"/>
      <c r="FB196" s="235"/>
      <c r="FC196" s="235"/>
      <c r="FD196" s="235"/>
      <c r="FE196" s="116"/>
      <c r="FF196" s="116"/>
      <c r="FG196" s="47"/>
      <c r="FH196" s="47"/>
      <c r="FI196" s="47"/>
      <c r="FJ196" s="47"/>
      <c r="FK196" s="47"/>
      <c r="FL196" s="47"/>
      <c r="FM196" s="47"/>
      <c r="FN196" s="47"/>
      <c r="FO196" s="47"/>
      <c r="FP196" s="47"/>
      <c r="FQ196" s="47"/>
      <c r="FR196" s="47"/>
      <c r="FS196" s="47"/>
      <c r="FT196" s="47"/>
      <c r="FU196" s="47"/>
      <c r="FV196" s="47"/>
      <c r="FW196" s="47"/>
      <c r="FX196" s="47"/>
      <c r="FY196" s="47"/>
      <c r="FZ196" s="48"/>
      <c r="GA196" s="48"/>
      <c r="GB196" s="48"/>
      <c r="GC196" s="48"/>
      <c r="GD196" s="48"/>
      <c r="GE196" s="48"/>
      <c r="GF196" s="48"/>
      <c r="GG196" s="48"/>
      <c r="GH196" s="48"/>
      <c r="GI196" s="53"/>
      <c r="GJ196" s="53"/>
      <c r="GK196" s="53"/>
      <c r="GL196" s="53"/>
      <c r="GM196" s="53"/>
      <c r="GN196" s="53"/>
      <c r="GO196" s="53"/>
      <c r="GP196" s="53"/>
      <c r="GQ196" s="53"/>
      <c r="GR196" s="53"/>
      <c r="GS196" s="53"/>
      <c r="GT196" s="53"/>
      <c r="GU196" s="53"/>
      <c r="GV196" s="53"/>
      <c r="GW196" s="53"/>
      <c r="GX196" s="53"/>
      <c r="GY196" s="53"/>
      <c r="GZ196" s="6"/>
      <c r="HA196" s="6"/>
      <c r="HB196" s="6"/>
    </row>
    <row r="197" spans="2:210" s="1" customFormat="1" x14ac:dyDescent="0.75">
      <c r="B197" s="33"/>
      <c r="C197" s="33"/>
      <c r="D197" s="261"/>
      <c r="E197" s="261"/>
      <c r="F197" s="261"/>
      <c r="G197" s="261"/>
      <c r="H197" s="261"/>
      <c r="I197" s="261"/>
      <c r="J197" s="261"/>
      <c r="K197" s="261"/>
      <c r="L197" s="261"/>
      <c r="M197" s="261"/>
      <c r="N197" s="261"/>
      <c r="O197" s="261"/>
      <c r="P197" s="261"/>
      <c r="Q197" s="261"/>
      <c r="R197" s="261"/>
      <c r="S197" s="261"/>
      <c r="T197" s="261"/>
      <c r="U197" s="235"/>
      <c r="V197" s="235"/>
      <c r="W197" s="235"/>
      <c r="X197" s="235"/>
      <c r="Y197" s="235"/>
      <c r="Z197" s="235"/>
      <c r="AA197" s="235"/>
      <c r="AB197" s="235"/>
      <c r="AC197" s="235"/>
      <c r="AD197" s="235"/>
      <c r="AE197" s="235"/>
      <c r="AF197" s="235"/>
      <c r="AG197" s="235"/>
      <c r="AH197" s="235"/>
      <c r="AI197" s="235"/>
      <c r="AJ197" s="235"/>
      <c r="AK197" s="235"/>
      <c r="AL197" s="235"/>
      <c r="AM197" s="235"/>
      <c r="AN197" s="235"/>
      <c r="AO197" s="235"/>
      <c r="AP197" s="235"/>
      <c r="AQ197" s="235"/>
      <c r="AR197" s="235"/>
      <c r="AS197" s="235"/>
      <c r="AT197" s="235"/>
      <c r="AU197" s="235"/>
      <c r="AV197" s="235"/>
      <c r="AW197" s="235"/>
      <c r="AX197" s="235"/>
      <c r="AY197" s="235"/>
      <c r="AZ197" s="235"/>
      <c r="BA197" s="235"/>
      <c r="BB197" s="235"/>
      <c r="BC197" s="235"/>
      <c r="BD197" s="235"/>
      <c r="BE197" s="235"/>
      <c r="BF197" s="235"/>
      <c r="BG197" s="235"/>
      <c r="BH197" s="235"/>
      <c r="BI197" s="235"/>
      <c r="BJ197" s="235"/>
      <c r="BK197" s="235"/>
      <c r="BL197" s="235"/>
      <c r="BM197" s="235"/>
      <c r="BN197" s="235"/>
      <c r="BO197" s="235"/>
      <c r="BP197" s="235"/>
      <c r="BQ197" s="235"/>
      <c r="BR197" s="235"/>
      <c r="BS197" s="235"/>
      <c r="BT197" s="235"/>
      <c r="BU197" s="235"/>
      <c r="BV197" s="235"/>
      <c r="BW197" s="235"/>
      <c r="BX197" s="235"/>
      <c r="BY197" s="235"/>
      <c r="BZ197" s="235"/>
      <c r="CA197" s="235"/>
      <c r="CB197" s="235"/>
      <c r="CC197" s="235"/>
      <c r="CD197" s="235"/>
      <c r="CE197" s="235"/>
      <c r="CF197" s="235"/>
      <c r="CG197" s="235"/>
      <c r="CH197" s="235"/>
      <c r="CI197" s="235"/>
      <c r="CJ197" s="235"/>
      <c r="CK197" s="235"/>
      <c r="CL197" s="235"/>
      <c r="CM197" s="235"/>
      <c r="CN197" s="235"/>
      <c r="CO197" s="235"/>
      <c r="CP197" s="235"/>
      <c r="CQ197" s="235"/>
      <c r="CR197" s="235"/>
      <c r="CS197" s="235"/>
      <c r="CT197" s="235"/>
      <c r="CU197" s="235"/>
      <c r="CV197" s="235"/>
      <c r="CW197" s="235"/>
      <c r="CX197" s="235"/>
      <c r="CY197" s="235"/>
      <c r="CZ197" s="235"/>
      <c r="DA197" s="235"/>
      <c r="DB197" s="235"/>
      <c r="DC197" s="235"/>
      <c r="DD197" s="235"/>
      <c r="DE197" s="235"/>
      <c r="DF197" s="235"/>
      <c r="DG197" s="235"/>
      <c r="DH197" s="235"/>
      <c r="DI197" s="235"/>
      <c r="DJ197" s="235"/>
      <c r="DK197" s="235"/>
      <c r="DL197" s="235"/>
      <c r="DM197" s="235"/>
      <c r="DN197" s="235"/>
      <c r="DO197" s="235"/>
      <c r="DP197" s="235"/>
      <c r="DQ197" s="235"/>
      <c r="DR197" s="235"/>
      <c r="DS197" s="235"/>
      <c r="DT197" s="235"/>
      <c r="DU197" s="235"/>
      <c r="DV197" s="235"/>
      <c r="DW197" s="235"/>
      <c r="DX197" s="235"/>
      <c r="DY197" s="235"/>
      <c r="DZ197" s="235"/>
      <c r="EA197" s="235"/>
      <c r="EB197" s="235"/>
      <c r="EC197" s="235"/>
      <c r="ED197" s="235"/>
      <c r="EE197" s="235"/>
      <c r="EF197" s="235"/>
      <c r="EG197" s="235"/>
      <c r="EH197" s="235"/>
      <c r="EI197" s="235"/>
      <c r="EJ197" s="235"/>
      <c r="EK197" s="235"/>
      <c r="EL197" s="235"/>
      <c r="EM197" s="235"/>
      <c r="EN197" s="235"/>
      <c r="EO197" s="235"/>
      <c r="EP197" s="235"/>
      <c r="EQ197" s="235"/>
      <c r="ER197" s="235"/>
      <c r="ES197" s="235"/>
      <c r="ET197" s="235"/>
      <c r="EU197" s="235"/>
      <c r="EV197" s="235"/>
      <c r="EW197" s="235"/>
      <c r="EX197" s="235"/>
      <c r="EY197" s="235"/>
      <c r="EZ197" s="235"/>
      <c r="FA197" s="235"/>
      <c r="FB197" s="235"/>
      <c r="FC197" s="235"/>
      <c r="FD197" s="235"/>
      <c r="FE197" s="116"/>
      <c r="FF197" s="116"/>
      <c r="FG197" s="47"/>
      <c r="FH197" s="47"/>
      <c r="FI197" s="47"/>
      <c r="FJ197" s="47"/>
      <c r="FK197" s="47"/>
      <c r="FL197" s="47"/>
      <c r="FM197" s="47"/>
      <c r="FN197" s="47"/>
      <c r="FO197" s="47"/>
      <c r="FP197" s="47"/>
      <c r="FQ197" s="47"/>
      <c r="FR197" s="47"/>
      <c r="FS197" s="47"/>
      <c r="FT197" s="47"/>
      <c r="FU197" s="47"/>
      <c r="FV197" s="47"/>
      <c r="FW197" s="47"/>
      <c r="FX197" s="47"/>
      <c r="FY197" s="47"/>
      <c r="FZ197" s="48"/>
      <c r="GA197" s="48"/>
      <c r="GB197" s="48"/>
      <c r="GC197" s="48"/>
      <c r="GD197" s="48"/>
      <c r="GE197" s="48"/>
      <c r="GF197" s="48"/>
      <c r="GG197" s="48"/>
      <c r="GH197" s="48"/>
      <c r="GI197" s="53"/>
      <c r="GJ197" s="53"/>
      <c r="GK197" s="53"/>
      <c r="GL197" s="53"/>
      <c r="GM197" s="53"/>
      <c r="GN197" s="53"/>
      <c r="GO197" s="53"/>
      <c r="GP197" s="53"/>
      <c r="GQ197" s="53"/>
      <c r="GR197" s="53"/>
      <c r="GS197" s="53"/>
      <c r="GT197" s="53"/>
      <c r="GU197" s="53"/>
      <c r="GV197" s="53"/>
      <c r="GW197" s="53"/>
      <c r="GX197" s="53"/>
      <c r="GY197" s="53"/>
      <c r="GZ197" s="6"/>
      <c r="HA197" s="6"/>
      <c r="HB197" s="6"/>
    </row>
    <row r="198" spans="2:210" s="1" customFormat="1" x14ac:dyDescent="0.75">
      <c r="B198" s="33"/>
      <c r="C198" s="33"/>
      <c r="D198" s="261"/>
      <c r="E198" s="261"/>
      <c r="F198" s="261"/>
      <c r="G198" s="261"/>
      <c r="H198" s="261"/>
      <c r="I198" s="261"/>
      <c r="J198" s="261"/>
      <c r="K198" s="261"/>
      <c r="L198" s="261"/>
      <c r="M198" s="261"/>
      <c r="N198" s="261"/>
      <c r="O198" s="261"/>
      <c r="P198" s="261"/>
      <c r="Q198" s="261"/>
      <c r="R198" s="261"/>
      <c r="S198" s="261"/>
      <c r="T198" s="261"/>
      <c r="U198" s="235"/>
      <c r="V198" s="235"/>
      <c r="W198" s="235"/>
      <c r="X198" s="235"/>
      <c r="Y198" s="235"/>
      <c r="Z198" s="235"/>
      <c r="AA198" s="235"/>
      <c r="AB198" s="235"/>
      <c r="AC198" s="235"/>
      <c r="AD198" s="235"/>
      <c r="AE198" s="235"/>
      <c r="AF198" s="235"/>
      <c r="AG198" s="235"/>
      <c r="AH198" s="235"/>
      <c r="AI198" s="235"/>
      <c r="AJ198" s="235"/>
      <c r="AK198" s="235"/>
      <c r="AL198" s="235"/>
      <c r="AM198" s="235"/>
      <c r="AN198" s="235"/>
      <c r="AO198" s="235"/>
      <c r="AP198" s="235"/>
      <c r="AQ198" s="235"/>
      <c r="AR198" s="235"/>
      <c r="AS198" s="235"/>
      <c r="AT198" s="235"/>
      <c r="AU198" s="235"/>
      <c r="AV198" s="235"/>
      <c r="AW198" s="235"/>
      <c r="AX198" s="235"/>
      <c r="AY198" s="235"/>
      <c r="AZ198" s="235"/>
      <c r="BA198" s="235"/>
      <c r="BB198" s="235"/>
      <c r="BC198" s="235"/>
      <c r="BD198" s="235"/>
      <c r="BE198" s="235"/>
      <c r="BF198" s="235"/>
      <c r="BG198" s="235"/>
      <c r="BH198" s="235"/>
      <c r="BI198" s="235"/>
      <c r="BJ198" s="235"/>
      <c r="BK198" s="235"/>
      <c r="BL198" s="235"/>
      <c r="BM198" s="235"/>
      <c r="BN198" s="235"/>
      <c r="BO198" s="235"/>
      <c r="BP198" s="235"/>
      <c r="BQ198" s="235"/>
      <c r="BR198" s="235"/>
      <c r="BS198" s="235"/>
      <c r="BT198" s="235"/>
      <c r="BU198" s="235"/>
      <c r="BV198" s="235"/>
      <c r="BW198" s="235"/>
      <c r="BX198" s="235"/>
      <c r="BY198" s="235"/>
      <c r="BZ198" s="235"/>
      <c r="CA198" s="235"/>
      <c r="CB198" s="235"/>
      <c r="CC198" s="235"/>
      <c r="CD198" s="235"/>
      <c r="CE198" s="235"/>
      <c r="CF198" s="235"/>
      <c r="CG198" s="235"/>
      <c r="CH198" s="235"/>
      <c r="CI198" s="235"/>
      <c r="CJ198" s="235"/>
      <c r="CK198" s="235"/>
      <c r="CL198" s="235"/>
      <c r="CM198" s="235"/>
      <c r="CN198" s="235"/>
      <c r="CO198" s="235"/>
      <c r="CP198" s="235"/>
      <c r="CQ198" s="235"/>
      <c r="CR198" s="235"/>
      <c r="CS198" s="235"/>
      <c r="CT198" s="235"/>
      <c r="CU198" s="235"/>
      <c r="CV198" s="235"/>
      <c r="CW198" s="235"/>
      <c r="CX198" s="235"/>
      <c r="CY198" s="235"/>
      <c r="CZ198" s="235"/>
      <c r="DA198" s="235"/>
      <c r="DB198" s="235"/>
      <c r="DC198" s="235"/>
      <c r="DD198" s="235"/>
      <c r="DE198" s="235"/>
      <c r="DF198" s="235"/>
      <c r="DG198" s="235"/>
      <c r="DH198" s="235"/>
      <c r="DI198" s="235"/>
      <c r="DJ198" s="235"/>
      <c r="DK198" s="235"/>
      <c r="DL198" s="235"/>
      <c r="DM198" s="235"/>
      <c r="DN198" s="235"/>
      <c r="DO198" s="235"/>
      <c r="DP198" s="235"/>
      <c r="DQ198" s="235"/>
      <c r="DR198" s="235"/>
      <c r="DS198" s="235"/>
      <c r="DT198" s="235"/>
      <c r="DU198" s="235"/>
      <c r="DV198" s="235"/>
      <c r="DW198" s="235"/>
      <c r="DX198" s="235"/>
      <c r="DY198" s="235"/>
      <c r="DZ198" s="235"/>
      <c r="EA198" s="235"/>
      <c r="EB198" s="235"/>
      <c r="EC198" s="235"/>
      <c r="ED198" s="235"/>
      <c r="EE198" s="235"/>
      <c r="EF198" s="235"/>
      <c r="EG198" s="235"/>
      <c r="EH198" s="235"/>
      <c r="EI198" s="235"/>
      <c r="EJ198" s="235"/>
      <c r="EK198" s="235"/>
      <c r="EL198" s="235"/>
      <c r="EM198" s="235"/>
      <c r="EN198" s="235"/>
      <c r="EO198" s="235"/>
      <c r="EP198" s="235"/>
      <c r="EQ198" s="235"/>
      <c r="ER198" s="235"/>
      <c r="ES198" s="235"/>
      <c r="ET198" s="235"/>
      <c r="EU198" s="235"/>
      <c r="EV198" s="235"/>
      <c r="EW198" s="235"/>
      <c r="EX198" s="235"/>
      <c r="EY198" s="235"/>
      <c r="EZ198" s="235"/>
      <c r="FA198" s="235"/>
      <c r="FB198" s="235"/>
      <c r="FC198" s="235"/>
      <c r="FD198" s="235"/>
      <c r="FE198" s="116"/>
      <c r="FF198" s="116"/>
      <c r="FG198" s="47"/>
      <c r="FH198" s="47"/>
      <c r="FI198" s="47"/>
      <c r="FJ198" s="47"/>
      <c r="FK198" s="47"/>
      <c r="FL198" s="47"/>
      <c r="FM198" s="47"/>
      <c r="FN198" s="47"/>
      <c r="FO198" s="47"/>
      <c r="FP198" s="47"/>
      <c r="FQ198" s="47"/>
      <c r="FR198" s="47"/>
      <c r="FS198" s="47"/>
      <c r="FT198" s="47"/>
      <c r="FU198" s="47"/>
      <c r="FV198" s="47"/>
      <c r="FW198" s="47"/>
      <c r="FX198" s="47"/>
      <c r="FY198" s="47"/>
      <c r="FZ198" s="48"/>
      <c r="GA198" s="48"/>
      <c r="GB198" s="48"/>
      <c r="GC198" s="48"/>
      <c r="GD198" s="48"/>
      <c r="GE198" s="48"/>
      <c r="GF198" s="48"/>
      <c r="GG198" s="48"/>
      <c r="GH198" s="48"/>
      <c r="GI198" s="53"/>
      <c r="GJ198" s="53"/>
      <c r="GK198" s="53"/>
      <c r="GL198" s="53"/>
      <c r="GM198" s="53"/>
      <c r="GN198" s="53"/>
      <c r="GO198" s="53"/>
      <c r="GP198" s="53"/>
      <c r="GQ198" s="53"/>
      <c r="GR198" s="53"/>
      <c r="GS198" s="53"/>
      <c r="GT198" s="53"/>
      <c r="GU198" s="53"/>
      <c r="GV198" s="53"/>
      <c r="GW198" s="53"/>
      <c r="GX198" s="53"/>
      <c r="GY198" s="53"/>
      <c r="GZ198" s="6"/>
      <c r="HA198" s="6"/>
      <c r="HB198" s="6"/>
    </row>
    <row r="199" spans="2:210" s="1" customFormat="1" x14ac:dyDescent="0.75">
      <c r="B199" s="33"/>
      <c r="C199" s="33"/>
      <c r="D199" s="261"/>
      <c r="E199" s="261"/>
      <c r="F199" s="261"/>
      <c r="G199" s="261"/>
      <c r="H199" s="261"/>
      <c r="I199" s="261"/>
      <c r="J199" s="261"/>
      <c r="K199" s="261"/>
      <c r="L199" s="261"/>
      <c r="M199" s="261"/>
      <c r="N199" s="261"/>
      <c r="O199" s="261"/>
      <c r="P199" s="261"/>
      <c r="Q199" s="261"/>
      <c r="R199" s="261"/>
      <c r="S199" s="261"/>
      <c r="T199" s="261"/>
      <c r="U199" s="235"/>
      <c r="V199" s="235"/>
      <c r="W199" s="235"/>
      <c r="X199" s="235"/>
      <c r="Y199" s="235"/>
      <c r="Z199" s="235"/>
      <c r="AA199" s="235"/>
      <c r="AB199" s="235"/>
      <c r="AC199" s="235"/>
      <c r="AD199" s="235"/>
      <c r="AE199" s="235"/>
      <c r="AF199" s="235"/>
      <c r="AG199" s="235"/>
      <c r="AH199" s="235"/>
      <c r="AI199" s="235"/>
      <c r="AJ199" s="235"/>
      <c r="AK199" s="235"/>
      <c r="AL199" s="235"/>
      <c r="AM199" s="235"/>
      <c r="AN199" s="235"/>
      <c r="AO199" s="235"/>
      <c r="AP199" s="235"/>
      <c r="AQ199" s="235"/>
      <c r="AR199" s="235"/>
      <c r="AS199" s="235"/>
      <c r="AT199" s="235"/>
      <c r="AU199" s="235"/>
      <c r="AV199" s="235"/>
      <c r="AW199" s="235"/>
      <c r="AX199" s="235"/>
      <c r="AY199" s="235"/>
      <c r="AZ199" s="235"/>
      <c r="BA199" s="235"/>
      <c r="BB199" s="235"/>
      <c r="BC199" s="235"/>
      <c r="BD199" s="235"/>
      <c r="BE199" s="235"/>
      <c r="BF199" s="235"/>
      <c r="BG199" s="235"/>
      <c r="BH199" s="235"/>
      <c r="BI199" s="235"/>
      <c r="BJ199" s="235"/>
      <c r="BK199" s="235"/>
      <c r="BL199" s="235"/>
      <c r="BM199" s="235"/>
      <c r="BN199" s="235"/>
      <c r="BO199" s="235"/>
      <c r="BP199" s="235"/>
      <c r="BQ199" s="235"/>
      <c r="BR199" s="235"/>
      <c r="BS199" s="235"/>
      <c r="BT199" s="235"/>
      <c r="BU199" s="235"/>
      <c r="BV199" s="235"/>
      <c r="BW199" s="235"/>
      <c r="BX199" s="235"/>
      <c r="BY199" s="235"/>
      <c r="BZ199" s="235"/>
      <c r="CA199" s="235"/>
      <c r="CB199" s="235"/>
      <c r="CC199" s="235"/>
      <c r="CD199" s="235"/>
      <c r="CE199" s="235"/>
      <c r="CF199" s="235"/>
      <c r="CG199" s="235"/>
      <c r="CH199" s="235"/>
      <c r="CI199" s="235"/>
      <c r="CJ199" s="235"/>
      <c r="CK199" s="235"/>
      <c r="CL199" s="235"/>
      <c r="CM199" s="235"/>
      <c r="CN199" s="235"/>
      <c r="CO199" s="235"/>
      <c r="CP199" s="235"/>
      <c r="CQ199" s="235"/>
      <c r="CR199" s="235"/>
      <c r="CS199" s="235"/>
      <c r="CT199" s="235"/>
      <c r="CU199" s="235"/>
      <c r="CV199" s="235"/>
      <c r="CW199" s="235"/>
      <c r="CX199" s="235"/>
      <c r="CY199" s="235"/>
      <c r="CZ199" s="235"/>
      <c r="DA199" s="235"/>
      <c r="DB199" s="235"/>
      <c r="DC199" s="235"/>
      <c r="DD199" s="235"/>
      <c r="DE199" s="235"/>
      <c r="DF199" s="235"/>
      <c r="DG199" s="235"/>
      <c r="DH199" s="235"/>
      <c r="DI199" s="235"/>
      <c r="DJ199" s="235"/>
      <c r="DK199" s="235"/>
      <c r="DL199" s="235"/>
      <c r="DM199" s="235"/>
      <c r="DN199" s="235"/>
      <c r="DO199" s="235"/>
      <c r="DP199" s="235"/>
      <c r="DQ199" s="235"/>
      <c r="DR199" s="235"/>
      <c r="DS199" s="235"/>
      <c r="DT199" s="235"/>
      <c r="DU199" s="235"/>
      <c r="DV199" s="235"/>
      <c r="DW199" s="235"/>
      <c r="DX199" s="235"/>
      <c r="DY199" s="235"/>
      <c r="DZ199" s="235"/>
      <c r="EA199" s="235"/>
      <c r="EB199" s="235"/>
      <c r="EC199" s="235"/>
      <c r="ED199" s="235"/>
      <c r="EE199" s="235"/>
      <c r="EF199" s="235"/>
      <c r="EG199" s="235"/>
      <c r="EH199" s="235"/>
      <c r="EI199" s="235"/>
      <c r="EJ199" s="235"/>
      <c r="EK199" s="235"/>
      <c r="EL199" s="235"/>
      <c r="EM199" s="235"/>
      <c r="EN199" s="235"/>
      <c r="EO199" s="235"/>
      <c r="EP199" s="235"/>
      <c r="EQ199" s="235"/>
      <c r="ER199" s="235"/>
      <c r="ES199" s="235"/>
      <c r="ET199" s="235"/>
      <c r="EU199" s="235"/>
      <c r="EV199" s="235"/>
      <c r="EW199" s="235"/>
      <c r="EX199" s="235"/>
      <c r="EY199" s="235"/>
      <c r="EZ199" s="235"/>
      <c r="FA199" s="235"/>
      <c r="FB199" s="235"/>
      <c r="FC199" s="235"/>
      <c r="FD199" s="235"/>
      <c r="FE199" s="116"/>
      <c r="FF199" s="116"/>
      <c r="FG199" s="47"/>
      <c r="FH199" s="47"/>
      <c r="FI199" s="47"/>
      <c r="FJ199" s="47"/>
      <c r="FK199" s="47"/>
      <c r="FL199" s="47"/>
      <c r="FM199" s="47"/>
      <c r="FN199" s="47"/>
      <c r="FO199" s="47"/>
      <c r="FP199" s="47"/>
      <c r="FQ199" s="47"/>
      <c r="FR199" s="47"/>
      <c r="FS199" s="47"/>
      <c r="FT199" s="47"/>
      <c r="FU199" s="47"/>
      <c r="FV199" s="47"/>
      <c r="FW199" s="47"/>
      <c r="FX199" s="47"/>
      <c r="FY199" s="47"/>
      <c r="FZ199" s="48"/>
      <c r="GA199" s="48"/>
      <c r="GB199" s="48"/>
      <c r="GC199" s="48"/>
      <c r="GD199" s="48"/>
      <c r="GE199" s="48"/>
      <c r="GF199" s="48"/>
      <c r="GG199" s="48"/>
      <c r="GH199" s="48"/>
      <c r="GI199" s="53"/>
      <c r="GJ199" s="53"/>
      <c r="GK199" s="53"/>
      <c r="GL199" s="53"/>
      <c r="GM199" s="53"/>
      <c r="GN199" s="53"/>
      <c r="GO199" s="53"/>
      <c r="GP199" s="53"/>
      <c r="GQ199" s="53"/>
      <c r="GR199" s="53"/>
      <c r="GS199" s="53"/>
      <c r="GT199" s="53"/>
      <c r="GU199" s="53"/>
      <c r="GV199" s="53"/>
      <c r="GW199" s="53"/>
      <c r="GX199" s="53"/>
      <c r="GY199" s="53"/>
      <c r="GZ199" s="6"/>
      <c r="HA199" s="6"/>
      <c r="HB199" s="6"/>
    </row>
    <row r="200" spans="2:210" s="1" customFormat="1" x14ac:dyDescent="0.75">
      <c r="B200" s="33"/>
      <c r="C200" s="33"/>
      <c r="D200" s="261"/>
      <c r="E200" s="261"/>
      <c r="F200" s="261"/>
      <c r="G200" s="261"/>
      <c r="H200" s="261"/>
      <c r="I200" s="261"/>
      <c r="J200" s="261"/>
      <c r="K200" s="261"/>
      <c r="L200" s="261"/>
      <c r="M200" s="261"/>
      <c r="N200" s="261"/>
      <c r="O200" s="261"/>
      <c r="P200" s="261"/>
      <c r="Q200" s="261"/>
      <c r="R200" s="261"/>
      <c r="S200" s="261"/>
      <c r="T200" s="261"/>
      <c r="U200" s="235"/>
      <c r="V200" s="235"/>
      <c r="W200" s="235"/>
      <c r="X200" s="235"/>
      <c r="Y200" s="235"/>
      <c r="Z200" s="235"/>
      <c r="AA200" s="235"/>
      <c r="AB200" s="235"/>
      <c r="AC200" s="235"/>
      <c r="AD200" s="235"/>
      <c r="AE200" s="235"/>
      <c r="AF200" s="235"/>
      <c r="AG200" s="235"/>
      <c r="AH200" s="235"/>
      <c r="AI200" s="235"/>
      <c r="AJ200" s="235"/>
      <c r="AK200" s="235"/>
      <c r="AL200" s="235"/>
      <c r="AM200" s="235"/>
      <c r="AN200" s="235"/>
      <c r="AO200" s="235"/>
      <c r="AP200" s="235"/>
      <c r="AQ200" s="235"/>
      <c r="AR200" s="235"/>
      <c r="AS200" s="235"/>
      <c r="AT200" s="235"/>
      <c r="AU200" s="235"/>
      <c r="AV200" s="235"/>
      <c r="AW200" s="235"/>
      <c r="AX200" s="235"/>
      <c r="AY200" s="235"/>
      <c r="AZ200" s="235"/>
      <c r="BA200" s="235"/>
      <c r="BB200" s="235"/>
      <c r="BC200" s="235"/>
      <c r="BD200" s="235"/>
      <c r="BE200" s="235"/>
      <c r="BF200" s="235"/>
      <c r="BG200" s="235"/>
      <c r="BH200" s="235"/>
      <c r="BI200" s="235"/>
      <c r="BJ200" s="235"/>
      <c r="BK200" s="235"/>
      <c r="BL200" s="235"/>
      <c r="BM200" s="235"/>
      <c r="BN200" s="235"/>
      <c r="BO200" s="235"/>
      <c r="BP200" s="235"/>
      <c r="BQ200" s="235"/>
      <c r="BR200" s="235"/>
      <c r="BS200" s="235"/>
      <c r="BT200" s="235"/>
      <c r="BU200" s="235"/>
      <c r="BV200" s="235"/>
      <c r="BW200" s="235"/>
      <c r="BX200" s="235"/>
      <c r="BY200" s="235"/>
      <c r="BZ200" s="235"/>
      <c r="CA200" s="235"/>
      <c r="CB200" s="235"/>
      <c r="CC200" s="235"/>
      <c r="CD200" s="235"/>
      <c r="CE200" s="235"/>
      <c r="CF200" s="235"/>
      <c r="CG200" s="235"/>
      <c r="CH200" s="235"/>
      <c r="CI200" s="235"/>
      <c r="CJ200" s="235"/>
      <c r="CK200" s="235"/>
      <c r="CL200" s="235"/>
      <c r="CM200" s="235"/>
      <c r="CN200" s="235"/>
      <c r="CO200" s="235"/>
      <c r="CP200" s="235"/>
      <c r="CQ200" s="235"/>
      <c r="CR200" s="235"/>
      <c r="CS200" s="235"/>
      <c r="CT200" s="235"/>
      <c r="CU200" s="235"/>
      <c r="CV200" s="235"/>
      <c r="CW200" s="235"/>
      <c r="CX200" s="235"/>
      <c r="CY200" s="235"/>
      <c r="CZ200" s="235"/>
      <c r="DA200" s="235"/>
      <c r="DB200" s="235"/>
      <c r="DC200" s="235"/>
      <c r="DD200" s="235"/>
      <c r="DE200" s="235"/>
      <c r="DF200" s="235"/>
      <c r="DG200" s="235"/>
      <c r="DH200" s="235"/>
      <c r="DI200" s="235"/>
      <c r="DJ200" s="235"/>
      <c r="DK200" s="235"/>
      <c r="DL200" s="235"/>
      <c r="DM200" s="235"/>
      <c r="DN200" s="235"/>
      <c r="DO200" s="235"/>
      <c r="DP200" s="235"/>
      <c r="DQ200" s="235"/>
      <c r="DR200" s="235"/>
      <c r="DS200" s="235"/>
      <c r="DT200" s="235"/>
      <c r="DU200" s="235"/>
      <c r="DV200" s="235"/>
      <c r="DW200" s="235"/>
      <c r="DX200" s="235"/>
      <c r="DY200" s="235"/>
      <c r="DZ200" s="235"/>
      <c r="EA200" s="235"/>
      <c r="EB200" s="235"/>
      <c r="EC200" s="235"/>
      <c r="ED200" s="235"/>
      <c r="EE200" s="235"/>
      <c r="EF200" s="235"/>
      <c r="EG200" s="235"/>
      <c r="EH200" s="235"/>
      <c r="EI200" s="235"/>
      <c r="EJ200" s="235"/>
      <c r="EK200" s="235"/>
      <c r="EL200" s="235"/>
      <c r="EM200" s="235"/>
      <c r="EN200" s="235"/>
      <c r="EO200" s="235"/>
      <c r="EP200" s="235"/>
      <c r="EQ200" s="235"/>
      <c r="ER200" s="235"/>
      <c r="ES200" s="235"/>
      <c r="ET200" s="235"/>
      <c r="EU200" s="235"/>
      <c r="EV200" s="235"/>
      <c r="EW200" s="235"/>
      <c r="EX200" s="235"/>
      <c r="EY200" s="235"/>
      <c r="EZ200" s="235"/>
      <c r="FA200" s="235"/>
      <c r="FB200" s="235"/>
      <c r="FC200" s="235"/>
      <c r="FD200" s="235"/>
      <c r="FE200" s="116"/>
      <c r="FF200" s="116"/>
      <c r="FG200" s="47"/>
      <c r="FH200" s="47"/>
      <c r="FI200" s="47"/>
      <c r="FJ200" s="47"/>
      <c r="FK200" s="47"/>
      <c r="FL200" s="47"/>
      <c r="FM200" s="47"/>
      <c r="FN200" s="47"/>
      <c r="FO200" s="47"/>
      <c r="FP200" s="47"/>
      <c r="FQ200" s="47"/>
      <c r="FR200" s="47"/>
      <c r="FS200" s="47"/>
      <c r="FT200" s="47"/>
      <c r="FU200" s="47"/>
      <c r="FV200" s="47"/>
      <c r="FW200" s="47"/>
      <c r="FX200" s="47"/>
      <c r="FY200" s="47"/>
      <c r="FZ200" s="48"/>
      <c r="GA200" s="48"/>
      <c r="GB200" s="48"/>
      <c r="GC200" s="48"/>
      <c r="GD200" s="48"/>
      <c r="GE200" s="48"/>
      <c r="GF200" s="48"/>
      <c r="GG200" s="48"/>
      <c r="GH200" s="48"/>
      <c r="GI200" s="53"/>
      <c r="GJ200" s="53"/>
      <c r="GK200" s="53"/>
      <c r="GL200" s="53"/>
      <c r="GM200" s="53"/>
      <c r="GN200" s="53"/>
      <c r="GO200" s="53"/>
      <c r="GP200" s="53"/>
      <c r="GQ200" s="53"/>
      <c r="GR200" s="53"/>
      <c r="GS200" s="53"/>
      <c r="GT200" s="53"/>
      <c r="GU200" s="53"/>
      <c r="GV200" s="53"/>
      <c r="GW200" s="53"/>
      <c r="GX200" s="53"/>
      <c r="GY200" s="53"/>
      <c r="GZ200" s="6"/>
      <c r="HA200" s="6"/>
      <c r="HB200" s="6"/>
    </row>
    <row r="201" spans="2:210" s="1" customFormat="1" x14ac:dyDescent="0.75">
      <c r="B201" s="33"/>
      <c r="C201" s="33"/>
      <c r="D201" s="261"/>
      <c r="E201" s="261"/>
      <c r="F201" s="261"/>
      <c r="G201" s="261"/>
      <c r="H201" s="261"/>
      <c r="I201" s="261"/>
      <c r="J201" s="261"/>
      <c r="K201" s="261"/>
      <c r="L201" s="261"/>
      <c r="M201" s="261"/>
      <c r="N201" s="261"/>
      <c r="O201" s="261"/>
      <c r="P201" s="261"/>
      <c r="Q201" s="261"/>
      <c r="R201" s="261"/>
      <c r="S201" s="261"/>
      <c r="T201" s="261"/>
      <c r="U201" s="235"/>
      <c r="V201" s="235"/>
      <c r="W201" s="235"/>
      <c r="X201" s="235"/>
      <c r="Y201" s="235"/>
      <c r="Z201" s="235"/>
      <c r="AA201" s="235"/>
      <c r="AB201" s="235"/>
      <c r="AC201" s="235"/>
      <c r="AD201" s="235"/>
      <c r="AE201" s="235"/>
      <c r="AF201" s="235"/>
      <c r="AG201" s="235"/>
      <c r="AH201" s="235"/>
      <c r="AI201" s="235"/>
      <c r="AJ201" s="235"/>
      <c r="AK201" s="235"/>
      <c r="AL201" s="235"/>
      <c r="AM201" s="235"/>
      <c r="AN201" s="235"/>
      <c r="AO201" s="235"/>
      <c r="AP201" s="235"/>
      <c r="AQ201" s="235"/>
      <c r="AR201" s="235"/>
      <c r="AS201" s="235"/>
      <c r="AT201" s="235"/>
      <c r="AU201" s="235"/>
      <c r="AV201" s="235"/>
      <c r="AW201" s="235"/>
      <c r="AX201" s="235"/>
      <c r="AY201" s="235"/>
      <c r="AZ201" s="235"/>
      <c r="BA201" s="235"/>
      <c r="BB201" s="235"/>
      <c r="BC201" s="235"/>
      <c r="BD201" s="235"/>
      <c r="BE201" s="235"/>
      <c r="BF201" s="235"/>
      <c r="BG201" s="235"/>
      <c r="BH201" s="235"/>
      <c r="BI201" s="235"/>
      <c r="BJ201" s="235"/>
      <c r="BK201" s="235"/>
      <c r="BL201" s="235"/>
      <c r="BM201" s="235"/>
      <c r="BN201" s="235"/>
      <c r="BO201" s="235"/>
      <c r="BP201" s="235"/>
      <c r="BQ201" s="235"/>
      <c r="BR201" s="235"/>
      <c r="BS201" s="235"/>
      <c r="BT201" s="235"/>
      <c r="BU201" s="235"/>
      <c r="BV201" s="235"/>
      <c r="BW201" s="235"/>
      <c r="BX201" s="235"/>
      <c r="BY201" s="235"/>
      <c r="BZ201" s="235"/>
      <c r="CA201" s="235"/>
      <c r="CB201" s="235"/>
      <c r="CC201" s="235"/>
      <c r="CD201" s="235"/>
      <c r="CE201" s="235"/>
      <c r="CF201" s="235"/>
      <c r="CG201" s="235"/>
      <c r="CH201" s="235"/>
      <c r="CI201" s="235"/>
      <c r="CJ201" s="235"/>
      <c r="CK201" s="235"/>
      <c r="CL201" s="235"/>
      <c r="CM201" s="235"/>
      <c r="CN201" s="235"/>
      <c r="CO201" s="235"/>
      <c r="CP201" s="235"/>
      <c r="CQ201" s="235"/>
      <c r="CR201" s="235"/>
      <c r="CS201" s="235"/>
      <c r="CT201" s="235"/>
      <c r="CU201" s="235"/>
      <c r="CV201" s="235"/>
      <c r="CW201" s="235"/>
      <c r="CX201" s="235"/>
      <c r="CY201" s="235"/>
      <c r="CZ201" s="235"/>
      <c r="DA201" s="235"/>
      <c r="DB201" s="235"/>
      <c r="DC201" s="235"/>
      <c r="DD201" s="235"/>
      <c r="DE201" s="235"/>
      <c r="DF201" s="235"/>
      <c r="DG201" s="235"/>
      <c r="DH201" s="235"/>
      <c r="DI201" s="235"/>
      <c r="DJ201" s="235"/>
      <c r="DK201" s="235"/>
      <c r="DL201" s="235"/>
      <c r="DM201" s="235"/>
      <c r="DN201" s="235"/>
      <c r="DO201" s="235"/>
      <c r="DP201" s="235"/>
      <c r="DQ201" s="235"/>
      <c r="DR201" s="235"/>
      <c r="DS201" s="235"/>
      <c r="DT201" s="235"/>
      <c r="DU201" s="235"/>
      <c r="DV201" s="235"/>
      <c r="DW201" s="235"/>
      <c r="DX201" s="235"/>
      <c r="DY201" s="235"/>
      <c r="DZ201" s="235"/>
      <c r="EA201" s="235"/>
      <c r="EB201" s="235"/>
      <c r="EC201" s="235"/>
      <c r="ED201" s="235"/>
      <c r="EE201" s="235"/>
      <c r="EF201" s="235"/>
      <c r="EG201" s="235"/>
      <c r="EH201" s="235"/>
      <c r="EI201" s="235"/>
      <c r="EJ201" s="235"/>
      <c r="EK201" s="235"/>
      <c r="EL201" s="235"/>
      <c r="EM201" s="235"/>
      <c r="EN201" s="235"/>
      <c r="EO201" s="235"/>
      <c r="EP201" s="235"/>
      <c r="EQ201" s="235"/>
      <c r="ER201" s="235"/>
      <c r="ES201" s="235"/>
      <c r="ET201" s="235"/>
      <c r="EU201" s="235"/>
      <c r="EV201" s="235"/>
      <c r="EW201" s="235"/>
      <c r="EX201" s="235"/>
      <c r="EY201" s="235"/>
      <c r="EZ201" s="235"/>
      <c r="FA201" s="235"/>
      <c r="FB201" s="235"/>
      <c r="FC201" s="235"/>
      <c r="FD201" s="235"/>
      <c r="FE201" s="116"/>
      <c r="FF201" s="116"/>
      <c r="FG201" s="47"/>
      <c r="FH201" s="47"/>
      <c r="FI201" s="47"/>
      <c r="FJ201" s="47"/>
      <c r="FK201" s="47"/>
      <c r="FL201" s="47"/>
      <c r="FM201" s="47"/>
      <c r="FN201" s="47"/>
      <c r="FO201" s="47"/>
      <c r="FP201" s="47"/>
      <c r="FQ201" s="47"/>
      <c r="FR201" s="47"/>
      <c r="FS201" s="47"/>
      <c r="FT201" s="47"/>
      <c r="FU201" s="47"/>
      <c r="FV201" s="47"/>
      <c r="FW201" s="47"/>
      <c r="FX201" s="47"/>
      <c r="FY201" s="47"/>
      <c r="FZ201" s="48"/>
      <c r="GA201" s="48"/>
      <c r="GB201" s="48"/>
      <c r="GC201" s="48"/>
      <c r="GD201" s="48"/>
      <c r="GE201" s="48"/>
      <c r="GF201" s="48"/>
      <c r="GG201" s="48"/>
      <c r="GH201" s="48"/>
      <c r="GI201" s="53"/>
      <c r="GJ201" s="53"/>
      <c r="GK201" s="53"/>
      <c r="GL201" s="53"/>
      <c r="GM201" s="53"/>
      <c r="GN201" s="53"/>
      <c r="GO201" s="53"/>
      <c r="GP201" s="53"/>
      <c r="GQ201" s="53"/>
      <c r="GR201" s="53"/>
      <c r="GS201" s="53"/>
      <c r="GT201" s="53"/>
      <c r="GU201" s="53"/>
      <c r="GV201" s="53"/>
      <c r="GW201" s="53"/>
      <c r="GX201" s="53"/>
      <c r="GY201" s="53"/>
      <c r="GZ201" s="6"/>
      <c r="HA201" s="6"/>
      <c r="HB201" s="6"/>
    </row>
    <row r="202" spans="2:210" s="1" customFormat="1" x14ac:dyDescent="0.75">
      <c r="B202" s="33"/>
      <c r="C202" s="33"/>
      <c r="D202" s="261"/>
      <c r="E202" s="261"/>
      <c r="F202" s="261"/>
      <c r="G202" s="261"/>
      <c r="H202" s="261"/>
      <c r="I202" s="261"/>
      <c r="J202" s="261"/>
      <c r="K202" s="261"/>
      <c r="L202" s="261"/>
      <c r="M202" s="261"/>
      <c r="N202" s="261"/>
      <c r="O202" s="261"/>
      <c r="P202" s="261"/>
      <c r="Q202" s="261"/>
      <c r="R202" s="261"/>
      <c r="S202" s="261"/>
      <c r="T202" s="261"/>
      <c r="U202" s="235"/>
      <c r="V202" s="235"/>
      <c r="W202" s="235"/>
      <c r="X202" s="235"/>
      <c r="Y202" s="235"/>
      <c r="Z202" s="235"/>
      <c r="AA202" s="235"/>
      <c r="AB202" s="235"/>
      <c r="AC202" s="235"/>
      <c r="AD202" s="235"/>
      <c r="AE202" s="235"/>
      <c r="AF202" s="235"/>
      <c r="AG202" s="235"/>
      <c r="AH202" s="235"/>
      <c r="AI202" s="235"/>
      <c r="AJ202" s="235"/>
      <c r="AK202" s="235"/>
      <c r="AL202" s="235"/>
      <c r="AM202" s="235"/>
      <c r="AN202" s="235"/>
      <c r="AO202" s="235"/>
      <c r="AP202" s="235"/>
      <c r="AQ202" s="235"/>
      <c r="AR202" s="235"/>
      <c r="AS202" s="235"/>
      <c r="AT202" s="235"/>
      <c r="AU202" s="235"/>
      <c r="AV202" s="235"/>
      <c r="AW202" s="235"/>
      <c r="AX202" s="235"/>
      <c r="AY202" s="235"/>
      <c r="AZ202" s="235"/>
      <c r="BA202" s="235"/>
      <c r="BB202" s="235"/>
      <c r="BC202" s="235"/>
      <c r="BD202" s="235"/>
      <c r="BE202" s="235"/>
      <c r="BF202" s="235"/>
      <c r="BG202" s="235"/>
      <c r="BH202" s="235"/>
      <c r="BI202" s="235"/>
      <c r="BJ202" s="235"/>
      <c r="BK202" s="235"/>
      <c r="BL202" s="235"/>
      <c r="BM202" s="235"/>
      <c r="BN202" s="235"/>
      <c r="BO202" s="235"/>
      <c r="BP202" s="235"/>
      <c r="BQ202" s="235"/>
      <c r="BR202" s="235"/>
      <c r="BS202" s="235"/>
      <c r="BT202" s="235"/>
      <c r="BU202" s="235"/>
      <c r="BV202" s="235"/>
      <c r="BW202" s="235"/>
      <c r="BX202" s="235"/>
      <c r="BY202" s="235"/>
      <c r="BZ202" s="235"/>
      <c r="CA202" s="235"/>
      <c r="CB202" s="235"/>
      <c r="CC202" s="235"/>
      <c r="CD202" s="235"/>
      <c r="CE202" s="235"/>
      <c r="CF202" s="235"/>
      <c r="CG202" s="235"/>
      <c r="CH202" s="235"/>
      <c r="CI202" s="235"/>
      <c r="CJ202" s="235"/>
      <c r="CK202" s="235"/>
      <c r="CL202" s="235"/>
      <c r="CM202" s="235"/>
      <c r="CN202" s="235"/>
      <c r="CO202" s="235"/>
      <c r="CP202" s="235"/>
      <c r="CQ202" s="235"/>
      <c r="CR202" s="235"/>
      <c r="CS202" s="235"/>
      <c r="CT202" s="235"/>
      <c r="CU202" s="235"/>
      <c r="CV202" s="235"/>
      <c r="CW202" s="235"/>
      <c r="CX202" s="235"/>
      <c r="CY202" s="235"/>
      <c r="CZ202" s="235"/>
      <c r="DA202" s="235"/>
      <c r="DB202" s="235"/>
      <c r="DC202" s="235"/>
      <c r="DD202" s="235"/>
      <c r="DE202" s="235"/>
      <c r="DF202" s="235"/>
      <c r="DG202" s="235"/>
      <c r="DH202" s="235"/>
      <c r="DI202" s="235"/>
      <c r="DJ202" s="235"/>
      <c r="DK202" s="235"/>
      <c r="DL202" s="235"/>
      <c r="DM202" s="235"/>
      <c r="DN202" s="235"/>
      <c r="DO202" s="235"/>
      <c r="DP202" s="235"/>
      <c r="DQ202" s="235"/>
      <c r="DR202" s="235"/>
      <c r="DS202" s="235"/>
      <c r="DT202" s="235"/>
      <c r="DU202" s="235"/>
      <c r="DV202" s="235"/>
      <c r="DW202" s="235"/>
      <c r="DX202" s="235"/>
      <c r="DY202" s="235"/>
      <c r="DZ202" s="235"/>
      <c r="EA202" s="235"/>
      <c r="EB202" s="235"/>
      <c r="EC202" s="235"/>
      <c r="ED202" s="235"/>
      <c r="EE202" s="235"/>
      <c r="EF202" s="235"/>
      <c r="EG202" s="235"/>
      <c r="EH202" s="235"/>
      <c r="EI202" s="235"/>
      <c r="EJ202" s="235"/>
      <c r="EK202" s="235"/>
      <c r="EL202" s="235"/>
      <c r="EM202" s="235"/>
      <c r="EN202" s="235"/>
      <c r="EO202" s="235"/>
      <c r="EP202" s="235"/>
      <c r="EQ202" s="235"/>
      <c r="ER202" s="235"/>
      <c r="ES202" s="235"/>
      <c r="ET202" s="235"/>
      <c r="EU202" s="235"/>
      <c r="EV202" s="235"/>
      <c r="EW202" s="235"/>
      <c r="EX202" s="235"/>
      <c r="EY202" s="235"/>
      <c r="EZ202" s="235"/>
      <c r="FA202" s="235"/>
      <c r="FB202" s="235"/>
      <c r="FC202" s="235"/>
      <c r="FD202" s="235"/>
      <c r="FE202" s="116"/>
      <c r="FF202" s="116"/>
      <c r="FG202" s="47"/>
      <c r="FH202" s="47"/>
      <c r="FI202" s="47"/>
      <c r="FJ202" s="47"/>
      <c r="FK202" s="47"/>
      <c r="FL202" s="47"/>
      <c r="FM202" s="47"/>
      <c r="FN202" s="47"/>
      <c r="FO202" s="47"/>
      <c r="FP202" s="47"/>
      <c r="FQ202" s="47"/>
      <c r="FR202" s="47"/>
      <c r="FS202" s="47"/>
      <c r="FT202" s="47"/>
      <c r="FU202" s="47"/>
      <c r="FV202" s="47"/>
      <c r="FW202" s="47"/>
      <c r="FX202" s="47"/>
      <c r="FY202" s="47"/>
      <c r="FZ202" s="48"/>
      <c r="GA202" s="48"/>
      <c r="GB202" s="48"/>
      <c r="GC202" s="48"/>
      <c r="GD202" s="48"/>
      <c r="GE202" s="48"/>
      <c r="GF202" s="48"/>
      <c r="GG202" s="48"/>
      <c r="GH202" s="48"/>
      <c r="GI202" s="53"/>
      <c r="GJ202" s="53"/>
      <c r="GK202" s="53"/>
      <c r="GL202" s="53"/>
      <c r="GM202" s="53"/>
      <c r="GN202" s="53"/>
      <c r="GO202" s="53"/>
      <c r="GP202" s="53"/>
      <c r="GQ202" s="53"/>
      <c r="GR202" s="53"/>
      <c r="GS202" s="53"/>
      <c r="GT202" s="53"/>
      <c r="GU202" s="53"/>
      <c r="GV202" s="53"/>
      <c r="GW202" s="53"/>
      <c r="GX202" s="53"/>
      <c r="GY202" s="53"/>
      <c r="GZ202" s="6"/>
      <c r="HA202" s="6"/>
      <c r="HB202" s="6"/>
    </row>
    <row r="203" spans="2:210" s="1" customFormat="1" x14ac:dyDescent="0.75">
      <c r="B203" s="33"/>
      <c r="C203" s="33"/>
      <c r="D203" s="261"/>
      <c r="E203" s="261"/>
      <c r="F203" s="261"/>
      <c r="G203" s="261"/>
      <c r="H203" s="261"/>
      <c r="I203" s="261"/>
      <c r="J203" s="261"/>
      <c r="K203" s="261"/>
      <c r="L203" s="261"/>
      <c r="M203" s="261"/>
      <c r="N203" s="261"/>
      <c r="O203" s="261"/>
      <c r="P203" s="261"/>
      <c r="Q203" s="261"/>
      <c r="R203" s="261"/>
      <c r="S203" s="261"/>
      <c r="T203" s="261"/>
      <c r="U203" s="235"/>
      <c r="V203" s="235"/>
      <c r="W203" s="235"/>
      <c r="X203" s="235"/>
      <c r="Y203" s="235"/>
      <c r="Z203" s="235"/>
      <c r="AA203" s="235"/>
      <c r="AB203" s="235"/>
      <c r="AC203" s="235"/>
      <c r="AD203" s="235"/>
      <c r="AE203" s="235"/>
      <c r="AF203" s="235"/>
      <c r="AG203" s="235"/>
      <c r="AH203" s="235"/>
      <c r="AI203" s="235"/>
      <c r="AJ203" s="235"/>
      <c r="AK203" s="235"/>
      <c r="AL203" s="235"/>
      <c r="AM203" s="235"/>
      <c r="AN203" s="235"/>
      <c r="AO203" s="235"/>
      <c r="AP203" s="235"/>
      <c r="AQ203" s="235"/>
      <c r="AR203" s="235"/>
      <c r="AS203" s="235"/>
      <c r="AT203" s="235"/>
      <c r="AU203" s="235"/>
      <c r="AV203" s="235"/>
      <c r="AW203" s="235"/>
      <c r="AX203" s="235"/>
      <c r="AY203" s="235"/>
      <c r="AZ203" s="235"/>
      <c r="BA203" s="235"/>
      <c r="BB203" s="235"/>
      <c r="BC203" s="235"/>
      <c r="BD203" s="235"/>
      <c r="BE203" s="235"/>
      <c r="BF203" s="235"/>
      <c r="BG203" s="235"/>
      <c r="BH203" s="235"/>
      <c r="BI203" s="235"/>
      <c r="BJ203" s="235"/>
      <c r="BK203" s="235"/>
      <c r="BL203" s="235"/>
      <c r="BM203" s="235"/>
      <c r="BN203" s="235"/>
      <c r="BO203" s="235"/>
      <c r="BP203" s="235"/>
      <c r="BQ203" s="235"/>
      <c r="BR203" s="235"/>
      <c r="BS203" s="235"/>
      <c r="BT203" s="235"/>
      <c r="BU203" s="235"/>
      <c r="BV203" s="235"/>
      <c r="BW203" s="235"/>
      <c r="BX203" s="235"/>
      <c r="BY203" s="235"/>
      <c r="BZ203" s="235"/>
      <c r="CA203" s="235"/>
      <c r="CB203" s="235"/>
      <c r="CC203" s="235"/>
      <c r="CD203" s="235"/>
      <c r="CE203" s="235"/>
      <c r="CF203" s="235"/>
      <c r="CG203" s="235"/>
      <c r="CH203" s="235"/>
      <c r="CI203" s="235"/>
      <c r="CJ203" s="235"/>
      <c r="CK203" s="235"/>
      <c r="CL203" s="235"/>
      <c r="CM203" s="235"/>
      <c r="CN203" s="235"/>
      <c r="CO203" s="235"/>
      <c r="CP203" s="235"/>
      <c r="CQ203" s="235"/>
      <c r="CR203" s="235"/>
      <c r="CS203" s="235"/>
      <c r="CT203" s="235"/>
      <c r="CU203" s="235"/>
      <c r="CV203" s="235"/>
      <c r="CW203" s="235"/>
      <c r="CX203" s="235"/>
      <c r="CY203" s="235"/>
      <c r="CZ203" s="235"/>
      <c r="DA203" s="235"/>
      <c r="DB203" s="235"/>
      <c r="DC203" s="235"/>
      <c r="DD203" s="235"/>
      <c r="DE203" s="235"/>
      <c r="DF203" s="235"/>
      <c r="DG203" s="235"/>
      <c r="DH203" s="235"/>
      <c r="DI203" s="235"/>
      <c r="DJ203" s="235"/>
      <c r="DK203" s="235"/>
      <c r="DL203" s="235"/>
      <c r="DM203" s="235"/>
      <c r="DN203" s="235"/>
      <c r="DO203" s="235"/>
      <c r="DP203" s="235"/>
      <c r="DQ203" s="235"/>
      <c r="DR203" s="235"/>
      <c r="DS203" s="235"/>
      <c r="DT203" s="235"/>
      <c r="DU203" s="235"/>
      <c r="DV203" s="235"/>
      <c r="DW203" s="235"/>
      <c r="DX203" s="235"/>
      <c r="DY203" s="235"/>
      <c r="DZ203" s="235"/>
      <c r="EA203" s="235"/>
      <c r="EB203" s="235"/>
      <c r="EC203" s="235"/>
      <c r="ED203" s="235"/>
      <c r="EE203" s="235"/>
      <c r="EF203" s="235"/>
      <c r="EG203" s="235"/>
      <c r="EH203" s="235"/>
      <c r="EI203" s="235"/>
      <c r="EJ203" s="235"/>
      <c r="EK203" s="235"/>
      <c r="EL203" s="235"/>
      <c r="EM203" s="235"/>
      <c r="EN203" s="235"/>
      <c r="EO203" s="235"/>
      <c r="EP203" s="235"/>
      <c r="EQ203" s="235"/>
      <c r="ER203" s="235"/>
      <c r="ES203" s="235"/>
      <c r="ET203" s="235"/>
      <c r="EU203" s="235"/>
      <c r="EV203" s="235"/>
      <c r="EW203" s="235"/>
      <c r="EX203" s="235"/>
      <c r="EY203" s="235"/>
      <c r="EZ203" s="235"/>
      <c r="FA203" s="235"/>
      <c r="FB203" s="235"/>
      <c r="FC203" s="235"/>
      <c r="FD203" s="235"/>
      <c r="FE203" s="116"/>
      <c r="FF203" s="116"/>
      <c r="FG203" s="47"/>
      <c r="FH203" s="47"/>
      <c r="FI203" s="47"/>
      <c r="FJ203" s="47"/>
      <c r="FK203" s="47"/>
      <c r="FL203" s="47"/>
      <c r="FM203" s="47"/>
      <c r="FN203" s="47"/>
      <c r="FO203" s="47"/>
      <c r="FP203" s="47"/>
      <c r="FQ203" s="47"/>
      <c r="FR203" s="47"/>
      <c r="FS203" s="47"/>
      <c r="FT203" s="47"/>
      <c r="FU203" s="47"/>
      <c r="FV203" s="47"/>
      <c r="FW203" s="47"/>
      <c r="FX203" s="47"/>
      <c r="FY203" s="47"/>
      <c r="FZ203" s="48"/>
      <c r="GA203" s="48"/>
      <c r="GB203" s="48"/>
      <c r="GC203" s="48"/>
      <c r="GD203" s="48"/>
      <c r="GE203" s="48"/>
      <c r="GF203" s="48"/>
      <c r="GG203" s="48"/>
      <c r="GH203" s="48"/>
      <c r="GI203" s="53"/>
      <c r="GJ203" s="53"/>
      <c r="GK203" s="53"/>
      <c r="GL203" s="53"/>
      <c r="GM203" s="53"/>
      <c r="GN203" s="53"/>
      <c r="GO203" s="53"/>
      <c r="GP203" s="53"/>
      <c r="GQ203" s="53"/>
      <c r="GR203" s="53"/>
      <c r="GS203" s="53"/>
      <c r="GT203" s="53"/>
      <c r="GU203" s="53"/>
      <c r="GV203" s="53"/>
      <c r="GW203" s="53"/>
      <c r="GX203" s="53"/>
      <c r="GY203" s="53"/>
      <c r="GZ203" s="6"/>
      <c r="HA203" s="6"/>
      <c r="HB203" s="6"/>
    </row>
    <row r="204" spans="2:210" s="1" customFormat="1" x14ac:dyDescent="0.75">
      <c r="B204" s="33"/>
      <c r="C204" s="33"/>
      <c r="D204" s="261"/>
      <c r="E204" s="261"/>
      <c r="F204" s="261"/>
      <c r="G204" s="261"/>
      <c r="H204" s="261"/>
      <c r="I204" s="261"/>
      <c r="J204" s="261"/>
      <c r="K204" s="261"/>
      <c r="L204" s="261"/>
      <c r="M204" s="261"/>
      <c r="N204" s="261"/>
      <c r="O204" s="261"/>
      <c r="P204" s="261"/>
      <c r="Q204" s="261"/>
      <c r="R204" s="261"/>
      <c r="S204" s="261"/>
      <c r="T204" s="261"/>
      <c r="U204" s="235"/>
      <c r="V204" s="235"/>
      <c r="W204" s="235"/>
      <c r="X204" s="235"/>
      <c r="Y204" s="235"/>
      <c r="Z204" s="235"/>
      <c r="AA204" s="235"/>
      <c r="AB204" s="235"/>
      <c r="AC204" s="235"/>
      <c r="AD204" s="235"/>
      <c r="AE204" s="235"/>
      <c r="AF204" s="235"/>
      <c r="AG204" s="235"/>
      <c r="AH204" s="235"/>
      <c r="AI204" s="235"/>
      <c r="AJ204" s="235"/>
      <c r="AK204" s="235"/>
      <c r="AL204" s="235"/>
      <c r="AM204" s="235"/>
      <c r="AN204" s="235"/>
      <c r="AO204" s="235"/>
      <c r="AP204" s="235"/>
      <c r="AQ204" s="235"/>
      <c r="AR204" s="235"/>
      <c r="AS204" s="235"/>
      <c r="AT204" s="235"/>
      <c r="AU204" s="235"/>
      <c r="AV204" s="235"/>
      <c r="AW204" s="235"/>
      <c r="AX204" s="235"/>
      <c r="AY204" s="235"/>
      <c r="AZ204" s="235"/>
      <c r="BA204" s="235"/>
      <c r="BB204" s="235"/>
      <c r="BC204" s="235"/>
      <c r="BD204" s="235"/>
      <c r="BE204" s="235"/>
      <c r="BF204" s="235"/>
      <c r="BG204" s="235"/>
      <c r="BH204" s="235"/>
      <c r="BI204" s="235"/>
      <c r="BJ204" s="235"/>
      <c r="BK204" s="235"/>
      <c r="BL204" s="235"/>
      <c r="BM204" s="235"/>
      <c r="BN204" s="235"/>
      <c r="BO204" s="235"/>
      <c r="BP204" s="235"/>
      <c r="BQ204" s="235"/>
      <c r="BR204" s="235"/>
      <c r="BS204" s="235"/>
      <c r="BT204" s="235"/>
      <c r="BU204" s="235"/>
      <c r="BV204" s="235"/>
      <c r="BW204" s="235"/>
      <c r="BX204" s="235"/>
      <c r="BY204" s="235"/>
      <c r="BZ204" s="235"/>
      <c r="CA204" s="235"/>
      <c r="CB204" s="235"/>
      <c r="CC204" s="235"/>
      <c r="CD204" s="235"/>
      <c r="CE204" s="235"/>
      <c r="CF204" s="235"/>
      <c r="CG204" s="235"/>
      <c r="CH204" s="235"/>
      <c r="CI204" s="235"/>
      <c r="CJ204" s="235"/>
      <c r="CK204" s="235"/>
      <c r="CL204" s="235"/>
      <c r="CM204" s="235"/>
      <c r="CN204" s="235"/>
      <c r="CO204" s="235"/>
      <c r="CP204" s="235"/>
      <c r="CQ204" s="235"/>
      <c r="CR204" s="235"/>
      <c r="CS204" s="235"/>
      <c r="CT204" s="235"/>
      <c r="CU204" s="235"/>
      <c r="CV204" s="235"/>
      <c r="CW204" s="235"/>
      <c r="CX204" s="235"/>
      <c r="CY204" s="235"/>
      <c r="CZ204" s="235"/>
      <c r="DA204" s="235"/>
      <c r="DB204" s="235"/>
      <c r="DC204" s="235"/>
      <c r="DD204" s="235"/>
      <c r="DE204" s="235"/>
      <c r="DF204" s="235"/>
      <c r="DG204" s="235"/>
      <c r="DH204" s="235"/>
      <c r="DI204" s="235"/>
      <c r="DJ204" s="235"/>
      <c r="DK204" s="235"/>
      <c r="DL204" s="235"/>
      <c r="DM204" s="235"/>
      <c r="DN204" s="235"/>
      <c r="DO204" s="235"/>
      <c r="DP204" s="235"/>
      <c r="DQ204" s="235"/>
      <c r="DR204" s="235"/>
      <c r="DS204" s="235"/>
      <c r="DT204" s="235"/>
      <c r="DU204" s="235"/>
      <c r="DV204" s="235"/>
      <c r="DW204" s="235"/>
      <c r="DX204" s="235"/>
      <c r="DY204" s="235"/>
      <c r="DZ204" s="235"/>
      <c r="EA204" s="235"/>
      <c r="EB204" s="235"/>
      <c r="EC204" s="235"/>
      <c r="ED204" s="235"/>
      <c r="EE204" s="235"/>
      <c r="EF204" s="235"/>
      <c r="EG204" s="235"/>
      <c r="EH204" s="235"/>
      <c r="EI204" s="235"/>
      <c r="EJ204" s="235"/>
      <c r="EK204" s="235"/>
      <c r="EL204" s="235"/>
      <c r="EM204" s="235"/>
      <c r="EN204" s="235"/>
      <c r="EO204" s="235"/>
      <c r="EP204" s="235"/>
      <c r="EQ204" s="235"/>
      <c r="ER204" s="235"/>
      <c r="ES204" s="235"/>
      <c r="ET204" s="235"/>
      <c r="EU204" s="235"/>
      <c r="EV204" s="235"/>
      <c r="EW204" s="235"/>
      <c r="EX204" s="235"/>
      <c r="EY204" s="235"/>
      <c r="EZ204" s="235"/>
      <c r="FA204" s="235"/>
      <c r="FB204" s="235"/>
      <c r="FC204" s="235"/>
      <c r="FD204" s="235"/>
      <c r="FE204" s="116"/>
      <c r="FF204" s="116"/>
      <c r="FG204" s="47"/>
      <c r="FH204" s="47"/>
      <c r="FI204" s="47"/>
      <c r="FJ204" s="47"/>
      <c r="FK204" s="47"/>
      <c r="FL204" s="47"/>
      <c r="FM204" s="47"/>
      <c r="FN204" s="47"/>
      <c r="FO204" s="47"/>
      <c r="FP204" s="47"/>
      <c r="FQ204" s="47"/>
      <c r="FR204" s="47"/>
      <c r="FS204" s="47"/>
      <c r="FT204" s="47"/>
      <c r="FU204" s="47"/>
      <c r="FV204" s="47"/>
      <c r="FW204" s="47"/>
      <c r="FX204" s="47"/>
      <c r="FY204" s="47"/>
      <c r="FZ204" s="48"/>
      <c r="GA204" s="48"/>
      <c r="GB204" s="48"/>
      <c r="GC204" s="48"/>
      <c r="GD204" s="48"/>
      <c r="GE204" s="48"/>
      <c r="GF204" s="48"/>
      <c r="GG204" s="48"/>
      <c r="GH204" s="48"/>
      <c r="GI204" s="53"/>
      <c r="GJ204" s="53"/>
      <c r="GK204" s="53"/>
      <c r="GL204" s="53"/>
      <c r="GM204" s="53"/>
      <c r="GN204" s="53"/>
      <c r="GO204" s="53"/>
      <c r="GP204" s="53"/>
      <c r="GQ204" s="53"/>
      <c r="GR204" s="53"/>
      <c r="GS204" s="53"/>
      <c r="GT204" s="53"/>
      <c r="GU204" s="53"/>
      <c r="GV204" s="53"/>
      <c r="GW204" s="53"/>
      <c r="GX204" s="53"/>
      <c r="GY204" s="53"/>
      <c r="GZ204" s="6"/>
      <c r="HA204" s="6"/>
      <c r="HB204" s="6"/>
    </row>
    <row r="205" spans="2:210" s="1" customFormat="1" x14ac:dyDescent="0.75">
      <c r="B205" s="33"/>
      <c r="C205" s="33"/>
      <c r="D205" s="261"/>
      <c r="E205" s="261"/>
      <c r="F205" s="261"/>
      <c r="G205" s="261"/>
      <c r="H205" s="261"/>
      <c r="I205" s="261"/>
      <c r="J205" s="261"/>
      <c r="K205" s="261"/>
      <c r="L205" s="261"/>
      <c r="M205" s="261"/>
      <c r="N205" s="261"/>
      <c r="O205" s="261"/>
      <c r="P205" s="261"/>
      <c r="Q205" s="261"/>
      <c r="R205" s="261"/>
      <c r="S205" s="261"/>
      <c r="T205" s="261"/>
      <c r="U205" s="235"/>
      <c r="V205" s="235"/>
      <c r="W205" s="235"/>
      <c r="X205" s="235"/>
      <c r="Y205" s="235"/>
      <c r="Z205" s="235"/>
      <c r="AA205" s="235"/>
      <c r="AB205" s="235"/>
      <c r="AC205" s="235"/>
      <c r="AD205" s="235"/>
      <c r="AE205" s="235"/>
      <c r="AF205" s="235"/>
      <c r="AG205" s="235"/>
      <c r="AH205" s="235"/>
      <c r="AI205" s="235"/>
      <c r="AJ205" s="235"/>
      <c r="AK205" s="235"/>
      <c r="AL205" s="235"/>
      <c r="AM205" s="235"/>
      <c r="AN205" s="235"/>
      <c r="AO205" s="235"/>
      <c r="AP205" s="235"/>
      <c r="AQ205" s="235"/>
      <c r="AR205" s="235"/>
      <c r="AS205" s="235"/>
      <c r="AT205" s="235"/>
      <c r="AU205" s="235"/>
      <c r="AV205" s="235"/>
      <c r="AW205" s="235"/>
      <c r="AX205" s="235"/>
      <c r="AY205" s="235"/>
      <c r="AZ205" s="235"/>
      <c r="BA205" s="235"/>
      <c r="BB205" s="235"/>
      <c r="BC205" s="235"/>
      <c r="BD205" s="235"/>
      <c r="BE205" s="235"/>
      <c r="BF205" s="235"/>
      <c r="BG205" s="235"/>
      <c r="BH205" s="235"/>
      <c r="BI205" s="235"/>
      <c r="BJ205" s="235"/>
      <c r="BK205" s="235"/>
      <c r="BL205" s="235"/>
      <c r="BM205" s="235"/>
      <c r="BN205" s="235"/>
      <c r="BO205" s="235"/>
      <c r="BP205" s="235"/>
      <c r="BQ205" s="235"/>
      <c r="BR205" s="235"/>
      <c r="BS205" s="235"/>
      <c r="BT205" s="235"/>
      <c r="BU205" s="235"/>
      <c r="BV205" s="235"/>
      <c r="BW205" s="235"/>
      <c r="BX205" s="235"/>
      <c r="BY205" s="235"/>
      <c r="BZ205" s="235"/>
      <c r="CA205" s="235"/>
      <c r="CB205" s="235"/>
      <c r="CC205" s="235"/>
      <c r="CD205" s="235"/>
      <c r="CE205" s="235"/>
      <c r="CF205" s="235"/>
      <c r="CG205" s="235"/>
      <c r="CH205" s="235"/>
      <c r="CI205" s="235"/>
      <c r="CJ205" s="235"/>
      <c r="CK205" s="235"/>
      <c r="CL205" s="235"/>
      <c r="CM205" s="235"/>
      <c r="CN205" s="235"/>
      <c r="CO205" s="235"/>
      <c r="CP205" s="235"/>
      <c r="CQ205" s="235"/>
      <c r="CR205" s="235"/>
      <c r="CS205" s="235"/>
      <c r="CT205" s="235"/>
      <c r="CU205" s="235"/>
      <c r="CV205" s="235"/>
      <c r="CW205" s="235"/>
      <c r="CX205" s="235"/>
      <c r="CY205" s="235"/>
      <c r="CZ205" s="235"/>
      <c r="DA205" s="235"/>
      <c r="DB205" s="235"/>
      <c r="DC205" s="235"/>
      <c r="DD205" s="235"/>
      <c r="DE205" s="235"/>
      <c r="DF205" s="235"/>
      <c r="DG205" s="235"/>
      <c r="DH205" s="235"/>
      <c r="DI205" s="235"/>
      <c r="DJ205" s="235"/>
      <c r="DK205" s="235"/>
      <c r="DL205" s="235"/>
      <c r="DM205" s="235"/>
      <c r="DN205" s="235"/>
      <c r="DO205" s="235"/>
      <c r="DP205" s="235"/>
      <c r="DQ205" s="235"/>
      <c r="DR205" s="235"/>
      <c r="DS205" s="235"/>
      <c r="DT205" s="235"/>
      <c r="DU205" s="235"/>
      <c r="DV205" s="235"/>
      <c r="DW205" s="235"/>
      <c r="DX205" s="235"/>
      <c r="DY205" s="235"/>
      <c r="DZ205" s="235"/>
      <c r="EA205" s="235"/>
      <c r="EB205" s="235"/>
      <c r="EC205" s="235"/>
      <c r="ED205" s="235"/>
      <c r="EE205" s="235"/>
      <c r="EF205" s="235"/>
      <c r="EG205" s="235"/>
      <c r="EH205" s="235"/>
      <c r="EI205" s="235"/>
      <c r="EJ205" s="235"/>
      <c r="EK205" s="235"/>
      <c r="EL205" s="235"/>
      <c r="EM205" s="235"/>
      <c r="EN205" s="235"/>
      <c r="EO205" s="235"/>
      <c r="EP205" s="235"/>
      <c r="EQ205" s="235"/>
      <c r="ER205" s="235"/>
      <c r="ES205" s="235"/>
      <c r="ET205" s="235"/>
      <c r="EU205" s="235"/>
      <c r="EV205" s="235"/>
      <c r="EW205" s="235"/>
      <c r="EX205" s="235"/>
      <c r="EY205" s="235"/>
      <c r="EZ205" s="235"/>
      <c r="FA205" s="235"/>
      <c r="FB205" s="235"/>
      <c r="FC205" s="235"/>
      <c r="FD205" s="235"/>
      <c r="FE205" s="116"/>
      <c r="FF205" s="116"/>
      <c r="FG205" s="47"/>
      <c r="FH205" s="47"/>
      <c r="FI205" s="47"/>
      <c r="FJ205" s="47"/>
      <c r="FK205" s="47"/>
      <c r="FL205" s="47"/>
      <c r="FM205" s="47"/>
      <c r="FN205" s="47"/>
      <c r="FO205" s="47"/>
      <c r="FP205" s="47"/>
      <c r="FQ205" s="47"/>
      <c r="FR205" s="47"/>
      <c r="FS205" s="47"/>
      <c r="FT205" s="47"/>
      <c r="FU205" s="47"/>
      <c r="FV205" s="47"/>
      <c r="FW205" s="47"/>
      <c r="FX205" s="47"/>
      <c r="FY205" s="47"/>
      <c r="FZ205" s="48"/>
      <c r="GA205" s="48"/>
      <c r="GB205" s="48"/>
      <c r="GC205" s="48"/>
      <c r="GD205" s="48"/>
      <c r="GE205" s="48"/>
      <c r="GF205" s="48"/>
      <c r="GG205" s="48"/>
      <c r="GH205" s="48"/>
      <c r="GI205" s="53"/>
      <c r="GJ205" s="53"/>
      <c r="GK205" s="53"/>
      <c r="GL205" s="53"/>
      <c r="GM205" s="53"/>
      <c r="GN205" s="53"/>
      <c r="GO205" s="53"/>
      <c r="GP205" s="53"/>
      <c r="GQ205" s="53"/>
      <c r="GR205" s="53"/>
      <c r="GS205" s="53"/>
      <c r="GT205" s="53"/>
      <c r="GU205" s="53"/>
      <c r="GV205" s="53"/>
      <c r="GW205" s="53"/>
      <c r="GX205" s="53"/>
      <c r="GY205" s="53"/>
      <c r="GZ205" s="6"/>
      <c r="HA205" s="6"/>
      <c r="HB205" s="6"/>
    </row>
    <row r="206" spans="2:210" s="1" customFormat="1" x14ac:dyDescent="0.75">
      <c r="B206" s="33"/>
      <c r="C206" s="33"/>
      <c r="D206" s="261"/>
      <c r="E206" s="261"/>
      <c r="F206" s="261"/>
      <c r="G206" s="261"/>
      <c r="H206" s="261"/>
      <c r="I206" s="261"/>
      <c r="J206" s="261"/>
      <c r="K206" s="261"/>
      <c r="L206" s="261"/>
      <c r="M206" s="261"/>
      <c r="N206" s="261"/>
      <c r="O206" s="261"/>
      <c r="P206" s="261"/>
      <c r="Q206" s="261"/>
      <c r="R206" s="261"/>
      <c r="S206" s="261"/>
      <c r="T206" s="261"/>
      <c r="U206" s="235"/>
      <c r="V206" s="235"/>
      <c r="W206" s="235"/>
      <c r="X206" s="235"/>
      <c r="Y206" s="235"/>
      <c r="Z206" s="235"/>
      <c r="AA206" s="235"/>
      <c r="AB206" s="235"/>
      <c r="AC206" s="235"/>
      <c r="AD206" s="235"/>
      <c r="AE206" s="235"/>
      <c r="AF206" s="235"/>
      <c r="AG206" s="235"/>
      <c r="AH206" s="235"/>
      <c r="AI206" s="235"/>
      <c r="AJ206" s="235"/>
      <c r="AK206" s="235"/>
      <c r="AL206" s="235"/>
      <c r="AM206" s="235"/>
      <c r="AN206" s="235"/>
      <c r="AO206" s="235"/>
      <c r="AP206" s="235"/>
      <c r="AQ206" s="235"/>
      <c r="AR206" s="235"/>
      <c r="AS206" s="235"/>
      <c r="AT206" s="235"/>
      <c r="AU206" s="235"/>
      <c r="AV206" s="235"/>
      <c r="AW206" s="235"/>
      <c r="AX206" s="235"/>
      <c r="AY206" s="235"/>
      <c r="AZ206" s="235"/>
      <c r="BA206" s="235"/>
      <c r="BB206" s="235"/>
      <c r="BC206" s="235"/>
      <c r="BD206" s="235"/>
      <c r="BE206" s="235"/>
      <c r="BF206" s="235"/>
      <c r="BG206" s="235"/>
      <c r="BH206" s="235"/>
      <c r="BI206" s="235"/>
      <c r="BJ206" s="235"/>
      <c r="BK206" s="235"/>
      <c r="BL206" s="235"/>
      <c r="BM206" s="235"/>
      <c r="BN206" s="235"/>
      <c r="BO206" s="235"/>
      <c r="BP206" s="235"/>
      <c r="BQ206" s="235"/>
      <c r="BR206" s="235"/>
      <c r="BS206" s="235"/>
      <c r="BT206" s="235"/>
      <c r="BU206" s="235"/>
      <c r="BV206" s="235"/>
      <c r="BW206" s="235"/>
      <c r="BX206" s="235"/>
      <c r="BY206" s="235"/>
      <c r="BZ206" s="235"/>
      <c r="CA206" s="235"/>
      <c r="CB206" s="235"/>
      <c r="CC206" s="235"/>
      <c r="CD206" s="235"/>
      <c r="CE206" s="235"/>
      <c r="CF206" s="235"/>
      <c r="CG206" s="235"/>
      <c r="CH206" s="235"/>
      <c r="CI206" s="235"/>
      <c r="CJ206" s="235"/>
      <c r="CK206" s="235"/>
      <c r="CL206" s="235"/>
      <c r="CM206" s="235"/>
      <c r="CN206" s="235"/>
      <c r="CO206" s="235"/>
      <c r="CP206" s="235"/>
      <c r="CQ206" s="235"/>
      <c r="CR206" s="235"/>
      <c r="CS206" s="235"/>
      <c r="CT206" s="235"/>
      <c r="CU206" s="235"/>
      <c r="CV206" s="235"/>
      <c r="CW206" s="235"/>
      <c r="CX206" s="235"/>
      <c r="CY206" s="235"/>
      <c r="CZ206" s="235"/>
      <c r="DA206" s="235"/>
      <c r="DB206" s="235"/>
      <c r="DC206" s="235"/>
      <c r="DD206" s="235"/>
      <c r="DE206" s="235"/>
      <c r="DF206" s="235"/>
      <c r="DG206" s="235"/>
      <c r="DH206" s="235"/>
      <c r="DI206" s="235"/>
      <c r="DJ206" s="235"/>
      <c r="DK206" s="235"/>
      <c r="DL206" s="235"/>
      <c r="DM206" s="235"/>
      <c r="DN206" s="235"/>
      <c r="DO206" s="235"/>
      <c r="DP206" s="235"/>
      <c r="DQ206" s="235"/>
      <c r="DR206" s="235"/>
      <c r="DS206" s="235"/>
      <c r="DT206" s="235"/>
      <c r="DU206" s="235"/>
      <c r="DV206" s="235"/>
      <c r="DW206" s="235"/>
      <c r="DX206" s="235"/>
      <c r="DY206" s="235"/>
      <c r="DZ206" s="235"/>
      <c r="EA206" s="235"/>
      <c r="EB206" s="235"/>
      <c r="EC206" s="235"/>
      <c r="ED206" s="235"/>
      <c r="EE206" s="235"/>
      <c r="EF206" s="235"/>
      <c r="EG206" s="235"/>
      <c r="EH206" s="235"/>
      <c r="EI206" s="235"/>
      <c r="EJ206" s="235"/>
      <c r="EK206" s="235"/>
      <c r="EL206" s="235"/>
      <c r="EM206" s="235"/>
      <c r="EN206" s="235"/>
      <c r="EO206" s="235"/>
      <c r="EP206" s="235"/>
      <c r="EQ206" s="235"/>
      <c r="ER206" s="235"/>
      <c r="ES206" s="235"/>
      <c r="ET206" s="235"/>
      <c r="EU206" s="235"/>
      <c r="EV206" s="235"/>
      <c r="EW206" s="235"/>
      <c r="EX206" s="235"/>
      <c r="EY206" s="235"/>
      <c r="EZ206" s="235"/>
      <c r="FA206" s="235"/>
      <c r="FB206" s="235"/>
      <c r="FC206" s="235"/>
      <c r="FD206" s="235"/>
      <c r="FE206" s="116"/>
      <c r="FF206" s="116"/>
      <c r="FG206" s="47"/>
      <c r="FH206" s="47"/>
      <c r="FI206" s="47"/>
      <c r="FJ206" s="47"/>
      <c r="FK206" s="47"/>
      <c r="FL206" s="47"/>
      <c r="FM206" s="47"/>
      <c r="FN206" s="47"/>
      <c r="FO206" s="47"/>
      <c r="FP206" s="47"/>
      <c r="FQ206" s="47"/>
      <c r="FR206" s="47"/>
      <c r="FS206" s="47"/>
      <c r="FT206" s="47"/>
      <c r="FU206" s="47"/>
      <c r="FV206" s="47"/>
      <c r="FW206" s="47"/>
      <c r="FX206" s="47"/>
      <c r="FY206" s="47"/>
      <c r="FZ206" s="48"/>
      <c r="GA206" s="48"/>
      <c r="GB206" s="48"/>
      <c r="GC206" s="48"/>
      <c r="GD206" s="48"/>
      <c r="GE206" s="48"/>
      <c r="GF206" s="48"/>
      <c r="GG206" s="48"/>
      <c r="GH206" s="48"/>
      <c r="GI206" s="53"/>
      <c r="GJ206" s="53"/>
      <c r="GK206" s="53"/>
      <c r="GL206" s="53"/>
      <c r="GM206" s="53"/>
      <c r="GN206" s="53"/>
      <c r="GO206" s="53"/>
      <c r="GP206" s="53"/>
      <c r="GQ206" s="53"/>
      <c r="GR206" s="53"/>
      <c r="GS206" s="53"/>
      <c r="GT206" s="53"/>
      <c r="GU206" s="53"/>
      <c r="GV206" s="53"/>
      <c r="GW206" s="53"/>
      <c r="GX206" s="53"/>
      <c r="GY206" s="53"/>
      <c r="GZ206" s="6"/>
      <c r="HA206" s="6"/>
      <c r="HB206" s="6"/>
    </row>
    <row r="207" spans="2:210" s="1" customFormat="1" x14ac:dyDescent="0.75">
      <c r="B207" s="33"/>
      <c r="C207" s="33"/>
      <c r="D207" s="261"/>
      <c r="E207" s="261"/>
      <c r="F207" s="261"/>
      <c r="G207" s="261"/>
      <c r="H207" s="261"/>
      <c r="I207" s="261"/>
      <c r="J207" s="261"/>
      <c r="K207" s="261"/>
      <c r="L207" s="261"/>
      <c r="M207" s="261"/>
      <c r="N207" s="261"/>
      <c r="O207" s="261"/>
      <c r="P207" s="261"/>
      <c r="Q207" s="261"/>
      <c r="R207" s="261"/>
      <c r="S207" s="261"/>
      <c r="T207" s="261"/>
      <c r="U207" s="235"/>
      <c r="V207" s="235"/>
      <c r="W207" s="235"/>
      <c r="X207" s="235"/>
      <c r="Y207" s="235"/>
      <c r="Z207" s="235"/>
      <c r="AA207" s="235"/>
      <c r="AB207" s="235"/>
      <c r="AC207" s="235"/>
      <c r="AD207" s="235"/>
      <c r="AE207" s="235"/>
      <c r="AF207" s="235"/>
      <c r="AG207" s="235"/>
      <c r="AH207" s="235"/>
      <c r="AI207" s="235"/>
      <c r="AJ207" s="235"/>
      <c r="AK207" s="235"/>
      <c r="AL207" s="235"/>
      <c r="AM207" s="235"/>
      <c r="AN207" s="235"/>
      <c r="AO207" s="235"/>
      <c r="AP207" s="235"/>
      <c r="AQ207" s="235"/>
      <c r="AR207" s="235"/>
      <c r="AS207" s="235"/>
      <c r="AT207" s="235"/>
      <c r="AU207" s="235"/>
      <c r="AV207" s="235"/>
      <c r="AW207" s="235"/>
      <c r="AX207" s="235"/>
      <c r="AY207" s="235"/>
      <c r="AZ207" s="235"/>
      <c r="BA207" s="235"/>
      <c r="BB207" s="235"/>
      <c r="BC207" s="235"/>
      <c r="BD207" s="235"/>
      <c r="BE207" s="235"/>
      <c r="BF207" s="235"/>
      <c r="BG207" s="235"/>
      <c r="BH207" s="235"/>
      <c r="BI207" s="235"/>
      <c r="BJ207" s="235"/>
      <c r="BK207" s="235"/>
      <c r="BL207" s="235"/>
      <c r="BM207" s="235"/>
      <c r="BN207" s="235"/>
      <c r="BO207" s="235"/>
      <c r="BP207" s="235"/>
      <c r="BQ207" s="235"/>
      <c r="BR207" s="235"/>
      <c r="BS207" s="235"/>
      <c r="BT207" s="235"/>
      <c r="BU207" s="235"/>
      <c r="BV207" s="235"/>
      <c r="BW207" s="235"/>
      <c r="BX207" s="235"/>
      <c r="BY207" s="235"/>
      <c r="BZ207" s="235"/>
      <c r="CA207" s="235"/>
      <c r="CB207" s="235"/>
      <c r="CC207" s="235"/>
      <c r="CD207" s="235"/>
      <c r="CE207" s="235"/>
      <c r="CF207" s="235"/>
      <c r="CG207" s="235"/>
      <c r="CH207" s="235"/>
      <c r="CI207" s="235"/>
      <c r="CJ207" s="235"/>
      <c r="CK207" s="235"/>
      <c r="CL207" s="235"/>
      <c r="CM207" s="235"/>
      <c r="CN207" s="235"/>
      <c r="CO207" s="235"/>
      <c r="CP207" s="235"/>
      <c r="CQ207" s="235"/>
      <c r="CR207" s="235"/>
      <c r="CS207" s="235"/>
      <c r="CT207" s="235"/>
      <c r="CU207" s="235"/>
      <c r="CV207" s="235"/>
      <c r="CW207" s="235"/>
      <c r="CX207" s="235"/>
      <c r="CY207" s="235"/>
      <c r="CZ207" s="235"/>
      <c r="DA207" s="235"/>
      <c r="DB207" s="235"/>
      <c r="DC207" s="235"/>
      <c r="DD207" s="235"/>
      <c r="DE207" s="235"/>
      <c r="DF207" s="235"/>
      <c r="DG207" s="235"/>
      <c r="DH207" s="235"/>
      <c r="DI207" s="235"/>
      <c r="DJ207" s="235"/>
      <c r="DK207" s="235"/>
      <c r="DL207" s="235"/>
      <c r="DM207" s="235"/>
      <c r="DN207" s="235"/>
      <c r="DO207" s="235"/>
      <c r="DP207" s="235"/>
      <c r="DQ207" s="235"/>
      <c r="DR207" s="235"/>
      <c r="DS207" s="235"/>
      <c r="DT207" s="235"/>
      <c r="DU207" s="235"/>
      <c r="DV207" s="235"/>
      <c r="DW207" s="235"/>
      <c r="DX207" s="235"/>
      <c r="DY207" s="235"/>
      <c r="DZ207" s="235"/>
      <c r="EA207" s="235"/>
      <c r="EB207" s="235"/>
      <c r="EC207" s="235"/>
      <c r="ED207" s="235"/>
      <c r="EE207" s="235"/>
      <c r="EF207" s="235"/>
      <c r="EG207" s="235"/>
      <c r="EH207" s="235"/>
      <c r="EI207" s="235"/>
      <c r="EJ207" s="235"/>
      <c r="EK207" s="235"/>
      <c r="EL207" s="235"/>
      <c r="EM207" s="235"/>
      <c r="EN207" s="235"/>
      <c r="EO207" s="235"/>
      <c r="EP207" s="235"/>
      <c r="EQ207" s="235"/>
      <c r="ER207" s="235"/>
      <c r="ES207" s="235"/>
      <c r="ET207" s="235"/>
      <c r="EU207" s="235"/>
      <c r="EV207" s="235"/>
      <c r="EW207" s="235"/>
      <c r="EX207" s="235"/>
      <c r="EY207" s="235"/>
      <c r="EZ207" s="235"/>
      <c r="FA207" s="235"/>
      <c r="FB207" s="235"/>
      <c r="FC207" s="235"/>
      <c r="FD207" s="235"/>
      <c r="FE207" s="116"/>
      <c r="FF207" s="116"/>
      <c r="FG207" s="47"/>
      <c r="FH207" s="47"/>
      <c r="FI207" s="47"/>
      <c r="FJ207" s="47"/>
      <c r="FK207" s="47"/>
      <c r="FL207" s="47"/>
      <c r="FM207" s="47"/>
      <c r="FN207" s="47"/>
      <c r="FO207" s="47"/>
      <c r="FP207" s="47"/>
      <c r="FQ207" s="47"/>
      <c r="FR207" s="47"/>
      <c r="FS207" s="47"/>
      <c r="FT207" s="47"/>
      <c r="FU207" s="47"/>
      <c r="FV207" s="47"/>
      <c r="FW207" s="47"/>
      <c r="FX207" s="47"/>
      <c r="FY207" s="47"/>
      <c r="FZ207" s="48"/>
      <c r="GA207" s="48"/>
      <c r="GB207" s="48"/>
      <c r="GC207" s="48"/>
      <c r="GD207" s="48"/>
      <c r="GE207" s="48"/>
      <c r="GF207" s="48"/>
      <c r="GG207" s="48"/>
      <c r="GH207" s="48"/>
      <c r="GI207" s="53"/>
      <c r="GJ207" s="53"/>
      <c r="GK207" s="53"/>
      <c r="GL207" s="53"/>
      <c r="GM207" s="53"/>
      <c r="GN207" s="53"/>
      <c r="GO207" s="53"/>
      <c r="GP207" s="53"/>
      <c r="GQ207" s="53"/>
      <c r="GR207" s="53"/>
      <c r="GS207" s="53"/>
      <c r="GT207" s="53"/>
      <c r="GU207" s="53"/>
      <c r="GV207" s="53"/>
      <c r="GW207" s="53"/>
      <c r="GX207" s="53"/>
      <c r="GY207" s="53"/>
      <c r="GZ207" s="6"/>
      <c r="HA207" s="6"/>
      <c r="HB207" s="6"/>
    </row>
    <row r="208" spans="2:210" s="1" customFormat="1" x14ac:dyDescent="0.75">
      <c r="B208" s="33"/>
      <c r="C208" s="33"/>
      <c r="D208" s="261"/>
      <c r="E208" s="261"/>
      <c r="F208" s="261"/>
      <c r="G208" s="261"/>
      <c r="H208" s="261"/>
      <c r="I208" s="261"/>
      <c r="J208" s="261"/>
      <c r="K208" s="261"/>
      <c r="L208" s="261"/>
      <c r="M208" s="261"/>
      <c r="N208" s="261"/>
      <c r="O208" s="261"/>
      <c r="P208" s="261"/>
      <c r="Q208" s="261"/>
      <c r="R208" s="261"/>
      <c r="S208" s="261"/>
      <c r="T208" s="261"/>
      <c r="U208" s="235"/>
      <c r="V208" s="235"/>
      <c r="W208" s="235"/>
      <c r="X208" s="235"/>
      <c r="Y208" s="235"/>
      <c r="Z208" s="235"/>
      <c r="AA208" s="235"/>
      <c r="AB208" s="235"/>
      <c r="AC208" s="235"/>
      <c r="AD208" s="235"/>
      <c r="AE208" s="235"/>
      <c r="AF208" s="235"/>
      <c r="AG208" s="235"/>
      <c r="AH208" s="235"/>
      <c r="AI208" s="235"/>
      <c r="AJ208" s="235"/>
      <c r="AK208" s="235"/>
      <c r="AL208" s="235"/>
      <c r="AM208" s="235"/>
      <c r="AN208" s="235"/>
      <c r="AO208" s="235"/>
      <c r="AP208" s="235"/>
      <c r="AQ208" s="235"/>
      <c r="AR208" s="235"/>
      <c r="AS208" s="235"/>
      <c r="AT208" s="235"/>
      <c r="AU208" s="235"/>
      <c r="AV208" s="235"/>
      <c r="AW208" s="235"/>
      <c r="AX208" s="235"/>
      <c r="AY208" s="235"/>
      <c r="AZ208" s="235"/>
      <c r="BA208" s="235"/>
      <c r="BB208" s="235"/>
      <c r="BC208" s="235"/>
      <c r="BD208" s="235"/>
      <c r="BE208" s="235"/>
      <c r="BF208" s="235"/>
      <c r="BG208" s="235"/>
      <c r="BH208" s="235"/>
      <c r="BI208" s="235"/>
      <c r="BJ208" s="235"/>
      <c r="BK208" s="235"/>
      <c r="BL208" s="235"/>
      <c r="BM208" s="235"/>
      <c r="BN208" s="235"/>
      <c r="BO208" s="235"/>
      <c r="BP208" s="235"/>
      <c r="BQ208" s="235"/>
      <c r="BR208" s="235"/>
      <c r="BS208" s="235"/>
      <c r="BT208" s="235"/>
      <c r="BU208" s="235"/>
      <c r="BV208" s="235"/>
      <c r="BW208" s="235"/>
      <c r="BX208" s="235"/>
      <c r="BY208" s="235"/>
      <c r="BZ208" s="235"/>
      <c r="CA208" s="235"/>
      <c r="CB208" s="235"/>
      <c r="CC208" s="235"/>
      <c r="CD208" s="235"/>
      <c r="CE208" s="235"/>
      <c r="CF208" s="235"/>
      <c r="CG208" s="235"/>
      <c r="CH208" s="235"/>
      <c r="CI208" s="235"/>
      <c r="CJ208" s="235"/>
      <c r="CK208" s="235"/>
      <c r="CL208" s="235"/>
      <c r="CM208" s="235"/>
      <c r="CN208" s="235"/>
      <c r="CO208" s="235"/>
      <c r="CP208" s="235"/>
      <c r="CQ208" s="235"/>
      <c r="CR208" s="235"/>
      <c r="CS208" s="235"/>
      <c r="CT208" s="235"/>
      <c r="CU208" s="235"/>
      <c r="CV208" s="235"/>
      <c r="CW208" s="235"/>
      <c r="CX208" s="235"/>
      <c r="CY208" s="235"/>
      <c r="CZ208" s="235"/>
      <c r="DA208" s="235"/>
      <c r="DB208" s="235"/>
      <c r="DC208" s="235"/>
      <c r="DD208" s="235"/>
      <c r="DE208" s="235"/>
      <c r="DF208" s="235"/>
      <c r="DG208" s="235"/>
      <c r="DH208" s="235"/>
      <c r="DI208" s="235"/>
      <c r="DJ208" s="235"/>
      <c r="DK208" s="235"/>
      <c r="DL208" s="235"/>
      <c r="DM208" s="235"/>
      <c r="DN208" s="235"/>
      <c r="DO208" s="235"/>
      <c r="DP208" s="235"/>
      <c r="DQ208" s="235"/>
      <c r="DR208" s="235"/>
      <c r="DS208" s="235"/>
      <c r="DT208" s="235"/>
      <c r="DU208" s="235"/>
      <c r="DV208" s="235"/>
      <c r="DW208" s="235"/>
      <c r="DX208" s="235"/>
      <c r="DY208" s="235"/>
      <c r="DZ208" s="235"/>
      <c r="EA208" s="235"/>
      <c r="EB208" s="235"/>
      <c r="EC208" s="235"/>
      <c r="ED208" s="235"/>
      <c r="EE208" s="235"/>
      <c r="EF208" s="235"/>
      <c r="EG208" s="235"/>
      <c r="EH208" s="235"/>
      <c r="EI208" s="235"/>
      <c r="EJ208" s="235"/>
      <c r="EK208" s="235"/>
      <c r="EL208" s="235"/>
      <c r="EM208" s="235"/>
      <c r="EN208" s="235"/>
      <c r="EO208" s="235"/>
      <c r="EP208" s="235"/>
      <c r="EQ208" s="235"/>
      <c r="ER208" s="235"/>
      <c r="ES208" s="235"/>
      <c r="ET208" s="235"/>
      <c r="EU208" s="235"/>
      <c r="EV208" s="235"/>
      <c r="EW208" s="235"/>
      <c r="EX208" s="235"/>
      <c r="EY208" s="235"/>
      <c r="EZ208" s="235"/>
      <c r="FA208" s="235"/>
      <c r="FB208" s="235"/>
      <c r="FC208" s="235"/>
      <c r="FD208" s="235"/>
      <c r="FE208" s="116"/>
      <c r="FF208" s="116"/>
      <c r="FG208" s="47"/>
      <c r="FH208" s="47"/>
      <c r="FI208" s="47"/>
      <c r="FJ208" s="47"/>
      <c r="FK208" s="47"/>
      <c r="FL208" s="47"/>
      <c r="FM208" s="47"/>
      <c r="FN208" s="47"/>
      <c r="FO208" s="47"/>
      <c r="FP208" s="47"/>
      <c r="FQ208" s="47"/>
      <c r="FR208" s="47"/>
      <c r="FS208" s="47"/>
      <c r="FT208" s="47"/>
      <c r="FU208" s="47"/>
      <c r="FV208" s="47"/>
      <c r="FW208" s="47"/>
      <c r="FX208" s="47"/>
      <c r="FY208" s="47"/>
      <c r="FZ208" s="48"/>
      <c r="GA208" s="48"/>
      <c r="GB208" s="48"/>
      <c r="GC208" s="48"/>
      <c r="GD208" s="48"/>
      <c r="GE208" s="48"/>
      <c r="GF208" s="48"/>
      <c r="GG208" s="48"/>
      <c r="GH208" s="48"/>
      <c r="GI208" s="53"/>
      <c r="GJ208" s="53"/>
      <c r="GK208" s="53"/>
      <c r="GL208" s="53"/>
      <c r="GM208" s="53"/>
      <c r="GN208" s="53"/>
      <c r="GO208" s="53"/>
      <c r="GP208" s="53"/>
      <c r="GQ208" s="53"/>
      <c r="GR208" s="53"/>
      <c r="GS208" s="53"/>
      <c r="GT208" s="53"/>
      <c r="GU208" s="53"/>
      <c r="GV208" s="53"/>
      <c r="GW208" s="53"/>
      <c r="GX208" s="53"/>
      <c r="GY208" s="53"/>
      <c r="GZ208" s="6"/>
      <c r="HA208" s="6"/>
      <c r="HB208" s="6"/>
    </row>
    <row r="209" spans="2:210" s="1" customFormat="1" x14ac:dyDescent="0.75">
      <c r="B209" s="33"/>
      <c r="C209" s="33"/>
      <c r="D209" s="261"/>
      <c r="E209" s="261"/>
      <c r="F209" s="261"/>
      <c r="G209" s="261"/>
      <c r="H209" s="261"/>
      <c r="I209" s="261"/>
      <c r="J209" s="261"/>
      <c r="K209" s="261"/>
      <c r="L209" s="261"/>
      <c r="M209" s="261"/>
      <c r="N209" s="261"/>
      <c r="O209" s="261"/>
      <c r="P209" s="261"/>
      <c r="Q209" s="261"/>
      <c r="R209" s="261"/>
      <c r="S209" s="261"/>
      <c r="T209" s="261"/>
      <c r="U209" s="235"/>
      <c r="V209" s="235"/>
      <c r="W209" s="235"/>
      <c r="X209" s="235"/>
      <c r="Y209" s="235"/>
      <c r="Z209" s="235"/>
      <c r="AA209" s="235"/>
      <c r="AB209" s="235"/>
      <c r="AC209" s="235"/>
      <c r="AD209" s="235"/>
      <c r="AE209" s="235"/>
      <c r="AF209" s="235"/>
      <c r="AG209" s="235"/>
      <c r="AH209" s="235"/>
      <c r="AI209" s="235"/>
      <c r="AJ209" s="235"/>
      <c r="AK209" s="235"/>
      <c r="AL209" s="235"/>
      <c r="AM209" s="235"/>
      <c r="AN209" s="235"/>
      <c r="AO209" s="235"/>
      <c r="AP209" s="235"/>
      <c r="AQ209" s="235"/>
      <c r="AR209" s="235"/>
      <c r="AS209" s="235"/>
      <c r="AT209" s="235"/>
      <c r="AU209" s="235"/>
      <c r="AV209" s="235"/>
      <c r="AW209" s="235"/>
      <c r="AX209" s="235"/>
      <c r="AY209" s="235"/>
      <c r="AZ209" s="235"/>
      <c r="BA209" s="235"/>
      <c r="BB209" s="235"/>
      <c r="BC209" s="235"/>
      <c r="BD209" s="235"/>
      <c r="BE209" s="235"/>
      <c r="BF209" s="235"/>
      <c r="BG209" s="235"/>
      <c r="BH209" s="235"/>
      <c r="BI209" s="235"/>
      <c r="BJ209" s="235"/>
      <c r="BK209" s="235"/>
      <c r="BL209" s="235"/>
      <c r="BM209" s="235"/>
      <c r="BN209" s="235"/>
      <c r="BO209" s="235"/>
      <c r="BP209" s="235"/>
      <c r="BQ209" s="235"/>
      <c r="BR209" s="235"/>
      <c r="BS209" s="235"/>
      <c r="BT209" s="235"/>
      <c r="BU209" s="235"/>
      <c r="BV209" s="235"/>
      <c r="BW209" s="235"/>
      <c r="BX209" s="235"/>
      <c r="BY209" s="235"/>
      <c r="BZ209" s="235"/>
      <c r="CA209" s="235"/>
      <c r="CB209" s="235"/>
      <c r="CC209" s="235"/>
      <c r="CD209" s="235"/>
      <c r="CE209" s="235"/>
      <c r="CF209" s="235"/>
      <c r="CG209" s="235"/>
      <c r="CH209" s="235"/>
      <c r="CI209" s="235"/>
      <c r="CJ209" s="235"/>
      <c r="CK209" s="235"/>
      <c r="CL209" s="235"/>
      <c r="CM209" s="235"/>
      <c r="CN209" s="235"/>
      <c r="CO209" s="235"/>
      <c r="CP209" s="235"/>
      <c r="CQ209" s="235"/>
      <c r="CR209" s="235"/>
      <c r="CS209" s="235"/>
      <c r="CT209" s="235"/>
      <c r="CU209" s="235"/>
      <c r="CV209" s="235"/>
      <c r="CW209" s="235"/>
      <c r="CX209" s="235"/>
      <c r="CY209" s="235"/>
      <c r="CZ209" s="235"/>
      <c r="DA209" s="235"/>
      <c r="DB209" s="235"/>
      <c r="DC209" s="235"/>
      <c r="DD209" s="235"/>
      <c r="DE209" s="235"/>
      <c r="DF209" s="235"/>
      <c r="DG209" s="235"/>
      <c r="DH209" s="235"/>
      <c r="DI209" s="235"/>
      <c r="DJ209" s="235"/>
      <c r="DK209" s="235"/>
      <c r="DL209" s="235"/>
      <c r="DM209" s="235"/>
      <c r="DN209" s="235"/>
      <c r="DO209" s="235"/>
      <c r="DP209" s="235"/>
      <c r="DQ209" s="235"/>
      <c r="DR209" s="235"/>
      <c r="DS209" s="235"/>
      <c r="DT209" s="235"/>
      <c r="DU209" s="235"/>
      <c r="DV209" s="235"/>
      <c r="DW209" s="235"/>
      <c r="DX209" s="235"/>
      <c r="DY209" s="235"/>
      <c r="DZ209" s="235"/>
      <c r="EA209" s="235"/>
      <c r="EB209" s="235"/>
      <c r="EC209" s="235"/>
      <c r="ED209" s="235"/>
      <c r="EE209" s="235"/>
      <c r="EF209" s="235"/>
      <c r="EG209" s="235"/>
      <c r="EH209" s="235"/>
      <c r="EI209" s="235"/>
      <c r="EJ209" s="235"/>
      <c r="EK209" s="235"/>
      <c r="EL209" s="235"/>
      <c r="EM209" s="235"/>
      <c r="EN209" s="235"/>
      <c r="EO209" s="235"/>
      <c r="EP209" s="235"/>
      <c r="EQ209" s="235"/>
      <c r="ER209" s="235"/>
      <c r="ES209" s="235"/>
      <c r="ET209" s="235"/>
      <c r="EU209" s="235"/>
      <c r="EV209" s="235"/>
      <c r="EW209" s="235"/>
      <c r="EX209" s="235"/>
      <c r="EY209" s="235"/>
      <c r="EZ209" s="235"/>
      <c r="FA209" s="235"/>
      <c r="FB209" s="235"/>
      <c r="FC209" s="235"/>
      <c r="FD209" s="235"/>
      <c r="FE209" s="116"/>
      <c r="FF209" s="116"/>
      <c r="FG209" s="47"/>
      <c r="FH209" s="47"/>
      <c r="FI209" s="47"/>
      <c r="FJ209" s="47"/>
      <c r="FK209" s="47"/>
      <c r="FL209" s="47"/>
      <c r="FM209" s="47"/>
      <c r="FN209" s="47"/>
      <c r="FO209" s="47"/>
      <c r="FP209" s="47"/>
      <c r="FQ209" s="47"/>
      <c r="FR209" s="47"/>
      <c r="FS209" s="47"/>
      <c r="FT209" s="47"/>
      <c r="FU209" s="47"/>
      <c r="FV209" s="47"/>
      <c r="FW209" s="47"/>
      <c r="FX209" s="47"/>
      <c r="FY209" s="47"/>
      <c r="FZ209" s="48"/>
      <c r="GA209" s="48"/>
      <c r="GB209" s="48"/>
      <c r="GC209" s="48"/>
      <c r="GD209" s="48"/>
      <c r="GE209" s="48"/>
      <c r="GF209" s="48"/>
      <c r="GG209" s="48"/>
      <c r="GH209" s="48"/>
      <c r="GI209" s="53"/>
      <c r="GJ209" s="53"/>
      <c r="GK209" s="53"/>
      <c r="GL209" s="53"/>
      <c r="GM209" s="53"/>
      <c r="GN209" s="53"/>
      <c r="GO209" s="53"/>
      <c r="GP209" s="53"/>
      <c r="GQ209" s="53"/>
      <c r="GR209" s="53"/>
      <c r="GS209" s="53"/>
      <c r="GT209" s="53"/>
      <c r="GU209" s="53"/>
      <c r="GV209" s="53"/>
      <c r="GW209" s="53"/>
      <c r="GX209" s="53"/>
      <c r="GY209" s="53"/>
      <c r="GZ209" s="6"/>
      <c r="HA209" s="6"/>
      <c r="HB209" s="6"/>
    </row>
    <row r="210" spans="2:210" s="1" customFormat="1" x14ac:dyDescent="0.75">
      <c r="B210" s="33"/>
      <c r="C210" s="33"/>
      <c r="D210" s="261"/>
      <c r="E210" s="261"/>
      <c r="F210" s="261"/>
      <c r="G210" s="261"/>
      <c r="H210" s="261"/>
      <c r="I210" s="261"/>
      <c r="J210" s="261"/>
      <c r="K210" s="261"/>
      <c r="L210" s="261"/>
      <c r="M210" s="261"/>
      <c r="N210" s="261"/>
      <c r="O210" s="261"/>
      <c r="P210" s="261"/>
      <c r="Q210" s="261"/>
      <c r="R210" s="261"/>
      <c r="S210" s="261"/>
      <c r="T210" s="261"/>
      <c r="U210" s="235"/>
      <c r="V210" s="235"/>
      <c r="W210" s="235"/>
      <c r="X210" s="235"/>
      <c r="Y210" s="235"/>
      <c r="Z210" s="235"/>
      <c r="AA210" s="235"/>
      <c r="AB210" s="235"/>
      <c r="AC210" s="235"/>
      <c r="AD210" s="235"/>
      <c r="AE210" s="235"/>
      <c r="AF210" s="235"/>
      <c r="AG210" s="235"/>
      <c r="AH210" s="235"/>
      <c r="AI210" s="235"/>
      <c r="AJ210" s="235"/>
      <c r="AK210" s="235"/>
      <c r="AL210" s="235"/>
      <c r="AM210" s="235"/>
      <c r="AN210" s="235"/>
      <c r="AO210" s="235"/>
      <c r="AP210" s="235"/>
      <c r="AQ210" s="235"/>
      <c r="AR210" s="235"/>
      <c r="AS210" s="235"/>
      <c r="AT210" s="235"/>
      <c r="AU210" s="235"/>
      <c r="AV210" s="235"/>
      <c r="AW210" s="235"/>
      <c r="AX210" s="235"/>
      <c r="AY210" s="235"/>
      <c r="AZ210" s="235"/>
      <c r="BA210" s="235"/>
      <c r="BB210" s="235"/>
      <c r="BC210" s="235"/>
      <c r="BD210" s="235"/>
      <c r="BE210" s="235"/>
      <c r="BF210" s="235"/>
      <c r="BG210" s="235"/>
      <c r="BH210" s="235"/>
      <c r="BI210" s="235"/>
      <c r="BJ210" s="235"/>
      <c r="BK210" s="235"/>
      <c r="BL210" s="235"/>
      <c r="BM210" s="235"/>
      <c r="BN210" s="235"/>
      <c r="BO210" s="235"/>
      <c r="BP210" s="235"/>
      <c r="BQ210" s="235"/>
      <c r="BR210" s="235"/>
      <c r="BS210" s="235"/>
      <c r="BT210" s="235"/>
      <c r="BU210" s="235"/>
      <c r="BV210" s="235"/>
      <c r="BW210" s="235"/>
      <c r="BX210" s="235"/>
      <c r="BY210" s="235"/>
      <c r="BZ210" s="235"/>
      <c r="CA210" s="235"/>
      <c r="CB210" s="235"/>
      <c r="CC210" s="235"/>
      <c r="CD210" s="235"/>
      <c r="CE210" s="235"/>
      <c r="CF210" s="235"/>
      <c r="CG210" s="235"/>
      <c r="CH210" s="235"/>
      <c r="CI210" s="235"/>
      <c r="CJ210" s="235"/>
      <c r="CK210" s="235"/>
      <c r="CL210" s="235"/>
      <c r="CM210" s="235"/>
      <c r="CN210" s="235"/>
      <c r="CO210" s="235"/>
      <c r="CP210" s="235"/>
      <c r="CQ210" s="235"/>
      <c r="CR210" s="235"/>
      <c r="CS210" s="235"/>
      <c r="CT210" s="235"/>
      <c r="CU210" s="235"/>
      <c r="CV210" s="235"/>
      <c r="CW210" s="235"/>
      <c r="CX210" s="235"/>
      <c r="CY210" s="235"/>
      <c r="CZ210" s="235"/>
      <c r="DA210" s="235"/>
      <c r="DB210" s="235"/>
      <c r="DC210" s="235"/>
      <c r="DD210" s="235"/>
      <c r="DE210" s="235"/>
      <c r="DF210" s="235"/>
      <c r="DG210" s="235"/>
      <c r="DH210" s="235"/>
      <c r="DI210" s="235"/>
      <c r="DJ210" s="235"/>
      <c r="DK210" s="235"/>
      <c r="DL210" s="235"/>
      <c r="DM210" s="235"/>
      <c r="DN210" s="235"/>
      <c r="DO210" s="235"/>
      <c r="DP210" s="235"/>
      <c r="DQ210" s="235"/>
      <c r="DR210" s="235"/>
      <c r="DS210" s="235"/>
      <c r="DT210" s="235"/>
      <c r="DU210" s="235"/>
      <c r="DV210" s="235"/>
      <c r="DW210" s="235"/>
      <c r="DX210" s="235"/>
      <c r="DY210" s="235"/>
      <c r="DZ210" s="235"/>
      <c r="EA210" s="235"/>
      <c r="EB210" s="235"/>
      <c r="EC210" s="235"/>
      <c r="ED210" s="235"/>
      <c r="EE210" s="235"/>
      <c r="EF210" s="235"/>
      <c r="EG210" s="235"/>
      <c r="EH210" s="235"/>
      <c r="EI210" s="235"/>
      <c r="EJ210" s="235"/>
      <c r="EK210" s="235"/>
      <c r="EL210" s="235"/>
      <c r="EM210" s="235"/>
      <c r="EN210" s="235"/>
      <c r="EO210" s="235"/>
      <c r="EP210" s="235"/>
      <c r="EQ210" s="235"/>
      <c r="ER210" s="235"/>
      <c r="ES210" s="235"/>
      <c r="ET210" s="235"/>
      <c r="EU210" s="235"/>
      <c r="EV210" s="235"/>
      <c r="EW210" s="235"/>
      <c r="EX210" s="235"/>
      <c r="EY210" s="235"/>
      <c r="EZ210" s="235"/>
      <c r="FA210" s="235"/>
      <c r="FB210" s="235"/>
      <c r="FC210" s="235"/>
      <c r="FD210" s="235"/>
      <c r="FE210" s="116"/>
      <c r="FF210" s="116"/>
      <c r="FG210" s="47"/>
      <c r="FH210" s="47"/>
      <c r="FI210" s="47"/>
      <c r="FJ210" s="47"/>
      <c r="FK210" s="47"/>
      <c r="FL210" s="47"/>
      <c r="FM210" s="47"/>
      <c r="FN210" s="47"/>
      <c r="FO210" s="47"/>
      <c r="FP210" s="47"/>
      <c r="FQ210" s="47"/>
      <c r="FR210" s="47"/>
      <c r="FS210" s="47"/>
      <c r="FT210" s="47"/>
      <c r="FU210" s="47"/>
      <c r="FV210" s="47"/>
      <c r="FW210" s="47"/>
      <c r="FX210" s="47"/>
      <c r="FY210" s="47"/>
      <c r="FZ210" s="48"/>
      <c r="GA210" s="48"/>
      <c r="GB210" s="48"/>
      <c r="GC210" s="48"/>
      <c r="GD210" s="48"/>
      <c r="GE210" s="48"/>
      <c r="GF210" s="48"/>
      <c r="GG210" s="48"/>
      <c r="GH210" s="48"/>
      <c r="GI210" s="53"/>
      <c r="GJ210" s="53"/>
      <c r="GK210" s="53"/>
      <c r="GL210" s="53"/>
      <c r="GM210" s="53"/>
      <c r="GN210" s="53"/>
      <c r="GO210" s="53"/>
      <c r="GP210" s="53"/>
      <c r="GQ210" s="53"/>
      <c r="GR210" s="53"/>
      <c r="GS210" s="53"/>
      <c r="GT210" s="53"/>
      <c r="GU210" s="53"/>
      <c r="GV210" s="53"/>
      <c r="GW210" s="53"/>
      <c r="GX210" s="53"/>
      <c r="GY210" s="53"/>
      <c r="GZ210" s="6"/>
      <c r="HA210" s="6"/>
      <c r="HB210" s="6"/>
    </row>
    <row r="211" spans="2:210" s="1" customFormat="1" x14ac:dyDescent="0.75">
      <c r="B211" s="33"/>
      <c r="C211" s="33"/>
      <c r="D211" s="261"/>
      <c r="E211" s="261"/>
      <c r="F211" s="261"/>
      <c r="G211" s="261"/>
      <c r="H211" s="261"/>
      <c r="I211" s="261"/>
      <c r="J211" s="261"/>
      <c r="K211" s="261"/>
      <c r="L211" s="261"/>
      <c r="M211" s="261"/>
      <c r="N211" s="261"/>
      <c r="O211" s="261"/>
      <c r="P211" s="261"/>
      <c r="Q211" s="261"/>
      <c r="R211" s="261"/>
      <c r="S211" s="261"/>
      <c r="T211" s="261"/>
      <c r="U211" s="235"/>
      <c r="V211" s="235"/>
      <c r="W211" s="235"/>
      <c r="X211" s="235"/>
      <c r="Y211" s="235"/>
      <c r="Z211" s="235"/>
      <c r="AA211" s="235"/>
      <c r="AB211" s="235"/>
      <c r="AC211" s="235"/>
      <c r="AD211" s="235"/>
      <c r="AE211" s="235"/>
      <c r="AF211" s="235"/>
      <c r="AG211" s="235"/>
      <c r="AH211" s="235"/>
      <c r="AI211" s="235"/>
      <c r="AJ211" s="235"/>
      <c r="AK211" s="235"/>
      <c r="AL211" s="235"/>
      <c r="AM211" s="235"/>
      <c r="AN211" s="235"/>
      <c r="AO211" s="235"/>
      <c r="AP211" s="235"/>
      <c r="AQ211" s="235"/>
      <c r="AR211" s="235"/>
      <c r="AS211" s="235"/>
      <c r="AT211" s="235"/>
      <c r="AU211" s="235"/>
      <c r="AV211" s="235"/>
      <c r="AW211" s="235"/>
      <c r="AX211" s="235"/>
      <c r="AY211" s="235"/>
      <c r="AZ211" s="235"/>
      <c r="BA211" s="235"/>
      <c r="BB211" s="235"/>
      <c r="BC211" s="235"/>
      <c r="BD211" s="235"/>
      <c r="BE211" s="235"/>
      <c r="BF211" s="235"/>
      <c r="BG211" s="235"/>
      <c r="BH211" s="235"/>
      <c r="BI211" s="235"/>
      <c r="BJ211" s="235"/>
      <c r="BK211" s="235"/>
      <c r="BL211" s="235"/>
      <c r="BM211" s="235"/>
      <c r="BN211" s="235"/>
      <c r="BO211" s="235"/>
      <c r="BP211" s="235"/>
      <c r="BQ211" s="235"/>
      <c r="BR211" s="235"/>
      <c r="BS211" s="235"/>
      <c r="BT211" s="235"/>
      <c r="BU211" s="235"/>
      <c r="BV211" s="235"/>
      <c r="BW211" s="235"/>
      <c r="BX211" s="235"/>
      <c r="BY211" s="235"/>
      <c r="BZ211" s="235"/>
      <c r="CA211" s="235"/>
      <c r="CB211" s="235"/>
      <c r="CC211" s="235"/>
      <c r="CD211" s="235"/>
      <c r="CE211" s="235"/>
      <c r="CF211" s="235"/>
      <c r="CG211" s="235"/>
      <c r="CH211" s="235"/>
      <c r="CI211" s="235"/>
      <c r="CJ211" s="235"/>
      <c r="CK211" s="235"/>
      <c r="CL211" s="235"/>
      <c r="CM211" s="235"/>
      <c r="CN211" s="235"/>
      <c r="CO211" s="235"/>
      <c r="CP211" s="235"/>
      <c r="CQ211" s="235"/>
      <c r="CR211" s="235"/>
      <c r="CS211" s="235"/>
      <c r="CT211" s="235"/>
      <c r="CU211" s="235"/>
      <c r="CV211" s="235"/>
      <c r="CW211" s="235"/>
      <c r="CX211" s="235"/>
      <c r="CY211" s="235"/>
      <c r="CZ211" s="235"/>
      <c r="DA211" s="235"/>
      <c r="DB211" s="235"/>
      <c r="DC211" s="235"/>
      <c r="DD211" s="235"/>
      <c r="DE211" s="235"/>
      <c r="DF211" s="235"/>
      <c r="DG211" s="235"/>
      <c r="DH211" s="235"/>
      <c r="DI211" s="235"/>
      <c r="DJ211" s="235"/>
      <c r="DK211" s="235"/>
      <c r="DL211" s="235"/>
      <c r="DM211" s="235"/>
      <c r="DN211" s="235"/>
      <c r="DO211" s="235"/>
      <c r="DP211" s="235"/>
      <c r="DQ211" s="235"/>
      <c r="DR211" s="235"/>
      <c r="DS211" s="235"/>
      <c r="DT211" s="235"/>
      <c r="DU211" s="235"/>
      <c r="DV211" s="235"/>
      <c r="DW211" s="235"/>
      <c r="DX211" s="235"/>
      <c r="DY211" s="235"/>
      <c r="DZ211" s="235"/>
      <c r="EA211" s="235"/>
      <c r="EB211" s="235"/>
      <c r="EC211" s="235"/>
      <c r="ED211" s="235"/>
      <c r="EE211" s="235"/>
      <c r="EF211" s="235"/>
      <c r="EG211" s="235"/>
      <c r="EH211" s="235"/>
      <c r="EI211" s="235"/>
      <c r="EJ211" s="235"/>
      <c r="EK211" s="235"/>
      <c r="EL211" s="235"/>
      <c r="EM211" s="235"/>
      <c r="EN211" s="235"/>
      <c r="EO211" s="235"/>
      <c r="EP211" s="235"/>
      <c r="EQ211" s="235"/>
      <c r="ER211" s="235"/>
      <c r="ES211" s="235"/>
      <c r="ET211" s="235"/>
      <c r="EU211" s="235"/>
      <c r="EV211" s="235"/>
      <c r="EW211" s="235"/>
      <c r="EX211" s="235"/>
      <c r="EY211" s="235"/>
      <c r="EZ211" s="235"/>
      <c r="FA211" s="235"/>
      <c r="FB211" s="235"/>
      <c r="FC211" s="235"/>
      <c r="FD211" s="235"/>
      <c r="FE211" s="116"/>
      <c r="FF211" s="116"/>
      <c r="FG211" s="47"/>
      <c r="FH211" s="47"/>
      <c r="FI211" s="47"/>
      <c r="FJ211" s="47"/>
      <c r="FK211" s="47"/>
      <c r="FL211" s="47"/>
      <c r="FM211" s="47"/>
      <c r="FN211" s="47"/>
      <c r="FO211" s="47"/>
      <c r="FP211" s="47"/>
      <c r="FQ211" s="47"/>
      <c r="FR211" s="47"/>
      <c r="FS211" s="47"/>
      <c r="FT211" s="47"/>
      <c r="FU211" s="47"/>
      <c r="FV211" s="47"/>
      <c r="FW211" s="47"/>
      <c r="FX211" s="47"/>
      <c r="FY211" s="47"/>
      <c r="FZ211" s="48"/>
      <c r="GA211" s="48"/>
      <c r="GB211" s="48"/>
      <c r="GC211" s="48"/>
      <c r="GD211" s="48"/>
      <c r="GE211" s="48"/>
      <c r="GF211" s="48"/>
      <c r="GG211" s="48"/>
      <c r="GH211" s="48"/>
      <c r="GI211" s="53"/>
      <c r="GJ211" s="53"/>
      <c r="GK211" s="53"/>
      <c r="GL211" s="53"/>
      <c r="GM211" s="53"/>
      <c r="GN211" s="53"/>
      <c r="GO211" s="53"/>
      <c r="GP211" s="53"/>
      <c r="GQ211" s="53"/>
      <c r="GR211" s="53"/>
      <c r="GS211" s="53"/>
      <c r="GT211" s="53"/>
      <c r="GU211" s="53"/>
      <c r="GV211" s="53"/>
      <c r="GW211" s="53"/>
      <c r="GX211" s="53"/>
      <c r="GY211" s="53"/>
      <c r="GZ211" s="6"/>
      <c r="HA211" s="6"/>
      <c r="HB211" s="6"/>
    </row>
    <row r="212" spans="2:210" s="1" customFormat="1" x14ac:dyDescent="0.75">
      <c r="B212" s="33"/>
      <c r="C212" s="33"/>
      <c r="D212" s="261"/>
      <c r="E212" s="261"/>
      <c r="F212" s="261"/>
      <c r="G212" s="261"/>
      <c r="H212" s="261"/>
      <c r="I212" s="261"/>
      <c r="J212" s="261"/>
      <c r="K212" s="261"/>
      <c r="L212" s="261"/>
      <c r="M212" s="261"/>
      <c r="N212" s="261"/>
      <c r="O212" s="261"/>
      <c r="P212" s="261"/>
      <c r="Q212" s="261"/>
      <c r="R212" s="261"/>
      <c r="S212" s="261"/>
      <c r="T212" s="261"/>
      <c r="U212" s="235"/>
      <c r="V212" s="235"/>
      <c r="W212" s="235"/>
      <c r="X212" s="235"/>
      <c r="Y212" s="235"/>
      <c r="Z212" s="235"/>
      <c r="AA212" s="235"/>
      <c r="AB212" s="235"/>
      <c r="AC212" s="235"/>
      <c r="AD212" s="235"/>
      <c r="AE212" s="235"/>
      <c r="AF212" s="235"/>
      <c r="AG212" s="235"/>
      <c r="AH212" s="235"/>
      <c r="AI212" s="235"/>
      <c r="AJ212" s="235"/>
      <c r="AK212" s="235"/>
      <c r="AL212" s="235"/>
      <c r="AM212" s="235"/>
      <c r="AN212" s="235"/>
      <c r="AO212" s="235"/>
      <c r="AP212" s="235"/>
      <c r="AQ212" s="235"/>
      <c r="AR212" s="235"/>
      <c r="AS212" s="235"/>
      <c r="AT212" s="235"/>
      <c r="AU212" s="235"/>
      <c r="AV212" s="235"/>
      <c r="AW212" s="235"/>
      <c r="AX212" s="235"/>
      <c r="AY212" s="235"/>
      <c r="AZ212" s="235"/>
      <c r="BA212" s="235"/>
      <c r="BB212" s="235"/>
      <c r="BC212" s="235"/>
      <c r="BD212" s="235"/>
      <c r="BE212" s="235"/>
      <c r="BF212" s="235"/>
      <c r="BG212" s="235"/>
      <c r="BH212" s="235"/>
      <c r="BI212" s="235"/>
      <c r="BJ212" s="235"/>
      <c r="BK212" s="235"/>
      <c r="BL212" s="235"/>
      <c r="BM212" s="235"/>
      <c r="BN212" s="235"/>
      <c r="BO212" s="235"/>
      <c r="BP212" s="235"/>
      <c r="BQ212" s="235"/>
      <c r="BR212" s="235"/>
      <c r="BS212" s="235"/>
      <c r="BT212" s="235"/>
      <c r="BU212" s="235"/>
      <c r="BV212" s="235"/>
      <c r="BW212" s="235"/>
      <c r="BX212" s="235"/>
      <c r="BY212" s="235"/>
      <c r="BZ212" s="235"/>
      <c r="CA212" s="235"/>
      <c r="CB212" s="235"/>
      <c r="CC212" s="235"/>
      <c r="CD212" s="235"/>
      <c r="CE212" s="235"/>
      <c r="CF212" s="235"/>
      <c r="CG212" s="235"/>
      <c r="CH212" s="235"/>
      <c r="CI212" s="235"/>
      <c r="CJ212" s="235"/>
      <c r="CK212" s="235"/>
      <c r="CL212" s="235"/>
      <c r="CM212" s="235"/>
      <c r="CN212" s="235"/>
      <c r="CO212" s="235"/>
      <c r="CP212" s="235"/>
      <c r="CQ212" s="235"/>
      <c r="CR212" s="235"/>
      <c r="CS212" s="235"/>
      <c r="CT212" s="235"/>
      <c r="CU212" s="235"/>
      <c r="CV212" s="235"/>
      <c r="CW212" s="235"/>
      <c r="CX212" s="235"/>
      <c r="CY212" s="235"/>
      <c r="CZ212" s="235"/>
      <c r="DA212" s="235"/>
      <c r="DB212" s="235"/>
      <c r="DC212" s="235"/>
      <c r="DD212" s="235"/>
      <c r="DE212" s="235"/>
      <c r="DF212" s="235"/>
      <c r="DG212" s="235"/>
      <c r="DH212" s="235"/>
      <c r="DI212" s="235"/>
      <c r="DJ212" s="235"/>
      <c r="DK212" s="235"/>
      <c r="DL212" s="235"/>
      <c r="DM212" s="235"/>
      <c r="DN212" s="235"/>
      <c r="DO212" s="235"/>
      <c r="DP212" s="235"/>
      <c r="DQ212" s="235"/>
      <c r="DR212" s="235"/>
      <c r="DS212" s="235"/>
      <c r="DT212" s="235"/>
      <c r="DU212" s="235"/>
      <c r="DV212" s="235"/>
      <c r="DW212" s="235"/>
      <c r="DX212" s="235"/>
      <c r="DY212" s="235"/>
      <c r="DZ212" s="235"/>
      <c r="EA212" s="235"/>
      <c r="EB212" s="235"/>
      <c r="EC212" s="235"/>
      <c r="ED212" s="235"/>
      <c r="EE212" s="235"/>
      <c r="EF212" s="235"/>
      <c r="EG212" s="235"/>
      <c r="EH212" s="235"/>
      <c r="EI212" s="235"/>
      <c r="EJ212" s="235"/>
      <c r="EK212" s="235"/>
      <c r="EL212" s="235"/>
      <c r="EM212" s="235"/>
      <c r="EN212" s="235"/>
      <c r="EO212" s="235"/>
      <c r="EP212" s="235"/>
      <c r="EQ212" s="235"/>
      <c r="ER212" s="235"/>
      <c r="ES212" s="235"/>
      <c r="ET212" s="235"/>
      <c r="EU212" s="235"/>
      <c r="EV212" s="235"/>
      <c r="EW212" s="235"/>
      <c r="EX212" s="235"/>
      <c r="EY212" s="235"/>
      <c r="EZ212" s="235"/>
      <c r="FA212" s="235"/>
      <c r="FB212" s="235"/>
      <c r="FC212" s="235"/>
      <c r="FD212" s="235"/>
      <c r="FE212" s="116"/>
      <c r="FF212" s="116"/>
      <c r="FG212" s="47"/>
      <c r="FH212" s="47"/>
      <c r="FI212" s="47"/>
      <c r="FJ212" s="47"/>
      <c r="FK212" s="47"/>
      <c r="FL212" s="47"/>
      <c r="FM212" s="47"/>
      <c r="FN212" s="47"/>
      <c r="FO212" s="47"/>
      <c r="FP212" s="47"/>
      <c r="FQ212" s="47"/>
      <c r="FR212" s="47"/>
      <c r="FS212" s="47"/>
      <c r="FT212" s="47"/>
      <c r="FU212" s="47"/>
      <c r="FV212" s="47"/>
      <c r="FW212" s="47"/>
      <c r="FX212" s="47"/>
      <c r="FY212" s="47"/>
      <c r="FZ212" s="48"/>
      <c r="GA212" s="48"/>
      <c r="GB212" s="48"/>
      <c r="GC212" s="48"/>
      <c r="GD212" s="48"/>
      <c r="GE212" s="48"/>
      <c r="GF212" s="48"/>
      <c r="GG212" s="48"/>
      <c r="GH212" s="48"/>
      <c r="GI212" s="53"/>
      <c r="GJ212" s="53"/>
      <c r="GK212" s="53"/>
      <c r="GL212" s="53"/>
      <c r="GM212" s="53"/>
      <c r="GN212" s="53"/>
      <c r="GO212" s="53"/>
      <c r="GP212" s="53"/>
      <c r="GQ212" s="53"/>
      <c r="GR212" s="53"/>
      <c r="GS212" s="53"/>
      <c r="GT212" s="53"/>
      <c r="GU212" s="53"/>
      <c r="GV212" s="53"/>
      <c r="GW212" s="53"/>
      <c r="GX212" s="53"/>
      <c r="GY212" s="53"/>
      <c r="GZ212" s="6"/>
      <c r="HA212" s="6"/>
      <c r="HB212" s="6"/>
    </row>
    <row r="213" spans="2:210" s="1" customFormat="1" x14ac:dyDescent="0.75">
      <c r="B213" s="33"/>
      <c r="C213" s="33"/>
      <c r="D213" s="261"/>
      <c r="E213" s="261"/>
      <c r="F213" s="261"/>
      <c r="G213" s="261"/>
      <c r="H213" s="261"/>
      <c r="I213" s="261"/>
      <c r="J213" s="261"/>
      <c r="K213" s="261"/>
      <c r="L213" s="261"/>
      <c r="M213" s="261"/>
      <c r="N213" s="261"/>
      <c r="O213" s="261"/>
      <c r="P213" s="261"/>
      <c r="Q213" s="261"/>
      <c r="R213" s="261"/>
      <c r="S213" s="261"/>
      <c r="T213" s="261"/>
      <c r="U213" s="235"/>
      <c r="V213" s="235"/>
      <c r="W213" s="235"/>
      <c r="X213" s="235"/>
      <c r="Y213" s="235"/>
      <c r="Z213" s="235"/>
      <c r="AA213" s="235"/>
      <c r="AB213" s="235"/>
      <c r="AC213" s="235"/>
      <c r="AD213" s="235"/>
      <c r="AE213" s="235"/>
      <c r="AF213" s="235"/>
      <c r="AG213" s="235"/>
      <c r="AH213" s="235"/>
      <c r="AI213" s="235"/>
      <c r="AJ213" s="235"/>
      <c r="AK213" s="235"/>
      <c r="AL213" s="235"/>
      <c r="AM213" s="235"/>
      <c r="AN213" s="235"/>
      <c r="AO213" s="235"/>
      <c r="AP213" s="235"/>
      <c r="AQ213" s="235"/>
      <c r="AR213" s="235"/>
      <c r="AS213" s="235"/>
      <c r="AT213" s="235"/>
      <c r="AU213" s="235"/>
      <c r="AV213" s="235"/>
      <c r="AW213" s="235"/>
      <c r="AX213" s="235"/>
      <c r="AY213" s="235"/>
      <c r="AZ213" s="235"/>
      <c r="BA213" s="235"/>
      <c r="BB213" s="235"/>
      <c r="BC213" s="235"/>
      <c r="BD213" s="235"/>
      <c r="BE213" s="235"/>
      <c r="BF213" s="235"/>
      <c r="BG213" s="235"/>
      <c r="BH213" s="235"/>
      <c r="BI213" s="235"/>
      <c r="BJ213" s="235"/>
      <c r="BK213" s="235"/>
      <c r="BL213" s="235"/>
      <c r="BM213" s="235"/>
      <c r="BN213" s="235"/>
      <c r="BO213" s="235"/>
      <c r="BP213" s="235"/>
      <c r="BQ213" s="235"/>
      <c r="BR213" s="235"/>
      <c r="BS213" s="235"/>
      <c r="BT213" s="235"/>
      <c r="BU213" s="235"/>
      <c r="BV213" s="235"/>
      <c r="BW213" s="235"/>
      <c r="BX213" s="235"/>
      <c r="BY213" s="235"/>
      <c r="BZ213" s="235"/>
      <c r="CA213" s="235"/>
      <c r="CB213" s="235"/>
      <c r="CC213" s="235"/>
      <c r="CD213" s="235"/>
      <c r="CE213" s="235"/>
      <c r="CF213" s="235"/>
      <c r="CG213" s="235"/>
      <c r="CH213" s="235"/>
      <c r="CI213" s="235"/>
      <c r="CJ213" s="235"/>
      <c r="CK213" s="235"/>
      <c r="CL213" s="235"/>
      <c r="CM213" s="235"/>
      <c r="CN213" s="235"/>
      <c r="CO213" s="235"/>
      <c r="CP213" s="235"/>
      <c r="CQ213" s="235"/>
      <c r="CR213" s="235"/>
      <c r="CS213" s="235"/>
      <c r="CT213" s="235"/>
      <c r="CU213" s="235"/>
      <c r="CV213" s="235"/>
      <c r="CW213" s="235"/>
      <c r="CX213" s="235"/>
      <c r="CY213" s="235"/>
      <c r="CZ213" s="235"/>
      <c r="DA213" s="235"/>
      <c r="DB213" s="235"/>
      <c r="DC213" s="235"/>
      <c r="DD213" s="235"/>
      <c r="DE213" s="235"/>
      <c r="DF213" s="235"/>
      <c r="DG213" s="235"/>
      <c r="DH213" s="235"/>
      <c r="DI213" s="235"/>
      <c r="DJ213" s="235"/>
      <c r="DK213" s="235"/>
      <c r="DL213" s="235"/>
      <c r="DM213" s="235"/>
      <c r="DN213" s="235"/>
      <c r="DO213" s="235"/>
      <c r="DP213" s="235"/>
      <c r="DQ213" s="235"/>
      <c r="DR213" s="235"/>
      <c r="DS213" s="235"/>
      <c r="DT213" s="235"/>
      <c r="DU213" s="235"/>
      <c r="DV213" s="235"/>
      <c r="DW213" s="235"/>
      <c r="DX213" s="235"/>
      <c r="DY213" s="235"/>
      <c r="DZ213" s="235"/>
      <c r="EA213" s="235"/>
      <c r="EB213" s="235"/>
      <c r="EC213" s="235"/>
      <c r="ED213" s="235"/>
      <c r="EE213" s="235"/>
      <c r="EF213" s="235"/>
      <c r="EG213" s="235"/>
      <c r="EH213" s="235"/>
      <c r="EI213" s="235"/>
      <c r="EJ213" s="235"/>
      <c r="EK213" s="235"/>
      <c r="EL213" s="235"/>
      <c r="EM213" s="235"/>
      <c r="EN213" s="235"/>
      <c r="EO213" s="235"/>
      <c r="EP213" s="235"/>
      <c r="EQ213" s="235"/>
      <c r="ER213" s="235"/>
      <c r="ES213" s="235"/>
      <c r="ET213" s="235"/>
      <c r="EU213" s="235"/>
      <c r="EV213" s="235"/>
      <c r="EW213" s="235"/>
      <c r="EX213" s="235"/>
      <c r="EY213" s="235"/>
      <c r="EZ213" s="235"/>
      <c r="FA213" s="235"/>
      <c r="FB213" s="235"/>
      <c r="FC213" s="235"/>
      <c r="FD213" s="235"/>
      <c r="FE213" s="116"/>
      <c r="FF213" s="116"/>
      <c r="FG213" s="47"/>
      <c r="FH213" s="47"/>
      <c r="FI213" s="47"/>
      <c r="FJ213" s="47"/>
      <c r="FK213" s="47"/>
      <c r="FL213" s="47"/>
      <c r="FM213" s="47"/>
      <c r="FN213" s="47"/>
      <c r="FO213" s="47"/>
      <c r="FP213" s="47"/>
      <c r="FQ213" s="47"/>
      <c r="FR213" s="47"/>
      <c r="FS213" s="47"/>
      <c r="FT213" s="47"/>
      <c r="FU213" s="47"/>
      <c r="FV213" s="47"/>
      <c r="FW213" s="47"/>
      <c r="FX213" s="47"/>
      <c r="FY213" s="47"/>
      <c r="FZ213" s="48"/>
      <c r="GA213" s="48"/>
      <c r="GB213" s="48"/>
      <c r="GC213" s="48"/>
      <c r="GD213" s="48"/>
      <c r="GE213" s="48"/>
      <c r="GF213" s="48"/>
      <c r="GG213" s="48"/>
      <c r="GH213" s="48"/>
      <c r="GI213" s="53"/>
      <c r="GJ213" s="53"/>
      <c r="GK213" s="53"/>
      <c r="GL213" s="53"/>
      <c r="GM213" s="53"/>
      <c r="GN213" s="53"/>
      <c r="GO213" s="53"/>
      <c r="GP213" s="53"/>
      <c r="GQ213" s="53"/>
      <c r="GR213" s="53"/>
      <c r="GS213" s="53"/>
      <c r="GT213" s="53"/>
      <c r="GU213" s="53"/>
      <c r="GV213" s="53"/>
      <c r="GW213" s="53"/>
      <c r="GX213" s="53"/>
      <c r="GY213" s="53"/>
      <c r="GZ213" s="6"/>
      <c r="HA213" s="6"/>
      <c r="HB213" s="6"/>
    </row>
    <row r="214" spans="2:210" s="1" customFormat="1" x14ac:dyDescent="0.75">
      <c r="B214" s="33"/>
      <c r="C214" s="33"/>
      <c r="D214" s="261"/>
      <c r="E214" s="261"/>
      <c r="F214" s="261"/>
      <c r="G214" s="261"/>
      <c r="H214" s="261"/>
      <c r="I214" s="261"/>
      <c r="J214" s="261"/>
      <c r="K214" s="261"/>
      <c r="L214" s="261"/>
      <c r="M214" s="261"/>
      <c r="N214" s="261"/>
      <c r="O214" s="261"/>
      <c r="P214" s="261"/>
      <c r="Q214" s="261"/>
      <c r="R214" s="261"/>
      <c r="S214" s="261"/>
      <c r="T214" s="261"/>
      <c r="U214" s="235"/>
      <c r="V214" s="235"/>
      <c r="W214" s="235"/>
      <c r="X214" s="235"/>
      <c r="Y214" s="235"/>
      <c r="Z214" s="235"/>
      <c r="AA214" s="235"/>
      <c r="AB214" s="235"/>
      <c r="AC214" s="235"/>
      <c r="AD214" s="235"/>
      <c r="AE214" s="235"/>
      <c r="AF214" s="235"/>
      <c r="AG214" s="235"/>
      <c r="AH214" s="235"/>
      <c r="AI214" s="235"/>
      <c r="AJ214" s="235"/>
      <c r="AK214" s="235"/>
      <c r="AL214" s="235"/>
      <c r="AM214" s="235"/>
      <c r="AN214" s="235"/>
      <c r="AO214" s="235"/>
      <c r="AP214" s="235"/>
      <c r="AQ214" s="235"/>
      <c r="AR214" s="235"/>
      <c r="AS214" s="235"/>
      <c r="AT214" s="235"/>
      <c r="AU214" s="235"/>
      <c r="AV214" s="235"/>
      <c r="AW214" s="235"/>
      <c r="AX214" s="235"/>
      <c r="AY214" s="235"/>
      <c r="AZ214" s="235"/>
      <c r="BA214" s="235"/>
      <c r="BB214" s="235"/>
      <c r="BC214" s="235"/>
      <c r="BD214" s="235"/>
      <c r="BE214" s="235"/>
      <c r="BF214" s="235"/>
      <c r="BG214" s="235"/>
      <c r="BH214" s="235"/>
      <c r="BI214" s="235"/>
      <c r="BJ214" s="235"/>
      <c r="BK214" s="235"/>
      <c r="BL214" s="235"/>
      <c r="BM214" s="235"/>
      <c r="BN214" s="235"/>
      <c r="BO214" s="235"/>
      <c r="BP214" s="235"/>
      <c r="BQ214" s="235"/>
      <c r="BR214" s="235"/>
      <c r="BS214" s="235"/>
      <c r="BT214" s="235"/>
      <c r="BU214" s="235"/>
      <c r="BV214" s="235"/>
      <c r="BW214" s="235"/>
      <c r="BX214" s="235"/>
      <c r="BY214" s="235"/>
      <c r="BZ214" s="235"/>
      <c r="CA214" s="235"/>
      <c r="CB214" s="235"/>
      <c r="CC214" s="235"/>
      <c r="CD214" s="235"/>
      <c r="CE214" s="235"/>
      <c r="CF214" s="235"/>
      <c r="CG214" s="235"/>
      <c r="CH214" s="235"/>
      <c r="CI214" s="235"/>
      <c r="CJ214" s="235"/>
      <c r="CK214" s="235"/>
      <c r="CL214" s="235"/>
      <c r="CM214" s="235"/>
      <c r="CN214" s="235"/>
      <c r="CO214" s="235"/>
      <c r="CP214" s="235"/>
      <c r="CQ214" s="235"/>
      <c r="CR214" s="235"/>
      <c r="CS214" s="235"/>
      <c r="CT214" s="235"/>
      <c r="CU214" s="235"/>
      <c r="CV214" s="235"/>
      <c r="CW214" s="235"/>
      <c r="CX214" s="235"/>
      <c r="CY214" s="235"/>
      <c r="CZ214" s="235"/>
      <c r="DA214" s="235"/>
      <c r="DB214" s="235"/>
      <c r="DC214" s="235"/>
      <c r="DD214" s="235"/>
      <c r="DE214" s="235"/>
      <c r="DF214" s="235"/>
      <c r="DG214" s="235"/>
      <c r="DH214" s="235"/>
      <c r="DI214" s="235"/>
      <c r="DJ214" s="235"/>
      <c r="DK214" s="235"/>
      <c r="DL214" s="235"/>
      <c r="DM214" s="235"/>
      <c r="DN214" s="235"/>
      <c r="DO214" s="235"/>
      <c r="DP214" s="235"/>
      <c r="DQ214" s="235"/>
      <c r="DR214" s="235"/>
      <c r="DS214" s="235"/>
      <c r="DT214" s="235"/>
      <c r="DU214" s="235"/>
      <c r="DV214" s="235"/>
      <c r="DW214" s="235"/>
      <c r="DX214" s="235"/>
      <c r="DY214" s="235"/>
      <c r="DZ214" s="235"/>
      <c r="EA214" s="235"/>
      <c r="EB214" s="235"/>
      <c r="EC214" s="235"/>
      <c r="ED214" s="235"/>
      <c r="EE214" s="235"/>
      <c r="EF214" s="235"/>
      <c r="EG214" s="235"/>
      <c r="EH214" s="235"/>
      <c r="EI214" s="235"/>
      <c r="EJ214" s="235"/>
      <c r="EK214" s="235"/>
      <c r="EL214" s="235"/>
      <c r="EM214" s="235"/>
      <c r="EN214" s="235"/>
      <c r="EO214" s="235"/>
      <c r="EP214" s="235"/>
      <c r="EQ214" s="235"/>
      <c r="ER214" s="235"/>
      <c r="ES214" s="235"/>
      <c r="ET214" s="235"/>
      <c r="EU214" s="235"/>
      <c r="EV214" s="235"/>
      <c r="EW214" s="235"/>
      <c r="EX214" s="235"/>
      <c r="EY214" s="235"/>
      <c r="EZ214" s="235"/>
      <c r="FA214" s="235"/>
      <c r="FB214" s="235"/>
      <c r="FC214" s="235"/>
      <c r="FD214" s="235"/>
      <c r="FE214" s="116"/>
      <c r="FF214" s="116"/>
      <c r="FG214" s="47"/>
      <c r="FH214" s="47"/>
      <c r="FI214" s="47"/>
      <c r="FJ214" s="47"/>
      <c r="FK214" s="47"/>
      <c r="FL214" s="47"/>
      <c r="FM214" s="47"/>
      <c r="FN214" s="47"/>
      <c r="FO214" s="47"/>
      <c r="FP214" s="47"/>
      <c r="FQ214" s="47"/>
      <c r="FR214" s="47"/>
      <c r="FS214" s="47"/>
      <c r="FT214" s="47"/>
      <c r="FU214" s="47"/>
      <c r="FV214" s="47"/>
      <c r="FW214" s="47"/>
      <c r="FX214" s="47"/>
      <c r="FY214" s="47"/>
      <c r="FZ214" s="48"/>
      <c r="GA214" s="48"/>
      <c r="GB214" s="48"/>
      <c r="GC214" s="48"/>
      <c r="GD214" s="48"/>
      <c r="GE214" s="48"/>
      <c r="GF214" s="48"/>
      <c r="GG214" s="48"/>
      <c r="GH214" s="48"/>
      <c r="GI214" s="53"/>
      <c r="GJ214" s="53"/>
      <c r="GK214" s="53"/>
      <c r="GL214" s="53"/>
      <c r="GM214" s="53"/>
      <c r="GN214" s="53"/>
      <c r="GO214" s="53"/>
      <c r="GP214" s="53"/>
      <c r="GQ214" s="53"/>
      <c r="GR214" s="53"/>
      <c r="GS214" s="53"/>
      <c r="GT214" s="53"/>
      <c r="GU214" s="53"/>
      <c r="GV214" s="53"/>
      <c r="GW214" s="53"/>
      <c r="GX214" s="53"/>
      <c r="GY214" s="53"/>
      <c r="GZ214" s="6"/>
      <c r="HA214" s="6"/>
      <c r="HB214" s="6"/>
    </row>
    <row r="215" spans="2:210" s="1" customFormat="1" x14ac:dyDescent="0.75">
      <c r="B215" s="33"/>
      <c r="C215" s="33"/>
      <c r="D215" s="261"/>
      <c r="E215" s="261"/>
      <c r="F215" s="261"/>
      <c r="G215" s="261"/>
      <c r="H215" s="261"/>
      <c r="I215" s="261"/>
      <c r="J215" s="261"/>
      <c r="K215" s="261"/>
      <c r="L215" s="261"/>
      <c r="M215" s="261"/>
      <c r="N215" s="261"/>
      <c r="O215" s="261"/>
      <c r="P215" s="261"/>
      <c r="Q215" s="261"/>
      <c r="R215" s="261"/>
      <c r="S215" s="261"/>
      <c r="T215" s="261"/>
      <c r="U215" s="235"/>
      <c r="V215" s="235"/>
      <c r="W215" s="235"/>
      <c r="X215" s="235"/>
      <c r="Y215" s="235"/>
      <c r="Z215" s="235"/>
      <c r="AA215" s="235"/>
      <c r="AB215" s="235"/>
      <c r="AC215" s="235"/>
      <c r="AD215" s="235"/>
      <c r="AE215" s="235"/>
      <c r="AF215" s="235"/>
      <c r="AG215" s="235"/>
      <c r="AH215" s="235"/>
      <c r="AI215" s="235"/>
      <c r="AJ215" s="235"/>
      <c r="AK215" s="235"/>
      <c r="AL215" s="235"/>
      <c r="AM215" s="235"/>
      <c r="AN215" s="235"/>
      <c r="AO215" s="235"/>
      <c r="AP215" s="235"/>
      <c r="AQ215" s="235"/>
      <c r="AR215" s="235"/>
      <c r="AS215" s="235"/>
      <c r="AT215" s="235"/>
      <c r="AU215" s="235"/>
      <c r="AV215" s="235"/>
      <c r="AW215" s="235"/>
      <c r="AX215" s="235"/>
      <c r="AY215" s="235"/>
      <c r="AZ215" s="235"/>
      <c r="BA215" s="235"/>
      <c r="BB215" s="235"/>
      <c r="BC215" s="235"/>
      <c r="BD215" s="235"/>
      <c r="BE215" s="235"/>
      <c r="BF215" s="235"/>
      <c r="BG215" s="235"/>
      <c r="BH215" s="235"/>
      <c r="BI215" s="235"/>
      <c r="BJ215" s="235"/>
      <c r="BK215" s="235"/>
      <c r="BL215" s="235"/>
      <c r="BM215" s="235"/>
      <c r="BN215" s="235"/>
      <c r="BO215" s="235"/>
      <c r="BP215" s="235"/>
      <c r="BQ215" s="235"/>
      <c r="BR215" s="235"/>
      <c r="BS215" s="235"/>
      <c r="BT215" s="235"/>
      <c r="BU215" s="235"/>
      <c r="BV215" s="235"/>
      <c r="BW215" s="235"/>
      <c r="BX215" s="235"/>
      <c r="BY215" s="235"/>
      <c r="BZ215" s="235"/>
      <c r="CA215" s="235"/>
      <c r="CB215" s="235"/>
      <c r="CC215" s="235"/>
      <c r="CD215" s="235"/>
      <c r="CE215" s="235"/>
      <c r="CF215" s="235"/>
      <c r="CG215" s="235"/>
      <c r="CH215" s="235"/>
      <c r="CI215" s="235"/>
      <c r="CJ215" s="235"/>
      <c r="CK215" s="235"/>
      <c r="CL215" s="235"/>
      <c r="CM215" s="235"/>
      <c r="CN215" s="235"/>
      <c r="CO215" s="235"/>
      <c r="CP215" s="235"/>
      <c r="CQ215" s="235"/>
      <c r="CR215" s="235"/>
      <c r="CS215" s="235"/>
      <c r="CT215" s="235"/>
      <c r="CU215" s="235"/>
      <c r="CV215" s="235"/>
      <c r="CW215" s="235"/>
      <c r="CX215" s="235"/>
      <c r="CY215" s="235"/>
      <c r="CZ215" s="235"/>
      <c r="DA215" s="235"/>
      <c r="DB215" s="235"/>
      <c r="DC215" s="235"/>
      <c r="DD215" s="235"/>
      <c r="DE215" s="235"/>
      <c r="DF215" s="235"/>
      <c r="DG215" s="235"/>
      <c r="DH215" s="235"/>
      <c r="DI215" s="235"/>
      <c r="DJ215" s="235"/>
      <c r="DK215" s="235"/>
      <c r="DL215" s="235"/>
      <c r="DM215" s="235"/>
      <c r="DN215" s="235"/>
      <c r="DO215" s="235"/>
      <c r="DP215" s="235"/>
      <c r="DQ215" s="235"/>
      <c r="DR215" s="235"/>
      <c r="DS215" s="235"/>
      <c r="DT215" s="235"/>
      <c r="DU215" s="235"/>
      <c r="DV215" s="235"/>
      <c r="DW215" s="235"/>
      <c r="DX215" s="235"/>
      <c r="DY215" s="235"/>
      <c r="DZ215" s="235"/>
      <c r="EA215" s="235"/>
      <c r="EB215" s="235"/>
      <c r="EC215" s="235"/>
      <c r="ED215" s="235"/>
      <c r="EE215" s="235"/>
      <c r="EF215" s="235"/>
      <c r="EG215" s="235"/>
      <c r="EH215" s="235"/>
      <c r="EI215" s="235"/>
      <c r="EJ215" s="235"/>
      <c r="EK215" s="235"/>
      <c r="EL215" s="235"/>
      <c r="EM215" s="235"/>
      <c r="EN215" s="235"/>
      <c r="EO215" s="235"/>
      <c r="EP215" s="235"/>
      <c r="EQ215" s="235"/>
      <c r="ER215" s="235"/>
      <c r="ES215" s="235"/>
      <c r="ET215" s="235"/>
      <c r="EU215" s="235"/>
      <c r="EV215" s="235"/>
      <c r="EW215" s="235"/>
      <c r="EX215" s="235"/>
      <c r="EY215" s="235"/>
      <c r="EZ215" s="235"/>
      <c r="FA215" s="235"/>
      <c r="FB215" s="235"/>
      <c r="FC215" s="235"/>
      <c r="FD215" s="235"/>
      <c r="FE215" s="116"/>
      <c r="FF215" s="116"/>
      <c r="FG215" s="47"/>
      <c r="FH215" s="47"/>
      <c r="FI215" s="47"/>
      <c r="FJ215" s="47"/>
      <c r="FK215" s="47"/>
      <c r="FL215" s="47"/>
      <c r="FM215" s="47"/>
      <c r="FN215" s="47"/>
      <c r="FO215" s="47"/>
      <c r="FP215" s="47"/>
      <c r="FQ215" s="47"/>
      <c r="FR215" s="47"/>
      <c r="FS215" s="47"/>
      <c r="FT215" s="47"/>
      <c r="FU215" s="47"/>
      <c r="FV215" s="47"/>
      <c r="FW215" s="47"/>
      <c r="FX215" s="47"/>
      <c r="FY215" s="47"/>
      <c r="FZ215" s="48"/>
      <c r="GA215" s="48"/>
      <c r="GB215" s="48"/>
      <c r="GC215" s="48"/>
      <c r="GD215" s="48"/>
      <c r="GE215" s="48"/>
      <c r="GF215" s="48"/>
      <c r="GG215" s="48"/>
      <c r="GH215" s="48"/>
      <c r="GI215" s="53"/>
      <c r="GJ215" s="53"/>
      <c r="GK215" s="53"/>
      <c r="GL215" s="53"/>
      <c r="GM215" s="53"/>
      <c r="GN215" s="53"/>
      <c r="GO215" s="53"/>
      <c r="GP215" s="53"/>
      <c r="GQ215" s="53"/>
      <c r="GR215" s="53"/>
      <c r="GS215" s="53"/>
      <c r="GT215" s="53"/>
      <c r="GU215" s="53"/>
      <c r="GV215" s="53"/>
      <c r="GW215" s="53"/>
      <c r="GX215" s="53"/>
      <c r="GY215" s="53"/>
      <c r="GZ215" s="6"/>
      <c r="HA215" s="6"/>
      <c r="HB215" s="6"/>
    </row>
    <row r="216" spans="2:210" s="1" customFormat="1" x14ac:dyDescent="0.75">
      <c r="B216" s="33"/>
      <c r="C216" s="33"/>
      <c r="D216" s="261"/>
      <c r="E216" s="261"/>
      <c r="F216" s="261"/>
      <c r="G216" s="261"/>
      <c r="H216" s="261"/>
      <c r="I216" s="261"/>
      <c r="J216" s="261"/>
      <c r="K216" s="261"/>
      <c r="L216" s="261"/>
      <c r="M216" s="261"/>
      <c r="N216" s="261"/>
      <c r="O216" s="261"/>
      <c r="P216" s="261"/>
      <c r="Q216" s="261"/>
      <c r="R216" s="261"/>
      <c r="S216" s="261"/>
      <c r="T216" s="261"/>
      <c r="U216" s="235"/>
      <c r="V216" s="235"/>
      <c r="W216" s="235"/>
      <c r="X216" s="235"/>
      <c r="Y216" s="235"/>
      <c r="Z216" s="235"/>
      <c r="AA216" s="235"/>
      <c r="AB216" s="235"/>
      <c r="AC216" s="235"/>
      <c r="AD216" s="235"/>
      <c r="AE216" s="235"/>
      <c r="AF216" s="235"/>
      <c r="AG216" s="235"/>
      <c r="AH216" s="235"/>
      <c r="AI216" s="235"/>
      <c r="AJ216" s="235"/>
      <c r="AK216" s="235"/>
      <c r="AL216" s="235"/>
      <c r="AM216" s="235"/>
      <c r="AN216" s="235"/>
      <c r="AO216" s="235"/>
      <c r="AP216" s="235"/>
      <c r="AQ216" s="235"/>
      <c r="AR216" s="235"/>
      <c r="AS216" s="235"/>
      <c r="AT216" s="235"/>
      <c r="AU216" s="235"/>
      <c r="AV216" s="235"/>
      <c r="AW216" s="235"/>
      <c r="AX216" s="235"/>
      <c r="AY216" s="235"/>
      <c r="AZ216" s="235"/>
      <c r="BA216" s="235"/>
      <c r="BB216" s="235"/>
      <c r="BC216" s="235"/>
      <c r="BD216" s="235"/>
      <c r="BE216" s="235"/>
      <c r="BF216" s="235"/>
      <c r="BG216" s="235"/>
      <c r="BH216" s="235"/>
      <c r="BI216" s="235"/>
      <c r="BJ216" s="235"/>
      <c r="BK216" s="235"/>
      <c r="BL216" s="235"/>
      <c r="BM216" s="235"/>
      <c r="BN216" s="235"/>
      <c r="BO216" s="235"/>
      <c r="BP216" s="235"/>
      <c r="BQ216" s="235"/>
      <c r="BR216" s="235"/>
      <c r="BS216" s="235"/>
      <c r="BT216" s="235"/>
      <c r="BU216" s="235"/>
      <c r="BV216" s="235"/>
      <c r="BW216" s="235"/>
      <c r="BX216" s="235"/>
      <c r="BY216" s="235"/>
      <c r="BZ216" s="235"/>
      <c r="CA216" s="235"/>
      <c r="CB216" s="235"/>
      <c r="CC216" s="235"/>
      <c r="CD216" s="235"/>
      <c r="CE216" s="235"/>
      <c r="CF216" s="235"/>
      <c r="CG216" s="235"/>
      <c r="CH216" s="235"/>
      <c r="CI216" s="235"/>
      <c r="CJ216" s="235"/>
      <c r="CK216" s="235"/>
      <c r="CL216" s="235"/>
      <c r="CM216" s="235"/>
      <c r="CN216" s="235"/>
      <c r="CO216" s="235"/>
      <c r="CP216" s="235"/>
      <c r="CQ216" s="235"/>
      <c r="CR216" s="235"/>
      <c r="CS216" s="235"/>
      <c r="CT216" s="235"/>
      <c r="CU216" s="235"/>
      <c r="CV216" s="235"/>
      <c r="CW216" s="235"/>
      <c r="CX216" s="235"/>
      <c r="CY216" s="235"/>
      <c r="CZ216" s="235"/>
      <c r="DA216" s="235"/>
      <c r="DB216" s="235"/>
      <c r="DC216" s="235"/>
      <c r="DD216" s="235"/>
      <c r="DE216" s="235"/>
      <c r="DF216" s="235"/>
      <c r="DG216" s="235"/>
      <c r="DH216" s="235"/>
      <c r="DI216" s="235"/>
      <c r="DJ216" s="235"/>
      <c r="DK216" s="235"/>
      <c r="DL216" s="235"/>
      <c r="DM216" s="235"/>
      <c r="DN216" s="235"/>
      <c r="DO216" s="235"/>
      <c r="DP216" s="235"/>
      <c r="DQ216" s="235"/>
      <c r="DR216" s="235"/>
      <c r="DS216" s="235"/>
      <c r="DT216" s="235"/>
      <c r="DU216" s="235"/>
      <c r="DV216" s="235"/>
      <c r="DW216" s="235"/>
      <c r="DX216" s="235"/>
      <c r="DY216" s="235"/>
      <c r="DZ216" s="235"/>
      <c r="EA216" s="235"/>
      <c r="EB216" s="235"/>
      <c r="EC216" s="235"/>
      <c r="ED216" s="235"/>
      <c r="EE216" s="235"/>
      <c r="EF216" s="235"/>
      <c r="EG216" s="235"/>
      <c r="EH216" s="235"/>
      <c r="EI216" s="235"/>
      <c r="EJ216" s="235"/>
      <c r="EK216" s="235"/>
      <c r="EL216" s="235"/>
      <c r="EM216" s="235"/>
      <c r="EN216" s="235"/>
      <c r="EO216" s="235"/>
      <c r="EP216" s="235"/>
      <c r="EQ216" s="235"/>
      <c r="ER216" s="235"/>
      <c r="ES216" s="235"/>
      <c r="ET216" s="235"/>
      <c r="EU216" s="235"/>
      <c r="EV216" s="235"/>
      <c r="EW216" s="235"/>
      <c r="EX216" s="235"/>
      <c r="EY216" s="235"/>
      <c r="EZ216" s="235"/>
      <c r="FA216" s="235"/>
      <c r="FB216" s="235"/>
      <c r="FC216" s="235"/>
      <c r="FD216" s="235"/>
      <c r="FE216" s="116"/>
      <c r="FF216" s="116"/>
      <c r="FG216" s="47"/>
      <c r="FH216" s="47"/>
      <c r="FI216" s="47"/>
      <c r="FJ216" s="47"/>
      <c r="FK216" s="47"/>
      <c r="FL216" s="47"/>
      <c r="FM216" s="47"/>
      <c r="FN216" s="47"/>
      <c r="FO216" s="47"/>
      <c r="FP216" s="47"/>
      <c r="FQ216" s="47"/>
      <c r="FR216" s="47"/>
      <c r="FS216" s="47"/>
      <c r="FT216" s="47"/>
      <c r="FU216" s="47"/>
      <c r="FV216" s="47"/>
      <c r="FW216" s="47"/>
      <c r="FX216" s="47"/>
      <c r="FY216" s="47"/>
      <c r="FZ216" s="48"/>
      <c r="GA216" s="48"/>
      <c r="GB216" s="48"/>
      <c r="GC216" s="48"/>
      <c r="GD216" s="48"/>
      <c r="GE216" s="48"/>
      <c r="GF216" s="48"/>
      <c r="GG216" s="48"/>
      <c r="GH216" s="48"/>
      <c r="GI216" s="53"/>
      <c r="GJ216" s="53"/>
      <c r="GK216" s="53"/>
      <c r="GL216" s="53"/>
      <c r="GM216" s="53"/>
      <c r="GN216" s="53"/>
      <c r="GO216" s="53"/>
      <c r="GP216" s="53"/>
      <c r="GQ216" s="53"/>
      <c r="GR216" s="53"/>
      <c r="GS216" s="53"/>
      <c r="GT216" s="53"/>
      <c r="GU216" s="53"/>
      <c r="GV216" s="53"/>
      <c r="GW216" s="53"/>
      <c r="GX216" s="53"/>
      <c r="GY216" s="53"/>
      <c r="GZ216" s="6"/>
      <c r="HA216" s="6"/>
      <c r="HB216" s="6"/>
    </row>
    <row r="217" spans="2:210" s="1" customFormat="1" x14ac:dyDescent="0.75">
      <c r="B217" s="33"/>
      <c r="C217" s="33"/>
      <c r="D217" s="261"/>
      <c r="E217" s="261"/>
      <c r="F217" s="261"/>
      <c r="G217" s="261"/>
      <c r="H217" s="261"/>
      <c r="I217" s="261"/>
      <c r="J217" s="261"/>
      <c r="K217" s="261"/>
      <c r="L217" s="261"/>
      <c r="M217" s="261"/>
      <c r="N217" s="261"/>
      <c r="O217" s="261"/>
      <c r="P217" s="261"/>
      <c r="Q217" s="261"/>
      <c r="R217" s="261"/>
      <c r="S217" s="261"/>
      <c r="T217" s="261"/>
      <c r="U217" s="235"/>
      <c r="V217" s="235"/>
      <c r="W217" s="235"/>
      <c r="X217" s="235"/>
      <c r="Y217" s="235"/>
      <c r="Z217" s="235"/>
      <c r="AA217" s="235"/>
      <c r="AB217" s="235"/>
      <c r="AC217" s="235"/>
      <c r="AD217" s="235"/>
      <c r="AE217" s="235"/>
      <c r="AF217" s="235"/>
      <c r="AG217" s="235"/>
      <c r="AH217" s="235"/>
      <c r="AI217" s="235"/>
      <c r="AJ217" s="235"/>
      <c r="AK217" s="235"/>
      <c r="AL217" s="235"/>
      <c r="AM217" s="235"/>
      <c r="AN217" s="235"/>
      <c r="AO217" s="235"/>
      <c r="AP217" s="235"/>
      <c r="AQ217" s="235"/>
      <c r="AR217" s="235"/>
      <c r="AS217" s="235"/>
      <c r="AT217" s="235"/>
      <c r="AU217" s="235"/>
      <c r="AV217" s="235"/>
      <c r="AW217" s="235"/>
      <c r="AX217" s="235"/>
      <c r="AY217" s="235"/>
      <c r="AZ217" s="235"/>
      <c r="BA217" s="235"/>
      <c r="BB217" s="235"/>
      <c r="BC217" s="235"/>
      <c r="BD217" s="235"/>
      <c r="BE217" s="235"/>
      <c r="BF217" s="235"/>
      <c r="BG217" s="235"/>
      <c r="BH217" s="235"/>
      <c r="BI217" s="235"/>
      <c r="BJ217" s="235"/>
      <c r="BK217" s="235"/>
      <c r="BL217" s="235"/>
      <c r="BM217" s="235"/>
      <c r="BN217" s="235"/>
      <c r="BO217" s="235"/>
      <c r="BP217" s="235"/>
      <c r="BQ217" s="235"/>
      <c r="BR217" s="235"/>
      <c r="BS217" s="235"/>
      <c r="BT217" s="235"/>
      <c r="BU217" s="235"/>
      <c r="BV217" s="235"/>
      <c r="BW217" s="235"/>
      <c r="BX217" s="235"/>
      <c r="BY217" s="235"/>
      <c r="BZ217" s="235"/>
      <c r="CA217" s="235"/>
      <c r="CB217" s="235"/>
      <c r="CC217" s="235"/>
      <c r="CD217" s="235"/>
      <c r="CE217" s="235"/>
      <c r="CF217" s="235"/>
      <c r="CG217" s="235"/>
      <c r="CH217" s="235"/>
      <c r="CI217" s="235"/>
      <c r="CJ217" s="235"/>
      <c r="CK217" s="235"/>
      <c r="CL217" s="235"/>
      <c r="CM217" s="235"/>
      <c r="CN217" s="235"/>
      <c r="CO217" s="235"/>
      <c r="CP217" s="235"/>
      <c r="CQ217" s="235"/>
      <c r="CR217" s="235"/>
      <c r="CS217" s="235"/>
      <c r="CT217" s="235"/>
      <c r="CU217" s="235"/>
      <c r="CV217" s="235"/>
      <c r="CW217" s="235"/>
      <c r="CX217" s="235"/>
      <c r="CY217" s="235"/>
      <c r="CZ217" s="235"/>
      <c r="DA217" s="235"/>
      <c r="DB217" s="235"/>
      <c r="DC217" s="235"/>
      <c r="DD217" s="235"/>
      <c r="DE217" s="235"/>
      <c r="DF217" s="235"/>
      <c r="DG217" s="235"/>
      <c r="DH217" s="235"/>
      <c r="DI217" s="235"/>
      <c r="DJ217" s="235"/>
      <c r="DK217" s="235"/>
      <c r="DL217" s="235"/>
      <c r="DM217" s="235"/>
      <c r="DN217" s="235"/>
      <c r="DO217" s="235"/>
      <c r="DP217" s="235"/>
      <c r="DQ217" s="235"/>
      <c r="DR217" s="235"/>
      <c r="DS217" s="235"/>
      <c r="DT217" s="235"/>
      <c r="DU217" s="235"/>
      <c r="DV217" s="235"/>
      <c r="DW217" s="235"/>
      <c r="DX217" s="235"/>
      <c r="DY217" s="235"/>
      <c r="DZ217" s="235"/>
      <c r="EA217" s="235"/>
      <c r="EB217" s="235"/>
      <c r="EC217" s="235"/>
      <c r="ED217" s="235"/>
      <c r="EE217" s="235"/>
      <c r="EF217" s="235"/>
      <c r="EG217" s="235"/>
      <c r="EH217" s="235"/>
      <c r="EI217" s="235"/>
      <c r="EJ217" s="235"/>
      <c r="EK217" s="235"/>
      <c r="EL217" s="235"/>
      <c r="EM217" s="235"/>
      <c r="EN217" s="235"/>
      <c r="EO217" s="235"/>
      <c r="EP217" s="235"/>
      <c r="EQ217" s="235"/>
      <c r="ER217" s="235"/>
      <c r="ES217" s="235"/>
      <c r="ET217" s="235"/>
      <c r="EU217" s="235"/>
      <c r="EV217" s="235"/>
      <c r="EW217" s="235"/>
      <c r="EX217" s="235"/>
      <c r="EY217" s="235"/>
      <c r="EZ217" s="235"/>
      <c r="FA217" s="235"/>
      <c r="FB217" s="235"/>
      <c r="FC217" s="235"/>
      <c r="FD217" s="235"/>
      <c r="FE217" s="116"/>
      <c r="FF217" s="116"/>
      <c r="FG217" s="47"/>
      <c r="FH217" s="47"/>
      <c r="FI217" s="47"/>
      <c r="FJ217" s="47"/>
      <c r="FK217" s="47"/>
      <c r="FL217" s="47"/>
      <c r="FM217" s="47"/>
      <c r="FN217" s="47"/>
      <c r="FO217" s="47"/>
      <c r="FP217" s="47"/>
      <c r="FQ217" s="47"/>
      <c r="FR217" s="47"/>
      <c r="FS217" s="47"/>
      <c r="FT217" s="47"/>
      <c r="FU217" s="47"/>
      <c r="FV217" s="47"/>
      <c r="FW217" s="47"/>
      <c r="FX217" s="47"/>
      <c r="FY217" s="47"/>
      <c r="FZ217" s="48"/>
      <c r="GA217" s="48"/>
      <c r="GB217" s="48"/>
      <c r="GC217" s="48"/>
      <c r="GD217" s="48"/>
      <c r="GE217" s="48"/>
      <c r="GF217" s="48"/>
      <c r="GG217" s="48"/>
      <c r="GH217" s="48"/>
      <c r="GI217" s="53"/>
      <c r="GJ217" s="53"/>
      <c r="GK217" s="53"/>
      <c r="GL217" s="53"/>
      <c r="GM217" s="53"/>
      <c r="GN217" s="53"/>
      <c r="GO217" s="53"/>
      <c r="GP217" s="53"/>
      <c r="GQ217" s="53"/>
      <c r="GR217" s="53"/>
      <c r="GS217" s="53"/>
      <c r="GT217" s="53"/>
      <c r="GU217" s="53"/>
      <c r="GV217" s="53"/>
      <c r="GW217" s="53"/>
      <c r="GX217" s="53"/>
      <c r="GY217" s="53"/>
      <c r="GZ217" s="6"/>
      <c r="HA217" s="6"/>
      <c r="HB217" s="6"/>
    </row>
    <row r="218" spans="2:210" s="1" customFormat="1" x14ac:dyDescent="0.75">
      <c r="B218" s="33"/>
      <c r="C218" s="33"/>
      <c r="D218" s="261"/>
      <c r="E218" s="261"/>
      <c r="F218" s="261"/>
      <c r="G218" s="261"/>
      <c r="H218" s="261"/>
      <c r="I218" s="261"/>
      <c r="J218" s="261"/>
      <c r="K218" s="261"/>
      <c r="L218" s="261"/>
      <c r="M218" s="261"/>
      <c r="N218" s="261"/>
      <c r="O218" s="261"/>
      <c r="P218" s="261"/>
      <c r="Q218" s="261"/>
      <c r="R218" s="261"/>
      <c r="S218" s="261"/>
      <c r="T218" s="261"/>
      <c r="U218" s="235"/>
      <c r="V218" s="235"/>
      <c r="W218" s="235"/>
      <c r="X218" s="235"/>
      <c r="Y218" s="235"/>
      <c r="Z218" s="235"/>
      <c r="AA218" s="235"/>
      <c r="AB218" s="235"/>
      <c r="AC218" s="235"/>
      <c r="AD218" s="235"/>
      <c r="AE218" s="235"/>
      <c r="AF218" s="235"/>
      <c r="AG218" s="235"/>
      <c r="AH218" s="235"/>
      <c r="AI218" s="235"/>
      <c r="AJ218" s="235"/>
      <c r="AK218" s="235"/>
      <c r="AL218" s="235"/>
      <c r="AM218" s="235"/>
      <c r="AN218" s="235"/>
      <c r="AO218" s="235"/>
      <c r="AP218" s="235"/>
      <c r="AQ218" s="235"/>
      <c r="AR218" s="235"/>
      <c r="AS218" s="235"/>
      <c r="AT218" s="235"/>
      <c r="AU218" s="235"/>
      <c r="AV218" s="235"/>
      <c r="AW218" s="235"/>
      <c r="AX218" s="235"/>
      <c r="AY218" s="235"/>
      <c r="AZ218" s="235"/>
      <c r="BA218" s="235"/>
      <c r="BB218" s="235"/>
      <c r="BC218" s="235"/>
      <c r="BD218" s="235"/>
      <c r="BE218" s="235"/>
      <c r="BF218" s="235"/>
      <c r="BG218" s="235"/>
      <c r="BH218" s="235"/>
      <c r="BI218" s="235"/>
      <c r="BJ218" s="235"/>
      <c r="BK218" s="235"/>
      <c r="BL218" s="235"/>
      <c r="BM218" s="235"/>
      <c r="BN218" s="235"/>
      <c r="BO218" s="235"/>
      <c r="BP218" s="235"/>
      <c r="BQ218" s="235"/>
      <c r="BR218" s="235"/>
      <c r="BS218" s="235"/>
      <c r="BT218" s="235"/>
      <c r="BU218" s="235"/>
      <c r="BV218" s="235"/>
      <c r="BW218" s="235"/>
      <c r="BX218" s="235"/>
      <c r="BY218" s="235"/>
      <c r="BZ218" s="235"/>
      <c r="CA218" s="235"/>
      <c r="CB218" s="235"/>
      <c r="CC218" s="235"/>
      <c r="CD218" s="235"/>
      <c r="CE218" s="235"/>
      <c r="CF218" s="235"/>
      <c r="CG218" s="235"/>
      <c r="CH218" s="235"/>
      <c r="CI218" s="235"/>
      <c r="CJ218" s="235"/>
      <c r="CK218" s="235"/>
      <c r="CL218" s="235"/>
      <c r="CM218" s="235"/>
      <c r="CN218" s="235"/>
      <c r="CO218" s="235"/>
      <c r="CP218" s="235"/>
      <c r="CQ218" s="235"/>
      <c r="CR218" s="235"/>
      <c r="CS218" s="235"/>
      <c r="CT218" s="235"/>
      <c r="CU218" s="235"/>
      <c r="CV218" s="235"/>
      <c r="CW218" s="235"/>
      <c r="CX218" s="235"/>
      <c r="CY218" s="235"/>
      <c r="CZ218" s="235"/>
      <c r="DA218" s="235"/>
      <c r="DB218" s="235"/>
      <c r="DC218" s="235"/>
      <c r="DD218" s="235"/>
      <c r="DE218" s="235"/>
      <c r="DF218" s="235"/>
      <c r="DG218" s="235"/>
      <c r="DH218" s="235"/>
      <c r="DI218" s="235"/>
      <c r="DJ218" s="235"/>
      <c r="DK218" s="235"/>
      <c r="DL218" s="235"/>
      <c r="DM218" s="235"/>
      <c r="DN218" s="235"/>
      <c r="DO218" s="235"/>
      <c r="DP218" s="235"/>
      <c r="DQ218" s="235"/>
      <c r="DR218" s="235"/>
      <c r="DS218" s="235"/>
      <c r="DT218" s="235"/>
      <c r="DU218" s="235"/>
      <c r="DV218" s="235"/>
      <c r="DW218" s="235"/>
      <c r="DX218" s="235"/>
      <c r="DY218" s="235"/>
      <c r="DZ218" s="235"/>
      <c r="EA218" s="235"/>
      <c r="EB218" s="235"/>
      <c r="EC218" s="235"/>
      <c r="ED218" s="235"/>
      <c r="EE218" s="235"/>
      <c r="EF218" s="235"/>
      <c r="EG218" s="235"/>
      <c r="EH218" s="235"/>
      <c r="EI218" s="235"/>
      <c r="EJ218" s="235"/>
      <c r="EK218" s="235"/>
      <c r="EL218" s="235"/>
      <c r="EM218" s="235"/>
      <c r="EN218" s="235"/>
      <c r="EO218" s="235"/>
      <c r="EP218" s="235"/>
      <c r="EQ218" s="235"/>
      <c r="ER218" s="235"/>
      <c r="ES218" s="235"/>
      <c r="ET218" s="235"/>
      <c r="EU218" s="235"/>
      <c r="EV218" s="235"/>
      <c r="EW218" s="235"/>
      <c r="EX218" s="235"/>
      <c r="EY218" s="235"/>
      <c r="EZ218" s="235"/>
      <c r="FA218" s="235"/>
      <c r="FB218" s="235"/>
      <c r="FC218" s="235"/>
      <c r="FD218" s="235"/>
      <c r="FE218" s="116"/>
      <c r="FF218" s="116"/>
      <c r="FG218" s="47"/>
      <c r="FH218" s="47"/>
      <c r="FI218" s="47"/>
      <c r="FJ218" s="47"/>
      <c r="FK218" s="47"/>
      <c r="FL218" s="47"/>
      <c r="FM218" s="47"/>
      <c r="FN218" s="47"/>
      <c r="FO218" s="47"/>
      <c r="FP218" s="47"/>
      <c r="FQ218" s="47"/>
      <c r="FR218" s="47"/>
      <c r="FS218" s="47"/>
      <c r="FT218" s="47"/>
      <c r="FU218" s="47"/>
      <c r="FV218" s="47"/>
      <c r="FW218" s="47"/>
      <c r="FX218" s="47"/>
      <c r="FY218" s="47"/>
      <c r="FZ218" s="48"/>
      <c r="GA218" s="48"/>
      <c r="GB218" s="48"/>
      <c r="GC218" s="48"/>
      <c r="GD218" s="48"/>
      <c r="GE218" s="48"/>
      <c r="GF218" s="48"/>
      <c r="GG218" s="48"/>
      <c r="GH218" s="48"/>
      <c r="GI218" s="53"/>
      <c r="GJ218" s="53"/>
      <c r="GK218" s="53"/>
      <c r="GL218" s="53"/>
      <c r="GM218" s="53"/>
      <c r="GN218" s="53"/>
      <c r="GO218" s="53"/>
      <c r="GP218" s="53"/>
      <c r="GQ218" s="53"/>
      <c r="GR218" s="53"/>
      <c r="GS218" s="53"/>
      <c r="GT218" s="53"/>
      <c r="GU218" s="53"/>
      <c r="GV218" s="53"/>
      <c r="GW218" s="53"/>
      <c r="GX218" s="53"/>
      <c r="GY218" s="53"/>
      <c r="GZ218" s="6"/>
      <c r="HA218" s="6"/>
      <c r="HB218" s="6"/>
    </row>
    <row r="219" spans="2:210" s="1" customFormat="1" x14ac:dyDescent="0.75">
      <c r="B219" s="33"/>
      <c r="C219" s="33"/>
      <c r="D219" s="261"/>
      <c r="E219" s="261"/>
      <c r="F219" s="261"/>
      <c r="G219" s="261"/>
      <c r="H219" s="261"/>
      <c r="I219" s="261"/>
      <c r="J219" s="261"/>
      <c r="K219" s="261"/>
      <c r="L219" s="261"/>
      <c r="M219" s="261"/>
      <c r="N219" s="261"/>
      <c r="O219" s="261"/>
      <c r="P219" s="261"/>
      <c r="Q219" s="261"/>
      <c r="R219" s="261"/>
      <c r="S219" s="261"/>
      <c r="T219" s="261"/>
      <c r="U219" s="235"/>
      <c r="V219" s="235"/>
      <c r="W219" s="235"/>
      <c r="X219" s="235"/>
      <c r="Y219" s="235"/>
      <c r="Z219" s="235"/>
      <c r="AA219" s="235"/>
      <c r="AB219" s="235"/>
      <c r="AC219" s="235"/>
      <c r="AD219" s="235"/>
      <c r="AE219" s="235"/>
      <c r="AF219" s="235"/>
      <c r="AG219" s="235"/>
      <c r="AH219" s="235"/>
      <c r="AI219" s="235"/>
      <c r="AJ219" s="235"/>
      <c r="AK219" s="235"/>
      <c r="AL219" s="235"/>
      <c r="AM219" s="235"/>
      <c r="AN219" s="235"/>
      <c r="AO219" s="235"/>
      <c r="AP219" s="235"/>
      <c r="AQ219" s="235"/>
      <c r="AR219" s="235"/>
      <c r="AS219" s="235"/>
      <c r="AT219" s="235"/>
      <c r="AU219" s="235"/>
      <c r="AV219" s="235"/>
      <c r="AW219" s="235"/>
      <c r="AX219" s="235"/>
      <c r="AY219" s="235"/>
      <c r="AZ219" s="235"/>
      <c r="BA219" s="235"/>
      <c r="BB219" s="235"/>
      <c r="BC219" s="235"/>
      <c r="BD219" s="235"/>
      <c r="BE219" s="235"/>
      <c r="BF219" s="235"/>
      <c r="BG219" s="235"/>
      <c r="BH219" s="235"/>
      <c r="BI219" s="235"/>
      <c r="BJ219" s="235"/>
      <c r="BK219" s="235"/>
      <c r="BL219" s="235"/>
      <c r="BM219" s="235"/>
      <c r="BN219" s="235"/>
      <c r="BO219" s="235"/>
      <c r="BP219" s="235"/>
      <c r="BQ219" s="235"/>
      <c r="BR219" s="235"/>
      <c r="BS219" s="235"/>
      <c r="BT219" s="235"/>
      <c r="BU219" s="235"/>
      <c r="BV219" s="235"/>
      <c r="BW219" s="235"/>
      <c r="BX219" s="235"/>
      <c r="BY219" s="235"/>
      <c r="BZ219" s="235"/>
      <c r="CA219" s="235"/>
      <c r="CB219" s="235"/>
      <c r="CC219" s="235"/>
      <c r="CD219" s="235"/>
      <c r="CE219" s="235"/>
      <c r="CF219" s="235"/>
      <c r="CG219" s="235"/>
      <c r="CH219" s="235"/>
      <c r="CI219" s="235"/>
      <c r="CJ219" s="235"/>
      <c r="CK219" s="235"/>
      <c r="CL219" s="235"/>
      <c r="CM219" s="235"/>
      <c r="CN219" s="235"/>
      <c r="CO219" s="235"/>
      <c r="CP219" s="235"/>
      <c r="CQ219" s="235"/>
      <c r="CR219" s="235"/>
      <c r="CS219" s="235"/>
      <c r="CT219" s="235"/>
      <c r="CU219" s="235"/>
      <c r="CV219" s="235"/>
      <c r="CW219" s="235"/>
      <c r="CX219" s="235"/>
      <c r="CY219" s="235"/>
      <c r="CZ219" s="235"/>
      <c r="DA219" s="235"/>
      <c r="DB219" s="235"/>
      <c r="DC219" s="235"/>
      <c r="DD219" s="235"/>
      <c r="DE219" s="235"/>
      <c r="DF219" s="235"/>
      <c r="DG219" s="235"/>
      <c r="DH219" s="235"/>
      <c r="DI219" s="235"/>
      <c r="DJ219" s="235"/>
      <c r="DK219" s="235"/>
      <c r="DL219" s="235"/>
      <c r="DM219" s="235"/>
      <c r="DN219" s="235"/>
      <c r="DO219" s="235"/>
      <c r="DP219" s="235"/>
      <c r="DQ219" s="235"/>
      <c r="DR219" s="235"/>
      <c r="DS219" s="235"/>
      <c r="DT219" s="235"/>
      <c r="DU219" s="235"/>
      <c r="DV219" s="235"/>
      <c r="DW219" s="235"/>
      <c r="DX219" s="235"/>
      <c r="DY219" s="235"/>
      <c r="DZ219" s="235"/>
      <c r="EA219" s="235"/>
      <c r="EB219" s="235"/>
      <c r="EC219" s="235"/>
      <c r="ED219" s="235"/>
      <c r="EE219" s="235"/>
      <c r="EF219" s="235"/>
      <c r="EG219" s="235"/>
      <c r="EH219" s="235"/>
      <c r="EI219" s="235"/>
      <c r="EJ219" s="235"/>
      <c r="EK219" s="235"/>
      <c r="EL219" s="235"/>
      <c r="EM219" s="235"/>
      <c r="EN219" s="235"/>
      <c r="EO219" s="235"/>
      <c r="EP219" s="235"/>
      <c r="EQ219" s="235"/>
      <c r="ER219" s="235"/>
      <c r="ES219" s="235"/>
      <c r="ET219" s="235"/>
      <c r="EU219" s="235"/>
      <c r="EV219" s="235"/>
      <c r="EW219" s="235"/>
      <c r="EX219" s="235"/>
      <c r="EY219" s="235"/>
      <c r="EZ219" s="235"/>
      <c r="FA219" s="235"/>
      <c r="FB219" s="235"/>
      <c r="FC219" s="235"/>
      <c r="FD219" s="235"/>
      <c r="FE219" s="116"/>
      <c r="FF219" s="116"/>
      <c r="FG219" s="47"/>
      <c r="FH219" s="47"/>
      <c r="FI219" s="47"/>
      <c r="FJ219" s="47"/>
      <c r="FK219" s="47"/>
      <c r="FL219" s="47"/>
      <c r="FM219" s="47"/>
      <c r="FN219" s="47"/>
      <c r="FO219" s="47"/>
      <c r="FP219" s="47"/>
      <c r="FQ219" s="47"/>
      <c r="FR219" s="47"/>
      <c r="FS219" s="47"/>
      <c r="FT219" s="47"/>
      <c r="FU219" s="47"/>
      <c r="FV219" s="47"/>
      <c r="FW219" s="47"/>
      <c r="FX219" s="47"/>
      <c r="FY219" s="47"/>
      <c r="FZ219" s="48"/>
      <c r="GA219" s="48"/>
      <c r="GB219" s="48"/>
      <c r="GC219" s="48"/>
      <c r="GD219" s="48"/>
      <c r="GE219" s="48"/>
      <c r="GF219" s="48"/>
      <c r="GG219" s="48"/>
      <c r="GH219" s="48"/>
      <c r="GI219" s="53"/>
      <c r="GJ219" s="53"/>
      <c r="GK219" s="53"/>
      <c r="GL219" s="53"/>
      <c r="GM219" s="53"/>
      <c r="GN219" s="53"/>
      <c r="GO219" s="53"/>
      <c r="GP219" s="53"/>
      <c r="GQ219" s="53"/>
      <c r="GR219" s="53"/>
      <c r="GS219" s="53"/>
      <c r="GT219" s="53"/>
      <c r="GU219" s="53"/>
      <c r="GV219" s="53"/>
      <c r="GW219" s="53"/>
      <c r="GX219" s="53"/>
      <c r="GY219" s="53"/>
      <c r="GZ219" s="6"/>
      <c r="HA219" s="6"/>
      <c r="HB219" s="6"/>
    </row>
    <row r="220" spans="2:210" s="1" customFormat="1" x14ac:dyDescent="0.75">
      <c r="B220" s="33"/>
      <c r="C220" s="33"/>
      <c r="D220" s="261"/>
      <c r="E220" s="261"/>
      <c r="F220" s="261"/>
      <c r="G220" s="261"/>
      <c r="H220" s="261"/>
      <c r="I220" s="261"/>
      <c r="J220" s="261"/>
      <c r="K220" s="261"/>
      <c r="L220" s="261"/>
      <c r="M220" s="261"/>
      <c r="N220" s="261"/>
      <c r="O220" s="261"/>
      <c r="P220" s="261"/>
      <c r="Q220" s="261"/>
      <c r="R220" s="261"/>
      <c r="S220" s="261"/>
      <c r="T220" s="261"/>
      <c r="U220" s="235"/>
      <c r="V220" s="235"/>
      <c r="W220" s="235"/>
      <c r="X220" s="235"/>
      <c r="Y220" s="235"/>
      <c r="Z220" s="235"/>
      <c r="AA220" s="235"/>
      <c r="AB220" s="235"/>
      <c r="AC220" s="235"/>
      <c r="AD220" s="235"/>
      <c r="AE220" s="235"/>
      <c r="AF220" s="235"/>
      <c r="AG220" s="235"/>
      <c r="AH220" s="235"/>
      <c r="AI220" s="235"/>
      <c r="AJ220" s="235"/>
      <c r="AK220" s="235"/>
      <c r="AL220" s="235"/>
      <c r="AM220" s="235"/>
      <c r="AN220" s="235"/>
      <c r="AO220" s="235"/>
      <c r="AP220" s="235"/>
      <c r="AQ220" s="235"/>
      <c r="AR220" s="235"/>
      <c r="AS220" s="235"/>
      <c r="AT220" s="235"/>
      <c r="AU220" s="235"/>
      <c r="AV220" s="235"/>
      <c r="AW220" s="235"/>
      <c r="AX220" s="235"/>
      <c r="AY220" s="235"/>
      <c r="AZ220" s="235"/>
      <c r="BA220" s="235"/>
      <c r="BB220" s="235"/>
      <c r="BC220" s="235"/>
      <c r="BD220" s="235"/>
      <c r="BE220" s="235"/>
      <c r="BF220" s="235"/>
      <c r="BG220" s="235"/>
      <c r="BH220" s="235"/>
      <c r="BI220" s="235"/>
      <c r="BJ220" s="235"/>
      <c r="BK220" s="235"/>
      <c r="BL220" s="235"/>
      <c r="BM220" s="235"/>
      <c r="BN220" s="235"/>
      <c r="BO220" s="235"/>
      <c r="BP220" s="235"/>
      <c r="BQ220" s="235"/>
      <c r="BR220" s="235"/>
      <c r="BS220" s="235"/>
      <c r="BT220" s="235"/>
      <c r="BU220" s="235"/>
      <c r="BV220" s="235"/>
      <c r="BW220" s="235"/>
      <c r="BX220" s="235"/>
      <c r="BY220" s="235"/>
      <c r="BZ220" s="235"/>
      <c r="CA220" s="235"/>
      <c r="CB220" s="235"/>
      <c r="CC220" s="235"/>
      <c r="CD220" s="235"/>
      <c r="CE220" s="235"/>
      <c r="CF220" s="235"/>
      <c r="CG220" s="235"/>
      <c r="CH220" s="235"/>
      <c r="CI220" s="235"/>
      <c r="CJ220" s="235"/>
      <c r="CK220" s="235"/>
      <c r="CL220" s="235"/>
      <c r="CM220" s="235"/>
      <c r="CN220" s="235"/>
      <c r="CO220" s="235"/>
      <c r="CP220" s="235"/>
      <c r="CQ220" s="235"/>
      <c r="CR220" s="235"/>
      <c r="CS220" s="235"/>
      <c r="CT220" s="235"/>
      <c r="CU220" s="235"/>
      <c r="CV220" s="235"/>
      <c r="CW220" s="235"/>
      <c r="CX220" s="235"/>
      <c r="CY220" s="235"/>
      <c r="CZ220" s="235"/>
      <c r="DA220" s="235"/>
      <c r="DB220" s="235"/>
      <c r="DC220" s="235"/>
      <c r="DD220" s="235"/>
      <c r="DE220" s="235"/>
      <c r="DF220" s="235"/>
      <c r="DG220" s="235"/>
      <c r="DH220" s="235"/>
      <c r="DI220" s="235"/>
      <c r="DJ220" s="235"/>
      <c r="DK220" s="235"/>
      <c r="DL220" s="235"/>
      <c r="DM220" s="235"/>
      <c r="DN220" s="235"/>
      <c r="DO220" s="235"/>
      <c r="DP220" s="235"/>
      <c r="DQ220" s="235"/>
      <c r="DR220" s="235"/>
      <c r="DS220" s="235"/>
      <c r="DT220" s="235"/>
      <c r="DU220" s="235"/>
      <c r="DV220" s="235"/>
      <c r="DW220" s="235"/>
      <c r="DX220" s="235"/>
      <c r="DY220" s="235"/>
      <c r="DZ220" s="235"/>
      <c r="EA220" s="235"/>
      <c r="EB220" s="235"/>
      <c r="EC220" s="235"/>
      <c r="ED220" s="235"/>
      <c r="EE220" s="235"/>
      <c r="EF220" s="235"/>
      <c r="EG220" s="235"/>
      <c r="EH220" s="235"/>
      <c r="EI220" s="235"/>
      <c r="EJ220" s="235"/>
      <c r="EK220" s="235"/>
      <c r="EL220" s="235"/>
      <c r="EM220" s="235"/>
      <c r="EN220" s="235"/>
      <c r="EO220" s="235"/>
      <c r="EP220" s="235"/>
      <c r="EQ220" s="235"/>
      <c r="ER220" s="235"/>
      <c r="ES220" s="235"/>
      <c r="ET220" s="235"/>
      <c r="EU220" s="235"/>
      <c r="EV220" s="235"/>
      <c r="EW220" s="235"/>
      <c r="EX220" s="235"/>
      <c r="EY220" s="235"/>
      <c r="EZ220" s="235"/>
      <c r="FA220" s="235"/>
      <c r="FB220" s="235"/>
      <c r="FC220" s="235"/>
      <c r="FD220" s="235"/>
      <c r="FE220" s="116"/>
      <c r="FF220" s="116"/>
      <c r="FG220" s="47"/>
      <c r="FH220" s="47"/>
      <c r="FI220" s="47"/>
      <c r="FJ220" s="47"/>
      <c r="FK220" s="47"/>
      <c r="FL220" s="47"/>
      <c r="FM220" s="47"/>
      <c r="FN220" s="47"/>
      <c r="FO220" s="47"/>
      <c r="FP220" s="47"/>
      <c r="FQ220" s="47"/>
      <c r="FR220" s="47"/>
      <c r="FS220" s="47"/>
      <c r="FT220" s="47"/>
      <c r="FU220" s="47"/>
      <c r="FV220" s="47"/>
      <c r="FW220" s="47"/>
      <c r="FX220" s="47"/>
      <c r="FY220" s="47"/>
      <c r="FZ220" s="48"/>
      <c r="GA220" s="48"/>
      <c r="GB220" s="48"/>
      <c r="GC220" s="48"/>
      <c r="GD220" s="48"/>
      <c r="GE220" s="48"/>
      <c r="GF220" s="48"/>
      <c r="GG220" s="48"/>
      <c r="GH220" s="48"/>
      <c r="GI220" s="53"/>
      <c r="GJ220" s="53"/>
      <c r="GK220" s="53"/>
      <c r="GL220" s="53"/>
      <c r="GM220" s="53"/>
      <c r="GN220" s="53"/>
      <c r="GO220" s="53"/>
      <c r="GP220" s="53"/>
      <c r="GQ220" s="53"/>
      <c r="GR220" s="53"/>
      <c r="GS220" s="53"/>
      <c r="GT220" s="53"/>
      <c r="GU220" s="53"/>
      <c r="GV220" s="53"/>
      <c r="GW220" s="53"/>
      <c r="GX220" s="53"/>
      <c r="GY220" s="53"/>
      <c r="GZ220" s="6"/>
      <c r="HA220" s="6"/>
      <c r="HB220" s="6"/>
    </row>
    <row r="221" spans="2:210" s="1" customFormat="1" x14ac:dyDescent="0.75">
      <c r="B221" s="33"/>
      <c r="C221" s="33"/>
      <c r="D221" s="261"/>
      <c r="E221" s="261"/>
      <c r="F221" s="261"/>
      <c r="G221" s="261"/>
      <c r="H221" s="261"/>
      <c r="I221" s="261"/>
      <c r="J221" s="261"/>
      <c r="K221" s="261"/>
      <c r="L221" s="261"/>
      <c r="M221" s="261"/>
      <c r="N221" s="261"/>
      <c r="O221" s="261"/>
      <c r="P221" s="261"/>
      <c r="Q221" s="261"/>
      <c r="R221" s="261"/>
      <c r="S221" s="261"/>
      <c r="T221" s="261"/>
      <c r="U221" s="235"/>
      <c r="V221" s="235"/>
      <c r="W221" s="235"/>
      <c r="X221" s="235"/>
      <c r="Y221" s="235"/>
      <c r="Z221" s="235"/>
      <c r="AA221" s="235"/>
      <c r="AB221" s="235"/>
      <c r="AC221" s="235"/>
      <c r="AD221" s="235"/>
      <c r="AE221" s="235"/>
      <c r="AF221" s="235"/>
      <c r="AG221" s="235"/>
      <c r="AH221" s="235"/>
      <c r="AI221" s="235"/>
      <c r="AJ221" s="235"/>
      <c r="AK221" s="235"/>
      <c r="AL221" s="235"/>
      <c r="AM221" s="235"/>
      <c r="AN221" s="235"/>
      <c r="AO221" s="235"/>
      <c r="AP221" s="235"/>
      <c r="AQ221" s="235"/>
      <c r="AR221" s="235"/>
      <c r="AS221" s="235"/>
      <c r="AT221" s="235"/>
      <c r="AU221" s="235"/>
      <c r="AV221" s="235"/>
      <c r="AW221" s="235"/>
      <c r="AX221" s="235"/>
      <c r="AY221" s="235"/>
      <c r="AZ221" s="235"/>
      <c r="BA221" s="235"/>
      <c r="BB221" s="235"/>
      <c r="BC221" s="235"/>
      <c r="BD221" s="235"/>
      <c r="BE221" s="235"/>
      <c r="BF221" s="235"/>
      <c r="BG221" s="235"/>
      <c r="BH221" s="235"/>
      <c r="BI221" s="235"/>
      <c r="BJ221" s="235"/>
      <c r="BK221" s="235"/>
      <c r="BL221" s="235"/>
      <c r="BM221" s="235"/>
      <c r="BN221" s="235"/>
      <c r="BO221" s="235"/>
      <c r="BP221" s="235"/>
      <c r="BQ221" s="235"/>
      <c r="BR221" s="235"/>
      <c r="BS221" s="235"/>
      <c r="BT221" s="235"/>
      <c r="BU221" s="235"/>
      <c r="BV221" s="235"/>
      <c r="BW221" s="235"/>
      <c r="BX221" s="235"/>
      <c r="BY221" s="235"/>
      <c r="BZ221" s="235"/>
      <c r="CA221" s="235"/>
      <c r="CB221" s="235"/>
      <c r="CC221" s="235"/>
      <c r="CD221" s="235"/>
      <c r="CE221" s="235"/>
      <c r="CF221" s="235"/>
      <c r="CG221" s="235"/>
      <c r="CH221" s="235"/>
      <c r="CI221" s="235"/>
      <c r="CJ221" s="235"/>
      <c r="CK221" s="235"/>
      <c r="CL221" s="235"/>
      <c r="CM221" s="235"/>
      <c r="CN221" s="235"/>
      <c r="CO221" s="235"/>
      <c r="CP221" s="235"/>
      <c r="CQ221" s="235"/>
      <c r="CR221" s="235"/>
      <c r="CS221" s="235"/>
      <c r="CT221" s="235"/>
      <c r="CU221" s="235"/>
      <c r="CV221" s="235"/>
      <c r="CW221" s="235"/>
      <c r="CX221" s="235"/>
      <c r="CY221" s="235"/>
      <c r="CZ221" s="235"/>
      <c r="DA221" s="235"/>
      <c r="DB221" s="235"/>
      <c r="DC221" s="235"/>
      <c r="DD221" s="235"/>
      <c r="DE221" s="235"/>
      <c r="DF221" s="235"/>
      <c r="DG221" s="235"/>
      <c r="DH221" s="235"/>
      <c r="DI221" s="235"/>
      <c r="DJ221" s="235"/>
      <c r="DK221" s="235"/>
      <c r="DL221" s="235"/>
      <c r="DM221" s="235"/>
      <c r="DN221" s="235"/>
      <c r="DO221" s="235"/>
      <c r="DP221" s="235"/>
      <c r="DQ221" s="235"/>
      <c r="DR221" s="235"/>
      <c r="DS221" s="235"/>
      <c r="DT221" s="235"/>
      <c r="DU221" s="235"/>
      <c r="DV221" s="235"/>
      <c r="DW221" s="235"/>
      <c r="DX221" s="235"/>
      <c r="DY221" s="235"/>
      <c r="DZ221" s="235"/>
      <c r="EA221" s="235"/>
      <c r="EB221" s="235"/>
      <c r="EC221" s="235"/>
      <c r="ED221" s="235"/>
      <c r="EE221" s="235"/>
      <c r="EF221" s="235"/>
      <c r="EG221" s="235"/>
      <c r="EH221" s="235"/>
      <c r="EI221" s="235"/>
      <c r="EJ221" s="235"/>
      <c r="EK221" s="235"/>
      <c r="EL221" s="235"/>
      <c r="EM221" s="235"/>
      <c r="EN221" s="235"/>
      <c r="EO221" s="235"/>
      <c r="EP221" s="235"/>
      <c r="EQ221" s="235"/>
      <c r="ER221" s="235"/>
      <c r="ES221" s="235"/>
      <c r="ET221" s="235"/>
      <c r="EU221" s="235"/>
      <c r="EV221" s="235"/>
      <c r="EW221" s="235"/>
      <c r="EX221" s="235"/>
      <c r="EY221" s="235"/>
      <c r="EZ221" s="235"/>
      <c r="FA221" s="235"/>
      <c r="FB221" s="235"/>
      <c r="FC221" s="235"/>
      <c r="FD221" s="235"/>
      <c r="FE221" s="116"/>
      <c r="FF221" s="116"/>
      <c r="FG221" s="47"/>
      <c r="FH221" s="47"/>
      <c r="FI221" s="47"/>
      <c r="FJ221" s="47"/>
      <c r="FK221" s="47"/>
      <c r="FL221" s="47"/>
      <c r="FM221" s="47"/>
      <c r="FN221" s="47"/>
      <c r="FO221" s="47"/>
      <c r="FP221" s="47"/>
      <c r="FQ221" s="47"/>
      <c r="FR221" s="47"/>
      <c r="FS221" s="47"/>
      <c r="FT221" s="47"/>
      <c r="FU221" s="47"/>
      <c r="FV221" s="47"/>
      <c r="FW221" s="47"/>
      <c r="FX221" s="47"/>
      <c r="FY221" s="47"/>
      <c r="FZ221" s="48"/>
      <c r="GA221" s="48"/>
      <c r="GB221" s="48"/>
      <c r="GC221" s="48"/>
      <c r="GD221" s="48"/>
      <c r="GE221" s="48"/>
      <c r="GF221" s="48"/>
      <c r="GG221" s="48"/>
      <c r="GH221" s="48"/>
      <c r="GI221" s="53"/>
      <c r="GJ221" s="53"/>
      <c r="GK221" s="53"/>
      <c r="GL221" s="53"/>
      <c r="GM221" s="53"/>
      <c r="GN221" s="53"/>
      <c r="GO221" s="53"/>
      <c r="GP221" s="53"/>
      <c r="GQ221" s="53"/>
      <c r="GR221" s="53"/>
      <c r="GS221" s="53"/>
      <c r="GT221" s="53"/>
      <c r="GU221" s="53"/>
      <c r="GV221" s="53"/>
      <c r="GW221" s="53"/>
      <c r="GX221" s="53"/>
      <c r="GY221" s="53"/>
      <c r="GZ221" s="6"/>
      <c r="HA221" s="6"/>
      <c r="HB221" s="6"/>
    </row>
    <row r="222" spans="2:210" s="1" customFormat="1" x14ac:dyDescent="0.75">
      <c r="B222" s="33"/>
      <c r="C222" s="33"/>
      <c r="D222" s="261"/>
      <c r="E222" s="261"/>
      <c r="F222" s="261"/>
      <c r="G222" s="261"/>
      <c r="H222" s="261"/>
      <c r="I222" s="261"/>
      <c r="J222" s="261"/>
      <c r="K222" s="261"/>
      <c r="L222" s="261"/>
      <c r="M222" s="261"/>
      <c r="N222" s="261"/>
      <c r="O222" s="261"/>
      <c r="P222" s="261"/>
      <c r="Q222" s="261"/>
      <c r="R222" s="261"/>
      <c r="S222" s="261"/>
      <c r="T222" s="261"/>
      <c r="U222" s="235"/>
      <c r="V222" s="235"/>
      <c r="W222" s="235"/>
      <c r="X222" s="235"/>
      <c r="Y222" s="235"/>
      <c r="Z222" s="235"/>
      <c r="AA222" s="235"/>
      <c r="AB222" s="235"/>
      <c r="AC222" s="235"/>
      <c r="AD222" s="235"/>
      <c r="AE222" s="235"/>
      <c r="AF222" s="235"/>
      <c r="AG222" s="235"/>
      <c r="AH222" s="235"/>
      <c r="AI222" s="235"/>
      <c r="AJ222" s="235"/>
      <c r="AK222" s="235"/>
      <c r="AL222" s="235"/>
      <c r="AM222" s="235"/>
      <c r="AN222" s="235"/>
      <c r="AO222" s="235"/>
      <c r="AP222" s="235"/>
      <c r="AQ222" s="235"/>
      <c r="AR222" s="235"/>
      <c r="AS222" s="235"/>
      <c r="AT222" s="235"/>
      <c r="AU222" s="235"/>
      <c r="AV222" s="235"/>
      <c r="AW222" s="235"/>
      <c r="AX222" s="235"/>
      <c r="AY222" s="235"/>
      <c r="AZ222" s="235"/>
      <c r="BA222" s="235"/>
      <c r="BB222" s="235"/>
      <c r="BC222" s="235"/>
      <c r="BD222" s="235"/>
      <c r="BE222" s="235"/>
      <c r="BF222" s="235"/>
      <c r="BG222" s="235"/>
      <c r="BH222" s="235"/>
      <c r="BI222" s="235"/>
      <c r="BJ222" s="235"/>
      <c r="BK222" s="235"/>
      <c r="BL222" s="235"/>
      <c r="BM222" s="235"/>
      <c r="BN222" s="235"/>
      <c r="BO222" s="235"/>
      <c r="BP222" s="235"/>
      <c r="BQ222" s="235"/>
      <c r="BR222" s="235"/>
      <c r="BS222" s="235"/>
      <c r="BT222" s="235"/>
      <c r="BU222" s="235"/>
      <c r="BV222" s="235"/>
      <c r="BW222" s="235"/>
      <c r="BX222" s="235"/>
      <c r="BY222" s="235"/>
      <c r="BZ222" s="235"/>
      <c r="CA222" s="235"/>
      <c r="CB222" s="235"/>
      <c r="CC222" s="235"/>
      <c r="CD222" s="235"/>
      <c r="CE222" s="235"/>
      <c r="CF222" s="235"/>
      <c r="CG222" s="235"/>
      <c r="CH222" s="235"/>
      <c r="CI222" s="235"/>
      <c r="CJ222" s="235"/>
      <c r="CK222" s="235"/>
      <c r="CL222" s="235"/>
      <c r="CM222" s="235"/>
      <c r="CN222" s="235"/>
      <c r="CO222" s="235"/>
      <c r="CP222" s="235"/>
      <c r="CQ222" s="235"/>
      <c r="CR222" s="235"/>
      <c r="CS222" s="235"/>
      <c r="CT222" s="235"/>
      <c r="CU222" s="235"/>
      <c r="CV222" s="235"/>
      <c r="CW222" s="235"/>
      <c r="CX222" s="235"/>
      <c r="CY222" s="235"/>
      <c r="CZ222" s="235"/>
      <c r="DA222" s="235"/>
      <c r="DB222" s="235"/>
      <c r="DC222" s="235"/>
      <c r="DD222" s="235"/>
      <c r="DE222" s="235"/>
      <c r="DF222" s="235"/>
      <c r="DG222" s="235"/>
      <c r="DH222" s="235"/>
      <c r="DI222" s="235"/>
      <c r="DJ222" s="235"/>
      <c r="DK222" s="235"/>
      <c r="DL222" s="235"/>
      <c r="DM222" s="235"/>
      <c r="DN222" s="235"/>
      <c r="DO222" s="235"/>
      <c r="DP222" s="235"/>
      <c r="DQ222" s="235"/>
      <c r="DR222" s="235"/>
      <c r="DS222" s="235"/>
      <c r="DT222" s="235"/>
      <c r="DU222" s="235"/>
      <c r="DV222" s="235"/>
      <c r="DW222" s="235"/>
      <c r="DX222" s="235"/>
      <c r="DY222" s="235"/>
      <c r="DZ222" s="235"/>
      <c r="EA222" s="235"/>
      <c r="EB222" s="235"/>
      <c r="EC222" s="235"/>
      <c r="ED222" s="235"/>
      <c r="EE222" s="235"/>
      <c r="EF222" s="235"/>
      <c r="EG222" s="235"/>
      <c r="EH222" s="235"/>
      <c r="EI222" s="235"/>
      <c r="EJ222" s="235"/>
      <c r="EK222" s="235"/>
      <c r="EL222" s="235"/>
      <c r="EM222" s="235"/>
      <c r="EN222" s="235"/>
      <c r="EO222" s="235"/>
      <c r="EP222" s="235"/>
      <c r="EQ222" s="235"/>
      <c r="ER222" s="235"/>
      <c r="ES222" s="235"/>
      <c r="ET222" s="235"/>
      <c r="EU222" s="235"/>
      <c r="EV222" s="235"/>
      <c r="EW222" s="235"/>
      <c r="EX222" s="235"/>
      <c r="EY222" s="235"/>
      <c r="EZ222" s="235"/>
      <c r="FA222" s="235"/>
      <c r="FB222" s="235"/>
      <c r="FC222" s="235"/>
      <c r="FD222" s="235"/>
      <c r="FE222" s="116"/>
      <c r="FF222" s="116"/>
      <c r="FG222" s="47"/>
      <c r="FH222" s="47"/>
      <c r="FI222" s="47"/>
      <c r="FJ222" s="47"/>
      <c r="FK222" s="47"/>
      <c r="FL222" s="47"/>
      <c r="FM222" s="47"/>
      <c r="FN222" s="47"/>
      <c r="FO222" s="47"/>
      <c r="FP222" s="47"/>
      <c r="FQ222" s="47"/>
      <c r="FR222" s="47"/>
      <c r="FS222" s="47"/>
      <c r="FT222" s="47"/>
      <c r="FU222" s="47"/>
      <c r="FV222" s="47"/>
      <c r="FW222" s="47"/>
      <c r="FX222" s="47"/>
      <c r="FY222" s="47"/>
      <c r="FZ222" s="48"/>
      <c r="GA222" s="48"/>
      <c r="GB222" s="48"/>
      <c r="GC222" s="48"/>
      <c r="GD222" s="48"/>
      <c r="GE222" s="48"/>
      <c r="GF222" s="48"/>
      <c r="GG222" s="48"/>
      <c r="GH222" s="48"/>
      <c r="GI222" s="53"/>
      <c r="GJ222" s="53"/>
      <c r="GK222" s="53"/>
      <c r="GL222" s="53"/>
      <c r="GM222" s="53"/>
      <c r="GN222" s="53"/>
      <c r="GO222" s="53"/>
      <c r="GP222" s="53"/>
      <c r="GQ222" s="53"/>
      <c r="GR222" s="53"/>
      <c r="GS222" s="53"/>
      <c r="GT222" s="53"/>
      <c r="GU222" s="53"/>
      <c r="GV222" s="53"/>
      <c r="GW222" s="53"/>
      <c r="GX222" s="53"/>
      <c r="GY222" s="53"/>
      <c r="GZ222" s="6"/>
      <c r="HA222" s="6"/>
      <c r="HB222" s="6"/>
    </row>
    <row r="223" spans="2:210" s="1" customFormat="1" x14ac:dyDescent="0.75">
      <c r="B223" s="33"/>
      <c r="C223" s="33"/>
      <c r="D223" s="261"/>
      <c r="E223" s="261"/>
      <c r="F223" s="261"/>
      <c r="G223" s="261"/>
      <c r="H223" s="261"/>
      <c r="I223" s="261"/>
      <c r="J223" s="261"/>
      <c r="K223" s="261"/>
      <c r="L223" s="261"/>
      <c r="M223" s="261"/>
      <c r="N223" s="261"/>
      <c r="O223" s="261"/>
      <c r="P223" s="261"/>
      <c r="Q223" s="261"/>
      <c r="R223" s="261"/>
      <c r="S223" s="261"/>
      <c r="T223" s="261"/>
      <c r="U223" s="235"/>
      <c r="V223" s="235"/>
      <c r="W223" s="235"/>
      <c r="X223" s="235"/>
      <c r="Y223" s="235"/>
      <c r="Z223" s="235"/>
      <c r="AA223" s="235"/>
      <c r="AB223" s="235"/>
      <c r="AC223" s="235"/>
      <c r="AD223" s="235"/>
      <c r="AE223" s="235"/>
      <c r="AF223" s="235"/>
      <c r="AG223" s="235"/>
      <c r="AH223" s="235"/>
      <c r="AI223" s="235"/>
      <c r="AJ223" s="235"/>
      <c r="AK223" s="235"/>
      <c r="AL223" s="235"/>
      <c r="AM223" s="235"/>
      <c r="AN223" s="235"/>
      <c r="AO223" s="235"/>
      <c r="AP223" s="235"/>
      <c r="AQ223" s="235"/>
      <c r="AR223" s="235"/>
      <c r="AS223" s="235"/>
      <c r="AT223" s="235"/>
      <c r="AU223" s="235"/>
      <c r="AV223" s="235"/>
      <c r="AW223" s="235"/>
      <c r="AX223" s="235"/>
      <c r="AY223" s="235"/>
      <c r="AZ223" s="235"/>
      <c r="BA223" s="235"/>
      <c r="BB223" s="235"/>
      <c r="BC223" s="235"/>
      <c r="BD223" s="235"/>
      <c r="BE223" s="235"/>
      <c r="BF223" s="235"/>
      <c r="BG223" s="235"/>
      <c r="BH223" s="235"/>
      <c r="BI223" s="235"/>
      <c r="BJ223" s="235"/>
      <c r="BK223" s="235"/>
      <c r="BL223" s="235"/>
      <c r="BM223" s="235"/>
      <c r="BN223" s="235"/>
      <c r="BO223" s="235"/>
      <c r="BP223" s="235"/>
      <c r="BQ223" s="235"/>
      <c r="BR223" s="235"/>
      <c r="BS223" s="235"/>
      <c r="BT223" s="235"/>
      <c r="BU223" s="235"/>
      <c r="BV223" s="235"/>
      <c r="BW223" s="235"/>
      <c r="BX223" s="235"/>
      <c r="BY223" s="235"/>
      <c r="BZ223" s="235"/>
      <c r="CA223" s="235"/>
      <c r="CB223" s="235"/>
      <c r="CC223" s="235"/>
      <c r="CD223" s="235"/>
      <c r="CE223" s="235"/>
      <c r="CF223" s="235"/>
      <c r="CG223" s="235"/>
      <c r="CH223" s="235"/>
      <c r="CI223" s="235"/>
      <c r="CJ223" s="235"/>
      <c r="CK223" s="235"/>
      <c r="CL223" s="235"/>
      <c r="CM223" s="235"/>
      <c r="CN223" s="235"/>
      <c r="CO223" s="235"/>
      <c r="CP223" s="235"/>
      <c r="CQ223" s="235"/>
      <c r="CR223" s="235"/>
      <c r="CS223" s="235"/>
      <c r="CT223" s="235"/>
      <c r="CU223" s="235"/>
      <c r="CV223" s="235"/>
      <c r="CW223" s="235"/>
      <c r="CX223" s="235"/>
      <c r="CY223" s="235"/>
      <c r="CZ223" s="235"/>
      <c r="DA223" s="235"/>
      <c r="DB223" s="235"/>
      <c r="DC223" s="235"/>
      <c r="DD223" s="235"/>
      <c r="DE223" s="235"/>
      <c r="DF223" s="235"/>
      <c r="DG223" s="235"/>
      <c r="DH223" s="235"/>
      <c r="DI223" s="235"/>
      <c r="DJ223" s="235"/>
      <c r="DK223" s="235"/>
      <c r="DL223" s="235"/>
      <c r="DM223" s="235"/>
      <c r="DN223" s="235"/>
      <c r="DO223" s="235"/>
      <c r="DP223" s="235"/>
      <c r="DQ223" s="235"/>
      <c r="DR223" s="235"/>
      <c r="DS223" s="235"/>
      <c r="DT223" s="235"/>
      <c r="DU223" s="235"/>
      <c r="DV223" s="235"/>
      <c r="DW223" s="235"/>
      <c r="DX223" s="235"/>
      <c r="DY223" s="235"/>
      <c r="DZ223" s="235"/>
      <c r="EA223" s="235"/>
      <c r="EB223" s="235"/>
      <c r="EC223" s="235"/>
      <c r="ED223" s="235"/>
      <c r="EE223" s="235"/>
      <c r="EF223" s="235"/>
      <c r="EG223" s="235"/>
      <c r="EH223" s="235"/>
      <c r="EI223" s="235"/>
      <c r="EJ223" s="235"/>
      <c r="EK223" s="235"/>
      <c r="EL223" s="235"/>
      <c r="EM223" s="235"/>
      <c r="EN223" s="235"/>
      <c r="EO223" s="235"/>
      <c r="EP223" s="235"/>
      <c r="EQ223" s="235"/>
      <c r="ER223" s="235"/>
      <c r="ES223" s="235"/>
      <c r="ET223" s="235"/>
      <c r="EU223" s="235"/>
      <c r="EV223" s="235"/>
      <c r="EW223" s="235"/>
      <c r="EX223" s="235"/>
      <c r="EY223" s="235"/>
      <c r="EZ223" s="235"/>
      <c r="FA223" s="235"/>
      <c r="FB223" s="235"/>
      <c r="FC223" s="235"/>
      <c r="FD223" s="235"/>
      <c r="FE223" s="116"/>
      <c r="FF223" s="116"/>
      <c r="FG223" s="47"/>
      <c r="FH223" s="47"/>
      <c r="FI223" s="47"/>
      <c r="FJ223" s="47"/>
      <c r="FK223" s="47"/>
      <c r="FL223" s="47"/>
      <c r="FM223" s="47"/>
      <c r="FN223" s="47"/>
      <c r="FO223" s="47"/>
      <c r="FP223" s="47"/>
      <c r="FQ223" s="47"/>
      <c r="FR223" s="47"/>
      <c r="FS223" s="47"/>
      <c r="FT223" s="47"/>
      <c r="FU223" s="47"/>
      <c r="FV223" s="47"/>
      <c r="FW223" s="47"/>
      <c r="FX223" s="47"/>
      <c r="FY223" s="47"/>
      <c r="FZ223" s="48"/>
      <c r="GA223" s="48"/>
      <c r="GB223" s="48"/>
      <c r="GC223" s="48"/>
      <c r="GD223" s="48"/>
      <c r="GE223" s="48"/>
      <c r="GF223" s="48"/>
      <c r="GG223" s="48"/>
      <c r="GH223" s="48"/>
      <c r="GI223" s="53"/>
      <c r="GJ223" s="53"/>
      <c r="GK223" s="53"/>
      <c r="GL223" s="53"/>
      <c r="GM223" s="53"/>
      <c r="GN223" s="53"/>
      <c r="GO223" s="53"/>
      <c r="GP223" s="53"/>
      <c r="GQ223" s="53"/>
      <c r="GR223" s="53"/>
      <c r="GS223" s="53"/>
      <c r="GT223" s="53"/>
      <c r="GU223" s="53"/>
      <c r="GV223" s="53"/>
      <c r="GW223" s="53"/>
      <c r="GX223" s="53"/>
      <c r="GY223" s="53"/>
      <c r="GZ223" s="6"/>
      <c r="HA223" s="6"/>
      <c r="HB223" s="6"/>
    </row>
    <row r="224" spans="2:210" s="1" customFormat="1" x14ac:dyDescent="0.75">
      <c r="B224" s="33"/>
      <c r="C224" s="33"/>
      <c r="D224" s="261"/>
      <c r="E224" s="261"/>
      <c r="F224" s="261"/>
      <c r="G224" s="261"/>
      <c r="H224" s="261"/>
      <c r="I224" s="261"/>
      <c r="J224" s="261"/>
      <c r="K224" s="261"/>
      <c r="L224" s="261"/>
      <c r="M224" s="261"/>
      <c r="N224" s="261"/>
      <c r="O224" s="261"/>
      <c r="P224" s="261"/>
      <c r="Q224" s="261"/>
      <c r="R224" s="261"/>
      <c r="S224" s="261"/>
      <c r="T224" s="261"/>
      <c r="U224" s="235"/>
      <c r="V224" s="235"/>
      <c r="W224" s="235"/>
      <c r="X224" s="235"/>
      <c r="Y224" s="235"/>
      <c r="Z224" s="235"/>
      <c r="AA224" s="235"/>
      <c r="AB224" s="235"/>
      <c r="AC224" s="235"/>
      <c r="AD224" s="235"/>
      <c r="AE224" s="235"/>
      <c r="AF224" s="235"/>
      <c r="AG224" s="235"/>
      <c r="AH224" s="235"/>
      <c r="AI224" s="235"/>
      <c r="AJ224" s="235"/>
      <c r="AK224" s="235"/>
      <c r="AL224" s="235"/>
      <c r="AM224" s="235"/>
      <c r="AN224" s="235"/>
      <c r="AO224" s="235"/>
      <c r="AP224" s="235"/>
      <c r="AQ224" s="235"/>
      <c r="AR224" s="235"/>
      <c r="AS224" s="235"/>
      <c r="AT224" s="235"/>
      <c r="AU224" s="235"/>
      <c r="AV224" s="235"/>
      <c r="AW224" s="235"/>
      <c r="AX224" s="235"/>
      <c r="AY224" s="235"/>
      <c r="AZ224" s="235"/>
      <c r="BA224" s="235"/>
      <c r="BB224" s="235"/>
      <c r="BC224" s="235"/>
      <c r="BD224" s="235"/>
      <c r="BE224" s="235"/>
      <c r="BF224" s="235"/>
      <c r="BG224" s="235"/>
      <c r="BH224" s="235"/>
      <c r="BI224" s="235"/>
      <c r="BJ224" s="235"/>
      <c r="BK224" s="235"/>
      <c r="BL224" s="235"/>
      <c r="BM224" s="235"/>
      <c r="BN224" s="235"/>
      <c r="BO224" s="235"/>
      <c r="BP224" s="235"/>
      <c r="BQ224" s="235"/>
      <c r="BR224" s="235"/>
      <c r="BS224" s="235"/>
      <c r="BT224" s="235"/>
      <c r="BU224" s="235"/>
      <c r="BV224" s="235"/>
      <c r="BW224" s="235"/>
      <c r="BX224" s="235"/>
      <c r="BY224" s="235"/>
      <c r="BZ224" s="235"/>
      <c r="CA224" s="235"/>
      <c r="CB224" s="235"/>
      <c r="CC224" s="235"/>
      <c r="CD224" s="235"/>
      <c r="CE224" s="235"/>
      <c r="CF224" s="235"/>
      <c r="CG224" s="235"/>
      <c r="CH224" s="235"/>
      <c r="CI224" s="235"/>
      <c r="CJ224" s="235"/>
      <c r="CK224" s="235"/>
      <c r="CL224" s="235"/>
      <c r="CM224" s="235"/>
      <c r="CN224" s="235"/>
      <c r="CO224" s="235"/>
      <c r="CP224" s="235"/>
      <c r="CQ224" s="235"/>
      <c r="CR224" s="235"/>
      <c r="CS224" s="235"/>
      <c r="CT224" s="235"/>
      <c r="CU224" s="235"/>
      <c r="CV224" s="235"/>
      <c r="CW224" s="235"/>
      <c r="CX224" s="235"/>
      <c r="CY224" s="235"/>
      <c r="CZ224" s="235"/>
      <c r="DA224" s="235"/>
      <c r="DB224" s="235"/>
      <c r="DC224" s="235"/>
      <c r="DD224" s="235"/>
      <c r="DE224" s="235"/>
      <c r="DF224" s="235"/>
      <c r="DG224" s="235"/>
      <c r="DH224" s="235"/>
      <c r="DI224" s="235"/>
      <c r="DJ224" s="235"/>
      <c r="DK224" s="235"/>
      <c r="DL224" s="235"/>
      <c r="DM224" s="235"/>
      <c r="DN224" s="235"/>
      <c r="DO224" s="235"/>
      <c r="DP224" s="235"/>
      <c r="DQ224" s="235"/>
      <c r="DR224" s="235"/>
      <c r="DS224" s="235"/>
      <c r="DT224" s="235"/>
      <c r="DU224" s="235"/>
      <c r="DV224" s="235"/>
      <c r="DW224" s="235"/>
      <c r="DX224" s="235"/>
      <c r="DY224" s="235"/>
      <c r="DZ224" s="235"/>
      <c r="EA224" s="235"/>
      <c r="EB224" s="235"/>
      <c r="EC224" s="235"/>
      <c r="ED224" s="235"/>
      <c r="EE224" s="235"/>
      <c r="EF224" s="235"/>
      <c r="EG224" s="235"/>
      <c r="EH224" s="235"/>
      <c r="EI224" s="235"/>
      <c r="EJ224" s="235"/>
      <c r="EK224" s="235"/>
      <c r="EL224" s="235"/>
      <c r="EM224" s="235"/>
      <c r="EN224" s="235"/>
      <c r="EO224" s="235"/>
      <c r="EP224" s="235"/>
      <c r="EQ224" s="235"/>
      <c r="ER224" s="235"/>
      <c r="ES224" s="235"/>
      <c r="ET224" s="235"/>
      <c r="EU224" s="235"/>
      <c r="EV224" s="235"/>
      <c r="EW224" s="235"/>
      <c r="EX224" s="235"/>
      <c r="EY224" s="235"/>
      <c r="EZ224" s="235"/>
      <c r="FA224" s="235"/>
      <c r="FB224" s="235"/>
      <c r="FC224" s="235"/>
      <c r="FD224" s="235"/>
      <c r="FE224" s="116"/>
      <c r="FF224" s="116"/>
      <c r="FG224" s="47"/>
      <c r="FH224" s="47"/>
      <c r="FI224" s="47"/>
      <c r="FJ224" s="47"/>
      <c r="FK224" s="47"/>
      <c r="FL224" s="47"/>
      <c r="FM224" s="47"/>
      <c r="FN224" s="47"/>
      <c r="FO224" s="47"/>
      <c r="FP224" s="47"/>
      <c r="FQ224" s="47"/>
      <c r="FR224" s="47"/>
      <c r="FS224" s="47"/>
      <c r="FT224" s="47"/>
      <c r="FU224" s="47"/>
      <c r="FV224" s="47"/>
      <c r="FW224" s="47"/>
      <c r="FX224" s="47"/>
      <c r="FY224" s="47"/>
      <c r="FZ224" s="48"/>
      <c r="GA224" s="48"/>
      <c r="GB224" s="48"/>
      <c r="GC224" s="48"/>
      <c r="GD224" s="48"/>
      <c r="GE224" s="48"/>
      <c r="GF224" s="48"/>
      <c r="GG224" s="48"/>
      <c r="GH224" s="48"/>
      <c r="GI224" s="53"/>
      <c r="GJ224" s="53"/>
      <c r="GK224" s="53"/>
      <c r="GL224" s="53"/>
      <c r="GM224" s="53"/>
      <c r="GN224" s="53"/>
      <c r="GO224" s="53"/>
      <c r="GP224" s="53"/>
      <c r="GQ224" s="53"/>
      <c r="GR224" s="53"/>
      <c r="GS224" s="53"/>
      <c r="GT224" s="53"/>
      <c r="GU224" s="53"/>
      <c r="GV224" s="53"/>
      <c r="GW224" s="53"/>
      <c r="GX224" s="53"/>
      <c r="GY224" s="53"/>
      <c r="GZ224" s="6"/>
      <c r="HA224" s="6"/>
      <c r="HB224" s="6"/>
    </row>
    <row r="225" spans="2:210" s="1" customFormat="1" x14ac:dyDescent="0.75">
      <c r="B225" s="33"/>
      <c r="C225" s="33"/>
      <c r="D225" s="261"/>
      <c r="E225" s="261"/>
      <c r="F225" s="261"/>
      <c r="G225" s="261"/>
      <c r="H225" s="261"/>
      <c r="I225" s="261"/>
      <c r="J225" s="261"/>
      <c r="K225" s="261"/>
      <c r="L225" s="261"/>
      <c r="M225" s="261"/>
      <c r="N225" s="261"/>
      <c r="O225" s="261"/>
      <c r="P225" s="261"/>
      <c r="Q225" s="261"/>
      <c r="R225" s="261"/>
      <c r="S225" s="261"/>
      <c r="T225" s="261"/>
      <c r="U225" s="235"/>
      <c r="V225" s="235"/>
      <c r="W225" s="235"/>
      <c r="X225" s="235"/>
      <c r="Y225" s="235"/>
      <c r="Z225" s="235"/>
      <c r="AA225" s="235"/>
      <c r="AB225" s="235"/>
      <c r="AC225" s="235"/>
      <c r="AD225" s="235"/>
      <c r="AE225" s="235"/>
      <c r="AF225" s="235"/>
      <c r="AG225" s="235"/>
      <c r="AH225" s="235"/>
      <c r="AI225" s="235"/>
      <c r="AJ225" s="235"/>
      <c r="AK225" s="235"/>
      <c r="AL225" s="235"/>
      <c r="AM225" s="235"/>
      <c r="AN225" s="235"/>
      <c r="AO225" s="235"/>
      <c r="AP225" s="235"/>
      <c r="AQ225" s="235"/>
      <c r="AR225" s="235"/>
      <c r="AS225" s="235"/>
      <c r="AT225" s="235"/>
      <c r="AU225" s="235"/>
      <c r="AV225" s="235"/>
      <c r="AW225" s="235"/>
      <c r="AX225" s="235"/>
      <c r="AY225" s="235"/>
      <c r="AZ225" s="235"/>
      <c r="BA225" s="235"/>
      <c r="BB225" s="235"/>
      <c r="BC225" s="235"/>
      <c r="BD225" s="235"/>
      <c r="BE225" s="235"/>
      <c r="BF225" s="235"/>
      <c r="BG225" s="235"/>
      <c r="BH225" s="235"/>
      <c r="BI225" s="235"/>
      <c r="BJ225" s="235"/>
      <c r="BK225" s="235"/>
      <c r="BL225" s="235"/>
      <c r="BM225" s="235"/>
      <c r="BN225" s="235"/>
      <c r="BO225" s="235"/>
      <c r="BP225" s="235"/>
      <c r="BQ225" s="235"/>
      <c r="BR225" s="235"/>
      <c r="BS225" s="235"/>
      <c r="BT225" s="235"/>
      <c r="BU225" s="235"/>
      <c r="BV225" s="235"/>
      <c r="BW225" s="235"/>
      <c r="BX225" s="235"/>
      <c r="BY225" s="235"/>
      <c r="BZ225" s="235"/>
      <c r="CA225" s="235"/>
      <c r="CB225" s="235"/>
      <c r="CC225" s="235"/>
      <c r="CD225" s="235"/>
      <c r="CE225" s="235"/>
      <c r="CF225" s="235"/>
      <c r="CG225" s="235"/>
      <c r="CH225" s="235"/>
      <c r="CI225" s="235"/>
      <c r="CJ225" s="235"/>
      <c r="CK225" s="235"/>
      <c r="CL225" s="235"/>
      <c r="CM225" s="235"/>
      <c r="CN225" s="235"/>
      <c r="CO225" s="235"/>
      <c r="CP225" s="235"/>
      <c r="CQ225" s="235"/>
      <c r="CR225" s="235"/>
      <c r="CS225" s="235"/>
      <c r="CT225" s="235"/>
      <c r="CU225" s="235"/>
      <c r="CV225" s="235"/>
      <c r="CW225" s="235"/>
      <c r="CX225" s="235"/>
      <c r="CY225" s="235"/>
      <c r="CZ225" s="235"/>
      <c r="DA225" s="235"/>
      <c r="DB225" s="235"/>
      <c r="DC225" s="235"/>
      <c r="DD225" s="235"/>
      <c r="DE225" s="235"/>
      <c r="DF225" s="235"/>
      <c r="DG225" s="235"/>
      <c r="DH225" s="235"/>
      <c r="DI225" s="235"/>
      <c r="DJ225" s="235"/>
      <c r="DK225" s="235"/>
      <c r="DL225" s="235"/>
      <c r="DM225" s="235"/>
      <c r="DN225" s="235"/>
      <c r="DO225" s="235"/>
      <c r="DP225" s="235"/>
      <c r="DQ225" s="235"/>
      <c r="DR225" s="235"/>
      <c r="DS225" s="235"/>
      <c r="DT225" s="235"/>
      <c r="DU225" s="235"/>
      <c r="DV225" s="235"/>
      <c r="DW225" s="235"/>
      <c r="DX225" s="235"/>
      <c r="DY225" s="235"/>
      <c r="DZ225" s="235"/>
      <c r="EA225" s="235"/>
      <c r="EB225" s="235"/>
      <c r="EC225" s="235"/>
      <c r="ED225" s="235"/>
      <c r="EE225" s="235"/>
      <c r="EF225" s="235"/>
      <c r="EG225" s="235"/>
      <c r="EH225" s="235"/>
      <c r="EI225" s="235"/>
      <c r="EJ225" s="235"/>
      <c r="EK225" s="235"/>
      <c r="EL225" s="235"/>
      <c r="EM225" s="235"/>
      <c r="EN225" s="235"/>
      <c r="EO225" s="235"/>
      <c r="EP225" s="235"/>
      <c r="EQ225" s="235"/>
      <c r="ER225" s="235"/>
      <c r="ES225" s="235"/>
      <c r="ET225" s="235"/>
      <c r="EU225" s="235"/>
      <c r="EV225" s="235"/>
      <c r="EW225" s="235"/>
      <c r="EX225" s="235"/>
      <c r="EY225" s="235"/>
      <c r="EZ225" s="235"/>
      <c r="FA225" s="235"/>
      <c r="FB225" s="235"/>
      <c r="FC225" s="235"/>
      <c r="FD225" s="235"/>
      <c r="FE225" s="116"/>
      <c r="FF225" s="116"/>
      <c r="FG225" s="47"/>
      <c r="FH225" s="47"/>
      <c r="FI225" s="47"/>
      <c r="FJ225" s="47"/>
      <c r="FK225" s="47"/>
      <c r="FL225" s="47"/>
      <c r="FM225" s="47"/>
      <c r="FN225" s="47"/>
      <c r="FO225" s="47"/>
      <c r="FP225" s="47"/>
      <c r="FQ225" s="47"/>
      <c r="FR225" s="47"/>
      <c r="FS225" s="47"/>
      <c r="FT225" s="47"/>
      <c r="FU225" s="47"/>
      <c r="FV225" s="47"/>
      <c r="FW225" s="47"/>
      <c r="FX225" s="47"/>
      <c r="FY225" s="47"/>
      <c r="FZ225" s="48"/>
      <c r="GA225" s="48"/>
      <c r="GB225" s="48"/>
      <c r="GC225" s="48"/>
      <c r="GD225" s="48"/>
      <c r="GE225" s="48"/>
      <c r="GF225" s="48"/>
      <c r="GG225" s="48"/>
      <c r="GH225" s="48"/>
      <c r="GI225" s="53"/>
      <c r="GJ225" s="53"/>
      <c r="GK225" s="53"/>
      <c r="GL225" s="53"/>
      <c r="GM225" s="53"/>
      <c r="GN225" s="53"/>
      <c r="GO225" s="53"/>
      <c r="GP225" s="53"/>
      <c r="GQ225" s="53"/>
      <c r="GR225" s="53"/>
      <c r="GS225" s="53"/>
      <c r="GT225" s="53"/>
      <c r="GU225" s="53"/>
      <c r="GV225" s="53"/>
      <c r="GW225" s="53"/>
      <c r="GX225" s="53"/>
      <c r="GY225" s="53"/>
      <c r="GZ225" s="6"/>
      <c r="HA225" s="6"/>
      <c r="HB225" s="6"/>
    </row>
    <row r="226" spans="2:210" s="1" customFormat="1" x14ac:dyDescent="0.75">
      <c r="B226" s="33"/>
      <c r="C226" s="33"/>
      <c r="D226" s="261"/>
      <c r="E226" s="261"/>
      <c r="F226" s="261"/>
      <c r="G226" s="261"/>
      <c r="H226" s="261"/>
      <c r="I226" s="261"/>
      <c r="J226" s="261"/>
      <c r="K226" s="261"/>
      <c r="L226" s="261"/>
      <c r="M226" s="261"/>
      <c r="N226" s="261"/>
      <c r="O226" s="261"/>
      <c r="P226" s="261"/>
      <c r="Q226" s="261"/>
      <c r="R226" s="261"/>
      <c r="S226" s="261"/>
      <c r="T226" s="261"/>
      <c r="U226" s="235"/>
      <c r="V226" s="235"/>
      <c r="W226" s="235"/>
      <c r="X226" s="235"/>
      <c r="Y226" s="235"/>
      <c r="Z226" s="235"/>
      <c r="AA226" s="235"/>
      <c r="AB226" s="235"/>
      <c r="AC226" s="235"/>
      <c r="AD226" s="235"/>
      <c r="AE226" s="235"/>
      <c r="AF226" s="235"/>
      <c r="AG226" s="235"/>
      <c r="AH226" s="235"/>
      <c r="AI226" s="235"/>
      <c r="AJ226" s="235"/>
      <c r="AK226" s="235"/>
      <c r="AL226" s="235"/>
      <c r="AM226" s="235"/>
      <c r="AN226" s="235"/>
      <c r="AO226" s="235"/>
      <c r="AP226" s="235"/>
      <c r="AQ226" s="235"/>
      <c r="AR226" s="235"/>
      <c r="AS226" s="235"/>
      <c r="AT226" s="235"/>
      <c r="AU226" s="235"/>
      <c r="AV226" s="235"/>
      <c r="AW226" s="235"/>
      <c r="AX226" s="235"/>
      <c r="AY226" s="235"/>
      <c r="AZ226" s="235"/>
      <c r="BA226" s="235"/>
      <c r="BB226" s="235"/>
      <c r="BC226" s="235"/>
      <c r="BD226" s="235"/>
      <c r="BE226" s="235"/>
      <c r="BF226" s="235"/>
      <c r="BG226" s="235"/>
      <c r="BH226" s="235"/>
      <c r="BI226" s="235"/>
      <c r="BJ226" s="235"/>
      <c r="BK226" s="235"/>
      <c r="BL226" s="235"/>
      <c r="BM226" s="235"/>
      <c r="BN226" s="235"/>
      <c r="BO226" s="235"/>
      <c r="BP226" s="235"/>
      <c r="BQ226" s="235"/>
      <c r="BR226" s="235"/>
      <c r="BS226" s="235"/>
      <c r="BT226" s="235"/>
      <c r="BU226" s="235"/>
      <c r="BV226" s="235"/>
      <c r="BW226" s="235"/>
      <c r="BX226" s="235"/>
      <c r="BY226" s="235"/>
      <c r="BZ226" s="235"/>
      <c r="CA226" s="235"/>
      <c r="CB226" s="235"/>
      <c r="CC226" s="235"/>
      <c r="CD226" s="235"/>
      <c r="CE226" s="235"/>
      <c r="CF226" s="235"/>
      <c r="CG226" s="235"/>
      <c r="CH226" s="235"/>
      <c r="CI226" s="235"/>
      <c r="CJ226" s="235"/>
      <c r="CK226" s="235"/>
      <c r="CL226" s="235"/>
      <c r="CM226" s="235"/>
      <c r="CN226" s="235"/>
      <c r="CO226" s="235"/>
      <c r="CP226" s="235"/>
      <c r="CQ226" s="235"/>
      <c r="CR226" s="235"/>
      <c r="CS226" s="235"/>
      <c r="CT226" s="235"/>
      <c r="CU226" s="235"/>
      <c r="CV226" s="235"/>
      <c r="CW226" s="235"/>
      <c r="CX226" s="235"/>
      <c r="CY226" s="235"/>
      <c r="CZ226" s="235"/>
      <c r="DA226" s="235"/>
      <c r="DB226" s="235"/>
      <c r="DC226" s="235"/>
      <c r="DD226" s="235"/>
      <c r="DE226" s="235"/>
      <c r="DF226" s="235"/>
      <c r="DG226" s="235"/>
      <c r="DH226" s="235"/>
      <c r="DI226" s="235"/>
      <c r="DJ226" s="235"/>
      <c r="DK226" s="235"/>
      <c r="DL226" s="235"/>
      <c r="DM226" s="235"/>
      <c r="DN226" s="235"/>
      <c r="DO226" s="235"/>
      <c r="DP226" s="235"/>
      <c r="DQ226" s="235"/>
      <c r="DR226" s="235"/>
      <c r="DS226" s="235"/>
      <c r="DT226" s="235"/>
      <c r="DU226" s="235"/>
      <c r="DV226" s="235"/>
      <c r="DW226" s="235"/>
      <c r="DX226" s="235"/>
      <c r="DY226" s="235"/>
      <c r="DZ226" s="235"/>
      <c r="EA226" s="235"/>
      <c r="EB226" s="235"/>
      <c r="EC226" s="235"/>
      <c r="ED226" s="235"/>
      <c r="EE226" s="235"/>
      <c r="EF226" s="235"/>
      <c r="EG226" s="235"/>
      <c r="EH226" s="235"/>
      <c r="EI226" s="235"/>
      <c r="EJ226" s="235"/>
      <c r="EK226" s="235"/>
      <c r="EL226" s="235"/>
      <c r="EM226" s="235"/>
      <c r="EN226" s="235"/>
      <c r="EO226" s="235"/>
      <c r="EP226" s="235"/>
      <c r="EQ226" s="235"/>
      <c r="ER226" s="235"/>
      <c r="ES226" s="235"/>
      <c r="ET226" s="235"/>
      <c r="EU226" s="235"/>
      <c r="EV226" s="235"/>
      <c r="EW226" s="235"/>
      <c r="EX226" s="235"/>
      <c r="EY226" s="235"/>
      <c r="EZ226" s="235"/>
      <c r="FA226" s="235"/>
      <c r="FB226" s="235"/>
      <c r="FC226" s="235"/>
      <c r="FD226" s="235"/>
      <c r="FE226" s="116"/>
      <c r="FF226" s="116"/>
      <c r="FG226" s="47"/>
      <c r="FH226" s="47"/>
      <c r="FI226" s="47"/>
      <c r="FJ226" s="47"/>
      <c r="FK226" s="47"/>
      <c r="FL226" s="47"/>
      <c r="FM226" s="47"/>
      <c r="FN226" s="47"/>
      <c r="FO226" s="47"/>
      <c r="FP226" s="47"/>
      <c r="FQ226" s="47"/>
      <c r="FR226" s="47"/>
      <c r="FS226" s="47"/>
      <c r="FT226" s="47"/>
      <c r="FU226" s="47"/>
      <c r="FV226" s="47"/>
      <c r="FW226" s="47"/>
      <c r="FX226" s="47"/>
      <c r="FY226" s="47"/>
      <c r="FZ226" s="48"/>
      <c r="GA226" s="48"/>
      <c r="GB226" s="48"/>
      <c r="GC226" s="48"/>
      <c r="GD226" s="48"/>
      <c r="GE226" s="48"/>
      <c r="GF226" s="48"/>
      <c r="GG226" s="48"/>
      <c r="GH226" s="48"/>
      <c r="GI226" s="53"/>
      <c r="GJ226" s="53"/>
      <c r="GK226" s="53"/>
      <c r="GL226" s="53"/>
      <c r="GM226" s="53"/>
      <c r="GN226" s="53"/>
      <c r="GO226" s="53"/>
      <c r="GP226" s="53"/>
      <c r="GQ226" s="53"/>
      <c r="GR226" s="53"/>
      <c r="GS226" s="53"/>
      <c r="GT226" s="53"/>
      <c r="GU226" s="53"/>
      <c r="GV226" s="53"/>
      <c r="GW226" s="53"/>
      <c r="GX226" s="53"/>
      <c r="GY226" s="53"/>
      <c r="GZ226" s="6"/>
      <c r="HA226" s="6"/>
      <c r="HB226" s="6"/>
    </row>
    <row r="227" spans="2:210" s="1" customFormat="1" x14ac:dyDescent="0.75">
      <c r="B227" s="33"/>
      <c r="C227" s="33"/>
      <c r="D227" s="261"/>
      <c r="E227" s="261"/>
      <c r="F227" s="261"/>
      <c r="G227" s="261"/>
      <c r="H227" s="261"/>
      <c r="I227" s="261"/>
      <c r="J227" s="261"/>
      <c r="K227" s="261"/>
      <c r="L227" s="261"/>
      <c r="M227" s="261"/>
      <c r="N227" s="261"/>
      <c r="O227" s="261"/>
      <c r="P227" s="261"/>
      <c r="Q227" s="261"/>
      <c r="R227" s="261"/>
      <c r="S227" s="261"/>
      <c r="T227" s="261"/>
      <c r="U227" s="235"/>
      <c r="V227" s="235"/>
      <c r="W227" s="235"/>
      <c r="X227" s="235"/>
      <c r="Y227" s="235"/>
      <c r="Z227" s="235"/>
      <c r="AA227" s="235"/>
      <c r="AB227" s="235"/>
      <c r="AC227" s="235"/>
      <c r="AD227" s="235"/>
      <c r="AE227" s="235"/>
      <c r="AF227" s="235"/>
      <c r="AG227" s="235"/>
      <c r="AH227" s="235"/>
      <c r="AI227" s="235"/>
      <c r="AJ227" s="235"/>
      <c r="AK227" s="235"/>
      <c r="AL227" s="235"/>
      <c r="AM227" s="235"/>
      <c r="AN227" s="235"/>
      <c r="AO227" s="235"/>
      <c r="AP227" s="235"/>
      <c r="AQ227" s="235"/>
      <c r="AR227" s="235"/>
      <c r="AS227" s="235"/>
      <c r="AT227" s="235"/>
      <c r="AU227" s="235"/>
      <c r="AV227" s="235"/>
      <c r="AW227" s="235"/>
      <c r="AX227" s="235"/>
      <c r="AY227" s="235"/>
      <c r="AZ227" s="235"/>
      <c r="BA227" s="235"/>
      <c r="BB227" s="235"/>
      <c r="BC227" s="235"/>
      <c r="BD227" s="235"/>
      <c r="BE227" s="235"/>
      <c r="BF227" s="235"/>
      <c r="BG227" s="235"/>
      <c r="BH227" s="235"/>
      <c r="BI227" s="235"/>
      <c r="BJ227" s="235"/>
      <c r="BK227" s="235"/>
      <c r="BL227" s="235"/>
      <c r="BM227" s="235"/>
      <c r="BN227" s="235"/>
      <c r="BO227" s="235"/>
      <c r="BP227" s="235"/>
      <c r="BQ227" s="235"/>
      <c r="BR227" s="235"/>
      <c r="BS227" s="235"/>
      <c r="BT227" s="235"/>
      <c r="BU227" s="235"/>
      <c r="BV227" s="235"/>
      <c r="BW227" s="235"/>
      <c r="BX227" s="235"/>
      <c r="BY227" s="235"/>
      <c r="BZ227" s="235"/>
      <c r="CA227" s="235"/>
      <c r="CB227" s="235"/>
      <c r="CC227" s="235"/>
      <c r="CD227" s="235"/>
      <c r="CE227" s="235"/>
      <c r="CF227" s="235"/>
      <c r="CG227" s="235"/>
      <c r="CH227" s="235"/>
      <c r="CI227" s="235"/>
      <c r="CJ227" s="235"/>
      <c r="CK227" s="235"/>
      <c r="CL227" s="235"/>
      <c r="CM227" s="235"/>
      <c r="CN227" s="235"/>
      <c r="CO227" s="235"/>
      <c r="CP227" s="235"/>
      <c r="CQ227" s="235"/>
      <c r="CR227" s="235"/>
      <c r="CS227" s="235"/>
      <c r="CT227" s="235"/>
      <c r="CU227" s="235"/>
      <c r="CV227" s="235"/>
      <c r="CW227" s="235"/>
      <c r="CX227" s="235"/>
      <c r="CY227" s="235"/>
      <c r="CZ227" s="235"/>
      <c r="DA227" s="235"/>
      <c r="DB227" s="235"/>
      <c r="DC227" s="235"/>
      <c r="DD227" s="235"/>
      <c r="DE227" s="235"/>
      <c r="DF227" s="235"/>
      <c r="DG227" s="235"/>
      <c r="DH227" s="235"/>
      <c r="DI227" s="235"/>
      <c r="DJ227" s="235"/>
      <c r="DK227" s="235"/>
      <c r="DL227" s="235"/>
      <c r="DM227" s="235"/>
      <c r="DN227" s="235"/>
      <c r="DO227" s="235"/>
      <c r="DP227" s="235"/>
      <c r="DQ227" s="235"/>
      <c r="DR227" s="235"/>
      <c r="DS227" s="235"/>
      <c r="DT227" s="235"/>
      <c r="DU227" s="235"/>
      <c r="DV227" s="235"/>
      <c r="DW227" s="235"/>
      <c r="DX227" s="235"/>
      <c r="DY227" s="235"/>
      <c r="DZ227" s="235"/>
      <c r="EA227" s="235"/>
      <c r="EB227" s="235"/>
      <c r="EC227" s="235"/>
      <c r="ED227" s="235"/>
      <c r="EE227" s="235"/>
      <c r="EF227" s="235"/>
      <c r="EG227" s="235"/>
      <c r="EH227" s="235"/>
      <c r="EI227" s="235"/>
      <c r="EJ227" s="235"/>
      <c r="EK227" s="235"/>
      <c r="EL227" s="235"/>
      <c r="EM227" s="235"/>
      <c r="EN227" s="235"/>
      <c r="EO227" s="235"/>
      <c r="EP227" s="235"/>
      <c r="EQ227" s="235"/>
      <c r="ER227" s="235"/>
      <c r="ES227" s="235"/>
      <c r="ET227" s="235"/>
      <c r="EU227" s="235"/>
      <c r="EV227" s="235"/>
      <c r="EW227" s="235"/>
      <c r="EX227" s="235"/>
      <c r="EY227" s="235"/>
      <c r="EZ227" s="235"/>
      <c r="FA227" s="235"/>
      <c r="FB227" s="235"/>
      <c r="FC227" s="235"/>
      <c r="FD227" s="235"/>
      <c r="FE227" s="116"/>
      <c r="FF227" s="116"/>
      <c r="FG227" s="47"/>
      <c r="FH227" s="47"/>
      <c r="FI227" s="47"/>
      <c r="FJ227" s="47"/>
      <c r="FK227" s="47"/>
      <c r="FL227" s="47"/>
      <c r="FM227" s="47"/>
      <c r="FN227" s="47"/>
      <c r="FO227" s="47"/>
      <c r="FP227" s="47"/>
      <c r="FQ227" s="47"/>
      <c r="FR227" s="47"/>
      <c r="FS227" s="47"/>
      <c r="FT227" s="47"/>
      <c r="FU227" s="47"/>
      <c r="FV227" s="47"/>
      <c r="FW227" s="47"/>
      <c r="FX227" s="47"/>
      <c r="FY227" s="47"/>
      <c r="FZ227" s="48"/>
      <c r="GA227" s="48"/>
      <c r="GB227" s="48"/>
      <c r="GC227" s="48"/>
      <c r="GD227" s="48"/>
      <c r="GE227" s="48"/>
      <c r="GF227" s="48"/>
      <c r="GG227" s="48"/>
      <c r="GH227" s="48"/>
      <c r="GI227" s="53"/>
      <c r="GJ227" s="53"/>
      <c r="GK227" s="53"/>
      <c r="GL227" s="53"/>
      <c r="GM227" s="53"/>
      <c r="GN227" s="53"/>
      <c r="GO227" s="53"/>
      <c r="GP227" s="53"/>
      <c r="GQ227" s="53"/>
      <c r="GR227" s="53"/>
      <c r="GS227" s="53"/>
      <c r="GT227" s="53"/>
      <c r="GU227" s="53"/>
      <c r="GV227" s="53"/>
      <c r="GW227" s="53"/>
      <c r="GX227" s="53"/>
      <c r="GY227" s="53"/>
      <c r="GZ227" s="6"/>
      <c r="HA227" s="6"/>
      <c r="HB227" s="6"/>
    </row>
    <row r="228" spans="2:210" s="1" customFormat="1" x14ac:dyDescent="0.75">
      <c r="B228" s="33"/>
      <c r="C228" s="33"/>
      <c r="D228" s="261"/>
      <c r="E228" s="261"/>
      <c r="F228" s="261"/>
      <c r="G228" s="261"/>
      <c r="H228" s="261"/>
      <c r="I228" s="261"/>
      <c r="J228" s="261"/>
      <c r="K228" s="261"/>
      <c r="L228" s="261"/>
      <c r="M228" s="261"/>
      <c r="N228" s="261"/>
      <c r="O228" s="261"/>
      <c r="P228" s="261"/>
      <c r="Q228" s="261"/>
      <c r="R228" s="261"/>
      <c r="S228" s="261"/>
      <c r="T228" s="261"/>
      <c r="U228" s="235"/>
      <c r="V228" s="235"/>
      <c r="W228" s="235"/>
      <c r="X228" s="235"/>
      <c r="Y228" s="235"/>
      <c r="Z228" s="235"/>
      <c r="AA228" s="235"/>
      <c r="AB228" s="235"/>
      <c r="AC228" s="235"/>
      <c r="AD228" s="235"/>
      <c r="AE228" s="235"/>
      <c r="AF228" s="235"/>
      <c r="AG228" s="235"/>
      <c r="AH228" s="235"/>
      <c r="AI228" s="235"/>
      <c r="AJ228" s="235"/>
      <c r="AK228" s="235"/>
      <c r="AL228" s="235"/>
      <c r="AM228" s="235"/>
      <c r="AN228" s="235"/>
      <c r="AO228" s="235"/>
      <c r="AP228" s="235"/>
      <c r="AQ228" s="235"/>
      <c r="AR228" s="235"/>
      <c r="AS228" s="235"/>
      <c r="AT228" s="235"/>
      <c r="AU228" s="235"/>
      <c r="AV228" s="235"/>
      <c r="AW228" s="235"/>
      <c r="AX228" s="235"/>
      <c r="AY228" s="235"/>
      <c r="AZ228" s="235"/>
      <c r="BA228" s="235"/>
      <c r="BB228" s="235"/>
      <c r="BC228" s="235"/>
      <c r="BD228" s="235"/>
      <c r="BE228" s="235"/>
      <c r="BF228" s="235"/>
      <c r="BG228" s="235"/>
      <c r="BH228" s="235"/>
      <c r="BI228" s="235"/>
      <c r="BJ228" s="235"/>
      <c r="BK228" s="235"/>
      <c r="BL228" s="235"/>
      <c r="BM228" s="235"/>
      <c r="BN228" s="235"/>
      <c r="BO228" s="235"/>
      <c r="BP228" s="235"/>
      <c r="BQ228" s="235"/>
      <c r="BR228" s="235"/>
      <c r="BS228" s="235"/>
      <c r="BT228" s="235"/>
      <c r="BU228" s="235"/>
      <c r="BV228" s="235"/>
      <c r="BW228" s="235"/>
      <c r="BX228" s="235"/>
      <c r="BY228" s="235"/>
      <c r="BZ228" s="235"/>
      <c r="CA228" s="235"/>
      <c r="CB228" s="235"/>
      <c r="CC228" s="235"/>
      <c r="CD228" s="235"/>
      <c r="CE228" s="235"/>
      <c r="CF228" s="235"/>
      <c r="CG228" s="235"/>
      <c r="CH228" s="235"/>
      <c r="CI228" s="235"/>
      <c r="CJ228" s="235"/>
      <c r="CK228" s="235"/>
      <c r="CL228" s="235"/>
      <c r="CM228" s="235"/>
      <c r="CN228" s="235"/>
      <c r="CO228" s="235"/>
      <c r="CP228" s="235"/>
      <c r="CQ228" s="235"/>
      <c r="CR228" s="235"/>
      <c r="CS228" s="235"/>
      <c r="CT228" s="235"/>
      <c r="CU228" s="235"/>
      <c r="CV228" s="235"/>
      <c r="CW228" s="235"/>
      <c r="CX228" s="235"/>
      <c r="CY228" s="235"/>
      <c r="CZ228" s="235"/>
      <c r="DA228" s="235"/>
      <c r="DB228" s="235"/>
      <c r="DC228" s="235"/>
      <c r="DD228" s="235"/>
      <c r="DE228" s="235"/>
      <c r="DF228" s="235"/>
      <c r="DG228" s="235"/>
      <c r="DH228" s="235"/>
      <c r="DI228" s="235"/>
      <c r="DJ228" s="235"/>
      <c r="DK228" s="235"/>
      <c r="DL228" s="235"/>
      <c r="DM228" s="235"/>
      <c r="DN228" s="235"/>
      <c r="DO228" s="235"/>
      <c r="DP228" s="235"/>
      <c r="DQ228" s="235"/>
      <c r="DR228" s="235"/>
      <c r="DS228" s="235"/>
      <c r="DT228" s="235"/>
      <c r="DU228" s="235"/>
      <c r="DV228" s="235"/>
      <c r="DW228" s="235"/>
      <c r="DX228" s="235"/>
      <c r="DY228" s="235"/>
      <c r="DZ228" s="235"/>
      <c r="EA228" s="235"/>
      <c r="EB228" s="235"/>
      <c r="EC228" s="235"/>
      <c r="ED228" s="235"/>
      <c r="EE228" s="235"/>
      <c r="EF228" s="235"/>
      <c r="EG228" s="235"/>
      <c r="EH228" s="235"/>
      <c r="EI228" s="235"/>
      <c r="EJ228" s="235"/>
      <c r="EK228" s="235"/>
      <c r="EL228" s="235"/>
      <c r="EM228" s="235"/>
      <c r="EN228" s="235"/>
      <c r="EO228" s="235"/>
      <c r="EP228" s="235"/>
      <c r="EQ228" s="235"/>
      <c r="ER228" s="235"/>
      <c r="ES228" s="235"/>
      <c r="ET228" s="235"/>
      <c r="EU228" s="235"/>
      <c r="EV228" s="235"/>
      <c r="EW228" s="235"/>
      <c r="EX228" s="235"/>
      <c r="EY228" s="235"/>
      <c r="EZ228" s="235"/>
      <c r="FA228" s="235"/>
      <c r="FB228" s="235"/>
      <c r="FC228" s="235"/>
      <c r="FD228" s="235"/>
      <c r="FE228" s="116"/>
      <c r="FF228" s="116"/>
      <c r="FG228" s="47"/>
      <c r="FH228" s="47"/>
      <c r="FI228" s="47"/>
      <c r="FJ228" s="47"/>
      <c r="FK228" s="47"/>
      <c r="FL228" s="47"/>
      <c r="FM228" s="47"/>
      <c r="FN228" s="47"/>
      <c r="FO228" s="47"/>
      <c r="FP228" s="47"/>
      <c r="FQ228" s="47"/>
      <c r="FR228" s="47"/>
      <c r="FS228" s="47"/>
      <c r="FT228" s="47"/>
      <c r="FU228" s="47"/>
      <c r="FV228" s="47"/>
      <c r="FW228" s="47"/>
      <c r="FX228" s="47"/>
      <c r="FY228" s="47"/>
      <c r="FZ228" s="48"/>
      <c r="GA228" s="48"/>
      <c r="GB228" s="48"/>
      <c r="GC228" s="48"/>
      <c r="GD228" s="48"/>
      <c r="GE228" s="48"/>
      <c r="GF228" s="48"/>
      <c r="GG228" s="48"/>
      <c r="GH228" s="48"/>
      <c r="GI228" s="53"/>
      <c r="GJ228" s="53"/>
      <c r="GK228" s="53"/>
      <c r="GL228" s="53"/>
      <c r="GM228" s="53"/>
      <c r="GN228" s="53"/>
      <c r="GO228" s="53"/>
      <c r="GP228" s="53"/>
      <c r="GQ228" s="53"/>
      <c r="GR228" s="53"/>
      <c r="GS228" s="53"/>
      <c r="GT228" s="53"/>
      <c r="GU228" s="53"/>
      <c r="GV228" s="53"/>
      <c r="GW228" s="53"/>
      <c r="GX228" s="53"/>
      <c r="GY228" s="53"/>
      <c r="GZ228" s="6"/>
      <c r="HA228" s="6"/>
      <c r="HB228" s="6"/>
    </row>
    <row r="229" spans="2:210" s="1" customFormat="1" x14ac:dyDescent="0.75">
      <c r="B229" s="33"/>
      <c r="C229" s="33"/>
      <c r="D229" s="261"/>
      <c r="E229" s="261"/>
      <c r="F229" s="261"/>
      <c r="G229" s="261"/>
      <c r="H229" s="261"/>
      <c r="I229" s="261"/>
      <c r="J229" s="261"/>
      <c r="K229" s="261"/>
      <c r="L229" s="261"/>
      <c r="M229" s="261"/>
      <c r="N229" s="261"/>
      <c r="O229" s="261"/>
      <c r="P229" s="261"/>
      <c r="Q229" s="261"/>
      <c r="R229" s="261"/>
      <c r="S229" s="261"/>
      <c r="T229" s="261"/>
      <c r="U229" s="235"/>
      <c r="V229" s="235"/>
      <c r="W229" s="235"/>
      <c r="X229" s="235"/>
      <c r="Y229" s="235"/>
      <c r="Z229" s="235"/>
      <c r="AA229" s="235"/>
      <c r="AB229" s="235"/>
      <c r="AC229" s="235"/>
      <c r="AD229" s="235"/>
      <c r="AE229" s="235"/>
      <c r="AF229" s="235"/>
      <c r="AG229" s="235"/>
      <c r="AH229" s="235"/>
      <c r="AI229" s="235"/>
      <c r="AJ229" s="235"/>
      <c r="AK229" s="235"/>
      <c r="AL229" s="235"/>
      <c r="AM229" s="235"/>
      <c r="AN229" s="235"/>
      <c r="AO229" s="235"/>
      <c r="AP229" s="235"/>
      <c r="AQ229" s="235"/>
      <c r="AR229" s="235"/>
      <c r="AS229" s="235"/>
      <c r="AT229" s="235"/>
      <c r="AU229" s="235"/>
      <c r="AV229" s="235"/>
      <c r="AW229" s="235"/>
      <c r="AX229" s="235"/>
      <c r="AY229" s="235"/>
      <c r="AZ229" s="235"/>
      <c r="BA229" s="235"/>
      <c r="BB229" s="235"/>
      <c r="BC229" s="235"/>
      <c r="BD229" s="235"/>
      <c r="BE229" s="235"/>
      <c r="BF229" s="235"/>
      <c r="BG229" s="235"/>
      <c r="BH229" s="235"/>
      <c r="BI229" s="235"/>
      <c r="BJ229" s="235"/>
      <c r="BK229" s="235"/>
      <c r="BL229" s="235"/>
      <c r="BM229" s="235"/>
      <c r="BN229" s="235"/>
      <c r="BO229" s="235"/>
      <c r="BP229" s="235"/>
      <c r="BQ229" s="235"/>
      <c r="BR229" s="235"/>
      <c r="BS229" s="235"/>
      <c r="BT229" s="235"/>
      <c r="BU229" s="235"/>
      <c r="BV229" s="235"/>
      <c r="BW229" s="235"/>
      <c r="BX229" s="235"/>
      <c r="BY229" s="235"/>
      <c r="BZ229" s="235"/>
      <c r="CA229" s="235"/>
      <c r="CB229" s="235"/>
      <c r="CC229" s="235"/>
      <c r="CD229" s="235"/>
      <c r="CE229" s="235"/>
      <c r="CF229" s="235"/>
      <c r="CG229" s="235"/>
      <c r="CH229" s="235"/>
      <c r="CI229" s="235"/>
      <c r="CJ229" s="235"/>
      <c r="CK229" s="235"/>
      <c r="CL229" s="235"/>
      <c r="CM229" s="235"/>
      <c r="CN229" s="235"/>
      <c r="CO229" s="235"/>
      <c r="CP229" s="235"/>
      <c r="CQ229" s="235"/>
      <c r="CR229" s="235"/>
      <c r="CS229" s="235"/>
      <c r="CT229" s="235"/>
      <c r="CU229" s="235"/>
      <c r="CV229" s="235"/>
      <c r="CW229" s="235"/>
      <c r="CX229" s="235"/>
      <c r="CY229" s="235"/>
      <c r="CZ229" s="235"/>
      <c r="DA229" s="235"/>
      <c r="DB229" s="235"/>
      <c r="DC229" s="235"/>
      <c r="DD229" s="235"/>
      <c r="DE229" s="235"/>
      <c r="DF229" s="235"/>
      <c r="DG229" s="235"/>
      <c r="DH229" s="235"/>
      <c r="DI229" s="235"/>
      <c r="DJ229" s="235"/>
      <c r="DK229" s="235"/>
      <c r="DL229" s="235"/>
      <c r="DM229" s="235"/>
      <c r="DN229" s="235"/>
      <c r="DO229" s="235"/>
      <c r="DP229" s="235"/>
      <c r="DQ229" s="235"/>
      <c r="DR229" s="235"/>
      <c r="DS229" s="235"/>
      <c r="DT229" s="235"/>
      <c r="DU229" s="235"/>
      <c r="DV229" s="235"/>
      <c r="DW229" s="235"/>
      <c r="DX229" s="235"/>
      <c r="DY229" s="235"/>
      <c r="DZ229" s="235"/>
      <c r="EA229" s="235"/>
      <c r="EB229" s="235"/>
      <c r="EC229" s="235"/>
      <c r="ED229" s="235"/>
      <c r="EE229" s="235"/>
      <c r="EF229" s="235"/>
      <c r="EG229" s="235"/>
      <c r="EH229" s="235"/>
      <c r="EI229" s="235"/>
      <c r="EJ229" s="235"/>
      <c r="EK229" s="235"/>
      <c r="EL229" s="235"/>
      <c r="EM229" s="235"/>
      <c r="EN229" s="235"/>
      <c r="EO229" s="235"/>
      <c r="EP229" s="235"/>
      <c r="EQ229" s="235"/>
      <c r="ER229" s="235"/>
      <c r="ES229" s="235"/>
      <c r="ET229" s="235"/>
      <c r="EU229" s="235"/>
      <c r="EV229" s="235"/>
      <c r="EW229" s="235"/>
      <c r="EX229" s="235"/>
      <c r="EY229" s="235"/>
      <c r="EZ229" s="235"/>
      <c r="FA229" s="235"/>
      <c r="FB229" s="235"/>
      <c r="FC229" s="235"/>
      <c r="FD229" s="235"/>
      <c r="FE229" s="116"/>
      <c r="FF229" s="116"/>
      <c r="FG229" s="47"/>
      <c r="FH229" s="47"/>
      <c r="FI229" s="47"/>
      <c r="FJ229" s="47"/>
      <c r="FK229" s="47"/>
      <c r="FL229" s="47"/>
      <c r="FM229" s="47"/>
      <c r="FN229" s="47"/>
      <c r="FO229" s="47"/>
      <c r="FP229" s="47"/>
      <c r="FQ229" s="47"/>
      <c r="FR229" s="47"/>
      <c r="FS229" s="47"/>
      <c r="FT229" s="47"/>
      <c r="FU229" s="47"/>
      <c r="FV229" s="47"/>
      <c r="FW229" s="47"/>
      <c r="FX229" s="47"/>
      <c r="FY229" s="47"/>
      <c r="FZ229" s="48"/>
      <c r="GA229" s="48"/>
      <c r="GB229" s="48"/>
      <c r="GC229" s="48"/>
      <c r="GD229" s="48"/>
      <c r="GE229" s="48"/>
      <c r="GF229" s="48"/>
      <c r="GG229" s="48"/>
      <c r="GH229" s="48"/>
      <c r="GI229" s="53"/>
      <c r="GJ229" s="53"/>
      <c r="GK229" s="53"/>
      <c r="GL229" s="53"/>
      <c r="GM229" s="53"/>
      <c r="GN229" s="53"/>
      <c r="GO229" s="53"/>
      <c r="GP229" s="53"/>
      <c r="GQ229" s="53"/>
      <c r="GR229" s="53"/>
      <c r="GS229" s="53"/>
      <c r="GT229" s="53"/>
      <c r="GU229" s="53"/>
      <c r="GV229" s="53"/>
      <c r="GW229" s="53"/>
      <c r="GX229" s="53"/>
      <c r="GY229" s="53"/>
      <c r="GZ229" s="6"/>
      <c r="HA229" s="6"/>
      <c r="HB229" s="6"/>
    </row>
    <row r="230" spans="2:210" s="1" customFormat="1" x14ac:dyDescent="0.75">
      <c r="B230" s="33"/>
      <c r="C230" s="33"/>
      <c r="D230" s="261"/>
      <c r="E230" s="261"/>
      <c r="F230" s="261"/>
      <c r="G230" s="261"/>
      <c r="H230" s="261"/>
      <c r="I230" s="261"/>
      <c r="J230" s="261"/>
      <c r="K230" s="261"/>
      <c r="L230" s="261"/>
      <c r="M230" s="261"/>
      <c r="N230" s="261"/>
      <c r="O230" s="261"/>
      <c r="P230" s="261"/>
      <c r="Q230" s="261"/>
      <c r="R230" s="261"/>
      <c r="S230" s="261"/>
      <c r="T230" s="261"/>
      <c r="U230" s="235"/>
      <c r="V230" s="235"/>
      <c r="W230" s="235"/>
      <c r="X230" s="235"/>
      <c r="Y230" s="235"/>
      <c r="Z230" s="235"/>
      <c r="AA230" s="235"/>
      <c r="AB230" s="235"/>
      <c r="AC230" s="235"/>
      <c r="AD230" s="235"/>
      <c r="AE230" s="235"/>
      <c r="AF230" s="235"/>
      <c r="AG230" s="235"/>
      <c r="AH230" s="235"/>
      <c r="AI230" s="235"/>
      <c r="AJ230" s="235"/>
      <c r="AK230" s="235"/>
      <c r="AL230" s="235"/>
      <c r="AM230" s="235"/>
      <c r="AN230" s="235"/>
      <c r="AO230" s="235"/>
      <c r="AP230" s="235"/>
      <c r="AQ230" s="235"/>
      <c r="AR230" s="235"/>
      <c r="AS230" s="235"/>
      <c r="AT230" s="235"/>
      <c r="AU230" s="235"/>
      <c r="AV230" s="235"/>
      <c r="AW230" s="235"/>
      <c r="AX230" s="235"/>
      <c r="AY230" s="235"/>
      <c r="AZ230" s="235"/>
      <c r="BA230" s="235"/>
      <c r="BB230" s="235"/>
      <c r="BC230" s="235"/>
      <c r="BD230" s="235"/>
      <c r="BE230" s="235"/>
      <c r="BF230" s="235"/>
      <c r="BG230" s="235"/>
      <c r="BH230" s="235"/>
      <c r="BI230" s="235"/>
      <c r="BJ230" s="235"/>
      <c r="BK230" s="235"/>
      <c r="BL230" s="235"/>
      <c r="BM230" s="235"/>
      <c r="BN230" s="235"/>
      <c r="BO230" s="235"/>
      <c r="BP230" s="235"/>
      <c r="BQ230" s="235"/>
      <c r="BR230" s="235"/>
      <c r="BS230" s="235"/>
      <c r="BT230" s="235"/>
      <c r="BU230" s="235"/>
      <c r="BV230" s="235"/>
      <c r="BW230" s="235"/>
      <c r="BX230" s="235"/>
      <c r="BY230" s="235"/>
      <c r="BZ230" s="235"/>
      <c r="CA230" s="235"/>
      <c r="CB230" s="235"/>
      <c r="CC230" s="235"/>
      <c r="CD230" s="235"/>
      <c r="CE230" s="235"/>
      <c r="CF230" s="235"/>
      <c r="CG230" s="235"/>
      <c r="CH230" s="235"/>
      <c r="CI230" s="235"/>
      <c r="CJ230" s="235"/>
      <c r="CK230" s="235"/>
      <c r="CL230" s="235"/>
      <c r="CM230" s="235"/>
      <c r="CN230" s="235"/>
      <c r="CO230" s="235"/>
      <c r="CP230" s="235"/>
      <c r="CQ230" s="235"/>
      <c r="CR230" s="235"/>
      <c r="CS230" s="235"/>
      <c r="CT230" s="235"/>
      <c r="CU230" s="235"/>
      <c r="CV230" s="235"/>
      <c r="CW230" s="235"/>
      <c r="CX230" s="235"/>
      <c r="CY230" s="235"/>
      <c r="CZ230" s="235"/>
      <c r="DA230" s="235"/>
      <c r="DB230" s="235"/>
      <c r="DC230" s="235"/>
      <c r="DD230" s="235"/>
      <c r="DE230" s="235"/>
      <c r="DF230" s="235"/>
      <c r="DG230" s="235"/>
      <c r="DH230" s="235"/>
      <c r="DI230" s="235"/>
      <c r="DJ230" s="235"/>
      <c r="DK230" s="235"/>
      <c r="DL230" s="235"/>
      <c r="DM230" s="235"/>
      <c r="DN230" s="235"/>
      <c r="DO230" s="235"/>
      <c r="DP230" s="235"/>
      <c r="DQ230" s="235"/>
      <c r="DR230" s="235"/>
      <c r="DS230" s="235"/>
      <c r="DT230" s="235"/>
      <c r="DU230" s="235"/>
      <c r="DV230" s="235"/>
      <c r="DW230" s="235"/>
      <c r="DX230" s="235"/>
      <c r="DY230" s="235"/>
      <c r="DZ230" s="235"/>
      <c r="EA230" s="235"/>
      <c r="EB230" s="235"/>
      <c r="EC230" s="235"/>
      <c r="ED230" s="235"/>
      <c r="EE230" s="235"/>
      <c r="EF230" s="235"/>
      <c r="EG230" s="235"/>
      <c r="EH230" s="235"/>
      <c r="EI230" s="235"/>
      <c r="EJ230" s="235"/>
      <c r="EK230" s="235"/>
      <c r="EL230" s="235"/>
      <c r="EM230" s="235"/>
      <c r="EN230" s="235"/>
      <c r="EO230" s="235"/>
      <c r="EP230" s="235"/>
      <c r="EQ230" s="235"/>
      <c r="ER230" s="235"/>
      <c r="ES230" s="235"/>
      <c r="ET230" s="235"/>
      <c r="EU230" s="235"/>
      <c r="EV230" s="235"/>
      <c r="EW230" s="235"/>
      <c r="EX230" s="235"/>
      <c r="EY230" s="235"/>
      <c r="EZ230" s="235"/>
      <c r="FA230" s="235"/>
      <c r="FB230" s="235"/>
      <c r="FC230" s="235"/>
      <c r="FD230" s="235"/>
      <c r="FE230" s="116"/>
      <c r="FF230" s="116"/>
      <c r="FG230" s="47"/>
      <c r="FH230" s="47"/>
      <c r="FI230" s="47"/>
      <c r="FJ230" s="47"/>
      <c r="FK230" s="47"/>
      <c r="FL230" s="47"/>
      <c r="FM230" s="47"/>
      <c r="FN230" s="47"/>
      <c r="FO230" s="47"/>
      <c r="FP230" s="47"/>
      <c r="FQ230" s="47"/>
      <c r="FR230" s="47"/>
      <c r="FS230" s="47"/>
      <c r="FT230" s="47"/>
      <c r="FU230" s="47"/>
      <c r="FV230" s="47"/>
      <c r="FW230" s="47"/>
      <c r="FX230" s="47"/>
      <c r="FY230" s="47"/>
      <c r="FZ230" s="48"/>
      <c r="GA230" s="48"/>
      <c r="GB230" s="48"/>
      <c r="GC230" s="48"/>
      <c r="GD230" s="48"/>
      <c r="GE230" s="48"/>
      <c r="GF230" s="48"/>
      <c r="GG230" s="48"/>
      <c r="GH230" s="48"/>
      <c r="GI230" s="53"/>
      <c r="GJ230" s="53"/>
      <c r="GK230" s="53"/>
      <c r="GL230" s="53"/>
      <c r="GM230" s="53"/>
      <c r="GN230" s="53"/>
      <c r="GO230" s="53"/>
      <c r="GP230" s="53"/>
      <c r="GQ230" s="53"/>
      <c r="GR230" s="53"/>
      <c r="GS230" s="53"/>
      <c r="GT230" s="53"/>
      <c r="GU230" s="53"/>
      <c r="GV230" s="53"/>
      <c r="GW230" s="53"/>
      <c r="GX230" s="53"/>
      <c r="GY230" s="53"/>
      <c r="GZ230" s="6"/>
      <c r="HA230" s="6"/>
      <c r="HB230" s="6"/>
    </row>
    <row r="231" spans="2:210" s="1" customFormat="1" x14ac:dyDescent="0.75">
      <c r="B231" s="33"/>
      <c r="C231" s="33"/>
      <c r="D231" s="261"/>
      <c r="E231" s="261"/>
      <c r="F231" s="261"/>
      <c r="G231" s="261"/>
      <c r="H231" s="261"/>
      <c r="I231" s="261"/>
      <c r="J231" s="261"/>
      <c r="K231" s="261"/>
      <c r="L231" s="261"/>
      <c r="M231" s="261"/>
      <c r="N231" s="261"/>
      <c r="O231" s="261"/>
      <c r="P231" s="261"/>
      <c r="Q231" s="261"/>
      <c r="R231" s="261"/>
      <c r="S231" s="261"/>
      <c r="T231" s="261"/>
      <c r="U231" s="235"/>
      <c r="V231" s="235"/>
      <c r="W231" s="235"/>
      <c r="X231" s="235"/>
      <c r="Y231" s="235"/>
      <c r="Z231" s="235"/>
      <c r="AA231" s="235"/>
      <c r="AB231" s="235"/>
      <c r="AC231" s="235"/>
      <c r="AD231" s="235"/>
      <c r="AE231" s="235"/>
      <c r="AF231" s="235"/>
      <c r="AG231" s="235"/>
      <c r="AH231" s="235"/>
      <c r="AI231" s="235"/>
      <c r="AJ231" s="235"/>
      <c r="AK231" s="235"/>
      <c r="AL231" s="235"/>
      <c r="AM231" s="235"/>
      <c r="AN231" s="235"/>
      <c r="AO231" s="235"/>
      <c r="AP231" s="235"/>
      <c r="AQ231" s="235"/>
      <c r="AR231" s="235"/>
      <c r="AS231" s="235"/>
      <c r="AT231" s="235"/>
      <c r="AU231" s="235"/>
      <c r="AV231" s="235"/>
      <c r="AW231" s="235"/>
      <c r="AX231" s="235"/>
      <c r="AY231" s="235"/>
      <c r="AZ231" s="235"/>
      <c r="BA231" s="235"/>
      <c r="BB231" s="235"/>
      <c r="BC231" s="235"/>
      <c r="BD231" s="235"/>
      <c r="BE231" s="235"/>
      <c r="BF231" s="235"/>
      <c r="BG231" s="235"/>
      <c r="BH231" s="235"/>
      <c r="BI231" s="235"/>
      <c r="BJ231" s="235"/>
      <c r="BK231" s="235"/>
      <c r="BL231" s="235"/>
      <c r="BM231" s="235"/>
      <c r="BN231" s="235"/>
      <c r="BO231" s="235"/>
      <c r="BP231" s="235"/>
      <c r="BQ231" s="235"/>
      <c r="BR231" s="235"/>
      <c r="BS231" s="235"/>
      <c r="BT231" s="235"/>
      <c r="BU231" s="235"/>
      <c r="BV231" s="235"/>
      <c r="BW231" s="235"/>
      <c r="BX231" s="235"/>
      <c r="BY231" s="235"/>
      <c r="BZ231" s="235"/>
      <c r="CA231" s="235"/>
      <c r="CB231" s="235"/>
      <c r="CC231" s="235"/>
      <c r="CD231" s="235"/>
      <c r="CE231" s="235"/>
      <c r="CF231" s="235"/>
      <c r="CG231" s="235"/>
      <c r="CH231" s="235"/>
      <c r="CI231" s="235"/>
      <c r="CJ231" s="235"/>
      <c r="CK231" s="235"/>
      <c r="CL231" s="235"/>
      <c r="CM231" s="235"/>
      <c r="CN231" s="235"/>
      <c r="CO231" s="235"/>
      <c r="CP231" s="235"/>
      <c r="CQ231" s="235"/>
      <c r="CR231" s="235"/>
      <c r="CS231" s="235"/>
      <c r="CT231" s="235"/>
      <c r="CU231" s="235"/>
      <c r="CV231" s="235"/>
      <c r="CW231" s="235"/>
      <c r="CX231" s="235"/>
      <c r="CY231" s="235"/>
      <c r="CZ231" s="235"/>
      <c r="DA231" s="235"/>
      <c r="DB231" s="235"/>
      <c r="DC231" s="235"/>
      <c r="DD231" s="235"/>
      <c r="DE231" s="235"/>
      <c r="DF231" s="235"/>
      <c r="DG231" s="235"/>
      <c r="DH231" s="235"/>
      <c r="DI231" s="235"/>
      <c r="DJ231" s="235"/>
      <c r="DK231" s="235"/>
      <c r="DL231" s="235"/>
      <c r="DM231" s="235"/>
      <c r="DN231" s="235"/>
      <c r="DO231" s="235"/>
      <c r="DP231" s="235"/>
      <c r="DQ231" s="235"/>
      <c r="DR231" s="235"/>
      <c r="DS231" s="235"/>
      <c r="DT231" s="235"/>
      <c r="DU231" s="235"/>
      <c r="DV231" s="235"/>
      <c r="DW231" s="235"/>
      <c r="DX231" s="235"/>
      <c r="DY231" s="235"/>
      <c r="DZ231" s="235"/>
      <c r="EA231" s="235"/>
      <c r="EB231" s="235"/>
      <c r="EC231" s="235"/>
      <c r="ED231" s="235"/>
      <c r="EE231" s="235"/>
      <c r="EF231" s="235"/>
      <c r="EG231" s="235"/>
      <c r="EH231" s="235"/>
      <c r="EI231" s="235"/>
      <c r="EJ231" s="235"/>
      <c r="EK231" s="235"/>
      <c r="EL231" s="235"/>
      <c r="EM231" s="235"/>
      <c r="EN231" s="235"/>
      <c r="EO231" s="235"/>
      <c r="EP231" s="235"/>
      <c r="EQ231" s="235"/>
      <c r="ER231" s="235"/>
      <c r="ES231" s="235"/>
      <c r="ET231" s="235"/>
      <c r="EU231" s="235"/>
      <c r="EV231" s="235"/>
      <c r="EW231" s="235"/>
      <c r="EX231" s="235"/>
      <c r="EY231" s="235"/>
      <c r="EZ231" s="235"/>
      <c r="FA231" s="235"/>
      <c r="FB231" s="235"/>
      <c r="FC231" s="235"/>
      <c r="FD231" s="235"/>
      <c r="FE231" s="116"/>
      <c r="FF231" s="116"/>
      <c r="FG231" s="47"/>
      <c r="FH231" s="47"/>
      <c r="FI231" s="47"/>
      <c r="FJ231" s="47"/>
      <c r="FK231" s="47"/>
      <c r="FL231" s="47"/>
      <c r="FM231" s="47"/>
      <c r="FN231" s="47"/>
      <c r="FO231" s="47"/>
      <c r="FP231" s="47"/>
      <c r="FQ231" s="47"/>
      <c r="FR231" s="47"/>
      <c r="FS231" s="47"/>
      <c r="FT231" s="47"/>
      <c r="FU231" s="47"/>
      <c r="FV231" s="47"/>
      <c r="FW231" s="47"/>
      <c r="FX231" s="47"/>
      <c r="FY231" s="47"/>
      <c r="FZ231" s="48"/>
      <c r="GA231" s="48"/>
      <c r="GB231" s="48"/>
      <c r="GC231" s="48"/>
      <c r="GD231" s="48"/>
      <c r="GE231" s="48"/>
      <c r="GF231" s="48"/>
      <c r="GG231" s="48"/>
      <c r="GH231" s="48"/>
      <c r="GI231" s="53"/>
      <c r="GJ231" s="53"/>
      <c r="GK231" s="53"/>
      <c r="GL231" s="53"/>
      <c r="GM231" s="53"/>
      <c r="GN231" s="53"/>
      <c r="GO231" s="53"/>
      <c r="GP231" s="53"/>
      <c r="GQ231" s="53"/>
      <c r="GR231" s="53"/>
      <c r="GS231" s="53"/>
      <c r="GT231" s="53"/>
      <c r="GU231" s="53"/>
      <c r="GV231" s="53"/>
      <c r="GW231" s="53"/>
      <c r="GX231" s="53"/>
      <c r="GY231" s="53"/>
      <c r="GZ231" s="6"/>
      <c r="HA231" s="6"/>
      <c r="HB231" s="6"/>
    </row>
    <row r="232" spans="2:210" s="1" customFormat="1" x14ac:dyDescent="0.75">
      <c r="B232" s="33"/>
      <c r="C232" s="33"/>
      <c r="D232" s="261"/>
      <c r="E232" s="261"/>
      <c r="F232" s="261"/>
      <c r="G232" s="261"/>
      <c r="H232" s="261"/>
      <c r="I232" s="261"/>
      <c r="J232" s="261"/>
      <c r="K232" s="261"/>
      <c r="L232" s="261"/>
      <c r="M232" s="261"/>
      <c r="N232" s="261"/>
      <c r="O232" s="261"/>
      <c r="P232" s="261"/>
      <c r="Q232" s="261"/>
      <c r="R232" s="261"/>
      <c r="S232" s="261"/>
      <c r="T232" s="261"/>
      <c r="U232" s="235"/>
      <c r="V232" s="235"/>
      <c r="W232" s="235"/>
      <c r="X232" s="235"/>
      <c r="Y232" s="235"/>
      <c r="Z232" s="235"/>
      <c r="AA232" s="235"/>
      <c r="AB232" s="235"/>
      <c r="AC232" s="235"/>
      <c r="AD232" s="235"/>
      <c r="AE232" s="235"/>
      <c r="AF232" s="235"/>
      <c r="AG232" s="235"/>
      <c r="AH232" s="235"/>
      <c r="AI232" s="235"/>
      <c r="AJ232" s="235"/>
      <c r="AK232" s="235"/>
      <c r="AL232" s="235"/>
      <c r="AM232" s="235"/>
      <c r="AN232" s="235"/>
      <c r="AO232" s="235"/>
      <c r="AP232" s="235"/>
      <c r="AQ232" s="235"/>
      <c r="AR232" s="235"/>
      <c r="AS232" s="235"/>
      <c r="AT232" s="235"/>
      <c r="AU232" s="235"/>
      <c r="AV232" s="235"/>
      <c r="AW232" s="235"/>
      <c r="AX232" s="235"/>
      <c r="AY232" s="235"/>
      <c r="AZ232" s="235"/>
      <c r="BA232" s="235"/>
      <c r="BB232" s="235"/>
      <c r="BC232" s="235"/>
      <c r="BD232" s="235"/>
      <c r="BE232" s="235"/>
      <c r="BF232" s="235"/>
      <c r="BG232" s="235"/>
      <c r="BH232" s="235"/>
      <c r="BI232" s="235"/>
      <c r="BJ232" s="235"/>
      <c r="BK232" s="235"/>
      <c r="BL232" s="235"/>
      <c r="BM232" s="235"/>
      <c r="BN232" s="235"/>
      <c r="BO232" s="235"/>
      <c r="BP232" s="235"/>
      <c r="BQ232" s="235"/>
      <c r="BR232" s="235"/>
      <c r="BS232" s="235"/>
      <c r="BT232" s="235"/>
      <c r="BU232" s="235"/>
      <c r="BV232" s="235"/>
      <c r="BW232" s="235"/>
      <c r="BX232" s="235"/>
      <c r="BY232" s="235"/>
      <c r="BZ232" s="235"/>
      <c r="CA232" s="235"/>
      <c r="CB232" s="235"/>
      <c r="CC232" s="235"/>
      <c r="CD232" s="235"/>
      <c r="CE232" s="235"/>
      <c r="CF232" s="235"/>
      <c r="CG232" s="235"/>
      <c r="CH232" s="235"/>
      <c r="CI232" s="235"/>
      <c r="CJ232" s="235"/>
      <c r="CK232" s="235"/>
      <c r="CL232" s="235"/>
      <c r="CM232" s="235"/>
      <c r="CN232" s="235"/>
      <c r="CO232" s="235"/>
      <c r="CP232" s="235"/>
      <c r="CQ232" s="235"/>
      <c r="CR232" s="235"/>
      <c r="CS232" s="235"/>
      <c r="CT232" s="235"/>
      <c r="CU232" s="235"/>
      <c r="CV232" s="235"/>
      <c r="CW232" s="235"/>
      <c r="CX232" s="235"/>
      <c r="CY232" s="235"/>
      <c r="CZ232" s="235"/>
      <c r="DA232" s="235"/>
      <c r="DB232" s="235"/>
      <c r="DC232" s="235"/>
      <c r="DD232" s="235"/>
      <c r="DE232" s="235"/>
      <c r="DF232" s="235"/>
      <c r="DG232" s="235"/>
      <c r="DH232" s="235"/>
      <c r="DI232" s="235"/>
      <c r="DJ232" s="235"/>
      <c r="DK232" s="235"/>
      <c r="DL232" s="235"/>
      <c r="DM232" s="235"/>
      <c r="DN232" s="235"/>
      <c r="DO232" s="235"/>
      <c r="DP232" s="235"/>
      <c r="DQ232" s="235"/>
      <c r="DR232" s="235"/>
      <c r="DS232" s="235"/>
      <c r="DT232" s="235"/>
      <c r="DU232" s="235"/>
      <c r="DV232" s="235"/>
      <c r="DW232" s="235"/>
      <c r="DX232" s="235"/>
      <c r="DY232" s="235"/>
      <c r="DZ232" s="235"/>
      <c r="EA232" s="235"/>
      <c r="EB232" s="235"/>
      <c r="EC232" s="235"/>
      <c r="ED232" s="235"/>
      <c r="EE232" s="235"/>
      <c r="EF232" s="235"/>
      <c r="EG232" s="235"/>
      <c r="EH232" s="235"/>
      <c r="EI232" s="235"/>
      <c r="EJ232" s="235"/>
      <c r="EK232" s="235"/>
      <c r="EL232" s="235"/>
      <c r="EM232" s="235"/>
      <c r="EN232" s="235"/>
      <c r="EO232" s="235"/>
      <c r="EP232" s="235"/>
      <c r="EQ232" s="235"/>
      <c r="ER232" s="235"/>
      <c r="ES232" s="235"/>
      <c r="ET232" s="235"/>
      <c r="EU232" s="235"/>
      <c r="EV232" s="235"/>
      <c r="EW232" s="235"/>
      <c r="EX232" s="235"/>
      <c r="EY232" s="235"/>
      <c r="EZ232" s="235"/>
      <c r="FA232" s="235"/>
      <c r="FB232" s="235"/>
      <c r="FC232" s="235"/>
      <c r="FD232" s="235"/>
      <c r="FE232" s="116"/>
      <c r="FF232" s="116"/>
      <c r="FG232" s="47"/>
      <c r="FH232" s="47"/>
      <c r="FI232" s="47"/>
      <c r="FJ232" s="47"/>
      <c r="FK232" s="47"/>
      <c r="FL232" s="47"/>
      <c r="FM232" s="47"/>
      <c r="FN232" s="47"/>
      <c r="FO232" s="47"/>
      <c r="FP232" s="47"/>
      <c r="FQ232" s="47"/>
      <c r="FR232" s="47"/>
      <c r="FS232" s="47"/>
      <c r="FT232" s="47"/>
      <c r="FU232" s="47"/>
      <c r="FV232" s="47"/>
      <c r="FW232" s="47"/>
      <c r="FX232" s="47"/>
      <c r="FY232" s="47"/>
      <c r="FZ232" s="48"/>
      <c r="GA232" s="48"/>
      <c r="GB232" s="48"/>
      <c r="GC232" s="48"/>
      <c r="GD232" s="48"/>
      <c r="GE232" s="48"/>
      <c r="GF232" s="48"/>
      <c r="GG232" s="48"/>
      <c r="GH232" s="48"/>
      <c r="GI232" s="53"/>
      <c r="GJ232" s="53"/>
      <c r="GK232" s="53"/>
      <c r="GL232" s="53"/>
      <c r="GM232" s="53"/>
      <c r="GN232" s="53"/>
      <c r="GO232" s="53"/>
      <c r="GP232" s="53"/>
      <c r="GQ232" s="53"/>
      <c r="GR232" s="53"/>
      <c r="GS232" s="53"/>
      <c r="GT232" s="53"/>
      <c r="GU232" s="53"/>
      <c r="GV232" s="53"/>
      <c r="GW232" s="53"/>
      <c r="GX232" s="53"/>
      <c r="GY232" s="53"/>
      <c r="GZ232" s="6"/>
      <c r="HA232" s="6"/>
      <c r="HB232" s="6"/>
    </row>
    <row r="233" spans="2:210" s="1" customFormat="1" x14ac:dyDescent="0.75">
      <c r="B233" s="33"/>
      <c r="C233" s="33"/>
      <c r="D233" s="261"/>
      <c r="E233" s="261"/>
      <c r="F233" s="261"/>
      <c r="G233" s="261"/>
      <c r="H233" s="261"/>
      <c r="I233" s="261"/>
      <c r="J233" s="261"/>
      <c r="K233" s="261"/>
      <c r="L233" s="261"/>
      <c r="M233" s="261"/>
      <c r="N233" s="261"/>
      <c r="O233" s="261"/>
      <c r="P233" s="261"/>
      <c r="Q233" s="261"/>
      <c r="R233" s="261"/>
      <c r="S233" s="261"/>
      <c r="T233" s="261"/>
      <c r="U233" s="235"/>
      <c r="V233" s="235"/>
      <c r="W233" s="235"/>
      <c r="X233" s="235"/>
      <c r="Y233" s="235"/>
      <c r="Z233" s="235"/>
      <c r="AA233" s="235"/>
      <c r="AB233" s="235"/>
      <c r="AC233" s="235"/>
      <c r="AD233" s="235"/>
      <c r="AE233" s="235"/>
      <c r="AF233" s="235"/>
      <c r="AG233" s="235"/>
      <c r="AH233" s="235"/>
      <c r="AI233" s="235"/>
      <c r="AJ233" s="235"/>
      <c r="AK233" s="235"/>
      <c r="AL233" s="235"/>
      <c r="AM233" s="235"/>
      <c r="AN233" s="235"/>
      <c r="AO233" s="235"/>
      <c r="AP233" s="235"/>
      <c r="AQ233" s="235"/>
      <c r="AR233" s="235"/>
      <c r="AS233" s="235"/>
      <c r="AT233" s="235"/>
      <c r="AU233" s="235"/>
      <c r="AV233" s="235"/>
      <c r="AW233" s="235"/>
      <c r="AX233" s="235"/>
      <c r="AY233" s="235"/>
      <c r="AZ233" s="235"/>
      <c r="BA233" s="235"/>
      <c r="BB233" s="235"/>
      <c r="BC233" s="235"/>
      <c r="BD233" s="235"/>
      <c r="BE233" s="235"/>
      <c r="BF233" s="235"/>
      <c r="BG233" s="235"/>
      <c r="BH233" s="235"/>
      <c r="BI233" s="235"/>
      <c r="BJ233" s="235"/>
      <c r="BK233" s="235"/>
      <c r="BL233" s="235"/>
      <c r="BM233" s="235"/>
      <c r="BN233" s="235"/>
      <c r="BO233" s="235"/>
      <c r="BP233" s="235"/>
      <c r="BQ233" s="235"/>
      <c r="BR233" s="235"/>
      <c r="BS233" s="235"/>
      <c r="BT233" s="235"/>
      <c r="BU233" s="235"/>
      <c r="BV233" s="235"/>
      <c r="BW233" s="235"/>
      <c r="BX233" s="235"/>
      <c r="BY233" s="235"/>
      <c r="BZ233" s="235"/>
      <c r="CA233" s="235"/>
      <c r="CB233" s="235"/>
      <c r="CC233" s="235"/>
      <c r="CD233" s="235"/>
      <c r="CE233" s="235"/>
      <c r="CF233" s="235"/>
      <c r="CG233" s="235"/>
      <c r="CH233" s="235"/>
      <c r="CI233" s="235"/>
      <c r="CJ233" s="235"/>
      <c r="CK233" s="235"/>
      <c r="CL233" s="235"/>
      <c r="CM233" s="235"/>
      <c r="CN233" s="235"/>
      <c r="CO233" s="235"/>
      <c r="CP233" s="235"/>
      <c r="CQ233" s="235"/>
      <c r="CR233" s="235"/>
      <c r="CS233" s="235"/>
      <c r="CT233" s="235"/>
      <c r="CU233" s="235"/>
      <c r="CV233" s="235"/>
      <c r="CW233" s="235"/>
      <c r="CX233" s="235"/>
      <c r="CY233" s="235"/>
      <c r="CZ233" s="235"/>
      <c r="DA233" s="235"/>
      <c r="DB233" s="235"/>
      <c r="DC233" s="235"/>
      <c r="DD233" s="235"/>
      <c r="DE233" s="235"/>
      <c r="DF233" s="235"/>
      <c r="DG233" s="235"/>
      <c r="DH233" s="235"/>
      <c r="DI233" s="235"/>
      <c r="DJ233" s="235"/>
      <c r="DK233" s="235"/>
      <c r="DL233" s="235"/>
      <c r="DM233" s="235"/>
      <c r="DN233" s="235"/>
      <c r="DO233" s="235"/>
      <c r="DP233" s="235"/>
      <c r="DQ233" s="235"/>
      <c r="DR233" s="235"/>
      <c r="DS233" s="235"/>
      <c r="DT233" s="235"/>
      <c r="DU233" s="235"/>
      <c r="DV233" s="235"/>
      <c r="DW233" s="235"/>
      <c r="DX233" s="235"/>
      <c r="DY233" s="235"/>
      <c r="DZ233" s="235"/>
      <c r="EA233" s="235"/>
      <c r="EB233" s="235"/>
      <c r="EC233" s="235"/>
      <c r="ED233" s="235"/>
      <c r="EE233" s="235"/>
      <c r="EF233" s="235"/>
      <c r="EG233" s="235"/>
      <c r="EH233" s="235"/>
      <c r="EI233" s="235"/>
      <c r="EJ233" s="235"/>
      <c r="EK233" s="235"/>
      <c r="EL233" s="235"/>
      <c r="EM233" s="235"/>
      <c r="EN233" s="235"/>
      <c r="EO233" s="235"/>
      <c r="EP233" s="235"/>
      <c r="EQ233" s="235"/>
      <c r="ER233" s="235"/>
      <c r="ES233" s="235"/>
      <c r="ET233" s="235"/>
      <c r="EU233" s="235"/>
      <c r="EV233" s="235"/>
      <c r="EW233" s="235"/>
      <c r="EX233" s="235"/>
      <c r="EY233" s="235"/>
      <c r="EZ233" s="235"/>
      <c r="FA233" s="235"/>
      <c r="FB233" s="235"/>
      <c r="FC233" s="235"/>
      <c r="FD233" s="235"/>
      <c r="FE233" s="116"/>
      <c r="FF233" s="116"/>
      <c r="FG233" s="47"/>
      <c r="FH233" s="47"/>
      <c r="FI233" s="47"/>
      <c r="FJ233" s="47"/>
      <c r="FK233" s="47"/>
      <c r="FL233" s="47"/>
      <c r="FM233" s="47"/>
      <c r="FN233" s="47"/>
      <c r="FO233" s="47"/>
      <c r="FP233" s="47"/>
      <c r="FQ233" s="47"/>
      <c r="FR233" s="47"/>
      <c r="FS233" s="47"/>
      <c r="FT233" s="47"/>
      <c r="FU233" s="47"/>
      <c r="FV233" s="47"/>
      <c r="FW233" s="47"/>
      <c r="FX233" s="47"/>
      <c r="FY233" s="47"/>
      <c r="FZ233" s="48"/>
      <c r="GA233" s="48"/>
      <c r="GB233" s="48"/>
      <c r="GC233" s="48"/>
      <c r="GD233" s="48"/>
      <c r="GE233" s="48"/>
      <c r="GF233" s="48"/>
      <c r="GG233" s="48"/>
      <c r="GH233" s="48"/>
      <c r="GI233" s="53"/>
      <c r="GJ233" s="53"/>
      <c r="GK233" s="53"/>
      <c r="GL233" s="53"/>
      <c r="GM233" s="53"/>
      <c r="GN233" s="53"/>
      <c r="GO233" s="53"/>
      <c r="GP233" s="53"/>
      <c r="GQ233" s="53"/>
      <c r="GR233" s="53"/>
      <c r="GS233" s="53"/>
      <c r="GT233" s="53"/>
      <c r="GU233" s="53"/>
      <c r="GV233" s="53"/>
      <c r="GW233" s="53"/>
      <c r="GX233" s="53"/>
      <c r="GY233" s="53"/>
      <c r="GZ233" s="6"/>
      <c r="HA233" s="6"/>
      <c r="HB233" s="6"/>
    </row>
    <row r="234" spans="2:210" s="1" customFormat="1" x14ac:dyDescent="0.75">
      <c r="B234" s="33"/>
      <c r="C234" s="33"/>
      <c r="D234" s="261"/>
      <c r="E234" s="261"/>
      <c r="F234" s="261"/>
      <c r="G234" s="261"/>
      <c r="H234" s="261"/>
      <c r="I234" s="261"/>
      <c r="J234" s="261"/>
      <c r="K234" s="261"/>
      <c r="L234" s="261"/>
      <c r="M234" s="261"/>
      <c r="N234" s="261"/>
      <c r="O234" s="261"/>
      <c r="P234" s="261"/>
      <c r="Q234" s="261"/>
      <c r="R234" s="261"/>
      <c r="S234" s="261"/>
      <c r="T234" s="261"/>
      <c r="U234" s="235"/>
      <c r="V234" s="235"/>
      <c r="W234" s="235"/>
      <c r="X234" s="235"/>
      <c r="Y234" s="235"/>
      <c r="Z234" s="235"/>
      <c r="AA234" s="235"/>
      <c r="AB234" s="235"/>
      <c r="AC234" s="235"/>
      <c r="AD234" s="235"/>
      <c r="AE234" s="235"/>
      <c r="AF234" s="235"/>
      <c r="AG234" s="235"/>
      <c r="AH234" s="235"/>
      <c r="AI234" s="235"/>
      <c r="AJ234" s="235"/>
      <c r="AK234" s="235"/>
      <c r="AL234" s="235"/>
      <c r="AM234" s="235"/>
      <c r="AN234" s="235"/>
      <c r="AO234" s="235"/>
      <c r="AP234" s="235"/>
      <c r="AQ234" s="235"/>
      <c r="AR234" s="235"/>
      <c r="AS234" s="235"/>
      <c r="AT234" s="235"/>
      <c r="AU234" s="235"/>
      <c r="AV234" s="235"/>
      <c r="AW234" s="235"/>
      <c r="AX234" s="235"/>
      <c r="AY234" s="235"/>
      <c r="AZ234" s="235"/>
      <c r="BA234" s="235"/>
      <c r="BB234" s="235"/>
      <c r="BC234" s="235"/>
      <c r="BD234" s="235"/>
      <c r="BE234" s="235"/>
      <c r="BF234" s="235"/>
      <c r="BG234" s="235"/>
      <c r="BH234" s="235"/>
      <c r="BI234" s="235"/>
      <c r="BJ234" s="235"/>
      <c r="BK234" s="235"/>
      <c r="BL234" s="235"/>
      <c r="BM234" s="235"/>
      <c r="BN234" s="235"/>
      <c r="BO234" s="235"/>
      <c r="BP234" s="235"/>
      <c r="BQ234" s="235"/>
      <c r="BR234" s="235"/>
      <c r="BS234" s="235"/>
      <c r="BT234" s="235"/>
      <c r="BU234" s="235"/>
      <c r="BV234" s="235"/>
      <c r="BW234" s="235"/>
      <c r="BX234" s="235"/>
      <c r="BY234" s="235"/>
      <c r="BZ234" s="235"/>
      <c r="CA234" s="235"/>
      <c r="CB234" s="235"/>
      <c r="CC234" s="235"/>
      <c r="CD234" s="235"/>
      <c r="CE234" s="235"/>
      <c r="CF234" s="235"/>
      <c r="CG234" s="235"/>
      <c r="CH234" s="235"/>
      <c r="CI234" s="235"/>
      <c r="CJ234" s="235"/>
      <c r="CK234" s="235"/>
      <c r="CL234" s="235"/>
      <c r="CM234" s="235"/>
      <c r="CN234" s="235"/>
      <c r="CO234" s="235"/>
      <c r="CP234" s="235"/>
      <c r="CQ234" s="235"/>
      <c r="CR234" s="235"/>
      <c r="CS234" s="235"/>
      <c r="CT234" s="235"/>
      <c r="CU234" s="235"/>
      <c r="CV234" s="235"/>
      <c r="CW234" s="235"/>
      <c r="CX234" s="235"/>
      <c r="CY234" s="235"/>
      <c r="CZ234" s="235"/>
      <c r="DA234" s="235"/>
      <c r="DB234" s="235"/>
      <c r="DC234" s="235"/>
      <c r="DD234" s="235"/>
      <c r="DE234" s="235"/>
      <c r="DF234" s="235"/>
      <c r="DG234" s="235"/>
      <c r="DH234" s="235"/>
      <c r="DI234" s="235"/>
      <c r="DJ234" s="235"/>
      <c r="DK234" s="235"/>
      <c r="DL234" s="235"/>
      <c r="DM234" s="235"/>
      <c r="DN234" s="235"/>
      <c r="DO234" s="235"/>
      <c r="DP234" s="235"/>
      <c r="DQ234" s="235"/>
      <c r="DR234" s="235"/>
      <c r="DS234" s="235"/>
      <c r="DT234" s="235"/>
      <c r="DU234" s="235"/>
      <c r="DV234" s="235"/>
      <c r="DW234" s="235"/>
      <c r="DX234" s="235"/>
      <c r="DY234" s="235"/>
      <c r="DZ234" s="235"/>
      <c r="EA234" s="235"/>
      <c r="EB234" s="235"/>
      <c r="EC234" s="235"/>
      <c r="ED234" s="235"/>
      <c r="EE234" s="235"/>
      <c r="EF234" s="235"/>
      <c r="EG234" s="235"/>
      <c r="EH234" s="235"/>
      <c r="EI234" s="235"/>
      <c r="EJ234" s="235"/>
      <c r="EK234" s="235"/>
      <c r="EL234" s="235"/>
      <c r="EM234" s="235"/>
      <c r="EN234" s="235"/>
      <c r="EO234" s="235"/>
      <c r="EP234" s="235"/>
      <c r="EQ234" s="235"/>
      <c r="ER234" s="235"/>
      <c r="ES234" s="235"/>
      <c r="ET234" s="235"/>
      <c r="EU234" s="235"/>
      <c r="EV234" s="235"/>
      <c r="EW234" s="235"/>
      <c r="EX234" s="235"/>
      <c r="EY234" s="235"/>
      <c r="EZ234" s="235"/>
      <c r="FA234" s="235"/>
      <c r="FB234" s="235"/>
      <c r="FC234" s="235"/>
      <c r="FD234" s="235"/>
      <c r="FE234" s="116"/>
      <c r="FF234" s="116"/>
      <c r="FG234" s="47"/>
      <c r="FH234" s="47"/>
      <c r="FI234" s="47"/>
      <c r="FJ234" s="47"/>
      <c r="FK234" s="47"/>
      <c r="FL234" s="47"/>
      <c r="FM234" s="47"/>
      <c r="FN234" s="47"/>
      <c r="FO234" s="47"/>
      <c r="FP234" s="47"/>
      <c r="FQ234" s="47"/>
      <c r="FR234" s="47"/>
      <c r="FS234" s="47"/>
      <c r="FT234" s="47"/>
      <c r="FU234" s="47"/>
      <c r="FV234" s="47"/>
      <c r="FW234" s="47"/>
      <c r="FX234" s="47"/>
      <c r="FY234" s="47"/>
      <c r="FZ234" s="48"/>
      <c r="GA234" s="48"/>
      <c r="GB234" s="48"/>
      <c r="GC234" s="48"/>
      <c r="GD234" s="48"/>
      <c r="GE234" s="48"/>
      <c r="GF234" s="48"/>
      <c r="GG234" s="48"/>
      <c r="GH234" s="48"/>
      <c r="GI234" s="53"/>
      <c r="GJ234" s="53"/>
      <c r="GK234" s="53"/>
      <c r="GL234" s="53"/>
      <c r="GM234" s="53"/>
      <c r="GN234" s="53"/>
      <c r="GO234" s="53"/>
      <c r="GP234" s="53"/>
      <c r="GQ234" s="53"/>
      <c r="GR234" s="53"/>
      <c r="GS234" s="53"/>
      <c r="GT234" s="53"/>
      <c r="GU234" s="53"/>
      <c r="GV234" s="53"/>
      <c r="GW234" s="53"/>
      <c r="GX234" s="53"/>
      <c r="GY234" s="53"/>
      <c r="GZ234" s="6"/>
      <c r="HA234" s="6"/>
      <c r="HB234" s="6"/>
    </row>
    <row r="235" spans="2:210" s="1" customFormat="1" x14ac:dyDescent="0.75">
      <c r="B235" s="33"/>
      <c r="C235" s="33"/>
      <c r="D235" s="261"/>
      <c r="E235" s="261"/>
      <c r="F235" s="261"/>
      <c r="G235" s="261"/>
      <c r="H235" s="261"/>
      <c r="I235" s="261"/>
      <c r="J235" s="261"/>
      <c r="K235" s="261"/>
      <c r="L235" s="261"/>
      <c r="M235" s="261"/>
      <c r="N235" s="261"/>
      <c r="O235" s="261"/>
      <c r="P235" s="261"/>
      <c r="Q235" s="261"/>
      <c r="R235" s="261"/>
      <c r="S235" s="261"/>
      <c r="T235" s="261"/>
      <c r="U235" s="235"/>
      <c r="V235" s="235"/>
      <c r="W235" s="235"/>
      <c r="X235" s="235"/>
      <c r="Y235" s="235"/>
      <c r="Z235" s="235"/>
      <c r="AA235" s="235"/>
      <c r="AB235" s="235"/>
      <c r="AC235" s="235"/>
      <c r="AD235" s="235"/>
      <c r="AE235" s="235"/>
      <c r="AF235" s="235"/>
      <c r="AG235" s="235"/>
      <c r="AH235" s="235"/>
      <c r="AI235" s="235"/>
      <c r="AJ235" s="235"/>
      <c r="AK235" s="235"/>
      <c r="AL235" s="235"/>
      <c r="AM235" s="235"/>
      <c r="AN235" s="235"/>
      <c r="AO235" s="235"/>
      <c r="AP235" s="235"/>
      <c r="AQ235" s="235"/>
      <c r="AR235" s="235"/>
      <c r="AS235" s="235"/>
      <c r="AT235" s="235"/>
      <c r="AU235" s="235"/>
      <c r="AV235" s="235"/>
      <c r="AW235" s="235"/>
      <c r="AX235" s="235"/>
      <c r="AY235" s="235"/>
      <c r="AZ235" s="235"/>
      <c r="BA235" s="235"/>
      <c r="BB235" s="235"/>
      <c r="BC235" s="235"/>
      <c r="BD235" s="235"/>
      <c r="BE235" s="235"/>
      <c r="BF235" s="235"/>
      <c r="BG235" s="235"/>
      <c r="BH235" s="235"/>
      <c r="BI235" s="235"/>
      <c r="BJ235" s="235"/>
      <c r="BK235" s="235"/>
      <c r="BL235" s="235"/>
      <c r="BM235" s="235"/>
      <c r="BN235" s="235"/>
      <c r="BO235" s="235"/>
      <c r="BP235" s="235"/>
      <c r="BQ235" s="235"/>
      <c r="BR235" s="235"/>
      <c r="BS235" s="235"/>
      <c r="BT235" s="235"/>
      <c r="BU235" s="235"/>
      <c r="BV235" s="235"/>
      <c r="BW235" s="235"/>
      <c r="BX235" s="235"/>
      <c r="BY235" s="235"/>
      <c r="BZ235" s="235"/>
      <c r="CA235" s="235"/>
      <c r="CB235" s="235"/>
      <c r="CC235" s="235"/>
      <c r="CD235" s="235"/>
      <c r="CE235" s="235"/>
      <c r="CF235" s="235"/>
      <c r="CG235" s="235"/>
      <c r="CH235" s="235"/>
      <c r="CI235" s="235"/>
      <c r="CJ235" s="235"/>
      <c r="CK235" s="235"/>
      <c r="CL235" s="235"/>
      <c r="CM235" s="235"/>
      <c r="CN235" s="235"/>
      <c r="CO235" s="235"/>
      <c r="CP235" s="235"/>
      <c r="CQ235" s="235"/>
      <c r="CR235" s="235"/>
      <c r="CS235" s="235"/>
      <c r="CT235" s="235"/>
      <c r="CU235" s="235"/>
      <c r="CV235" s="235"/>
      <c r="CW235" s="235"/>
      <c r="CX235" s="235"/>
      <c r="CY235" s="235"/>
      <c r="CZ235" s="235"/>
      <c r="DA235" s="235"/>
      <c r="DB235" s="235"/>
      <c r="DC235" s="235"/>
      <c r="DD235" s="235"/>
      <c r="DE235" s="235"/>
      <c r="DF235" s="235"/>
      <c r="DG235" s="235"/>
      <c r="DH235" s="235"/>
      <c r="DI235" s="235"/>
      <c r="DJ235" s="235"/>
      <c r="DK235" s="235"/>
      <c r="DL235" s="235"/>
      <c r="DM235" s="235"/>
      <c r="DN235" s="235"/>
      <c r="DO235" s="235"/>
      <c r="DP235" s="235"/>
      <c r="DQ235" s="235"/>
      <c r="DR235" s="235"/>
      <c r="DS235" s="235"/>
      <c r="DT235" s="235"/>
      <c r="DU235" s="235"/>
      <c r="DV235" s="235"/>
      <c r="DW235" s="235"/>
      <c r="DX235" s="235"/>
      <c r="DY235" s="235"/>
      <c r="DZ235" s="235"/>
      <c r="EA235" s="235"/>
      <c r="EB235" s="235"/>
      <c r="EC235" s="235"/>
      <c r="ED235" s="235"/>
      <c r="EE235" s="235"/>
      <c r="EF235" s="235"/>
      <c r="EG235" s="235"/>
      <c r="EH235" s="235"/>
      <c r="EI235" s="235"/>
      <c r="EJ235" s="235"/>
      <c r="EK235" s="235"/>
      <c r="EL235" s="235"/>
      <c r="EM235" s="235"/>
      <c r="EN235" s="235"/>
      <c r="EO235" s="235"/>
      <c r="EP235" s="235"/>
      <c r="EQ235" s="235"/>
      <c r="ER235" s="235"/>
      <c r="ES235" s="235"/>
      <c r="ET235" s="235"/>
      <c r="EU235" s="235"/>
      <c r="EV235" s="235"/>
      <c r="EW235" s="235"/>
      <c r="EX235" s="235"/>
      <c r="EY235" s="235"/>
      <c r="EZ235" s="235"/>
      <c r="FA235" s="235"/>
      <c r="FB235" s="235"/>
      <c r="FC235" s="235"/>
      <c r="FD235" s="235"/>
      <c r="FE235" s="116"/>
      <c r="FF235" s="116"/>
      <c r="FG235" s="47"/>
      <c r="FH235" s="47"/>
      <c r="FI235" s="47"/>
      <c r="FJ235" s="47"/>
      <c r="FK235" s="47"/>
      <c r="FL235" s="47"/>
      <c r="FM235" s="47"/>
      <c r="FN235" s="47"/>
      <c r="FO235" s="47"/>
      <c r="FP235" s="47"/>
      <c r="FQ235" s="47"/>
      <c r="FR235" s="47"/>
      <c r="FS235" s="47"/>
      <c r="FT235" s="47"/>
      <c r="FU235" s="47"/>
      <c r="FV235" s="47"/>
      <c r="FW235" s="47"/>
      <c r="FX235" s="47"/>
      <c r="FY235" s="47"/>
      <c r="FZ235" s="48"/>
      <c r="GA235" s="48"/>
      <c r="GB235" s="48"/>
      <c r="GC235" s="48"/>
      <c r="GD235" s="48"/>
      <c r="GE235" s="48"/>
      <c r="GF235" s="48"/>
      <c r="GG235" s="48"/>
      <c r="GH235" s="48"/>
      <c r="GI235" s="53"/>
      <c r="GJ235" s="53"/>
      <c r="GK235" s="53"/>
      <c r="GL235" s="53"/>
      <c r="GM235" s="53"/>
      <c r="GN235" s="53"/>
      <c r="GO235" s="53"/>
      <c r="GP235" s="53"/>
      <c r="GQ235" s="53"/>
      <c r="GR235" s="53"/>
      <c r="GS235" s="53"/>
      <c r="GT235" s="53"/>
      <c r="GU235" s="53"/>
      <c r="GV235" s="53"/>
      <c r="GW235" s="53"/>
      <c r="GX235" s="53"/>
      <c r="GY235" s="53"/>
      <c r="GZ235" s="6"/>
      <c r="HA235" s="6"/>
      <c r="HB235" s="6"/>
    </row>
    <row r="236" spans="2:210" s="1" customFormat="1" x14ac:dyDescent="0.75">
      <c r="B236" s="33"/>
      <c r="C236" s="33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61"/>
      <c r="O236" s="261"/>
      <c r="P236" s="261"/>
      <c r="Q236" s="261"/>
      <c r="R236" s="261"/>
      <c r="S236" s="261"/>
      <c r="T236" s="261"/>
      <c r="U236" s="235"/>
      <c r="V236" s="235"/>
      <c r="W236" s="235"/>
      <c r="X236" s="235"/>
      <c r="Y236" s="235"/>
      <c r="Z236" s="235"/>
      <c r="AA236" s="235"/>
      <c r="AB236" s="235"/>
      <c r="AC236" s="235"/>
      <c r="AD236" s="235"/>
      <c r="AE236" s="235"/>
      <c r="AF236" s="235"/>
      <c r="AG236" s="235"/>
      <c r="AH236" s="235"/>
      <c r="AI236" s="235"/>
      <c r="AJ236" s="235"/>
      <c r="AK236" s="235"/>
      <c r="AL236" s="235"/>
      <c r="AM236" s="235"/>
      <c r="AN236" s="235"/>
      <c r="AO236" s="235"/>
      <c r="AP236" s="235"/>
      <c r="AQ236" s="235"/>
      <c r="AR236" s="235"/>
      <c r="AS236" s="235"/>
      <c r="AT236" s="235"/>
      <c r="AU236" s="235"/>
      <c r="AV236" s="235"/>
      <c r="AW236" s="235"/>
      <c r="AX236" s="235"/>
      <c r="AY236" s="235"/>
      <c r="AZ236" s="235"/>
      <c r="BA236" s="235"/>
      <c r="BB236" s="235"/>
      <c r="BC236" s="235"/>
      <c r="BD236" s="235"/>
      <c r="BE236" s="235"/>
      <c r="BF236" s="235"/>
      <c r="BG236" s="235"/>
      <c r="BH236" s="235"/>
      <c r="BI236" s="235"/>
      <c r="BJ236" s="235"/>
      <c r="BK236" s="235"/>
      <c r="BL236" s="235"/>
      <c r="BM236" s="235"/>
      <c r="BN236" s="235"/>
      <c r="BO236" s="235"/>
      <c r="BP236" s="235"/>
      <c r="BQ236" s="235"/>
      <c r="BR236" s="235"/>
      <c r="BS236" s="235"/>
      <c r="BT236" s="235"/>
      <c r="BU236" s="235"/>
      <c r="BV236" s="235"/>
      <c r="BW236" s="235"/>
      <c r="BX236" s="235"/>
      <c r="BY236" s="235"/>
      <c r="BZ236" s="235"/>
      <c r="CA236" s="235"/>
      <c r="CB236" s="235"/>
      <c r="CC236" s="235"/>
      <c r="CD236" s="235"/>
      <c r="CE236" s="235"/>
      <c r="CF236" s="235"/>
      <c r="CG236" s="235"/>
      <c r="CH236" s="235"/>
      <c r="CI236" s="235"/>
      <c r="CJ236" s="235"/>
      <c r="CK236" s="235"/>
      <c r="CL236" s="235"/>
      <c r="CM236" s="235"/>
      <c r="CN236" s="235"/>
      <c r="CO236" s="235"/>
      <c r="CP236" s="235"/>
      <c r="CQ236" s="235"/>
      <c r="CR236" s="235"/>
      <c r="CS236" s="235"/>
      <c r="CT236" s="235"/>
      <c r="CU236" s="235"/>
      <c r="CV236" s="235"/>
      <c r="CW236" s="235"/>
      <c r="CX236" s="235"/>
      <c r="CY236" s="235"/>
      <c r="CZ236" s="235"/>
      <c r="DA236" s="235"/>
      <c r="DB236" s="235"/>
      <c r="DC236" s="235"/>
      <c r="DD236" s="235"/>
      <c r="DE236" s="235"/>
      <c r="DF236" s="235"/>
      <c r="DG236" s="235"/>
      <c r="DH236" s="235"/>
      <c r="DI236" s="235"/>
      <c r="DJ236" s="235"/>
      <c r="DK236" s="235"/>
      <c r="DL236" s="235"/>
      <c r="DM236" s="235"/>
      <c r="DN236" s="235"/>
      <c r="DO236" s="235"/>
      <c r="DP236" s="235"/>
      <c r="DQ236" s="235"/>
      <c r="DR236" s="235"/>
      <c r="DS236" s="235"/>
      <c r="DT236" s="235"/>
      <c r="DU236" s="235"/>
      <c r="DV236" s="235"/>
      <c r="DW236" s="235"/>
      <c r="DX236" s="235"/>
      <c r="DY236" s="235"/>
      <c r="DZ236" s="235"/>
      <c r="EA236" s="235"/>
      <c r="EB236" s="235"/>
      <c r="EC236" s="235"/>
      <c r="ED236" s="235"/>
      <c r="EE236" s="235"/>
      <c r="EF236" s="235"/>
      <c r="EG236" s="235"/>
      <c r="EH236" s="235"/>
      <c r="EI236" s="235"/>
      <c r="EJ236" s="235"/>
      <c r="EK236" s="235"/>
      <c r="EL236" s="235"/>
      <c r="EM236" s="235"/>
      <c r="EN236" s="235"/>
      <c r="EO236" s="235"/>
      <c r="EP236" s="235"/>
      <c r="EQ236" s="235"/>
      <c r="ER236" s="235"/>
      <c r="ES236" s="235"/>
      <c r="ET236" s="235"/>
      <c r="EU236" s="235"/>
      <c r="EV236" s="235"/>
      <c r="EW236" s="235"/>
      <c r="EX236" s="235"/>
      <c r="EY236" s="235"/>
      <c r="EZ236" s="235"/>
      <c r="FA236" s="235"/>
      <c r="FB236" s="235"/>
      <c r="FC236" s="235"/>
      <c r="FD236" s="235"/>
      <c r="FE236" s="116"/>
      <c r="FF236" s="116"/>
      <c r="FG236" s="47"/>
      <c r="FH236" s="47"/>
      <c r="FI236" s="47"/>
      <c r="FJ236" s="47"/>
      <c r="FK236" s="47"/>
      <c r="FL236" s="47"/>
      <c r="FM236" s="47"/>
      <c r="FN236" s="47"/>
      <c r="FO236" s="47"/>
      <c r="FP236" s="47"/>
      <c r="FQ236" s="47"/>
      <c r="FR236" s="47"/>
      <c r="FS236" s="47"/>
      <c r="FT236" s="47"/>
      <c r="FU236" s="47"/>
      <c r="FV236" s="47"/>
      <c r="FW236" s="47"/>
      <c r="FX236" s="47"/>
      <c r="FY236" s="47"/>
      <c r="FZ236" s="48"/>
      <c r="GA236" s="48"/>
      <c r="GB236" s="48"/>
      <c r="GC236" s="48"/>
      <c r="GD236" s="48"/>
      <c r="GE236" s="48"/>
      <c r="GF236" s="48"/>
      <c r="GG236" s="48"/>
      <c r="GH236" s="48"/>
      <c r="GI236" s="53"/>
      <c r="GJ236" s="53"/>
      <c r="GK236" s="53"/>
      <c r="GL236" s="53"/>
      <c r="GM236" s="53"/>
      <c r="GN236" s="53"/>
      <c r="GO236" s="53"/>
      <c r="GP236" s="53"/>
      <c r="GQ236" s="53"/>
      <c r="GR236" s="53"/>
      <c r="GS236" s="53"/>
      <c r="GT236" s="53"/>
      <c r="GU236" s="53"/>
      <c r="GV236" s="53"/>
      <c r="GW236" s="53"/>
      <c r="GX236" s="53"/>
      <c r="GY236" s="53"/>
      <c r="GZ236" s="6"/>
      <c r="HA236" s="6"/>
      <c r="HB236" s="6"/>
    </row>
    <row r="237" spans="2:210" s="1" customFormat="1" x14ac:dyDescent="0.75">
      <c r="B237" s="33"/>
      <c r="C237" s="33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61"/>
      <c r="O237" s="261"/>
      <c r="P237" s="261"/>
      <c r="Q237" s="261"/>
      <c r="R237" s="261"/>
      <c r="S237" s="261"/>
      <c r="T237" s="261"/>
      <c r="U237" s="235"/>
      <c r="V237" s="235"/>
      <c r="W237" s="235"/>
      <c r="X237" s="235"/>
      <c r="Y237" s="235"/>
      <c r="Z237" s="235"/>
      <c r="AA237" s="235"/>
      <c r="AB237" s="235"/>
      <c r="AC237" s="235"/>
      <c r="AD237" s="235"/>
      <c r="AE237" s="235"/>
      <c r="AF237" s="235"/>
      <c r="AG237" s="235"/>
      <c r="AH237" s="235"/>
      <c r="AI237" s="235"/>
      <c r="AJ237" s="235"/>
      <c r="AK237" s="235"/>
      <c r="AL237" s="235"/>
      <c r="AM237" s="235"/>
      <c r="AN237" s="235"/>
      <c r="AO237" s="235"/>
      <c r="AP237" s="235"/>
      <c r="AQ237" s="235"/>
      <c r="AR237" s="235"/>
      <c r="AS237" s="235"/>
      <c r="AT237" s="235"/>
      <c r="AU237" s="235"/>
      <c r="AV237" s="235"/>
      <c r="AW237" s="235"/>
      <c r="AX237" s="235"/>
      <c r="AY237" s="235"/>
      <c r="AZ237" s="235"/>
      <c r="BA237" s="235"/>
      <c r="BB237" s="235"/>
      <c r="BC237" s="235"/>
      <c r="BD237" s="235"/>
      <c r="BE237" s="235"/>
      <c r="BF237" s="235"/>
      <c r="BG237" s="235"/>
      <c r="BH237" s="235"/>
      <c r="BI237" s="235"/>
      <c r="BJ237" s="235"/>
      <c r="BK237" s="235"/>
      <c r="BL237" s="235"/>
      <c r="BM237" s="235"/>
      <c r="BN237" s="235"/>
      <c r="BO237" s="235"/>
      <c r="BP237" s="235"/>
      <c r="BQ237" s="235"/>
      <c r="BR237" s="235"/>
      <c r="BS237" s="235"/>
      <c r="BT237" s="235"/>
      <c r="BU237" s="235"/>
      <c r="BV237" s="235"/>
      <c r="BW237" s="235"/>
      <c r="BX237" s="235"/>
      <c r="BY237" s="235"/>
      <c r="BZ237" s="235"/>
      <c r="CA237" s="235"/>
      <c r="CB237" s="235"/>
      <c r="CC237" s="235"/>
      <c r="CD237" s="235"/>
      <c r="CE237" s="235"/>
      <c r="CF237" s="235"/>
      <c r="CG237" s="235"/>
      <c r="CH237" s="235"/>
      <c r="CI237" s="235"/>
      <c r="CJ237" s="235"/>
      <c r="CK237" s="235"/>
      <c r="CL237" s="235"/>
      <c r="CM237" s="235"/>
      <c r="CN237" s="235"/>
      <c r="CO237" s="235"/>
      <c r="CP237" s="235"/>
      <c r="CQ237" s="235"/>
      <c r="CR237" s="235"/>
      <c r="CS237" s="235"/>
      <c r="CT237" s="235"/>
      <c r="CU237" s="235"/>
      <c r="CV237" s="235"/>
      <c r="CW237" s="235"/>
      <c r="CX237" s="235"/>
      <c r="CY237" s="235"/>
      <c r="CZ237" s="235"/>
      <c r="DA237" s="235"/>
      <c r="DB237" s="235"/>
      <c r="DC237" s="235"/>
      <c r="DD237" s="235"/>
      <c r="DE237" s="235"/>
      <c r="DF237" s="235"/>
      <c r="DG237" s="235"/>
      <c r="DH237" s="235"/>
      <c r="DI237" s="235"/>
      <c r="DJ237" s="235"/>
      <c r="DK237" s="235"/>
      <c r="DL237" s="235"/>
      <c r="DM237" s="235"/>
      <c r="DN237" s="235"/>
      <c r="DO237" s="235"/>
      <c r="DP237" s="235"/>
      <c r="DQ237" s="235"/>
      <c r="DR237" s="235"/>
      <c r="DS237" s="235"/>
      <c r="DT237" s="235"/>
      <c r="DU237" s="235"/>
      <c r="DV237" s="235"/>
      <c r="DW237" s="235"/>
      <c r="DX237" s="235"/>
      <c r="DY237" s="235"/>
      <c r="DZ237" s="235"/>
      <c r="EA237" s="235"/>
      <c r="EB237" s="235"/>
      <c r="EC237" s="235"/>
      <c r="ED237" s="235"/>
      <c r="EE237" s="235"/>
      <c r="EF237" s="235"/>
      <c r="EG237" s="235"/>
      <c r="EH237" s="235"/>
      <c r="EI237" s="235"/>
      <c r="EJ237" s="235"/>
      <c r="EK237" s="235"/>
      <c r="EL237" s="235"/>
      <c r="EM237" s="235"/>
      <c r="EN237" s="235"/>
      <c r="EO237" s="235"/>
      <c r="EP237" s="235"/>
      <c r="EQ237" s="235"/>
      <c r="ER237" s="235"/>
      <c r="ES237" s="235"/>
      <c r="ET237" s="235"/>
      <c r="EU237" s="235"/>
      <c r="EV237" s="235"/>
      <c r="EW237" s="235"/>
      <c r="EX237" s="235"/>
      <c r="EY237" s="235"/>
      <c r="EZ237" s="235"/>
      <c r="FA237" s="235"/>
      <c r="FB237" s="235"/>
      <c r="FC237" s="235"/>
      <c r="FD237" s="235"/>
      <c r="FE237" s="116"/>
      <c r="FF237" s="116"/>
      <c r="FG237" s="47"/>
      <c r="FH237" s="47"/>
      <c r="FI237" s="47"/>
      <c r="FJ237" s="47"/>
      <c r="FK237" s="47"/>
      <c r="FL237" s="47"/>
      <c r="FM237" s="47"/>
      <c r="FN237" s="47"/>
      <c r="FO237" s="47"/>
      <c r="FP237" s="47"/>
      <c r="FQ237" s="47"/>
      <c r="FR237" s="47"/>
      <c r="FS237" s="47"/>
      <c r="FT237" s="47"/>
      <c r="FU237" s="47"/>
      <c r="FV237" s="47"/>
      <c r="FW237" s="47"/>
      <c r="FX237" s="47"/>
      <c r="FY237" s="47"/>
      <c r="FZ237" s="48"/>
      <c r="GA237" s="48"/>
      <c r="GB237" s="48"/>
      <c r="GC237" s="48"/>
      <c r="GD237" s="48"/>
      <c r="GE237" s="48"/>
      <c r="GF237" s="48"/>
      <c r="GG237" s="48"/>
      <c r="GH237" s="48"/>
      <c r="GI237" s="53"/>
      <c r="GJ237" s="53"/>
      <c r="GK237" s="53"/>
      <c r="GL237" s="53"/>
      <c r="GM237" s="53"/>
      <c r="GN237" s="53"/>
      <c r="GO237" s="53"/>
      <c r="GP237" s="53"/>
      <c r="GQ237" s="53"/>
      <c r="GR237" s="53"/>
      <c r="GS237" s="53"/>
      <c r="GT237" s="53"/>
      <c r="GU237" s="53"/>
      <c r="GV237" s="53"/>
      <c r="GW237" s="53"/>
      <c r="GX237" s="53"/>
      <c r="GY237" s="53"/>
      <c r="GZ237" s="6"/>
      <c r="HA237" s="6"/>
      <c r="HB237" s="6"/>
    </row>
    <row r="238" spans="2:210" s="1" customFormat="1" x14ac:dyDescent="0.75">
      <c r="B238" s="33"/>
      <c r="C238" s="33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61"/>
      <c r="O238" s="261"/>
      <c r="P238" s="261"/>
      <c r="Q238" s="261"/>
      <c r="R238" s="261"/>
      <c r="S238" s="261"/>
      <c r="T238" s="261"/>
      <c r="U238" s="235"/>
      <c r="V238" s="235"/>
      <c r="W238" s="235"/>
      <c r="X238" s="235"/>
      <c r="Y238" s="235"/>
      <c r="Z238" s="235"/>
      <c r="AA238" s="235"/>
      <c r="AB238" s="235"/>
      <c r="AC238" s="235"/>
      <c r="AD238" s="235"/>
      <c r="AE238" s="235"/>
      <c r="AF238" s="235"/>
      <c r="AG238" s="235"/>
      <c r="AH238" s="235"/>
      <c r="AI238" s="235"/>
      <c r="AJ238" s="235"/>
      <c r="AK238" s="235"/>
      <c r="AL238" s="235"/>
      <c r="AM238" s="235"/>
      <c r="AN238" s="235"/>
      <c r="AO238" s="235"/>
      <c r="AP238" s="235"/>
      <c r="AQ238" s="235"/>
      <c r="AR238" s="235"/>
      <c r="AS238" s="235"/>
      <c r="AT238" s="235"/>
      <c r="AU238" s="235"/>
      <c r="AV238" s="235"/>
      <c r="AW238" s="235"/>
      <c r="AX238" s="235"/>
      <c r="AY238" s="235"/>
      <c r="AZ238" s="235"/>
      <c r="BA238" s="235"/>
      <c r="BB238" s="235"/>
      <c r="BC238" s="235"/>
      <c r="BD238" s="235"/>
      <c r="BE238" s="235"/>
      <c r="BF238" s="235"/>
      <c r="BG238" s="235"/>
      <c r="BH238" s="235"/>
      <c r="BI238" s="235"/>
      <c r="BJ238" s="235"/>
      <c r="BK238" s="235"/>
      <c r="BL238" s="235"/>
      <c r="BM238" s="235"/>
      <c r="BN238" s="235"/>
      <c r="BO238" s="235"/>
      <c r="BP238" s="235"/>
      <c r="BQ238" s="235"/>
      <c r="BR238" s="235"/>
      <c r="BS238" s="235"/>
      <c r="BT238" s="235"/>
      <c r="BU238" s="235"/>
      <c r="BV238" s="235"/>
      <c r="BW238" s="235"/>
      <c r="BX238" s="235"/>
      <c r="BY238" s="235"/>
      <c r="BZ238" s="235"/>
      <c r="CA238" s="235"/>
      <c r="CB238" s="235"/>
      <c r="CC238" s="235"/>
      <c r="CD238" s="235"/>
      <c r="CE238" s="235"/>
      <c r="CF238" s="235"/>
      <c r="CG238" s="235"/>
      <c r="CH238" s="235"/>
      <c r="CI238" s="235"/>
      <c r="CJ238" s="235"/>
      <c r="CK238" s="235"/>
      <c r="CL238" s="235"/>
      <c r="CM238" s="235"/>
      <c r="CN238" s="235"/>
      <c r="CO238" s="235"/>
      <c r="CP238" s="235"/>
      <c r="CQ238" s="235"/>
      <c r="CR238" s="235"/>
      <c r="CS238" s="235"/>
      <c r="CT238" s="235"/>
      <c r="CU238" s="235"/>
      <c r="CV238" s="235"/>
      <c r="CW238" s="235"/>
      <c r="CX238" s="235"/>
      <c r="CY238" s="235"/>
      <c r="CZ238" s="235"/>
      <c r="DA238" s="235"/>
      <c r="DB238" s="235"/>
      <c r="DC238" s="235"/>
      <c r="DD238" s="235"/>
      <c r="DE238" s="235"/>
      <c r="DF238" s="235"/>
      <c r="DG238" s="235"/>
      <c r="DH238" s="235"/>
      <c r="DI238" s="235"/>
      <c r="DJ238" s="235"/>
      <c r="DK238" s="235"/>
      <c r="DL238" s="235"/>
      <c r="DM238" s="235"/>
      <c r="DN238" s="235"/>
      <c r="DO238" s="235"/>
      <c r="DP238" s="235"/>
      <c r="DQ238" s="235"/>
      <c r="DR238" s="235"/>
      <c r="DS238" s="235"/>
      <c r="DT238" s="235"/>
      <c r="DU238" s="235"/>
      <c r="DV238" s="235"/>
      <c r="DW238" s="235"/>
      <c r="DX238" s="235"/>
      <c r="DY238" s="235"/>
      <c r="DZ238" s="235"/>
      <c r="EA238" s="235"/>
      <c r="EB238" s="235"/>
      <c r="EC238" s="235"/>
      <c r="ED238" s="235"/>
      <c r="EE238" s="235"/>
      <c r="EF238" s="235"/>
      <c r="EG238" s="235"/>
      <c r="EH238" s="235"/>
      <c r="EI238" s="235"/>
      <c r="EJ238" s="235"/>
      <c r="EK238" s="235"/>
      <c r="EL238" s="235"/>
      <c r="EM238" s="235"/>
      <c r="EN238" s="235"/>
      <c r="EO238" s="235"/>
      <c r="EP238" s="235"/>
      <c r="EQ238" s="235"/>
      <c r="ER238" s="235"/>
      <c r="ES238" s="235"/>
      <c r="ET238" s="235"/>
      <c r="EU238" s="235"/>
      <c r="EV238" s="235"/>
      <c r="EW238" s="235"/>
      <c r="EX238" s="235"/>
      <c r="EY238" s="235"/>
      <c r="EZ238" s="235"/>
      <c r="FA238" s="235"/>
      <c r="FB238" s="235"/>
      <c r="FC238" s="235"/>
      <c r="FD238" s="235"/>
      <c r="FE238" s="116"/>
      <c r="FF238" s="116"/>
      <c r="FG238" s="47"/>
      <c r="FH238" s="47"/>
      <c r="FI238" s="47"/>
      <c r="FJ238" s="47"/>
      <c r="FK238" s="47"/>
      <c r="FL238" s="47"/>
      <c r="FM238" s="47"/>
      <c r="FN238" s="47"/>
      <c r="FO238" s="47"/>
      <c r="FP238" s="47"/>
      <c r="FQ238" s="47"/>
      <c r="FR238" s="47"/>
      <c r="FS238" s="47"/>
      <c r="FT238" s="47"/>
      <c r="FU238" s="47"/>
      <c r="FV238" s="47"/>
      <c r="FW238" s="47"/>
      <c r="FX238" s="47"/>
      <c r="FY238" s="47"/>
      <c r="FZ238" s="48"/>
      <c r="GA238" s="48"/>
      <c r="GB238" s="48"/>
      <c r="GC238" s="48"/>
      <c r="GD238" s="48"/>
      <c r="GE238" s="48"/>
      <c r="GF238" s="48"/>
      <c r="GG238" s="48"/>
      <c r="GH238" s="48"/>
      <c r="GI238" s="53"/>
      <c r="GJ238" s="53"/>
      <c r="GK238" s="53"/>
      <c r="GL238" s="53"/>
      <c r="GM238" s="53"/>
      <c r="GN238" s="53"/>
      <c r="GO238" s="53"/>
      <c r="GP238" s="53"/>
      <c r="GQ238" s="53"/>
      <c r="GR238" s="53"/>
      <c r="GS238" s="53"/>
      <c r="GT238" s="53"/>
      <c r="GU238" s="53"/>
      <c r="GV238" s="53"/>
      <c r="GW238" s="53"/>
      <c r="GX238" s="53"/>
      <c r="GY238" s="53"/>
      <c r="GZ238" s="6"/>
      <c r="HA238" s="6"/>
      <c r="HB238" s="6"/>
    </row>
    <row r="239" spans="2:210" s="1" customFormat="1" x14ac:dyDescent="0.75">
      <c r="B239" s="33"/>
      <c r="C239" s="33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61"/>
      <c r="O239" s="261"/>
      <c r="P239" s="261"/>
      <c r="Q239" s="261"/>
      <c r="R239" s="261"/>
      <c r="S239" s="261"/>
      <c r="T239" s="261"/>
      <c r="U239" s="235"/>
      <c r="V239" s="235"/>
      <c r="W239" s="235"/>
      <c r="X239" s="235"/>
      <c r="Y239" s="235"/>
      <c r="Z239" s="235"/>
      <c r="AA239" s="235"/>
      <c r="AB239" s="235"/>
      <c r="AC239" s="235"/>
      <c r="AD239" s="235"/>
      <c r="AE239" s="235"/>
      <c r="AF239" s="235"/>
      <c r="AG239" s="235"/>
      <c r="AH239" s="235"/>
      <c r="AI239" s="235"/>
      <c r="AJ239" s="235"/>
      <c r="AK239" s="235"/>
      <c r="AL239" s="235"/>
      <c r="AM239" s="235"/>
      <c r="AN239" s="235"/>
      <c r="AO239" s="235"/>
      <c r="AP239" s="235"/>
      <c r="AQ239" s="235"/>
      <c r="AR239" s="235"/>
      <c r="AS239" s="235"/>
      <c r="AT239" s="235"/>
      <c r="AU239" s="235"/>
      <c r="AV239" s="235"/>
      <c r="AW239" s="235"/>
      <c r="AX239" s="235"/>
      <c r="AY239" s="235"/>
      <c r="AZ239" s="235"/>
      <c r="BA239" s="235"/>
      <c r="BB239" s="235"/>
      <c r="BC239" s="235"/>
      <c r="BD239" s="235"/>
      <c r="BE239" s="235"/>
      <c r="BF239" s="235"/>
      <c r="BG239" s="235"/>
      <c r="BH239" s="235"/>
      <c r="BI239" s="235"/>
      <c r="BJ239" s="235"/>
      <c r="BK239" s="235"/>
      <c r="BL239" s="235"/>
      <c r="BM239" s="235"/>
      <c r="BN239" s="235"/>
      <c r="BO239" s="235"/>
      <c r="BP239" s="235"/>
      <c r="BQ239" s="235"/>
      <c r="BR239" s="235"/>
      <c r="BS239" s="235"/>
      <c r="BT239" s="235"/>
      <c r="BU239" s="235"/>
      <c r="BV239" s="235"/>
      <c r="BW239" s="235"/>
      <c r="BX239" s="235"/>
      <c r="BY239" s="235"/>
      <c r="BZ239" s="235"/>
      <c r="CA239" s="235"/>
      <c r="CB239" s="235"/>
      <c r="CC239" s="235"/>
      <c r="CD239" s="235"/>
      <c r="CE239" s="235"/>
      <c r="CF239" s="235"/>
      <c r="CG239" s="235"/>
      <c r="CH239" s="235"/>
      <c r="CI239" s="235"/>
      <c r="CJ239" s="235"/>
      <c r="CK239" s="235"/>
      <c r="CL239" s="235"/>
      <c r="CM239" s="235"/>
      <c r="CN239" s="235"/>
      <c r="CO239" s="235"/>
      <c r="CP239" s="235"/>
      <c r="CQ239" s="235"/>
      <c r="CR239" s="235"/>
      <c r="CS239" s="235"/>
      <c r="CT239" s="235"/>
      <c r="CU239" s="235"/>
      <c r="CV239" s="235"/>
      <c r="CW239" s="235"/>
      <c r="CX239" s="235"/>
      <c r="CY239" s="235"/>
      <c r="CZ239" s="235"/>
      <c r="DA239" s="235"/>
      <c r="DB239" s="235"/>
      <c r="DC239" s="235"/>
      <c r="DD239" s="235"/>
      <c r="DE239" s="235"/>
      <c r="DF239" s="235"/>
      <c r="DG239" s="235"/>
      <c r="DH239" s="235"/>
      <c r="DI239" s="235"/>
      <c r="DJ239" s="235"/>
      <c r="DK239" s="235"/>
      <c r="DL239" s="235"/>
      <c r="DM239" s="235"/>
      <c r="DN239" s="235"/>
      <c r="DO239" s="235"/>
      <c r="DP239" s="235"/>
      <c r="DQ239" s="235"/>
      <c r="DR239" s="235"/>
      <c r="DS239" s="235"/>
      <c r="DT239" s="235"/>
      <c r="DU239" s="235"/>
      <c r="DV239" s="235"/>
      <c r="DW239" s="235"/>
      <c r="DX239" s="235"/>
      <c r="DY239" s="235"/>
      <c r="DZ239" s="235"/>
      <c r="EA239" s="235"/>
      <c r="EB239" s="235"/>
      <c r="EC239" s="235"/>
      <c r="ED239" s="235"/>
      <c r="EE239" s="235"/>
      <c r="EF239" s="235"/>
      <c r="EG239" s="235"/>
      <c r="EH239" s="235"/>
      <c r="EI239" s="235"/>
      <c r="EJ239" s="235"/>
      <c r="EK239" s="235"/>
      <c r="EL239" s="235"/>
      <c r="EM239" s="235"/>
      <c r="EN239" s="235"/>
      <c r="EO239" s="235"/>
      <c r="EP239" s="235"/>
      <c r="EQ239" s="235"/>
      <c r="ER239" s="235"/>
      <c r="ES239" s="235"/>
      <c r="ET239" s="235"/>
      <c r="EU239" s="235"/>
      <c r="EV239" s="235"/>
      <c r="EW239" s="235"/>
      <c r="EX239" s="235"/>
      <c r="EY239" s="235"/>
      <c r="EZ239" s="235"/>
      <c r="FA239" s="235"/>
      <c r="FB239" s="235"/>
      <c r="FC239" s="235"/>
      <c r="FD239" s="235"/>
      <c r="FE239" s="116"/>
      <c r="FF239" s="116"/>
      <c r="FG239" s="47"/>
      <c r="FH239" s="47"/>
      <c r="FI239" s="47"/>
      <c r="FJ239" s="47"/>
      <c r="FK239" s="47"/>
      <c r="FL239" s="47"/>
      <c r="FM239" s="47"/>
      <c r="FN239" s="47"/>
      <c r="FO239" s="47"/>
      <c r="FP239" s="47"/>
      <c r="FQ239" s="47"/>
      <c r="FR239" s="47"/>
      <c r="FS239" s="47"/>
      <c r="FT239" s="47"/>
      <c r="FU239" s="47"/>
      <c r="FV239" s="47"/>
      <c r="FW239" s="47"/>
      <c r="FX239" s="47"/>
      <c r="FY239" s="47"/>
      <c r="FZ239" s="48"/>
      <c r="GA239" s="48"/>
      <c r="GB239" s="48"/>
      <c r="GC239" s="48"/>
      <c r="GD239" s="48"/>
      <c r="GE239" s="48"/>
      <c r="GF239" s="48"/>
      <c r="GG239" s="48"/>
      <c r="GH239" s="48"/>
      <c r="GI239" s="53"/>
      <c r="GJ239" s="53"/>
      <c r="GK239" s="53"/>
      <c r="GL239" s="53"/>
      <c r="GM239" s="53"/>
      <c r="GN239" s="53"/>
      <c r="GO239" s="53"/>
      <c r="GP239" s="53"/>
      <c r="GQ239" s="53"/>
      <c r="GR239" s="53"/>
      <c r="GS239" s="53"/>
      <c r="GT239" s="53"/>
      <c r="GU239" s="53"/>
      <c r="GV239" s="53"/>
      <c r="GW239" s="53"/>
      <c r="GX239" s="53"/>
      <c r="GY239" s="53"/>
      <c r="GZ239" s="6"/>
      <c r="HA239" s="6"/>
      <c r="HB239" s="6"/>
    </row>
    <row r="240" spans="2:210" s="1" customFormat="1" x14ac:dyDescent="0.75">
      <c r="B240" s="33"/>
      <c r="C240" s="33"/>
      <c r="D240" s="261"/>
      <c r="E240" s="261"/>
      <c r="F240" s="261"/>
      <c r="G240" s="261"/>
      <c r="H240" s="261"/>
      <c r="I240" s="261"/>
      <c r="J240" s="261"/>
      <c r="K240" s="261"/>
      <c r="L240" s="261"/>
      <c r="M240" s="261"/>
      <c r="N240" s="261"/>
      <c r="O240" s="261"/>
      <c r="P240" s="261"/>
      <c r="Q240" s="261"/>
      <c r="R240" s="261"/>
      <c r="S240" s="261"/>
      <c r="T240" s="261"/>
      <c r="U240" s="235"/>
      <c r="V240" s="235"/>
      <c r="W240" s="235"/>
      <c r="X240" s="235"/>
      <c r="Y240" s="235"/>
      <c r="Z240" s="235"/>
      <c r="AA240" s="235"/>
      <c r="AB240" s="235"/>
      <c r="AC240" s="235"/>
      <c r="AD240" s="235"/>
      <c r="AE240" s="235"/>
      <c r="AF240" s="235"/>
      <c r="AG240" s="235"/>
      <c r="AH240" s="235"/>
      <c r="AI240" s="235"/>
      <c r="AJ240" s="235"/>
      <c r="AK240" s="235"/>
      <c r="AL240" s="235"/>
      <c r="AM240" s="235"/>
      <c r="AN240" s="235"/>
      <c r="AO240" s="235"/>
      <c r="AP240" s="235"/>
      <c r="AQ240" s="235"/>
      <c r="AR240" s="235"/>
      <c r="AS240" s="235"/>
      <c r="AT240" s="235"/>
      <c r="AU240" s="235"/>
      <c r="AV240" s="235"/>
      <c r="AW240" s="235"/>
      <c r="AX240" s="235"/>
      <c r="AY240" s="235"/>
      <c r="AZ240" s="235"/>
      <c r="BA240" s="235"/>
      <c r="BB240" s="235"/>
      <c r="BC240" s="235"/>
      <c r="BD240" s="235"/>
      <c r="BE240" s="235"/>
      <c r="BF240" s="235"/>
      <c r="BG240" s="235"/>
      <c r="BH240" s="235"/>
      <c r="BI240" s="235"/>
      <c r="BJ240" s="235"/>
      <c r="BK240" s="235"/>
      <c r="BL240" s="235"/>
      <c r="BM240" s="235"/>
      <c r="BN240" s="235"/>
      <c r="BO240" s="235"/>
      <c r="BP240" s="235"/>
      <c r="BQ240" s="235"/>
      <c r="BR240" s="235"/>
      <c r="BS240" s="235"/>
      <c r="BT240" s="235"/>
      <c r="BU240" s="235"/>
      <c r="BV240" s="235"/>
      <c r="BW240" s="235"/>
      <c r="BX240" s="235"/>
      <c r="BY240" s="235"/>
      <c r="BZ240" s="235"/>
      <c r="CA240" s="235"/>
      <c r="CB240" s="235"/>
      <c r="CC240" s="235"/>
      <c r="CD240" s="235"/>
      <c r="CE240" s="235"/>
      <c r="CF240" s="235"/>
      <c r="CG240" s="235"/>
      <c r="CH240" s="235"/>
      <c r="CI240" s="235"/>
      <c r="CJ240" s="235"/>
      <c r="CK240" s="235"/>
      <c r="CL240" s="235"/>
      <c r="CM240" s="235"/>
      <c r="CN240" s="235"/>
      <c r="CO240" s="235"/>
      <c r="CP240" s="235"/>
      <c r="CQ240" s="235"/>
      <c r="CR240" s="235"/>
      <c r="CS240" s="235"/>
      <c r="CT240" s="235"/>
      <c r="CU240" s="235"/>
      <c r="CV240" s="235"/>
      <c r="CW240" s="235"/>
      <c r="CX240" s="235"/>
      <c r="CY240" s="235"/>
      <c r="CZ240" s="235"/>
      <c r="DA240" s="235"/>
      <c r="DB240" s="235"/>
      <c r="DC240" s="235"/>
      <c r="DD240" s="235"/>
      <c r="DE240" s="235"/>
      <c r="DF240" s="235"/>
      <c r="DG240" s="235"/>
      <c r="DH240" s="235"/>
      <c r="DI240" s="235"/>
      <c r="DJ240" s="235"/>
      <c r="DK240" s="235"/>
      <c r="DL240" s="235"/>
      <c r="DM240" s="235"/>
      <c r="DN240" s="235"/>
      <c r="DO240" s="235"/>
      <c r="DP240" s="235"/>
      <c r="DQ240" s="235"/>
      <c r="DR240" s="235"/>
      <c r="DS240" s="235"/>
      <c r="DT240" s="235"/>
      <c r="DU240" s="235"/>
      <c r="DV240" s="235"/>
      <c r="DW240" s="235"/>
      <c r="DX240" s="235"/>
      <c r="DY240" s="235"/>
      <c r="DZ240" s="235"/>
      <c r="EA240" s="235"/>
      <c r="EB240" s="235"/>
      <c r="EC240" s="235"/>
      <c r="ED240" s="235"/>
      <c r="EE240" s="235"/>
      <c r="EF240" s="235"/>
      <c r="EG240" s="235"/>
      <c r="EH240" s="235"/>
      <c r="EI240" s="235"/>
      <c r="EJ240" s="235"/>
      <c r="EK240" s="235"/>
      <c r="EL240" s="235"/>
      <c r="EM240" s="235"/>
      <c r="EN240" s="235"/>
      <c r="EO240" s="235"/>
      <c r="EP240" s="235"/>
      <c r="EQ240" s="235"/>
      <c r="ER240" s="235"/>
      <c r="ES240" s="235"/>
      <c r="ET240" s="235"/>
      <c r="EU240" s="235"/>
      <c r="EV240" s="235"/>
      <c r="EW240" s="235"/>
      <c r="EX240" s="235"/>
      <c r="EY240" s="235"/>
      <c r="EZ240" s="235"/>
      <c r="FA240" s="235"/>
      <c r="FB240" s="235"/>
      <c r="FC240" s="235"/>
      <c r="FD240" s="235"/>
      <c r="FE240" s="116"/>
      <c r="FF240" s="116"/>
      <c r="FG240" s="47"/>
      <c r="FH240" s="47"/>
      <c r="FI240" s="47"/>
      <c r="FJ240" s="47"/>
      <c r="FK240" s="47"/>
      <c r="FL240" s="47"/>
      <c r="FM240" s="47"/>
      <c r="FN240" s="47"/>
      <c r="FO240" s="47"/>
      <c r="FP240" s="47"/>
      <c r="FQ240" s="47"/>
      <c r="FR240" s="47"/>
      <c r="FS240" s="47"/>
      <c r="FT240" s="47"/>
      <c r="FU240" s="47"/>
      <c r="FV240" s="47"/>
      <c r="FW240" s="47"/>
      <c r="FX240" s="47"/>
      <c r="FY240" s="47"/>
      <c r="FZ240" s="48"/>
      <c r="GA240" s="48"/>
      <c r="GB240" s="48"/>
      <c r="GC240" s="48"/>
      <c r="GD240" s="48"/>
      <c r="GE240" s="48"/>
      <c r="GF240" s="48"/>
      <c r="GG240" s="48"/>
      <c r="GH240" s="48"/>
      <c r="GI240" s="53"/>
      <c r="GJ240" s="53"/>
      <c r="GK240" s="53"/>
      <c r="GL240" s="53"/>
      <c r="GM240" s="53"/>
      <c r="GN240" s="53"/>
      <c r="GO240" s="53"/>
      <c r="GP240" s="53"/>
      <c r="GQ240" s="53"/>
      <c r="GR240" s="53"/>
      <c r="GS240" s="53"/>
      <c r="GT240" s="53"/>
      <c r="GU240" s="53"/>
      <c r="GV240" s="53"/>
      <c r="GW240" s="53"/>
      <c r="GX240" s="53"/>
      <c r="GY240" s="53"/>
      <c r="GZ240" s="6"/>
      <c r="HA240" s="6"/>
      <c r="HB240" s="6"/>
    </row>
    <row r="241" spans="2:210" s="1" customFormat="1" x14ac:dyDescent="0.75">
      <c r="B241" s="33"/>
      <c r="C241" s="33"/>
      <c r="D241" s="261"/>
      <c r="E241" s="261"/>
      <c r="F241" s="261"/>
      <c r="G241" s="261"/>
      <c r="H241" s="261"/>
      <c r="I241" s="261"/>
      <c r="J241" s="261"/>
      <c r="K241" s="261"/>
      <c r="L241" s="261"/>
      <c r="M241" s="261"/>
      <c r="N241" s="261"/>
      <c r="O241" s="261"/>
      <c r="P241" s="261"/>
      <c r="Q241" s="261"/>
      <c r="R241" s="261"/>
      <c r="S241" s="261"/>
      <c r="T241" s="261"/>
      <c r="U241" s="235"/>
      <c r="V241" s="235"/>
      <c r="W241" s="235"/>
      <c r="X241" s="235"/>
      <c r="Y241" s="235"/>
      <c r="Z241" s="235"/>
      <c r="AA241" s="235"/>
      <c r="AB241" s="235"/>
      <c r="AC241" s="235"/>
      <c r="AD241" s="235"/>
      <c r="AE241" s="235"/>
      <c r="AF241" s="235"/>
      <c r="AG241" s="235"/>
      <c r="AH241" s="235"/>
      <c r="AI241" s="235"/>
      <c r="AJ241" s="235"/>
      <c r="AK241" s="235"/>
      <c r="AL241" s="235"/>
      <c r="AM241" s="235"/>
      <c r="AN241" s="235"/>
      <c r="AO241" s="235"/>
      <c r="AP241" s="235"/>
      <c r="AQ241" s="235"/>
      <c r="AR241" s="235"/>
      <c r="AS241" s="235"/>
      <c r="AT241" s="235"/>
      <c r="AU241" s="235"/>
      <c r="AV241" s="235"/>
      <c r="AW241" s="235"/>
      <c r="AX241" s="235"/>
      <c r="AY241" s="235"/>
      <c r="AZ241" s="235"/>
      <c r="BA241" s="235"/>
      <c r="BB241" s="235"/>
      <c r="BC241" s="235"/>
      <c r="BD241" s="235"/>
      <c r="BE241" s="235"/>
      <c r="BF241" s="235"/>
      <c r="BG241" s="235"/>
      <c r="BH241" s="235"/>
      <c r="BI241" s="235"/>
      <c r="BJ241" s="235"/>
      <c r="BK241" s="235"/>
      <c r="BL241" s="235"/>
      <c r="BM241" s="235"/>
      <c r="BN241" s="235"/>
      <c r="BO241" s="235"/>
      <c r="BP241" s="235"/>
      <c r="BQ241" s="235"/>
      <c r="BR241" s="235"/>
      <c r="BS241" s="235"/>
      <c r="BT241" s="235"/>
      <c r="BU241" s="235"/>
      <c r="BV241" s="235"/>
      <c r="BW241" s="235"/>
      <c r="BX241" s="235"/>
      <c r="BY241" s="235"/>
      <c r="BZ241" s="235"/>
      <c r="CA241" s="235"/>
      <c r="CB241" s="235"/>
      <c r="CC241" s="235"/>
      <c r="CD241" s="235"/>
      <c r="CE241" s="235"/>
      <c r="CF241" s="235"/>
      <c r="CG241" s="235"/>
      <c r="CH241" s="235"/>
      <c r="CI241" s="235"/>
      <c r="CJ241" s="235"/>
      <c r="CK241" s="235"/>
      <c r="CL241" s="235"/>
      <c r="CM241" s="235"/>
      <c r="CN241" s="235"/>
      <c r="CO241" s="235"/>
      <c r="CP241" s="235"/>
      <c r="CQ241" s="235"/>
      <c r="CR241" s="235"/>
      <c r="CS241" s="235"/>
      <c r="CT241" s="235"/>
      <c r="CU241" s="235"/>
      <c r="CV241" s="235"/>
      <c r="CW241" s="235"/>
      <c r="CX241" s="235"/>
      <c r="CY241" s="235"/>
      <c r="CZ241" s="235"/>
      <c r="DA241" s="235"/>
      <c r="DB241" s="235"/>
      <c r="DC241" s="235"/>
      <c r="DD241" s="235"/>
      <c r="DE241" s="235"/>
      <c r="DF241" s="235"/>
      <c r="DG241" s="235"/>
      <c r="DH241" s="235"/>
      <c r="DI241" s="235"/>
      <c r="DJ241" s="235"/>
      <c r="DK241" s="235"/>
      <c r="DL241" s="235"/>
      <c r="DM241" s="235"/>
      <c r="DN241" s="235"/>
      <c r="DO241" s="235"/>
      <c r="DP241" s="235"/>
      <c r="DQ241" s="235"/>
      <c r="DR241" s="235"/>
      <c r="DS241" s="235"/>
      <c r="DT241" s="235"/>
      <c r="DU241" s="235"/>
      <c r="DV241" s="235"/>
      <c r="DW241" s="235"/>
      <c r="DX241" s="235"/>
      <c r="DY241" s="235"/>
      <c r="DZ241" s="235"/>
      <c r="EA241" s="235"/>
      <c r="EB241" s="235"/>
      <c r="EC241" s="235"/>
      <c r="ED241" s="235"/>
      <c r="EE241" s="235"/>
      <c r="EF241" s="235"/>
      <c r="EG241" s="235"/>
      <c r="EH241" s="235"/>
      <c r="EI241" s="235"/>
      <c r="EJ241" s="235"/>
      <c r="EK241" s="235"/>
      <c r="EL241" s="235"/>
      <c r="EM241" s="235"/>
      <c r="EN241" s="235"/>
      <c r="EO241" s="235"/>
      <c r="EP241" s="235"/>
      <c r="EQ241" s="235"/>
      <c r="ER241" s="235"/>
      <c r="ES241" s="235"/>
      <c r="ET241" s="235"/>
      <c r="EU241" s="235"/>
      <c r="EV241" s="235"/>
      <c r="EW241" s="235"/>
      <c r="EX241" s="235"/>
      <c r="EY241" s="235"/>
      <c r="EZ241" s="235"/>
      <c r="FA241" s="235"/>
      <c r="FB241" s="235"/>
      <c r="FC241" s="235"/>
      <c r="FD241" s="235"/>
      <c r="FE241" s="116"/>
      <c r="FF241" s="116"/>
      <c r="FG241" s="47"/>
      <c r="FH241" s="47"/>
      <c r="FI241" s="47"/>
      <c r="FJ241" s="47"/>
      <c r="FK241" s="47"/>
      <c r="FL241" s="47"/>
      <c r="FM241" s="47"/>
      <c r="FN241" s="47"/>
      <c r="FO241" s="47"/>
      <c r="FP241" s="47"/>
      <c r="FQ241" s="47"/>
      <c r="FR241" s="47"/>
      <c r="FS241" s="47"/>
      <c r="FT241" s="47"/>
      <c r="FU241" s="47"/>
      <c r="FV241" s="47"/>
      <c r="FW241" s="47"/>
      <c r="FX241" s="47"/>
      <c r="FY241" s="47"/>
      <c r="FZ241" s="48"/>
      <c r="GA241" s="48"/>
      <c r="GB241" s="48"/>
      <c r="GC241" s="48"/>
      <c r="GD241" s="48"/>
      <c r="GE241" s="48"/>
      <c r="GF241" s="48"/>
      <c r="GG241" s="48"/>
      <c r="GH241" s="48"/>
      <c r="GI241" s="53"/>
      <c r="GJ241" s="53"/>
      <c r="GK241" s="53"/>
      <c r="GL241" s="53"/>
      <c r="GM241" s="53"/>
      <c r="GN241" s="53"/>
      <c r="GO241" s="53"/>
      <c r="GP241" s="53"/>
      <c r="GQ241" s="53"/>
      <c r="GR241" s="53"/>
      <c r="GS241" s="53"/>
      <c r="GT241" s="53"/>
      <c r="GU241" s="53"/>
      <c r="GV241" s="53"/>
      <c r="GW241" s="53"/>
      <c r="GX241" s="53"/>
      <c r="GY241" s="53"/>
      <c r="GZ241" s="6"/>
      <c r="HA241" s="6"/>
      <c r="HB241" s="6"/>
    </row>
    <row r="242" spans="2:210" s="1" customFormat="1" x14ac:dyDescent="0.75">
      <c r="B242" s="33"/>
      <c r="C242" s="33"/>
      <c r="D242" s="261"/>
      <c r="E242" s="261"/>
      <c r="F242" s="261"/>
      <c r="G242" s="261"/>
      <c r="H242" s="261"/>
      <c r="I242" s="261"/>
      <c r="J242" s="261"/>
      <c r="K242" s="261"/>
      <c r="L242" s="261"/>
      <c r="M242" s="261"/>
      <c r="N242" s="261"/>
      <c r="O242" s="261"/>
      <c r="P242" s="261"/>
      <c r="Q242" s="261"/>
      <c r="R242" s="261"/>
      <c r="S242" s="261"/>
      <c r="T242" s="261"/>
      <c r="U242" s="235"/>
      <c r="V242" s="235"/>
      <c r="W242" s="235"/>
      <c r="X242" s="235"/>
      <c r="Y242" s="235"/>
      <c r="Z242" s="235"/>
      <c r="AA242" s="235"/>
      <c r="AB242" s="235"/>
      <c r="AC242" s="235"/>
      <c r="AD242" s="235"/>
      <c r="AE242" s="235"/>
      <c r="AF242" s="235"/>
      <c r="AG242" s="235"/>
      <c r="AH242" s="235"/>
      <c r="AI242" s="235"/>
      <c r="AJ242" s="235"/>
      <c r="AK242" s="235"/>
      <c r="AL242" s="235"/>
      <c r="AM242" s="235"/>
      <c r="AN242" s="235"/>
      <c r="AO242" s="235"/>
      <c r="AP242" s="235"/>
      <c r="AQ242" s="235"/>
      <c r="AR242" s="235"/>
      <c r="AS242" s="235"/>
      <c r="AT242" s="235"/>
      <c r="AU242" s="235"/>
      <c r="AV242" s="235"/>
      <c r="AW242" s="235"/>
      <c r="AX242" s="235"/>
      <c r="AY242" s="235"/>
      <c r="AZ242" s="235"/>
      <c r="BA242" s="235"/>
      <c r="BB242" s="235"/>
      <c r="BC242" s="235"/>
      <c r="BD242" s="235"/>
      <c r="BE242" s="235"/>
      <c r="BF242" s="235"/>
      <c r="BG242" s="235"/>
      <c r="BH242" s="235"/>
      <c r="BI242" s="235"/>
      <c r="BJ242" s="235"/>
      <c r="BK242" s="235"/>
      <c r="BL242" s="235"/>
      <c r="BM242" s="235"/>
      <c r="BN242" s="235"/>
      <c r="BO242" s="235"/>
      <c r="BP242" s="235"/>
      <c r="BQ242" s="235"/>
      <c r="BR242" s="235"/>
      <c r="BS242" s="235"/>
      <c r="BT242" s="235"/>
      <c r="BU242" s="235"/>
      <c r="BV242" s="235"/>
      <c r="BW242" s="235"/>
      <c r="BX242" s="235"/>
      <c r="BY242" s="235"/>
      <c r="BZ242" s="235"/>
      <c r="CA242" s="235"/>
      <c r="CB242" s="235"/>
      <c r="CC242" s="235"/>
      <c r="CD242" s="235"/>
      <c r="CE242" s="235"/>
      <c r="CF242" s="235"/>
      <c r="CG242" s="235"/>
      <c r="CH242" s="235"/>
      <c r="CI242" s="235"/>
      <c r="CJ242" s="235"/>
      <c r="CK242" s="235"/>
      <c r="CL242" s="235"/>
      <c r="CM242" s="235"/>
      <c r="CN242" s="235"/>
      <c r="CO242" s="235"/>
      <c r="CP242" s="235"/>
      <c r="CQ242" s="235"/>
      <c r="CR242" s="235"/>
      <c r="CS242" s="235"/>
      <c r="CT242" s="235"/>
      <c r="CU242" s="235"/>
      <c r="CV242" s="235"/>
      <c r="CW242" s="235"/>
      <c r="CX242" s="235"/>
      <c r="CY242" s="235"/>
      <c r="CZ242" s="235"/>
      <c r="DA242" s="235"/>
      <c r="DB242" s="235"/>
      <c r="DC242" s="235"/>
      <c r="DD242" s="235"/>
      <c r="DE242" s="235"/>
      <c r="DF242" s="235"/>
      <c r="DG242" s="235"/>
      <c r="DH242" s="235"/>
      <c r="DI242" s="235"/>
      <c r="DJ242" s="235"/>
      <c r="DK242" s="235"/>
      <c r="DL242" s="235"/>
      <c r="DM242" s="235"/>
      <c r="DN242" s="235"/>
      <c r="DO242" s="235"/>
      <c r="DP242" s="235"/>
      <c r="DQ242" s="235"/>
      <c r="DR242" s="235"/>
      <c r="DS242" s="235"/>
      <c r="DT242" s="235"/>
      <c r="DU242" s="235"/>
      <c r="DV242" s="235"/>
      <c r="DW242" s="235"/>
      <c r="DX242" s="235"/>
      <c r="DY242" s="235"/>
      <c r="DZ242" s="235"/>
      <c r="EA242" s="235"/>
      <c r="EB242" s="235"/>
      <c r="EC242" s="235"/>
      <c r="ED242" s="235"/>
      <c r="EE242" s="235"/>
      <c r="EF242" s="235"/>
      <c r="EG242" s="235"/>
      <c r="EH242" s="235"/>
      <c r="EI242" s="235"/>
      <c r="EJ242" s="235"/>
      <c r="EK242" s="235"/>
      <c r="EL242" s="235"/>
      <c r="EM242" s="235"/>
      <c r="EN242" s="235"/>
      <c r="EO242" s="235"/>
      <c r="EP242" s="235"/>
      <c r="EQ242" s="235"/>
      <c r="ER242" s="235"/>
      <c r="ES242" s="235"/>
      <c r="ET242" s="235"/>
      <c r="EU242" s="235"/>
      <c r="EV242" s="235"/>
      <c r="EW242" s="235"/>
      <c r="EX242" s="235"/>
      <c r="EY242" s="235"/>
      <c r="EZ242" s="235"/>
      <c r="FA242" s="235"/>
      <c r="FB242" s="235"/>
      <c r="FC242" s="235"/>
      <c r="FD242" s="235"/>
      <c r="FE242" s="116"/>
      <c r="FF242" s="116"/>
      <c r="FG242" s="47"/>
      <c r="FH242" s="47"/>
      <c r="FI242" s="47"/>
      <c r="FJ242" s="47"/>
      <c r="FK242" s="47"/>
      <c r="FL242" s="47"/>
      <c r="FM242" s="47"/>
      <c r="FN242" s="47"/>
      <c r="FO242" s="47"/>
      <c r="FP242" s="47"/>
      <c r="FQ242" s="47"/>
      <c r="FR242" s="47"/>
      <c r="FS242" s="47"/>
      <c r="FT242" s="47"/>
      <c r="FU242" s="47"/>
      <c r="FV242" s="47"/>
      <c r="FW242" s="47"/>
      <c r="FX242" s="47"/>
      <c r="FY242" s="47"/>
      <c r="FZ242" s="48"/>
      <c r="GA242" s="48"/>
      <c r="GB242" s="48"/>
      <c r="GC242" s="48"/>
      <c r="GD242" s="48"/>
      <c r="GE242" s="48"/>
      <c r="GF242" s="48"/>
      <c r="GG242" s="48"/>
      <c r="GH242" s="48"/>
      <c r="GI242" s="53"/>
      <c r="GJ242" s="53"/>
      <c r="GK242" s="53"/>
      <c r="GL242" s="53"/>
      <c r="GM242" s="53"/>
      <c r="GN242" s="53"/>
      <c r="GO242" s="53"/>
      <c r="GP242" s="53"/>
      <c r="GQ242" s="53"/>
      <c r="GR242" s="53"/>
      <c r="GS242" s="53"/>
      <c r="GT242" s="53"/>
      <c r="GU242" s="53"/>
      <c r="GV242" s="53"/>
      <c r="GW242" s="53"/>
      <c r="GX242" s="53"/>
      <c r="GY242" s="53"/>
      <c r="GZ242" s="6"/>
      <c r="HA242" s="6"/>
      <c r="HB242" s="6"/>
    </row>
    <row r="243" spans="2:210" s="1" customFormat="1" x14ac:dyDescent="0.75">
      <c r="B243" s="33"/>
      <c r="C243" s="33"/>
      <c r="D243" s="261"/>
      <c r="E243" s="261"/>
      <c r="F243" s="261"/>
      <c r="G243" s="261"/>
      <c r="H243" s="261"/>
      <c r="I243" s="261"/>
      <c r="J243" s="261"/>
      <c r="K243" s="261"/>
      <c r="L243" s="261"/>
      <c r="M243" s="261"/>
      <c r="N243" s="261"/>
      <c r="O243" s="261"/>
      <c r="P243" s="261"/>
      <c r="Q243" s="261"/>
      <c r="R243" s="261"/>
      <c r="S243" s="261"/>
      <c r="T243" s="261"/>
      <c r="U243" s="235"/>
      <c r="V243" s="235"/>
      <c r="W243" s="235"/>
      <c r="X243" s="235"/>
      <c r="Y243" s="235"/>
      <c r="Z243" s="235"/>
      <c r="AA243" s="235"/>
      <c r="AB243" s="235"/>
      <c r="AC243" s="235"/>
      <c r="AD243" s="235"/>
      <c r="AE243" s="235"/>
      <c r="AF243" s="235"/>
      <c r="AG243" s="235"/>
      <c r="AH243" s="235"/>
      <c r="AI243" s="235"/>
      <c r="AJ243" s="235"/>
      <c r="AK243" s="235"/>
      <c r="AL243" s="235"/>
      <c r="AM243" s="235"/>
      <c r="AN243" s="235"/>
      <c r="AO243" s="235"/>
      <c r="AP243" s="235"/>
      <c r="AQ243" s="235"/>
      <c r="AR243" s="235"/>
      <c r="AS243" s="235"/>
      <c r="AT243" s="235"/>
      <c r="AU243" s="235"/>
      <c r="AV243" s="235"/>
      <c r="AW243" s="235"/>
      <c r="AX243" s="235"/>
      <c r="AY243" s="235"/>
      <c r="AZ243" s="235"/>
      <c r="BA243" s="235"/>
      <c r="BB243" s="235"/>
      <c r="BC243" s="235"/>
      <c r="BD243" s="235"/>
      <c r="BE243" s="235"/>
      <c r="BF243" s="235"/>
      <c r="BG243" s="235"/>
      <c r="BH243" s="235"/>
      <c r="BI243" s="235"/>
      <c r="BJ243" s="235"/>
      <c r="BK243" s="235"/>
      <c r="BL243" s="235"/>
      <c r="BM243" s="235"/>
      <c r="BN243" s="235"/>
      <c r="BO243" s="235"/>
      <c r="BP243" s="235"/>
      <c r="BQ243" s="235"/>
      <c r="BR243" s="235"/>
      <c r="BS243" s="235"/>
      <c r="BT243" s="235"/>
      <c r="BU243" s="235"/>
      <c r="BV243" s="235"/>
      <c r="BW243" s="235"/>
      <c r="BX243" s="235"/>
      <c r="BY243" s="235"/>
      <c r="BZ243" s="235"/>
      <c r="CA243" s="235"/>
      <c r="CB243" s="235"/>
      <c r="CC243" s="235"/>
      <c r="CD243" s="235"/>
      <c r="CE243" s="235"/>
      <c r="CF243" s="235"/>
      <c r="CG243" s="235"/>
      <c r="CH243" s="235"/>
      <c r="CI243" s="235"/>
      <c r="CJ243" s="235"/>
      <c r="CK243" s="235"/>
      <c r="CL243" s="235"/>
      <c r="CM243" s="235"/>
      <c r="CN243" s="235"/>
      <c r="CO243" s="235"/>
      <c r="CP243" s="235"/>
      <c r="CQ243" s="235"/>
      <c r="CR243" s="235"/>
      <c r="CS243" s="235"/>
      <c r="CT243" s="235"/>
      <c r="CU243" s="235"/>
      <c r="CV243" s="235"/>
      <c r="CW243" s="235"/>
      <c r="CX243" s="235"/>
      <c r="CY243" s="235"/>
      <c r="CZ243" s="235"/>
      <c r="DA243" s="235"/>
      <c r="DB243" s="235"/>
      <c r="DC243" s="235"/>
      <c r="DD243" s="235"/>
      <c r="DE243" s="235"/>
      <c r="DF243" s="235"/>
      <c r="DG243" s="235"/>
      <c r="DH243" s="235"/>
      <c r="DI243" s="235"/>
      <c r="DJ243" s="235"/>
      <c r="DK243" s="235"/>
      <c r="DL243" s="235"/>
      <c r="DM243" s="235"/>
      <c r="DN243" s="235"/>
      <c r="DO243" s="235"/>
      <c r="DP243" s="235"/>
      <c r="DQ243" s="235"/>
      <c r="DR243" s="235"/>
      <c r="DS243" s="235"/>
      <c r="DT243" s="235"/>
      <c r="DU243" s="235"/>
      <c r="DV243" s="235"/>
      <c r="DW243" s="235"/>
      <c r="DX243" s="235"/>
      <c r="DY243" s="235"/>
      <c r="DZ243" s="235"/>
      <c r="EA243" s="235"/>
      <c r="EB243" s="235"/>
      <c r="EC243" s="235"/>
      <c r="ED243" s="235"/>
      <c r="EE243" s="235"/>
      <c r="EF243" s="235"/>
      <c r="EG243" s="235"/>
      <c r="EH243" s="235"/>
      <c r="EI243" s="235"/>
      <c r="EJ243" s="235"/>
      <c r="EK243" s="235"/>
      <c r="EL243" s="235"/>
      <c r="EM243" s="235"/>
      <c r="EN243" s="235"/>
      <c r="EO243" s="235"/>
      <c r="EP243" s="235"/>
      <c r="EQ243" s="235"/>
      <c r="ER243" s="235"/>
      <c r="ES243" s="235"/>
      <c r="ET243" s="235"/>
      <c r="EU243" s="235"/>
      <c r="EV243" s="235"/>
      <c r="EW243" s="235"/>
      <c r="EX243" s="235"/>
      <c r="EY243" s="235"/>
      <c r="EZ243" s="235"/>
      <c r="FA243" s="235"/>
      <c r="FB243" s="235"/>
      <c r="FC243" s="235"/>
      <c r="FD243" s="235"/>
      <c r="FE243" s="116"/>
      <c r="FF243" s="116"/>
      <c r="FG243" s="47"/>
      <c r="FH243" s="47"/>
      <c r="FI243" s="47"/>
      <c r="FJ243" s="47"/>
      <c r="FK243" s="47"/>
      <c r="FL243" s="47"/>
      <c r="FM243" s="47"/>
      <c r="FN243" s="47"/>
      <c r="FO243" s="47"/>
      <c r="FP243" s="47"/>
      <c r="FQ243" s="47"/>
      <c r="FR243" s="47"/>
      <c r="FS243" s="47"/>
      <c r="FT243" s="47"/>
      <c r="FU243" s="47"/>
      <c r="FV243" s="47"/>
      <c r="FW243" s="47"/>
      <c r="FX243" s="47"/>
      <c r="FY243" s="47"/>
      <c r="FZ243" s="48"/>
      <c r="GA243" s="48"/>
      <c r="GB243" s="48"/>
      <c r="GC243" s="48"/>
      <c r="GD243" s="48"/>
      <c r="GE243" s="48"/>
      <c r="GF243" s="48"/>
      <c r="GG243" s="48"/>
      <c r="GH243" s="48"/>
      <c r="GI243" s="53"/>
      <c r="GJ243" s="53"/>
      <c r="GK243" s="53"/>
      <c r="GL243" s="53"/>
      <c r="GM243" s="53"/>
      <c r="GN243" s="53"/>
      <c r="GO243" s="53"/>
      <c r="GP243" s="53"/>
      <c r="GQ243" s="53"/>
      <c r="GR243" s="53"/>
      <c r="GS243" s="53"/>
      <c r="GT243" s="53"/>
      <c r="GU243" s="53"/>
      <c r="GV243" s="53"/>
      <c r="GW243" s="53"/>
      <c r="GX243" s="53"/>
      <c r="GY243" s="53"/>
      <c r="GZ243" s="6"/>
      <c r="HA243" s="6"/>
      <c r="HB243" s="6"/>
    </row>
    <row r="244" spans="2:210" s="1" customFormat="1" x14ac:dyDescent="0.75">
      <c r="B244" s="33"/>
      <c r="C244" s="33"/>
      <c r="D244" s="261"/>
      <c r="E244" s="261"/>
      <c r="F244" s="261"/>
      <c r="G244" s="261"/>
      <c r="H244" s="261"/>
      <c r="I244" s="261"/>
      <c r="J244" s="261"/>
      <c r="K244" s="261"/>
      <c r="L244" s="261"/>
      <c r="M244" s="261"/>
      <c r="N244" s="261"/>
      <c r="O244" s="261"/>
      <c r="P244" s="261"/>
      <c r="Q244" s="261"/>
      <c r="R244" s="261"/>
      <c r="S244" s="261"/>
      <c r="T244" s="261"/>
      <c r="U244" s="235"/>
      <c r="V244" s="235"/>
      <c r="W244" s="235"/>
      <c r="X244" s="235"/>
      <c r="Y244" s="235"/>
      <c r="Z244" s="235"/>
      <c r="AA244" s="235"/>
      <c r="AB244" s="235"/>
      <c r="AC244" s="235"/>
      <c r="AD244" s="235"/>
      <c r="AE244" s="235"/>
      <c r="AF244" s="235"/>
      <c r="AG244" s="235"/>
      <c r="AH244" s="235"/>
      <c r="AI244" s="235"/>
      <c r="AJ244" s="235"/>
      <c r="AK244" s="235"/>
      <c r="AL244" s="235"/>
      <c r="AM244" s="235"/>
      <c r="AN244" s="235"/>
      <c r="AO244" s="235"/>
      <c r="AP244" s="235"/>
      <c r="AQ244" s="235"/>
      <c r="AR244" s="235"/>
      <c r="AS244" s="235"/>
      <c r="AT244" s="235"/>
      <c r="AU244" s="235"/>
      <c r="AV244" s="235"/>
      <c r="AW244" s="235"/>
      <c r="AX244" s="235"/>
      <c r="AY244" s="235"/>
      <c r="AZ244" s="235"/>
      <c r="BA244" s="235"/>
      <c r="BB244" s="235"/>
      <c r="BC244" s="235"/>
      <c r="BD244" s="235"/>
      <c r="BE244" s="235"/>
      <c r="BF244" s="235"/>
      <c r="BG244" s="235"/>
      <c r="BH244" s="235"/>
      <c r="BI244" s="235"/>
      <c r="BJ244" s="235"/>
      <c r="BK244" s="235"/>
      <c r="BL244" s="235"/>
      <c r="BM244" s="235"/>
      <c r="BN244" s="235"/>
      <c r="BO244" s="235"/>
      <c r="BP244" s="235"/>
      <c r="BQ244" s="235"/>
      <c r="BR244" s="235"/>
      <c r="BS244" s="235"/>
      <c r="BT244" s="235"/>
      <c r="BU244" s="235"/>
      <c r="BV244" s="235"/>
      <c r="BW244" s="235"/>
      <c r="BX244" s="235"/>
      <c r="BY244" s="235"/>
      <c r="BZ244" s="235"/>
      <c r="CA244" s="235"/>
      <c r="CB244" s="235"/>
      <c r="CC244" s="235"/>
      <c r="CD244" s="235"/>
      <c r="CE244" s="235"/>
      <c r="CF244" s="235"/>
      <c r="CG244" s="235"/>
      <c r="CH244" s="235"/>
      <c r="CI244" s="235"/>
      <c r="CJ244" s="235"/>
      <c r="CK244" s="235"/>
      <c r="CL244" s="235"/>
      <c r="CM244" s="235"/>
      <c r="CN244" s="235"/>
      <c r="CO244" s="235"/>
      <c r="CP244" s="235"/>
      <c r="CQ244" s="235"/>
      <c r="CR244" s="235"/>
      <c r="CS244" s="235"/>
      <c r="CT244" s="235"/>
      <c r="CU244" s="235"/>
      <c r="CV244" s="235"/>
      <c r="CW244" s="235"/>
      <c r="CX244" s="235"/>
      <c r="CY244" s="235"/>
      <c r="CZ244" s="235"/>
      <c r="DA244" s="235"/>
      <c r="DB244" s="235"/>
      <c r="DC244" s="235"/>
      <c r="DD244" s="235"/>
      <c r="DE244" s="235"/>
      <c r="DF244" s="235"/>
      <c r="DG244" s="235"/>
      <c r="DH244" s="235"/>
      <c r="DI244" s="235"/>
      <c r="DJ244" s="235"/>
      <c r="DK244" s="235"/>
      <c r="DL244" s="235"/>
      <c r="DM244" s="235"/>
      <c r="DN244" s="235"/>
      <c r="DO244" s="235"/>
      <c r="DP244" s="235"/>
      <c r="DQ244" s="235"/>
      <c r="DR244" s="235"/>
      <c r="DS244" s="235"/>
      <c r="DT244" s="235"/>
      <c r="DU244" s="235"/>
      <c r="DV244" s="235"/>
      <c r="DW244" s="235"/>
      <c r="DX244" s="235"/>
      <c r="DY244" s="235"/>
      <c r="DZ244" s="235"/>
      <c r="EA244" s="235"/>
      <c r="EB244" s="235"/>
      <c r="EC244" s="235"/>
      <c r="ED244" s="235"/>
      <c r="EE244" s="235"/>
      <c r="EF244" s="235"/>
      <c r="EG244" s="235"/>
      <c r="EH244" s="235"/>
      <c r="EI244" s="235"/>
      <c r="EJ244" s="235"/>
      <c r="EK244" s="235"/>
      <c r="EL244" s="235"/>
      <c r="EM244" s="235"/>
      <c r="EN244" s="235"/>
      <c r="EO244" s="235"/>
      <c r="EP244" s="235"/>
      <c r="EQ244" s="235"/>
      <c r="ER244" s="235"/>
      <c r="ES244" s="235"/>
      <c r="ET244" s="235"/>
      <c r="EU244" s="235"/>
      <c r="EV244" s="235"/>
      <c r="EW244" s="235"/>
      <c r="EX244" s="235"/>
      <c r="EY244" s="235"/>
      <c r="EZ244" s="235"/>
      <c r="FA244" s="235"/>
      <c r="FB244" s="235"/>
      <c r="FC244" s="235"/>
      <c r="FD244" s="235"/>
      <c r="FE244" s="116"/>
      <c r="FF244" s="116"/>
      <c r="FG244" s="47"/>
      <c r="FH244" s="47"/>
      <c r="FI244" s="47"/>
      <c r="FJ244" s="47"/>
      <c r="FK244" s="47"/>
      <c r="FL244" s="47"/>
      <c r="FM244" s="47"/>
      <c r="FN244" s="47"/>
      <c r="FO244" s="47"/>
      <c r="FP244" s="47"/>
      <c r="FQ244" s="47"/>
      <c r="FR244" s="47"/>
      <c r="FS244" s="47"/>
      <c r="FT244" s="47"/>
      <c r="FU244" s="47"/>
      <c r="FV244" s="47"/>
      <c r="FW244" s="47"/>
      <c r="FX244" s="47"/>
      <c r="FY244" s="47"/>
      <c r="FZ244" s="48"/>
      <c r="GA244" s="48"/>
      <c r="GB244" s="48"/>
      <c r="GC244" s="48"/>
      <c r="GD244" s="48"/>
      <c r="GE244" s="48"/>
      <c r="GF244" s="48"/>
      <c r="GG244" s="48"/>
      <c r="GH244" s="48"/>
      <c r="GI244" s="53"/>
      <c r="GJ244" s="53"/>
      <c r="GK244" s="53"/>
      <c r="GL244" s="53"/>
      <c r="GM244" s="53"/>
      <c r="GN244" s="53"/>
      <c r="GO244" s="53"/>
      <c r="GP244" s="53"/>
      <c r="GQ244" s="53"/>
      <c r="GR244" s="53"/>
      <c r="GS244" s="53"/>
      <c r="GT244" s="53"/>
      <c r="GU244" s="53"/>
      <c r="GV244" s="53"/>
      <c r="GW244" s="53"/>
      <c r="GX244" s="53"/>
      <c r="GY244" s="53"/>
      <c r="GZ244" s="6"/>
      <c r="HA244" s="6"/>
      <c r="HB244" s="6"/>
    </row>
    <row r="245" spans="2:210" s="1" customFormat="1" x14ac:dyDescent="0.75">
      <c r="B245" s="33"/>
      <c r="C245" s="33"/>
      <c r="D245" s="261"/>
      <c r="E245" s="261"/>
      <c r="F245" s="261"/>
      <c r="G245" s="261"/>
      <c r="H245" s="261"/>
      <c r="I245" s="261"/>
      <c r="J245" s="261"/>
      <c r="K245" s="261"/>
      <c r="L245" s="261"/>
      <c r="M245" s="261"/>
      <c r="N245" s="261"/>
      <c r="O245" s="261"/>
      <c r="P245" s="261"/>
      <c r="Q245" s="261"/>
      <c r="R245" s="261"/>
      <c r="S245" s="261"/>
      <c r="T245" s="261"/>
      <c r="U245" s="235"/>
      <c r="V245" s="235"/>
      <c r="W245" s="235"/>
      <c r="X245" s="235"/>
      <c r="Y245" s="235"/>
      <c r="Z245" s="235"/>
      <c r="AA245" s="235"/>
      <c r="AB245" s="235"/>
      <c r="AC245" s="235"/>
      <c r="AD245" s="235"/>
      <c r="AE245" s="235"/>
      <c r="AF245" s="235"/>
      <c r="AG245" s="235"/>
      <c r="AH245" s="235"/>
      <c r="AI245" s="235"/>
      <c r="AJ245" s="235"/>
      <c r="AK245" s="235"/>
      <c r="AL245" s="235"/>
      <c r="AM245" s="235"/>
      <c r="AN245" s="235"/>
      <c r="AO245" s="235"/>
      <c r="AP245" s="235"/>
      <c r="AQ245" s="235"/>
      <c r="AR245" s="235"/>
      <c r="AS245" s="235"/>
      <c r="AT245" s="235"/>
      <c r="AU245" s="235"/>
      <c r="AV245" s="235"/>
      <c r="AW245" s="235"/>
      <c r="AX245" s="235"/>
      <c r="AY245" s="235"/>
      <c r="AZ245" s="235"/>
      <c r="BA245" s="235"/>
      <c r="BB245" s="235"/>
      <c r="BC245" s="235"/>
      <c r="BD245" s="235"/>
      <c r="BE245" s="235"/>
      <c r="BF245" s="235"/>
      <c r="BG245" s="235"/>
      <c r="BH245" s="235"/>
      <c r="BI245" s="235"/>
      <c r="BJ245" s="235"/>
      <c r="BK245" s="235"/>
      <c r="BL245" s="235"/>
      <c r="BM245" s="235"/>
      <c r="BN245" s="235"/>
      <c r="BO245" s="235"/>
      <c r="BP245" s="235"/>
      <c r="BQ245" s="235"/>
      <c r="BR245" s="235"/>
      <c r="BS245" s="235"/>
      <c r="BT245" s="235"/>
      <c r="BU245" s="235"/>
      <c r="BV245" s="235"/>
      <c r="BW245" s="235"/>
      <c r="BX245" s="235"/>
      <c r="BY245" s="235"/>
      <c r="BZ245" s="235"/>
      <c r="CA245" s="235"/>
      <c r="CB245" s="235"/>
      <c r="CC245" s="235"/>
      <c r="CD245" s="235"/>
      <c r="CE245" s="235"/>
      <c r="CF245" s="235"/>
      <c r="CG245" s="235"/>
      <c r="CH245" s="235"/>
      <c r="CI245" s="235"/>
      <c r="CJ245" s="235"/>
      <c r="CK245" s="235"/>
      <c r="CL245" s="235"/>
      <c r="CM245" s="235"/>
      <c r="CN245" s="235"/>
      <c r="CO245" s="235"/>
      <c r="CP245" s="235"/>
      <c r="CQ245" s="235"/>
      <c r="CR245" s="235"/>
      <c r="CS245" s="235"/>
      <c r="CT245" s="235"/>
      <c r="CU245" s="235"/>
      <c r="CV245" s="235"/>
      <c r="CW245" s="235"/>
      <c r="CX245" s="235"/>
      <c r="CY245" s="235"/>
      <c r="CZ245" s="235"/>
      <c r="DA245" s="235"/>
      <c r="DB245" s="235"/>
      <c r="DC245" s="235"/>
      <c r="DD245" s="235"/>
      <c r="DE245" s="235"/>
      <c r="DF245" s="235"/>
      <c r="DG245" s="235"/>
      <c r="DH245" s="235"/>
      <c r="DI245" s="235"/>
      <c r="DJ245" s="235"/>
      <c r="DK245" s="235"/>
      <c r="DL245" s="235"/>
      <c r="DM245" s="235"/>
      <c r="DN245" s="235"/>
      <c r="DO245" s="235"/>
      <c r="DP245" s="235"/>
      <c r="DQ245" s="235"/>
      <c r="DR245" s="235"/>
      <c r="DS245" s="235"/>
      <c r="DT245" s="235"/>
      <c r="DU245" s="235"/>
      <c r="DV245" s="235"/>
      <c r="DW245" s="235"/>
      <c r="DX245" s="235"/>
      <c r="DY245" s="235"/>
      <c r="DZ245" s="235"/>
      <c r="EA245" s="235"/>
      <c r="EB245" s="235"/>
      <c r="EC245" s="235"/>
      <c r="ED245" s="235"/>
      <c r="EE245" s="235"/>
      <c r="EF245" s="235"/>
      <c r="EG245" s="235"/>
      <c r="EH245" s="235"/>
      <c r="EI245" s="235"/>
      <c r="EJ245" s="235"/>
      <c r="EK245" s="235"/>
      <c r="EL245" s="235"/>
      <c r="EM245" s="235"/>
      <c r="EN245" s="235"/>
      <c r="EO245" s="235"/>
      <c r="EP245" s="235"/>
      <c r="EQ245" s="235"/>
      <c r="ER245" s="235"/>
      <c r="ES245" s="235"/>
      <c r="ET245" s="235"/>
      <c r="EU245" s="235"/>
      <c r="EV245" s="235"/>
      <c r="EW245" s="235"/>
      <c r="EX245" s="235"/>
      <c r="EY245" s="235"/>
      <c r="EZ245" s="235"/>
      <c r="FA245" s="235"/>
      <c r="FB245" s="235"/>
      <c r="FC245" s="235"/>
      <c r="FD245" s="235"/>
      <c r="FE245" s="116"/>
      <c r="FF245" s="116"/>
      <c r="FG245" s="47"/>
      <c r="FH245" s="47"/>
      <c r="FI245" s="47"/>
      <c r="FJ245" s="47"/>
      <c r="FK245" s="47"/>
      <c r="FL245" s="47"/>
      <c r="FM245" s="47"/>
      <c r="FN245" s="47"/>
      <c r="FO245" s="47"/>
      <c r="FP245" s="47"/>
      <c r="FQ245" s="47"/>
      <c r="FR245" s="47"/>
      <c r="FS245" s="47"/>
      <c r="FT245" s="47"/>
      <c r="FU245" s="47"/>
      <c r="FV245" s="47"/>
      <c r="FW245" s="47"/>
      <c r="FX245" s="47"/>
      <c r="FY245" s="47"/>
      <c r="FZ245" s="48"/>
      <c r="GA245" s="48"/>
      <c r="GB245" s="48"/>
      <c r="GC245" s="48"/>
      <c r="GD245" s="48"/>
      <c r="GE245" s="48"/>
      <c r="GF245" s="48"/>
      <c r="GG245" s="48"/>
      <c r="GH245" s="48"/>
      <c r="GI245" s="53"/>
      <c r="GJ245" s="53"/>
      <c r="GK245" s="53"/>
      <c r="GL245" s="53"/>
      <c r="GM245" s="53"/>
      <c r="GN245" s="53"/>
      <c r="GO245" s="53"/>
      <c r="GP245" s="53"/>
      <c r="GQ245" s="53"/>
      <c r="GR245" s="53"/>
      <c r="GS245" s="53"/>
      <c r="GT245" s="53"/>
      <c r="GU245" s="53"/>
      <c r="GV245" s="53"/>
      <c r="GW245" s="53"/>
      <c r="GX245" s="53"/>
      <c r="GY245" s="53"/>
      <c r="GZ245" s="6"/>
      <c r="HA245" s="6"/>
      <c r="HB245" s="6"/>
    </row>
    <row r="246" spans="2:210" s="1" customFormat="1" x14ac:dyDescent="0.75">
      <c r="B246" s="33"/>
      <c r="C246" s="33"/>
      <c r="D246" s="261"/>
      <c r="E246" s="261"/>
      <c r="F246" s="261"/>
      <c r="G246" s="261"/>
      <c r="H246" s="261"/>
      <c r="I246" s="261"/>
      <c r="J246" s="261"/>
      <c r="K246" s="261"/>
      <c r="L246" s="261"/>
      <c r="M246" s="261"/>
      <c r="N246" s="261"/>
      <c r="O246" s="261"/>
      <c r="P246" s="261"/>
      <c r="Q246" s="261"/>
      <c r="R246" s="261"/>
      <c r="S246" s="261"/>
      <c r="T246" s="261"/>
      <c r="U246" s="235"/>
      <c r="V246" s="235"/>
      <c r="W246" s="235"/>
      <c r="X246" s="235"/>
      <c r="Y246" s="235"/>
      <c r="Z246" s="235"/>
      <c r="AA246" s="235"/>
      <c r="AB246" s="235"/>
      <c r="AC246" s="235"/>
      <c r="AD246" s="235"/>
      <c r="AE246" s="235"/>
      <c r="AF246" s="235"/>
      <c r="AG246" s="235"/>
      <c r="AH246" s="235"/>
      <c r="AI246" s="235"/>
      <c r="AJ246" s="235"/>
      <c r="AK246" s="235"/>
      <c r="AL246" s="235"/>
      <c r="AM246" s="235"/>
      <c r="AN246" s="235"/>
      <c r="AO246" s="235"/>
      <c r="AP246" s="235"/>
      <c r="AQ246" s="235"/>
      <c r="AR246" s="235"/>
      <c r="AS246" s="235"/>
      <c r="AT246" s="235"/>
      <c r="AU246" s="235"/>
      <c r="AV246" s="235"/>
      <c r="AW246" s="235"/>
      <c r="AX246" s="235"/>
      <c r="AY246" s="235"/>
      <c r="AZ246" s="235"/>
      <c r="BA246" s="235"/>
      <c r="BB246" s="235"/>
      <c r="BC246" s="235"/>
      <c r="BD246" s="235"/>
      <c r="BE246" s="235"/>
      <c r="BF246" s="235"/>
      <c r="BG246" s="235"/>
      <c r="BH246" s="235"/>
      <c r="BI246" s="235"/>
      <c r="BJ246" s="235"/>
      <c r="BK246" s="235"/>
      <c r="BL246" s="235"/>
      <c r="BM246" s="235"/>
      <c r="BN246" s="235"/>
      <c r="BO246" s="235"/>
      <c r="BP246" s="235"/>
      <c r="BQ246" s="235"/>
      <c r="BR246" s="235"/>
      <c r="BS246" s="235"/>
      <c r="BT246" s="235"/>
      <c r="BU246" s="235"/>
      <c r="BV246" s="235"/>
      <c r="BW246" s="235"/>
      <c r="BX246" s="235"/>
      <c r="BY246" s="235"/>
      <c r="BZ246" s="235"/>
      <c r="CA246" s="235"/>
      <c r="CB246" s="235"/>
      <c r="CC246" s="235"/>
      <c r="CD246" s="235"/>
      <c r="CE246" s="235"/>
      <c r="CF246" s="235"/>
      <c r="CG246" s="235"/>
      <c r="CH246" s="235"/>
      <c r="CI246" s="235"/>
      <c r="CJ246" s="235"/>
      <c r="CK246" s="235"/>
      <c r="CL246" s="235"/>
      <c r="CM246" s="235"/>
      <c r="CN246" s="235"/>
      <c r="CO246" s="235"/>
      <c r="CP246" s="235"/>
      <c r="CQ246" s="235"/>
      <c r="CR246" s="235"/>
      <c r="CS246" s="235"/>
      <c r="CT246" s="235"/>
      <c r="CU246" s="235"/>
      <c r="CV246" s="235"/>
      <c r="CW246" s="235"/>
      <c r="CX246" s="235"/>
      <c r="CY246" s="235"/>
      <c r="CZ246" s="235"/>
      <c r="DA246" s="235"/>
      <c r="DB246" s="235"/>
      <c r="DC246" s="235"/>
      <c r="DD246" s="235"/>
      <c r="DE246" s="235"/>
      <c r="DF246" s="235"/>
      <c r="DG246" s="235"/>
      <c r="DH246" s="235"/>
      <c r="DI246" s="235"/>
      <c r="DJ246" s="235"/>
      <c r="DK246" s="235"/>
      <c r="DL246" s="235"/>
      <c r="DM246" s="235"/>
      <c r="DN246" s="235"/>
      <c r="DO246" s="235"/>
      <c r="DP246" s="235"/>
      <c r="DQ246" s="235"/>
      <c r="DR246" s="235"/>
      <c r="DS246" s="235"/>
      <c r="DT246" s="235"/>
      <c r="DU246" s="235"/>
      <c r="DV246" s="235"/>
      <c r="DW246" s="235"/>
      <c r="DX246" s="235"/>
      <c r="DY246" s="235"/>
      <c r="DZ246" s="235"/>
      <c r="EA246" s="235"/>
      <c r="EB246" s="235"/>
      <c r="EC246" s="235"/>
      <c r="ED246" s="235"/>
      <c r="EE246" s="235"/>
      <c r="EF246" s="235"/>
      <c r="EG246" s="235"/>
      <c r="EH246" s="235"/>
      <c r="EI246" s="235"/>
      <c r="EJ246" s="235"/>
      <c r="EK246" s="235"/>
      <c r="EL246" s="235"/>
      <c r="EM246" s="235"/>
      <c r="EN246" s="235"/>
      <c r="EO246" s="235"/>
      <c r="EP246" s="235"/>
      <c r="EQ246" s="235"/>
      <c r="ER246" s="235"/>
      <c r="ES246" s="235"/>
      <c r="ET246" s="235"/>
      <c r="EU246" s="235"/>
      <c r="EV246" s="235"/>
      <c r="EW246" s="235"/>
      <c r="EX246" s="235"/>
      <c r="EY246" s="235"/>
      <c r="EZ246" s="235"/>
      <c r="FA246" s="235"/>
      <c r="FB246" s="235"/>
      <c r="FC246" s="235"/>
      <c r="FD246" s="235"/>
      <c r="FE246" s="116"/>
      <c r="FF246" s="116"/>
      <c r="FG246" s="47"/>
      <c r="FH246" s="47"/>
      <c r="FI246" s="47"/>
      <c r="FJ246" s="47"/>
      <c r="FK246" s="47"/>
      <c r="FL246" s="47"/>
      <c r="FM246" s="47"/>
      <c r="FN246" s="47"/>
      <c r="FO246" s="47"/>
      <c r="FP246" s="47"/>
      <c r="FQ246" s="47"/>
      <c r="FR246" s="47"/>
      <c r="FS246" s="47"/>
      <c r="FT246" s="47"/>
      <c r="FU246" s="47"/>
      <c r="FV246" s="47"/>
      <c r="FW246" s="47"/>
      <c r="FX246" s="47"/>
      <c r="FY246" s="47"/>
      <c r="FZ246" s="48"/>
      <c r="GA246" s="48"/>
      <c r="GB246" s="48"/>
      <c r="GC246" s="48"/>
      <c r="GD246" s="48"/>
      <c r="GE246" s="48"/>
      <c r="GF246" s="48"/>
      <c r="GG246" s="48"/>
      <c r="GH246" s="48"/>
      <c r="GI246" s="53"/>
      <c r="GJ246" s="53"/>
      <c r="GK246" s="53"/>
      <c r="GL246" s="53"/>
      <c r="GM246" s="53"/>
      <c r="GN246" s="53"/>
      <c r="GO246" s="53"/>
      <c r="GP246" s="53"/>
      <c r="GQ246" s="53"/>
      <c r="GR246" s="53"/>
      <c r="GS246" s="53"/>
      <c r="GT246" s="53"/>
      <c r="GU246" s="53"/>
      <c r="GV246" s="53"/>
      <c r="GW246" s="53"/>
      <c r="GX246" s="53"/>
      <c r="GY246" s="53"/>
      <c r="GZ246" s="6"/>
      <c r="HA246" s="6"/>
      <c r="HB246" s="6"/>
    </row>
    <row r="247" spans="2:210" s="1" customFormat="1" x14ac:dyDescent="0.75">
      <c r="B247" s="33"/>
      <c r="C247" s="33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61"/>
      <c r="O247" s="261"/>
      <c r="P247" s="261"/>
      <c r="Q247" s="261"/>
      <c r="R247" s="261"/>
      <c r="S247" s="261"/>
      <c r="T247" s="261"/>
      <c r="U247" s="235"/>
      <c r="V247" s="235"/>
      <c r="W247" s="235"/>
      <c r="X247" s="235"/>
      <c r="Y247" s="235"/>
      <c r="Z247" s="235"/>
      <c r="AA247" s="235"/>
      <c r="AB247" s="235"/>
      <c r="AC247" s="235"/>
      <c r="AD247" s="235"/>
      <c r="AE247" s="235"/>
      <c r="AF247" s="235"/>
      <c r="AG247" s="235"/>
      <c r="AH247" s="235"/>
      <c r="AI247" s="235"/>
      <c r="AJ247" s="235"/>
      <c r="AK247" s="235"/>
      <c r="AL247" s="235"/>
      <c r="AM247" s="235"/>
      <c r="AN247" s="235"/>
      <c r="AO247" s="235"/>
      <c r="AP247" s="235"/>
      <c r="AQ247" s="235"/>
      <c r="AR247" s="235"/>
      <c r="AS247" s="235"/>
      <c r="AT247" s="235"/>
      <c r="AU247" s="235"/>
      <c r="AV247" s="235"/>
      <c r="AW247" s="235"/>
      <c r="AX247" s="235"/>
      <c r="AY247" s="235"/>
      <c r="AZ247" s="235"/>
      <c r="BA247" s="235"/>
      <c r="BB247" s="235"/>
      <c r="BC247" s="235"/>
      <c r="BD247" s="235"/>
      <c r="BE247" s="235"/>
      <c r="BF247" s="235"/>
      <c r="BG247" s="235"/>
      <c r="BH247" s="235"/>
      <c r="BI247" s="235"/>
      <c r="BJ247" s="235"/>
      <c r="BK247" s="235"/>
      <c r="BL247" s="235"/>
      <c r="BM247" s="235"/>
      <c r="BN247" s="235"/>
      <c r="BO247" s="235"/>
      <c r="BP247" s="235"/>
      <c r="BQ247" s="235"/>
      <c r="BR247" s="235"/>
      <c r="BS247" s="235"/>
      <c r="BT247" s="235"/>
      <c r="BU247" s="235"/>
      <c r="BV247" s="235"/>
      <c r="BW247" s="235"/>
      <c r="BX247" s="235"/>
      <c r="BY247" s="235"/>
      <c r="BZ247" s="235"/>
      <c r="CA247" s="235"/>
      <c r="CB247" s="235"/>
      <c r="CC247" s="235"/>
      <c r="CD247" s="235"/>
      <c r="CE247" s="235"/>
      <c r="CF247" s="235"/>
      <c r="CG247" s="235"/>
      <c r="CH247" s="235"/>
      <c r="CI247" s="235"/>
      <c r="CJ247" s="235"/>
      <c r="CK247" s="235"/>
      <c r="CL247" s="235"/>
      <c r="CM247" s="235"/>
      <c r="CN247" s="235"/>
      <c r="CO247" s="235"/>
      <c r="CP247" s="235"/>
      <c r="CQ247" s="235"/>
      <c r="CR247" s="235"/>
      <c r="CS247" s="235"/>
      <c r="CT247" s="235"/>
      <c r="CU247" s="235"/>
      <c r="CV247" s="235"/>
      <c r="CW247" s="235"/>
      <c r="CX247" s="235"/>
      <c r="CY247" s="235"/>
      <c r="CZ247" s="235"/>
      <c r="DA247" s="235"/>
      <c r="DB247" s="235"/>
      <c r="DC247" s="235"/>
      <c r="DD247" s="235"/>
      <c r="DE247" s="235"/>
      <c r="DF247" s="235"/>
      <c r="DG247" s="235"/>
      <c r="DH247" s="235"/>
      <c r="DI247" s="235"/>
      <c r="DJ247" s="235"/>
      <c r="DK247" s="235"/>
      <c r="DL247" s="235"/>
      <c r="DM247" s="235"/>
      <c r="DN247" s="235"/>
      <c r="DO247" s="235"/>
      <c r="DP247" s="235"/>
      <c r="DQ247" s="235"/>
      <c r="DR247" s="235"/>
      <c r="DS247" s="235"/>
      <c r="DT247" s="235"/>
      <c r="DU247" s="235"/>
      <c r="DV247" s="235"/>
      <c r="DW247" s="235"/>
      <c r="DX247" s="235"/>
      <c r="DY247" s="235"/>
      <c r="DZ247" s="235"/>
      <c r="EA247" s="235"/>
      <c r="EB247" s="235"/>
      <c r="EC247" s="235"/>
      <c r="ED247" s="235"/>
      <c r="EE247" s="235"/>
      <c r="EF247" s="235"/>
      <c r="EG247" s="235"/>
      <c r="EH247" s="235"/>
      <c r="EI247" s="235"/>
      <c r="EJ247" s="235"/>
      <c r="EK247" s="235"/>
      <c r="EL247" s="235"/>
      <c r="EM247" s="235"/>
      <c r="EN247" s="235"/>
      <c r="EO247" s="235"/>
      <c r="EP247" s="235"/>
      <c r="EQ247" s="235"/>
      <c r="ER247" s="235"/>
      <c r="ES247" s="235"/>
      <c r="ET247" s="235"/>
      <c r="EU247" s="235"/>
      <c r="EV247" s="235"/>
      <c r="EW247" s="235"/>
      <c r="EX247" s="235"/>
      <c r="EY247" s="235"/>
      <c r="EZ247" s="235"/>
      <c r="FA247" s="235"/>
      <c r="FB247" s="235"/>
      <c r="FC247" s="235"/>
      <c r="FD247" s="235"/>
      <c r="FE247" s="116"/>
      <c r="FF247" s="116"/>
      <c r="FG247" s="47"/>
      <c r="FH247" s="47"/>
      <c r="FI247" s="47"/>
      <c r="FJ247" s="47"/>
      <c r="FK247" s="47"/>
      <c r="FL247" s="47"/>
      <c r="FM247" s="47"/>
      <c r="FN247" s="47"/>
      <c r="FO247" s="47"/>
      <c r="FP247" s="47"/>
      <c r="FQ247" s="47"/>
      <c r="FR247" s="47"/>
      <c r="FS247" s="47"/>
      <c r="FT247" s="47"/>
      <c r="FU247" s="47"/>
      <c r="FV247" s="47"/>
      <c r="FW247" s="47"/>
      <c r="FX247" s="47"/>
      <c r="FY247" s="47"/>
      <c r="FZ247" s="48"/>
      <c r="GA247" s="48"/>
      <c r="GB247" s="48"/>
      <c r="GC247" s="48"/>
      <c r="GD247" s="48"/>
      <c r="GE247" s="48"/>
      <c r="GF247" s="48"/>
      <c r="GG247" s="48"/>
      <c r="GH247" s="48"/>
      <c r="GI247" s="53"/>
      <c r="GJ247" s="53"/>
      <c r="GK247" s="53"/>
      <c r="GL247" s="53"/>
      <c r="GM247" s="53"/>
      <c r="GN247" s="53"/>
      <c r="GO247" s="53"/>
      <c r="GP247" s="53"/>
      <c r="GQ247" s="53"/>
      <c r="GR247" s="53"/>
      <c r="GS247" s="53"/>
      <c r="GT247" s="53"/>
      <c r="GU247" s="53"/>
      <c r="GV247" s="53"/>
      <c r="GW247" s="53"/>
      <c r="GX247" s="53"/>
      <c r="GY247" s="53"/>
      <c r="GZ247" s="6"/>
      <c r="HA247" s="6"/>
      <c r="HB247" s="6"/>
    </row>
    <row r="248" spans="2:210" s="1" customFormat="1" x14ac:dyDescent="0.75">
      <c r="B248" s="33"/>
      <c r="C248" s="33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61"/>
      <c r="O248" s="261"/>
      <c r="P248" s="261"/>
      <c r="Q248" s="261"/>
      <c r="R248" s="261"/>
      <c r="S248" s="261"/>
      <c r="T248" s="261"/>
      <c r="U248" s="235"/>
      <c r="V248" s="235"/>
      <c r="W248" s="235"/>
      <c r="X248" s="235"/>
      <c r="Y248" s="235"/>
      <c r="Z248" s="235"/>
      <c r="AA248" s="235"/>
      <c r="AB248" s="235"/>
      <c r="AC248" s="235"/>
      <c r="AD248" s="235"/>
      <c r="AE248" s="235"/>
      <c r="AF248" s="235"/>
      <c r="AG248" s="235"/>
      <c r="AH248" s="235"/>
      <c r="AI248" s="235"/>
      <c r="AJ248" s="235"/>
      <c r="AK248" s="235"/>
      <c r="AL248" s="235"/>
      <c r="AM248" s="235"/>
      <c r="AN248" s="235"/>
      <c r="AO248" s="235"/>
      <c r="AP248" s="235"/>
      <c r="AQ248" s="235"/>
      <c r="AR248" s="235"/>
      <c r="AS248" s="235"/>
      <c r="AT248" s="235"/>
      <c r="AU248" s="235"/>
      <c r="AV248" s="235"/>
      <c r="AW248" s="235"/>
      <c r="AX248" s="235"/>
      <c r="AY248" s="235"/>
      <c r="AZ248" s="235"/>
      <c r="BA248" s="235"/>
      <c r="BB248" s="235"/>
      <c r="BC248" s="235"/>
      <c r="BD248" s="235"/>
      <c r="BE248" s="235"/>
      <c r="BF248" s="235"/>
      <c r="BG248" s="235"/>
      <c r="BH248" s="235"/>
      <c r="BI248" s="235"/>
      <c r="BJ248" s="235"/>
      <c r="BK248" s="235"/>
      <c r="BL248" s="235"/>
      <c r="BM248" s="235"/>
      <c r="BN248" s="235"/>
      <c r="BO248" s="235"/>
      <c r="BP248" s="235"/>
      <c r="BQ248" s="235"/>
      <c r="BR248" s="235"/>
      <c r="BS248" s="235"/>
      <c r="BT248" s="235"/>
      <c r="BU248" s="235"/>
      <c r="BV248" s="235"/>
      <c r="BW248" s="235"/>
      <c r="BX248" s="235"/>
      <c r="BY248" s="235"/>
      <c r="BZ248" s="235"/>
      <c r="CA248" s="235"/>
      <c r="CB248" s="235"/>
      <c r="CC248" s="235"/>
      <c r="CD248" s="235"/>
      <c r="CE248" s="235"/>
      <c r="CF248" s="235"/>
      <c r="CG248" s="235"/>
      <c r="CH248" s="235"/>
      <c r="CI248" s="235"/>
      <c r="CJ248" s="235"/>
      <c r="CK248" s="235"/>
      <c r="CL248" s="235"/>
      <c r="CM248" s="235"/>
      <c r="CN248" s="235"/>
      <c r="CO248" s="235"/>
      <c r="CP248" s="235"/>
      <c r="CQ248" s="235"/>
      <c r="CR248" s="235"/>
      <c r="CS248" s="235"/>
      <c r="CT248" s="235"/>
      <c r="CU248" s="235"/>
      <c r="CV248" s="235"/>
      <c r="CW248" s="235"/>
      <c r="CX248" s="235"/>
      <c r="CY248" s="235"/>
      <c r="CZ248" s="235"/>
      <c r="DA248" s="235"/>
      <c r="DB248" s="235"/>
      <c r="DC248" s="235"/>
      <c r="DD248" s="235"/>
      <c r="DE248" s="235"/>
      <c r="DF248" s="235"/>
      <c r="DG248" s="235"/>
      <c r="DH248" s="235"/>
      <c r="DI248" s="235"/>
      <c r="DJ248" s="235"/>
      <c r="DK248" s="235"/>
      <c r="DL248" s="235"/>
      <c r="DM248" s="235"/>
      <c r="DN248" s="235"/>
      <c r="DO248" s="235"/>
      <c r="DP248" s="235"/>
      <c r="DQ248" s="235"/>
      <c r="DR248" s="235"/>
      <c r="DS248" s="235"/>
      <c r="DT248" s="235"/>
      <c r="DU248" s="235"/>
      <c r="DV248" s="235"/>
      <c r="DW248" s="235"/>
      <c r="DX248" s="235"/>
      <c r="DY248" s="235"/>
      <c r="DZ248" s="235"/>
      <c r="EA248" s="235"/>
      <c r="EB248" s="235"/>
      <c r="EC248" s="235"/>
      <c r="ED248" s="235"/>
      <c r="EE248" s="235"/>
      <c r="EF248" s="235"/>
      <c r="EG248" s="235"/>
      <c r="EH248" s="235"/>
      <c r="EI248" s="235"/>
      <c r="EJ248" s="235"/>
      <c r="EK248" s="235"/>
      <c r="EL248" s="235"/>
      <c r="EM248" s="235"/>
      <c r="EN248" s="235"/>
      <c r="EO248" s="235"/>
      <c r="EP248" s="235"/>
      <c r="EQ248" s="235"/>
      <c r="ER248" s="235"/>
      <c r="ES248" s="235"/>
      <c r="ET248" s="235"/>
      <c r="EU248" s="235"/>
      <c r="EV248" s="235"/>
      <c r="EW248" s="235"/>
      <c r="EX248" s="235"/>
      <c r="EY248" s="235"/>
      <c r="EZ248" s="235"/>
      <c r="FA248" s="235"/>
      <c r="FB248" s="235"/>
      <c r="FC248" s="235"/>
      <c r="FD248" s="235"/>
      <c r="FE248" s="116"/>
      <c r="FF248" s="116"/>
      <c r="FG248" s="47"/>
      <c r="FH248" s="47"/>
      <c r="FI248" s="47"/>
      <c r="FJ248" s="47"/>
      <c r="FK248" s="47"/>
      <c r="FL248" s="47"/>
      <c r="FM248" s="47"/>
      <c r="FN248" s="47"/>
      <c r="FO248" s="47"/>
      <c r="FP248" s="47"/>
      <c r="FQ248" s="47"/>
      <c r="FR248" s="47"/>
      <c r="FS248" s="47"/>
      <c r="FT248" s="47"/>
      <c r="FU248" s="47"/>
      <c r="FV248" s="47"/>
      <c r="FW248" s="47"/>
      <c r="FX248" s="47"/>
      <c r="FY248" s="47"/>
      <c r="FZ248" s="48"/>
      <c r="GA248" s="48"/>
      <c r="GB248" s="48"/>
      <c r="GC248" s="48"/>
      <c r="GD248" s="48"/>
      <c r="GE248" s="48"/>
      <c r="GF248" s="48"/>
      <c r="GG248" s="48"/>
      <c r="GH248" s="48"/>
      <c r="GI248" s="53"/>
      <c r="GJ248" s="53"/>
      <c r="GK248" s="53"/>
      <c r="GL248" s="53"/>
      <c r="GM248" s="53"/>
      <c r="GN248" s="53"/>
      <c r="GO248" s="53"/>
      <c r="GP248" s="53"/>
      <c r="GQ248" s="53"/>
      <c r="GR248" s="53"/>
      <c r="GS248" s="53"/>
      <c r="GT248" s="53"/>
      <c r="GU248" s="53"/>
      <c r="GV248" s="53"/>
      <c r="GW248" s="53"/>
      <c r="GX248" s="53"/>
      <c r="GY248" s="53"/>
      <c r="GZ248" s="6"/>
      <c r="HA248" s="6"/>
      <c r="HB248" s="6"/>
    </row>
    <row r="249" spans="2:210" s="1" customFormat="1" x14ac:dyDescent="0.75">
      <c r="B249" s="33"/>
      <c r="C249" s="33"/>
      <c r="D249" s="261"/>
      <c r="E249" s="261"/>
      <c r="F249" s="261"/>
      <c r="G249" s="261"/>
      <c r="H249" s="261"/>
      <c r="I249" s="261"/>
      <c r="J249" s="261"/>
      <c r="K249" s="261"/>
      <c r="L249" s="261"/>
      <c r="M249" s="261"/>
      <c r="N249" s="261"/>
      <c r="O249" s="261"/>
      <c r="P249" s="261"/>
      <c r="Q249" s="261"/>
      <c r="R249" s="261"/>
      <c r="S249" s="261"/>
      <c r="T249" s="261"/>
      <c r="U249" s="235"/>
      <c r="V249" s="235"/>
      <c r="W249" s="235"/>
      <c r="X249" s="235"/>
      <c r="Y249" s="235"/>
      <c r="Z249" s="235"/>
      <c r="AA249" s="235"/>
      <c r="AB249" s="235"/>
      <c r="AC249" s="235"/>
      <c r="AD249" s="235"/>
      <c r="AE249" s="235"/>
      <c r="AF249" s="235"/>
      <c r="AG249" s="235"/>
      <c r="AH249" s="235"/>
      <c r="AI249" s="235"/>
      <c r="AJ249" s="235"/>
      <c r="AK249" s="235"/>
      <c r="AL249" s="235"/>
      <c r="AM249" s="235"/>
      <c r="AN249" s="235"/>
      <c r="AO249" s="235"/>
      <c r="AP249" s="235"/>
      <c r="AQ249" s="235"/>
      <c r="AR249" s="235"/>
      <c r="AS249" s="235"/>
      <c r="AT249" s="235"/>
      <c r="AU249" s="235"/>
      <c r="AV249" s="235"/>
      <c r="AW249" s="235"/>
      <c r="AX249" s="235"/>
      <c r="AY249" s="235"/>
      <c r="AZ249" s="235"/>
      <c r="BA249" s="235"/>
      <c r="BB249" s="235"/>
      <c r="BC249" s="235"/>
      <c r="BD249" s="235"/>
      <c r="BE249" s="235"/>
      <c r="BF249" s="235"/>
      <c r="BG249" s="235"/>
      <c r="BH249" s="235"/>
      <c r="BI249" s="235"/>
      <c r="BJ249" s="235"/>
      <c r="BK249" s="235"/>
      <c r="BL249" s="235"/>
      <c r="BM249" s="235"/>
      <c r="BN249" s="235"/>
      <c r="BO249" s="235"/>
      <c r="BP249" s="235"/>
      <c r="BQ249" s="235"/>
      <c r="BR249" s="235"/>
      <c r="BS249" s="235"/>
      <c r="BT249" s="235"/>
      <c r="BU249" s="235"/>
      <c r="BV249" s="235"/>
      <c r="BW249" s="235"/>
      <c r="BX249" s="235"/>
      <c r="BY249" s="235"/>
      <c r="BZ249" s="235"/>
      <c r="CA249" s="235"/>
      <c r="CB249" s="235"/>
      <c r="CC249" s="235"/>
      <c r="CD249" s="235"/>
      <c r="CE249" s="235"/>
      <c r="CF249" s="235"/>
      <c r="CG249" s="235"/>
      <c r="CH249" s="235"/>
      <c r="CI249" s="235"/>
      <c r="CJ249" s="235"/>
      <c r="CK249" s="235"/>
      <c r="CL249" s="235"/>
      <c r="CM249" s="235"/>
      <c r="CN249" s="235"/>
      <c r="CO249" s="235"/>
      <c r="CP249" s="235"/>
      <c r="CQ249" s="235"/>
      <c r="CR249" s="235"/>
      <c r="CS249" s="235"/>
      <c r="CT249" s="235"/>
      <c r="CU249" s="235"/>
      <c r="CV249" s="235"/>
      <c r="CW249" s="235"/>
      <c r="CX249" s="235"/>
      <c r="CY249" s="235"/>
      <c r="CZ249" s="235"/>
      <c r="DA249" s="235"/>
      <c r="DB249" s="235"/>
      <c r="DC249" s="235"/>
      <c r="DD249" s="235"/>
      <c r="DE249" s="235"/>
      <c r="DF249" s="235"/>
      <c r="DG249" s="235"/>
      <c r="DH249" s="235"/>
      <c r="DI249" s="235"/>
      <c r="DJ249" s="235"/>
      <c r="DK249" s="235"/>
      <c r="DL249" s="235"/>
      <c r="DM249" s="235"/>
      <c r="DN249" s="235"/>
      <c r="DO249" s="235"/>
      <c r="DP249" s="235"/>
      <c r="DQ249" s="235"/>
      <c r="DR249" s="235"/>
      <c r="DS249" s="235"/>
      <c r="DT249" s="235"/>
      <c r="DU249" s="235"/>
      <c r="DV249" s="235"/>
      <c r="DW249" s="235"/>
      <c r="DX249" s="235"/>
      <c r="DY249" s="235"/>
      <c r="DZ249" s="235"/>
      <c r="EA249" s="235"/>
      <c r="EB249" s="235"/>
      <c r="EC249" s="235"/>
      <c r="ED249" s="235"/>
      <c r="EE249" s="235"/>
      <c r="EF249" s="235"/>
      <c r="EG249" s="235"/>
      <c r="EH249" s="235"/>
      <c r="EI249" s="235"/>
      <c r="EJ249" s="235"/>
      <c r="EK249" s="235"/>
      <c r="EL249" s="235"/>
      <c r="EM249" s="235"/>
      <c r="EN249" s="235"/>
      <c r="EO249" s="235"/>
      <c r="EP249" s="235"/>
      <c r="EQ249" s="235"/>
      <c r="ER249" s="235"/>
      <c r="ES249" s="235"/>
      <c r="ET249" s="235"/>
      <c r="EU249" s="235"/>
      <c r="EV249" s="235"/>
      <c r="EW249" s="235"/>
      <c r="EX249" s="235"/>
      <c r="EY249" s="235"/>
      <c r="EZ249" s="235"/>
      <c r="FA249" s="235"/>
      <c r="FB249" s="235"/>
      <c r="FC249" s="235"/>
      <c r="FD249" s="235"/>
      <c r="FE249" s="116"/>
      <c r="FF249" s="116"/>
      <c r="FG249" s="47"/>
      <c r="FH249" s="47"/>
      <c r="FI249" s="47"/>
      <c r="FJ249" s="47"/>
      <c r="FK249" s="47"/>
      <c r="FL249" s="47"/>
      <c r="FM249" s="47"/>
      <c r="FN249" s="47"/>
      <c r="FO249" s="47"/>
      <c r="FP249" s="47"/>
      <c r="FQ249" s="47"/>
      <c r="FR249" s="47"/>
      <c r="FS249" s="47"/>
      <c r="FT249" s="47"/>
      <c r="FU249" s="47"/>
      <c r="FV249" s="47"/>
      <c r="FW249" s="47"/>
      <c r="FX249" s="47"/>
      <c r="FY249" s="47"/>
      <c r="FZ249" s="48"/>
      <c r="GA249" s="48"/>
      <c r="GB249" s="48"/>
      <c r="GC249" s="48"/>
      <c r="GD249" s="48"/>
      <c r="GE249" s="48"/>
      <c r="GF249" s="48"/>
      <c r="GG249" s="48"/>
      <c r="GH249" s="48"/>
      <c r="GI249" s="53"/>
      <c r="GJ249" s="53"/>
      <c r="GK249" s="53"/>
      <c r="GL249" s="53"/>
      <c r="GM249" s="53"/>
      <c r="GN249" s="53"/>
      <c r="GO249" s="53"/>
      <c r="GP249" s="53"/>
      <c r="GQ249" s="53"/>
      <c r="GR249" s="53"/>
      <c r="GS249" s="53"/>
      <c r="GT249" s="53"/>
      <c r="GU249" s="53"/>
      <c r="GV249" s="53"/>
      <c r="GW249" s="53"/>
      <c r="GX249" s="53"/>
      <c r="GY249" s="53"/>
      <c r="GZ249" s="6"/>
      <c r="HA249" s="6"/>
      <c r="HB249" s="6"/>
    </row>
    <row r="250" spans="2:210" s="1" customFormat="1" x14ac:dyDescent="0.75">
      <c r="B250" s="33"/>
      <c r="C250" s="33"/>
      <c r="D250" s="261"/>
      <c r="E250" s="261"/>
      <c r="F250" s="261"/>
      <c r="G250" s="261"/>
      <c r="H250" s="261"/>
      <c r="I250" s="261"/>
      <c r="J250" s="261"/>
      <c r="K250" s="261"/>
      <c r="L250" s="261"/>
      <c r="M250" s="261"/>
      <c r="N250" s="261"/>
      <c r="O250" s="261"/>
      <c r="P250" s="261"/>
      <c r="Q250" s="261"/>
      <c r="R250" s="261"/>
      <c r="S250" s="261"/>
      <c r="T250" s="261"/>
      <c r="U250" s="235"/>
      <c r="V250" s="235"/>
      <c r="W250" s="235"/>
      <c r="X250" s="235"/>
      <c r="Y250" s="235"/>
      <c r="Z250" s="235"/>
      <c r="AA250" s="235"/>
      <c r="AB250" s="235"/>
      <c r="AC250" s="235"/>
      <c r="AD250" s="235"/>
      <c r="AE250" s="235"/>
      <c r="AF250" s="235"/>
      <c r="AG250" s="235"/>
      <c r="AH250" s="235"/>
      <c r="AI250" s="235"/>
      <c r="AJ250" s="235"/>
      <c r="AK250" s="235"/>
      <c r="AL250" s="235"/>
      <c r="AM250" s="235"/>
      <c r="AN250" s="235"/>
      <c r="AO250" s="235"/>
      <c r="AP250" s="235"/>
      <c r="AQ250" s="235"/>
      <c r="AR250" s="235"/>
      <c r="AS250" s="235"/>
      <c r="AT250" s="235"/>
      <c r="AU250" s="235"/>
      <c r="AV250" s="235"/>
      <c r="AW250" s="235"/>
      <c r="AX250" s="235"/>
      <c r="AY250" s="235"/>
      <c r="AZ250" s="235"/>
      <c r="BA250" s="235"/>
      <c r="BB250" s="235"/>
      <c r="BC250" s="235"/>
      <c r="BD250" s="235"/>
      <c r="BE250" s="235"/>
      <c r="BF250" s="235"/>
      <c r="BG250" s="235"/>
      <c r="BH250" s="235"/>
      <c r="BI250" s="235"/>
      <c r="BJ250" s="235"/>
      <c r="BK250" s="235"/>
      <c r="BL250" s="235"/>
      <c r="BM250" s="235"/>
      <c r="BN250" s="235"/>
      <c r="BO250" s="235"/>
      <c r="BP250" s="235"/>
      <c r="BQ250" s="235"/>
      <c r="BR250" s="235"/>
      <c r="BS250" s="235"/>
      <c r="BT250" s="235"/>
      <c r="BU250" s="235"/>
      <c r="BV250" s="235"/>
      <c r="BW250" s="235"/>
      <c r="BX250" s="235"/>
      <c r="BY250" s="235"/>
      <c r="BZ250" s="235"/>
      <c r="CA250" s="235"/>
      <c r="CB250" s="235"/>
      <c r="CC250" s="235"/>
      <c r="CD250" s="235"/>
      <c r="CE250" s="235"/>
      <c r="CF250" s="235"/>
      <c r="CG250" s="235"/>
      <c r="CH250" s="235"/>
      <c r="CI250" s="235"/>
      <c r="CJ250" s="235"/>
      <c r="CK250" s="235"/>
      <c r="CL250" s="235"/>
      <c r="CM250" s="235"/>
      <c r="CN250" s="235"/>
      <c r="CO250" s="235"/>
      <c r="CP250" s="235"/>
      <c r="CQ250" s="235"/>
      <c r="CR250" s="235"/>
      <c r="CS250" s="235"/>
      <c r="CT250" s="235"/>
      <c r="CU250" s="235"/>
      <c r="CV250" s="235"/>
      <c r="CW250" s="235"/>
      <c r="CX250" s="235"/>
      <c r="CY250" s="235"/>
      <c r="CZ250" s="235"/>
      <c r="DA250" s="235"/>
      <c r="DB250" s="235"/>
      <c r="DC250" s="235"/>
      <c r="DD250" s="235"/>
      <c r="DE250" s="235"/>
      <c r="DF250" s="235"/>
      <c r="DG250" s="235"/>
      <c r="DH250" s="235"/>
      <c r="DI250" s="235"/>
      <c r="DJ250" s="235"/>
      <c r="DK250" s="235"/>
      <c r="DL250" s="235"/>
      <c r="DM250" s="235"/>
      <c r="DN250" s="235"/>
      <c r="DO250" s="235"/>
      <c r="DP250" s="235"/>
      <c r="DQ250" s="235"/>
      <c r="DR250" s="235"/>
      <c r="DS250" s="235"/>
      <c r="DT250" s="235"/>
      <c r="DU250" s="235"/>
      <c r="DV250" s="235"/>
      <c r="DW250" s="235"/>
      <c r="DX250" s="235"/>
      <c r="DY250" s="235"/>
      <c r="DZ250" s="235"/>
      <c r="EA250" s="235"/>
      <c r="EB250" s="235"/>
      <c r="EC250" s="235"/>
      <c r="ED250" s="235"/>
      <c r="EE250" s="235"/>
      <c r="EF250" s="235"/>
      <c r="EG250" s="235"/>
      <c r="EH250" s="235"/>
      <c r="EI250" s="235"/>
      <c r="EJ250" s="235"/>
      <c r="EK250" s="235"/>
      <c r="EL250" s="235"/>
      <c r="EM250" s="235"/>
      <c r="EN250" s="235"/>
      <c r="EO250" s="235"/>
      <c r="EP250" s="235"/>
      <c r="EQ250" s="235"/>
      <c r="ER250" s="235"/>
      <c r="ES250" s="235"/>
      <c r="ET250" s="235"/>
      <c r="EU250" s="235"/>
      <c r="EV250" s="235"/>
      <c r="EW250" s="235"/>
      <c r="EX250" s="235"/>
      <c r="EY250" s="235"/>
      <c r="EZ250" s="235"/>
      <c r="FA250" s="235"/>
      <c r="FB250" s="235"/>
      <c r="FC250" s="235"/>
      <c r="FD250" s="235"/>
      <c r="FE250" s="116"/>
      <c r="FF250" s="116"/>
      <c r="FG250" s="47"/>
      <c r="FH250" s="47"/>
      <c r="FI250" s="47"/>
      <c r="FJ250" s="47"/>
      <c r="FK250" s="47"/>
      <c r="FL250" s="47"/>
      <c r="FM250" s="47"/>
      <c r="FN250" s="47"/>
      <c r="FO250" s="47"/>
      <c r="FP250" s="47"/>
      <c r="FQ250" s="47"/>
      <c r="FR250" s="47"/>
      <c r="FS250" s="47"/>
      <c r="FT250" s="47"/>
      <c r="FU250" s="47"/>
      <c r="FV250" s="47"/>
      <c r="FW250" s="47"/>
      <c r="FX250" s="47"/>
      <c r="FY250" s="47"/>
      <c r="FZ250" s="48"/>
      <c r="GA250" s="48"/>
      <c r="GB250" s="48"/>
      <c r="GC250" s="48"/>
      <c r="GD250" s="48"/>
      <c r="GE250" s="48"/>
      <c r="GF250" s="48"/>
      <c r="GG250" s="48"/>
      <c r="GH250" s="48"/>
      <c r="GI250" s="53"/>
      <c r="GJ250" s="53"/>
      <c r="GK250" s="53"/>
      <c r="GL250" s="53"/>
      <c r="GM250" s="53"/>
      <c r="GN250" s="53"/>
      <c r="GO250" s="53"/>
      <c r="GP250" s="53"/>
      <c r="GQ250" s="53"/>
      <c r="GR250" s="53"/>
      <c r="GS250" s="53"/>
      <c r="GT250" s="53"/>
      <c r="GU250" s="53"/>
      <c r="GV250" s="53"/>
      <c r="GW250" s="53"/>
      <c r="GX250" s="53"/>
      <c r="GY250" s="53"/>
      <c r="GZ250" s="6"/>
      <c r="HA250" s="6"/>
      <c r="HB250" s="6"/>
    </row>
    <row r="251" spans="2:210" s="1" customFormat="1" x14ac:dyDescent="0.75">
      <c r="B251" s="33"/>
      <c r="C251" s="33"/>
      <c r="D251" s="261"/>
      <c r="E251" s="261"/>
      <c r="F251" s="261"/>
      <c r="G251" s="261"/>
      <c r="H251" s="261"/>
      <c r="I251" s="261"/>
      <c r="J251" s="261"/>
      <c r="K251" s="261"/>
      <c r="L251" s="261"/>
      <c r="M251" s="261"/>
      <c r="N251" s="261"/>
      <c r="O251" s="261"/>
      <c r="P251" s="261"/>
      <c r="Q251" s="261"/>
      <c r="R251" s="261"/>
      <c r="S251" s="261"/>
      <c r="T251" s="261"/>
      <c r="U251" s="235"/>
      <c r="V251" s="235"/>
      <c r="W251" s="235"/>
      <c r="X251" s="235"/>
      <c r="Y251" s="235"/>
      <c r="Z251" s="235"/>
      <c r="AA251" s="235"/>
      <c r="AB251" s="235"/>
      <c r="AC251" s="235"/>
      <c r="AD251" s="235"/>
      <c r="AE251" s="235"/>
      <c r="AF251" s="235"/>
      <c r="AG251" s="235"/>
      <c r="AH251" s="235"/>
      <c r="AI251" s="235"/>
      <c r="AJ251" s="235"/>
      <c r="AK251" s="235"/>
      <c r="AL251" s="235"/>
      <c r="AM251" s="235"/>
      <c r="AN251" s="235"/>
      <c r="AO251" s="235"/>
      <c r="AP251" s="235"/>
      <c r="AQ251" s="235"/>
      <c r="AR251" s="235"/>
      <c r="AS251" s="235"/>
      <c r="AT251" s="235"/>
      <c r="AU251" s="235"/>
      <c r="AV251" s="235"/>
      <c r="AW251" s="235"/>
      <c r="AX251" s="235"/>
      <c r="AY251" s="235"/>
      <c r="AZ251" s="235"/>
      <c r="BA251" s="235"/>
      <c r="BB251" s="235"/>
      <c r="BC251" s="235"/>
      <c r="BD251" s="235"/>
      <c r="BE251" s="235"/>
      <c r="BF251" s="235"/>
      <c r="BG251" s="235"/>
      <c r="BH251" s="235"/>
      <c r="BI251" s="235"/>
      <c r="BJ251" s="235"/>
      <c r="BK251" s="235"/>
      <c r="BL251" s="235"/>
      <c r="BM251" s="235"/>
      <c r="BN251" s="235"/>
      <c r="BO251" s="235"/>
      <c r="BP251" s="235"/>
      <c r="BQ251" s="235"/>
      <c r="BR251" s="235"/>
      <c r="BS251" s="235"/>
      <c r="BT251" s="235"/>
      <c r="BU251" s="235"/>
      <c r="BV251" s="235"/>
      <c r="BW251" s="235"/>
      <c r="BX251" s="235"/>
      <c r="BY251" s="235"/>
      <c r="BZ251" s="235"/>
      <c r="CA251" s="235"/>
      <c r="CB251" s="235"/>
      <c r="CC251" s="235"/>
      <c r="CD251" s="235"/>
      <c r="CE251" s="235"/>
      <c r="CF251" s="235"/>
      <c r="CG251" s="235"/>
      <c r="CH251" s="235"/>
      <c r="CI251" s="235"/>
      <c r="CJ251" s="235"/>
      <c r="CK251" s="235"/>
      <c r="CL251" s="235"/>
      <c r="CM251" s="235"/>
      <c r="CN251" s="235"/>
      <c r="CO251" s="235"/>
      <c r="CP251" s="235"/>
      <c r="CQ251" s="235"/>
      <c r="CR251" s="235"/>
      <c r="CS251" s="235"/>
      <c r="CT251" s="235"/>
      <c r="CU251" s="235"/>
      <c r="CV251" s="235"/>
      <c r="CW251" s="235"/>
      <c r="CX251" s="235"/>
      <c r="CY251" s="235"/>
      <c r="CZ251" s="235"/>
      <c r="DA251" s="235"/>
      <c r="DB251" s="235"/>
      <c r="DC251" s="235"/>
      <c r="DD251" s="235"/>
      <c r="DE251" s="235"/>
      <c r="DF251" s="235"/>
      <c r="DG251" s="235"/>
      <c r="DH251" s="235"/>
      <c r="DI251" s="235"/>
      <c r="DJ251" s="235"/>
      <c r="DK251" s="235"/>
      <c r="DL251" s="235"/>
      <c r="DM251" s="235"/>
      <c r="DN251" s="235"/>
      <c r="DO251" s="235"/>
      <c r="DP251" s="235"/>
      <c r="DQ251" s="235"/>
      <c r="DR251" s="235"/>
      <c r="DS251" s="235"/>
      <c r="DT251" s="235"/>
      <c r="DU251" s="235"/>
      <c r="DV251" s="235"/>
      <c r="DW251" s="235"/>
      <c r="DX251" s="235"/>
      <c r="DY251" s="235"/>
      <c r="DZ251" s="235"/>
      <c r="EA251" s="235"/>
      <c r="EB251" s="235"/>
      <c r="EC251" s="235"/>
      <c r="ED251" s="235"/>
      <c r="EE251" s="235"/>
      <c r="EF251" s="235"/>
      <c r="EG251" s="235"/>
      <c r="EH251" s="235"/>
      <c r="EI251" s="235"/>
      <c r="EJ251" s="235"/>
      <c r="EK251" s="235"/>
      <c r="EL251" s="235"/>
      <c r="EM251" s="235"/>
      <c r="EN251" s="235"/>
      <c r="EO251" s="235"/>
      <c r="EP251" s="235"/>
      <c r="EQ251" s="235"/>
      <c r="ER251" s="235"/>
      <c r="ES251" s="235"/>
      <c r="ET251" s="235"/>
      <c r="EU251" s="235"/>
      <c r="EV251" s="235"/>
      <c r="EW251" s="235"/>
      <c r="EX251" s="235"/>
      <c r="EY251" s="235"/>
      <c r="EZ251" s="235"/>
      <c r="FA251" s="235"/>
      <c r="FB251" s="235"/>
      <c r="FC251" s="235"/>
      <c r="FD251" s="235"/>
      <c r="FE251" s="116"/>
      <c r="FF251" s="116"/>
      <c r="FG251" s="47"/>
      <c r="FH251" s="47"/>
      <c r="FI251" s="47"/>
      <c r="FJ251" s="47"/>
      <c r="FK251" s="47"/>
      <c r="FL251" s="47"/>
      <c r="FM251" s="47"/>
      <c r="FN251" s="47"/>
      <c r="FO251" s="47"/>
      <c r="FP251" s="47"/>
      <c r="FQ251" s="47"/>
      <c r="FR251" s="47"/>
      <c r="FS251" s="47"/>
      <c r="FT251" s="47"/>
      <c r="FU251" s="47"/>
      <c r="FV251" s="47"/>
      <c r="FW251" s="47"/>
      <c r="FX251" s="47"/>
      <c r="FY251" s="47"/>
      <c r="FZ251" s="48"/>
      <c r="GA251" s="48"/>
      <c r="GB251" s="48"/>
      <c r="GC251" s="48"/>
      <c r="GD251" s="48"/>
      <c r="GE251" s="48"/>
      <c r="GF251" s="48"/>
      <c r="GG251" s="48"/>
      <c r="GH251" s="48"/>
      <c r="GI251" s="53"/>
      <c r="GJ251" s="53"/>
      <c r="GK251" s="53"/>
      <c r="GL251" s="53"/>
      <c r="GM251" s="53"/>
      <c r="GN251" s="53"/>
      <c r="GO251" s="53"/>
      <c r="GP251" s="53"/>
      <c r="GQ251" s="53"/>
      <c r="GR251" s="53"/>
      <c r="GS251" s="53"/>
      <c r="GT251" s="53"/>
      <c r="GU251" s="53"/>
      <c r="GV251" s="53"/>
      <c r="GW251" s="53"/>
      <c r="GX251" s="53"/>
      <c r="GY251" s="53"/>
      <c r="GZ251" s="6"/>
      <c r="HA251" s="6"/>
      <c r="HB251" s="6"/>
    </row>
    <row r="252" spans="2:210" s="1" customFormat="1" x14ac:dyDescent="0.75">
      <c r="B252" s="33"/>
      <c r="C252" s="33"/>
      <c r="D252" s="261"/>
      <c r="E252" s="261"/>
      <c r="F252" s="261"/>
      <c r="G252" s="261"/>
      <c r="H252" s="261"/>
      <c r="I252" s="261"/>
      <c r="J252" s="261"/>
      <c r="K252" s="261"/>
      <c r="L252" s="261"/>
      <c r="M252" s="261"/>
      <c r="N252" s="261"/>
      <c r="O252" s="261"/>
      <c r="P252" s="261"/>
      <c r="Q252" s="261"/>
      <c r="R252" s="261"/>
      <c r="S252" s="261"/>
      <c r="T252" s="261"/>
      <c r="U252" s="235"/>
      <c r="V252" s="235"/>
      <c r="W252" s="235"/>
      <c r="X252" s="235"/>
      <c r="Y252" s="235"/>
      <c r="Z252" s="235"/>
      <c r="AA252" s="235"/>
      <c r="AB252" s="235"/>
      <c r="AC252" s="235"/>
      <c r="AD252" s="235"/>
      <c r="AE252" s="235"/>
      <c r="AF252" s="235"/>
      <c r="AG252" s="235"/>
      <c r="AH252" s="235"/>
      <c r="AI252" s="235"/>
      <c r="AJ252" s="235"/>
      <c r="AK252" s="235"/>
      <c r="AL252" s="235"/>
      <c r="AM252" s="235"/>
      <c r="AN252" s="235"/>
      <c r="AO252" s="235"/>
      <c r="AP252" s="235"/>
      <c r="AQ252" s="235"/>
      <c r="AR252" s="235"/>
      <c r="AS252" s="235"/>
      <c r="AT252" s="235"/>
      <c r="AU252" s="235"/>
      <c r="AV252" s="235"/>
      <c r="AW252" s="235"/>
      <c r="AX252" s="235"/>
      <c r="AY252" s="235"/>
      <c r="AZ252" s="235"/>
      <c r="BA252" s="235"/>
      <c r="BB252" s="235"/>
      <c r="BC252" s="235"/>
      <c r="BD252" s="235"/>
      <c r="BE252" s="235"/>
      <c r="BF252" s="235"/>
      <c r="BG252" s="235"/>
      <c r="BH252" s="235"/>
      <c r="BI252" s="235"/>
      <c r="BJ252" s="235"/>
      <c r="BK252" s="235"/>
      <c r="BL252" s="235"/>
      <c r="BM252" s="235"/>
      <c r="BN252" s="235"/>
      <c r="BO252" s="235"/>
      <c r="BP252" s="235"/>
      <c r="BQ252" s="235"/>
      <c r="BR252" s="235"/>
      <c r="BS252" s="235"/>
      <c r="BT252" s="235"/>
      <c r="BU252" s="235"/>
      <c r="BV252" s="235"/>
      <c r="BW252" s="235"/>
      <c r="BX252" s="235"/>
      <c r="BY252" s="235"/>
      <c r="BZ252" s="235"/>
      <c r="CA252" s="235"/>
      <c r="CB252" s="235"/>
      <c r="CC252" s="235"/>
      <c r="CD252" s="235"/>
      <c r="CE252" s="235"/>
      <c r="CF252" s="235"/>
      <c r="CG252" s="235"/>
      <c r="CH252" s="235"/>
      <c r="CI252" s="235"/>
      <c r="CJ252" s="235"/>
      <c r="CK252" s="235"/>
      <c r="CL252" s="235"/>
      <c r="CM252" s="235"/>
      <c r="CN252" s="235"/>
      <c r="CO252" s="235"/>
      <c r="CP252" s="235"/>
      <c r="CQ252" s="235"/>
      <c r="CR252" s="235"/>
      <c r="CS252" s="235"/>
      <c r="CT252" s="235"/>
      <c r="CU252" s="235"/>
      <c r="CV252" s="235"/>
      <c r="CW252" s="235"/>
      <c r="CX252" s="235"/>
      <c r="CY252" s="235"/>
      <c r="CZ252" s="235"/>
      <c r="DA252" s="235"/>
      <c r="DB252" s="235"/>
      <c r="DC252" s="235"/>
      <c r="DD252" s="235"/>
      <c r="DE252" s="235"/>
      <c r="DF252" s="235"/>
      <c r="DG252" s="235"/>
      <c r="DH252" s="235"/>
      <c r="DI252" s="235"/>
      <c r="DJ252" s="235"/>
      <c r="DK252" s="235"/>
      <c r="DL252" s="235"/>
      <c r="DM252" s="235"/>
      <c r="DN252" s="235"/>
      <c r="DO252" s="235"/>
      <c r="DP252" s="235"/>
      <c r="DQ252" s="235"/>
      <c r="DR252" s="235"/>
      <c r="DS252" s="235"/>
      <c r="DT252" s="235"/>
      <c r="DU252" s="235"/>
      <c r="DV252" s="235"/>
      <c r="DW252" s="235"/>
      <c r="DX252" s="235"/>
      <c r="DY252" s="235"/>
      <c r="DZ252" s="235"/>
      <c r="EA252" s="235"/>
      <c r="EB252" s="235"/>
      <c r="EC252" s="235"/>
      <c r="ED252" s="235"/>
      <c r="EE252" s="235"/>
      <c r="EF252" s="235"/>
      <c r="EG252" s="235"/>
      <c r="EH252" s="235"/>
      <c r="EI252" s="235"/>
      <c r="EJ252" s="235"/>
      <c r="EK252" s="235"/>
      <c r="EL252" s="235"/>
      <c r="EM252" s="235"/>
      <c r="EN252" s="235"/>
      <c r="EO252" s="235"/>
      <c r="EP252" s="235"/>
      <c r="EQ252" s="235"/>
      <c r="ER252" s="235"/>
      <c r="ES252" s="235"/>
      <c r="ET252" s="235"/>
      <c r="EU252" s="235"/>
      <c r="EV252" s="235"/>
      <c r="EW252" s="235"/>
      <c r="EX252" s="235"/>
      <c r="EY252" s="235"/>
      <c r="EZ252" s="235"/>
      <c r="FA252" s="235"/>
      <c r="FB252" s="235"/>
      <c r="FC252" s="235"/>
      <c r="FD252" s="235"/>
      <c r="FE252" s="116"/>
      <c r="FF252" s="116"/>
      <c r="FG252" s="47"/>
      <c r="FH252" s="47"/>
      <c r="FI252" s="47"/>
      <c r="FJ252" s="47"/>
      <c r="FK252" s="47"/>
      <c r="FL252" s="47"/>
      <c r="FM252" s="47"/>
      <c r="FN252" s="47"/>
      <c r="FO252" s="47"/>
      <c r="FP252" s="47"/>
      <c r="FQ252" s="47"/>
      <c r="FR252" s="47"/>
      <c r="FS252" s="47"/>
      <c r="FT252" s="47"/>
      <c r="FU252" s="47"/>
      <c r="FV252" s="47"/>
      <c r="FW252" s="47"/>
      <c r="FX252" s="47"/>
      <c r="FY252" s="47"/>
      <c r="FZ252" s="48"/>
      <c r="GA252" s="48"/>
      <c r="GB252" s="48"/>
      <c r="GC252" s="48"/>
      <c r="GD252" s="48"/>
      <c r="GE252" s="48"/>
      <c r="GF252" s="48"/>
      <c r="GG252" s="48"/>
      <c r="GH252" s="48"/>
      <c r="GI252" s="53"/>
      <c r="GJ252" s="53"/>
      <c r="GK252" s="53"/>
      <c r="GL252" s="53"/>
      <c r="GM252" s="53"/>
      <c r="GN252" s="53"/>
      <c r="GO252" s="53"/>
      <c r="GP252" s="53"/>
      <c r="GQ252" s="53"/>
      <c r="GR252" s="53"/>
      <c r="GS252" s="53"/>
      <c r="GT252" s="53"/>
      <c r="GU252" s="53"/>
      <c r="GV252" s="53"/>
      <c r="GW252" s="53"/>
      <c r="GX252" s="53"/>
      <c r="GY252" s="53"/>
      <c r="GZ252" s="6"/>
      <c r="HA252" s="6"/>
      <c r="HB252" s="6"/>
    </row>
    <row r="253" spans="2:210" s="1" customFormat="1" x14ac:dyDescent="0.75">
      <c r="B253" s="33"/>
      <c r="C253" s="33"/>
      <c r="D253" s="261"/>
      <c r="E253" s="261"/>
      <c r="F253" s="261"/>
      <c r="G253" s="261"/>
      <c r="H253" s="261"/>
      <c r="I253" s="261"/>
      <c r="J253" s="261"/>
      <c r="K253" s="261"/>
      <c r="L253" s="261"/>
      <c r="M253" s="261"/>
      <c r="N253" s="261"/>
      <c r="O253" s="261"/>
      <c r="P253" s="261"/>
      <c r="Q253" s="261"/>
      <c r="R253" s="261"/>
      <c r="S253" s="261"/>
      <c r="T253" s="261"/>
      <c r="U253" s="235"/>
      <c r="V253" s="235"/>
      <c r="W253" s="235"/>
      <c r="X253" s="235"/>
      <c r="Y253" s="235"/>
      <c r="Z253" s="235"/>
      <c r="AA253" s="235"/>
      <c r="AB253" s="235"/>
      <c r="AC253" s="235"/>
      <c r="AD253" s="235"/>
      <c r="AE253" s="235"/>
      <c r="AF253" s="235"/>
      <c r="AG253" s="235"/>
      <c r="AH253" s="235"/>
      <c r="AI253" s="235"/>
      <c r="AJ253" s="235"/>
      <c r="AK253" s="235"/>
      <c r="AL253" s="235"/>
      <c r="AM253" s="235"/>
      <c r="AN253" s="235"/>
      <c r="AO253" s="235"/>
      <c r="AP253" s="235"/>
      <c r="AQ253" s="235"/>
      <c r="AR253" s="235"/>
      <c r="AS253" s="235"/>
      <c r="AT253" s="235"/>
      <c r="AU253" s="235"/>
      <c r="AV253" s="235"/>
      <c r="AW253" s="235"/>
      <c r="AX253" s="235"/>
      <c r="AY253" s="235"/>
      <c r="AZ253" s="235"/>
      <c r="BA253" s="235"/>
      <c r="BB253" s="235"/>
      <c r="BC253" s="235"/>
      <c r="BD253" s="235"/>
      <c r="BE253" s="235"/>
      <c r="BF253" s="235"/>
      <c r="BG253" s="235"/>
      <c r="BH253" s="235"/>
      <c r="BI253" s="235"/>
      <c r="BJ253" s="235"/>
      <c r="BK253" s="235"/>
      <c r="BL253" s="235"/>
      <c r="BM253" s="235"/>
      <c r="BN253" s="235"/>
      <c r="BO253" s="235"/>
      <c r="BP253" s="235"/>
      <c r="BQ253" s="235"/>
      <c r="BR253" s="235"/>
      <c r="BS253" s="235"/>
      <c r="BT253" s="235"/>
      <c r="BU253" s="235"/>
      <c r="BV253" s="235"/>
      <c r="BW253" s="235"/>
      <c r="BX253" s="235"/>
      <c r="BY253" s="235"/>
      <c r="BZ253" s="235"/>
      <c r="CA253" s="235"/>
      <c r="CB253" s="235"/>
      <c r="CC253" s="235"/>
      <c r="CD253" s="235"/>
      <c r="CE253" s="235"/>
      <c r="CF253" s="235"/>
      <c r="CG253" s="235"/>
      <c r="CH253" s="235"/>
      <c r="CI253" s="235"/>
      <c r="CJ253" s="235"/>
      <c r="CK253" s="235"/>
      <c r="CL253" s="235"/>
      <c r="CM253" s="235"/>
      <c r="CN253" s="235"/>
      <c r="CO253" s="235"/>
      <c r="CP253" s="235"/>
      <c r="CQ253" s="235"/>
      <c r="CR253" s="235"/>
      <c r="CS253" s="235"/>
      <c r="CT253" s="235"/>
      <c r="CU253" s="235"/>
      <c r="CV253" s="235"/>
      <c r="CW253" s="235"/>
      <c r="CX253" s="235"/>
      <c r="CY253" s="235"/>
      <c r="CZ253" s="235"/>
      <c r="DA253" s="235"/>
      <c r="DB253" s="235"/>
      <c r="DC253" s="235"/>
      <c r="DD253" s="235"/>
      <c r="DE253" s="235"/>
      <c r="DF253" s="235"/>
      <c r="DG253" s="235"/>
      <c r="DH253" s="235"/>
      <c r="DI253" s="235"/>
      <c r="DJ253" s="235"/>
      <c r="DK253" s="235"/>
      <c r="DL253" s="235"/>
      <c r="DM253" s="235"/>
      <c r="DN253" s="235"/>
      <c r="DO253" s="235"/>
      <c r="DP253" s="235"/>
      <c r="DQ253" s="235"/>
      <c r="DR253" s="235"/>
      <c r="DS253" s="235"/>
      <c r="DT253" s="235"/>
      <c r="DU253" s="235"/>
      <c r="DV253" s="235"/>
      <c r="DW253" s="235"/>
      <c r="DX253" s="235"/>
      <c r="DY253" s="235"/>
      <c r="DZ253" s="235"/>
      <c r="EA253" s="235"/>
      <c r="EB253" s="235"/>
      <c r="EC253" s="235"/>
      <c r="ED253" s="235"/>
      <c r="EE253" s="235"/>
      <c r="EF253" s="235"/>
      <c r="EG253" s="235"/>
      <c r="EH253" s="235"/>
      <c r="EI253" s="235"/>
      <c r="EJ253" s="235"/>
      <c r="EK253" s="235"/>
      <c r="EL253" s="235"/>
      <c r="EM253" s="235"/>
      <c r="EN253" s="235"/>
      <c r="EO253" s="235"/>
      <c r="EP253" s="235"/>
      <c r="EQ253" s="235"/>
      <c r="ER253" s="235"/>
      <c r="ES253" s="235"/>
      <c r="ET253" s="235"/>
      <c r="EU253" s="235"/>
      <c r="EV253" s="235"/>
      <c r="EW253" s="235"/>
      <c r="EX253" s="235"/>
      <c r="EY253" s="235"/>
      <c r="EZ253" s="235"/>
      <c r="FA253" s="235"/>
      <c r="FB253" s="235"/>
      <c r="FC253" s="235"/>
      <c r="FD253" s="235"/>
      <c r="FE253" s="116"/>
      <c r="FF253" s="116"/>
      <c r="FG253" s="47"/>
      <c r="FH253" s="47"/>
      <c r="FI253" s="47"/>
      <c r="FJ253" s="47"/>
      <c r="FK253" s="47"/>
      <c r="FL253" s="47"/>
      <c r="FM253" s="47"/>
      <c r="FN253" s="47"/>
      <c r="FO253" s="47"/>
      <c r="FP253" s="47"/>
      <c r="FQ253" s="47"/>
      <c r="FR253" s="47"/>
      <c r="FS253" s="47"/>
      <c r="FT253" s="47"/>
      <c r="FU253" s="47"/>
      <c r="FV253" s="47"/>
      <c r="FW253" s="47"/>
      <c r="FX253" s="47"/>
      <c r="FY253" s="47"/>
      <c r="FZ253" s="48"/>
      <c r="GA253" s="48"/>
      <c r="GB253" s="48"/>
      <c r="GC253" s="48"/>
      <c r="GD253" s="48"/>
      <c r="GE253" s="48"/>
      <c r="GF253" s="48"/>
      <c r="GG253" s="48"/>
      <c r="GH253" s="48"/>
      <c r="GI253" s="53"/>
      <c r="GJ253" s="53"/>
      <c r="GK253" s="53"/>
      <c r="GL253" s="53"/>
      <c r="GM253" s="53"/>
      <c r="GN253" s="53"/>
      <c r="GO253" s="53"/>
      <c r="GP253" s="53"/>
      <c r="GQ253" s="53"/>
      <c r="GR253" s="53"/>
      <c r="GS253" s="53"/>
      <c r="GT253" s="53"/>
      <c r="GU253" s="53"/>
      <c r="GV253" s="53"/>
      <c r="GW253" s="53"/>
      <c r="GX253" s="53"/>
      <c r="GY253" s="53"/>
      <c r="GZ253" s="6"/>
      <c r="HA253" s="6"/>
      <c r="HB253" s="6"/>
    </row>
    <row r="254" spans="2:210" s="1" customFormat="1" x14ac:dyDescent="0.75">
      <c r="B254" s="33"/>
      <c r="C254" s="33"/>
      <c r="D254" s="261"/>
      <c r="E254" s="261"/>
      <c r="F254" s="261"/>
      <c r="G254" s="261"/>
      <c r="H254" s="261"/>
      <c r="I254" s="261"/>
      <c r="J254" s="261"/>
      <c r="K254" s="261"/>
      <c r="L254" s="261"/>
      <c r="M254" s="261"/>
      <c r="N254" s="261"/>
      <c r="O254" s="261"/>
      <c r="P254" s="261"/>
      <c r="Q254" s="261"/>
      <c r="R254" s="261"/>
      <c r="S254" s="261"/>
      <c r="T254" s="261"/>
      <c r="U254" s="235"/>
      <c r="V254" s="235"/>
      <c r="W254" s="235"/>
      <c r="X254" s="235"/>
      <c r="Y254" s="235"/>
      <c r="Z254" s="235"/>
      <c r="AA254" s="235"/>
      <c r="AB254" s="235"/>
      <c r="AC254" s="235"/>
      <c r="AD254" s="235"/>
      <c r="AE254" s="235"/>
      <c r="AF254" s="235"/>
      <c r="AG254" s="235"/>
      <c r="AH254" s="235"/>
      <c r="AI254" s="235"/>
      <c r="AJ254" s="235"/>
      <c r="AK254" s="235"/>
      <c r="AL254" s="235"/>
      <c r="AM254" s="235"/>
      <c r="AN254" s="235"/>
      <c r="AO254" s="235"/>
      <c r="AP254" s="235"/>
      <c r="AQ254" s="235"/>
      <c r="AR254" s="235"/>
      <c r="AS254" s="235"/>
      <c r="AT254" s="235"/>
      <c r="AU254" s="235"/>
      <c r="AV254" s="235"/>
      <c r="AW254" s="235"/>
      <c r="AX254" s="235"/>
      <c r="AY254" s="235"/>
      <c r="AZ254" s="235"/>
      <c r="BA254" s="235"/>
      <c r="BB254" s="235"/>
      <c r="BC254" s="235"/>
      <c r="BD254" s="235"/>
      <c r="BE254" s="235"/>
      <c r="BF254" s="235"/>
      <c r="BG254" s="235"/>
      <c r="BH254" s="235"/>
      <c r="BI254" s="235"/>
      <c r="BJ254" s="235"/>
      <c r="BK254" s="235"/>
      <c r="BL254" s="235"/>
      <c r="BM254" s="235"/>
      <c r="BN254" s="235"/>
      <c r="BO254" s="235"/>
      <c r="BP254" s="235"/>
      <c r="BQ254" s="235"/>
      <c r="BR254" s="235"/>
      <c r="BS254" s="235"/>
      <c r="BT254" s="235"/>
      <c r="BU254" s="235"/>
      <c r="BV254" s="235"/>
      <c r="BW254" s="235"/>
      <c r="BX254" s="235"/>
      <c r="BY254" s="235"/>
      <c r="BZ254" s="235"/>
      <c r="CA254" s="235"/>
      <c r="CB254" s="235"/>
      <c r="CC254" s="235"/>
      <c r="CD254" s="235"/>
      <c r="CE254" s="235"/>
      <c r="CF254" s="235"/>
      <c r="CG254" s="235"/>
      <c r="CH254" s="235"/>
      <c r="CI254" s="235"/>
      <c r="CJ254" s="235"/>
      <c r="CK254" s="235"/>
      <c r="CL254" s="235"/>
      <c r="CM254" s="235"/>
      <c r="CN254" s="235"/>
      <c r="CO254" s="235"/>
      <c r="CP254" s="235"/>
      <c r="CQ254" s="235"/>
      <c r="CR254" s="235"/>
      <c r="CS254" s="235"/>
      <c r="CT254" s="235"/>
      <c r="CU254" s="235"/>
      <c r="CV254" s="235"/>
      <c r="CW254" s="235"/>
      <c r="CX254" s="235"/>
      <c r="CY254" s="235"/>
      <c r="CZ254" s="235"/>
      <c r="DA254" s="235"/>
      <c r="DB254" s="235"/>
      <c r="DC254" s="235"/>
      <c r="DD254" s="235"/>
      <c r="DE254" s="235"/>
      <c r="DF254" s="235"/>
      <c r="DG254" s="235"/>
      <c r="DH254" s="235"/>
      <c r="DI254" s="235"/>
      <c r="DJ254" s="235"/>
      <c r="DK254" s="235"/>
      <c r="DL254" s="235"/>
      <c r="DM254" s="235"/>
      <c r="DN254" s="235"/>
      <c r="DO254" s="235"/>
      <c r="DP254" s="235"/>
      <c r="DQ254" s="235"/>
      <c r="DR254" s="235"/>
      <c r="DS254" s="235"/>
      <c r="DT254" s="235"/>
      <c r="DU254" s="235"/>
      <c r="DV254" s="235"/>
      <c r="DW254" s="235"/>
      <c r="DX254" s="235"/>
      <c r="DY254" s="235"/>
      <c r="DZ254" s="235"/>
      <c r="EA254" s="235"/>
      <c r="EB254" s="235"/>
      <c r="EC254" s="235"/>
      <c r="ED254" s="235"/>
      <c r="EE254" s="235"/>
      <c r="EF254" s="235"/>
      <c r="EG254" s="235"/>
      <c r="EH254" s="235"/>
      <c r="EI254" s="235"/>
      <c r="EJ254" s="235"/>
      <c r="EK254" s="235"/>
      <c r="EL254" s="235"/>
      <c r="EM254" s="235"/>
      <c r="EN254" s="235"/>
      <c r="EO254" s="235"/>
      <c r="EP254" s="235"/>
      <c r="EQ254" s="235"/>
      <c r="ER254" s="235"/>
      <c r="ES254" s="235"/>
      <c r="ET254" s="235"/>
      <c r="EU254" s="235"/>
      <c r="EV254" s="235"/>
      <c r="EW254" s="235"/>
      <c r="EX254" s="235"/>
      <c r="EY254" s="235"/>
      <c r="EZ254" s="235"/>
      <c r="FA254" s="235"/>
      <c r="FB254" s="235"/>
      <c r="FC254" s="235"/>
      <c r="FD254" s="235"/>
      <c r="FE254" s="116"/>
      <c r="FF254" s="116"/>
      <c r="FG254" s="47"/>
      <c r="FH254" s="47"/>
      <c r="FI254" s="47"/>
      <c r="FJ254" s="47"/>
      <c r="FK254" s="47"/>
      <c r="FL254" s="47"/>
      <c r="FM254" s="47"/>
      <c r="FN254" s="47"/>
      <c r="FO254" s="47"/>
      <c r="FP254" s="47"/>
      <c r="FQ254" s="47"/>
      <c r="FR254" s="47"/>
      <c r="FS254" s="47"/>
      <c r="FT254" s="47"/>
      <c r="FU254" s="47"/>
      <c r="FV254" s="47"/>
      <c r="FW254" s="47"/>
      <c r="FX254" s="47"/>
      <c r="FY254" s="47"/>
      <c r="FZ254" s="48"/>
      <c r="GA254" s="48"/>
      <c r="GB254" s="48"/>
      <c r="GC254" s="48"/>
      <c r="GD254" s="48"/>
      <c r="GE254" s="48"/>
      <c r="GF254" s="48"/>
      <c r="GG254" s="48"/>
      <c r="GH254" s="48"/>
      <c r="GI254" s="53"/>
      <c r="GJ254" s="53"/>
      <c r="GK254" s="53"/>
      <c r="GL254" s="53"/>
      <c r="GM254" s="53"/>
      <c r="GN254" s="53"/>
      <c r="GO254" s="53"/>
      <c r="GP254" s="53"/>
      <c r="GQ254" s="53"/>
      <c r="GR254" s="53"/>
      <c r="GS254" s="53"/>
      <c r="GT254" s="53"/>
      <c r="GU254" s="53"/>
      <c r="GV254" s="53"/>
      <c r="GW254" s="53"/>
      <c r="GX254" s="53"/>
      <c r="GY254" s="53"/>
      <c r="GZ254" s="6"/>
      <c r="HA254" s="6"/>
      <c r="HB254" s="6"/>
    </row>
    <row r="255" spans="2:210" s="1" customFormat="1" x14ac:dyDescent="0.75">
      <c r="B255" s="33"/>
      <c r="C255" s="33"/>
      <c r="D255" s="261"/>
      <c r="E255" s="261"/>
      <c r="F255" s="261"/>
      <c r="G255" s="261"/>
      <c r="H255" s="261"/>
      <c r="I255" s="261"/>
      <c r="J255" s="261"/>
      <c r="K255" s="261"/>
      <c r="L255" s="261"/>
      <c r="M255" s="261"/>
      <c r="N255" s="261"/>
      <c r="O255" s="261"/>
      <c r="P255" s="261"/>
      <c r="Q255" s="261"/>
      <c r="R255" s="261"/>
      <c r="S255" s="261"/>
      <c r="T255" s="261"/>
      <c r="U255" s="235"/>
      <c r="V255" s="235"/>
      <c r="W255" s="235"/>
      <c r="X255" s="235"/>
      <c r="Y255" s="235"/>
      <c r="Z255" s="235"/>
      <c r="AA255" s="235"/>
      <c r="AB255" s="235"/>
      <c r="AC255" s="235"/>
      <c r="AD255" s="235"/>
      <c r="AE255" s="235"/>
      <c r="AF255" s="235"/>
      <c r="AG255" s="235"/>
      <c r="AH255" s="235"/>
      <c r="AI255" s="235"/>
      <c r="AJ255" s="235"/>
      <c r="AK255" s="235"/>
      <c r="AL255" s="235"/>
      <c r="AM255" s="235"/>
      <c r="AN255" s="235"/>
      <c r="AO255" s="235"/>
      <c r="AP255" s="235"/>
      <c r="AQ255" s="235"/>
      <c r="AR255" s="235"/>
      <c r="AS255" s="235"/>
      <c r="AT255" s="235"/>
      <c r="AU255" s="235"/>
      <c r="AV255" s="235"/>
      <c r="AW255" s="235"/>
      <c r="AX255" s="235"/>
      <c r="AY255" s="235"/>
      <c r="AZ255" s="235"/>
      <c r="BA255" s="235"/>
      <c r="BB255" s="235"/>
      <c r="BC255" s="235"/>
      <c r="BD255" s="235"/>
      <c r="BE255" s="235"/>
      <c r="BF255" s="235"/>
      <c r="BG255" s="235"/>
      <c r="BH255" s="235"/>
      <c r="BI255" s="235"/>
      <c r="BJ255" s="235"/>
      <c r="BK255" s="235"/>
      <c r="BL255" s="235"/>
      <c r="BM255" s="235"/>
      <c r="BN255" s="235"/>
      <c r="BO255" s="235"/>
      <c r="BP255" s="235"/>
      <c r="BQ255" s="235"/>
      <c r="BR255" s="235"/>
      <c r="BS255" s="235"/>
      <c r="BT255" s="235"/>
      <c r="BU255" s="235"/>
      <c r="BV255" s="235"/>
      <c r="BW255" s="235"/>
      <c r="BX255" s="235"/>
      <c r="BY255" s="235"/>
      <c r="BZ255" s="235"/>
      <c r="CA255" s="235"/>
      <c r="CB255" s="235"/>
      <c r="CC255" s="235"/>
      <c r="CD255" s="235"/>
      <c r="CE255" s="235"/>
      <c r="CF255" s="235"/>
      <c r="CG255" s="235"/>
      <c r="CH255" s="235"/>
      <c r="CI255" s="235"/>
      <c r="CJ255" s="235"/>
      <c r="CK255" s="235"/>
      <c r="CL255" s="235"/>
      <c r="CM255" s="235"/>
      <c r="CN255" s="235"/>
      <c r="CO255" s="235"/>
      <c r="CP255" s="235"/>
      <c r="CQ255" s="235"/>
      <c r="CR255" s="235"/>
      <c r="CS255" s="235"/>
      <c r="CT255" s="235"/>
      <c r="CU255" s="235"/>
      <c r="CV255" s="235"/>
      <c r="CW255" s="235"/>
      <c r="CX255" s="235"/>
      <c r="CY255" s="235"/>
      <c r="CZ255" s="235"/>
      <c r="DA255" s="235"/>
      <c r="DB255" s="235"/>
      <c r="DC255" s="235"/>
      <c r="DD255" s="235"/>
      <c r="DE255" s="235"/>
      <c r="DF255" s="235"/>
      <c r="DG255" s="235"/>
      <c r="DH255" s="235"/>
      <c r="DI255" s="235"/>
      <c r="DJ255" s="235"/>
      <c r="DK255" s="235"/>
      <c r="DL255" s="235"/>
      <c r="DM255" s="235"/>
      <c r="DN255" s="235"/>
      <c r="DO255" s="235"/>
      <c r="DP255" s="235"/>
      <c r="DQ255" s="235"/>
      <c r="DR255" s="235"/>
      <c r="DS255" s="235"/>
      <c r="DT255" s="235"/>
      <c r="DU255" s="235"/>
      <c r="DV255" s="235"/>
      <c r="DW255" s="235"/>
      <c r="DX255" s="235"/>
      <c r="DY255" s="235"/>
      <c r="DZ255" s="235"/>
      <c r="EA255" s="235"/>
      <c r="EB255" s="235"/>
      <c r="EC255" s="235"/>
      <c r="ED255" s="235"/>
      <c r="EE255" s="235"/>
      <c r="EF255" s="235"/>
      <c r="EG255" s="235"/>
      <c r="EH255" s="235"/>
      <c r="EI255" s="235"/>
      <c r="EJ255" s="235"/>
      <c r="EK255" s="235"/>
      <c r="EL255" s="235"/>
      <c r="EM255" s="235"/>
      <c r="EN255" s="235"/>
      <c r="EO255" s="235"/>
      <c r="EP255" s="235"/>
      <c r="EQ255" s="235"/>
      <c r="ER255" s="235"/>
      <c r="ES255" s="235"/>
      <c r="ET255" s="235"/>
      <c r="EU255" s="235"/>
      <c r="EV255" s="235"/>
      <c r="EW255" s="235"/>
      <c r="EX255" s="235"/>
      <c r="EY255" s="235"/>
      <c r="EZ255" s="235"/>
      <c r="FA255" s="235"/>
      <c r="FB255" s="235"/>
      <c r="FC255" s="235"/>
      <c r="FD255" s="235"/>
      <c r="FE255" s="116"/>
      <c r="FF255" s="116"/>
      <c r="FG255" s="47"/>
      <c r="FH255" s="47"/>
      <c r="FI255" s="47"/>
      <c r="FJ255" s="47"/>
      <c r="FK255" s="47"/>
      <c r="FL255" s="47"/>
      <c r="FM255" s="47"/>
      <c r="FN255" s="47"/>
      <c r="FO255" s="47"/>
      <c r="FP255" s="47"/>
      <c r="FQ255" s="47"/>
      <c r="FR255" s="47"/>
      <c r="FS255" s="47"/>
      <c r="FT255" s="47"/>
      <c r="FU255" s="47"/>
      <c r="FV255" s="47"/>
      <c r="FW255" s="47"/>
      <c r="FX255" s="47"/>
      <c r="FY255" s="47"/>
      <c r="FZ255" s="48"/>
      <c r="GA255" s="48"/>
      <c r="GB255" s="48"/>
      <c r="GC255" s="48"/>
      <c r="GD255" s="48"/>
      <c r="GE255" s="48"/>
      <c r="GF255" s="48"/>
      <c r="GG255" s="48"/>
      <c r="GH255" s="48"/>
      <c r="GI255" s="53"/>
      <c r="GJ255" s="53"/>
      <c r="GK255" s="53"/>
      <c r="GL255" s="53"/>
      <c r="GM255" s="53"/>
      <c r="GN255" s="53"/>
      <c r="GO255" s="53"/>
      <c r="GP255" s="53"/>
      <c r="GQ255" s="53"/>
      <c r="GR255" s="53"/>
      <c r="GS255" s="53"/>
      <c r="GT255" s="53"/>
      <c r="GU255" s="53"/>
      <c r="GV255" s="53"/>
      <c r="GW255" s="53"/>
      <c r="GX255" s="53"/>
      <c r="GY255" s="53"/>
      <c r="GZ255" s="6"/>
      <c r="HA255" s="6"/>
      <c r="HB255" s="6"/>
    </row>
    <row r="256" spans="2:210" s="1" customFormat="1" x14ac:dyDescent="0.75">
      <c r="B256" s="33"/>
      <c r="C256" s="33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61"/>
      <c r="O256" s="261"/>
      <c r="P256" s="261"/>
      <c r="Q256" s="261"/>
      <c r="R256" s="261"/>
      <c r="S256" s="261"/>
      <c r="T256" s="261"/>
      <c r="U256" s="235"/>
      <c r="V256" s="235"/>
      <c r="W256" s="235"/>
      <c r="X256" s="235"/>
      <c r="Y256" s="235"/>
      <c r="Z256" s="235"/>
      <c r="AA256" s="235"/>
      <c r="AB256" s="235"/>
      <c r="AC256" s="235"/>
      <c r="AD256" s="235"/>
      <c r="AE256" s="235"/>
      <c r="AF256" s="235"/>
      <c r="AG256" s="235"/>
      <c r="AH256" s="235"/>
      <c r="AI256" s="235"/>
      <c r="AJ256" s="235"/>
      <c r="AK256" s="235"/>
      <c r="AL256" s="235"/>
      <c r="AM256" s="235"/>
      <c r="AN256" s="235"/>
      <c r="AO256" s="235"/>
      <c r="AP256" s="235"/>
      <c r="AQ256" s="235"/>
      <c r="AR256" s="235"/>
      <c r="AS256" s="235"/>
      <c r="AT256" s="235"/>
      <c r="AU256" s="235"/>
      <c r="AV256" s="235"/>
      <c r="AW256" s="235"/>
      <c r="AX256" s="235"/>
      <c r="AY256" s="235"/>
      <c r="AZ256" s="235"/>
      <c r="BA256" s="235"/>
      <c r="BB256" s="235"/>
      <c r="BC256" s="235"/>
      <c r="BD256" s="235"/>
      <c r="BE256" s="235"/>
      <c r="BF256" s="235"/>
      <c r="BG256" s="235"/>
      <c r="BH256" s="235"/>
      <c r="BI256" s="235"/>
      <c r="BJ256" s="235"/>
      <c r="BK256" s="235"/>
      <c r="BL256" s="235"/>
      <c r="BM256" s="235"/>
      <c r="BN256" s="235"/>
      <c r="BO256" s="235"/>
      <c r="BP256" s="235"/>
      <c r="BQ256" s="235"/>
      <c r="BR256" s="235"/>
      <c r="BS256" s="235"/>
      <c r="BT256" s="235"/>
      <c r="BU256" s="235"/>
      <c r="BV256" s="235"/>
      <c r="BW256" s="235"/>
      <c r="BX256" s="235"/>
      <c r="BY256" s="235"/>
      <c r="BZ256" s="235"/>
      <c r="CA256" s="235"/>
      <c r="CB256" s="235"/>
      <c r="CC256" s="235"/>
      <c r="CD256" s="235"/>
      <c r="CE256" s="235"/>
      <c r="CF256" s="235"/>
      <c r="CG256" s="235"/>
      <c r="CH256" s="235"/>
      <c r="CI256" s="235"/>
      <c r="CJ256" s="235"/>
      <c r="CK256" s="235"/>
      <c r="CL256" s="235"/>
      <c r="CM256" s="235"/>
      <c r="CN256" s="235"/>
      <c r="CO256" s="235"/>
      <c r="CP256" s="235"/>
      <c r="CQ256" s="235"/>
      <c r="CR256" s="235"/>
      <c r="CS256" s="235"/>
      <c r="CT256" s="235"/>
      <c r="CU256" s="235"/>
      <c r="CV256" s="235"/>
      <c r="CW256" s="235"/>
      <c r="CX256" s="235"/>
      <c r="CY256" s="235"/>
      <c r="CZ256" s="235"/>
      <c r="DA256" s="235"/>
      <c r="DB256" s="235"/>
      <c r="DC256" s="235"/>
      <c r="DD256" s="235"/>
      <c r="DE256" s="235"/>
      <c r="DF256" s="235"/>
      <c r="DG256" s="235"/>
      <c r="DH256" s="235"/>
      <c r="DI256" s="235"/>
      <c r="DJ256" s="235"/>
      <c r="DK256" s="235"/>
      <c r="DL256" s="235"/>
      <c r="DM256" s="235"/>
      <c r="DN256" s="235"/>
      <c r="DO256" s="235"/>
      <c r="DP256" s="235"/>
      <c r="DQ256" s="235"/>
      <c r="DR256" s="235"/>
      <c r="DS256" s="235"/>
      <c r="DT256" s="235"/>
      <c r="DU256" s="235"/>
      <c r="DV256" s="235"/>
      <c r="DW256" s="235"/>
      <c r="DX256" s="235"/>
      <c r="DY256" s="235"/>
      <c r="DZ256" s="235"/>
      <c r="EA256" s="235"/>
      <c r="EB256" s="235"/>
      <c r="EC256" s="235"/>
      <c r="ED256" s="235"/>
      <c r="EE256" s="235"/>
      <c r="EF256" s="235"/>
      <c r="EG256" s="235"/>
      <c r="EH256" s="235"/>
      <c r="EI256" s="235"/>
      <c r="EJ256" s="235"/>
      <c r="EK256" s="235"/>
      <c r="EL256" s="235"/>
      <c r="EM256" s="235"/>
      <c r="EN256" s="235"/>
      <c r="EO256" s="235"/>
      <c r="EP256" s="235"/>
      <c r="EQ256" s="235"/>
      <c r="ER256" s="235"/>
      <c r="ES256" s="235"/>
      <c r="ET256" s="235"/>
      <c r="EU256" s="235"/>
      <c r="EV256" s="235"/>
      <c r="EW256" s="235"/>
      <c r="EX256" s="235"/>
      <c r="EY256" s="235"/>
      <c r="EZ256" s="235"/>
      <c r="FA256" s="235"/>
      <c r="FB256" s="235"/>
      <c r="FC256" s="235"/>
      <c r="FD256" s="235"/>
      <c r="FE256" s="116"/>
      <c r="FF256" s="116"/>
      <c r="FG256" s="47"/>
      <c r="FH256" s="47"/>
      <c r="FI256" s="47"/>
      <c r="FJ256" s="47"/>
      <c r="FK256" s="47"/>
      <c r="FL256" s="47"/>
      <c r="FM256" s="47"/>
      <c r="FN256" s="47"/>
      <c r="FO256" s="47"/>
      <c r="FP256" s="47"/>
      <c r="FQ256" s="47"/>
      <c r="FR256" s="47"/>
      <c r="FS256" s="47"/>
      <c r="FT256" s="47"/>
      <c r="FU256" s="47"/>
      <c r="FV256" s="47"/>
      <c r="FW256" s="47"/>
      <c r="FX256" s="47"/>
      <c r="FY256" s="47"/>
      <c r="FZ256" s="48"/>
      <c r="GA256" s="48"/>
      <c r="GB256" s="48"/>
      <c r="GC256" s="48"/>
      <c r="GD256" s="48"/>
      <c r="GE256" s="48"/>
      <c r="GF256" s="48"/>
      <c r="GG256" s="48"/>
      <c r="GH256" s="48"/>
      <c r="GI256" s="53"/>
      <c r="GJ256" s="53"/>
      <c r="GK256" s="53"/>
      <c r="GL256" s="53"/>
      <c r="GM256" s="53"/>
      <c r="GN256" s="53"/>
      <c r="GO256" s="53"/>
      <c r="GP256" s="53"/>
      <c r="GQ256" s="53"/>
      <c r="GR256" s="53"/>
      <c r="GS256" s="53"/>
      <c r="GT256" s="53"/>
      <c r="GU256" s="53"/>
      <c r="GV256" s="53"/>
      <c r="GW256" s="53"/>
      <c r="GX256" s="53"/>
      <c r="GY256" s="53"/>
      <c r="GZ256" s="6"/>
      <c r="HA256" s="6"/>
      <c r="HB256" s="6"/>
    </row>
    <row r="257" spans="2:210" s="1" customFormat="1" x14ac:dyDescent="0.75">
      <c r="B257" s="33"/>
      <c r="C257" s="33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61"/>
      <c r="O257" s="261"/>
      <c r="P257" s="261"/>
      <c r="Q257" s="261"/>
      <c r="R257" s="261"/>
      <c r="S257" s="261"/>
      <c r="T257" s="261"/>
      <c r="U257" s="235"/>
      <c r="V257" s="235"/>
      <c r="W257" s="235"/>
      <c r="X257" s="235"/>
      <c r="Y257" s="235"/>
      <c r="Z257" s="235"/>
      <c r="AA257" s="235"/>
      <c r="AB257" s="235"/>
      <c r="AC257" s="235"/>
      <c r="AD257" s="235"/>
      <c r="AE257" s="235"/>
      <c r="AF257" s="235"/>
      <c r="AG257" s="235"/>
      <c r="AH257" s="235"/>
      <c r="AI257" s="235"/>
      <c r="AJ257" s="235"/>
      <c r="AK257" s="235"/>
      <c r="AL257" s="235"/>
      <c r="AM257" s="235"/>
      <c r="AN257" s="235"/>
      <c r="AO257" s="235"/>
      <c r="AP257" s="235"/>
      <c r="AQ257" s="235"/>
      <c r="AR257" s="235"/>
      <c r="AS257" s="235"/>
      <c r="AT257" s="235"/>
      <c r="AU257" s="235"/>
      <c r="AV257" s="235"/>
      <c r="AW257" s="235"/>
      <c r="AX257" s="235"/>
      <c r="AY257" s="235"/>
      <c r="AZ257" s="235"/>
      <c r="BA257" s="235"/>
      <c r="BB257" s="235"/>
      <c r="BC257" s="235"/>
      <c r="BD257" s="235"/>
      <c r="BE257" s="235"/>
      <c r="BF257" s="235"/>
      <c r="BG257" s="235"/>
      <c r="BH257" s="235"/>
      <c r="BI257" s="235"/>
      <c r="BJ257" s="235"/>
      <c r="BK257" s="235"/>
      <c r="BL257" s="235"/>
      <c r="BM257" s="235"/>
      <c r="BN257" s="235"/>
      <c r="BO257" s="235"/>
      <c r="BP257" s="235"/>
      <c r="BQ257" s="235"/>
      <c r="BR257" s="235"/>
      <c r="BS257" s="235"/>
      <c r="BT257" s="235"/>
      <c r="BU257" s="235"/>
      <c r="BV257" s="235"/>
      <c r="BW257" s="235"/>
      <c r="BX257" s="235"/>
      <c r="BY257" s="235"/>
      <c r="BZ257" s="235"/>
      <c r="CA257" s="235"/>
      <c r="CB257" s="235"/>
      <c r="CC257" s="235"/>
      <c r="CD257" s="235"/>
      <c r="CE257" s="235"/>
      <c r="CF257" s="235"/>
      <c r="CG257" s="235"/>
      <c r="CH257" s="235"/>
      <c r="CI257" s="235"/>
      <c r="CJ257" s="235"/>
      <c r="CK257" s="235"/>
      <c r="CL257" s="235"/>
      <c r="CM257" s="235"/>
      <c r="CN257" s="235"/>
      <c r="CO257" s="235"/>
      <c r="CP257" s="235"/>
      <c r="CQ257" s="235"/>
      <c r="CR257" s="235"/>
      <c r="CS257" s="235"/>
      <c r="CT257" s="235"/>
      <c r="CU257" s="235"/>
      <c r="CV257" s="235"/>
      <c r="CW257" s="235"/>
      <c r="CX257" s="235"/>
      <c r="CY257" s="235"/>
      <c r="CZ257" s="235"/>
      <c r="DA257" s="235"/>
      <c r="DB257" s="235"/>
      <c r="DC257" s="235"/>
      <c r="DD257" s="235"/>
      <c r="DE257" s="235"/>
      <c r="DF257" s="235"/>
      <c r="DG257" s="235"/>
      <c r="DH257" s="235"/>
      <c r="DI257" s="235"/>
      <c r="DJ257" s="235"/>
      <c r="DK257" s="235"/>
      <c r="DL257" s="235"/>
      <c r="DM257" s="235"/>
      <c r="DN257" s="235"/>
      <c r="DO257" s="235"/>
      <c r="DP257" s="235"/>
      <c r="DQ257" s="235"/>
      <c r="DR257" s="235"/>
      <c r="DS257" s="235"/>
      <c r="DT257" s="235"/>
      <c r="DU257" s="235"/>
      <c r="DV257" s="235"/>
      <c r="DW257" s="235"/>
      <c r="DX257" s="235"/>
      <c r="DY257" s="235"/>
      <c r="DZ257" s="235"/>
      <c r="EA257" s="235"/>
      <c r="EB257" s="235"/>
      <c r="EC257" s="235"/>
      <c r="ED257" s="235"/>
      <c r="EE257" s="235"/>
      <c r="EF257" s="235"/>
      <c r="EG257" s="235"/>
      <c r="EH257" s="235"/>
      <c r="EI257" s="235"/>
      <c r="EJ257" s="235"/>
      <c r="EK257" s="235"/>
      <c r="EL257" s="235"/>
      <c r="EM257" s="235"/>
      <c r="EN257" s="235"/>
      <c r="EO257" s="235"/>
      <c r="EP257" s="235"/>
      <c r="EQ257" s="235"/>
      <c r="ER257" s="235"/>
      <c r="ES257" s="235"/>
      <c r="ET257" s="235"/>
      <c r="EU257" s="235"/>
      <c r="EV257" s="235"/>
      <c r="EW257" s="235"/>
      <c r="EX257" s="235"/>
      <c r="EY257" s="235"/>
      <c r="EZ257" s="235"/>
      <c r="FA257" s="235"/>
      <c r="FB257" s="235"/>
      <c r="FC257" s="235"/>
      <c r="FD257" s="235"/>
      <c r="FE257" s="116"/>
      <c r="FF257" s="116"/>
      <c r="FG257" s="47"/>
      <c r="FH257" s="47"/>
      <c r="FI257" s="47"/>
      <c r="FJ257" s="47"/>
      <c r="FK257" s="47"/>
      <c r="FL257" s="47"/>
      <c r="FM257" s="47"/>
      <c r="FN257" s="47"/>
      <c r="FO257" s="47"/>
      <c r="FP257" s="47"/>
      <c r="FQ257" s="47"/>
      <c r="FR257" s="47"/>
      <c r="FS257" s="47"/>
      <c r="FT257" s="47"/>
      <c r="FU257" s="47"/>
      <c r="FV257" s="47"/>
      <c r="FW257" s="47"/>
      <c r="FX257" s="47"/>
      <c r="FY257" s="47"/>
      <c r="FZ257" s="48"/>
      <c r="GA257" s="48"/>
      <c r="GB257" s="48"/>
      <c r="GC257" s="48"/>
      <c r="GD257" s="48"/>
      <c r="GE257" s="48"/>
      <c r="GF257" s="48"/>
      <c r="GG257" s="48"/>
      <c r="GH257" s="48"/>
      <c r="GI257" s="53"/>
      <c r="GJ257" s="53"/>
      <c r="GK257" s="53"/>
      <c r="GL257" s="53"/>
      <c r="GM257" s="53"/>
      <c r="GN257" s="53"/>
      <c r="GO257" s="53"/>
      <c r="GP257" s="53"/>
      <c r="GQ257" s="53"/>
      <c r="GR257" s="53"/>
      <c r="GS257" s="53"/>
      <c r="GT257" s="53"/>
      <c r="GU257" s="53"/>
      <c r="GV257" s="53"/>
      <c r="GW257" s="53"/>
      <c r="GX257" s="53"/>
      <c r="GY257" s="53"/>
      <c r="GZ257" s="6"/>
      <c r="HA257" s="6"/>
      <c r="HB257" s="6"/>
    </row>
    <row r="258" spans="2:210" s="1" customFormat="1" x14ac:dyDescent="0.75">
      <c r="B258" s="33"/>
      <c r="C258" s="33"/>
      <c r="D258" s="261"/>
      <c r="E258" s="261"/>
      <c r="F258" s="261"/>
      <c r="G258" s="261"/>
      <c r="H258" s="261"/>
      <c r="I258" s="261"/>
      <c r="J258" s="261"/>
      <c r="K258" s="261"/>
      <c r="L258" s="261"/>
      <c r="M258" s="261"/>
      <c r="N258" s="261"/>
      <c r="O258" s="261"/>
      <c r="P258" s="261"/>
      <c r="Q258" s="261"/>
      <c r="R258" s="261"/>
      <c r="S258" s="261"/>
      <c r="T258" s="261"/>
      <c r="U258" s="235"/>
      <c r="V258" s="235"/>
      <c r="W258" s="235"/>
      <c r="X258" s="235"/>
      <c r="Y258" s="235"/>
      <c r="Z258" s="235"/>
      <c r="AA258" s="235"/>
      <c r="AB258" s="235"/>
      <c r="AC258" s="235"/>
      <c r="AD258" s="235"/>
      <c r="AE258" s="235"/>
      <c r="AF258" s="235"/>
      <c r="AG258" s="235"/>
      <c r="AH258" s="235"/>
      <c r="AI258" s="235"/>
      <c r="AJ258" s="235"/>
      <c r="AK258" s="235"/>
      <c r="AL258" s="235"/>
      <c r="AM258" s="235"/>
      <c r="AN258" s="235"/>
      <c r="AO258" s="235"/>
      <c r="AP258" s="235"/>
      <c r="AQ258" s="235"/>
      <c r="AR258" s="235"/>
      <c r="AS258" s="235"/>
      <c r="AT258" s="235"/>
      <c r="AU258" s="235"/>
      <c r="AV258" s="235"/>
      <c r="AW258" s="235"/>
      <c r="AX258" s="235"/>
      <c r="AY258" s="235"/>
      <c r="AZ258" s="235"/>
      <c r="BA258" s="235"/>
      <c r="BB258" s="235"/>
      <c r="BC258" s="235"/>
      <c r="BD258" s="235"/>
      <c r="BE258" s="235"/>
      <c r="BF258" s="235"/>
      <c r="BG258" s="235"/>
      <c r="BH258" s="235"/>
      <c r="BI258" s="235"/>
      <c r="BJ258" s="235"/>
      <c r="BK258" s="235"/>
      <c r="BL258" s="235"/>
      <c r="BM258" s="235"/>
      <c r="BN258" s="235"/>
      <c r="BO258" s="235"/>
      <c r="BP258" s="235"/>
      <c r="BQ258" s="235"/>
      <c r="BR258" s="235"/>
      <c r="BS258" s="235"/>
      <c r="BT258" s="235"/>
      <c r="BU258" s="235"/>
      <c r="BV258" s="235"/>
      <c r="BW258" s="235"/>
      <c r="BX258" s="235"/>
      <c r="BY258" s="235"/>
      <c r="BZ258" s="235"/>
      <c r="CA258" s="235"/>
      <c r="CB258" s="235"/>
      <c r="CC258" s="235"/>
      <c r="CD258" s="235"/>
      <c r="CE258" s="235"/>
      <c r="CF258" s="235"/>
      <c r="CG258" s="235"/>
      <c r="CH258" s="235"/>
      <c r="CI258" s="235"/>
      <c r="CJ258" s="235"/>
      <c r="CK258" s="235"/>
      <c r="CL258" s="235"/>
      <c r="CM258" s="235"/>
      <c r="CN258" s="235"/>
      <c r="CO258" s="235"/>
      <c r="CP258" s="235"/>
      <c r="CQ258" s="235"/>
      <c r="CR258" s="235"/>
      <c r="CS258" s="235"/>
      <c r="CT258" s="235"/>
      <c r="CU258" s="235"/>
      <c r="CV258" s="235"/>
      <c r="CW258" s="235"/>
      <c r="CX258" s="235"/>
      <c r="CY258" s="235"/>
      <c r="CZ258" s="235"/>
      <c r="DA258" s="235"/>
      <c r="DB258" s="235"/>
      <c r="DC258" s="235"/>
      <c r="DD258" s="235"/>
      <c r="DE258" s="235"/>
      <c r="DF258" s="235"/>
      <c r="DG258" s="235"/>
      <c r="DH258" s="235"/>
      <c r="DI258" s="235"/>
      <c r="DJ258" s="235"/>
      <c r="DK258" s="235"/>
      <c r="DL258" s="235"/>
      <c r="DM258" s="235"/>
      <c r="DN258" s="235"/>
      <c r="DO258" s="235"/>
      <c r="DP258" s="235"/>
      <c r="DQ258" s="235"/>
      <c r="DR258" s="235"/>
      <c r="DS258" s="235"/>
      <c r="DT258" s="235"/>
      <c r="DU258" s="235"/>
      <c r="DV258" s="235"/>
      <c r="DW258" s="235"/>
      <c r="DX258" s="235"/>
      <c r="DY258" s="235"/>
      <c r="DZ258" s="235"/>
      <c r="EA258" s="235"/>
      <c r="EB258" s="235"/>
      <c r="EC258" s="235"/>
      <c r="ED258" s="235"/>
      <c r="EE258" s="235"/>
      <c r="EF258" s="235"/>
      <c r="EG258" s="235"/>
      <c r="EH258" s="235"/>
      <c r="EI258" s="235"/>
      <c r="EJ258" s="235"/>
      <c r="EK258" s="235"/>
      <c r="EL258" s="235"/>
      <c r="EM258" s="235"/>
      <c r="EN258" s="235"/>
      <c r="EO258" s="235"/>
      <c r="EP258" s="235"/>
      <c r="EQ258" s="235"/>
      <c r="ER258" s="235"/>
      <c r="ES258" s="235"/>
      <c r="ET258" s="235"/>
      <c r="EU258" s="235"/>
      <c r="EV258" s="235"/>
      <c r="EW258" s="235"/>
      <c r="EX258" s="235"/>
      <c r="EY258" s="235"/>
      <c r="EZ258" s="235"/>
      <c r="FA258" s="235"/>
      <c r="FB258" s="235"/>
      <c r="FC258" s="235"/>
      <c r="FD258" s="235"/>
      <c r="FE258" s="116"/>
      <c r="FF258" s="116"/>
      <c r="FG258" s="47"/>
      <c r="FH258" s="47"/>
      <c r="FI258" s="47"/>
      <c r="FJ258" s="47"/>
      <c r="FK258" s="47"/>
      <c r="FL258" s="47"/>
      <c r="FM258" s="47"/>
      <c r="FN258" s="47"/>
      <c r="FO258" s="47"/>
      <c r="FP258" s="47"/>
      <c r="FQ258" s="47"/>
      <c r="FR258" s="47"/>
      <c r="FS258" s="47"/>
      <c r="FT258" s="47"/>
      <c r="FU258" s="47"/>
      <c r="FV258" s="47"/>
      <c r="FW258" s="47"/>
      <c r="FX258" s="47"/>
      <c r="FY258" s="47"/>
      <c r="FZ258" s="48"/>
      <c r="GA258" s="48"/>
      <c r="GB258" s="48"/>
      <c r="GC258" s="48"/>
      <c r="GD258" s="48"/>
      <c r="GE258" s="48"/>
      <c r="GF258" s="48"/>
      <c r="GG258" s="48"/>
      <c r="GH258" s="48"/>
      <c r="GI258" s="53"/>
      <c r="GJ258" s="53"/>
      <c r="GK258" s="53"/>
      <c r="GL258" s="53"/>
      <c r="GM258" s="53"/>
      <c r="GN258" s="53"/>
      <c r="GO258" s="53"/>
      <c r="GP258" s="53"/>
      <c r="GQ258" s="53"/>
      <c r="GR258" s="53"/>
      <c r="GS258" s="53"/>
      <c r="GT258" s="53"/>
      <c r="GU258" s="53"/>
      <c r="GV258" s="53"/>
      <c r="GW258" s="53"/>
      <c r="GX258" s="53"/>
      <c r="GY258" s="53"/>
      <c r="GZ258" s="6"/>
      <c r="HA258" s="6"/>
      <c r="HB258" s="6"/>
    </row>
    <row r="259" spans="2:210" s="1" customFormat="1" x14ac:dyDescent="0.75">
      <c r="B259" s="33"/>
      <c r="C259" s="33"/>
      <c r="D259" s="261"/>
      <c r="E259" s="261"/>
      <c r="F259" s="261"/>
      <c r="G259" s="261"/>
      <c r="H259" s="261"/>
      <c r="I259" s="261"/>
      <c r="J259" s="261"/>
      <c r="K259" s="261"/>
      <c r="L259" s="261"/>
      <c r="M259" s="261"/>
      <c r="N259" s="261"/>
      <c r="O259" s="261"/>
      <c r="P259" s="261"/>
      <c r="Q259" s="261"/>
      <c r="R259" s="261"/>
      <c r="S259" s="261"/>
      <c r="T259" s="261"/>
      <c r="U259" s="235"/>
      <c r="V259" s="235"/>
      <c r="W259" s="235"/>
      <c r="X259" s="235"/>
      <c r="Y259" s="235"/>
      <c r="Z259" s="235"/>
      <c r="AA259" s="235"/>
      <c r="AB259" s="235"/>
      <c r="AC259" s="235"/>
      <c r="AD259" s="235"/>
      <c r="AE259" s="235"/>
      <c r="AF259" s="235"/>
      <c r="AG259" s="235"/>
      <c r="AH259" s="235"/>
      <c r="AI259" s="235"/>
      <c r="AJ259" s="235"/>
      <c r="AK259" s="235"/>
      <c r="AL259" s="235"/>
      <c r="AM259" s="235"/>
      <c r="AN259" s="235"/>
      <c r="AO259" s="235"/>
      <c r="AP259" s="235"/>
      <c r="AQ259" s="235"/>
      <c r="AR259" s="235"/>
      <c r="AS259" s="235"/>
      <c r="AT259" s="235"/>
      <c r="AU259" s="235"/>
      <c r="AV259" s="235"/>
      <c r="AW259" s="235"/>
      <c r="AX259" s="235"/>
      <c r="AY259" s="235"/>
      <c r="AZ259" s="235"/>
      <c r="BA259" s="235"/>
      <c r="BB259" s="235"/>
      <c r="BC259" s="235"/>
      <c r="BD259" s="235"/>
      <c r="BE259" s="235"/>
      <c r="BF259" s="235"/>
      <c r="BG259" s="235"/>
      <c r="BH259" s="235"/>
      <c r="BI259" s="235"/>
      <c r="BJ259" s="235"/>
      <c r="BK259" s="235"/>
      <c r="BL259" s="235"/>
      <c r="BM259" s="235"/>
      <c r="BN259" s="235"/>
      <c r="BO259" s="235"/>
      <c r="BP259" s="235"/>
      <c r="BQ259" s="235"/>
      <c r="BR259" s="235"/>
      <c r="BS259" s="235"/>
      <c r="BT259" s="235"/>
      <c r="BU259" s="235"/>
      <c r="BV259" s="235"/>
      <c r="BW259" s="235"/>
      <c r="BX259" s="235"/>
      <c r="BY259" s="235"/>
      <c r="BZ259" s="235"/>
      <c r="CA259" s="235"/>
      <c r="CB259" s="235"/>
      <c r="CC259" s="235"/>
      <c r="CD259" s="235"/>
      <c r="CE259" s="235"/>
      <c r="CF259" s="235"/>
      <c r="CG259" s="235"/>
      <c r="CH259" s="235"/>
      <c r="CI259" s="235"/>
      <c r="CJ259" s="235"/>
      <c r="CK259" s="235"/>
      <c r="CL259" s="235"/>
      <c r="CM259" s="235"/>
      <c r="CN259" s="235"/>
      <c r="CO259" s="235"/>
      <c r="CP259" s="235"/>
      <c r="CQ259" s="235"/>
      <c r="CR259" s="235"/>
      <c r="CS259" s="235"/>
      <c r="CT259" s="235"/>
      <c r="CU259" s="235"/>
      <c r="CV259" s="235"/>
      <c r="CW259" s="235"/>
      <c r="CX259" s="235"/>
      <c r="CY259" s="235"/>
      <c r="CZ259" s="235"/>
      <c r="DA259" s="235"/>
      <c r="DB259" s="235"/>
      <c r="DC259" s="235"/>
      <c r="DD259" s="235"/>
      <c r="DE259" s="235"/>
      <c r="DF259" s="235"/>
      <c r="DG259" s="235"/>
      <c r="DH259" s="235"/>
      <c r="DI259" s="235"/>
      <c r="DJ259" s="235"/>
      <c r="DK259" s="235"/>
      <c r="DL259" s="235"/>
      <c r="DM259" s="235"/>
      <c r="DN259" s="235"/>
      <c r="DO259" s="235"/>
      <c r="DP259" s="235"/>
      <c r="DQ259" s="235"/>
      <c r="DR259" s="235"/>
      <c r="DS259" s="235"/>
      <c r="DT259" s="235"/>
      <c r="DU259" s="235"/>
      <c r="DV259" s="235"/>
      <c r="DW259" s="235"/>
      <c r="DX259" s="235"/>
      <c r="DY259" s="235"/>
      <c r="DZ259" s="235"/>
      <c r="EA259" s="235"/>
      <c r="EB259" s="235"/>
      <c r="EC259" s="235"/>
      <c r="ED259" s="235"/>
      <c r="EE259" s="235"/>
      <c r="EF259" s="235"/>
      <c r="EG259" s="235"/>
      <c r="EH259" s="235"/>
      <c r="EI259" s="235"/>
      <c r="EJ259" s="235"/>
      <c r="EK259" s="235"/>
      <c r="EL259" s="235"/>
      <c r="EM259" s="235"/>
      <c r="EN259" s="235"/>
      <c r="EO259" s="235"/>
      <c r="EP259" s="235"/>
      <c r="EQ259" s="235"/>
      <c r="ER259" s="235"/>
      <c r="ES259" s="235"/>
      <c r="ET259" s="235"/>
      <c r="EU259" s="235"/>
      <c r="EV259" s="235"/>
      <c r="EW259" s="235"/>
      <c r="EX259" s="235"/>
      <c r="EY259" s="235"/>
      <c r="EZ259" s="235"/>
      <c r="FA259" s="235"/>
      <c r="FB259" s="235"/>
      <c r="FC259" s="235"/>
      <c r="FD259" s="235"/>
      <c r="FE259" s="116"/>
      <c r="FF259" s="116"/>
      <c r="FG259" s="47"/>
      <c r="FH259" s="47"/>
      <c r="FI259" s="47"/>
      <c r="FJ259" s="47"/>
      <c r="FK259" s="47"/>
      <c r="FL259" s="47"/>
      <c r="FM259" s="47"/>
      <c r="FN259" s="47"/>
      <c r="FO259" s="47"/>
      <c r="FP259" s="47"/>
      <c r="FQ259" s="47"/>
      <c r="FR259" s="47"/>
      <c r="FS259" s="47"/>
      <c r="FT259" s="47"/>
      <c r="FU259" s="47"/>
      <c r="FV259" s="47"/>
      <c r="FW259" s="47"/>
      <c r="FX259" s="47"/>
      <c r="FY259" s="47"/>
      <c r="FZ259" s="48"/>
      <c r="GA259" s="48"/>
      <c r="GB259" s="48"/>
      <c r="GC259" s="48"/>
      <c r="GD259" s="48"/>
      <c r="GE259" s="48"/>
      <c r="GF259" s="48"/>
      <c r="GG259" s="48"/>
      <c r="GH259" s="48"/>
      <c r="GI259" s="53"/>
      <c r="GJ259" s="53"/>
      <c r="GK259" s="53"/>
      <c r="GL259" s="53"/>
      <c r="GM259" s="53"/>
      <c r="GN259" s="53"/>
      <c r="GO259" s="53"/>
      <c r="GP259" s="53"/>
      <c r="GQ259" s="53"/>
      <c r="GR259" s="53"/>
      <c r="GS259" s="53"/>
      <c r="GT259" s="53"/>
      <c r="GU259" s="53"/>
      <c r="GV259" s="53"/>
      <c r="GW259" s="53"/>
      <c r="GX259" s="53"/>
      <c r="GY259" s="53"/>
      <c r="GZ259" s="6"/>
      <c r="HA259" s="6"/>
      <c r="HB259" s="6"/>
    </row>
    <row r="260" spans="2:210" s="1" customFormat="1" x14ac:dyDescent="0.75">
      <c r="B260" s="33"/>
      <c r="C260" s="33"/>
      <c r="D260" s="261"/>
      <c r="E260" s="261"/>
      <c r="F260" s="261"/>
      <c r="G260" s="261"/>
      <c r="H260" s="261"/>
      <c r="I260" s="261"/>
      <c r="J260" s="261"/>
      <c r="K260" s="261"/>
      <c r="L260" s="261"/>
      <c r="M260" s="261"/>
      <c r="N260" s="261"/>
      <c r="O260" s="261"/>
      <c r="P260" s="261"/>
      <c r="Q260" s="261"/>
      <c r="R260" s="261"/>
      <c r="S260" s="261"/>
      <c r="T260" s="261"/>
      <c r="U260" s="235"/>
      <c r="V260" s="235"/>
      <c r="W260" s="235"/>
      <c r="X260" s="235"/>
      <c r="Y260" s="235"/>
      <c r="Z260" s="235"/>
      <c r="AA260" s="235"/>
      <c r="AB260" s="235"/>
      <c r="AC260" s="235"/>
      <c r="AD260" s="235"/>
      <c r="AE260" s="235"/>
      <c r="AF260" s="235"/>
      <c r="AG260" s="235"/>
      <c r="AH260" s="235"/>
      <c r="AI260" s="235"/>
      <c r="AJ260" s="235"/>
      <c r="AK260" s="235"/>
      <c r="AL260" s="235"/>
      <c r="AM260" s="235"/>
      <c r="AN260" s="235"/>
      <c r="AO260" s="235"/>
      <c r="AP260" s="235"/>
      <c r="AQ260" s="235"/>
      <c r="AR260" s="235"/>
      <c r="AS260" s="235"/>
      <c r="AT260" s="235"/>
      <c r="AU260" s="235"/>
      <c r="AV260" s="235"/>
      <c r="AW260" s="235"/>
      <c r="AX260" s="235"/>
      <c r="AY260" s="235"/>
      <c r="AZ260" s="235"/>
      <c r="BA260" s="235"/>
      <c r="BB260" s="235"/>
      <c r="BC260" s="235"/>
      <c r="BD260" s="235"/>
      <c r="BE260" s="235"/>
      <c r="BF260" s="235"/>
      <c r="BG260" s="235"/>
      <c r="BH260" s="235"/>
      <c r="BI260" s="235"/>
      <c r="BJ260" s="235"/>
      <c r="BK260" s="235"/>
      <c r="BL260" s="235"/>
      <c r="BM260" s="235"/>
      <c r="BN260" s="235"/>
      <c r="BO260" s="235"/>
      <c r="BP260" s="235"/>
      <c r="BQ260" s="235"/>
      <c r="BR260" s="235"/>
      <c r="BS260" s="235"/>
      <c r="BT260" s="235"/>
      <c r="BU260" s="235"/>
      <c r="BV260" s="235"/>
      <c r="BW260" s="235"/>
      <c r="BX260" s="235"/>
      <c r="BY260" s="235"/>
      <c r="BZ260" s="235"/>
      <c r="CA260" s="235"/>
      <c r="CB260" s="235"/>
      <c r="CC260" s="235"/>
      <c r="CD260" s="235"/>
      <c r="CE260" s="235"/>
      <c r="CF260" s="235"/>
      <c r="CG260" s="235"/>
      <c r="CH260" s="235"/>
      <c r="CI260" s="235"/>
      <c r="CJ260" s="235"/>
      <c r="CK260" s="235"/>
      <c r="CL260" s="235"/>
      <c r="CM260" s="235"/>
      <c r="CN260" s="235"/>
      <c r="CO260" s="235"/>
      <c r="CP260" s="235"/>
      <c r="CQ260" s="235"/>
      <c r="CR260" s="235"/>
      <c r="CS260" s="235"/>
      <c r="CT260" s="235"/>
      <c r="CU260" s="235"/>
      <c r="CV260" s="235"/>
      <c r="CW260" s="235"/>
      <c r="CX260" s="235"/>
      <c r="CY260" s="235"/>
      <c r="CZ260" s="235"/>
      <c r="DA260" s="235"/>
      <c r="DB260" s="235"/>
      <c r="DC260" s="235"/>
      <c r="DD260" s="235"/>
      <c r="DE260" s="235"/>
      <c r="DF260" s="235"/>
      <c r="DG260" s="235"/>
      <c r="DH260" s="235"/>
      <c r="DI260" s="235"/>
      <c r="DJ260" s="235"/>
      <c r="DK260" s="235"/>
      <c r="DL260" s="235"/>
      <c r="DM260" s="235"/>
      <c r="DN260" s="235"/>
      <c r="DO260" s="235"/>
      <c r="DP260" s="235"/>
      <c r="DQ260" s="235"/>
      <c r="DR260" s="235"/>
      <c r="DS260" s="235"/>
      <c r="DT260" s="235"/>
      <c r="DU260" s="235"/>
      <c r="DV260" s="235"/>
      <c r="DW260" s="235"/>
      <c r="DX260" s="235"/>
      <c r="DY260" s="235"/>
      <c r="DZ260" s="235"/>
      <c r="EA260" s="235"/>
      <c r="EB260" s="235"/>
      <c r="EC260" s="235"/>
      <c r="ED260" s="235"/>
      <c r="EE260" s="235"/>
      <c r="EF260" s="235"/>
      <c r="EG260" s="235"/>
      <c r="EH260" s="235"/>
      <c r="EI260" s="235"/>
      <c r="EJ260" s="235"/>
      <c r="EK260" s="235"/>
      <c r="EL260" s="235"/>
      <c r="EM260" s="235"/>
      <c r="EN260" s="235"/>
      <c r="EO260" s="235"/>
      <c r="EP260" s="235"/>
      <c r="EQ260" s="235"/>
      <c r="ER260" s="235"/>
      <c r="ES260" s="235"/>
      <c r="ET260" s="235"/>
      <c r="EU260" s="235"/>
      <c r="EV260" s="235"/>
      <c r="EW260" s="235"/>
      <c r="EX260" s="235"/>
      <c r="EY260" s="235"/>
      <c r="EZ260" s="235"/>
      <c r="FA260" s="235"/>
      <c r="FB260" s="235"/>
      <c r="FC260" s="235"/>
      <c r="FD260" s="235"/>
      <c r="FE260" s="116"/>
      <c r="FF260" s="116"/>
      <c r="FG260" s="47"/>
      <c r="FH260" s="47"/>
      <c r="FI260" s="47"/>
      <c r="FJ260" s="47"/>
      <c r="FK260" s="47"/>
      <c r="FL260" s="47"/>
      <c r="FM260" s="47"/>
      <c r="FN260" s="47"/>
      <c r="FO260" s="47"/>
      <c r="FP260" s="47"/>
      <c r="FQ260" s="47"/>
      <c r="FR260" s="47"/>
      <c r="FS260" s="47"/>
      <c r="FT260" s="47"/>
      <c r="FU260" s="47"/>
      <c r="FV260" s="47"/>
      <c r="FW260" s="47"/>
      <c r="FX260" s="47"/>
      <c r="FY260" s="47"/>
      <c r="FZ260" s="48"/>
      <c r="GA260" s="48"/>
      <c r="GB260" s="48"/>
      <c r="GC260" s="48"/>
      <c r="GD260" s="48"/>
      <c r="GE260" s="48"/>
      <c r="GF260" s="48"/>
      <c r="GG260" s="48"/>
      <c r="GH260" s="48"/>
      <c r="GI260" s="53"/>
      <c r="GJ260" s="53"/>
      <c r="GK260" s="53"/>
      <c r="GL260" s="53"/>
      <c r="GM260" s="53"/>
      <c r="GN260" s="53"/>
      <c r="GO260" s="53"/>
      <c r="GP260" s="53"/>
      <c r="GQ260" s="53"/>
      <c r="GR260" s="53"/>
      <c r="GS260" s="53"/>
      <c r="GT260" s="53"/>
      <c r="GU260" s="53"/>
      <c r="GV260" s="53"/>
      <c r="GW260" s="53"/>
      <c r="GX260" s="53"/>
      <c r="GY260" s="53"/>
      <c r="GZ260" s="6"/>
      <c r="HA260" s="6"/>
      <c r="HB260" s="6"/>
    </row>
    <row r="261" spans="2:210" s="1" customFormat="1" x14ac:dyDescent="0.75">
      <c r="B261" s="33"/>
      <c r="C261" s="33"/>
      <c r="D261" s="261"/>
      <c r="E261" s="261"/>
      <c r="F261" s="261"/>
      <c r="G261" s="261"/>
      <c r="H261" s="261"/>
      <c r="I261" s="261"/>
      <c r="J261" s="261"/>
      <c r="K261" s="261"/>
      <c r="L261" s="261"/>
      <c r="M261" s="261"/>
      <c r="N261" s="261"/>
      <c r="O261" s="261"/>
      <c r="P261" s="261"/>
      <c r="Q261" s="261"/>
      <c r="R261" s="261"/>
      <c r="S261" s="261"/>
      <c r="T261" s="261"/>
      <c r="U261" s="235"/>
      <c r="V261" s="235"/>
      <c r="W261" s="235"/>
      <c r="X261" s="235"/>
      <c r="Y261" s="235"/>
      <c r="Z261" s="235"/>
      <c r="AA261" s="235"/>
      <c r="AB261" s="235"/>
      <c r="AC261" s="235"/>
      <c r="AD261" s="235"/>
      <c r="AE261" s="235"/>
      <c r="AF261" s="235"/>
      <c r="AG261" s="235"/>
      <c r="AH261" s="235"/>
      <c r="AI261" s="235"/>
      <c r="AJ261" s="235"/>
      <c r="AK261" s="235"/>
      <c r="AL261" s="235"/>
      <c r="AM261" s="235"/>
      <c r="AN261" s="235"/>
      <c r="AO261" s="235"/>
      <c r="AP261" s="235"/>
      <c r="AQ261" s="235"/>
      <c r="AR261" s="235"/>
      <c r="AS261" s="235"/>
      <c r="AT261" s="235"/>
      <c r="AU261" s="235"/>
      <c r="AV261" s="235"/>
      <c r="AW261" s="235"/>
      <c r="AX261" s="235"/>
      <c r="AY261" s="235"/>
      <c r="AZ261" s="235"/>
      <c r="BA261" s="235"/>
      <c r="BB261" s="235"/>
      <c r="BC261" s="235"/>
      <c r="BD261" s="235"/>
      <c r="BE261" s="235"/>
      <c r="BF261" s="235"/>
      <c r="BG261" s="235"/>
      <c r="BH261" s="235"/>
      <c r="BI261" s="235"/>
      <c r="BJ261" s="235"/>
      <c r="BK261" s="235"/>
      <c r="BL261" s="235"/>
      <c r="BM261" s="235"/>
      <c r="BN261" s="235"/>
      <c r="BO261" s="235"/>
      <c r="BP261" s="235"/>
      <c r="BQ261" s="235"/>
      <c r="BR261" s="235"/>
      <c r="BS261" s="235"/>
      <c r="BT261" s="235"/>
      <c r="BU261" s="235"/>
      <c r="BV261" s="235"/>
      <c r="BW261" s="235"/>
      <c r="BX261" s="235"/>
      <c r="BY261" s="235"/>
      <c r="BZ261" s="235"/>
      <c r="CA261" s="235"/>
      <c r="CB261" s="235"/>
      <c r="CC261" s="235"/>
      <c r="CD261" s="235"/>
      <c r="CE261" s="235"/>
      <c r="CF261" s="235"/>
      <c r="CG261" s="235"/>
      <c r="CH261" s="235"/>
      <c r="CI261" s="235"/>
      <c r="CJ261" s="235"/>
      <c r="CK261" s="235"/>
      <c r="CL261" s="235"/>
      <c r="CM261" s="235"/>
      <c r="CN261" s="235"/>
      <c r="CO261" s="235"/>
      <c r="CP261" s="235"/>
      <c r="CQ261" s="235"/>
      <c r="CR261" s="235"/>
      <c r="CS261" s="235"/>
      <c r="CT261" s="235"/>
      <c r="CU261" s="235"/>
      <c r="CV261" s="235"/>
      <c r="CW261" s="235"/>
      <c r="CX261" s="235"/>
      <c r="CY261" s="235"/>
      <c r="CZ261" s="235"/>
      <c r="DA261" s="235"/>
      <c r="DB261" s="235"/>
      <c r="DC261" s="235"/>
      <c r="DD261" s="235"/>
      <c r="DE261" s="235"/>
      <c r="DF261" s="235"/>
      <c r="DG261" s="235"/>
      <c r="DH261" s="235"/>
      <c r="DI261" s="235"/>
      <c r="DJ261" s="235"/>
      <c r="DK261" s="235"/>
      <c r="DL261" s="235"/>
      <c r="DM261" s="235"/>
      <c r="DN261" s="235"/>
      <c r="DO261" s="235"/>
      <c r="DP261" s="235"/>
      <c r="DQ261" s="235"/>
      <c r="DR261" s="235"/>
      <c r="DS261" s="235"/>
      <c r="DT261" s="235"/>
      <c r="DU261" s="235"/>
      <c r="DV261" s="235"/>
      <c r="DW261" s="235"/>
      <c r="DX261" s="235"/>
      <c r="DY261" s="235"/>
      <c r="DZ261" s="235"/>
      <c r="EA261" s="235"/>
      <c r="EB261" s="235"/>
      <c r="EC261" s="235"/>
      <c r="ED261" s="235"/>
      <c r="EE261" s="235"/>
      <c r="EF261" s="235"/>
      <c r="EG261" s="235"/>
      <c r="EH261" s="235"/>
      <c r="EI261" s="235"/>
      <c r="EJ261" s="235"/>
      <c r="EK261" s="235"/>
      <c r="EL261" s="235"/>
      <c r="EM261" s="235"/>
      <c r="EN261" s="235"/>
      <c r="EO261" s="235"/>
      <c r="EP261" s="235"/>
      <c r="EQ261" s="235"/>
      <c r="ER261" s="235"/>
      <c r="ES261" s="235"/>
      <c r="ET261" s="235"/>
      <c r="EU261" s="235"/>
      <c r="EV261" s="235"/>
      <c r="EW261" s="235"/>
      <c r="EX261" s="235"/>
      <c r="EY261" s="235"/>
      <c r="EZ261" s="235"/>
      <c r="FA261" s="235"/>
      <c r="FB261" s="235"/>
      <c r="FC261" s="235"/>
      <c r="FD261" s="235"/>
      <c r="FE261" s="116"/>
      <c r="FF261" s="116"/>
      <c r="FG261" s="47"/>
      <c r="FH261" s="47"/>
      <c r="FI261" s="47"/>
      <c r="FJ261" s="47"/>
      <c r="FK261" s="47"/>
      <c r="FL261" s="47"/>
      <c r="FM261" s="47"/>
      <c r="FN261" s="47"/>
      <c r="FO261" s="47"/>
      <c r="FP261" s="47"/>
      <c r="FQ261" s="47"/>
      <c r="FR261" s="47"/>
      <c r="FS261" s="47"/>
      <c r="FT261" s="47"/>
      <c r="FU261" s="47"/>
      <c r="FV261" s="47"/>
      <c r="FW261" s="47"/>
      <c r="FX261" s="47"/>
      <c r="FY261" s="47"/>
      <c r="FZ261" s="48"/>
      <c r="GA261" s="48"/>
      <c r="GB261" s="48"/>
      <c r="GC261" s="48"/>
      <c r="GD261" s="48"/>
      <c r="GE261" s="48"/>
      <c r="GF261" s="48"/>
      <c r="GG261" s="48"/>
      <c r="GH261" s="48"/>
      <c r="GI261" s="53"/>
      <c r="GJ261" s="53"/>
      <c r="GK261" s="53"/>
      <c r="GL261" s="53"/>
      <c r="GM261" s="53"/>
      <c r="GN261" s="53"/>
      <c r="GO261" s="53"/>
      <c r="GP261" s="53"/>
      <c r="GQ261" s="53"/>
      <c r="GR261" s="53"/>
      <c r="GS261" s="53"/>
      <c r="GT261" s="53"/>
      <c r="GU261" s="53"/>
      <c r="GV261" s="53"/>
      <c r="GW261" s="53"/>
      <c r="GX261" s="53"/>
      <c r="GY261" s="53"/>
      <c r="GZ261" s="6"/>
      <c r="HA261" s="6"/>
      <c r="HB261" s="6"/>
    </row>
    <row r="262" spans="2:210" s="1" customFormat="1" x14ac:dyDescent="0.75">
      <c r="B262" s="33"/>
      <c r="C262" s="33"/>
      <c r="D262" s="261"/>
      <c r="E262" s="261"/>
      <c r="F262" s="261"/>
      <c r="G262" s="261"/>
      <c r="H262" s="261"/>
      <c r="I262" s="261"/>
      <c r="J262" s="261"/>
      <c r="K262" s="261"/>
      <c r="L262" s="261"/>
      <c r="M262" s="261"/>
      <c r="N262" s="261"/>
      <c r="O262" s="261"/>
      <c r="P262" s="261"/>
      <c r="Q262" s="261"/>
      <c r="R262" s="261"/>
      <c r="S262" s="261"/>
      <c r="T262" s="261"/>
      <c r="U262" s="235"/>
      <c r="V262" s="235"/>
      <c r="W262" s="235"/>
      <c r="X262" s="235"/>
      <c r="Y262" s="235"/>
      <c r="Z262" s="235"/>
      <c r="AA262" s="235"/>
      <c r="AB262" s="235"/>
      <c r="AC262" s="235"/>
      <c r="AD262" s="235"/>
      <c r="AE262" s="235"/>
      <c r="AF262" s="235"/>
      <c r="AG262" s="235"/>
      <c r="AH262" s="235"/>
      <c r="AI262" s="235"/>
      <c r="AJ262" s="235"/>
      <c r="AK262" s="235"/>
      <c r="AL262" s="235"/>
      <c r="AM262" s="235"/>
      <c r="AN262" s="235"/>
      <c r="AO262" s="235"/>
      <c r="AP262" s="235"/>
      <c r="AQ262" s="235"/>
      <c r="AR262" s="235"/>
      <c r="AS262" s="235"/>
      <c r="AT262" s="235"/>
      <c r="AU262" s="235"/>
      <c r="AV262" s="235"/>
      <c r="AW262" s="235"/>
      <c r="AX262" s="235"/>
      <c r="AY262" s="235"/>
      <c r="AZ262" s="235"/>
      <c r="BA262" s="235"/>
      <c r="BB262" s="235"/>
      <c r="BC262" s="235"/>
      <c r="BD262" s="235"/>
      <c r="BE262" s="235"/>
      <c r="BF262" s="235"/>
      <c r="BG262" s="235"/>
      <c r="BH262" s="235"/>
      <c r="BI262" s="235"/>
      <c r="BJ262" s="235"/>
      <c r="BK262" s="235"/>
      <c r="BL262" s="235"/>
      <c r="BM262" s="235"/>
      <c r="BN262" s="235"/>
      <c r="BO262" s="235"/>
      <c r="BP262" s="235"/>
      <c r="BQ262" s="235"/>
      <c r="BR262" s="235"/>
      <c r="BS262" s="235"/>
      <c r="BT262" s="235"/>
      <c r="BU262" s="235"/>
      <c r="BV262" s="235"/>
      <c r="BW262" s="235"/>
      <c r="BX262" s="235"/>
      <c r="BY262" s="235"/>
      <c r="BZ262" s="235"/>
      <c r="CA262" s="235"/>
      <c r="CB262" s="235"/>
      <c r="CC262" s="235"/>
      <c r="CD262" s="235"/>
      <c r="CE262" s="235"/>
      <c r="CF262" s="235"/>
      <c r="CG262" s="235"/>
      <c r="CH262" s="235"/>
      <c r="CI262" s="235"/>
      <c r="CJ262" s="235"/>
      <c r="CK262" s="235"/>
      <c r="CL262" s="235"/>
      <c r="CM262" s="235"/>
      <c r="CN262" s="235"/>
      <c r="CO262" s="235"/>
      <c r="CP262" s="235"/>
      <c r="CQ262" s="235"/>
      <c r="CR262" s="235"/>
      <c r="CS262" s="235"/>
      <c r="CT262" s="235"/>
      <c r="CU262" s="235"/>
      <c r="CV262" s="235"/>
      <c r="CW262" s="235"/>
      <c r="CX262" s="235"/>
      <c r="CY262" s="235"/>
      <c r="CZ262" s="235"/>
      <c r="DA262" s="235"/>
      <c r="DB262" s="235"/>
      <c r="DC262" s="235"/>
      <c r="DD262" s="235"/>
      <c r="DE262" s="235"/>
      <c r="DF262" s="235"/>
      <c r="DG262" s="235"/>
      <c r="DH262" s="235"/>
      <c r="DI262" s="235"/>
      <c r="DJ262" s="235"/>
      <c r="DK262" s="235"/>
      <c r="DL262" s="235"/>
      <c r="DM262" s="235"/>
      <c r="DN262" s="235"/>
      <c r="DO262" s="235"/>
      <c r="DP262" s="235"/>
      <c r="DQ262" s="235"/>
      <c r="DR262" s="235"/>
      <c r="DS262" s="235"/>
      <c r="DT262" s="235"/>
      <c r="DU262" s="235"/>
      <c r="DV262" s="235"/>
      <c r="DW262" s="235"/>
      <c r="DX262" s="235"/>
      <c r="DY262" s="235"/>
      <c r="DZ262" s="235"/>
      <c r="EA262" s="235"/>
      <c r="EB262" s="235"/>
      <c r="EC262" s="235"/>
      <c r="ED262" s="235"/>
      <c r="EE262" s="235"/>
      <c r="EF262" s="235"/>
      <c r="EG262" s="235"/>
      <c r="EH262" s="235"/>
      <c r="EI262" s="235"/>
      <c r="EJ262" s="235"/>
      <c r="EK262" s="235"/>
      <c r="EL262" s="235"/>
      <c r="EM262" s="235"/>
      <c r="EN262" s="235"/>
      <c r="EO262" s="235"/>
      <c r="EP262" s="235"/>
      <c r="EQ262" s="235"/>
      <c r="ER262" s="235"/>
      <c r="ES262" s="235"/>
      <c r="ET262" s="235"/>
      <c r="EU262" s="235"/>
      <c r="EV262" s="235"/>
      <c r="EW262" s="235"/>
      <c r="EX262" s="235"/>
      <c r="EY262" s="235"/>
      <c r="EZ262" s="235"/>
      <c r="FA262" s="235"/>
      <c r="FB262" s="235"/>
      <c r="FC262" s="235"/>
      <c r="FD262" s="235"/>
      <c r="FE262" s="116"/>
      <c r="FF262" s="116"/>
      <c r="FG262" s="47"/>
      <c r="FH262" s="47"/>
      <c r="FI262" s="47"/>
      <c r="FJ262" s="47"/>
      <c r="FK262" s="47"/>
      <c r="FL262" s="47"/>
      <c r="FM262" s="47"/>
      <c r="FN262" s="47"/>
      <c r="FO262" s="47"/>
      <c r="FP262" s="47"/>
      <c r="FQ262" s="47"/>
      <c r="FR262" s="47"/>
      <c r="FS262" s="47"/>
      <c r="FT262" s="47"/>
      <c r="FU262" s="47"/>
      <c r="FV262" s="47"/>
      <c r="FW262" s="47"/>
      <c r="FX262" s="47"/>
      <c r="FY262" s="47"/>
      <c r="FZ262" s="48"/>
      <c r="GA262" s="48"/>
      <c r="GB262" s="48"/>
      <c r="GC262" s="48"/>
      <c r="GD262" s="48"/>
      <c r="GE262" s="48"/>
      <c r="GF262" s="48"/>
      <c r="GG262" s="48"/>
      <c r="GH262" s="48"/>
      <c r="GI262" s="53"/>
      <c r="GJ262" s="53"/>
      <c r="GK262" s="53"/>
      <c r="GL262" s="53"/>
      <c r="GM262" s="53"/>
      <c r="GN262" s="53"/>
      <c r="GO262" s="53"/>
      <c r="GP262" s="53"/>
      <c r="GQ262" s="53"/>
      <c r="GR262" s="53"/>
      <c r="GS262" s="53"/>
      <c r="GT262" s="53"/>
      <c r="GU262" s="53"/>
      <c r="GV262" s="53"/>
      <c r="GW262" s="53"/>
      <c r="GX262" s="53"/>
      <c r="GY262" s="53"/>
      <c r="GZ262" s="6"/>
      <c r="HA262" s="6"/>
      <c r="HB262" s="6"/>
    </row>
    <row r="263" spans="2:210" s="1" customFormat="1" x14ac:dyDescent="0.75">
      <c r="B263" s="33"/>
      <c r="C263" s="33"/>
      <c r="D263" s="261"/>
      <c r="E263" s="261"/>
      <c r="F263" s="261"/>
      <c r="G263" s="261"/>
      <c r="H263" s="261"/>
      <c r="I263" s="261"/>
      <c r="J263" s="261"/>
      <c r="K263" s="261"/>
      <c r="L263" s="261"/>
      <c r="M263" s="261"/>
      <c r="N263" s="261"/>
      <c r="O263" s="261"/>
      <c r="P263" s="261"/>
      <c r="Q263" s="261"/>
      <c r="R263" s="261"/>
      <c r="S263" s="261"/>
      <c r="T263" s="261"/>
      <c r="U263" s="235"/>
      <c r="V263" s="235"/>
      <c r="W263" s="235"/>
      <c r="X263" s="235"/>
      <c r="Y263" s="235"/>
      <c r="Z263" s="235"/>
      <c r="AA263" s="235"/>
      <c r="AB263" s="235"/>
      <c r="AC263" s="235"/>
      <c r="AD263" s="235"/>
      <c r="AE263" s="235"/>
      <c r="AF263" s="235"/>
      <c r="AG263" s="235"/>
      <c r="AH263" s="235"/>
      <c r="AI263" s="235"/>
      <c r="AJ263" s="235"/>
      <c r="AK263" s="235"/>
      <c r="AL263" s="235"/>
      <c r="AM263" s="235"/>
      <c r="AN263" s="235"/>
      <c r="AO263" s="235"/>
      <c r="AP263" s="235"/>
      <c r="AQ263" s="235"/>
      <c r="AR263" s="235"/>
      <c r="AS263" s="235"/>
      <c r="AT263" s="235"/>
      <c r="AU263" s="235"/>
      <c r="AV263" s="235"/>
      <c r="AW263" s="235"/>
      <c r="AX263" s="235"/>
      <c r="AY263" s="235"/>
      <c r="AZ263" s="235"/>
      <c r="BA263" s="235"/>
      <c r="BB263" s="235"/>
      <c r="BC263" s="235"/>
      <c r="BD263" s="235"/>
      <c r="BE263" s="235"/>
      <c r="BF263" s="235"/>
      <c r="BG263" s="235"/>
      <c r="BH263" s="235"/>
      <c r="BI263" s="235"/>
      <c r="BJ263" s="235"/>
      <c r="BK263" s="235"/>
      <c r="BL263" s="235"/>
      <c r="BM263" s="235"/>
      <c r="BN263" s="235"/>
      <c r="BO263" s="235"/>
      <c r="BP263" s="235"/>
      <c r="BQ263" s="235"/>
      <c r="BR263" s="235"/>
      <c r="BS263" s="235"/>
      <c r="BT263" s="235"/>
      <c r="BU263" s="235"/>
      <c r="BV263" s="235"/>
      <c r="BW263" s="235"/>
      <c r="BX263" s="235"/>
      <c r="BY263" s="235"/>
      <c r="BZ263" s="235"/>
      <c r="CA263" s="235"/>
      <c r="CB263" s="235"/>
      <c r="CC263" s="235"/>
      <c r="CD263" s="235"/>
      <c r="CE263" s="235"/>
      <c r="CF263" s="235"/>
      <c r="CG263" s="235"/>
      <c r="CH263" s="235"/>
      <c r="CI263" s="235"/>
      <c r="CJ263" s="235"/>
      <c r="CK263" s="235"/>
      <c r="CL263" s="235"/>
      <c r="CM263" s="235"/>
      <c r="CN263" s="235"/>
      <c r="CO263" s="235"/>
      <c r="CP263" s="235"/>
      <c r="CQ263" s="235"/>
      <c r="CR263" s="235"/>
      <c r="CS263" s="235"/>
      <c r="CT263" s="235"/>
      <c r="CU263" s="235"/>
      <c r="CV263" s="235"/>
      <c r="CW263" s="235"/>
      <c r="CX263" s="235"/>
      <c r="CY263" s="235"/>
      <c r="CZ263" s="235"/>
      <c r="DA263" s="235"/>
      <c r="DB263" s="235"/>
      <c r="DC263" s="235"/>
      <c r="DD263" s="235"/>
      <c r="DE263" s="235"/>
      <c r="DF263" s="235"/>
      <c r="DG263" s="235"/>
      <c r="DH263" s="235"/>
      <c r="DI263" s="235"/>
      <c r="DJ263" s="235"/>
      <c r="DK263" s="235"/>
      <c r="DL263" s="235"/>
      <c r="DM263" s="235"/>
      <c r="DN263" s="235"/>
      <c r="DO263" s="235"/>
      <c r="DP263" s="235"/>
      <c r="DQ263" s="235"/>
      <c r="DR263" s="235"/>
      <c r="DS263" s="235"/>
      <c r="DT263" s="235"/>
      <c r="DU263" s="235"/>
      <c r="DV263" s="235"/>
      <c r="DW263" s="235"/>
      <c r="DX263" s="235"/>
      <c r="DY263" s="235"/>
      <c r="DZ263" s="235"/>
      <c r="EA263" s="235"/>
      <c r="EB263" s="235"/>
      <c r="EC263" s="235"/>
      <c r="ED263" s="235"/>
      <c r="EE263" s="235"/>
      <c r="EF263" s="235"/>
      <c r="EG263" s="235"/>
      <c r="EH263" s="235"/>
      <c r="EI263" s="235"/>
      <c r="EJ263" s="235"/>
      <c r="EK263" s="235"/>
      <c r="EL263" s="235"/>
      <c r="EM263" s="235"/>
      <c r="EN263" s="235"/>
      <c r="EO263" s="235"/>
      <c r="EP263" s="235"/>
      <c r="EQ263" s="235"/>
      <c r="ER263" s="235"/>
      <c r="ES263" s="235"/>
      <c r="ET263" s="235"/>
      <c r="EU263" s="235"/>
      <c r="EV263" s="235"/>
      <c r="EW263" s="235"/>
      <c r="EX263" s="235"/>
      <c r="EY263" s="235"/>
      <c r="EZ263" s="235"/>
      <c r="FA263" s="235"/>
      <c r="FB263" s="235"/>
      <c r="FC263" s="235"/>
      <c r="FD263" s="235"/>
      <c r="FE263" s="116"/>
      <c r="FF263" s="116"/>
      <c r="FG263" s="47"/>
      <c r="FH263" s="47"/>
      <c r="FI263" s="47"/>
      <c r="FJ263" s="47"/>
      <c r="FK263" s="47"/>
      <c r="FL263" s="47"/>
      <c r="FM263" s="47"/>
      <c r="FN263" s="47"/>
      <c r="FO263" s="47"/>
      <c r="FP263" s="47"/>
      <c r="FQ263" s="47"/>
      <c r="FR263" s="47"/>
      <c r="FS263" s="47"/>
      <c r="FT263" s="47"/>
      <c r="FU263" s="47"/>
      <c r="FV263" s="47"/>
      <c r="FW263" s="47"/>
      <c r="FX263" s="47"/>
      <c r="FY263" s="47"/>
      <c r="FZ263" s="48"/>
      <c r="GA263" s="48"/>
      <c r="GB263" s="48"/>
      <c r="GC263" s="48"/>
      <c r="GD263" s="48"/>
      <c r="GE263" s="48"/>
      <c r="GF263" s="48"/>
      <c r="GG263" s="48"/>
      <c r="GH263" s="48"/>
      <c r="GI263" s="53"/>
      <c r="GJ263" s="53"/>
      <c r="GK263" s="53"/>
      <c r="GL263" s="53"/>
      <c r="GM263" s="53"/>
      <c r="GN263" s="53"/>
      <c r="GO263" s="53"/>
      <c r="GP263" s="53"/>
      <c r="GQ263" s="53"/>
      <c r="GR263" s="53"/>
      <c r="GS263" s="53"/>
      <c r="GT263" s="53"/>
      <c r="GU263" s="53"/>
      <c r="GV263" s="53"/>
      <c r="GW263" s="53"/>
      <c r="GX263" s="53"/>
      <c r="GY263" s="53"/>
      <c r="GZ263" s="6"/>
      <c r="HA263" s="6"/>
      <c r="HB263" s="6"/>
    </row>
    <row r="264" spans="2:210" s="1" customFormat="1" x14ac:dyDescent="0.75">
      <c r="B264" s="33"/>
      <c r="C264" s="33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61"/>
      <c r="O264" s="261"/>
      <c r="P264" s="261"/>
      <c r="Q264" s="261"/>
      <c r="R264" s="261"/>
      <c r="S264" s="261"/>
      <c r="T264" s="261"/>
      <c r="U264" s="235"/>
      <c r="V264" s="235"/>
      <c r="W264" s="235"/>
      <c r="X264" s="235"/>
      <c r="Y264" s="235"/>
      <c r="Z264" s="235"/>
      <c r="AA264" s="235"/>
      <c r="AB264" s="235"/>
      <c r="AC264" s="235"/>
      <c r="AD264" s="235"/>
      <c r="AE264" s="235"/>
      <c r="AF264" s="235"/>
      <c r="AG264" s="235"/>
      <c r="AH264" s="235"/>
      <c r="AI264" s="235"/>
      <c r="AJ264" s="235"/>
      <c r="AK264" s="235"/>
      <c r="AL264" s="235"/>
      <c r="AM264" s="235"/>
      <c r="AN264" s="235"/>
      <c r="AO264" s="235"/>
      <c r="AP264" s="235"/>
      <c r="AQ264" s="235"/>
      <c r="AR264" s="235"/>
      <c r="AS264" s="235"/>
      <c r="AT264" s="235"/>
      <c r="AU264" s="235"/>
      <c r="AV264" s="235"/>
      <c r="AW264" s="235"/>
      <c r="AX264" s="235"/>
      <c r="AY264" s="235"/>
      <c r="AZ264" s="235"/>
      <c r="BA264" s="235"/>
      <c r="BB264" s="235"/>
      <c r="BC264" s="235"/>
      <c r="BD264" s="235"/>
      <c r="BE264" s="235"/>
      <c r="BF264" s="235"/>
      <c r="BG264" s="235"/>
      <c r="BH264" s="235"/>
      <c r="BI264" s="235"/>
      <c r="BJ264" s="235"/>
      <c r="BK264" s="235"/>
      <c r="BL264" s="235"/>
      <c r="BM264" s="235"/>
      <c r="BN264" s="235"/>
      <c r="BO264" s="235"/>
      <c r="BP264" s="235"/>
      <c r="BQ264" s="235"/>
      <c r="BR264" s="235"/>
      <c r="BS264" s="235"/>
      <c r="BT264" s="235"/>
      <c r="BU264" s="235"/>
      <c r="BV264" s="235"/>
      <c r="BW264" s="235"/>
      <c r="BX264" s="235"/>
      <c r="BY264" s="235"/>
      <c r="BZ264" s="235"/>
      <c r="CA264" s="235"/>
      <c r="CB264" s="235"/>
      <c r="CC264" s="235"/>
      <c r="CD264" s="235"/>
      <c r="CE264" s="235"/>
      <c r="CF264" s="235"/>
      <c r="CG264" s="235"/>
      <c r="CH264" s="235"/>
      <c r="CI264" s="235"/>
      <c r="CJ264" s="235"/>
      <c r="CK264" s="235"/>
      <c r="CL264" s="235"/>
      <c r="CM264" s="235"/>
      <c r="CN264" s="235"/>
      <c r="CO264" s="235"/>
      <c r="CP264" s="235"/>
      <c r="CQ264" s="235"/>
      <c r="CR264" s="235"/>
      <c r="CS264" s="235"/>
      <c r="CT264" s="235"/>
      <c r="CU264" s="235"/>
      <c r="CV264" s="235"/>
      <c r="CW264" s="235"/>
      <c r="CX264" s="235"/>
      <c r="CY264" s="235"/>
      <c r="CZ264" s="235"/>
      <c r="DA264" s="235"/>
      <c r="DB264" s="235"/>
      <c r="DC264" s="235"/>
      <c r="DD264" s="235"/>
      <c r="DE264" s="235"/>
      <c r="DF264" s="235"/>
      <c r="DG264" s="235"/>
      <c r="DH264" s="235"/>
      <c r="DI264" s="235"/>
      <c r="DJ264" s="235"/>
      <c r="DK264" s="235"/>
      <c r="DL264" s="235"/>
      <c r="DM264" s="235"/>
      <c r="DN264" s="235"/>
      <c r="DO264" s="235"/>
      <c r="DP264" s="235"/>
      <c r="DQ264" s="235"/>
      <c r="DR264" s="235"/>
      <c r="DS264" s="235"/>
      <c r="DT264" s="235"/>
      <c r="DU264" s="235"/>
      <c r="DV264" s="235"/>
      <c r="DW264" s="235"/>
      <c r="DX264" s="235"/>
      <c r="DY264" s="235"/>
      <c r="DZ264" s="235"/>
      <c r="EA264" s="235"/>
      <c r="EB264" s="235"/>
      <c r="EC264" s="235"/>
      <c r="ED264" s="235"/>
      <c r="EE264" s="235"/>
      <c r="EF264" s="235"/>
      <c r="EG264" s="235"/>
      <c r="EH264" s="235"/>
      <c r="EI264" s="235"/>
      <c r="EJ264" s="235"/>
      <c r="EK264" s="235"/>
      <c r="EL264" s="235"/>
      <c r="EM264" s="235"/>
      <c r="EN264" s="235"/>
      <c r="EO264" s="235"/>
      <c r="EP264" s="235"/>
      <c r="EQ264" s="235"/>
      <c r="ER264" s="235"/>
      <c r="ES264" s="235"/>
      <c r="ET264" s="235"/>
      <c r="EU264" s="235"/>
      <c r="EV264" s="235"/>
      <c r="EW264" s="235"/>
      <c r="EX264" s="235"/>
      <c r="EY264" s="235"/>
      <c r="EZ264" s="235"/>
      <c r="FA264" s="235"/>
      <c r="FB264" s="235"/>
      <c r="FC264" s="235"/>
      <c r="FD264" s="235"/>
      <c r="FE264" s="116"/>
      <c r="FF264" s="116"/>
      <c r="FG264" s="47"/>
      <c r="FH264" s="47"/>
      <c r="FI264" s="47"/>
      <c r="FJ264" s="47"/>
      <c r="FK264" s="47"/>
      <c r="FL264" s="47"/>
      <c r="FM264" s="47"/>
      <c r="FN264" s="47"/>
      <c r="FO264" s="47"/>
      <c r="FP264" s="47"/>
      <c r="FQ264" s="47"/>
      <c r="FR264" s="47"/>
      <c r="FS264" s="47"/>
      <c r="FT264" s="47"/>
      <c r="FU264" s="47"/>
      <c r="FV264" s="47"/>
      <c r="FW264" s="47"/>
      <c r="FX264" s="47"/>
      <c r="FY264" s="47"/>
      <c r="FZ264" s="48"/>
      <c r="GA264" s="48"/>
      <c r="GB264" s="48"/>
      <c r="GC264" s="48"/>
      <c r="GD264" s="48"/>
      <c r="GE264" s="48"/>
      <c r="GF264" s="48"/>
      <c r="GG264" s="48"/>
      <c r="GH264" s="48"/>
      <c r="GI264" s="53"/>
      <c r="GJ264" s="53"/>
      <c r="GK264" s="53"/>
      <c r="GL264" s="53"/>
      <c r="GM264" s="53"/>
      <c r="GN264" s="53"/>
      <c r="GO264" s="53"/>
      <c r="GP264" s="53"/>
      <c r="GQ264" s="53"/>
      <c r="GR264" s="53"/>
      <c r="GS264" s="53"/>
      <c r="GT264" s="53"/>
      <c r="GU264" s="53"/>
      <c r="GV264" s="53"/>
      <c r="GW264" s="53"/>
      <c r="GX264" s="53"/>
      <c r="GY264" s="53"/>
      <c r="GZ264" s="6"/>
      <c r="HA264" s="6"/>
      <c r="HB264" s="6"/>
    </row>
    <row r="265" spans="2:210" s="1" customFormat="1" x14ac:dyDescent="0.75">
      <c r="B265" s="33"/>
      <c r="C265" s="33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61"/>
      <c r="O265" s="261"/>
      <c r="P265" s="261"/>
      <c r="Q265" s="261"/>
      <c r="R265" s="261"/>
      <c r="S265" s="261"/>
      <c r="T265" s="261"/>
      <c r="U265" s="235"/>
      <c r="V265" s="235"/>
      <c r="W265" s="235"/>
      <c r="X265" s="235"/>
      <c r="Y265" s="235"/>
      <c r="Z265" s="235"/>
      <c r="AA265" s="235"/>
      <c r="AB265" s="235"/>
      <c r="AC265" s="235"/>
      <c r="AD265" s="235"/>
      <c r="AE265" s="235"/>
      <c r="AF265" s="235"/>
      <c r="AG265" s="235"/>
      <c r="AH265" s="235"/>
      <c r="AI265" s="235"/>
      <c r="AJ265" s="235"/>
      <c r="AK265" s="235"/>
      <c r="AL265" s="235"/>
      <c r="AM265" s="235"/>
      <c r="AN265" s="235"/>
      <c r="AO265" s="235"/>
      <c r="AP265" s="235"/>
      <c r="AQ265" s="235"/>
      <c r="AR265" s="235"/>
      <c r="AS265" s="235"/>
      <c r="AT265" s="235"/>
      <c r="AU265" s="235"/>
      <c r="AV265" s="235"/>
      <c r="AW265" s="235"/>
      <c r="AX265" s="235"/>
      <c r="AY265" s="235"/>
      <c r="AZ265" s="235"/>
      <c r="BA265" s="235"/>
      <c r="BB265" s="235"/>
      <c r="BC265" s="235"/>
      <c r="BD265" s="235"/>
      <c r="BE265" s="235"/>
      <c r="BF265" s="235"/>
      <c r="BG265" s="235"/>
      <c r="BH265" s="235"/>
      <c r="BI265" s="235"/>
      <c r="BJ265" s="235"/>
      <c r="BK265" s="235"/>
      <c r="BL265" s="235"/>
      <c r="BM265" s="235"/>
      <c r="BN265" s="235"/>
      <c r="BO265" s="235"/>
      <c r="BP265" s="235"/>
      <c r="BQ265" s="235"/>
      <c r="BR265" s="235"/>
      <c r="BS265" s="235"/>
      <c r="BT265" s="235"/>
      <c r="BU265" s="235"/>
      <c r="BV265" s="235"/>
      <c r="BW265" s="235"/>
      <c r="BX265" s="235"/>
      <c r="BY265" s="235"/>
      <c r="BZ265" s="235"/>
      <c r="CA265" s="235"/>
      <c r="CB265" s="235"/>
      <c r="CC265" s="235"/>
      <c r="CD265" s="235"/>
      <c r="CE265" s="235"/>
      <c r="CF265" s="235"/>
      <c r="CG265" s="235"/>
      <c r="CH265" s="235"/>
      <c r="CI265" s="235"/>
      <c r="CJ265" s="235"/>
      <c r="CK265" s="235"/>
      <c r="CL265" s="235"/>
      <c r="CM265" s="235"/>
      <c r="CN265" s="235"/>
      <c r="CO265" s="235"/>
      <c r="CP265" s="235"/>
      <c r="CQ265" s="235"/>
      <c r="CR265" s="235"/>
      <c r="CS265" s="235"/>
      <c r="CT265" s="235"/>
      <c r="CU265" s="235"/>
      <c r="CV265" s="235"/>
      <c r="CW265" s="235"/>
      <c r="CX265" s="235"/>
      <c r="CY265" s="235"/>
      <c r="CZ265" s="235"/>
      <c r="DA265" s="235"/>
      <c r="DB265" s="235"/>
      <c r="DC265" s="235"/>
      <c r="DD265" s="235"/>
      <c r="DE265" s="235"/>
      <c r="DF265" s="235"/>
      <c r="DG265" s="235"/>
      <c r="DH265" s="235"/>
      <c r="DI265" s="235"/>
      <c r="DJ265" s="235"/>
      <c r="DK265" s="235"/>
      <c r="DL265" s="235"/>
      <c r="DM265" s="235"/>
      <c r="DN265" s="235"/>
      <c r="DO265" s="235"/>
      <c r="DP265" s="235"/>
      <c r="DQ265" s="235"/>
      <c r="DR265" s="235"/>
      <c r="DS265" s="235"/>
      <c r="DT265" s="235"/>
      <c r="DU265" s="235"/>
      <c r="DV265" s="235"/>
      <c r="DW265" s="235"/>
      <c r="DX265" s="235"/>
      <c r="DY265" s="235"/>
      <c r="DZ265" s="235"/>
      <c r="EA265" s="235"/>
      <c r="EB265" s="235"/>
      <c r="EC265" s="235"/>
      <c r="ED265" s="235"/>
      <c r="EE265" s="235"/>
      <c r="EF265" s="235"/>
      <c r="EG265" s="235"/>
      <c r="EH265" s="235"/>
      <c r="EI265" s="235"/>
      <c r="EJ265" s="235"/>
      <c r="EK265" s="235"/>
      <c r="EL265" s="235"/>
      <c r="EM265" s="235"/>
      <c r="EN265" s="235"/>
      <c r="EO265" s="235"/>
      <c r="EP265" s="235"/>
      <c r="EQ265" s="235"/>
      <c r="ER265" s="235"/>
      <c r="ES265" s="235"/>
      <c r="ET265" s="235"/>
      <c r="EU265" s="235"/>
      <c r="EV265" s="235"/>
      <c r="EW265" s="235"/>
      <c r="EX265" s="235"/>
      <c r="EY265" s="235"/>
      <c r="EZ265" s="235"/>
      <c r="FA265" s="235"/>
      <c r="FB265" s="235"/>
      <c r="FC265" s="235"/>
      <c r="FD265" s="235"/>
      <c r="FE265" s="116"/>
      <c r="FF265" s="116"/>
      <c r="FG265" s="47"/>
      <c r="FH265" s="47"/>
      <c r="FI265" s="47"/>
      <c r="FJ265" s="47"/>
      <c r="FK265" s="47"/>
      <c r="FL265" s="47"/>
      <c r="FM265" s="47"/>
      <c r="FN265" s="47"/>
      <c r="FO265" s="47"/>
      <c r="FP265" s="47"/>
      <c r="FQ265" s="47"/>
      <c r="FR265" s="47"/>
      <c r="FS265" s="47"/>
      <c r="FT265" s="47"/>
      <c r="FU265" s="47"/>
      <c r="FV265" s="47"/>
      <c r="FW265" s="47"/>
      <c r="FX265" s="47"/>
      <c r="FY265" s="47"/>
      <c r="FZ265" s="48"/>
      <c r="GA265" s="48"/>
      <c r="GB265" s="48"/>
      <c r="GC265" s="48"/>
      <c r="GD265" s="48"/>
      <c r="GE265" s="48"/>
      <c r="GF265" s="48"/>
      <c r="GG265" s="48"/>
      <c r="GH265" s="48"/>
      <c r="GI265" s="53"/>
      <c r="GJ265" s="53"/>
      <c r="GK265" s="53"/>
      <c r="GL265" s="53"/>
      <c r="GM265" s="53"/>
      <c r="GN265" s="53"/>
      <c r="GO265" s="53"/>
      <c r="GP265" s="53"/>
      <c r="GQ265" s="53"/>
      <c r="GR265" s="53"/>
      <c r="GS265" s="53"/>
      <c r="GT265" s="53"/>
      <c r="GU265" s="53"/>
      <c r="GV265" s="53"/>
      <c r="GW265" s="53"/>
      <c r="GX265" s="53"/>
      <c r="GY265" s="53"/>
      <c r="GZ265" s="6"/>
      <c r="HA265" s="6"/>
      <c r="HB265" s="6"/>
    </row>
    <row r="266" spans="2:210" s="1" customFormat="1" x14ac:dyDescent="0.75">
      <c r="B266" s="33"/>
      <c r="C266" s="33"/>
      <c r="D266" s="261"/>
      <c r="E266" s="261"/>
      <c r="F266" s="261"/>
      <c r="G266" s="261"/>
      <c r="H266" s="261"/>
      <c r="I266" s="261"/>
      <c r="J266" s="261"/>
      <c r="K266" s="261"/>
      <c r="L266" s="261"/>
      <c r="M266" s="261"/>
      <c r="N266" s="261"/>
      <c r="O266" s="261"/>
      <c r="P266" s="261"/>
      <c r="Q266" s="261"/>
      <c r="R266" s="261"/>
      <c r="S266" s="261"/>
      <c r="T266" s="261"/>
      <c r="U266" s="235"/>
      <c r="V266" s="235"/>
      <c r="W266" s="235"/>
      <c r="X266" s="235"/>
      <c r="Y266" s="235"/>
      <c r="Z266" s="235"/>
      <c r="AA266" s="235"/>
      <c r="AB266" s="235"/>
      <c r="AC266" s="235"/>
      <c r="AD266" s="235"/>
      <c r="AE266" s="235"/>
      <c r="AF266" s="235"/>
      <c r="AG266" s="235"/>
      <c r="AH266" s="235"/>
      <c r="AI266" s="235"/>
      <c r="AJ266" s="235"/>
      <c r="AK266" s="235"/>
      <c r="AL266" s="235"/>
      <c r="AM266" s="235"/>
      <c r="AN266" s="235"/>
      <c r="AO266" s="235"/>
      <c r="AP266" s="235"/>
      <c r="AQ266" s="235"/>
      <c r="AR266" s="235"/>
      <c r="AS266" s="235"/>
      <c r="AT266" s="235"/>
      <c r="AU266" s="235"/>
      <c r="AV266" s="235"/>
      <c r="AW266" s="235"/>
      <c r="AX266" s="235"/>
      <c r="AY266" s="235"/>
      <c r="AZ266" s="235"/>
      <c r="BA266" s="235"/>
      <c r="BB266" s="235"/>
      <c r="BC266" s="235"/>
      <c r="BD266" s="235"/>
      <c r="BE266" s="235"/>
      <c r="BF266" s="235"/>
      <c r="BG266" s="235"/>
      <c r="BH266" s="235"/>
      <c r="BI266" s="235"/>
      <c r="BJ266" s="235"/>
      <c r="BK266" s="235"/>
      <c r="BL266" s="235"/>
      <c r="BM266" s="235"/>
      <c r="BN266" s="235"/>
      <c r="BO266" s="235"/>
      <c r="BP266" s="235"/>
      <c r="BQ266" s="235"/>
      <c r="BR266" s="235"/>
      <c r="BS266" s="235"/>
      <c r="BT266" s="235"/>
      <c r="BU266" s="235"/>
      <c r="BV266" s="235"/>
      <c r="BW266" s="235"/>
      <c r="BX266" s="235"/>
      <c r="BY266" s="235"/>
      <c r="BZ266" s="235"/>
      <c r="CA266" s="235"/>
      <c r="CB266" s="235"/>
      <c r="CC266" s="235"/>
      <c r="CD266" s="235"/>
      <c r="CE266" s="235"/>
      <c r="CF266" s="235"/>
      <c r="CG266" s="235"/>
      <c r="CH266" s="235"/>
      <c r="CI266" s="235"/>
      <c r="CJ266" s="235"/>
      <c r="CK266" s="235"/>
      <c r="CL266" s="235"/>
      <c r="CM266" s="235"/>
      <c r="CN266" s="235"/>
      <c r="CO266" s="235"/>
      <c r="CP266" s="235"/>
      <c r="CQ266" s="235"/>
      <c r="CR266" s="235"/>
      <c r="CS266" s="235"/>
      <c r="CT266" s="235"/>
      <c r="CU266" s="235"/>
      <c r="CV266" s="235"/>
      <c r="CW266" s="235"/>
      <c r="CX266" s="235"/>
      <c r="CY266" s="235"/>
      <c r="CZ266" s="235"/>
      <c r="DA266" s="235"/>
      <c r="DB266" s="235"/>
      <c r="DC266" s="235"/>
      <c r="DD266" s="235"/>
      <c r="DE266" s="235"/>
      <c r="DF266" s="235"/>
      <c r="DG266" s="235"/>
      <c r="DH266" s="235"/>
      <c r="DI266" s="235"/>
      <c r="DJ266" s="235"/>
      <c r="DK266" s="235"/>
      <c r="DL266" s="235"/>
      <c r="DM266" s="235"/>
      <c r="DN266" s="235"/>
      <c r="DO266" s="235"/>
      <c r="DP266" s="235"/>
      <c r="DQ266" s="235"/>
      <c r="DR266" s="235"/>
      <c r="DS266" s="235"/>
      <c r="DT266" s="235"/>
      <c r="DU266" s="235"/>
      <c r="DV266" s="235"/>
      <c r="DW266" s="235"/>
      <c r="DX266" s="235"/>
      <c r="DY266" s="235"/>
      <c r="DZ266" s="235"/>
      <c r="EA266" s="235"/>
      <c r="EB266" s="235"/>
      <c r="EC266" s="235"/>
      <c r="ED266" s="235"/>
      <c r="EE266" s="235"/>
      <c r="EF266" s="235"/>
      <c r="EG266" s="235"/>
      <c r="EH266" s="235"/>
      <c r="EI266" s="235"/>
      <c r="EJ266" s="235"/>
      <c r="EK266" s="235"/>
      <c r="EL266" s="235"/>
      <c r="EM266" s="235"/>
      <c r="EN266" s="235"/>
      <c r="EO266" s="235"/>
      <c r="EP266" s="235"/>
      <c r="EQ266" s="235"/>
      <c r="ER266" s="235"/>
      <c r="ES266" s="235"/>
      <c r="ET266" s="235"/>
      <c r="EU266" s="235"/>
      <c r="EV266" s="235"/>
      <c r="EW266" s="235"/>
      <c r="EX266" s="235"/>
      <c r="EY266" s="235"/>
      <c r="EZ266" s="235"/>
      <c r="FA266" s="235"/>
      <c r="FB266" s="235"/>
      <c r="FC266" s="235"/>
      <c r="FD266" s="235"/>
      <c r="FE266" s="116"/>
      <c r="FF266" s="116"/>
      <c r="FG266" s="47"/>
      <c r="FH266" s="47"/>
      <c r="FI266" s="47"/>
      <c r="FJ266" s="47"/>
      <c r="FK266" s="47"/>
      <c r="FL266" s="47"/>
      <c r="FM266" s="47"/>
      <c r="FN266" s="47"/>
      <c r="FO266" s="47"/>
      <c r="FP266" s="47"/>
      <c r="FQ266" s="47"/>
      <c r="FR266" s="47"/>
      <c r="FS266" s="47"/>
      <c r="FT266" s="47"/>
      <c r="FU266" s="47"/>
      <c r="FV266" s="47"/>
      <c r="FW266" s="47"/>
      <c r="FX266" s="47"/>
      <c r="FY266" s="47"/>
      <c r="FZ266" s="48"/>
      <c r="GA266" s="48"/>
      <c r="GB266" s="48"/>
      <c r="GC266" s="48"/>
      <c r="GD266" s="48"/>
      <c r="GE266" s="48"/>
      <c r="GF266" s="48"/>
      <c r="GG266" s="48"/>
      <c r="GH266" s="48"/>
      <c r="GI266" s="53"/>
      <c r="GJ266" s="53"/>
      <c r="GK266" s="53"/>
      <c r="GL266" s="53"/>
      <c r="GM266" s="53"/>
      <c r="GN266" s="53"/>
      <c r="GO266" s="53"/>
      <c r="GP266" s="53"/>
      <c r="GQ266" s="53"/>
      <c r="GR266" s="53"/>
      <c r="GS266" s="53"/>
      <c r="GT266" s="53"/>
      <c r="GU266" s="53"/>
      <c r="GV266" s="53"/>
      <c r="GW266" s="53"/>
      <c r="GX266" s="53"/>
      <c r="GY266" s="53"/>
      <c r="GZ266" s="6"/>
      <c r="HA266" s="6"/>
      <c r="HB266" s="6"/>
    </row>
    <row r="267" spans="2:210" s="1" customFormat="1" x14ac:dyDescent="0.75">
      <c r="B267" s="33"/>
      <c r="C267" s="33"/>
      <c r="D267" s="261"/>
      <c r="E267" s="261"/>
      <c r="F267" s="261"/>
      <c r="G267" s="261"/>
      <c r="H267" s="261"/>
      <c r="I267" s="261"/>
      <c r="J267" s="261"/>
      <c r="K267" s="261"/>
      <c r="L267" s="261"/>
      <c r="M267" s="261"/>
      <c r="N267" s="261"/>
      <c r="O267" s="261"/>
      <c r="P267" s="261"/>
      <c r="Q267" s="261"/>
      <c r="R267" s="261"/>
      <c r="S267" s="261"/>
      <c r="T267" s="261"/>
      <c r="U267" s="235"/>
      <c r="V267" s="235"/>
      <c r="W267" s="235"/>
      <c r="X267" s="235"/>
      <c r="Y267" s="235"/>
      <c r="Z267" s="235"/>
      <c r="AA267" s="235"/>
      <c r="AB267" s="235"/>
      <c r="AC267" s="235"/>
      <c r="AD267" s="235"/>
      <c r="AE267" s="235"/>
      <c r="AF267" s="235"/>
      <c r="AG267" s="235"/>
      <c r="AH267" s="235"/>
      <c r="AI267" s="235"/>
      <c r="AJ267" s="235"/>
      <c r="AK267" s="235"/>
      <c r="AL267" s="235"/>
      <c r="AM267" s="235"/>
      <c r="AN267" s="235"/>
      <c r="AO267" s="235"/>
      <c r="AP267" s="235"/>
      <c r="AQ267" s="235"/>
      <c r="AR267" s="235"/>
      <c r="AS267" s="235"/>
      <c r="AT267" s="235"/>
      <c r="AU267" s="235"/>
      <c r="AV267" s="235"/>
      <c r="AW267" s="235"/>
      <c r="AX267" s="235"/>
      <c r="AY267" s="235"/>
      <c r="AZ267" s="235"/>
      <c r="BA267" s="235"/>
      <c r="BB267" s="235"/>
      <c r="BC267" s="235"/>
      <c r="BD267" s="235"/>
      <c r="BE267" s="235"/>
      <c r="BF267" s="235"/>
      <c r="BG267" s="235"/>
      <c r="BH267" s="235"/>
      <c r="BI267" s="235"/>
      <c r="BJ267" s="235"/>
      <c r="BK267" s="235"/>
      <c r="BL267" s="235"/>
      <c r="BM267" s="235"/>
      <c r="BN267" s="235"/>
      <c r="BO267" s="235"/>
      <c r="BP267" s="235"/>
      <c r="BQ267" s="235"/>
      <c r="BR267" s="235"/>
      <c r="BS267" s="235"/>
      <c r="BT267" s="235"/>
      <c r="BU267" s="235"/>
      <c r="BV267" s="235"/>
      <c r="BW267" s="235"/>
      <c r="BX267" s="235"/>
      <c r="BY267" s="235"/>
      <c r="BZ267" s="235"/>
      <c r="CA267" s="235"/>
      <c r="CB267" s="235"/>
      <c r="CC267" s="235"/>
      <c r="CD267" s="235"/>
      <c r="CE267" s="235"/>
      <c r="CF267" s="235"/>
      <c r="CG267" s="235"/>
      <c r="CH267" s="235"/>
      <c r="CI267" s="235"/>
      <c r="CJ267" s="235"/>
      <c r="CK267" s="235"/>
      <c r="CL267" s="235"/>
      <c r="CM267" s="235"/>
      <c r="CN267" s="235"/>
      <c r="CO267" s="235"/>
      <c r="CP267" s="235"/>
      <c r="CQ267" s="235"/>
      <c r="CR267" s="235"/>
      <c r="CS267" s="235"/>
      <c r="CT267" s="235"/>
      <c r="CU267" s="235"/>
      <c r="CV267" s="235"/>
      <c r="CW267" s="235"/>
      <c r="CX267" s="235"/>
      <c r="CY267" s="235"/>
      <c r="CZ267" s="235"/>
      <c r="DA267" s="235"/>
      <c r="DB267" s="235"/>
      <c r="DC267" s="235"/>
      <c r="DD267" s="235"/>
      <c r="DE267" s="235"/>
      <c r="DF267" s="235"/>
      <c r="DG267" s="235"/>
      <c r="DH267" s="235"/>
      <c r="DI267" s="235"/>
      <c r="DJ267" s="235"/>
      <c r="DK267" s="235"/>
      <c r="DL267" s="235"/>
      <c r="DM267" s="235"/>
      <c r="DN267" s="235"/>
      <c r="DO267" s="235"/>
      <c r="DP267" s="235"/>
      <c r="DQ267" s="235"/>
      <c r="DR267" s="235"/>
      <c r="DS267" s="235"/>
      <c r="DT267" s="235"/>
      <c r="DU267" s="235"/>
      <c r="DV267" s="235"/>
      <c r="DW267" s="235"/>
      <c r="DX267" s="235"/>
      <c r="DY267" s="235"/>
      <c r="DZ267" s="235"/>
      <c r="EA267" s="235"/>
      <c r="EB267" s="235"/>
      <c r="EC267" s="235"/>
      <c r="ED267" s="235"/>
      <c r="EE267" s="235"/>
      <c r="EF267" s="235"/>
      <c r="EG267" s="235"/>
      <c r="EH267" s="235"/>
      <c r="EI267" s="235"/>
      <c r="EJ267" s="235"/>
      <c r="EK267" s="235"/>
      <c r="EL267" s="235"/>
      <c r="EM267" s="235"/>
      <c r="EN267" s="235"/>
      <c r="EO267" s="235"/>
      <c r="EP267" s="235"/>
      <c r="EQ267" s="235"/>
      <c r="ER267" s="235"/>
      <c r="ES267" s="235"/>
      <c r="ET267" s="235"/>
      <c r="EU267" s="235"/>
      <c r="EV267" s="235"/>
      <c r="EW267" s="235"/>
      <c r="EX267" s="235"/>
      <c r="EY267" s="235"/>
      <c r="EZ267" s="235"/>
      <c r="FA267" s="235"/>
      <c r="FB267" s="235"/>
      <c r="FC267" s="235"/>
      <c r="FD267" s="235"/>
      <c r="FE267" s="116"/>
      <c r="FF267" s="116"/>
      <c r="FG267" s="47"/>
      <c r="FH267" s="47"/>
      <c r="FI267" s="47"/>
      <c r="FJ267" s="47"/>
      <c r="FK267" s="47"/>
      <c r="FL267" s="47"/>
      <c r="FM267" s="47"/>
      <c r="FN267" s="47"/>
      <c r="FO267" s="47"/>
      <c r="FP267" s="47"/>
      <c r="FQ267" s="47"/>
      <c r="FR267" s="47"/>
      <c r="FS267" s="47"/>
      <c r="FT267" s="47"/>
      <c r="FU267" s="47"/>
      <c r="FV267" s="47"/>
      <c r="FW267" s="47"/>
      <c r="FX267" s="47"/>
      <c r="FY267" s="47"/>
      <c r="FZ267" s="48"/>
      <c r="GA267" s="48"/>
      <c r="GB267" s="48"/>
      <c r="GC267" s="48"/>
      <c r="GD267" s="48"/>
      <c r="GE267" s="48"/>
      <c r="GF267" s="48"/>
      <c r="GG267" s="48"/>
      <c r="GH267" s="48"/>
      <c r="GI267" s="53"/>
      <c r="GJ267" s="53"/>
      <c r="GK267" s="53"/>
      <c r="GL267" s="53"/>
      <c r="GM267" s="53"/>
      <c r="GN267" s="53"/>
      <c r="GO267" s="53"/>
      <c r="GP267" s="53"/>
      <c r="GQ267" s="53"/>
      <c r="GR267" s="53"/>
      <c r="GS267" s="53"/>
      <c r="GT267" s="53"/>
      <c r="GU267" s="53"/>
      <c r="GV267" s="53"/>
      <c r="GW267" s="53"/>
      <c r="GX267" s="53"/>
      <c r="GY267" s="53"/>
      <c r="GZ267" s="6"/>
      <c r="HA267" s="6"/>
      <c r="HB267" s="6"/>
    </row>
    <row r="268" spans="2:210" s="1" customFormat="1" x14ac:dyDescent="0.75">
      <c r="B268" s="33"/>
      <c r="C268" s="33"/>
      <c r="D268" s="261"/>
      <c r="E268" s="261"/>
      <c r="F268" s="261"/>
      <c r="G268" s="261"/>
      <c r="H268" s="261"/>
      <c r="I268" s="261"/>
      <c r="J268" s="261"/>
      <c r="K268" s="261"/>
      <c r="L268" s="261"/>
      <c r="M268" s="261"/>
      <c r="N268" s="261"/>
      <c r="O268" s="261"/>
      <c r="P268" s="261"/>
      <c r="Q268" s="261"/>
      <c r="R268" s="261"/>
      <c r="S268" s="261"/>
      <c r="T268" s="261"/>
      <c r="U268" s="235"/>
      <c r="V268" s="235"/>
      <c r="W268" s="235"/>
      <c r="X268" s="235"/>
      <c r="Y268" s="235"/>
      <c r="Z268" s="235"/>
      <c r="AA268" s="235"/>
      <c r="AB268" s="235"/>
      <c r="AC268" s="235"/>
      <c r="AD268" s="235"/>
      <c r="AE268" s="235"/>
      <c r="AF268" s="235"/>
      <c r="AG268" s="235"/>
      <c r="AH268" s="235"/>
      <c r="AI268" s="235"/>
      <c r="AJ268" s="235"/>
      <c r="AK268" s="235"/>
      <c r="AL268" s="235"/>
      <c r="AM268" s="235"/>
      <c r="AN268" s="235"/>
      <c r="AO268" s="235"/>
      <c r="AP268" s="235"/>
      <c r="AQ268" s="235"/>
      <c r="AR268" s="235"/>
      <c r="AS268" s="235"/>
      <c r="AT268" s="235"/>
      <c r="AU268" s="235"/>
      <c r="AV268" s="235"/>
      <c r="AW268" s="235"/>
      <c r="AX268" s="235"/>
      <c r="AY268" s="235"/>
      <c r="AZ268" s="235"/>
      <c r="BA268" s="235"/>
      <c r="BB268" s="235"/>
      <c r="BC268" s="235"/>
      <c r="BD268" s="235"/>
      <c r="BE268" s="235"/>
      <c r="BF268" s="235"/>
      <c r="BG268" s="235"/>
      <c r="BH268" s="235"/>
      <c r="BI268" s="235"/>
      <c r="BJ268" s="235"/>
      <c r="BK268" s="235"/>
      <c r="BL268" s="235"/>
      <c r="BM268" s="235"/>
      <c r="BN268" s="235"/>
      <c r="BO268" s="235"/>
      <c r="BP268" s="235"/>
      <c r="BQ268" s="235"/>
      <c r="BR268" s="235"/>
      <c r="BS268" s="235"/>
      <c r="BT268" s="235"/>
      <c r="BU268" s="235"/>
      <c r="BV268" s="235"/>
      <c r="BW268" s="235"/>
      <c r="BX268" s="235"/>
      <c r="BY268" s="235"/>
      <c r="BZ268" s="235"/>
      <c r="CA268" s="235"/>
      <c r="CB268" s="235"/>
      <c r="CC268" s="235"/>
      <c r="CD268" s="235"/>
      <c r="CE268" s="235"/>
      <c r="CF268" s="235"/>
      <c r="CG268" s="235"/>
      <c r="CH268" s="235"/>
      <c r="CI268" s="235"/>
      <c r="CJ268" s="235"/>
      <c r="CK268" s="235"/>
      <c r="CL268" s="235"/>
      <c r="CM268" s="235"/>
      <c r="CN268" s="235"/>
      <c r="CO268" s="235"/>
      <c r="CP268" s="235"/>
      <c r="CQ268" s="235"/>
      <c r="CR268" s="235"/>
      <c r="CS268" s="235"/>
      <c r="CT268" s="235"/>
      <c r="CU268" s="235"/>
      <c r="CV268" s="235"/>
      <c r="CW268" s="235"/>
      <c r="CX268" s="235"/>
      <c r="CY268" s="235"/>
      <c r="CZ268" s="235"/>
      <c r="DA268" s="235"/>
      <c r="DB268" s="235"/>
      <c r="DC268" s="235"/>
      <c r="DD268" s="235"/>
      <c r="DE268" s="235"/>
      <c r="DF268" s="235"/>
      <c r="DG268" s="235"/>
      <c r="DH268" s="235"/>
      <c r="DI268" s="235"/>
      <c r="DJ268" s="235"/>
      <c r="DK268" s="235"/>
      <c r="DL268" s="235"/>
      <c r="DM268" s="235"/>
      <c r="DN268" s="235"/>
      <c r="DO268" s="235"/>
      <c r="DP268" s="235"/>
      <c r="DQ268" s="235"/>
      <c r="DR268" s="235"/>
      <c r="DS268" s="235"/>
      <c r="DT268" s="235"/>
      <c r="DU268" s="235"/>
      <c r="DV268" s="235"/>
      <c r="DW268" s="235"/>
      <c r="DX268" s="235"/>
      <c r="DY268" s="235"/>
      <c r="DZ268" s="235"/>
      <c r="EA268" s="235"/>
      <c r="EB268" s="235"/>
      <c r="EC268" s="235"/>
      <c r="ED268" s="235"/>
      <c r="EE268" s="235"/>
      <c r="EF268" s="235"/>
      <c r="EG268" s="235"/>
      <c r="EH268" s="235"/>
      <c r="EI268" s="235"/>
      <c r="EJ268" s="235"/>
      <c r="EK268" s="235"/>
      <c r="EL268" s="235"/>
      <c r="EM268" s="235"/>
      <c r="EN268" s="235"/>
      <c r="EO268" s="235"/>
      <c r="EP268" s="235"/>
      <c r="EQ268" s="235"/>
      <c r="ER268" s="235"/>
      <c r="ES268" s="235"/>
      <c r="ET268" s="235"/>
      <c r="EU268" s="235"/>
      <c r="EV268" s="235"/>
      <c r="EW268" s="235"/>
      <c r="EX268" s="235"/>
      <c r="EY268" s="235"/>
      <c r="EZ268" s="235"/>
      <c r="FA268" s="235"/>
      <c r="FB268" s="235"/>
      <c r="FC268" s="235"/>
      <c r="FD268" s="235"/>
      <c r="FE268" s="116"/>
      <c r="FF268" s="116"/>
      <c r="FG268" s="47"/>
      <c r="FH268" s="47"/>
      <c r="FI268" s="47"/>
      <c r="FJ268" s="47"/>
      <c r="FK268" s="47"/>
      <c r="FL268" s="47"/>
      <c r="FM268" s="47"/>
      <c r="FN268" s="47"/>
      <c r="FO268" s="47"/>
      <c r="FP268" s="47"/>
      <c r="FQ268" s="47"/>
      <c r="FR268" s="47"/>
      <c r="FS268" s="47"/>
      <c r="FT268" s="47"/>
      <c r="FU268" s="47"/>
      <c r="FV268" s="47"/>
      <c r="FW268" s="47"/>
      <c r="FX268" s="47"/>
      <c r="FY268" s="47"/>
      <c r="FZ268" s="48"/>
      <c r="GA268" s="48"/>
      <c r="GB268" s="48"/>
      <c r="GC268" s="48"/>
      <c r="GD268" s="48"/>
      <c r="GE268" s="48"/>
      <c r="GF268" s="48"/>
      <c r="GG268" s="48"/>
      <c r="GH268" s="48"/>
      <c r="GI268" s="53"/>
      <c r="GJ268" s="53"/>
      <c r="GK268" s="53"/>
      <c r="GL268" s="53"/>
      <c r="GM268" s="53"/>
      <c r="GN268" s="53"/>
      <c r="GO268" s="53"/>
      <c r="GP268" s="53"/>
      <c r="GQ268" s="53"/>
      <c r="GR268" s="53"/>
      <c r="GS268" s="53"/>
      <c r="GT268" s="53"/>
      <c r="GU268" s="53"/>
      <c r="GV268" s="53"/>
      <c r="GW268" s="53"/>
      <c r="GX268" s="53"/>
      <c r="GY268" s="53"/>
      <c r="GZ268" s="6"/>
      <c r="HA268" s="6"/>
      <c r="HB268" s="6"/>
    </row>
    <row r="269" spans="2:210" s="1" customFormat="1" x14ac:dyDescent="0.75">
      <c r="B269" s="33"/>
      <c r="C269" s="33"/>
      <c r="D269" s="261"/>
      <c r="E269" s="261"/>
      <c r="F269" s="261"/>
      <c r="G269" s="261"/>
      <c r="H269" s="261"/>
      <c r="I269" s="261"/>
      <c r="J269" s="261"/>
      <c r="K269" s="261"/>
      <c r="L269" s="261"/>
      <c r="M269" s="261"/>
      <c r="N269" s="261"/>
      <c r="O269" s="261"/>
      <c r="P269" s="261"/>
      <c r="Q269" s="261"/>
      <c r="R269" s="261"/>
      <c r="S269" s="261"/>
      <c r="T269" s="261"/>
      <c r="U269" s="235"/>
      <c r="V269" s="235"/>
      <c r="W269" s="235"/>
      <c r="X269" s="235"/>
      <c r="Y269" s="235"/>
      <c r="Z269" s="235"/>
      <c r="AA269" s="235"/>
      <c r="AB269" s="235"/>
      <c r="AC269" s="235"/>
      <c r="AD269" s="235"/>
      <c r="AE269" s="235"/>
      <c r="AF269" s="235"/>
      <c r="AG269" s="235"/>
      <c r="AH269" s="235"/>
      <c r="AI269" s="235"/>
      <c r="AJ269" s="235"/>
      <c r="AK269" s="235"/>
      <c r="AL269" s="235"/>
      <c r="AM269" s="235"/>
      <c r="AN269" s="235"/>
      <c r="AO269" s="235"/>
      <c r="AP269" s="235"/>
      <c r="AQ269" s="235"/>
      <c r="AR269" s="235"/>
      <c r="AS269" s="235"/>
      <c r="AT269" s="235"/>
      <c r="AU269" s="235"/>
      <c r="AV269" s="235"/>
      <c r="AW269" s="235"/>
      <c r="AX269" s="235"/>
      <c r="AY269" s="235"/>
      <c r="AZ269" s="235"/>
      <c r="BA269" s="235"/>
      <c r="BB269" s="235"/>
      <c r="BC269" s="235"/>
      <c r="BD269" s="235"/>
      <c r="BE269" s="235"/>
      <c r="BF269" s="235"/>
      <c r="BG269" s="235"/>
      <c r="BH269" s="235"/>
      <c r="BI269" s="235"/>
      <c r="BJ269" s="235"/>
      <c r="BK269" s="235"/>
      <c r="BL269" s="235"/>
      <c r="BM269" s="235"/>
      <c r="BN269" s="235"/>
      <c r="BO269" s="235"/>
      <c r="BP269" s="235"/>
      <c r="BQ269" s="235"/>
      <c r="BR269" s="235"/>
      <c r="BS269" s="235"/>
      <c r="BT269" s="235"/>
      <c r="BU269" s="235"/>
      <c r="BV269" s="235"/>
      <c r="BW269" s="235"/>
      <c r="BX269" s="235"/>
      <c r="BY269" s="235"/>
      <c r="BZ269" s="235"/>
      <c r="CA269" s="235"/>
      <c r="CB269" s="235"/>
      <c r="CC269" s="235"/>
      <c r="CD269" s="235"/>
      <c r="CE269" s="235"/>
      <c r="CF269" s="235"/>
      <c r="CG269" s="235"/>
      <c r="CH269" s="235"/>
      <c r="CI269" s="235"/>
      <c r="CJ269" s="235"/>
      <c r="CK269" s="235"/>
      <c r="CL269" s="235"/>
      <c r="CM269" s="235"/>
      <c r="CN269" s="235"/>
      <c r="CO269" s="235"/>
      <c r="CP269" s="235"/>
      <c r="CQ269" s="235"/>
      <c r="CR269" s="235"/>
      <c r="CS269" s="235"/>
      <c r="CT269" s="235"/>
      <c r="CU269" s="235"/>
      <c r="CV269" s="235"/>
      <c r="CW269" s="235"/>
      <c r="CX269" s="235"/>
      <c r="CY269" s="235"/>
      <c r="CZ269" s="235"/>
      <c r="DA269" s="235"/>
      <c r="DB269" s="235"/>
      <c r="DC269" s="235"/>
      <c r="DD269" s="235"/>
      <c r="DE269" s="235"/>
      <c r="DF269" s="235"/>
      <c r="DG269" s="235"/>
      <c r="DH269" s="235"/>
      <c r="DI269" s="235"/>
      <c r="DJ269" s="235"/>
      <c r="DK269" s="235"/>
      <c r="DL269" s="235"/>
      <c r="DM269" s="235"/>
      <c r="DN269" s="235"/>
      <c r="DO269" s="235"/>
      <c r="DP269" s="235"/>
      <c r="DQ269" s="235"/>
      <c r="DR269" s="235"/>
      <c r="DS269" s="235"/>
      <c r="DT269" s="235"/>
      <c r="DU269" s="235"/>
      <c r="DV269" s="235"/>
      <c r="DW269" s="235"/>
      <c r="DX269" s="235"/>
      <c r="DY269" s="235"/>
      <c r="DZ269" s="235"/>
      <c r="EA269" s="235"/>
      <c r="EB269" s="235"/>
      <c r="EC269" s="235"/>
      <c r="ED269" s="235"/>
      <c r="EE269" s="235"/>
      <c r="EF269" s="235"/>
      <c r="EG269" s="235"/>
      <c r="EH269" s="235"/>
      <c r="EI269" s="235"/>
      <c r="EJ269" s="235"/>
      <c r="EK269" s="235"/>
      <c r="EL269" s="235"/>
      <c r="EM269" s="235"/>
      <c r="EN269" s="235"/>
      <c r="EO269" s="235"/>
      <c r="EP269" s="235"/>
      <c r="EQ269" s="235"/>
      <c r="ER269" s="235"/>
      <c r="ES269" s="235"/>
      <c r="ET269" s="235"/>
      <c r="EU269" s="235"/>
      <c r="EV269" s="235"/>
      <c r="EW269" s="235"/>
      <c r="EX269" s="235"/>
      <c r="EY269" s="235"/>
      <c r="EZ269" s="235"/>
      <c r="FA269" s="235"/>
      <c r="FB269" s="235"/>
      <c r="FC269" s="235"/>
      <c r="FD269" s="235"/>
      <c r="FE269" s="116"/>
      <c r="FF269" s="116"/>
      <c r="FG269" s="47"/>
      <c r="FH269" s="47"/>
      <c r="FI269" s="47"/>
      <c r="FJ269" s="47"/>
      <c r="FK269" s="47"/>
      <c r="FL269" s="47"/>
      <c r="FM269" s="47"/>
      <c r="FN269" s="47"/>
      <c r="FO269" s="47"/>
      <c r="FP269" s="47"/>
      <c r="FQ269" s="47"/>
      <c r="FR269" s="47"/>
      <c r="FS269" s="47"/>
      <c r="FT269" s="47"/>
      <c r="FU269" s="47"/>
      <c r="FV269" s="47"/>
      <c r="FW269" s="47"/>
      <c r="FX269" s="47"/>
      <c r="FY269" s="47"/>
      <c r="FZ269" s="48"/>
      <c r="GA269" s="48"/>
      <c r="GB269" s="48"/>
      <c r="GC269" s="48"/>
      <c r="GD269" s="48"/>
      <c r="GE269" s="48"/>
      <c r="GF269" s="48"/>
      <c r="GG269" s="48"/>
      <c r="GH269" s="48"/>
      <c r="GI269" s="53"/>
      <c r="GJ269" s="53"/>
      <c r="GK269" s="53"/>
      <c r="GL269" s="53"/>
      <c r="GM269" s="53"/>
      <c r="GN269" s="53"/>
      <c r="GO269" s="53"/>
      <c r="GP269" s="53"/>
      <c r="GQ269" s="53"/>
      <c r="GR269" s="53"/>
      <c r="GS269" s="53"/>
      <c r="GT269" s="53"/>
      <c r="GU269" s="53"/>
      <c r="GV269" s="53"/>
      <c r="GW269" s="53"/>
      <c r="GX269" s="53"/>
      <c r="GY269" s="53"/>
      <c r="GZ269" s="6"/>
      <c r="HA269" s="6"/>
      <c r="HB269" s="6"/>
    </row>
    <row r="270" spans="2:210" s="1" customFormat="1" x14ac:dyDescent="0.75">
      <c r="B270" s="33"/>
      <c r="C270" s="33"/>
      <c r="D270" s="261"/>
      <c r="E270" s="261"/>
      <c r="F270" s="261"/>
      <c r="G270" s="261"/>
      <c r="H270" s="261"/>
      <c r="I270" s="261"/>
      <c r="J270" s="261"/>
      <c r="K270" s="261"/>
      <c r="L270" s="261"/>
      <c r="M270" s="261"/>
      <c r="N270" s="261"/>
      <c r="O270" s="261"/>
      <c r="P270" s="261"/>
      <c r="Q270" s="261"/>
      <c r="R270" s="261"/>
      <c r="S270" s="261"/>
      <c r="T270" s="261"/>
      <c r="U270" s="235"/>
      <c r="V270" s="235"/>
      <c r="W270" s="235"/>
      <c r="X270" s="235"/>
      <c r="Y270" s="235"/>
      <c r="Z270" s="235"/>
      <c r="AA270" s="235"/>
      <c r="AB270" s="235"/>
      <c r="AC270" s="235"/>
      <c r="AD270" s="235"/>
      <c r="AE270" s="235"/>
      <c r="AF270" s="235"/>
      <c r="AG270" s="235"/>
      <c r="AH270" s="235"/>
      <c r="AI270" s="235"/>
      <c r="AJ270" s="235"/>
      <c r="AK270" s="235"/>
      <c r="AL270" s="235"/>
      <c r="AM270" s="235"/>
      <c r="AN270" s="235"/>
      <c r="AO270" s="235"/>
      <c r="AP270" s="235"/>
      <c r="AQ270" s="235"/>
      <c r="AR270" s="235"/>
      <c r="AS270" s="235"/>
      <c r="AT270" s="235"/>
      <c r="AU270" s="235"/>
      <c r="AV270" s="235"/>
      <c r="AW270" s="235"/>
      <c r="AX270" s="235"/>
      <c r="AY270" s="235"/>
      <c r="AZ270" s="235"/>
      <c r="BA270" s="235"/>
      <c r="BB270" s="235"/>
      <c r="BC270" s="235"/>
      <c r="BD270" s="235"/>
      <c r="BE270" s="235"/>
      <c r="BF270" s="235"/>
      <c r="BG270" s="235"/>
      <c r="BH270" s="235"/>
      <c r="BI270" s="235"/>
      <c r="BJ270" s="235"/>
      <c r="BK270" s="235"/>
      <c r="BL270" s="235"/>
      <c r="BM270" s="235"/>
      <c r="BN270" s="235"/>
      <c r="BO270" s="235"/>
      <c r="BP270" s="235"/>
      <c r="BQ270" s="235"/>
      <c r="BR270" s="235"/>
      <c r="BS270" s="235"/>
      <c r="BT270" s="235"/>
      <c r="BU270" s="235"/>
      <c r="BV270" s="235"/>
      <c r="BW270" s="235"/>
      <c r="BX270" s="235"/>
      <c r="BY270" s="235"/>
      <c r="BZ270" s="235"/>
      <c r="CA270" s="235"/>
      <c r="CB270" s="235"/>
      <c r="CC270" s="235"/>
      <c r="CD270" s="235"/>
      <c r="CE270" s="235"/>
      <c r="CF270" s="235"/>
      <c r="CG270" s="235"/>
      <c r="CH270" s="235"/>
      <c r="CI270" s="235"/>
      <c r="CJ270" s="235"/>
      <c r="CK270" s="235"/>
      <c r="CL270" s="235"/>
      <c r="CM270" s="235"/>
      <c r="CN270" s="235"/>
      <c r="CO270" s="235"/>
      <c r="CP270" s="235"/>
      <c r="CQ270" s="235"/>
      <c r="CR270" s="235"/>
      <c r="CS270" s="235"/>
      <c r="CT270" s="235"/>
      <c r="CU270" s="235"/>
      <c r="CV270" s="235"/>
      <c r="CW270" s="235"/>
      <c r="CX270" s="235"/>
      <c r="CY270" s="235"/>
      <c r="CZ270" s="235"/>
      <c r="DA270" s="235"/>
      <c r="DB270" s="235"/>
      <c r="DC270" s="235"/>
      <c r="DD270" s="235"/>
      <c r="DE270" s="235"/>
      <c r="DF270" s="235"/>
      <c r="DG270" s="235"/>
      <c r="DH270" s="235"/>
      <c r="DI270" s="235"/>
      <c r="DJ270" s="235"/>
      <c r="DK270" s="235"/>
      <c r="DL270" s="235"/>
      <c r="DM270" s="235"/>
      <c r="DN270" s="235"/>
      <c r="DO270" s="235"/>
      <c r="DP270" s="235"/>
      <c r="DQ270" s="235"/>
      <c r="DR270" s="235"/>
      <c r="DS270" s="235"/>
      <c r="DT270" s="235"/>
      <c r="DU270" s="235"/>
      <c r="DV270" s="235"/>
      <c r="DW270" s="235"/>
      <c r="DX270" s="235"/>
      <c r="DY270" s="235"/>
      <c r="DZ270" s="235"/>
      <c r="EA270" s="235"/>
      <c r="EB270" s="235"/>
      <c r="EC270" s="235"/>
      <c r="ED270" s="235"/>
      <c r="EE270" s="235"/>
      <c r="EF270" s="235"/>
      <c r="EG270" s="235"/>
      <c r="EH270" s="235"/>
      <c r="EI270" s="235"/>
      <c r="EJ270" s="235"/>
      <c r="EK270" s="235"/>
      <c r="EL270" s="235"/>
      <c r="EM270" s="235"/>
      <c r="EN270" s="235"/>
      <c r="EO270" s="235"/>
      <c r="EP270" s="235"/>
      <c r="EQ270" s="235"/>
      <c r="ER270" s="235"/>
      <c r="ES270" s="235"/>
      <c r="ET270" s="235"/>
      <c r="EU270" s="235"/>
      <c r="EV270" s="235"/>
      <c r="EW270" s="235"/>
      <c r="EX270" s="235"/>
      <c r="EY270" s="235"/>
      <c r="EZ270" s="235"/>
      <c r="FA270" s="235"/>
      <c r="FB270" s="235"/>
      <c r="FC270" s="235"/>
      <c r="FD270" s="235"/>
      <c r="FE270" s="116"/>
      <c r="FF270" s="116"/>
      <c r="FG270" s="47"/>
      <c r="FH270" s="47"/>
      <c r="FI270" s="47"/>
      <c r="FJ270" s="47"/>
      <c r="FK270" s="47"/>
      <c r="FL270" s="47"/>
      <c r="FM270" s="47"/>
      <c r="FN270" s="47"/>
      <c r="FO270" s="47"/>
      <c r="FP270" s="47"/>
      <c r="FQ270" s="47"/>
      <c r="FR270" s="47"/>
      <c r="FS270" s="47"/>
      <c r="FT270" s="47"/>
      <c r="FU270" s="47"/>
      <c r="FV270" s="47"/>
      <c r="FW270" s="47"/>
      <c r="FX270" s="47"/>
      <c r="FY270" s="47"/>
      <c r="FZ270" s="48"/>
      <c r="GA270" s="48"/>
      <c r="GB270" s="48"/>
      <c r="GC270" s="48"/>
      <c r="GD270" s="48"/>
      <c r="GE270" s="48"/>
      <c r="GF270" s="48"/>
      <c r="GG270" s="48"/>
      <c r="GH270" s="48"/>
      <c r="GI270" s="53"/>
      <c r="GJ270" s="53"/>
      <c r="GK270" s="53"/>
      <c r="GL270" s="53"/>
      <c r="GM270" s="53"/>
      <c r="GN270" s="53"/>
      <c r="GO270" s="53"/>
      <c r="GP270" s="53"/>
      <c r="GQ270" s="53"/>
      <c r="GR270" s="53"/>
      <c r="GS270" s="53"/>
      <c r="GT270" s="53"/>
      <c r="GU270" s="53"/>
      <c r="GV270" s="53"/>
      <c r="GW270" s="53"/>
      <c r="GX270" s="53"/>
      <c r="GY270" s="53"/>
      <c r="GZ270" s="6"/>
      <c r="HA270" s="6"/>
      <c r="HB270" s="6"/>
    </row>
    <row r="271" spans="2:210" s="1" customFormat="1" x14ac:dyDescent="0.75">
      <c r="B271" s="33"/>
      <c r="C271" s="33"/>
      <c r="D271" s="261"/>
      <c r="E271" s="261"/>
      <c r="F271" s="261"/>
      <c r="G271" s="261"/>
      <c r="H271" s="261"/>
      <c r="I271" s="261"/>
      <c r="J271" s="261"/>
      <c r="K271" s="261"/>
      <c r="L271" s="261"/>
      <c r="M271" s="261"/>
      <c r="N271" s="261"/>
      <c r="O271" s="261"/>
      <c r="P271" s="261"/>
      <c r="Q271" s="261"/>
      <c r="R271" s="261"/>
      <c r="S271" s="261"/>
      <c r="T271" s="261"/>
      <c r="U271" s="235"/>
      <c r="V271" s="235"/>
      <c r="W271" s="235"/>
      <c r="X271" s="235"/>
      <c r="Y271" s="235"/>
      <c r="Z271" s="235"/>
      <c r="AA271" s="235"/>
      <c r="AB271" s="235"/>
      <c r="AC271" s="235"/>
      <c r="AD271" s="235"/>
      <c r="AE271" s="235"/>
      <c r="AF271" s="235"/>
      <c r="AG271" s="235"/>
      <c r="AH271" s="235"/>
      <c r="AI271" s="235"/>
      <c r="AJ271" s="235"/>
      <c r="AK271" s="235"/>
      <c r="AL271" s="235"/>
      <c r="AM271" s="235"/>
      <c r="AN271" s="235"/>
      <c r="AO271" s="235"/>
      <c r="AP271" s="235"/>
      <c r="AQ271" s="235"/>
      <c r="AR271" s="235"/>
      <c r="AS271" s="235"/>
      <c r="AT271" s="235"/>
      <c r="AU271" s="235"/>
      <c r="AV271" s="235"/>
      <c r="AW271" s="235"/>
      <c r="AX271" s="235"/>
      <c r="AY271" s="235"/>
      <c r="AZ271" s="235"/>
      <c r="BA271" s="235"/>
      <c r="BB271" s="235"/>
      <c r="BC271" s="235"/>
      <c r="BD271" s="235"/>
      <c r="BE271" s="235"/>
      <c r="BF271" s="235"/>
      <c r="BG271" s="235"/>
      <c r="BH271" s="235"/>
      <c r="BI271" s="235"/>
      <c r="BJ271" s="235"/>
      <c r="BK271" s="235"/>
      <c r="BL271" s="235"/>
      <c r="BM271" s="235"/>
      <c r="BN271" s="235"/>
      <c r="BO271" s="235"/>
      <c r="BP271" s="235"/>
      <c r="BQ271" s="235"/>
      <c r="BR271" s="235"/>
      <c r="BS271" s="235"/>
      <c r="BT271" s="235"/>
      <c r="BU271" s="235"/>
      <c r="BV271" s="235"/>
      <c r="BW271" s="235"/>
      <c r="BX271" s="235"/>
      <c r="BY271" s="235"/>
      <c r="BZ271" s="235"/>
      <c r="CA271" s="235"/>
      <c r="CB271" s="235"/>
      <c r="CC271" s="235"/>
      <c r="CD271" s="235"/>
      <c r="CE271" s="235"/>
      <c r="CF271" s="235"/>
      <c r="CG271" s="235"/>
      <c r="CH271" s="235"/>
      <c r="CI271" s="235"/>
      <c r="CJ271" s="235"/>
      <c r="CK271" s="235"/>
      <c r="CL271" s="235"/>
      <c r="CM271" s="235"/>
      <c r="CN271" s="235"/>
      <c r="CO271" s="235"/>
      <c r="CP271" s="235"/>
      <c r="CQ271" s="235"/>
      <c r="CR271" s="235"/>
      <c r="CS271" s="235"/>
      <c r="CT271" s="235"/>
      <c r="CU271" s="235"/>
      <c r="CV271" s="235"/>
      <c r="CW271" s="235"/>
      <c r="CX271" s="235"/>
      <c r="CY271" s="235"/>
      <c r="CZ271" s="235"/>
      <c r="DA271" s="235"/>
      <c r="DB271" s="235"/>
      <c r="DC271" s="235"/>
      <c r="DD271" s="235"/>
      <c r="DE271" s="235"/>
      <c r="DF271" s="235"/>
      <c r="DG271" s="235"/>
      <c r="DH271" s="235"/>
      <c r="DI271" s="235"/>
      <c r="DJ271" s="235"/>
      <c r="DK271" s="235"/>
      <c r="DL271" s="235"/>
      <c r="DM271" s="235"/>
      <c r="DN271" s="235"/>
      <c r="DO271" s="235"/>
      <c r="DP271" s="235"/>
      <c r="DQ271" s="235"/>
      <c r="DR271" s="235"/>
      <c r="DS271" s="235"/>
      <c r="DT271" s="235"/>
      <c r="DU271" s="235"/>
      <c r="DV271" s="235"/>
      <c r="DW271" s="235"/>
      <c r="DX271" s="235"/>
      <c r="DY271" s="235"/>
      <c r="DZ271" s="235"/>
      <c r="EA271" s="235"/>
      <c r="EB271" s="235"/>
      <c r="EC271" s="235"/>
      <c r="ED271" s="235"/>
      <c r="EE271" s="235"/>
      <c r="EF271" s="235"/>
      <c r="EG271" s="235"/>
      <c r="EH271" s="235"/>
      <c r="EI271" s="235"/>
      <c r="EJ271" s="235"/>
      <c r="EK271" s="235"/>
      <c r="EL271" s="235"/>
      <c r="EM271" s="235"/>
      <c r="EN271" s="235"/>
      <c r="EO271" s="235"/>
      <c r="EP271" s="235"/>
      <c r="EQ271" s="235"/>
      <c r="ER271" s="235"/>
      <c r="ES271" s="235"/>
      <c r="ET271" s="235"/>
      <c r="EU271" s="235"/>
      <c r="EV271" s="235"/>
      <c r="EW271" s="235"/>
      <c r="EX271" s="235"/>
      <c r="EY271" s="235"/>
      <c r="EZ271" s="235"/>
      <c r="FA271" s="235"/>
      <c r="FB271" s="235"/>
      <c r="FC271" s="235"/>
      <c r="FD271" s="235"/>
      <c r="FE271" s="116"/>
      <c r="FF271" s="116"/>
      <c r="FG271" s="47"/>
      <c r="FH271" s="47"/>
      <c r="FI271" s="47"/>
      <c r="FJ271" s="47"/>
      <c r="FK271" s="47"/>
      <c r="FL271" s="47"/>
      <c r="FM271" s="47"/>
      <c r="FN271" s="47"/>
      <c r="FO271" s="47"/>
      <c r="FP271" s="47"/>
      <c r="FQ271" s="47"/>
      <c r="FR271" s="47"/>
      <c r="FS271" s="47"/>
      <c r="FT271" s="47"/>
      <c r="FU271" s="47"/>
      <c r="FV271" s="47"/>
      <c r="FW271" s="47"/>
      <c r="FX271" s="47"/>
      <c r="FY271" s="47"/>
      <c r="FZ271" s="48"/>
      <c r="GA271" s="48"/>
      <c r="GB271" s="48"/>
      <c r="GC271" s="48"/>
      <c r="GD271" s="48"/>
      <c r="GE271" s="48"/>
      <c r="GF271" s="48"/>
      <c r="GG271" s="48"/>
      <c r="GH271" s="48"/>
      <c r="GI271" s="53"/>
      <c r="GJ271" s="53"/>
      <c r="GK271" s="53"/>
      <c r="GL271" s="53"/>
      <c r="GM271" s="53"/>
      <c r="GN271" s="53"/>
      <c r="GO271" s="53"/>
      <c r="GP271" s="53"/>
      <c r="GQ271" s="53"/>
      <c r="GR271" s="53"/>
      <c r="GS271" s="53"/>
      <c r="GT271" s="53"/>
      <c r="GU271" s="53"/>
      <c r="GV271" s="53"/>
      <c r="GW271" s="53"/>
      <c r="GX271" s="53"/>
      <c r="GY271" s="53"/>
      <c r="GZ271" s="6"/>
      <c r="HA271" s="6"/>
      <c r="HB271" s="6"/>
    </row>
    <row r="272" spans="2:210" s="1" customFormat="1" x14ac:dyDescent="0.75">
      <c r="B272" s="33"/>
      <c r="C272" s="33"/>
      <c r="D272" s="261"/>
      <c r="E272" s="261"/>
      <c r="F272" s="261"/>
      <c r="G272" s="261"/>
      <c r="H272" s="261"/>
      <c r="I272" s="261"/>
      <c r="J272" s="261"/>
      <c r="K272" s="261"/>
      <c r="L272" s="261"/>
      <c r="M272" s="261"/>
      <c r="N272" s="261"/>
      <c r="O272" s="261"/>
      <c r="P272" s="261"/>
      <c r="Q272" s="261"/>
      <c r="R272" s="261"/>
      <c r="S272" s="261"/>
      <c r="T272" s="261"/>
      <c r="U272" s="235"/>
      <c r="V272" s="235"/>
      <c r="W272" s="235"/>
      <c r="X272" s="235"/>
      <c r="Y272" s="235"/>
      <c r="Z272" s="235"/>
      <c r="AA272" s="235"/>
      <c r="AB272" s="235"/>
      <c r="AC272" s="235"/>
      <c r="AD272" s="235"/>
      <c r="AE272" s="235"/>
      <c r="AF272" s="235"/>
      <c r="AG272" s="235"/>
      <c r="AH272" s="235"/>
      <c r="AI272" s="235"/>
      <c r="AJ272" s="235"/>
      <c r="AK272" s="235"/>
      <c r="AL272" s="235"/>
      <c r="AM272" s="235"/>
      <c r="AN272" s="235"/>
      <c r="AO272" s="235"/>
      <c r="AP272" s="235"/>
      <c r="AQ272" s="235"/>
      <c r="AR272" s="235"/>
      <c r="AS272" s="235"/>
      <c r="AT272" s="235"/>
      <c r="AU272" s="235"/>
      <c r="AV272" s="235"/>
      <c r="AW272" s="235"/>
      <c r="AX272" s="235"/>
      <c r="AY272" s="235"/>
      <c r="AZ272" s="235"/>
      <c r="BA272" s="235"/>
      <c r="BB272" s="235"/>
      <c r="BC272" s="235"/>
      <c r="BD272" s="235"/>
      <c r="BE272" s="235"/>
      <c r="BF272" s="235"/>
      <c r="BG272" s="235"/>
      <c r="BH272" s="235"/>
      <c r="BI272" s="235"/>
      <c r="BJ272" s="235"/>
      <c r="BK272" s="235"/>
      <c r="BL272" s="235"/>
      <c r="BM272" s="235"/>
      <c r="BN272" s="235"/>
      <c r="BO272" s="235"/>
      <c r="BP272" s="235"/>
      <c r="BQ272" s="235"/>
      <c r="BR272" s="235"/>
      <c r="BS272" s="235"/>
      <c r="BT272" s="235"/>
      <c r="BU272" s="235"/>
      <c r="BV272" s="235"/>
      <c r="BW272" s="235"/>
      <c r="BX272" s="235"/>
      <c r="BY272" s="235"/>
      <c r="BZ272" s="235"/>
      <c r="CA272" s="235"/>
      <c r="CB272" s="235"/>
      <c r="CC272" s="235"/>
      <c r="CD272" s="235"/>
      <c r="CE272" s="235"/>
      <c r="CF272" s="235"/>
      <c r="CG272" s="235"/>
      <c r="CH272" s="235"/>
      <c r="CI272" s="235"/>
      <c r="CJ272" s="235"/>
      <c r="CK272" s="235"/>
      <c r="CL272" s="235"/>
      <c r="CM272" s="235"/>
      <c r="CN272" s="235"/>
      <c r="CO272" s="235"/>
      <c r="CP272" s="235"/>
      <c r="CQ272" s="235"/>
      <c r="CR272" s="235"/>
      <c r="CS272" s="235"/>
      <c r="CT272" s="235"/>
      <c r="CU272" s="235"/>
      <c r="CV272" s="235"/>
      <c r="CW272" s="235"/>
      <c r="CX272" s="235"/>
      <c r="CY272" s="235"/>
      <c r="CZ272" s="235"/>
      <c r="DA272" s="235"/>
      <c r="DB272" s="235"/>
      <c r="DC272" s="235"/>
      <c r="DD272" s="235"/>
      <c r="DE272" s="235"/>
      <c r="DF272" s="235"/>
      <c r="DG272" s="235"/>
      <c r="DH272" s="235"/>
      <c r="DI272" s="235"/>
      <c r="DJ272" s="235"/>
      <c r="DK272" s="235"/>
      <c r="DL272" s="235"/>
      <c r="DM272" s="235"/>
      <c r="DN272" s="235"/>
      <c r="DO272" s="235"/>
      <c r="DP272" s="235"/>
      <c r="DQ272" s="235"/>
      <c r="DR272" s="235"/>
      <c r="DS272" s="235"/>
      <c r="DT272" s="235"/>
      <c r="DU272" s="235"/>
      <c r="DV272" s="235"/>
      <c r="DW272" s="235"/>
      <c r="DX272" s="235"/>
      <c r="DY272" s="235"/>
      <c r="DZ272" s="235"/>
      <c r="EA272" s="235"/>
      <c r="EB272" s="235"/>
      <c r="EC272" s="235"/>
      <c r="ED272" s="235"/>
      <c r="EE272" s="235"/>
      <c r="EF272" s="235"/>
      <c r="EG272" s="235"/>
      <c r="EH272" s="235"/>
      <c r="EI272" s="235"/>
      <c r="EJ272" s="235"/>
      <c r="EK272" s="235"/>
      <c r="EL272" s="235"/>
      <c r="EM272" s="235"/>
      <c r="EN272" s="235"/>
      <c r="EO272" s="235"/>
      <c r="EP272" s="235"/>
      <c r="EQ272" s="235"/>
      <c r="ER272" s="235"/>
      <c r="ES272" s="235"/>
      <c r="ET272" s="235"/>
      <c r="EU272" s="235"/>
      <c r="EV272" s="235"/>
      <c r="EW272" s="235"/>
      <c r="EX272" s="235"/>
      <c r="EY272" s="235"/>
      <c r="EZ272" s="235"/>
      <c r="FA272" s="235"/>
      <c r="FB272" s="235"/>
      <c r="FC272" s="235"/>
      <c r="FD272" s="235"/>
      <c r="FE272" s="116"/>
      <c r="FF272" s="116"/>
      <c r="FG272" s="47"/>
      <c r="FH272" s="47"/>
      <c r="FI272" s="47"/>
      <c r="FJ272" s="47"/>
      <c r="FK272" s="47"/>
      <c r="FL272" s="47"/>
      <c r="FM272" s="47"/>
      <c r="FN272" s="47"/>
      <c r="FO272" s="47"/>
      <c r="FP272" s="47"/>
      <c r="FQ272" s="47"/>
      <c r="FR272" s="47"/>
      <c r="FS272" s="47"/>
      <c r="FT272" s="47"/>
      <c r="FU272" s="47"/>
      <c r="FV272" s="47"/>
      <c r="FW272" s="47"/>
      <c r="FX272" s="47"/>
      <c r="FY272" s="47"/>
      <c r="FZ272" s="48"/>
      <c r="GA272" s="48"/>
      <c r="GB272" s="48"/>
      <c r="GC272" s="48"/>
      <c r="GD272" s="48"/>
      <c r="GE272" s="48"/>
      <c r="GF272" s="48"/>
      <c r="GG272" s="48"/>
      <c r="GH272" s="48"/>
      <c r="GI272" s="53"/>
      <c r="GJ272" s="53"/>
      <c r="GK272" s="53"/>
      <c r="GL272" s="53"/>
      <c r="GM272" s="53"/>
      <c r="GN272" s="53"/>
      <c r="GO272" s="53"/>
      <c r="GP272" s="53"/>
      <c r="GQ272" s="53"/>
      <c r="GR272" s="53"/>
      <c r="GS272" s="53"/>
      <c r="GT272" s="53"/>
      <c r="GU272" s="53"/>
      <c r="GV272" s="53"/>
      <c r="GW272" s="53"/>
      <c r="GX272" s="53"/>
      <c r="GY272" s="53"/>
      <c r="GZ272" s="6"/>
      <c r="HA272" s="6"/>
      <c r="HB272" s="6"/>
    </row>
    <row r="273" spans="2:210" s="1" customFormat="1" x14ac:dyDescent="0.75">
      <c r="B273" s="33"/>
      <c r="C273" s="33"/>
      <c r="D273" s="261"/>
      <c r="E273" s="261"/>
      <c r="F273" s="261"/>
      <c r="G273" s="261"/>
      <c r="H273" s="261"/>
      <c r="I273" s="261"/>
      <c r="J273" s="261"/>
      <c r="K273" s="261"/>
      <c r="L273" s="261"/>
      <c r="M273" s="261"/>
      <c r="N273" s="261"/>
      <c r="O273" s="261"/>
      <c r="P273" s="261"/>
      <c r="Q273" s="261"/>
      <c r="R273" s="261"/>
      <c r="S273" s="261"/>
      <c r="T273" s="261"/>
      <c r="U273" s="235"/>
      <c r="V273" s="235"/>
      <c r="W273" s="235"/>
      <c r="X273" s="235"/>
      <c r="Y273" s="235"/>
      <c r="Z273" s="235"/>
      <c r="AA273" s="235"/>
      <c r="AB273" s="235"/>
      <c r="AC273" s="235"/>
      <c r="AD273" s="235"/>
      <c r="AE273" s="235"/>
      <c r="AF273" s="235"/>
      <c r="AG273" s="235"/>
      <c r="AH273" s="235"/>
      <c r="AI273" s="235"/>
      <c r="AJ273" s="235"/>
      <c r="AK273" s="235"/>
      <c r="AL273" s="235"/>
      <c r="AM273" s="235"/>
      <c r="AN273" s="235"/>
      <c r="AO273" s="235"/>
      <c r="AP273" s="235"/>
      <c r="AQ273" s="235"/>
      <c r="AR273" s="235"/>
      <c r="AS273" s="235"/>
      <c r="AT273" s="235"/>
      <c r="AU273" s="235"/>
      <c r="AV273" s="235"/>
      <c r="AW273" s="235"/>
      <c r="AX273" s="235"/>
      <c r="AY273" s="235"/>
      <c r="AZ273" s="235"/>
      <c r="BA273" s="235"/>
      <c r="BB273" s="235"/>
      <c r="BC273" s="235"/>
      <c r="BD273" s="235"/>
      <c r="BE273" s="235"/>
      <c r="BF273" s="235"/>
      <c r="BG273" s="235"/>
      <c r="BH273" s="235"/>
      <c r="BI273" s="235"/>
      <c r="BJ273" s="235"/>
      <c r="BK273" s="235"/>
      <c r="BL273" s="235"/>
      <c r="BM273" s="235"/>
      <c r="BN273" s="235"/>
      <c r="BO273" s="235"/>
      <c r="BP273" s="235"/>
      <c r="BQ273" s="235"/>
      <c r="BR273" s="235"/>
      <c r="BS273" s="235"/>
      <c r="BT273" s="235"/>
      <c r="BU273" s="235"/>
      <c r="BV273" s="235"/>
      <c r="BW273" s="235"/>
      <c r="BX273" s="235"/>
      <c r="BY273" s="235"/>
      <c r="BZ273" s="235"/>
      <c r="CA273" s="235"/>
      <c r="CB273" s="235"/>
      <c r="CC273" s="235"/>
      <c r="CD273" s="235"/>
      <c r="CE273" s="235"/>
      <c r="CF273" s="235"/>
      <c r="CG273" s="235"/>
      <c r="CH273" s="235"/>
      <c r="CI273" s="235"/>
      <c r="CJ273" s="235"/>
      <c r="CK273" s="235"/>
      <c r="CL273" s="235"/>
      <c r="CM273" s="235"/>
      <c r="CN273" s="235"/>
      <c r="CO273" s="235"/>
      <c r="CP273" s="235"/>
      <c r="CQ273" s="235"/>
      <c r="CR273" s="235"/>
      <c r="CS273" s="235"/>
      <c r="CT273" s="235"/>
      <c r="CU273" s="235"/>
      <c r="CV273" s="235"/>
      <c r="CW273" s="235"/>
      <c r="CX273" s="235"/>
      <c r="CY273" s="235"/>
      <c r="CZ273" s="235"/>
      <c r="DA273" s="235"/>
      <c r="DB273" s="235"/>
      <c r="DC273" s="235"/>
      <c r="DD273" s="235"/>
      <c r="DE273" s="235"/>
      <c r="DF273" s="235"/>
      <c r="DG273" s="235"/>
      <c r="DH273" s="235"/>
      <c r="DI273" s="235"/>
      <c r="DJ273" s="235"/>
      <c r="DK273" s="235"/>
      <c r="DL273" s="235"/>
      <c r="DM273" s="235"/>
      <c r="DN273" s="235"/>
      <c r="DO273" s="235"/>
      <c r="DP273" s="235"/>
      <c r="DQ273" s="235"/>
      <c r="DR273" s="235"/>
      <c r="DS273" s="235"/>
      <c r="DT273" s="235"/>
      <c r="DU273" s="235"/>
      <c r="DV273" s="235"/>
      <c r="DW273" s="235"/>
      <c r="DX273" s="235"/>
      <c r="DY273" s="235"/>
      <c r="DZ273" s="235"/>
      <c r="EA273" s="235"/>
      <c r="EB273" s="235"/>
      <c r="EC273" s="235"/>
      <c r="ED273" s="235"/>
      <c r="EE273" s="235"/>
      <c r="EF273" s="235"/>
      <c r="EG273" s="235"/>
      <c r="EH273" s="235"/>
      <c r="EI273" s="235"/>
      <c r="EJ273" s="235"/>
      <c r="EK273" s="235"/>
      <c r="EL273" s="235"/>
      <c r="EM273" s="235"/>
      <c r="EN273" s="235"/>
      <c r="EO273" s="235"/>
      <c r="EP273" s="235"/>
      <c r="EQ273" s="235"/>
      <c r="ER273" s="235"/>
      <c r="ES273" s="235"/>
      <c r="ET273" s="235"/>
      <c r="EU273" s="235"/>
      <c r="EV273" s="235"/>
      <c r="EW273" s="235"/>
      <c r="EX273" s="235"/>
      <c r="EY273" s="235"/>
      <c r="EZ273" s="235"/>
      <c r="FA273" s="235"/>
      <c r="FB273" s="235"/>
      <c r="FC273" s="235"/>
      <c r="FD273" s="235"/>
      <c r="FE273" s="116"/>
      <c r="FF273" s="116"/>
      <c r="FG273" s="47"/>
      <c r="FH273" s="47"/>
      <c r="FI273" s="47"/>
      <c r="FJ273" s="47"/>
      <c r="FK273" s="47"/>
      <c r="FL273" s="47"/>
      <c r="FM273" s="47"/>
      <c r="FN273" s="47"/>
      <c r="FO273" s="47"/>
      <c r="FP273" s="47"/>
      <c r="FQ273" s="47"/>
      <c r="FR273" s="47"/>
      <c r="FS273" s="47"/>
      <c r="FT273" s="47"/>
      <c r="FU273" s="47"/>
      <c r="FV273" s="47"/>
      <c r="FW273" s="47"/>
      <c r="FX273" s="47"/>
      <c r="FY273" s="47"/>
      <c r="FZ273" s="48"/>
      <c r="GA273" s="48"/>
      <c r="GB273" s="48"/>
      <c r="GC273" s="48"/>
      <c r="GD273" s="48"/>
      <c r="GE273" s="48"/>
      <c r="GF273" s="48"/>
      <c r="GG273" s="48"/>
      <c r="GH273" s="48"/>
      <c r="GI273" s="53"/>
      <c r="GJ273" s="53"/>
      <c r="GK273" s="53"/>
      <c r="GL273" s="53"/>
      <c r="GM273" s="53"/>
      <c r="GN273" s="53"/>
      <c r="GO273" s="53"/>
      <c r="GP273" s="53"/>
      <c r="GQ273" s="53"/>
      <c r="GR273" s="53"/>
      <c r="GS273" s="53"/>
      <c r="GT273" s="53"/>
      <c r="GU273" s="53"/>
      <c r="GV273" s="53"/>
      <c r="GW273" s="53"/>
      <c r="GX273" s="53"/>
      <c r="GY273" s="53"/>
      <c r="GZ273" s="6"/>
      <c r="HA273" s="6"/>
      <c r="HB273" s="6"/>
    </row>
    <row r="274" spans="2:210" s="1" customFormat="1" x14ac:dyDescent="0.75">
      <c r="B274" s="33"/>
      <c r="C274" s="33"/>
      <c r="D274" s="261"/>
      <c r="E274" s="261"/>
      <c r="F274" s="261"/>
      <c r="G274" s="261"/>
      <c r="H274" s="261"/>
      <c r="I274" s="261"/>
      <c r="J274" s="261"/>
      <c r="K274" s="261"/>
      <c r="L274" s="261"/>
      <c r="M274" s="261"/>
      <c r="N274" s="261"/>
      <c r="O274" s="261"/>
      <c r="P274" s="261"/>
      <c r="Q274" s="261"/>
      <c r="R274" s="261"/>
      <c r="S274" s="261"/>
      <c r="T274" s="261"/>
      <c r="U274" s="235"/>
      <c r="V274" s="235"/>
      <c r="W274" s="235"/>
      <c r="X274" s="235"/>
      <c r="Y274" s="235"/>
      <c r="Z274" s="235"/>
      <c r="AA274" s="235"/>
      <c r="AB274" s="235"/>
      <c r="AC274" s="235"/>
      <c r="AD274" s="235"/>
      <c r="AE274" s="235"/>
      <c r="AF274" s="235"/>
      <c r="AG274" s="235"/>
      <c r="AH274" s="235"/>
      <c r="AI274" s="235"/>
      <c r="AJ274" s="235"/>
      <c r="AK274" s="235"/>
      <c r="AL274" s="235"/>
      <c r="AM274" s="235"/>
      <c r="AN274" s="235"/>
      <c r="AO274" s="235"/>
      <c r="AP274" s="235"/>
      <c r="AQ274" s="235"/>
      <c r="AR274" s="235"/>
      <c r="AS274" s="235"/>
      <c r="AT274" s="235"/>
      <c r="AU274" s="235"/>
      <c r="AV274" s="235"/>
      <c r="AW274" s="235"/>
      <c r="AX274" s="235"/>
      <c r="AY274" s="235"/>
      <c r="AZ274" s="235"/>
      <c r="BA274" s="235"/>
      <c r="BB274" s="235"/>
      <c r="BC274" s="235"/>
      <c r="BD274" s="235"/>
      <c r="BE274" s="235"/>
      <c r="BF274" s="235"/>
      <c r="BG274" s="235"/>
      <c r="BH274" s="235"/>
      <c r="BI274" s="235"/>
      <c r="BJ274" s="235"/>
      <c r="BK274" s="235"/>
      <c r="BL274" s="235"/>
      <c r="BM274" s="235"/>
      <c r="BN274" s="235"/>
      <c r="BO274" s="235"/>
      <c r="BP274" s="235"/>
      <c r="BQ274" s="235"/>
      <c r="BR274" s="235"/>
      <c r="BS274" s="235"/>
      <c r="BT274" s="235"/>
      <c r="BU274" s="235"/>
      <c r="BV274" s="235"/>
      <c r="BW274" s="235"/>
      <c r="BX274" s="235"/>
      <c r="BY274" s="235"/>
      <c r="BZ274" s="235"/>
      <c r="CA274" s="235"/>
      <c r="CB274" s="235"/>
      <c r="CC274" s="235"/>
      <c r="CD274" s="235"/>
      <c r="CE274" s="235"/>
      <c r="CF274" s="235"/>
      <c r="CG274" s="235"/>
      <c r="CH274" s="235"/>
      <c r="CI274" s="235"/>
      <c r="CJ274" s="235"/>
      <c r="CK274" s="235"/>
      <c r="CL274" s="235"/>
      <c r="CM274" s="235"/>
      <c r="CN274" s="235"/>
      <c r="CO274" s="235"/>
      <c r="CP274" s="235"/>
      <c r="CQ274" s="235"/>
      <c r="CR274" s="235"/>
      <c r="CS274" s="235"/>
      <c r="CT274" s="235"/>
      <c r="CU274" s="235"/>
      <c r="CV274" s="235"/>
      <c r="CW274" s="235"/>
      <c r="CX274" s="235"/>
      <c r="CY274" s="235"/>
      <c r="CZ274" s="235"/>
      <c r="DA274" s="235"/>
      <c r="DB274" s="235"/>
      <c r="DC274" s="235"/>
      <c r="DD274" s="235"/>
      <c r="DE274" s="235"/>
      <c r="DF274" s="235"/>
      <c r="DG274" s="235"/>
      <c r="DH274" s="235"/>
      <c r="DI274" s="235"/>
      <c r="DJ274" s="235"/>
      <c r="DK274" s="235"/>
      <c r="DL274" s="235"/>
      <c r="DM274" s="235"/>
      <c r="DN274" s="235"/>
      <c r="DO274" s="235"/>
      <c r="DP274" s="235"/>
      <c r="DQ274" s="235"/>
      <c r="DR274" s="235"/>
      <c r="DS274" s="235"/>
      <c r="DT274" s="235"/>
      <c r="DU274" s="235"/>
      <c r="DV274" s="235"/>
      <c r="DW274" s="235"/>
      <c r="DX274" s="235"/>
      <c r="DY274" s="235"/>
      <c r="DZ274" s="235"/>
      <c r="EA274" s="235"/>
      <c r="EB274" s="235"/>
      <c r="EC274" s="235"/>
      <c r="ED274" s="235"/>
      <c r="EE274" s="235"/>
      <c r="EF274" s="235"/>
      <c r="EG274" s="235"/>
      <c r="EH274" s="235"/>
      <c r="EI274" s="235"/>
      <c r="EJ274" s="235"/>
      <c r="EK274" s="235"/>
      <c r="EL274" s="235"/>
      <c r="EM274" s="235"/>
      <c r="EN274" s="235"/>
      <c r="EO274" s="235"/>
      <c r="EP274" s="235"/>
      <c r="EQ274" s="235"/>
      <c r="ER274" s="235"/>
      <c r="ES274" s="235"/>
      <c r="ET274" s="235"/>
      <c r="EU274" s="235"/>
      <c r="EV274" s="235"/>
      <c r="EW274" s="235"/>
      <c r="EX274" s="235"/>
      <c r="EY274" s="235"/>
      <c r="EZ274" s="235"/>
      <c r="FA274" s="235"/>
      <c r="FB274" s="235"/>
      <c r="FC274" s="235"/>
      <c r="FD274" s="235"/>
      <c r="FE274" s="116"/>
      <c r="FF274" s="116"/>
      <c r="FG274" s="47"/>
      <c r="FH274" s="47"/>
      <c r="FI274" s="47"/>
      <c r="FJ274" s="47"/>
      <c r="FK274" s="47"/>
      <c r="FL274" s="47"/>
      <c r="FM274" s="47"/>
      <c r="FN274" s="47"/>
      <c r="FO274" s="47"/>
      <c r="FP274" s="47"/>
      <c r="FQ274" s="47"/>
      <c r="FR274" s="47"/>
      <c r="FS274" s="47"/>
      <c r="FT274" s="47"/>
      <c r="FU274" s="47"/>
      <c r="FV274" s="47"/>
      <c r="FW274" s="47"/>
      <c r="FX274" s="47"/>
      <c r="FY274" s="47"/>
      <c r="FZ274" s="48"/>
      <c r="GA274" s="48"/>
      <c r="GB274" s="48"/>
      <c r="GC274" s="48"/>
      <c r="GD274" s="48"/>
      <c r="GE274" s="48"/>
      <c r="GF274" s="48"/>
      <c r="GG274" s="48"/>
      <c r="GH274" s="48"/>
      <c r="GI274" s="53"/>
      <c r="GJ274" s="53"/>
      <c r="GK274" s="53"/>
      <c r="GL274" s="53"/>
      <c r="GM274" s="53"/>
      <c r="GN274" s="53"/>
      <c r="GO274" s="53"/>
      <c r="GP274" s="53"/>
      <c r="GQ274" s="53"/>
      <c r="GR274" s="53"/>
      <c r="GS274" s="53"/>
      <c r="GT274" s="53"/>
      <c r="GU274" s="53"/>
      <c r="GV274" s="53"/>
      <c r="GW274" s="53"/>
      <c r="GX274" s="53"/>
      <c r="GY274" s="53"/>
      <c r="GZ274" s="6"/>
      <c r="HA274" s="6"/>
      <c r="HB274" s="6"/>
    </row>
    <row r="275" spans="2:210" s="1" customFormat="1" x14ac:dyDescent="0.75">
      <c r="B275" s="33"/>
      <c r="C275" s="33"/>
      <c r="D275" s="261"/>
      <c r="E275" s="261"/>
      <c r="F275" s="261"/>
      <c r="G275" s="261"/>
      <c r="H275" s="261"/>
      <c r="I275" s="261"/>
      <c r="J275" s="261"/>
      <c r="K275" s="261"/>
      <c r="L275" s="261"/>
      <c r="M275" s="261"/>
      <c r="N275" s="261"/>
      <c r="O275" s="261"/>
      <c r="P275" s="261"/>
      <c r="Q275" s="261"/>
      <c r="R275" s="261"/>
      <c r="S275" s="261"/>
      <c r="T275" s="261"/>
      <c r="U275" s="235"/>
      <c r="V275" s="235"/>
      <c r="W275" s="235"/>
      <c r="X275" s="235"/>
      <c r="Y275" s="235"/>
      <c r="Z275" s="235"/>
      <c r="AA275" s="235"/>
      <c r="AB275" s="235"/>
      <c r="AC275" s="235"/>
      <c r="AD275" s="235"/>
      <c r="AE275" s="235"/>
      <c r="AF275" s="235"/>
      <c r="AG275" s="235"/>
      <c r="AH275" s="235"/>
      <c r="AI275" s="235"/>
      <c r="AJ275" s="235"/>
      <c r="AK275" s="235"/>
      <c r="AL275" s="235"/>
      <c r="AM275" s="235"/>
      <c r="AN275" s="235"/>
      <c r="AO275" s="235"/>
      <c r="AP275" s="235"/>
      <c r="AQ275" s="235"/>
      <c r="AR275" s="235"/>
      <c r="AS275" s="235"/>
      <c r="AT275" s="235"/>
      <c r="AU275" s="235"/>
      <c r="AV275" s="235"/>
      <c r="AW275" s="235"/>
      <c r="AX275" s="235"/>
      <c r="AY275" s="235"/>
      <c r="AZ275" s="235"/>
      <c r="BA275" s="235"/>
      <c r="BB275" s="235"/>
      <c r="BC275" s="235"/>
      <c r="BD275" s="235"/>
      <c r="BE275" s="235"/>
      <c r="BF275" s="235"/>
      <c r="BG275" s="235"/>
      <c r="BH275" s="235"/>
      <c r="BI275" s="235"/>
      <c r="BJ275" s="235"/>
      <c r="BK275" s="235"/>
      <c r="BL275" s="235"/>
      <c r="BM275" s="235"/>
      <c r="BN275" s="235"/>
      <c r="BO275" s="235"/>
      <c r="BP275" s="235"/>
      <c r="BQ275" s="235"/>
      <c r="BR275" s="235"/>
      <c r="BS275" s="235"/>
      <c r="BT275" s="235"/>
      <c r="BU275" s="235"/>
      <c r="BV275" s="235"/>
      <c r="BW275" s="235"/>
      <c r="BX275" s="235"/>
      <c r="BY275" s="235"/>
      <c r="BZ275" s="235"/>
      <c r="CA275" s="235"/>
      <c r="CB275" s="235"/>
      <c r="CC275" s="235"/>
      <c r="CD275" s="235"/>
      <c r="CE275" s="235"/>
      <c r="CF275" s="235"/>
      <c r="CG275" s="235"/>
      <c r="CH275" s="235"/>
      <c r="CI275" s="235"/>
      <c r="CJ275" s="235"/>
      <c r="CK275" s="235"/>
      <c r="CL275" s="235"/>
      <c r="CM275" s="235"/>
      <c r="CN275" s="235"/>
      <c r="CO275" s="235"/>
      <c r="CP275" s="235"/>
      <c r="CQ275" s="235"/>
      <c r="CR275" s="235"/>
      <c r="CS275" s="235"/>
      <c r="CT275" s="235"/>
      <c r="CU275" s="235"/>
      <c r="CV275" s="235"/>
      <c r="CW275" s="235"/>
      <c r="CX275" s="235"/>
      <c r="CY275" s="235"/>
      <c r="CZ275" s="235"/>
      <c r="DA275" s="235"/>
      <c r="DB275" s="235"/>
      <c r="DC275" s="235"/>
      <c r="DD275" s="235"/>
      <c r="DE275" s="235"/>
      <c r="DF275" s="235"/>
      <c r="DG275" s="235"/>
      <c r="DH275" s="235"/>
      <c r="DI275" s="235"/>
      <c r="DJ275" s="235"/>
      <c r="DK275" s="235"/>
      <c r="DL275" s="235"/>
      <c r="DM275" s="235"/>
      <c r="DN275" s="235"/>
      <c r="DO275" s="235"/>
      <c r="DP275" s="235"/>
      <c r="DQ275" s="235"/>
      <c r="DR275" s="235"/>
      <c r="DS275" s="235"/>
      <c r="DT275" s="235"/>
      <c r="DU275" s="235"/>
      <c r="DV275" s="235"/>
      <c r="DW275" s="235"/>
      <c r="DX275" s="235"/>
      <c r="DY275" s="235"/>
      <c r="DZ275" s="235"/>
      <c r="EA275" s="235"/>
      <c r="EB275" s="235"/>
      <c r="EC275" s="235"/>
      <c r="ED275" s="235"/>
      <c r="EE275" s="235"/>
      <c r="EF275" s="235"/>
      <c r="EG275" s="235"/>
      <c r="EH275" s="235"/>
      <c r="EI275" s="235"/>
      <c r="EJ275" s="235"/>
      <c r="EK275" s="235"/>
      <c r="EL275" s="235"/>
      <c r="EM275" s="235"/>
      <c r="EN275" s="235"/>
      <c r="EO275" s="235"/>
      <c r="EP275" s="235"/>
      <c r="EQ275" s="235"/>
      <c r="ER275" s="235"/>
      <c r="ES275" s="235"/>
      <c r="ET275" s="235"/>
      <c r="EU275" s="235"/>
      <c r="EV275" s="235"/>
      <c r="EW275" s="235"/>
      <c r="EX275" s="235"/>
      <c r="EY275" s="235"/>
      <c r="EZ275" s="235"/>
      <c r="FA275" s="235"/>
      <c r="FB275" s="235"/>
      <c r="FC275" s="235"/>
      <c r="FD275" s="235"/>
      <c r="FE275" s="116"/>
      <c r="FF275" s="116"/>
      <c r="FG275" s="47"/>
      <c r="FH275" s="47"/>
      <c r="FI275" s="47"/>
      <c r="FJ275" s="47"/>
      <c r="FK275" s="47"/>
      <c r="FL275" s="47"/>
      <c r="FM275" s="47"/>
      <c r="FN275" s="47"/>
      <c r="FO275" s="47"/>
      <c r="FP275" s="47"/>
      <c r="FQ275" s="47"/>
      <c r="FR275" s="47"/>
      <c r="FS275" s="47"/>
      <c r="FT275" s="47"/>
      <c r="FU275" s="47"/>
      <c r="FV275" s="47"/>
      <c r="FW275" s="47"/>
      <c r="FX275" s="47"/>
      <c r="FY275" s="47"/>
      <c r="FZ275" s="48"/>
      <c r="GA275" s="48"/>
      <c r="GB275" s="48"/>
      <c r="GC275" s="48"/>
      <c r="GD275" s="48"/>
      <c r="GE275" s="48"/>
      <c r="GF275" s="48"/>
      <c r="GG275" s="48"/>
      <c r="GH275" s="48"/>
      <c r="GI275" s="53"/>
      <c r="GJ275" s="53"/>
      <c r="GK275" s="53"/>
      <c r="GL275" s="53"/>
      <c r="GM275" s="53"/>
      <c r="GN275" s="53"/>
      <c r="GO275" s="53"/>
      <c r="GP275" s="53"/>
      <c r="GQ275" s="53"/>
      <c r="GR275" s="53"/>
      <c r="GS275" s="53"/>
      <c r="GT275" s="53"/>
      <c r="GU275" s="53"/>
      <c r="GV275" s="53"/>
      <c r="GW275" s="53"/>
      <c r="GX275" s="53"/>
      <c r="GY275" s="53"/>
      <c r="GZ275" s="6"/>
      <c r="HA275" s="6"/>
      <c r="HB275" s="6"/>
    </row>
    <row r="276" spans="2:210" s="1" customFormat="1" x14ac:dyDescent="0.75">
      <c r="B276" s="33"/>
      <c r="C276" s="33"/>
      <c r="D276" s="261"/>
      <c r="E276" s="261"/>
      <c r="F276" s="261"/>
      <c r="G276" s="261"/>
      <c r="H276" s="261"/>
      <c r="I276" s="261"/>
      <c r="J276" s="261"/>
      <c r="K276" s="261"/>
      <c r="L276" s="261"/>
      <c r="M276" s="261"/>
      <c r="N276" s="261"/>
      <c r="O276" s="261"/>
      <c r="P276" s="261"/>
      <c r="Q276" s="261"/>
      <c r="R276" s="261"/>
      <c r="S276" s="261"/>
      <c r="T276" s="261"/>
      <c r="U276" s="235"/>
      <c r="V276" s="235"/>
      <c r="W276" s="235"/>
      <c r="X276" s="235"/>
      <c r="Y276" s="235"/>
      <c r="Z276" s="235"/>
      <c r="AA276" s="235"/>
      <c r="AB276" s="235"/>
      <c r="AC276" s="235"/>
      <c r="AD276" s="235"/>
      <c r="AE276" s="235"/>
      <c r="AF276" s="235"/>
      <c r="AG276" s="235"/>
      <c r="AH276" s="235"/>
      <c r="AI276" s="235"/>
      <c r="AJ276" s="235"/>
      <c r="AK276" s="235"/>
      <c r="AL276" s="235"/>
      <c r="AM276" s="235"/>
      <c r="AN276" s="235"/>
      <c r="AO276" s="235"/>
      <c r="AP276" s="235"/>
      <c r="AQ276" s="235"/>
      <c r="AR276" s="235"/>
      <c r="AS276" s="235"/>
      <c r="AT276" s="235"/>
      <c r="AU276" s="235"/>
      <c r="AV276" s="235"/>
      <c r="AW276" s="235"/>
      <c r="AX276" s="235"/>
      <c r="AY276" s="235"/>
      <c r="AZ276" s="235"/>
      <c r="BA276" s="235"/>
      <c r="BB276" s="235"/>
      <c r="BC276" s="235"/>
      <c r="BD276" s="235"/>
      <c r="BE276" s="235"/>
      <c r="BF276" s="235"/>
      <c r="BG276" s="235"/>
      <c r="BH276" s="235"/>
      <c r="BI276" s="235"/>
      <c r="BJ276" s="235"/>
      <c r="BK276" s="235"/>
      <c r="BL276" s="235"/>
      <c r="BM276" s="235"/>
      <c r="BN276" s="235"/>
      <c r="BO276" s="235"/>
      <c r="BP276" s="235"/>
      <c r="BQ276" s="235"/>
      <c r="BR276" s="235"/>
      <c r="BS276" s="235"/>
      <c r="BT276" s="235"/>
      <c r="BU276" s="235"/>
      <c r="BV276" s="235"/>
      <c r="BW276" s="235"/>
      <c r="BX276" s="235"/>
      <c r="BY276" s="235"/>
      <c r="BZ276" s="235"/>
      <c r="CA276" s="235"/>
      <c r="CB276" s="235"/>
      <c r="CC276" s="235"/>
      <c r="CD276" s="235"/>
      <c r="CE276" s="235"/>
      <c r="CF276" s="235"/>
      <c r="CG276" s="235"/>
      <c r="CH276" s="235"/>
      <c r="CI276" s="235"/>
      <c r="CJ276" s="235"/>
      <c r="CK276" s="235"/>
      <c r="CL276" s="235"/>
      <c r="CM276" s="235"/>
      <c r="CN276" s="235"/>
      <c r="CO276" s="235"/>
      <c r="CP276" s="235"/>
      <c r="CQ276" s="235"/>
      <c r="CR276" s="235"/>
      <c r="CS276" s="235"/>
      <c r="CT276" s="235"/>
      <c r="CU276" s="235"/>
      <c r="CV276" s="235"/>
      <c r="CW276" s="235"/>
      <c r="CX276" s="235"/>
      <c r="CY276" s="235"/>
      <c r="CZ276" s="235"/>
      <c r="DA276" s="235"/>
      <c r="DB276" s="235"/>
      <c r="DC276" s="235"/>
      <c r="DD276" s="235"/>
      <c r="DE276" s="235"/>
      <c r="DF276" s="235"/>
      <c r="DG276" s="235"/>
      <c r="DH276" s="235"/>
      <c r="DI276" s="235"/>
      <c r="DJ276" s="235"/>
      <c r="DK276" s="235"/>
      <c r="DL276" s="235"/>
      <c r="DM276" s="235"/>
      <c r="DN276" s="235"/>
      <c r="DO276" s="235"/>
      <c r="DP276" s="235"/>
      <c r="DQ276" s="235"/>
      <c r="DR276" s="235"/>
      <c r="DS276" s="235"/>
      <c r="DT276" s="235"/>
      <c r="DU276" s="235"/>
      <c r="DV276" s="235"/>
      <c r="DW276" s="235"/>
      <c r="DX276" s="235"/>
      <c r="DY276" s="235"/>
      <c r="DZ276" s="235"/>
      <c r="EA276" s="235"/>
      <c r="EB276" s="235"/>
      <c r="EC276" s="235"/>
      <c r="ED276" s="235"/>
      <c r="EE276" s="235"/>
      <c r="EF276" s="235"/>
      <c r="EG276" s="235"/>
      <c r="EH276" s="235"/>
      <c r="EI276" s="235"/>
      <c r="EJ276" s="235"/>
      <c r="EK276" s="235"/>
      <c r="EL276" s="235"/>
      <c r="EM276" s="235"/>
      <c r="EN276" s="235"/>
      <c r="EO276" s="235"/>
      <c r="EP276" s="235"/>
      <c r="EQ276" s="235"/>
      <c r="ER276" s="235"/>
      <c r="ES276" s="235"/>
      <c r="ET276" s="235"/>
      <c r="EU276" s="235"/>
      <c r="EV276" s="235"/>
      <c r="EW276" s="235"/>
      <c r="EX276" s="235"/>
      <c r="EY276" s="235"/>
      <c r="EZ276" s="235"/>
      <c r="FA276" s="235"/>
      <c r="FB276" s="235"/>
      <c r="FC276" s="235"/>
      <c r="FD276" s="235"/>
      <c r="FE276" s="116"/>
      <c r="FF276" s="116"/>
      <c r="FG276" s="47"/>
      <c r="FH276" s="47"/>
      <c r="FI276" s="47"/>
      <c r="FJ276" s="47"/>
      <c r="FK276" s="47"/>
      <c r="FL276" s="47"/>
      <c r="FM276" s="47"/>
      <c r="FN276" s="47"/>
      <c r="FO276" s="47"/>
      <c r="FP276" s="47"/>
      <c r="FQ276" s="47"/>
      <c r="FR276" s="47"/>
      <c r="FS276" s="47"/>
      <c r="FT276" s="47"/>
      <c r="FU276" s="47"/>
      <c r="FV276" s="47"/>
      <c r="FW276" s="47"/>
      <c r="FX276" s="47"/>
      <c r="FY276" s="47"/>
      <c r="FZ276" s="48"/>
      <c r="GA276" s="48"/>
      <c r="GB276" s="48"/>
      <c r="GC276" s="48"/>
      <c r="GD276" s="48"/>
      <c r="GE276" s="48"/>
      <c r="GF276" s="48"/>
      <c r="GG276" s="48"/>
      <c r="GH276" s="48"/>
      <c r="GI276" s="53"/>
      <c r="GJ276" s="53"/>
      <c r="GK276" s="53"/>
      <c r="GL276" s="53"/>
      <c r="GM276" s="53"/>
      <c r="GN276" s="53"/>
      <c r="GO276" s="53"/>
      <c r="GP276" s="53"/>
      <c r="GQ276" s="53"/>
      <c r="GR276" s="53"/>
      <c r="GS276" s="53"/>
      <c r="GT276" s="53"/>
      <c r="GU276" s="53"/>
      <c r="GV276" s="53"/>
      <c r="GW276" s="53"/>
      <c r="GX276" s="53"/>
      <c r="GY276" s="53"/>
      <c r="GZ276" s="6"/>
      <c r="HA276" s="6"/>
      <c r="HB276" s="6"/>
    </row>
    <row r="277" spans="2:210" s="1" customFormat="1" x14ac:dyDescent="0.75">
      <c r="B277" s="33"/>
      <c r="C277" s="33"/>
      <c r="D277" s="261"/>
      <c r="E277" s="261"/>
      <c r="F277" s="261"/>
      <c r="G277" s="261"/>
      <c r="H277" s="261"/>
      <c r="I277" s="261"/>
      <c r="J277" s="261"/>
      <c r="K277" s="261"/>
      <c r="L277" s="261"/>
      <c r="M277" s="261"/>
      <c r="N277" s="261"/>
      <c r="O277" s="261"/>
      <c r="P277" s="261"/>
      <c r="Q277" s="261"/>
      <c r="R277" s="261"/>
      <c r="S277" s="261"/>
      <c r="T277" s="261"/>
      <c r="U277" s="235"/>
      <c r="V277" s="235"/>
      <c r="W277" s="235"/>
      <c r="X277" s="235"/>
      <c r="Y277" s="235"/>
      <c r="Z277" s="235"/>
      <c r="AA277" s="235"/>
      <c r="AB277" s="235"/>
      <c r="AC277" s="235"/>
      <c r="AD277" s="235"/>
      <c r="AE277" s="235"/>
      <c r="AF277" s="235"/>
      <c r="AG277" s="235"/>
      <c r="AH277" s="235"/>
      <c r="AI277" s="235"/>
      <c r="AJ277" s="235"/>
      <c r="AK277" s="235"/>
      <c r="AL277" s="235"/>
      <c r="AM277" s="235"/>
      <c r="AN277" s="235"/>
      <c r="AO277" s="235"/>
      <c r="AP277" s="235"/>
      <c r="AQ277" s="235"/>
      <c r="AR277" s="235"/>
      <c r="AS277" s="235"/>
      <c r="AT277" s="235"/>
      <c r="AU277" s="235"/>
      <c r="AV277" s="235"/>
      <c r="AW277" s="235"/>
      <c r="AX277" s="235"/>
      <c r="AY277" s="235"/>
      <c r="AZ277" s="235"/>
      <c r="BA277" s="235"/>
      <c r="BB277" s="235"/>
      <c r="BC277" s="235"/>
      <c r="BD277" s="235"/>
      <c r="BE277" s="235"/>
      <c r="BF277" s="235"/>
      <c r="BG277" s="235"/>
      <c r="BH277" s="235"/>
      <c r="BI277" s="235"/>
      <c r="BJ277" s="235"/>
      <c r="BK277" s="235"/>
      <c r="BL277" s="235"/>
      <c r="BM277" s="235"/>
      <c r="BN277" s="235"/>
      <c r="BO277" s="235"/>
      <c r="BP277" s="235"/>
      <c r="BQ277" s="235"/>
      <c r="BR277" s="235"/>
      <c r="BS277" s="235"/>
      <c r="BT277" s="235"/>
      <c r="BU277" s="235"/>
      <c r="BV277" s="235"/>
      <c r="BW277" s="235"/>
      <c r="BX277" s="235"/>
      <c r="BY277" s="235"/>
      <c r="BZ277" s="235"/>
      <c r="CA277" s="235"/>
      <c r="CB277" s="235"/>
      <c r="CC277" s="235"/>
      <c r="CD277" s="235"/>
      <c r="CE277" s="235"/>
      <c r="CF277" s="235"/>
      <c r="CG277" s="235"/>
      <c r="CH277" s="235"/>
      <c r="CI277" s="235"/>
      <c r="CJ277" s="235"/>
      <c r="CK277" s="235"/>
      <c r="CL277" s="235"/>
      <c r="CM277" s="235"/>
      <c r="CN277" s="235"/>
      <c r="CO277" s="235"/>
      <c r="CP277" s="235"/>
      <c r="CQ277" s="235"/>
      <c r="CR277" s="235"/>
      <c r="CS277" s="235"/>
      <c r="CT277" s="235"/>
      <c r="CU277" s="235"/>
      <c r="CV277" s="235"/>
      <c r="CW277" s="235"/>
      <c r="CX277" s="235"/>
      <c r="CY277" s="235"/>
      <c r="CZ277" s="235"/>
      <c r="DA277" s="235"/>
      <c r="DB277" s="235"/>
      <c r="DC277" s="235"/>
      <c r="DD277" s="235"/>
      <c r="DE277" s="235"/>
      <c r="DF277" s="235"/>
      <c r="DG277" s="235"/>
      <c r="DH277" s="235"/>
      <c r="DI277" s="235"/>
      <c r="DJ277" s="235"/>
      <c r="DK277" s="235"/>
      <c r="DL277" s="235"/>
      <c r="DM277" s="235"/>
      <c r="DN277" s="235"/>
      <c r="DO277" s="235"/>
      <c r="DP277" s="235"/>
      <c r="DQ277" s="235"/>
      <c r="DR277" s="235"/>
      <c r="DS277" s="235"/>
      <c r="DT277" s="235"/>
      <c r="DU277" s="235"/>
      <c r="DV277" s="235"/>
      <c r="DW277" s="235"/>
      <c r="DX277" s="235"/>
      <c r="DY277" s="235"/>
      <c r="DZ277" s="235"/>
      <c r="EA277" s="235"/>
      <c r="EB277" s="235"/>
      <c r="EC277" s="235"/>
      <c r="ED277" s="235"/>
      <c r="EE277" s="235"/>
      <c r="EF277" s="235"/>
      <c r="EG277" s="235"/>
      <c r="EH277" s="235"/>
      <c r="EI277" s="235"/>
      <c r="EJ277" s="235"/>
      <c r="EK277" s="235"/>
      <c r="EL277" s="235"/>
      <c r="EM277" s="235"/>
      <c r="EN277" s="235"/>
      <c r="EO277" s="235"/>
      <c r="EP277" s="235"/>
      <c r="EQ277" s="235"/>
      <c r="ER277" s="235"/>
      <c r="ES277" s="235"/>
      <c r="ET277" s="235"/>
      <c r="EU277" s="235"/>
      <c r="EV277" s="235"/>
      <c r="EW277" s="235"/>
      <c r="EX277" s="235"/>
      <c r="EY277" s="235"/>
      <c r="EZ277" s="235"/>
      <c r="FA277" s="235"/>
      <c r="FB277" s="235"/>
      <c r="FC277" s="235"/>
      <c r="FD277" s="235"/>
      <c r="FE277" s="116"/>
      <c r="FF277" s="116"/>
      <c r="FG277" s="47"/>
      <c r="FH277" s="47"/>
      <c r="FI277" s="47"/>
      <c r="FJ277" s="47"/>
      <c r="FK277" s="47"/>
      <c r="FL277" s="47"/>
      <c r="FM277" s="47"/>
      <c r="FN277" s="47"/>
      <c r="FO277" s="47"/>
      <c r="FP277" s="47"/>
      <c r="FQ277" s="47"/>
      <c r="FR277" s="47"/>
      <c r="FS277" s="47"/>
      <c r="FT277" s="47"/>
      <c r="FU277" s="47"/>
      <c r="FV277" s="47"/>
      <c r="FW277" s="47"/>
      <c r="FX277" s="47"/>
      <c r="FY277" s="47"/>
      <c r="FZ277" s="48"/>
      <c r="GA277" s="48"/>
      <c r="GB277" s="48"/>
      <c r="GC277" s="48"/>
      <c r="GD277" s="48"/>
      <c r="GE277" s="48"/>
      <c r="GF277" s="48"/>
      <c r="GG277" s="48"/>
      <c r="GH277" s="48"/>
      <c r="GI277" s="53"/>
      <c r="GJ277" s="53"/>
      <c r="GK277" s="53"/>
      <c r="GL277" s="53"/>
      <c r="GM277" s="53"/>
      <c r="GN277" s="53"/>
      <c r="GO277" s="53"/>
      <c r="GP277" s="53"/>
      <c r="GQ277" s="53"/>
      <c r="GR277" s="53"/>
      <c r="GS277" s="53"/>
      <c r="GT277" s="53"/>
      <c r="GU277" s="53"/>
      <c r="GV277" s="53"/>
      <c r="GW277" s="53"/>
      <c r="GX277" s="53"/>
      <c r="GY277" s="53"/>
      <c r="GZ277" s="6"/>
      <c r="HA277" s="6"/>
      <c r="HB277" s="6"/>
    </row>
    <row r="278" spans="2:210" s="1" customFormat="1" x14ac:dyDescent="0.75">
      <c r="B278" s="33"/>
      <c r="C278" s="33"/>
      <c r="D278" s="261"/>
      <c r="E278" s="261"/>
      <c r="F278" s="261"/>
      <c r="G278" s="261"/>
      <c r="H278" s="261"/>
      <c r="I278" s="261"/>
      <c r="J278" s="261"/>
      <c r="K278" s="261"/>
      <c r="L278" s="261"/>
      <c r="M278" s="261"/>
      <c r="N278" s="261"/>
      <c r="O278" s="261"/>
      <c r="P278" s="261"/>
      <c r="Q278" s="261"/>
      <c r="R278" s="261"/>
      <c r="S278" s="261"/>
      <c r="T278" s="261"/>
      <c r="U278" s="235"/>
      <c r="V278" s="235"/>
      <c r="W278" s="235"/>
      <c r="X278" s="235"/>
      <c r="Y278" s="235"/>
      <c r="Z278" s="235"/>
      <c r="AA278" s="235"/>
      <c r="AB278" s="235"/>
      <c r="AC278" s="235"/>
      <c r="AD278" s="235"/>
      <c r="AE278" s="235"/>
      <c r="AF278" s="235"/>
      <c r="AG278" s="235"/>
      <c r="AH278" s="235"/>
      <c r="AI278" s="235"/>
      <c r="AJ278" s="235"/>
      <c r="AK278" s="235"/>
      <c r="AL278" s="235"/>
      <c r="AM278" s="235"/>
      <c r="AN278" s="235"/>
      <c r="AO278" s="235"/>
      <c r="AP278" s="235"/>
      <c r="AQ278" s="235"/>
      <c r="AR278" s="235"/>
      <c r="AS278" s="235"/>
      <c r="AT278" s="235"/>
      <c r="AU278" s="235"/>
      <c r="AV278" s="235"/>
      <c r="AW278" s="235"/>
      <c r="AX278" s="235"/>
      <c r="AY278" s="235"/>
      <c r="AZ278" s="235"/>
      <c r="BA278" s="235"/>
      <c r="BB278" s="235"/>
      <c r="BC278" s="235"/>
      <c r="BD278" s="235"/>
      <c r="BE278" s="235"/>
      <c r="BF278" s="235"/>
      <c r="BG278" s="235"/>
      <c r="BH278" s="235"/>
      <c r="BI278" s="235"/>
      <c r="BJ278" s="235"/>
      <c r="BK278" s="235"/>
      <c r="BL278" s="235"/>
      <c r="BM278" s="235"/>
      <c r="BN278" s="235"/>
      <c r="BO278" s="235"/>
      <c r="BP278" s="235"/>
      <c r="BQ278" s="235"/>
      <c r="BR278" s="235"/>
      <c r="BS278" s="235"/>
      <c r="BT278" s="235"/>
      <c r="BU278" s="235"/>
      <c r="BV278" s="235"/>
      <c r="BW278" s="235"/>
      <c r="BX278" s="235"/>
      <c r="BY278" s="235"/>
      <c r="BZ278" s="235"/>
      <c r="CA278" s="235"/>
      <c r="CB278" s="235"/>
      <c r="CC278" s="235"/>
      <c r="CD278" s="235"/>
      <c r="CE278" s="235"/>
      <c r="CF278" s="235"/>
      <c r="CG278" s="235"/>
      <c r="CH278" s="235"/>
      <c r="CI278" s="235"/>
      <c r="CJ278" s="235"/>
      <c r="CK278" s="235"/>
      <c r="CL278" s="235"/>
      <c r="CM278" s="235"/>
      <c r="CN278" s="235"/>
      <c r="CO278" s="235"/>
      <c r="CP278" s="235"/>
      <c r="CQ278" s="235"/>
      <c r="CR278" s="235"/>
      <c r="CS278" s="235"/>
      <c r="CT278" s="235"/>
      <c r="CU278" s="235"/>
      <c r="CV278" s="235"/>
      <c r="CW278" s="235"/>
      <c r="CX278" s="235"/>
      <c r="CY278" s="235"/>
      <c r="CZ278" s="235"/>
      <c r="DA278" s="235"/>
      <c r="DB278" s="235"/>
      <c r="DC278" s="235"/>
      <c r="DD278" s="235"/>
      <c r="DE278" s="235"/>
      <c r="DF278" s="235"/>
      <c r="DG278" s="235"/>
      <c r="DH278" s="235"/>
      <c r="DI278" s="235"/>
      <c r="DJ278" s="235"/>
      <c r="DK278" s="235"/>
      <c r="DL278" s="235"/>
      <c r="DM278" s="235"/>
      <c r="DN278" s="235"/>
      <c r="DO278" s="235"/>
      <c r="DP278" s="235"/>
      <c r="DQ278" s="235"/>
      <c r="DR278" s="235"/>
      <c r="DS278" s="235"/>
      <c r="DT278" s="235"/>
      <c r="DU278" s="235"/>
      <c r="DV278" s="235"/>
      <c r="DW278" s="235"/>
      <c r="DX278" s="235"/>
      <c r="DY278" s="235"/>
      <c r="DZ278" s="235"/>
      <c r="EA278" s="235"/>
      <c r="EB278" s="235"/>
      <c r="EC278" s="235"/>
      <c r="ED278" s="235"/>
      <c r="EE278" s="235"/>
      <c r="EF278" s="235"/>
      <c r="EG278" s="235"/>
      <c r="EH278" s="235"/>
      <c r="EI278" s="235"/>
      <c r="EJ278" s="235"/>
      <c r="EK278" s="235"/>
      <c r="EL278" s="235"/>
      <c r="EM278" s="235"/>
      <c r="EN278" s="235"/>
      <c r="EO278" s="235"/>
      <c r="EP278" s="235"/>
      <c r="EQ278" s="235"/>
      <c r="ER278" s="235"/>
      <c r="ES278" s="235"/>
      <c r="ET278" s="235"/>
      <c r="EU278" s="235"/>
      <c r="EV278" s="235"/>
      <c r="EW278" s="235"/>
      <c r="EX278" s="235"/>
      <c r="EY278" s="235"/>
      <c r="EZ278" s="235"/>
      <c r="FA278" s="235"/>
      <c r="FB278" s="235"/>
      <c r="FC278" s="235"/>
      <c r="FD278" s="235"/>
      <c r="FE278" s="116"/>
      <c r="FF278" s="116"/>
      <c r="FG278" s="47"/>
      <c r="FH278" s="47"/>
      <c r="FI278" s="47"/>
      <c r="FJ278" s="47"/>
      <c r="FK278" s="47"/>
      <c r="FL278" s="47"/>
      <c r="FM278" s="47"/>
      <c r="FN278" s="47"/>
      <c r="FO278" s="47"/>
      <c r="FP278" s="47"/>
      <c r="FQ278" s="47"/>
      <c r="FR278" s="47"/>
      <c r="FS278" s="47"/>
      <c r="FT278" s="47"/>
      <c r="FU278" s="47"/>
      <c r="FV278" s="47"/>
      <c r="FW278" s="47"/>
      <c r="FX278" s="47"/>
      <c r="FY278" s="47"/>
      <c r="FZ278" s="48"/>
      <c r="GA278" s="48"/>
      <c r="GB278" s="48"/>
      <c r="GC278" s="48"/>
      <c r="GD278" s="48"/>
      <c r="GE278" s="48"/>
      <c r="GF278" s="48"/>
      <c r="GG278" s="48"/>
      <c r="GH278" s="48"/>
      <c r="GI278" s="53"/>
      <c r="GJ278" s="53"/>
      <c r="GK278" s="53"/>
      <c r="GL278" s="53"/>
      <c r="GM278" s="53"/>
      <c r="GN278" s="53"/>
      <c r="GO278" s="53"/>
      <c r="GP278" s="53"/>
      <c r="GQ278" s="53"/>
      <c r="GR278" s="53"/>
      <c r="GS278" s="53"/>
      <c r="GT278" s="53"/>
      <c r="GU278" s="53"/>
      <c r="GV278" s="53"/>
      <c r="GW278" s="53"/>
      <c r="GX278" s="53"/>
      <c r="GY278" s="53"/>
      <c r="GZ278" s="6"/>
      <c r="HA278" s="6"/>
      <c r="HB278" s="6"/>
    </row>
  </sheetData>
  <mergeCells count="222">
    <mergeCell ref="GQ9:GS9"/>
    <mergeCell ref="GT9:GT10"/>
    <mergeCell ref="GV9:GV10"/>
    <mergeCell ref="GW9:GW10"/>
    <mergeCell ref="GX9:GX10"/>
    <mergeCell ref="FZ9:GB9"/>
    <mergeCell ref="GC9:GE9"/>
    <mergeCell ref="GF9:GH9"/>
    <mergeCell ref="GI9:GI10"/>
    <mergeCell ref="GK9:GM9"/>
    <mergeCell ref="GN9:GP9"/>
    <mergeCell ref="EE8:EI9"/>
    <mergeCell ref="EJ8:EM9"/>
    <mergeCell ref="EN8:EQ9"/>
    <mergeCell ref="ER8:ES9"/>
    <mergeCell ref="ET8:EU9"/>
    <mergeCell ref="EV8:EZ9"/>
    <mergeCell ref="DL8:DM9"/>
    <mergeCell ref="DN8:DR9"/>
    <mergeCell ref="DS8:DV9"/>
    <mergeCell ref="DW8:DZ9"/>
    <mergeCell ref="EA8:EB9"/>
    <mergeCell ref="EC8:ED9"/>
    <mergeCell ref="CU8:CV9"/>
    <mergeCell ref="CW8:DA9"/>
    <mergeCell ref="DB8:DE9"/>
    <mergeCell ref="DF8:DI9"/>
    <mergeCell ref="DJ8:DK9"/>
    <mergeCell ref="BX8:CA9"/>
    <mergeCell ref="CB8:CC9"/>
    <mergeCell ref="CD8:CE9"/>
    <mergeCell ref="CF8:CJ9"/>
    <mergeCell ref="CK8:CN9"/>
    <mergeCell ref="CO8:CR9"/>
    <mergeCell ref="BO8:BS9"/>
    <mergeCell ref="BT8:BW9"/>
    <mergeCell ref="AG8:AK9"/>
    <mergeCell ref="AL8:AO9"/>
    <mergeCell ref="AP8:AS9"/>
    <mergeCell ref="AT8:AU9"/>
    <mergeCell ref="AV8:AW9"/>
    <mergeCell ref="AX8:BB9"/>
    <mergeCell ref="CS8:CT9"/>
    <mergeCell ref="GV7:GX8"/>
    <mergeCell ref="D8:G9"/>
    <mergeCell ref="H8:K9"/>
    <mergeCell ref="L8:M9"/>
    <mergeCell ref="N8:O9"/>
    <mergeCell ref="P8:T9"/>
    <mergeCell ref="U8:X9"/>
    <mergeCell ref="Y8:AB9"/>
    <mergeCell ref="AC8:AD9"/>
    <mergeCell ref="AE8:AF9"/>
    <mergeCell ref="FO7:FX8"/>
    <mergeCell ref="FY7:FY10"/>
    <mergeCell ref="FZ7:GI8"/>
    <mergeCell ref="GJ7:GJ10"/>
    <mergeCell ref="GK7:GT8"/>
    <mergeCell ref="GU7:GU10"/>
    <mergeCell ref="FO9:FQ9"/>
    <mergeCell ref="FR9:FT9"/>
    <mergeCell ref="FU9:FW9"/>
    <mergeCell ref="FX9:FX10"/>
    <mergeCell ref="FA7:FB9"/>
    <mergeCell ref="FC7:FD9"/>
    <mergeCell ref="FE7:FG8"/>
    <mergeCell ref="FH7:FJ8"/>
    <mergeCell ref="D7:T7"/>
    <mergeCell ref="U7:AK7"/>
    <mergeCell ref="AL7:BB7"/>
    <mergeCell ref="BC7:BS7"/>
    <mergeCell ref="BT7:CJ7"/>
    <mergeCell ref="CK7:DA7"/>
    <mergeCell ref="DB7:DR7"/>
    <mergeCell ref="DS7:EI7"/>
    <mergeCell ref="EJ7:EZ7"/>
    <mergeCell ref="AS6:AT6"/>
    <mergeCell ref="AX6:AY6"/>
    <mergeCell ref="BF6:BG6"/>
    <mergeCell ref="BI6:BJ6"/>
    <mergeCell ref="BK6:BN6"/>
    <mergeCell ref="FK7:FM8"/>
    <mergeCell ref="FN7:FN9"/>
    <mergeCell ref="FE9:FG9"/>
    <mergeCell ref="FH9:FJ9"/>
    <mergeCell ref="FK9:FM9"/>
    <mergeCell ref="EW6:EX6"/>
    <mergeCell ref="DV6:DW6"/>
    <mergeCell ref="DX6:DZ6"/>
    <mergeCell ref="EF6:EG6"/>
    <mergeCell ref="EJ6:EK6"/>
    <mergeCell ref="EM6:EN6"/>
    <mergeCell ref="EO6:EQ6"/>
    <mergeCell ref="BP6:BQ6"/>
    <mergeCell ref="BS6:DB6"/>
    <mergeCell ref="DC6:DE6"/>
    <mergeCell ref="BC8:BF9"/>
    <mergeCell ref="BG8:BJ9"/>
    <mergeCell ref="BK8:BL9"/>
    <mergeCell ref="BM8:BN9"/>
    <mergeCell ref="EN5:EO5"/>
    <mergeCell ref="EV5:EW5"/>
    <mergeCell ref="D6:H6"/>
    <mergeCell ref="L6:M6"/>
    <mergeCell ref="N6:O6"/>
    <mergeCell ref="Q6:R6"/>
    <mergeCell ref="S6:T6"/>
    <mergeCell ref="AK6:AO6"/>
    <mergeCell ref="DE5:DF5"/>
    <mergeCell ref="DG5:DI5"/>
    <mergeCell ref="DO5:DP5"/>
    <mergeCell ref="DR5:DS5"/>
    <mergeCell ref="DT5:DV5"/>
    <mergeCell ref="DW5:DX5"/>
    <mergeCell ref="AY5:AZ5"/>
    <mergeCell ref="BB5:BF5"/>
    <mergeCell ref="BG5:BI5"/>
    <mergeCell ref="BJ5:BK5"/>
    <mergeCell ref="BO5:BP5"/>
    <mergeCell ref="DB5:DC5"/>
    <mergeCell ref="DF6:DG6"/>
    <mergeCell ref="DN6:DO6"/>
    <mergeCell ref="DS6:DT6"/>
    <mergeCell ref="AP6:AR6"/>
    <mergeCell ref="EJ4:EK4"/>
    <mergeCell ref="EM4:EN4"/>
    <mergeCell ref="EO4:EQ4"/>
    <mergeCell ref="EW4:EX4"/>
    <mergeCell ref="F5:K5"/>
    <mergeCell ref="L5:M5"/>
    <mergeCell ref="N5:O5"/>
    <mergeCell ref="AO5:AP5"/>
    <mergeCell ref="AR5:AS5"/>
    <mergeCell ref="AT5:AW5"/>
    <mergeCell ref="DF4:DG4"/>
    <mergeCell ref="DN4:DO4"/>
    <mergeCell ref="DS4:DT4"/>
    <mergeCell ref="DV4:DW4"/>
    <mergeCell ref="DX4:DZ4"/>
    <mergeCell ref="EF4:EG4"/>
    <mergeCell ref="BF4:BG4"/>
    <mergeCell ref="BI4:BJ4"/>
    <mergeCell ref="BK4:BN4"/>
    <mergeCell ref="BP4:BQ4"/>
    <mergeCell ref="BS4:DB4"/>
    <mergeCell ref="DC4:DE4"/>
    <mergeCell ref="EE5:EF5"/>
    <mergeCell ref="EK5:EM5"/>
    <mergeCell ref="AC4:AF4"/>
    <mergeCell ref="AH4:AI4"/>
    <mergeCell ref="AK4:AO4"/>
    <mergeCell ref="AP4:AR4"/>
    <mergeCell ref="AS4:AT4"/>
    <mergeCell ref="AX4:AY4"/>
    <mergeCell ref="DF3:DG3"/>
    <mergeCell ref="DN3:DO3"/>
    <mergeCell ref="DS3:DT3"/>
    <mergeCell ref="BF3:BG3"/>
    <mergeCell ref="BI3:BJ3"/>
    <mergeCell ref="BK3:BN3"/>
    <mergeCell ref="BP3:BQ3"/>
    <mergeCell ref="BS3:DB3"/>
    <mergeCell ref="DC3:DE3"/>
    <mergeCell ref="AX2:AY2"/>
    <mergeCell ref="BF2:BG2"/>
    <mergeCell ref="BI2:BJ2"/>
    <mergeCell ref="BK2:BN2"/>
    <mergeCell ref="BP2:BQ2"/>
    <mergeCell ref="EJ3:EK3"/>
    <mergeCell ref="EM3:EN3"/>
    <mergeCell ref="EO3:EQ3"/>
    <mergeCell ref="EW3:EX3"/>
    <mergeCell ref="DV3:DW3"/>
    <mergeCell ref="DX3:DZ3"/>
    <mergeCell ref="EF3:EG3"/>
    <mergeCell ref="EM2:EN2"/>
    <mergeCell ref="EO2:EQ2"/>
    <mergeCell ref="EW2:EX2"/>
    <mergeCell ref="BS2:DB2"/>
    <mergeCell ref="DC2:DE2"/>
    <mergeCell ref="DF2:DG2"/>
    <mergeCell ref="DN2:DO2"/>
    <mergeCell ref="DS2:DT2"/>
    <mergeCell ref="DV2:DW2"/>
    <mergeCell ref="DX2:DZ2"/>
    <mergeCell ref="EF2:EG2"/>
    <mergeCell ref="EJ2:EK2"/>
    <mergeCell ref="B2:C9"/>
    <mergeCell ref="D2:T2"/>
    <mergeCell ref="AH2:AI2"/>
    <mergeCell ref="AK2:AO2"/>
    <mergeCell ref="AP2:AR2"/>
    <mergeCell ref="DC1:DE1"/>
    <mergeCell ref="DF1:DG1"/>
    <mergeCell ref="DN1:DO1"/>
    <mergeCell ref="DS1:DT1"/>
    <mergeCell ref="AX1:AY1"/>
    <mergeCell ref="BF1:BG1"/>
    <mergeCell ref="BI1:BJ1"/>
    <mergeCell ref="BK1:BN1"/>
    <mergeCell ref="BP1:BQ1"/>
    <mergeCell ref="BS1:DB1"/>
    <mergeCell ref="D1:T1"/>
    <mergeCell ref="AC1:AF1"/>
    <mergeCell ref="D3:T3"/>
    <mergeCell ref="AH3:AI3"/>
    <mergeCell ref="AK3:AO3"/>
    <mergeCell ref="AP3:AR3"/>
    <mergeCell ref="AS3:AT3"/>
    <mergeCell ref="AX3:AY3"/>
    <mergeCell ref="AS2:AT2"/>
    <mergeCell ref="AH1:AI1"/>
    <mergeCell ref="AK1:AO1"/>
    <mergeCell ref="AP1:AR1"/>
    <mergeCell ref="AS1:AT1"/>
    <mergeCell ref="EF1:EG1"/>
    <mergeCell ref="EJ1:EK1"/>
    <mergeCell ref="EM1:EN1"/>
    <mergeCell ref="EO1:EQ1"/>
    <mergeCell ref="EW1:EX1"/>
    <mergeCell ref="DV1:DW1"/>
    <mergeCell ref="DX1:DZ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F0"/>
  </sheetPr>
  <dimension ref="A1:CI53"/>
  <sheetViews>
    <sheetView view="pageBreakPreview" zoomScale="30" zoomScaleNormal="30" zoomScaleSheetLayoutView="30" workbookViewId="0">
      <selection activeCell="AA9" sqref="AA9"/>
    </sheetView>
  </sheetViews>
  <sheetFormatPr baseColWidth="10" defaultColWidth="11.42578125" defaultRowHeight="90" customHeight="1" x14ac:dyDescent="0.5"/>
  <cols>
    <col min="1" max="1" width="4.140625" style="5" customWidth="1"/>
    <col min="2" max="2" width="26.7109375" style="24" customWidth="1"/>
    <col min="3" max="3" width="44.42578125" style="24" customWidth="1"/>
    <col min="4" max="4" width="28.42578125" style="24" customWidth="1"/>
    <col min="5" max="5" width="29" style="24" customWidth="1"/>
    <col min="6" max="12" width="20.5703125" style="24" customWidth="1"/>
    <col min="13" max="13" width="43" style="24" customWidth="1"/>
    <col min="14" max="14" width="69" style="24" customWidth="1"/>
    <col min="15" max="15" width="13.42578125" style="24" customWidth="1"/>
    <col min="16" max="42" width="11.42578125" style="30"/>
    <col min="43" max="60" width="11.42578125" style="32"/>
    <col min="61" max="87" width="11.42578125" style="5"/>
  </cols>
  <sheetData>
    <row r="1" spans="2:14" ht="202.5" customHeight="1" thickBot="1" x14ac:dyDescent="0.55000000000000004">
      <c r="B1" s="1267" t="s">
        <v>961</v>
      </c>
      <c r="C1" s="1268"/>
      <c r="D1" s="1268"/>
      <c r="E1" s="1268"/>
      <c r="F1" s="1268"/>
      <c r="G1" s="1268"/>
      <c r="H1" s="1268"/>
      <c r="I1" s="1268"/>
      <c r="J1" s="1268"/>
      <c r="K1" s="1268"/>
      <c r="L1" s="1268"/>
      <c r="M1" s="1268"/>
      <c r="N1" s="1269"/>
    </row>
    <row r="2" spans="2:14" ht="64.5" customHeight="1" thickBot="1" x14ac:dyDescent="0.55000000000000004">
      <c r="B2" s="1215" t="s">
        <v>256</v>
      </c>
      <c r="C2" s="1216"/>
      <c r="D2" s="1216"/>
      <c r="E2" s="1216"/>
      <c r="F2" s="1216"/>
      <c r="G2" s="1216"/>
      <c r="H2" s="1216"/>
      <c r="I2" s="1216"/>
      <c r="J2" s="1216"/>
      <c r="K2" s="1216"/>
      <c r="L2" s="1216"/>
      <c r="M2" s="1216"/>
      <c r="N2" s="1217"/>
    </row>
    <row r="3" spans="2:14" ht="50.1" customHeight="1" x14ac:dyDescent="0.5">
      <c r="B3" s="1274" t="s">
        <v>15</v>
      </c>
      <c r="C3" s="1275"/>
      <c r="D3" s="1275"/>
      <c r="E3" s="1275"/>
      <c r="F3" s="1275"/>
      <c r="G3" s="1275"/>
      <c r="H3" s="1132" t="str">
        <f>DATOS!C11</f>
        <v xml:space="preserve"> TRELLES ORDÓÑEZ CAROL ALEXANDRA</v>
      </c>
      <c r="I3" s="1133"/>
      <c r="J3" s="1133"/>
      <c r="K3" s="1133"/>
      <c r="L3" s="1133"/>
      <c r="M3" s="1133"/>
      <c r="N3" s="1134"/>
    </row>
    <row r="4" spans="2:14" ht="50.1" customHeight="1" x14ac:dyDescent="0.5">
      <c r="B4" s="1276" t="s">
        <v>257</v>
      </c>
      <c r="C4" s="1277"/>
      <c r="D4" s="1277"/>
      <c r="E4" s="1277"/>
      <c r="F4" s="1277"/>
      <c r="G4" s="1277"/>
      <c r="H4" s="1285" t="s">
        <v>258</v>
      </c>
      <c r="I4" s="1285"/>
      <c r="J4" s="1285"/>
      <c r="K4" s="1285"/>
      <c r="L4" s="1285"/>
      <c r="M4" s="1285"/>
      <c r="N4" s="616" t="s">
        <v>259</v>
      </c>
    </row>
    <row r="5" spans="2:14" ht="50.1" customHeight="1" x14ac:dyDescent="0.5">
      <c r="B5" s="1276" t="s">
        <v>260</v>
      </c>
      <c r="C5" s="1277"/>
      <c r="D5" s="1277"/>
      <c r="E5" s="1277"/>
      <c r="F5" s="1277"/>
      <c r="G5" s="1277"/>
      <c r="H5" s="1282" t="str">
        <f>DATOS!C14</f>
        <v>SEGUNDO</v>
      </c>
      <c r="I5" s="1282"/>
      <c r="J5" s="1282"/>
      <c r="K5" s="1282"/>
      <c r="L5" s="617" t="str">
        <f>DATOS!C15</f>
        <v>"A"</v>
      </c>
      <c r="M5" s="1283"/>
      <c r="N5" s="1284"/>
    </row>
    <row r="6" spans="2:14" ht="50.1" customHeight="1" x14ac:dyDescent="0.5">
      <c r="B6" s="1276" t="s">
        <v>160</v>
      </c>
      <c r="C6" s="1277"/>
      <c r="D6" s="1277"/>
      <c r="E6" s="1277"/>
      <c r="F6" s="1277"/>
      <c r="G6" s="1277"/>
      <c r="H6" s="1213" t="s">
        <v>955</v>
      </c>
      <c r="I6" s="1213"/>
      <c r="J6" s="1213"/>
      <c r="K6" s="1213"/>
      <c r="L6" s="1213"/>
      <c r="M6" s="1213"/>
      <c r="N6" s="1214"/>
    </row>
    <row r="7" spans="2:14" ht="50.1" customHeight="1" x14ac:dyDescent="0.5">
      <c r="B7" s="1276" t="s">
        <v>261</v>
      </c>
      <c r="C7" s="1277"/>
      <c r="D7" s="1277"/>
      <c r="E7" s="1277"/>
      <c r="F7" s="1277"/>
      <c r="G7" s="1277"/>
      <c r="H7" s="1278"/>
      <c r="I7" s="1278"/>
      <c r="J7" s="1278"/>
      <c r="K7" s="1278"/>
      <c r="L7" s="1278"/>
      <c r="M7" s="1278"/>
      <c r="N7" s="1279"/>
    </row>
    <row r="8" spans="2:14" ht="50.1" customHeight="1" thickBot="1" x14ac:dyDescent="0.55000000000000004">
      <c r="B8" s="1286" t="s">
        <v>262</v>
      </c>
      <c r="C8" s="1287"/>
      <c r="D8" s="1287"/>
      <c r="E8" s="1287"/>
      <c r="F8" s="1287"/>
      <c r="G8" s="1287"/>
      <c r="H8" s="1280"/>
      <c r="I8" s="1280"/>
      <c r="J8" s="1280"/>
      <c r="K8" s="1280"/>
      <c r="L8" s="1280"/>
      <c r="M8" s="1280"/>
      <c r="N8" s="1281"/>
    </row>
    <row r="9" spans="2:14" ht="59.25" customHeight="1" thickBot="1" x14ac:dyDescent="0.55000000000000004">
      <c r="B9" s="1215" t="s">
        <v>263</v>
      </c>
      <c r="C9" s="1216"/>
      <c r="D9" s="1216"/>
      <c r="E9" s="1216"/>
      <c r="F9" s="1216"/>
      <c r="G9" s="1216"/>
      <c r="H9" s="1216"/>
      <c r="I9" s="1216"/>
      <c r="J9" s="1216"/>
      <c r="K9" s="1216"/>
      <c r="L9" s="1216"/>
      <c r="M9" s="1216"/>
      <c r="N9" s="1217"/>
    </row>
    <row r="10" spans="2:14" ht="50.1" customHeight="1" x14ac:dyDescent="0.5">
      <c r="B10" s="1149" t="s">
        <v>264</v>
      </c>
      <c r="C10" s="1150"/>
      <c r="D10" s="1150"/>
      <c r="E10" s="1150"/>
      <c r="F10" s="1150"/>
      <c r="G10" s="1150"/>
      <c r="H10" s="1150"/>
      <c r="I10" s="1150"/>
      <c r="J10" s="1150"/>
      <c r="K10" s="1150"/>
      <c r="L10" s="1150"/>
      <c r="M10" s="1150"/>
      <c r="N10" s="1151"/>
    </row>
    <row r="11" spans="2:14" ht="50.1" customHeight="1" x14ac:dyDescent="0.5">
      <c r="B11" s="1152" t="s">
        <v>265</v>
      </c>
      <c r="C11" s="1153"/>
      <c r="D11" s="1153"/>
      <c r="E11" s="1153"/>
      <c r="F11" s="1153"/>
      <c r="G11" s="1153"/>
      <c r="H11" s="1153"/>
      <c r="I11" s="1153"/>
      <c r="J11" s="1153"/>
      <c r="K11" s="1153"/>
      <c r="L11" s="1153"/>
      <c r="M11" s="1153"/>
      <c r="N11" s="1154"/>
    </row>
    <row r="12" spans="2:14" ht="50.1" customHeight="1" x14ac:dyDescent="0.5">
      <c r="B12" s="279" t="s">
        <v>266</v>
      </c>
      <c r="C12" s="1161" t="s">
        <v>267</v>
      </c>
      <c r="D12" s="1161"/>
      <c r="E12" s="1161"/>
      <c r="F12" s="1161"/>
      <c r="G12" s="1161"/>
      <c r="H12" s="1161"/>
      <c r="I12" s="1161"/>
      <c r="J12" s="1161"/>
      <c r="K12" s="1161"/>
      <c r="L12" s="1161"/>
      <c r="M12" s="1161"/>
      <c r="N12" s="1162"/>
    </row>
    <row r="13" spans="2:14" ht="50.1" customHeight="1" x14ac:dyDescent="0.5">
      <c r="B13" s="279" t="s">
        <v>268</v>
      </c>
      <c r="C13" s="1161" t="s">
        <v>269</v>
      </c>
      <c r="D13" s="1161"/>
      <c r="E13" s="1161"/>
      <c r="F13" s="1161"/>
      <c r="G13" s="1161"/>
      <c r="H13" s="1161"/>
      <c r="I13" s="1161"/>
      <c r="J13" s="1161"/>
      <c r="K13" s="1161"/>
      <c r="L13" s="1161"/>
      <c r="M13" s="1161"/>
      <c r="N13" s="1162"/>
    </row>
    <row r="14" spans="2:14" ht="50.1" customHeight="1" x14ac:dyDescent="0.5">
      <c r="B14" s="279" t="s">
        <v>270</v>
      </c>
      <c r="C14" s="1161" t="s">
        <v>271</v>
      </c>
      <c r="D14" s="1161"/>
      <c r="E14" s="1161"/>
      <c r="F14" s="1161"/>
      <c r="G14" s="1161"/>
      <c r="H14" s="1161"/>
      <c r="I14" s="1161"/>
      <c r="J14" s="1161"/>
      <c r="K14" s="1161"/>
      <c r="L14" s="1161"/>
      <c r="M14" s="1161"/>
      <c r="N14" s="1162"/>
    </row>
    <row r="15" spans="2:14" ht="50.1" customHeight="1" x14ac:dyDescent="0.5">
      <c r="B15" s="1155" t="s">
        <v>272</v>
      </c>
      <c r="C15" s="1156"/>
      <c r="D15" s="1156"/>
      <c r="E15" s="1156"/>
      <c r="F15" s="1156"/>
      <c r="G15" s="1156"/>
      <c r="H15" s="1156"/>
      <c r="I15" s="1156"/>
      <c r="J15" s="1156"/>
      <c r="K15" s="1156"/>
      <c r="L15" s="1156"/>
      <c r="M15" s="1156"/>
      <c r="N15" s="1157"/>
    </row>
    <row r="16" spans="2:14" ht="50.1" customHeight="1" x14ac:dyDescent="0.5">
      <c r="B16" s="279" t="s">
        <v>273</v>
      </c>
      <c r="C16" s="1161" t="s">
        <v>274</v>
      </c>
      <c r="D16" s="1161"/>
      <c r="E16" s="1161"/>
      <c r="F16" s="1161"/>
      <c r="G16" s="1161"/>
      <c r="H16" s="1161"/>
      <c r="I16" s="1161"/>
      <c r="J16" s="1161"/>
      <c r="K16" s="1161"/>
      <c r="L16" s="1161"/>
      <c r="M16" s="1161"/>
      <c r="N16" s="1162"/>
    </row>
    <row r="17" spans="2:14" ht="50.1" customHeight="1" thickBot="1" x14ac:dyDescent="0.55000000000000004">
      <c r="B17" s="1158" t="s">
        <v>275</v>
      </c>
      <c r="C17" s="1159"/>
      <c r="D17" s="1159"/>
      <c r="E17" s="1159"/>
      <c r="F17" s="1159"/>
      <c r="G17" s="1159"/>
      <c r="H17" s="1159"/>
      <c r="I17" s="1159"/>
      <c r="J17" s="1159"/>
      <c r="K17" s="1159"/>
      <c r="L17" s="1159"/>
      <c r="M17" s="1159"/>
      <c r="N17" s="1160"/>
    </row>
    <row r="18" spans="2:14" ht="59.25" customHeight="1" thickBot="1" x14ac:dyDescent="0.55000000000000004">
      <c r="B18" s="1215" t="s">
        <v>276</v>
      </c>
      <c r="C18" s="1216"/>
      <c r="D18" s="1216"/>
      <c r="E18" s="1216"/>
      <c r="F18" s="1216"/>
      <c r="G18" s="1216"/>
      <c r="H18" s="1216"/>
      <c r="I18" s="1216"/>
      <c r="J18" s="1216"/>
      <c r="K18" s="1216"/>
      <c r="L18" s="1216"/>
      <c r="M18" s="1216"/>
      <c r="N18" s="1217"/>
    </row>
    <row r="19" spans="2:14" ht="64.5" customHeight="1" thickBot="1" x14ac:dyDescent="0.55000000000000004">
      <c r="B19" s="1270" t="s">
        <v>264</v>
      </c>
      <c r="C19" s="1271"/>
      <c r="D19" s="1271"/>
      <c r="E19" s="1271"/>
      <c r="F19" s="1271"/>
      <c r="G19" s="1271"/>
      <c r="H19" s="1271"/>
      <c r="I19" s="1271"/>
      <c r="J19" s="1271"/>
      <c r="K19" s="1271"/>
      <c r="L19" s="1271"/>
      <c r="M19" s="1272"/>
      <c r="N19" s="1273"/>
    </row>
    <row r="20" spans="2:14" ht="64.5" customHeight="1" thickBot="1" x14ac:dyDescent="0.55000000000000004">
      <c r="B20" s="1240" t="s">
        <v>277</v>
      </c>
      <c r="C20" s="1241"/>
      <c r="D20" s="1241"/>
      <c r="E20" s="1242"/>
      <c r="F20" s="1252" t="s">
        <v>111</v>
      </c>
      <c r="G20" s="1253"/>
      <c r="H20" s="1253"/>
      <c r="I20" s="1253"/>
      <c r="J20" s="1253"/>
      <c r="K20" s="1253"/>
      <c r="L20" s="1254"/>
      <c r="M20" s="615" t="s">
        <v>278</v>
      </c>
      <c r="N20" s="615" t="s">
        <v>279</v>
      </c>
    </row>
    <row r="21" spans="2:14" ht="50.1" customHeight="1" x14ac:dyDescent="0.5">
      <c r="B21" s="1243" t="s">
        <v>38</v>
      </c>
      <c r="C21" s="1244"/>
      <c r="D21" s="1244"/>
      <c r="E21" s="1245"/>
      <c r="F21" s="1255" t="str">
        <f>H3</f>
        <v xml:space="preserve"> TRELLES ORDÓÑEZ CAROL ALEXANDRA</v>
      </c>
      <c r="G21" s="1256"/>
      <c r="H21" s="1256"/>
      <c r="I21" s="1256"/>
      <c r="J21" s="1256"/>
      <c r="K21" s="1256"/>
      <c r="L21" s="1257"/>
      <c r="M21" s="358"/>
      <c r="N21" s="25"/>
    </row>
    <row r="22" spans="2:14" ht="50.1" customHeight="1" x14ac:dyDescent="0.5">
      <c r="B22" s="1237" t="s">
        <v>40</v>
      </c>
      <c r="C22" s="1238"/>
      <c r="D22" s="1238"/>
      <c r="E22" s="1239"/>
      <c r="F22" s="1249" t="str">
        <f>H3</f>
        <v xml:space="preserve"> TRELLES ORDÓÑEZ CAROL ALEXANDRA</v>
      </c>
      <c r="G22" s="1250"/>
      <c r="H22" s="1250"/>
      <c r="I22" s="1250"/>
      <c r="J22" s="1250"/>
      <c r="K22" s="1250"/>
      <c r="L22" s="1251"/>
      <c r="M22" s="359"/>
      <c r="N22" s="26"/>
    </row>
    <row r="23" spans="2:14" ht="50.1" customHeight="1" x14ac:dyDescent="0.5">
      <c r="B23" s="1237" t="s">
        <v>44</v>
      </c>
      <c r="C23" s="1238"/>
      <c r="D23" s="1238"/>
      <c r="E23" s="1239"/>
      <c r="F23" s="1249" t="str">
        <f>H3</f>
        <v xml:space="preserve"> TRELLES ORDÓÑEZ CAROL ALEXANDRA</v>
      </c>
      <c r="G23" s="1250"/>
      <c r="H23" s="1250"/>
      <c r="I23" s="1250"/>
      <c r="J23" s="1250"/>
      <c r="K23" s="1250"/>
      <c r="L23" s="1251"/>
      <c r="M23" s="359"/>
      <c r="N23" s="26"/>
    </row>
    <row r="24" spans="2:14" ht="50.1" customHeight="1" x14ac:dyDescent="0.5">
      <c r="B24" s="1237" t="s">
        <v>42</v>
      </c>
      <c r="C24" s="1238"/>
      <c r="D24" s="1238"/>
      <c r="E24" s="1239"/>
      <c r="F24" s="1249" t="str">
        <f>H3</f>
        <v xml:space="preserve"> TRELLES ORDÓÑEZ CAROL ALEXANDRA</v>
      </c>
      <c r="G24" s="1250"/>
      <c r="H24" s="1250"/>
      <c r="I24" s="1250"/>
      <c r="J24" s="1250"/>
      <c r="K24" s="1250"/>
      <c r="L24" s="1251"/>
      <c r="M24" s="359"/>
      <c r="N24" s="26"/>
    </row>
    <row r="25" spans="2:14" ht="50.1" customHeight="1" x14ac:dyDescent="0.5">
      <c r="B25" s="1237" t="s">
        <v>47</v>
      </c>
      <c r="C25" s="1238"/>
      <c r="D25" s="1238"/>
      <c r="E25" s="1239"/>
      <c r="F25" s="1249" t="str">
        <f>DATOS!B25</f>
        <v xml:space="preserve"> ZAMBRANO PISCO ANGIE YULIANA</v>
      </c>
      <c r="G25" s="1250"/>
      <c r="H25" s="1250"/>
      <c r="I25" s="1250"/>
      <c r="J25" s="1250"/>
      <c r="K25" s="1250"/>
      <c r="L25" s="1251"/>
      <c r="M25" s="359"/>
      <c r="N25" s="26"/>
    </row>
    <row r="26" spans="2:14" ht="50.1" customHeight="1" x14ac:dyDescent="0.5">
      <c r="B26" s="1237" t="s">
        <v>52</v>
      </c>
      <c r="C26" s="1238"/>
      <c r="D26" s="1238"/>
      <c r="E26" s="1239"/>
      <c r="F26" s="1249" t="str">
        <f>DATOS!B26</f>
        <v xml:space="preserve"> AVALO DEL VAL LISSIS DE LA CARIDAD </v>
      </c>
      <c r="G26" s="1250"/>
      <c r="H26" s="1250"/>
      <c r="I26" s="1250"/>
      <c r="J26" s="1250"/>
      <c r="K26" s="1250"/>
      <c r="L26" s="1251"/>
      <c r="M26" s="359"/>
      <c r="N26" s="26"/>
    </row>
    <row r="27" spans="2:14" ht="50.1" customHeight="1" x14ac:dyDescent="0.5">
      <c r="B27" s="1237" t="s">
        <v>50</v>
      </c>
      <c r="C27" s="1238"/>
      <c r="D27" s="1238"/>
      <c r="E27" s="1239"/>
      <c r="F27" s="1249" t="str">
        <f>DATOS!B27</f>
        <v xml:space="preserve"> FONG RIVADENEIRA KAYLEE SELENE</v>
      </c>
      <c r="G27" s="1250"/>
      <c r="H27" s="1250"/>
      <c r="I27" s="1250"/>
      <c r="J27" s="1250"/>
      <c r="K27" s="1250"/>
      <c r="L27" s="1251"/>
      <c r="M27" s="359"/>
      <c r="N27" s="26"/>
    </row>
    <row r="28" spans="2:14" ht="50.1" customHeight="1" x14ac:dyDescent="0.5">
      <c r="B28" s="1237" t="s">
        <v>39</v>
      </c>
      <c r="C28" s="1238"/>
      <c r="D28" s="1238"/>
      <c r="E28" s="1239"/>
      <c r="F28" s="1249" t="str">
        <f>H3</f>
        <v xml:space="preserve"> TRELLES ORDÓÑEZ CAROL ALEXANDRA</v>
      </c>
      <c r="G28" s="1250"/>
      <c r="H28" s="1250"/>
      <c r="I28" s="1250"/>
      <c r="J28" s="1250"/>
      <c r="K28" s="1250"/>
      <c r="L28" s="1251"/>
      <c r="M28" s="359"/>
      <c r="N28" s="26"/>
    </row>
    <row r="29" spans="2:14" ht="50.1" customHeight="1" thickBot="1" x14ac:dyDescent="0.55000000000000004">
      <c r="B29" s="1218" t="s">
        <v>55</v>
      </c>
      <c r="C29" s="1219"/>
      <c r="D29" s="1219"/>
      <c r="E29" s="1220"/>
      <c r="F29" s="1246" t="str">
        <f>DATOS!B28</f>
        <v xml:space="preserve"> MAYORGA ABAD ANDRÉS GENARO</v>
      </c>
      <c r="G29" s="1247"/>
      <c r="H29" s="1247"/>
      <c r="I29" s="1247"/>
      <c r="J29" s="1247"/>
      <c r="K29" s="1247"/>
      <c r="L29" s="1248"/>
      <c r="M29" s="360"/>
      <c r="N29" s="27"/>
    </row>
    <row r="30" spans="2:14" ht="69.75" customHeight="1" thickBot="1" x14ac:dyDescent="0.55000000000000004">
      <c r="B30" s="1227" t="s">
        <v>265</v>
      </c>
      <c r="C30" s="1228"/>
      <c r="D30" s="1228"/>
      <c r="E30" s="1228"/>
      <c r="F30" s="1229"/>
      <c r="G30" s="1229"/>
      <c r="H30" s="1229"/>
      <c r="I30" s="1229"/>
      <c r="J30" s="1229"/>
      <c r="K30" s="1229"/>
      <c r="L30" s="1229"/>
      <c r="M30" s="1228"/>
      <c r="N30" s="1230"/>
    </row>
    <row r="31" spans="2:14" ht="160.5" customHeight="1" thickBot="1" x14ac:dyDescent="0.55000000000000004">
      <c r="B31" s="1224" t="s">
        <v>949</v>
      </c>
      <c r="C31" s="1225"/>
      <c r="D31" s="1225"/>
      <c r="E31" s="1225"/>
      <c r="F31" s="1225"/>
      <c r="G31" s="1225"/>
      <c r="H31" s="1225"/>
      <c r="I31" s="1225"/>
      <c r="J31" s="1225"/>
      <c r="K31" s="1225"/>
      <c r="L31" s="1225"/>
      <c r="M31" s="1225"/>
      <c r="N31" s="1226"/>
    </row>
    <row r="32" spans="2:14" ht="399.95" customHeight="1" x14ac:dyDescent="0.5">
      <c r="B32" s="1231"/>
      <c r="C32" s="1232"/>
      <c r="D32" s="1232"/>
      <c r="E32" s="1232"/>
      <c r="F32" s="1232"/>
      <c r="G32" s="1232"/>
      <c r="H32" s="1232"/>
      <c r="I32" s="1232"/>
      <c r="J32" s="1232"/>
      <c r="K32" s="1232"/>
      <c r="L32" s="1232"/>
      <c r="M32" s="1232"/>
      <c r="N32" s="1233"/>
    </row>
    <row r="33" spans="2:14" ht="399.95" customHeight="1" thickBot="1" x14ac:dyDescent="0.55000000000000004">
      <c r="B33" s="1234"/>
      <c r="C33" s="1235"/>
      <c r="D33" s="1235"/>
      <c r="E33" s="1235"/>
      <c r="F33" s="1235"/>
      <c r="G33" s="1235"/>
      <c r="H33" s="1235"/>
      <c r="I33" s="1235"/>
      <c r="J33" s="1235"/>
      <c r="K33" s="1235"/>
      <c r="L33" s="1235"/>
      <c r="M33" s="1235"/>
      <c r="N33" s="1236"/>
    </row>
    <row r="34" spans="2:14" ht="105" customHeight="1" thickBot="1" x14ac:dyDescent="0.55000000000000004">
      <c r="B34" s="1224" t="s">
        <v>948</v>
      </c>
      <c r="C34" s="1225"/>
      <c r="D34" s="1225"/>
      <c r="E34" s="1225"/>
      <c r="F34" s="1225"/>
      <c r="G34" s="1225"/>
      <c r="H34" s="1225"/>
      <c r="I34" s="1225"/>
      <c r="J34" s="1225"/>
      <c r="K34" s="1225"/>
      <c r="L34" s="1225"/>
      <c r="M34" s="1225"/>
      <c r="N34" s="1226"/>
    </row>
    <row r="35" spans="2:14" ht="399.95" customHeight="1" x14ac:dyDescent="0.5">
      <c r="B35" s="1231"/>
      <c r="C35" s="1232"/>
      <c r="D35" s="1232"/>
      <c r="E35" s="1232"/>
      <c r="F35" s="1232"/>
      <c r="G35" s="1232"/>
      <c r="H35" s="1232"/>
      <c r="I35" s="1232"/>
      <c r="J35" s="1232"/>
      <c r="K35" s="1232"/>
      <c r="L35" s="1232"/>
      <c r="M35" s="1232"/>
      <c r="N35" s="1233"/>
    </row>
    <row r="36" spans="2:14" ht="399.95" customHeight="1" thickBot="1" x14ac:dyDescent="0.55000000000000004">
      <c r="B36" s="1234"/>
      <c r="C36" s="1235"/>
      <c r="D36" s="1235"/>
      <c r="E36" s="1235"/>
      <c r="F36" s="1235"/>
      <c r="G36" s="1235"/>
      <c r="H36" s="1235"/>
      <c r="I36" s="1235"/>
      <c r="J36" s="1235"/>
      <c r="K36" s="1235"/>
      <c r="L36" s="1235"/>
      <c r="M36" s="1235"/>
      <c r="N36" s="1236"/>
    </row>
    <row r="37" spans="2:14" ht="62.25" customHeight="1" thickBot="1" x14ac:dyDescent="0.55000000000000004">
      <c r="B37" s="1221" t="s">
        <v>950</v>
      </c>
      <c r="C37" s="1222"/>
      <c r="D37" s="1222"/>
      <c r="E37" s="1222"/>
      <c r="F37" s="1222"/>
      <c r="G37" s="1222"/>
      <c r="H37" s="1222"/>
      <c r="I37" s="1222"/>
      <c r="J37" s="1222"/>
      <c r="K37" s="1222"/>
      <c r="L37" s="1222"/>
      <c r="M37" s="1222"/>
      <c r="N37" s="1223"/>
    </row>
    <row r="38" spans="2:14" ht="399.95" customHeight="1" x14ac:dyDescent="0.5">
      <c r="B38" s="1261"/>
      <c r="C38" s="1262"/>
      <c r="D38" s="1262"/>
      <c r="E38" s="1262"/>
      <c r="F38" s="1262"/>
      <c r="G38" s="1262"/>
      <c r="H38" s="1262"/>
      <c r="I38" s="1262"/>
      <c r="J38" s="1262"/>
      <c r="K38" s="1262"/>
      <c r="L38" s="1262"/>
      <c r="M38" s="1262"/>
      <c r="N38" s="1263"/>
    </row>
    <row r="39" spans="2:14" ht="399.95" customHeight="1" thickBot="1" x14ac:dyDescent="0.55000000000000004">
      <c r="B39" s="1264"/>
      <c r="C39" s="1265"/>
      <c r="D39" s="1265"/>
      <c r="E39" s="1265"/>
      <c r="F39" s="1265"/>
      <c r="G39" s="1265"/>
      <c r="H39" s="1265"/>
      <c r="I39" s="1265"/>
      <c r="J39" s="1265"/>
      <c r="K39" s="1265"/>
      <c r="L39" s="1265"/>
      <c r="M39" s="1265"/>
      <c r="N39" s="1266"/>
    </row>
    <row r="40" spans="2:14" ht="50.1" customHeight="1" thickBot="1" x14ac:dyDescent="0.55000000000000004">
      <c r="B40" s="1258" t="s">
        <v>272</v>
      </c>
      <c r="C40" s="1259"/>
      <c r="D40" s="1259"/>
      <c r="E40" s="1259"/>
      <c r="F40" s="1259"/>
      <c r="G40" s="1259"/>
      <c r="H40" s="1259"/>
      <c r="I40" s="1259"/>
      <c r="J40" s="1259"/>
      <c r="K40" s="1259"/>
      <c r="L40" s="1259"/>
      <c r="M40" s="1259"/>
      <c r="N40" s="1260"/>
    </row>
    <row r="41" spans="2:14" ht="87" customHeight="1" thickBot="1" x14ac:dyDescent="0.55000000000000004">
      <c r="B41" s="1210" t="s">
        <v>280</v>
      </c>
      <c r="C41" s="1211"/>
      <c r="D41" s="1211"/>
      <c r="E41" s="1211"/>
      <c r="F41" s="1211"/>
      <c r="G41" s="1211"/>
      <c r="H41" s="1212"/>
      <c r="I41" s="1196" t="s">
        <v>951</v>
      </c>
      <c r="J41" s="1197"/>
      <c r="K41" s="1210" t="s">
        <v>281</v>
      </c>
      <c r="L41" s="1211"/>
      <c r="M41" s="1211"/>
      <c r="N41" s="1212"/>
    </row>
    <row r="42" spans="2:14" ht="50.1" customHeight="1" x14ac:dyDescent="0.5">
      <c r="B42" s="612">
        <v>1</v>
      </c>
      <c r="C42" s="1204"/>
      <c r="D42" s="1205"/>
      <c r="E42" s="1205"/>
      <c r="F42" s="1205"/>
      <c r="G42" s="1205"/>
      <c r="H42" s="1206"/>
      <c r="I42" s="1198"/>
      <c r="J42" s="1199"/>
      <c r="K42" s="1207"/>
      <c r="L42" s="1208"/>
      <c r="M42" s="1208"/>
      <c r="N42" s="1209"/>
    </row>
    <row r="43" spans="2:14" ht="50.1" customHeight="1" x14ac:dyDescent="0.5">
      <c r="B43" s="613">
        <v>2</v>
      </c>
      <c r="C43" s="1135"/>
      <c r="D43" s="1136"/>
      <c r="E43" s="1136"/>
      <c r="F43" s="1136"/>
      <c r="G43" s="1136"/>
      <c r="H43" s="1137"/>
      <c r="I43" s="1200"/>
      <c r="J43" s="1201"/>
      <c r="K43" s="1143"/>
      <c r="L43" s="1144"/>
      <c r="M43" s="1144"/>
      <c r="N43" s="1145"/>
    </row>
    <row r="44" spans="2:14" ht="50.1" customHeight="1" x14ac:dyDescent="0.5">
      <c r="B44" s="613">
        <v>3</v>
      </c>
      <c r="C44" s="1135"/>
      <c r="D44" s="1136"/>
      <c r="E44" s="1136"/>
      <c r="F44" s="1136"/>
      <c r="G44" s="1136"/>
      <c r="H44" s="1137"/>
      <c r="I44" s="1200"/>
      <c r="J44" s="1201"/>
      <c r="K44" s="1143"/>
      <c r="L44" s="1144"/>
      <c r="M44" s="1144"/>
      <c r="N44" s="1145"/>
    </row>
    <row r="45" spans="2:14" ht="50.1" customHeight="1" x14ac:dyDescent="0.5">
      <c r="B45" s="613">
        <v>4</v>
      </c>
      <c r="C45" s="1135"/>
      <c r="D45" s="1136"/>
      <c r="E45" s="1136"/>
      <c r="F45" s="1136"/>
      <c r="G45" s="1136"/>
      <c r="H45" s="1137"/>
      <c r="I45" s="1200"/>
      <c r="J45" s="1201"/>
      <c r="K45" s="1143"/>
      <c r="L45" s="1144"/>
      <c r="M45" s="1144"/>
      <c r="N45" s="1145"/>
    </row>
    <row r="46" spans="2:14" ht="50.1" customHeight="1" thickBot="1" x14ac:dyDescent="0.55000000000000004">
      <c r="B46" s="614">
        <v>5</v>
      </c>
      <c r="C46" s="1138"/>
      <c r="D46" s="1139"/>
      <c r="E46" s="1139"/>
      <c r="F46" s="1139"/>
      <c r="G46" s="1139"/>
      <c r="H46" s="1140"/>
      <c r="I46" s="1202"/>
      <c r="J46" s="1203"/>
      <c r="K46" s="1146"/>
      <c r="L46" s="1147"/>
      <c r="M46" s="1147"/>
      <c r="N46" s="1148"/>
    </row>
    <row r="47" spans="2:14" ht="74.25" customHeight="1" thickBot="1" x14ac:dyDescent="0.55000000000000004">
      <c r="B47" s="1166" t="s">
        <v>282</v>
      </c>
      <c r="C47" s="1167"/>
      <c r="D47" s="1167"/>
      <c r="E47" s="1167"/>
      <c r="F47" s="1167"/>
      <c r="G47" s="1167"/>
      <c r="H47" s="1168"/>
      <c r="I47" s="1185"/>
      <c r="J47" s="1186"/>
      <c r="K47" s="1187"/>
      <c r="L47" s="1188"/>
      <c r="M47" s="1188"/>
      <c r="N47" s="1189"/>
    </row>
    <row r="48" spans="2:14" ht="66.75" customHeight="1" thickBot="1" x14ac:dyDescent="0.55000000000000004">
      <c r="B48" s="1190" t="s">
        <v>275</v>
      </c>
      <c r="C48" s="1191"/>
      <c r="D48" s="1191"/>
      <c r="E48" s="1191"/>
      <c r="F48" s="1191"/>
      <c r="G48" s="1191"/>
      <c r="H48" s="1191"/>
      <c r="I48" s="1191"/>
      <c r="J48" s="1191"/>
      <c r="K48" s="1191"/>
      <c r="L48" s="1191"/>
      <c r="M48" s="1191"/>
      <c r="N48" s="1192"/>
    </row>
    <row r="49" spans="1:87" s="1" customFormat="1" ht="64.5" customHeight="1" thickBot="1" x14ac:dyDescent="0.55000000000000004">
      <c r="A49" s="6"/>
      <c r="B49" s="1163" t="s">
        <v>283</v>
      </c>
      <c r="C49" s="1164"/>
      <c r="D49" s="1164"/>
      <c r="E49" s="1164"/>
      <c r="F49" s="1164"/>
      <c r="G49" s="1164"/>
      <c r="H49" s="1164"/>
      <c r="I49" s="1164"/>
      <c r="J49" s="1164"/>
      <c r="K49" s="1164"/>
      <c r="L49" s="1164"/>
      <c r="M49" s="1164"/>
      <c r="N49" s="1165"/>
      <c r="O49" s="23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</row>
    <row r="50" spans="1:87" ht="50.1" customHeight="1" thickBot="1" x14ac:dyDescent="0.55000000000000004">
      <c r="B50" s="1193" t="s">
        <v>956</v>
      </c>
      <c r="C50" s="1194"/>
      <c r="D50" s="1194"/>
      <c r="E50" s="1194"/>
      <c r="F50" s="1194"/>
      <c r="G50" s="1194"/>
      <c r="H50" s="1194"/>
      <c r="I50" s="1194"/>
      <c r="J50" s="1194"/>
      <c r="K50" s="1194"/>
      <c r="L50" s="1194"/>
      <c r="M50" s="1194"/>
      <c r="N50" s="1195"/>
      <c r="R50" s="120" t="s">
        <v>953</v>
      </c>
    </row>
    <row r="51" spans="1:87" ht="99.95" customHeight="1" thickBot="1" x14ac:dyDescent="0.55000000000000004">
      <c r="B51" s="1183" t="s">
        <v>959</v>
      </c>
      <c r="C51" s="1184"/>
      <c r="D51" s="1171" t="str">
        <f>H3</f>
        <v xml:space="preserve"> TRELLES ORDÓÑEZ CAROL ALEXANDRA</v>
      </c>
      <c r="E51" s="1172"/>
      <c r="F51" s="1172"/>
      <c r="G51" s="1172"/>
      <c r="H51" s="1172"/>
      <c r="I51" s="1172"/>
      <c r="J51" s="1173"/>
      <c r="K51" s="1177"/>
      <c r="L51" s="1178"/>
      <c r="M51" s="1178"/>
      <c r="N51" s="1179"/>
      <c r="R51" s="120" t="s">
        <v>954</v>
      </c>
    </row>
    <row r="52" spans="1:87" ht="99.95" customHeight="1" thickBot="1" x14ac:dyDescent="0.55000000000000004">
      <c r="B52" s="1141" t="s">
        <v>957</v>
      </c>
      <c r="C52" s="1142"/>
      <c r="D52" s="1174" t="s">
        <v>952</v>
      </c>
      <c r="E52" s="1175"/>
      <c r="F52" s="1175"/>
      <c r="G52" s="1175"/>
      <c r="H52" s="1175"/>
      <c r="I52" s="1175"/>
      <c r="J52" s="1176"/>
      <c r="K52" s="1177"/>
      <c r="L52" s="1178"/>
      <c r="M52" s="1178"/>
      <c r="N52" s="1179"/>
    </row>
    <row r="53" spans="1:87" ht="99.95" customHeight="1" thickBot="1" x14ac:dyDescent="0.55000000000000004">
      <c r="B53" s="1169" t="s">
        <v>958</v>
      </c>
      <c r="C53" s="1170"/>
      <c r="D53" s="1174" t="s">
        <v>954</v>
      </c>
      <c r="E53" s="1175"/>
      <c r="F53" s="1175"/>
      <c r="G53" s="1175"/>
      <c r="H53" s="1175"/>
      <c r="I53" s="1175"/>
      <c r="J53" s="1176"/>
      <c r="K53" s="1180"/>
      <c r="L53" s="1181"/>
      <c r="M53" s="1181"/>
      <c r="N53" s="1182"/>
    </row>
  </sheetData>
  <sheetProtection algorithmName="SHA-512" hashValue="T+cXHVaULWqZdlpdmrpKwmtCnwkafdjGjMtdFr8Qb5TRkm2uN4N4G4GKUPj4yfu5clIF33XyCdmpp7C+Ufy2Ow==" saltValue="G6uYHwdlDV50Hz1rxBuqpw==" spinCount="100000" sheet="1" objects="1" scenarios="1"/>
  <mergeCells count="87">
    <mergeCell ref="B52:C52"/>
    <mergeCell ref="D52:J52"/>
    <mergeCell ref="K52:N52"/>
    <mergeCell ref="B53:C53"/>
    <mergeCell ref="D53:J53"/>
    <mergeCell ref="K53:N53"/>
    <mergeCell ref="B48:N48"/>
    <mergeCell ref="B49:N49"/>
    <mergeCell ref="B50:N50"/>
    <mergeCell ref="B51:C51"/>
    <mergeCell ref="D51:J51"/>
    <mergeCell ref="K51:N51"/>
    <mergeCell ref="C46:H46"/>
    <mergeCell ref="I46:J46"/>
    <mergeCell ref="K46:N46"/>
    <mergeCell ref="B47:H47"/>
    <mergeCell ref="I47:J47"/>
    <mergeCell ref="K47:N47"/>
    <mergeCell ref="C44:H44"/>
    <mergeCell ref="I44:J44"/>
    <mergeCell ref="K44:N44"/>
    <mergeCell ref="C45:H45"/>
    <mergeCell ref="I45:J45"/>
    <mergeCell ref="K45:N45"/>
    <mergeCell ref="C42:H42"/>
    <mergeCell ref="I42:J42"/>
    <mergeCell ref="K42:N42"/>
    <mergeCell ref="C43:H43"/>
    <mergeCell ref="I43:J43"/>
    <mergeCell ref="K43:N43"/>
    <mergeCell ref="B35:N36"/>
    <mergeCell ref="B37:N37"/>
    <mergeCell ref="B38:N39"/>
    <mergeCell ref="B40:N40"/>
    <mergeCell ref="B41:H41"/>
    <mergeCell ref="I41:J41"/>
    <mergeCell ref="K41:N41"/>
    <mergeCell ref="B34:N34"/>
    <mergeCell ref="B26:E26"/>
    <mergeCell ref="F26:L26"/>
    <mergeCell ref="B27:E27"/>
    <mergeCell ref="F27:L27"/>
    <mergeCell ref="B28:E28"/>
    <mergeCell ref="F28:L28"/>
    <mergeCell ref="B29:E29"/>
    <mergeCell ref="F29:L29"/>
    <mergeCell ref="B30:N30"/>
    <mergeCell ref="B31:N31"/>
    <mergeCell ref="B32:N33"/>
    <mergeCell ref="B23:E23"/>
    <mergeCell ref="F23:L23"/>
    <mergeCell ref="B24:E24"/>
    <mergeCell ref="F24:L24"/>
    <mergeCell ref="B25:E25"/>
    <mergeCell ref="F25:L25"/>
    <mergeCell ref="B22:E22"/>
    <mergeCell ref="F22:L22"/>
    <mergeCell ref="C13:N13"/>
    <mergeCell ref="C14:N14"/>
    <mergeCell ref="B15:N15"/>
    <mergeCell ref="C16:N16"/>
    <mergeCell ref="B17:N17"/>
    <mergeCell ref="B18:N18"/>
    <mergeCell ref="B19:N19"/>
    <mergeCell ref="B20:E20"/>
    <mergeCell ref="F20:L20"/>
    <mergeCell ref="B21:E21"/>
    <mergeCell ref="F21:L21"/>
    <mergeCell ref="C12:N12"/>
    <mergeCell ref="B5:G5"/>
    <mergeCell ref="H5:K5"/>
    <mergeCell ref="M5:N5"/>
    <mergeCell ref="B6:G6"/>
    <mergeCell ref="H6:N6"/>
    <mergeCell ref="B7:G7"/>
    <mergeCell ref="H7:N7"/>
    <mergeCell ref="B8:G8"/>
    <mergeCell ref="H8:N8"/>
    <mergeCell ref="B9:N9"/>
    <mergeCell ref="B10:N10"/>
    <mergeCell ref="B11:N11"/>
    <mergeCell ref="B1:N1"/>
    <mergeCell ref="B2:N2"/>
    <mergeCell ref="B3:G3"/>
    <mergeCell ref="H3:N3"/>
    <mergeCell ref="B4:G4"/>
    <mergeCell ref="H4:M4"/>
  </mergeCells>
  <dataValidations count="1">
    <dataValidation type="list" allowBlank="1" showInputMessage="1" showErrorMessage="1" sqref="D53:J53" xr:uid="{00000000-0002-0000-0900-000000000000}">
      <formula1>$R$50:$R$51</formula1>
    </dataValidation>
  </dataValidations>
  <pageMargins left="0.48" right="0.25" top="0.56000000000000005" bottom="0.46" header="0.3" footer="0.3"/>
  <pageSetup paperSize="9" scale="24" fitToWidth="0" fitToHeight="9" orientation="portrait" horizontalDpi="360" verticalDpi="360" r:id="rId1"/>
  <rowBreaks count="1" manualBreakCount="1">
    <brk id="33" max="1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F0"/>
  </sheetPr>
  <dimension ref="A1:AR1023"/>
  <sheetViews>
    <sheetView view="pageBreakPreview" topLeftCell="A43" zoomScale="70" zoomScaleNormal="60" zoomScaleSheetLayoutView="70" workbookViewId="0">
      <selection activeCell="E44" sqref="E44"/>
    </sheetView>
  </sheetViews>
  <sheetFormatPr baseColWidth="10" defaultColWidth="11.42578125" defaultRowHeight="69.95" customHeight="1" x14ac:dyDescent="0.7"/>
  <cols>
    <col min="1" max="1" width="86.5703125" style="270" customWidth="1"/>
    <col min="2" max="2" width="35" style="270" customWidth="1"/>
    <col min="3" max="3" width="3.7109375" style="270" customWidth="1"/>
    <col min="4" max="4" width="65.42578125" style="270" customWidth="1"/>
    <col min="5" max="5" width="32.42578125" style="295" customWidth="1"/>
    <col min="6" max="6" width="0.42578125" style="817" hidden="1" customWidth="1"/>
    <col min="7" max="7" width="33.140625" style="295" customWidth="1"/>
    <col min="8" max="8" width="0.140625" style="817" customWidth="1"/>
    <col min="9" max="9" width="33.140625" style="295" customWidth="1"/>
    <col min="10" max="10" width="0.28515625" style="855" customWidth="1"/>
    <col min="11" max="11" width="20.7109375" style="855" hidden="1" customWidth="1"/>
    <col min="12" max="12" width="31.85546875" style="291" customWidth="1"/>
    <col min="13" max="13" width="1.5703125" style="67" customWidth="1"/>
    <col min="14" max="14" width="108.42578125" style="909" customWidth="1"/>
    <col min="15" max="15" width="33.42578125" style="1" customWidth="1"/>
    <col min="16" max="16" width="3.7109375" style="1" customWidth="1"/>
    <col min="17" max="17" width="39.5703125" style="924" customWidth="1"/>
    <col min="18" max="18" width="37.7109375" style="924" customWidth="1"/>
    <col min="19" max="19" width="41.28515625" style="924" customWidth="1"/>
    <col min="20" max="20" width="1.28515625" style="306" hidden="1" customWidth="1"/>
    <col min="21" max="21" width="37.140625" style="924" customWidth="1"/>
    <col min="22" max="22" width="43.5703125" style="924" customWidth="1"/>
    <col min="23" max="30" width="30.28515625" style="76" customWidth="1"/>
    <col min="31" max="31" width="25.5703125" style="365" customWidth="1"/>
    <col min="32" max="32" width="11.42578125" style="365"/>
    <col min="33" max="33" width="159.7109375" style="365" customWidth="1"/>
    <col min="34" max="39" width="11.42578125" style="365"/>
    <col min="40" max="40" width="11" style="365" customWidth="1"/>
    <col min="41" max="42" width="11.42578125" style="365"/>
    <col min="43" max="44" width="11.42578125" style="1"/>
  </cols>
  <sheetData>
    <row r="1" spans="1:43" ht="69.95" customHeight="1" x14ac:dyDescent="0.45">
      <c r="A1" s="1490" t="s">
        <v>0</v>
      </c>
      <c r="B1" s="1490"/>
      <c r="C1" s="1490"/>
      <c r="D1" s="1490"/>
      <c r="E1" s="1490"/>
      <c r="F1" s="1490"/>
      <c r="G1" s="1490"/>
      <c r="H1" s="1490"/>
      <c r="I1" s="1490"/>
      <c r="J1" s="1490"/>
      <c r="K1" s="1490"/>
      <c r="L1" s="1490"/>
      <c r="M1" s="68"/>
      <c r="N1" s="1386" t="s">
        <v>0</v>
      </c>
      <c r="O1" s="1386"/>
      <c r="P1" s="1386"/>
      <c r="Q1" s="1386"/>
      <c r="R1" s="1386"/>
      <c r="S1" s="1386"/>
      <c r="T1" s="1386"/>
      <c r="U1" s="1386"/>
      <c r="V1" s="1386"/>
      <c r="W1" s="958"/>
      <c r="X1" s="652"/>
      <c r="Y1" s="652"/>
      <c r="Z1" s="652"/>
      <c r="AA1" s="652"/>
      <c r="AB1" s="652"/>
      <c r="AC1" s="652"/>
      <c r="AD1" s="652"/>
      <c r="AE1" s="664"/>
      <c r="AF1" s="665" t="s">
        <v>213</v>
      </c>
      <c r="AG1" s="674" t="s">
        <v>236</v>
      </c>
      <c r="AH1" s="666"/>
      <c r="AI1" s="666"/>
      <c r="AJ1" s="666"/>
      <c r="AK1" s="666"/>
      <c r="AL1" s="666"/>
      <c r="AM1" s="666"/>
      <c r="AN1" s="666"/>
      <c r="AO1" s="666"/>
      <c r="AP1" s="666"/>
      <c r="AQ1" s="78"/>
    </row>
    <row r="2" spans="1:43" ht="69.95" customHeight="1" x14ac:dyDescent="0.45">
      <c r="A2" s="1490" t="s">
        <v>9</v>
      </c>
      <c r="B2" s="1490"/>
      <c r="C2" s="1490"/>
      <c r="D2" s="1490"/>
      <c r="E2" s="1490"/>
      <c r="F2" s="1490"/>
      <c r="G2" s="1490"/>
      <c r="H2" s="1490"/>
      <c r="I2" s="1490"/>
      <c r="J2" s="1490"/>
      <c r="K2" s="1490"/>
      <c r="L2" s="1490"/>
      <c r="M2" s="68"/>
      <c r="N2" s="1386" t="s">
        <v>9</v>
      </c>
      <c r="O2" s="1386"/>
      <c r="P2" s="1386"/>
      <c r="Q2" s="1386"/>
      <c r="R2" s="1386"/>
      <c r="S2" s="1386"/>
      <c r="T2" s="1386"/>
      <c r="U2" s="1386"/>
      <c r="V2" s="1386"/>
      <c r="W2" s="958"/>
      <c r="X2" s="652"/>
      <c r="Y2" s="652"/>
      <c r="Z2" s="652"/>
      <c r="AA2" s="652"/>
      <c r="AB2" s="652"/>
      <c r="AC2" s="652"/>
      <c r="AD2" s="652"/>
      <c r="AE2" s="664"/>
      <c r="AF2" s="665" t="s">
        <v>240</v>
      </c>
      <c r="AG2" s="674" t="s">
        <v>241</v>
      </c>
      <c r="AH2" s="667"/>
      <c r="AI2" s="667"/>
      <c r="AJ2" s="667"/>
      <c r="AK2" s="667"/>
      <c r="AL2" s="667"/>
      <c r="AM2" s="667"/>
      <c r="AN2" s="667"/>
      <c r="AO2" s="667"/>
      <c r="AP2" s="667"/>
      <c r="AQ2" s="77"/>
    </row>
    <row r="3" spans="1:43" ht="69.95" customHeight="1" x14ac:dyDescent="0.45">
      <c r="A3" s="1490" t="s">
        <v>242</v>
      </c>
      <c r="B3" s="1490"/>
      <c r="C3" s="1490"/>
      <c r="D3" s="1490"/>
      <c r="E3" s="1490"/>
      <c r="F3" s="1490"/>
      <c r="G3" s="1490"/>
      <c r="H3" s="1490"/>
      <c r="I3" s="1490"/>
      <c r="J3" s="1490"/>
      <c r="K3" s="1490"/>
      <c r="L3" s="1490"/>
      <c r="M3" s="68"/>
      <c r="N3" s="1386" t="s">
        <v>242</v>
      </c>
      <c r="O3" s="1386"/>
      <c r="P3" s="1386"/>
      <c r="Q3" s="1386"/>
      <c r="R3" s="1386"/>
      <c r="S3" s="1386"/>
      <c r="T3" s="1386"/>
      <c r="U3" s="1386"/>
      <c r="V3" s="1386"/>
      <c r="W3" s="958"/>
      <c r="X3" s="652"/>
      <c r="Y3" s="652"/>
      <c r="Z3" s="652"/>
      <c r="AA3" s="652"/>
      <c r="AB3" s="652"/>
      <c r="AC3" s="652"/>
      <c r="AD3" s="652"/>
      <c r="AE3" s="664"/>
      <c r="AF3" s="665" t="s">
        <v>243</v>
      </c>
      <c r="AG3" s="674" t="s">
        <v>244</v>
      </c>
      <c r="AH3" s="667"/>
      <c r="AI3" s="667"/>
      <c r="AJ3" s="667"/>
      <c r="AK3" s="667"/>
      <c r="AL3" s="667"/>
      <c r="AM3" s="667"/>
      <c r="AN3" s="667"/>
      <c r="AO3" s="667"/>
      <c r="AP3" s="667"/>
      <c r="AQ3" s="77"/>
    </row>
    <row r="4" spans="1:43" ht="69.95" customHeight="1" x14ac:dyDescent="0.45">
      <c r="A4" s="1491" t="s">
        <v>220</v>
      </c>
      <c r="B4" s="1491"/>
      <c r="C4" s="1491"/>
      <c r="D4" s="1491"/>
      <c r="E4" s="1491"/>
      <c r="F4" s="1491"/>
      <c r="G4" s="1491"/>
      <c r="H4" s="1491"/>
      <c r="I4" s="1491"/>
      <c r="J4" s="1491"/>
      <c r="K4" s="1491"/>
      <c r="L4" s="1491"/>
      <c r="M4" s="68"/>
      <c r="N4" s="1387" t="s">
        <v>220</v>
      </c>
      <c r="O4" s="1387"/>
      <c r="P4" s="1387"/>
      <c r="Q4" s="1387"/>
      <c r="R4" s="1387"/>
      <c r="S4" s="1387"/>
      <c r="T4" s="1387"/>
      <c r="U4" s="1387"/>
      <c r="V4" s="1387"/>
      <c r="W4" s="959"/>
      <c r="X4" s="653"/>
      <c r="Y4" s="653"/>
      <c r="Z4" s="653"/>
      <c r="AA4" s="653"/>
      <c r="AB4" s="653"/>
      <c r="AC4" s="653"/>
      <c r="AD4" s="653"/>
      <c r="AE4" s="668">
        <v>1</v>
      </c>
      <c r="AF4" s="669" t="s">
        <v>154</v>
      </c>
      <c r="AH4" s="667"/>
      <c r="AI4" s="667"/>
      <c r="AJ4" s="667"/>
      <c r="AK4" s="667"/>
      <c r="AL4" s="667"/>
      <c r="AM4" s="667"/>
      <c r="AN4" s="667"/>
      <c r="AO4" s="667"/>
      <c r="AP4" s="667"/>
      <c r="AQ4" s="77"/>
    </row>
    <row r="5" spans="1:43" ht="60" customHeight="1" x14ac:dyDescent="0.7">
      <c r="A5" s="946" t="s">
        <v>221</v>
      </c>
      <c r="B5" s="1459">
        <f>DATOS!F8</f>
        <v>0</v>
      </c>
      <c r="C5" s="1459"/>
      <c r="D5" s="1459"/>
      <c r="E5" s="1459"/>
      <c r="F5" s="1459"/>
      <c r="G5" s="1459"/>
      <c r="H5" s="937"/>
      <c r="I5" s="937"/>
      <c r="J5" s="800"/>
      <c r="K5" s="800"/>
      <c r="L5" s="948"/>
      <c r="M5" s="953"/>
      <c r="N5" s="904" t="s">
        <v>221</v>
      </c>
      <c r="O5" s="1496">
        <f>DATOS!F8</f>
        <v>0</v>
      </c>
      <c r="P5" s="1496"/>
      <c r="Q5" s="1496"/>
      <c r="R5" s="1496"/>
      <c r="S5" s="1496"/>
      <c r="T5" s="867"/>
      <c r="U5" s="926"/>
      <c r="V5" s="926"/>
      <c r="AC5" s="36"/>
      <c r="AD5" s="36"/>
      <c r="AE5" s="668">
        <v>2</v>
      </c>
      <c r="AF5" s="669" t="s">
        <v>109</v>
      </c>
    </row>
    <row r="6" spans="1:43" ht="60" customHeight="1" x14ac:dyDescent="0.7">
      <c r="A6" s="946" t="s">
        <v>222</v>
      </c>
      <c r="B6" s="1459" t="str">
        <f>DATOS!B20</f>
        <v xml:space="preserve"> TRELLES ORDÓÑEZ CAROL ALEXANDRA</v>
      </c>
      <c r="C6" s="1459"/>
      <c r="D6" s="1459"/>
      <c r="E6" s="1459"/>
      <c r="F6" s="1459"/>
      <c r="G6" s="1459"/>
      <c r="H6" s="937"/>
      <c r="I6" s="937"/>
      <c r="J6" s="800"/>
      <c r="K6" s="800"/>
      <c r="L6" s="948"/>
      <c r="M6" s="953"/>
      <c r="N6" s="904" t="s">
        <v>222</v>
      </c>
      <c r="O6" s="1496" t="str">
        <f>DATOS!B20</f>
        <v xml:space="preserve"> TRELLES ORDÓÑEZ CAROL ALEXANDRA</v>
      </c>
      <c r="P6" s="1496"/>
      <c r="Q6" s="1496"/>
      <c r="R6" s="1496"/>
      <c r="S6" s="1496"/>
      <c r="T6" s="867"/>
      <c r="U6" s="926"/>
      <c r="V6" s="926"/>
      <c r="AC6" s="37"/>
      <c r="AD6" s="37"/>
      <c r="AE6" s="668">
        <v>3</v>
      </c>
      <c r="AF6" s="669" t="s">
        <v>155</v>
      </c>
    </row>
    <row r="7" spans="1:43" ht="60" customHeight="1" x14ac:dyDescent="0.7">
      <c r="A7" s="952" t="s">
        <v>26</v>
      </c>
      <c r="B7" s="1457" t="str">
        <f>DATOS!C14</f>
        <v>SEGUNDO</v>
      </c>
      <c r="C7" s="1457"/>
      <c r="D7" s="1457"/>
      <c r="E7" s="1457"/>
      <c r="F7" s="1457"/>
      <c r="G7" s="1457"/>
      <c r="H7" s="938"/>
      <c r="I7" s="938"/>
      <c r="J7" s="800"/>
      <c r="K7" s="800"/>
      <c r="L7" s="948"/>
      <c r="M7" s="953"/>
      <c r="N7" s="905" t="s">
        <v>26</v>
      </c>
      <c r="O7" s="1497" t="str">
        <f>DATOS!C14</f>
        <v>SEGUNDO</v>
      </c>
      <c r="P7" s="1497"/>
      <c r="Q7" s="1497"/>
      <c r="R7" s="1497"/>
      <c r="S7" s="1497"/>
      <c r="T7" s="868"/>
      <c r="U7" s="927"/>
      <c r="V7" s="927"/>
      <c r="AC7" s="36"/>
      <c r="AD7" s="36"/>
      <c r="AE7" s="668">
        <v>4</v>
      </c>
      <c r="AF7" s="669" t="s">
        <v>106</v>
      </c>
    </row>
    <row r="8" spans="1:43" ht="60" customHeight="1" x14ac:dyDescent="0.7">
      <c r="A8" s="946" t="s">
        <v>28</v>
      </c>
      <c r="B8" s="1459" t="str">
        <f>DATOS!C15</f>
        <v>"A"</v>
      </c>
      <c r="C8" s="1459"/>
      <c r="D8" s="1459"/>
      <c r="E8" s="1459"/>
      <c r="F8" s="1459"/>
      <c r="G8" s="1459"/>
      <c r="H8" s="937"/>
      <c r="I8" s="937"/>
      <c r="J8" s="800"/>
      <c r="K8" s="800"/>
      <c r="L8" s="948"/>
      <c r="M8" s="953"/>
      <c r="N8" s="904" t="s">
        <v>28</v>
      </c>
      <c r="O8" s="1496" t="str">
        <f>DATOS!C15</f>
        <v>"A"</v>
      </c>
      <c r="P8" s="1496"/>
      <c r="Q8" s="1496"/>
      <c r="R8" s="1496"/>
      <c r="S8" s="1496"/>
      <c r="T8" s="867"/>
      <c r="U8" s="926"/>
      <c r="V8" s="926"/>
      <c r="AC8" s="36"/>
      <c r="AD8" s="36"/>
      <c r="AE8" s="668">
        <v>5</v>
      </c>
      <c r="AF8" s="669" t="s">
        <v>105</v>
      </c>
    </row>
    <row r="9" spans="1:43" ht="60" customHeight="1" x14ac:dyDescent="0.7">
      <c r="A9" s="952" t="s">
        <v>223</v>
      </c>
      <c r="B9" s="1459" t="s">
        <v>290</v>
      </c>
      <c r="C9" s="1459"/>
      <c r="D9" s="1459"/>
      <c r="E9" s="1459"/>
      <c r="F9" s="1459"/>
      <c r="G9" s="1459"/>
      <c r="H9" s="937"/>
      <c r="I9" s="937"/>
      <c r="J9" s="800"/>
      <c r="K9" s="800"/>
      <c r="L9" s="948"/>
      <c r="M9" s="953"/>
      <c r="N9" s="905" t="s">
        <v>223</v>
      </c>
      <c r="O9" s="1496" t="s">
        <v>290</v>
      </c>
      <c r="P9" s="1496"/>
      <c r="Q9" s="1496"/>
      <c r="R9" s="1496"/>
      <c r="S9" s="1496"/>
      <c r="T9" s="867"/>
      <c r="U9" s="926"/>
      <c r="V9" s="926"/>
      <c r="AC9" s="36"/>
      <c r="AD9" s="36"/>
      <c r="AE9" s="668">
        <v>6</v>
      </c>
      <c r="AF9" s="669" t="s">
        <v>104</v>
      </c>
    </row>
    <row r="10" spans="1:43" ht="60" customHeight="1" thickBot="1" x14ac:dyDescent="0.65">
      <c r="A10" s="954" t="s">
        <v>160</v>
      </c>
      <c r="B10" s="1499"/>
      <c r="C10" s="1499"/>
      <c r="D10" s="1499"/>
      <c r="E10" s="1499"/>
      <c r="F10" s="1499"/>
      <c r="G10" s="1499"/>
      <c r="H10" s="799"/>
      <c r="I10" s="799"/>
      <c r="J10" s="800"/>
      <c r="K10" s="800"/>
      <c r="L10" s="948"/>
      <c r="M10" s="949"/>
      <c r="N10" s="906" t="s">
        <v>160</v>
      </c>
      <c r="O10" s="1498"/>
      <c r="P10" s="1498"/>
      <c r="Q10" s="1498"/>
      <c r="R10" s="1498"/>
      <c r="S10" s="1498"/>
      <c r="T10" s="869"/>
      <c r="U10" s="928"/>
      <c r="V10" s="933"/>
      <c r="AC10" s="36"/>
      <c r="AD10" s="36"/>
      <c r="AE10" s="668">
        <v>7</v>
      </c>
      <c r="AF10" s="669" t="s">
        <v>102</v>
      </c>
    </row>
    <row r="11" spans="1:43" ht="69.95" customHeight="1" thickBot="1" x14ac:dyDescent="0.55000000000000004">
      <c r="A11" s="1441" t="s">
        <v>37</v>
      </c>
      <c r="B11" s="1442"/>
      <c r="C11" s="1442"/>
      <c r="D11" s="1443"/>
      <c r="E11" s="1449" t="s">
        <v>245</v>
      </c>
      <c r="F11" s="1450"/>
      <c r="G11" s="1450"/>
      <c r="H11" s="1450"/>
      <c r="I11" s="1450"/>
      <c r="J11" s="834"/>
      <c r="K11" s="834"/>
      <c r="L11" s="293" t="s">
        <v>248</v>
      </c>
      <c r="M11" s="70"/>
      <c r="N11" s="1474" t="s">
        <v>37</v>
      </c>
      <c r="O11" s="1475"/>
      <c r="P11" s="1475"/>
      <c r="Q11" s="1494" t="s">
        <v>245</v>
      </c>
      <c r="R11" s="1495"/>
      <c r="S11" s="1495"/>
      <c r="T11" s="870"/>
      <c r="U11" s="293" t="s">
        <v>248</v>
      </c>
      <c r="V11" s="1466" t="s">
        <v>247</v>
      </c>
      <c r="W11" s="1403"/>
      <c r="X11" s="654"/>
      <c r="Y11" s="654"/>
      <c r="Z11" s="654"/>
      <c r="AA11" s="654"/>
      <c r="AB11" s="654"/>
      <c r="AC11" s="654"/>
      <c r="AD11" s="654"/>
      <c r="AE11" s="668">
        <v>8</v>
      </c>
      <c r="AF11" s="669" t="s">
        <v>101</v>
      </c>
    </row>
    <row r="12" spans="1:43" ht="69.95" customHeight="1" thickBot="1" x14ac:dyDescent="0.55000000000000004">
      <c r="A12" s="1444"/>
      <c r="B12" s="1445"/>
      <c r="C12" s="1445"/>
      <c r="D12" s="1446"/>
      <c r="E12" s="267" t="s">
        <v>233</v>
      </c>
      <c r="F12" s="834"/>
      <c r="G12" s="268" t="s">
        <v>249</v>
      </c>
      <c r="H12" s="834"/>
      <c r="I12" s="269" t="s">
        <v>250</v>
      </c>
      <c r="J12" s="834"/>
      <c r="K12" s="834"/>
      <c r="L12" s="796" t="s">
        <v>246</v>
      </c>
      <c r="M12" s="70"/>
      <c r="N12" s="1476"/>
      <c r="O12" s="1477"/>
      <c r="P12" s="1477"/>
      <c r="Q12" s="92" t="s">
        <v>233</v>
      </c>
      <c r="R12" s="93" t="s">
        <v>249</v>
      </c>
      <c r="S12" s="99" t="s">
        <v>250</v>
      </c>
      <c r="T12" s="871"/>
      <c r="U12" s="796" t="s">
        <v>246</v>
      </c>
      <c r="V12" s="1467"/>
      <c r="W12" s="1403"/>
      <c r="X12" s="654"/>
      <c r="Y12" s="654"/>
      <c r="Z12" s="654"/>
      <c r="AA12" s="654"/>
      <c r="AB12" s="654"/>
      <c r="AC12" s="654"/>
      <c r="AD12" s="654"/>
      <c r="AE12" s="668">
        <v>9</v>
      </c>
      <c r="AF12" s="669" t="s">
        <v>156</v>
      </c>
    </row>
    <row r="13" spans="1:43" ht="69.95" customHeight="1" x14ac:dyDescent="0.3">
      <c r="A13" s="1404" t="s">
        <v>38</v>
      </c>
      <c r="B13" s="1405"/>
      <c r="C13" s="1405"/>
      <c r="D13" s="1405"/>
      <c r="E13" s="539" t="str">
        <f>( 'ACTA REPORTE 1ER TRI'!$AD$13 )</f>
        <v>D-</v>
      </c>
      <c r="F13" s="835">
        <f>( 'ACTA REPORTE 1ER TRI'!$AE$13 )</f>
        <v>3.3333333333333335</v>
      </c>
      <c r="G13" s="539" t="str">
        <f>( 'ACTA REPORTE 2DO TRI'!$AD$13 )</f>
        <v>A+</v>
      </c>
      <c r="H13" s="846">
        <f>( 'ACTA REPORTE 2DO TRI'!$AE$13 )</f>
        <v>10</v>
      </c>
      <c r="I13" s="539" t="str">
        <f>( 'ACTA REPORTE 3ER TRI'!$AD$13 )</f>
        <v>A+</v>
      </c>
      <c r="J13" s="846">
        <f>( 'ACTA REPORTE 3ER TRI'!$AE$13 )</f>
        <v>10</v>
      </c>
      <c r="K13" s="837">
        <f t="shared" ref="K13:K20" si="0">SUM(F13,H13,J13 ) / 3</f>
        <v>7.7777777777777786</v>
      </c>
      <c r="L13" s="675" t="str">
        <f>INDEX($AF$4:$AF$13, MATCH(K13, $AE$4:$AE$13, 1))</f>
        <v>B-</v>
      </c>
      <c r="M13" s="66"/>
      <c r="N13" s="1478" t="s">
        <v>38</v>
      </c>
      <c r="O13" s="1479"/>
      <c r="P13" s="1480"/>
      <c r="Q13" s="884">
        <f>( 'ACTA REPORTE 1ER TRI'!$AE$13 )</f>
        <v>3.3333333333333335</v>
      </c>
      <c r="R13" s="539">
        <f>( 'ACTA REPORTE 2DO TRI'!$AE$13 )</f>
        <v>10</v>
      </c>
      <c r="S13" s="539">
        <f>( 'ACTA REPORTE 3ER TRI'!$AE$13 )</f>
        <v>10</v>
      </c>
      <c r="T13" s="806"/>
      <c r="U13" s="808">
        <f>SUM(Q13:S13)/3</f>
        <v>7.7777777777777786</v>
      </c>
      <c r="V13" s="809">
        <v>0</v>
      </c>
      <c r="W13" s="114"/>
      <c r="X13" s="114"/>
      <c r="Y13" s="114"/>
      <c r="Z13" s="114"/>
      <c r="AA13" s="114"/>
      <c r="AB13" s="114"/>
      <c r="AC13" s="114"/>
      <c r="AD13" s="114"/>
      <c r="AE13" s="668">
        <v>10</v>
      </c>
      <c r="AF13" s="669" t="s">
        <v>98</v>
      </c>
    </row>
    <row r="14" spans="1:43" ht="69.95" customHeight="1" x14ac:dyDescent="0.3">
      <c r="A14" s="1406" t="s">
        <v>40</v>
      </c>
      <c r="B14" s="1407"/>
      <c r="C14" s="1407"/>
      <c r="D14" s="1407"/>
      <c r="E14" s="540" t="str">
        <f>( 'ACTA REPORTE 1ER TRI'!$AD$70 )</f>
        <v>D-</v>
      </c>
      <c r="F14" s="836">
        <f>( 'ACTA REPORTE 1ER TRI'!$AE$70 )</f>
        <v>3.3333333333333335</v>
      </c>
      <c r="G14" s="540" t="str">
        <f>( 'ACTA REPORTE 2DO TRI'!$AD$70 )</f>
        <v>A+</v>
      </c>
      <c r="H14" s="847">
        <f>( 'ACTA REPORTE 2DO TRI'!$AE$70 )</f>
        <v>10</v>
      </c>
      <c r="I14" s="540" t="str">
        <f>( 'ACTA REPORTE 3ER TRI'!$AD$70 )</f>
        <v>A+</v>
      </c>
      <c r="J14" s="847">
        <f>( 'ACTA REPORTE 3ER TRI'!$AE$70 )</f>
        <v>10</v>
      </c>
      <c r="K14" s="837">
        <f t="shared" si="0"/>
        <v>7.7777777777777786</v>
      </c>
      <c r="L14" s="797" t="str">
        <f t="shared" ref="L14:L18" si="1">INDEX($AF$4:$AF$13, MATCH(K14, $AE$4:$AE$13, 1))</f>
        <v>B-</v>
      </c>
      <c r="M14" s="66"/>
      <c r="N14" s="1454" t="s">
        <v>40</v>
      </c>
      <c r="O14" s="1455"/>
      <c r="P14" s="1456"/>
      <c r="Q14" s="922">
        <f>( 'ACTA REPORTE 1ER TRI'!$AE$70 )</f>
        <v>3.3333333333333335</v>
      </c>
      <c r="R14" s="540">
        <f>( 'ACTA REPORTE 2DO TRI'!$AE$70 )</f>
        <v>10</v>
      </c>
      <c r="S14" s="540">
        <f>( 'ACTA REPORTE 3ER TRI'!$AE$70 )</f>
        <v>10</v>
      </c>
      <c r="T14" s="807"/>
      <c r="U14" s="810">
        <f t="shared" ref="U14:U19" si="2">SUM(Q14:S14)/3</f>
        <v>7.7777777777777786</v>
      </c>
      <c r="V14" s="811">
        <v>0</v>
      </c>
      <c r="W14" s="114"/>
      <c r="X14" s="114"/>
      <c r="Y14" s="114"/>
      <c r="Z14" s="114"/>
      <c r="AA14" s="114"/>
      <c r="AB14" s="114"/>
      <c r="AC14" s="114"/>
      <c r="AD14" s="114"/>
    </row>
    <row r="15" spans="1:43" ht="69.95" customHeight="1" x14ac:dyDescent="0.3">
      <c r="A15" s="1406" t="s">
        <v>42</v>
      </c>
      <c r="B15" s="1407"/>
      <c r="C15" s="1407"/>
      <c r="D15" s="1407"/>
      <c r="E15" s="540" t="str">
        <f>( 'ACTA REPORTE 1ER TRI'!$AD$127 )</f>
        <v>A+</v>
      </c>
      <c r="F15" s="836">
        <f>( 'ACTA REPORTE 1ER TRI'!$AE$127 )</f>
        <v>10</v>
      </c>
      <c r="G15" s="540" t="str">
        <f>( 'ACTA REPORTE 2DO TRI'!$AD$127 )</f>
        <v>A+</v>
      </c>
      <c r="H15" s="847">
        <f>( 'ACTA REPORTE 2DO TRI'!$AE$127 )</f>
        <v>10</v>
      </c>
      <c r="I15" s="540" t="str">
        <f>( 'ACTA REPORTE 3ER TRI'!$AD$127 )</f>
        <v>A+</v>
      </c>
      <c r="J15" s="847">
        <f>( 'ACTA REPORTE 3ER TRI'!$AE$127 )</f>
        <v>10</v>
      </c>
      <c r="K15" s="837">
        <f t="shared" si="0"/>
        <v>10</v>
      </c>
      <c r="L15" s="797" t="str">
        <f t="shared" si="1"/>
        <v>A+</v>
      </c>
      <c r="M15" s="66"/>
      <c r="N15" s="1454" t="s">
        <v>42</v>
      </c>
      <c r="O15" s="1455"/>
      <c r="P15" s="1456"/>
      <c r="Q15" s="922">
        <f>( 'ACTA REPORTE 1ER TRI'!$AE$127 )</f>
        <v>10</v>
      </c>
      <c r="R15" s="540">
        <f>( 'ACTA REPORTE 2DO TRI'!$AE$127 )</f>
        <v>10</v>
      </c>
      <c r="S15" s="540">
        <f>( 'ACTA REPORTE 3ER TRI'!$AE$127 )</f>
        <v>10</v>
      </c>
      <c r="T15" s="807"/>
      <c r="U15" s="810">
        <f t="shared" si="2"/>
        <v>10</v>
      </c>
      <c r="V15" s="811">
        <v>0</v>
      </c>
      <c r="W15" s="114"/>
      <c r="X15" s="114"/>
      <c r="Y15" s="114"/>
      <c r="Z15" s="114"/>
      <c r="AA15" s="114"/>
      <c r="AB15" s="114"/>
      <c r="AC15" s="114"/>
      <c r="AD15" s="114"/>
    </row>
    <row r="16" spans="1:43" ht="69.95" customHeight="1" x14ac:dyDescent="0.3">
      <c r="A16" s="1406" t="s">
        <v>44</v>
      </c>
      <c r="B16" s="1407"/>
      <c r="C16" s="1407"/>
      <c r="D16" s="1407"/>
      <c r="E16" s="540" t="str">
        <f>( 'ACTA REPORTE 1ER TRI'!$AD$184 )</f>
        <v>A+</v>
      </c>
      <c r="F16" s="836">
        <f>( 'ACTA REPORTE 1ER TRI'!$AE$184 )</f>
        <v>10</v>
      </c>
      <c r="G16" s="540" t="str">
        <f>( 'ACTA REPORTE 2DO TRI'!$AD$184 )</f>
        <v>A+</v>
      </c>
      <c r="H16" s="847">
        <f>( 'ACTA REPORTE 2DO TRI'!$AE$184 )</f>
        <v>10</v>
      </c>
      <c r="I16" s="540" t="str">
        <f>( 'ACTA REPORTE 3ER TRI'!$AD$184 )</f>
        <v>A+</v>
      </c>
      <c r="J16" s="847">
        <f>( 'ACTA REPORTE 3ER TRI'!$AE$184 )</f>
        <v>10</v>
      </c>
      <c r="K16" s="837">
        <f t="shared" si="0"/>
        <v>10</v>
      </c>
      <c r="L16" s="797" t="str">
        <f t="shared" si="1"/>
        <v>A+</v>
      </c>
      <c r="M16" s="66"/>
      <c r="N16" s="1454" t="s">
        <v>44</v>
      </c>
      <c r="O16" s="1455"/>
      <c r="P16" s="1456"/>
      <c r="Q16" s="922">
        <f>( 'ACTA REPORTE 1ER TRI'!$AE$184 )</f>
        <v>10</v>
      </c>
      <c r="R16" s="540">
        <f>( 'ACTA REPORTE 2DO TRI'!$AE$184 )</f>
        <v>10</v>
      </c>
      <c r="S16" s="540">
        <f>( 'ACTA REPORTE 3ER TRI'!$AE$184 )</f>
        <v>10</v>
      </c>
      <c r="T16" s="807"/>
      <c r="U16" s="810">
        <f t="shared" si="2"/>
        <v>10</v>
      </c>
      <c r="V16" s="811">
        <v>0</v>
      </c>
      <c r="W16" s="114"/>
      <c r="X16" s="114"/>
      <c r="Y16" s="114"/>
      <c r="Z16" s="114"/>
      <c r="AA16" s="114"/>
      <c r="AB16" s="114"/>
      <c r="AC16" s="114"/>
      <c r="AD16" s="114"/>
    </row>
    <row r="17" spans="1:30" ht="69.95" customHeight="1" x14ac:dyDescent="0.3">
      <c r="A17" s="1433" t="s">
        <v>47</v>
      </c>
      <c r="B17" s="1434"/>
      <c r="C17" s="1434"/>
      <c r="D17" s="1434"/>
      <c r="E17" s="540" t="str">
        <f>( 'ACTA REPORTE 1ER TRI'!$AD$298 )</f>
        <v>A+</v>
      </c>
      <c r="F17" s="836">
        <f>( 'ACTA REPORTE 1ER TRI'!$AE$298 )</f>
        <v>10</v>
      </c>
      <c r="G17" s="540" t="str">
        <f>( 'ACTA REPORTE 2DO TRI'!$AD$298 )</f>
        <v>A+</v>
      </c>
      <c r="H17" s="847">
        <f>( 'ACTA REPORTE 2DO TRI'!$AE$298 )</f>
        <v>10</v>
      </c>
      <c r="I17" s="540" t="str">
        <f>( 'ACTA REPORTE 3ER TRI'!$AD$298 )</f>
        <v>A+</v>
      </c>
      <c r="J17" s="847">
        <f>( 'ACTA REPORTE 3ER TRI'!$AE$298 )</f>
        <v>10</v>
      </c>
      <c r="K17" s="837">
        <f t="shared" si="0"/>
        <v>10</v>
      </c>
      <c r="L17" s="797" t="str">
        <f t="shared" si="1"/>
        <v>A+</v>
      </c>
      <c r="M17" s="66"/>
      <c r="N17" s="1482" t="s">
        <v>47</v>
      </c>
      <c r="O17" s="1483"/>
      <c r="P17" s="1484"/>
      <c r="Q17" s="922">
        <f>( 'ACTA REPORTE 1ER TRI'!$AE$298 )</f>
        <v>10</v>
      </c>
      <c r="R17" s="540">
        <f>( 'ACTA REPORTE 2DO TRI'!$AE$298 )</f>
        <v>10</v>
      </c>
      <c r="S17" s="540">
        <f>( 'ACTA REPORTE 3ER TRI'!$AE$298 )</f>
        <v>10</v>
      </c>
      <c r="T17" s="807"/>
      <c r="U17" s="810">
        <f t="shared" si="2"/>
        <v>10</v>
      </c>
      <c r="V17" s="811">
        <v>0</v>
      </c>
      <c r="W17" s="114"/>
      <c r="X17" s="114"/>
      <c r="Y17" s="114"/>
      <c r="Z17" s="114"/>
      <c r="AA17" s="114"/>
      <c r="AB17" s="114"/>
      <c r="AC17" s="114"/>
      <c r="AD17" s="114"/>
    </row>
    <row r="18" spans="1:30" ht="69.95" customHeight="1" x14ac:dyDescent="0.3">
      <c r="A18" s="1433" t="s">
        <v>50</v>
      </c>
      <c r="B18" s="1434"/>
      <c r="C18" s="1434"/>
      <c r="D18" s="1434"/>
      <c r="E18" s="540" t="str">
        <f>( 'ACTA REPORTE 1ER TRI'!$AD$355 )</f>
        <v>A+</v>
      </c>
      <c r="F18" s="836">
        <f>( 'ACTA REPORTE 1ER TRI'!$AE$355 )</f>
        <v>10</v>
      </c>
      <c r="G18" s="540" t="str">
        <f>( 'ACTA REPORTE 2DO TRI'!$AD$355 )</f>
        <v>A+</v>
      </c>
      <c r="H18" s="847">
        <f>( 'ACTA REPORTE 2DO TRI'!$AE$355 )</f>
        <v>10</v>
      </c>
      <c r="I18" s="540" t="str">
        <f>( 'ACTA REPORTE 3ER TRI'!$AD$355 )</f>
        <v>A+</v>
      </c>
      <c r="J18" s="847">
        <f>( 'ACTA REPORTE 3ER TRI'!$AE$355 )</f>
        <v>10</v>
      </c>
      <c r="K18" s="837">
        <f t="shared" si="0"/>
        <v>10</v>
      </c>
      <c r="L18" s="797" t="str">
        <f t="shared" si="1"/>
        <v>A+</v>
      </c>
      <c r="M18" s="66"/>
      <c r="N18" s="1482" t="s">
        <v>50</v>
      </c>
      <c r="O18" s="1483"/>
      <c r="P18" s="1484"/>
      <c r="Q18" s="922">
        <f>( 'ACTA REPORTE 1ER TRI'!$AE$355 )</f>
        <v>10</v>
      </c>
      <c r="R18" s="540">
        <f>( 'ACTA REPORTE 2DO TRI'!$AE$355 )</f>
        <v>10</v>
      </c>
      <c r="S18" s="540">
        <f>( 'ACTA REPORTE 3ER TRI'!$AE$355 )</f>
        <v>10</v>
      </c>
      <c r="T18" s="807"/>
      <c r="U18" s="810">
        <f t="shared" si="2"/>
        <v>10</v>
      </c>
      <c r="V18" s="811">
        <v>0</v>
      </c>
      <c r="W18" s="114"/>
      <c r="X18" s="114"/>
      <c r="Y18" s="114"/>
      <c r="Z18" s="114"/>
      <c r="AA18" s="114"/>
      <c r="AB18" s="114"/>
      <c r="AC18" s="114"/>
      <c r="AD18" s="114"/>
    </row>
    <row r="19" spans="1:30" ht="69.95" customHeight="1" thickBot="1" x14ac:dyDescent="0.35">
      <c r="A19" s="1410" t="s">
        <v>52</v>
      </c>
      <c r="B19" s="1411"/>
      <c r="C19" s="1411"/>
      <c r="D19" s="1411"/>
      <c r="E19" s="610" t="str">
        <f>( 'ACTA REPORTE 1ER TRI'!$AD$412 )</f>
        <v>A+</v>
      </c>
      <c r="F19" s="836">
        <f>( 'ACTA REPORTE 1ER TRI'!$AE$412 )</f>
        <v>10</v>
      </c>
      <c r="G19" s="610" t="str">
        <f>( 'ACTA REPORTE 2DO TRI'!$AD$412 )</f>
        <v>A+</v>
      </c>
      <c r="H19" s="848">
        <f>( 'ACTA REPORTE 2DO TRI'!$AE$412 )</f>
        <v>10</v>
      </c>
      <c r="I19" s="610" t="str">
        <f>( 'ACTA REPORTE 3ER TRI'!$AD$412 )</f>
        <v>A+</v>
      </c>
      <c r="J19" s="847">
        <f>( 'ACTA REPORTE 3ER TRI'!$AE$412 )</f>
        <v>10</v>
      </c>
      <c r="K19" s="837">
        <f t="shared" si="0"/>
        <v>10</v>
      </c>
      <c r="L19" s="798" t="str">
        <f>INDEX($AF$4:$AF$13, MATCH(F20, $AE$4:$AE$13, 1))</f>
        <v>B+</v>
      </c>
      <c r="M19" s="66"/>
      <c r="N19" s="1390" t="s">
        <v>52</v>
      </c>
      <c r="O19" s="1391"/>
      <c r="P19" s="1485"/>
      <c r="Q19" s="922">
        <f>( 'ACTA REPORTE 1ER TRI'!$AE$412 )</f>
        <v>10</v>
      </c>
      <c r="R19" s="610">
        <f>( 'ACTA REPORTE 2DO TRI'!$AE$412 )</f>
        <v>10</v>
      </c>
      <c r="S19" s="540">
        <f>( 'ACTA REPORTE 3ER TRI'!$AE$412 )</f>
        <v>10</v>
      </c>
      <c r="T19" s="872"/>
      <c r="U19" s="810">
        <f t="shared" si="2"/>
        <v>10</v>
      </c>
      <c r="V19" s="811">
        <v>0</v>
      </c>
      <c r="W19" s="114"/>
      <c r="X19" s="114"/>
      <c r="Y19" s="114"/>
      <c r="Z19" s="114"/>
      <c r="AA19" s="114"/>
      <c r="AB19" s="114"/>
      <c r="AC19" s="114"/>
      <c r="AD19" s="114"/>
    </row>
    <row r="20" spans="1:30" ht="69.95" customHeight="1" thickBot="1" x14ac:dyDescent="0.75">
      <c r="A20" s="1461" t="s">
        <v>237</v>
      </c>
      <c r="B20" s="1462"/>
      <c r="C20" s="1462"/>
      <c r="D20" s="1462"/>
      <c r="E20" s="805" t="str">
        <f>INDEX($AF$4:$AF$13, MATCH(F20, $AE$4:$AE$13, 1))</f>
        <v>B+</v>
      </c>
      <c r="F20" s="837">
        <f>SUM(F13:F19 ) / 7</f>
        <v>8.0952380952380967</v>
      </c>
      <c r="G20" s="805" t="str">
        <f>INDEX($AF$4:$AF$13, MATCH(H20, $AE$4:$AE$13, 1))</f>
        <v>A+</v>
      </c>
      <c r="H20" s="837">
        <f>SUM(H13:H19 ) / 7</f>
        <v>10</v>
      </c>
      <c r="I20" s="805" t="str">
        <f>INDEX($AF$4:$AF$13, MATCH(J20, $AE$4:$AE$13, 1))</f>
        <v>A+</v>
      </c>
      <c r="J20" s="837">
        <f>SUM(J13:J19 ) / 7</f>
        <v>10</v>
      </c>
      <c r="K20" s="837">
        <f t="shared" si="0"/>
        <v>9.3650793650793656</v>
      </c>
      <c r="L20" s="1436" t="str">
        <f>INDEX($AF$4:$AF$13, MATCH(K20, $AE$4:$AE$13, 1))</f>
        <v>A-</v>
      </c>
      <c r="M20" s="66"/>
      <c r="N20" s="1437" t="s">
        <v>237</v>
      </c>
      <c r="O20" s="1438"/>
      <c r="P20" s="1438"/>
      <c r="Q20" s="813">
        <f>SUM(Q13:Q19 ) / 7</f>
        <v>8.0952380952380967</v>
      </c>
      <c r="R20" s="813">
        <f>SUM(R13:R19 ) / 7</f>
        <v>10</v>
      </c>
      <c r="S20" s="813">
        <f>SUM(S13:S19 ) / 7</f>
        <v>10</v>
      </c>
      <c r="T20" s="873"/>
      <c r="U20" s="1601">
        <f>SUM(Q20,R20,S20)/3</f>
        <v>9.3650793650793656</v>
      </c>
      <c r="W20" s="1435"/>
      <c r="X20" s="655"/>
      <c r="Y20" s="655"/>
      <c r="Z20" s="655"/>
      <c r="AA20" s="655"/>
      <c r="AB20" s="655"/>
      <c r="AC20" s="655"/>
      <c r="AD20" s="655"/>
    </row>
    <row r="21" spans="1:30" ht="69.95" customHeight="1" thickBot="1" x14ac:dyDescent="0.75">
      <c r="A21" s="1421" t="s">
        <v>251</v>
      </c>
      <c r="B21" s="1422"/>
      <c r="C21" s="1422"/>
      <c r="D21" s="1422"/>
      <c r="E21" s="1463"/>
      <c r="F21" s="1463"/>
      <c r="G21" s="1464"/>
      <c r="H21" s="1464"/>
      <c r="I21" s="1465"/>
      <c r="J21" s="856"/>
      <c r="K21" s="865"/>
      <c r="L21" s="1436"/>
      <c r="M21" s="66"/>
      <c r="N21" s="1398" t="s">
        <v>251</v>
      </c>
      <c r="O21" s="1399"/>
      <c r="P21" s="1399"/>
      <c r="Q21" s="1399"/>
      <c r="R21" s="1399"/>
      <c r="S21" s="1399"/>
      <c r="T21" s="1600"/>
      <c r="U21" s="1602"/>
      <c r="W21" s="1435"/>
      <c r="X21" s="655"/>
      <c r="Y21" s="655"/>
      <c r="Z21" s="655"/>
      <c r="AA21" s="655"/>
      <c r="AB21" s="655"/>
      <c r="AC21" s="655"/>
      <c r="AD21" s="655"/>
    </row>
    <row r="22" spans="1:30" ht="69.95" customHeight="1" thickBot="1" x14ac:dyDescent="0.65">
      <c r="A22" s="1408" t="s">
        <v>39</v>
      </c>
      <c r="B22" s="1409"/>
      <c r="C22" s="1409"/>
      <c r="D22" s="1409"/>
      <c r="E22" s="539" t="str">
        <f>( 'ACTA REPORTE 1ER TRI'!$AD$241 )</f>
        <v>A+</v>
      </c>
      <c r="F22" s="838">
        <f>( '[1]ACTA REPORTE 1ER-TRI'!$P$434 )</f>
        <v>9.3333333333333339</v>
      </c>
      <c r="G22" s="539" t="str">
        <f>( 'ACTA REPORTE 2DO TRI'!$AD$241 )</f>
        <v>A+</v>
      </c>
      <c r="H22" s="838">
        <f>( '[1]ACTA REPORTE 2DO-TRI'!$P$434 )</f>
        <v>9.6666666666666661</v>
      </c>
      <c r="I22" s="611" t="str">
        <f>( 'ACTA REPORTE 3ER TRI'!$AD$241 )</f>
        <v>A+</v>
      </c>
      <c r="J22" s="857">
        <f>( '[1]ACTA REPORTE 3TRI'!$P$434 )</f>
        <v>9.75</v>
      </c>
      <c r="K22" s="883">
        <f>SUM(F22,H22,J22 ) / 3</f>
        <v>9.5833333333333339</v>
      </c>
      <c r="L22" s="675" t="str">
        <f>INDEX($AF$4:$AF$13, MATCH(K22, $AE$4:$AE$13, 1))</f>
        <v>A-</v>
      </c>
      <c r="M22" s="118"/>
      <c r="N22" s="1388" t="s">
        <v>39</v>
      </c>
      <c r="O22" s="1389"/>
      <c r="P22" s="96"/>
      <c r="Q22" s="539" t="str">
        <f>( 'ACTA REPORTE 1ER TRI'!$AD$241 )</f>
        <v>A+</v>
      </c>
      <c r="R22" s="539" t="str">
        <f>( 'ACTA REPORTE 2DO TRI'!$AD$241 )</f>
        <v>A+</v>
      </c>
      <c r="S22" s="539" t="str">
        <f>( 'ACTA REPORTE 3ER TRI'!$AD$241 )</f>
        <v>A+</v>
      </c>
      <c r="T22" s="837">
        <f>SUM(F22,H22,J22 ) / 3</f>
        <v>9.5833333333333339</v>
      </c>
      <c r="U22" s="920" t="str">
        <f>INDEX($AF$4:$AF$13, MATCH(T22, $AE$4:$AE$13, 1))</f>
        <v>A-</v>
      </c>
      <c r="V22" s="923"/>
      <c r="W22" s="36"/>
      <c r="X22" s="36"/>
      <c r="Y22" s="36"/>
      <c r="Z22" s="36"/>
      <c r="AA22" s="36"/>
      <c r="AB22" s="36"/>
      <c r="AC22" s="36"/>
      <c r="AD22" s="36"/>
    </row>
    <row r="23" spans="1:30" ht="69.95" customHeight="1" thickBot="1" x14ac:dyDescent="0.65">
      <c r="A23" s="1410" t="s">
        <v>55</v>
      </c>
      <c r="B23" s="1411"/>
      <c r="C23" s="1411"/>
      <c r="D23" s="1411"/>
      <c r="E23" s="539" t="str">
        <f>( 'ACTA REPORTE 1ER TRI'!$AD$469 )</f>
        <v>A+</v>
      </c>
      <c r="F23" s="838">
        <f>( '[1]ACTA REPORTE 1ER-TRI'!$P$434 )</f>
        <v>9.3333333333333339</v>
      </c>
      <c r="G23" s="539" t="str">
        <f>( 'ACTA REPORTE 2DO TRI'!$AD$469 )</f>
        <v>A+</v>
      </c>
      <c r="H23" s="838">
        <f>( '[1]ACTA REPORTE 2DO-TRI'!$P$434 )</f>
        <v>9.6666666666666661</v>
      </c>
      <c r="I23" s="541" t="str">
        <f>( 'ACTA REPORTE 3ER TRI'!$AD$469 )</f>
        <v>A+</v>
      </c>
      <c r="J23" s="857">
        <f>( '[1]ACTA REPORTE 3TRI'!$P$434 )</f>
        <v>9.75</v>
      </c>
      <c r="K23" s="883">
        <f>SUM(F23,H23,J23 ) / 3</f>
        <v>9.5833333333333339</v>
      </c>
      <c r="L23" s="798" t="str">
        <f>INDEX($AF$4:$AF$13, MATCH(K23, $AE$4:$AE$13, 1))</f>
        <v>A-</v>
      </c>
      <c r="M23" s="118"/>
      <c r="N23" s="1390" t="s">
        <v>55</v>
      </c>
      <c r="O23" s="1391"/>
      <c r="P23" s="95"/>
      <c r="Q23" s="541" t="str">
        <f>( 'ACTA REPORTE 1ER TRI'!$AD$469 )</f>
        <v>A+</v>
      </c>
      <c r="R23" s="541" t="str">
        <f>( 'ACTA REPORTE 2DO TRI'!$AD$469 )</f>
        <v>A+</v>
      </c>
      <c r="S23" s="541" t="str">
        <f>( 'ACTA REPORTE 3ER TRI'!$AD$469 )</f>
        <v>A+</v>
      </c>
      <c r="T23" s="837">
        <f>SUM(F23,H23,J23 ) / 3</f>
        <v>9.5833333333333339</v>
      </c>
      <c r="U23" s="921" t="str">
        <f>INDEX($AF$4:$AF$13, MATCH(T23, $AE$4:$AE$13, 1))</f>
        <v>A-</v>
      </c>
      <c r="V23" s="923"/>
      <c r="W23" s="36"/>
      <c r="X23" s="36"/>
      <c r="Y23" s="36"/>
      <c r="Z23" s="36"/>
      <c r="AA23" s="36"/>
      <c r="AB23" s="36"/>
      <c r="AC23" s="36"/>
      <c r="AD23" s="36"/>
    </row>
    <row r="24" spans="1:30" ht="69.95" customHeight="1" thickBot="1" x14ac:dyDescent="0.65">
      <c r="M24" s="118"/>
      <c r="N24" s="907"/>
      <c r="O24" s="36"/>
      <c r="P24" s="36"/>
      <c r="Q24" s="923"/>
      <c r="R24" s="923"/>
      <c r="S24" s="923"/>
      <c r="T24" s="874"/>
      <c r="U24" s="923"/>
      <c r="V24" s="923"/>
      <c r="W24" s="36"/>
      <c r="X24" s="36"/>
      <c r="Y24" s="36"/>
      <c r="Z24" s="36"/>
      <c r="AA24" s="36"/>
      <c r="AB24" s="36"/>
      <c r="AC24" s="36"/>
      <c r="AD24" s="36"/>
    </row>
    <row r="25" spans="1:30" ht="103.5" customHeight="1" thickBot="1" x14ac:dyDescent="0.4">
      <c r="A25" s="271"/>
      <c r="B25" s="913" t="s">
        <v>291</v>
      </c>
      <c r="C25" s="272"/>
      <c r="D25" s="1412" t="s">
        <v>287</v>
      </c>
      <c r="E25" s="914" t="s">
        <v>252</v>
      </c>
      <c r="F25" s="839"/>
      <c r="G25" s="915" t="s">
        <v>253</v>
      </c>
      <c r="H25" s="849"/>
      <c r="I25" s="916" t="s">
        <v>254</v>
      </c>
      <c r="M25" s="118"/>
      <c r="N25" s="908"/>
      <c r="O25" s="816" t="s">
        <v>291</v>
      </c>
      <c r="P25" s="39"/>
      <c r="Q25" s="1392" t="s">
        <v>287</v>
      </c>
      <c r="R25" s="1393"/>
      <c r="S25" s="955" t="s">
        <v>252</v>
      </c>
      <c r="T25" s="878"/>
      <c r="U25" s="956" t="s">
        <v>253</v>
      </c>
      <c r="V25" s="957" t="s">
        <v>254</v>
      </c>
      <c r="X25" s="670"/>
      <c r="Y25" s="670"/>
      <c r="Z25" s="670"/>
      <c r="AA25" s="670"/>
      <c r="AB25" s="670"/>
      <c r="AC25" s="670"/>
      <c r="AD25" s="670"/>
    </row>
    <row r="26" spans="1:30" ht="69.95" customHeight="1" thickBot="1" x14ac:dyDescent="0.4">
      <c r="A26" s="801" t="s">
        <v>226</v>
      </c>
      <c r="B26" s="611">
        <f>( 'ACTA REPORTE 3ER TRI'!$AP$13 )</f>
        <v>0</v>
      </c>
      <c r="C26" s="274"/>
      <c r="D26" s="1413"/>
      <c r="E26" s="814" t="str">
        <f>( 'ACTA REPORTE 1ER TRI'!$AI$13 )</f>
        <v>N</v>
      </c>
      <c r="F26" s="840"/>
      <c r="G26" s="814" t="str">
        <f>( 'ACTA REPORTE 2DO TRI'!$AI$13 )</f>
        <v>N</v>
      </c>
      <c r="H26" s="840"/>
      <c r="I26" s="814" t="str">
        <f>( 'ACTA REPORTE 3ER TRI'!$AI$13 )</f>
        <v>N</v>
      </c>
      <c r="M26" s="118"/>
      <c r="N26" s="901" t="s">
        <v>226</v>
      </c>
      <c r="O26" s="611">
        <f>( 'ACTA REPORTE 3ER TRI'!$AP$13 )</f>
        <v>0</v>
      </c>
      <c r="P26" s="38"/>
      <c r="Q26" s="1394"/>
      <c r="R26" s="1395"/>
      <c r="S26" s="610" t="str">
        <f>( 'ACTA REPORTE 1ER TRI'!$AI$13 )</f>
        <v>N</v>
      </c>
      <c r="T26" s="815"/>
      <c r="U26" s="610" t="str">
        <f>( 'ACTA REPORTE 2DO TRI'!$AI$13 )</f>
        <v>N</v>
      </c>
      <c r="V26" s="611" t="str">
        <f>( 'ACTA REPORTE 3ER TRI'!$AI$13 )</f>
        <v>N</v>
      </c>
      <c r="X26" s="671"/>
      <c r="Y26" s="671"/>
      <c r="Z26" s="671"/>
      <c r="AA26" s="671"/>
      <c r="AB26" s="671"/>
      <c r="AC26" s="671"/>
      <c r="AD26" s="671"/>
    </row>
    <row r="27" spans="1:30" ht="69.95" customHeight="1" x14ac:dyDescent="0.35">
      <c r="A27" s="802" t="s">
        <v>227</v>
      </c>
      <c r="B27" s="610">
        <f>( 'ACTA REPORTE 3ER TRI'!$AQ$13 )</f>
        <v>0</v>
      </c>
      <c r="C27" s="274"/>
      <c r="D27" s="1413"/>
      <c r="E27" s="1415" t="str">
        <f>INDEX(AG$1:AG$3, MATCH(E26, AF$1:AF$3, 1))</f>
        <v>DEMUESTRA HABILIDADES PARA LLEGAR A ACUERDOS Y ASUMIR  COMPROMISOS.</v>
      </c>
      <c r="F27" s="939"/>
      <c r="G27" s="1415" t="str">
        <f>INDEX(AG$1:AG$3, MATCH(G26, AF$1:AF$3, 1))</f>
        <v>DEMUESTRA HABILIDADES PARA LLEGAR A ACUERDOS Y ASUMIR  COMPROMISOS.</v>
      </c>
      <c r="H27" s="939"/>
      <c r="I27" s="1415" t="str">
        <f>INDEX(AG$1:AG$3, MATCH(I26, AF$1:AF$3, 1))</f>
        <v>DEMUESTRA HABILIDADES PARA LLEGAR A ACUERDOS Y ASUMIR  COMPROMISOS.</v>
      </c>
      <c r="M27" s="118"/>
      <c r="N27" s="902" t="s">
        <v>227</v>
      </c>
      <c r="O27" s="610">
        <f>( 'ACTA REPORTE 3ER TRI'!$AQ$13 )</f>
        <v>0</v>
      </c>
      <c r="P27" s="38"/>
      <c r="Q27" s="1394"/>
      <c r="R27" s="1395"/>
      <c r="S27" s="1400" t="str">
        <f>INDEX(AG$1:AG$3, MATCH(S26, AF$1:AF$3, 1))</f>
        <v>DEMUESTRA HABILIDADES PARA LLEGAR A ACUERDOS Y ASUMIR  COMPROMISOS.</v>
      </c>
      <c r="T27" s="942"/>
      <c r="U27" s="1400" t="str">
        <f>INDEX(AG$1:AG$3, MATCH(U26, AF$1:AF$3, 1))</f>
        <v>DEMUESTRA HABILIDADES PARA LLEGAR A ACUERDOS Y ASUMIR  COMPROMISOS.</v>
      </c>
      <c r="V27" s="1400" t="str">
        <f>INDEX(AG$1:AG$3, MATCH(V26, AF$1:AF$3, 1))</f>
        <v>DEMUESTRA HABILIDADES PARA LLEGAR A ACUERDOS Y ASUMIR  COMPROMISOS.</v>
      </c>
      <c r="X27" s="672"/>
      <c r="Y27" s="672"/>
      <c r="Z27" s="672"/>
      <c r="AA27" s="672"/>
      <c r="AB27" s="672"/>
      <c r="AC27" s="672"/>
      <c r="AD27" s="672"/>
    </row>
    <row r="28" spans="1:30" ht="69.95" customHeight="1" x14ac:dyDescent="0.35">
      <c r="A28" s="802" t="s">
        <v>229</v>
      </c>
      <c r="B28" s="610">
        <f>( 'ACTA REPORTE 3ER TRI'!$AR$13 )</f>
        <v>0</v>
      </c>
      <c r="C28" s="274"/>
      <c r="D28" s="1413"/>
      <c r="E28" s="1416"/>
      <c r="F28" s="940"/>
      <c r="G28" s="1416"/>
      <c r="H28" s="940"/>
      <c r="I28" s="1416"/>
      <c r="M28" s="118"/>
      <c r="N28" s="902" t="s">
        <v>229</v>
      </c>
      <c r="O28" s="610">
        <f>( 'ACTA REPORTE 3ER TRI'!$AR$13 )</f>
        <v>0</v>
      </c>
      <c r="P28" s="38"/>
      <c r="Q28" s="1394"/>
      <c r="R28" s="1395"/>
      <c r="S28" s="1401"/>
      <c r="T28" s="942"/>
      <c r="U28" s="1401"/>
      <c r="V28" s="1401"/>
      <c r="X28" s="672"/>
      <c r="Y28" s="672"/>
      <c r="Z28" s="672"/>
      <c r="AA28" s="672"/>
      <c r="AB28" s="672"/>
      <c r="AC28" s="672"/>
      <c r="AD28" s="672"/>
    </row>
    <row r="29" spans="1:30" ht="69.95" customHeight="1" thickBot="1" x14ac:dyDescent="0.4">
      <c r="A29" s="803" t="s">
        <v>232</v>
      </c>
      <c r="B29" s="541">
        <f>( 'ACTA REPORTE 3ER TRI'!$AS$13 )</f>
        <v>67</v>
      </c>
      <c r="C29" s="274"/>
      <c r="D29" s="1414"/>
      <c r="E29" s="1417"/>
      <c r="F29" s="941"/>
      <c r="G29" s="1417"/>
      <c r="H29" s="941"/>
      <c r="I29" s="1417"/>
      <c r="M29" s="118"/>
      <c r="N29" s="903" t="s">
        <v>232</v>
      </c>
      <c r="O29" s="541">
        <f>( 'ACTA REPORTE 3ER TRI'!$AS$13 )</f>
        <v>67</v>
      </c>
      <c r="P29" s="38"/>
      <c r="Q29" s="1396"/>
      <c r="R29" s="1397"/>
      <c r="S29" s="1402"/>
      <c r="T29" s="943"/>
      <c r="U29" s="1402"/>
      <c r="V29" s="1402"/>
      <c r="X29" s="672"/>
      <c r="Y29" s="672"/>
      <c r="Z29" s="672"/>
      <c r="AA29" s="672"/>
      <c r="AB29" s="672"/>
      <c r="AC29" s="672"/>
      <c r="AD29" s="672"/>
    </row>
    <row r="30" spans="1:30" ht="200.1" customHeight="1" x14ac:dyDescent="0.6">
      <c r="M30" s="118"/>
      <c r="N30" s="907"/>
      <c r="O30" s="36"/>
      <c r="P30" s="36"/>
      <c r="Q30" s="923"/>
      <c r="R30" s="923"/>
      <c r="S30" s="923"/>
      <c r="T30" s="874"/>
      <c r="U30" s="923"/>
      <c r="V30" s="934"/>
      <c r="W30" s="98"/>
      <c r="X30" s="98"/>
      <c r="Y30" s="98"/>
      <c r="Z30" s="98"/>
      <c r="AA30" s="98"/>
      <c r="AB30" s="98"/>
      <c r="AC30" s="98"/>
      <c r="AD30" s="98"/>
    </row>
    <row r="31" spans="1:30" ht="69.95" customHeight="1" x14ac:dyDescent="0.7">
      <c r="B31" s="1424" t="s">
        <v>235</v>
      </c>
      <c r="C31" s="1424"/>
      <c r="D31" s="1424"/>
      <c r="G31" s="1424" t="s">
        <v>255</v>
      </c>
      <c r="H31" s="1424"/>
      <c r="I31" s="1424"/>
      <c r="M31" s="118"/>
      <c r="O31" s="1425" t="s">
        <v>235</v>
      </c>
      <c r="P31" s="1425"/>
      <c r="Q31" s="1425"/>
      <c r="S31" s="1425" t="s">
        <v>255</v>
      </c>
      <c r="T31" s="1425"/>
      <c r="U31" s="1425"/>
      <c r="V31" s="935"/>
      <c r="W31" s="75"/>
      <c r="X31" s="75"/>
      <c r="Y31" s="75"/>
      <c r="Z31" s="75"/>
      <c r="AA31" s="75"/>
      <c r="AB31" s="75"/>
      <c r="AC31" s="75"/>
      <c r="AD31" s="75"/>
    </row>
    <row r="32" spans="1:30" ht="69.95" customHeight="1" x14ac:dyDescent="0.45">
      <c r="A32" s="1490" t="s">
        <v>0</v>
      </c>
      <c r="B32" s="1490"/>
      <c r="C32" s="1490"/>
      <c r="D32" s="1490"/>
      <c r="E32" s="1490"/>
      <c r="F32" s="1490"/>
      <c r="G32" s="1490"/>
      <c r="H32" s="1490"/>
      <c r="I32" s="1490"/>
      <c r="J32" s="1490"/>
      <c r="K32" s="1490"/>
      <c r="L32" s="1490"/>
      <c r="M32" s="68"/>
      <c r="N32" s="1386" t="s">
        <v>0</v>
      </c>
      <c r="O32" s="1386"/>
      <c r="P32" s="1386"/>
      <c r="Q32" s="1386"/>
      <c r="R32" s="1386"/>
      <c r="S32" s="1386"/>
      <c r="T32" s="1386"/>
      <c r="U32" s="1386"/>
      <c r="V32" s="1386"/>
      <c r="W32" s="960"/>
      <c r="X32" s="652"/>
      <c r="Y32" s="652"/>
      <c r="Z32" s="652"/>
      <c r="AA32" s="652"/>
      <c r="AB32" s="652"/>
      <c r="AC32" s="652"/>
      <c r="AD32" s="652"/>
    </row>
    <row r="33" spans="1:30" ht="69.95" customHeight="1" x14ac:dyDescent="0.45">
      <c r="A33" s="1490" t="s">
        <v>9</v>
      </c>
      <c r="B33" s="1490"/>
      <c r="C33" s="1490"/>
      <c r="D33" s="1490"/>
      <c r="E33" s="1490"/>
      <c r="F33" s="1490"/>
      <c r="G33" s="1490"/>
      <c r="H33" s="1490"/>
      <c r="I33" s="1490"/>
      <c r="J33" s="1490"/>
      <c r="K33" s="1490"/>
      <c r="L33" s="1490"/>
      <c r="M33" s="68"/>
      <c r="N33" s="1386" t="s">
        <v>9</v>
      </c>
      <c r="O33" s="1386"/>
      <c r="P33" s="1386"/>
      <c r="Q33" s="1386"/>
      <c r="R33" s="1386"/>
      <c r="S33" s="1386"/>
      <c r="T33" s="1386"/>
      <c r="U33" s="1386"/>
      <c r="V33" s="1386"/>
      <c r="W33" s="960"/>
      <c r="X33" s="652"/>
      <c r="Y33" s="652"/>
      <c r="Z33" s="652"/>
      <c r="AA33" s="652"/>
      <c r="AB33" s="652"/>
      <c r="AC33" s="652"/>
      <c r="AD33" s="652"/>
    </row>
    <row r="34" spans="1:30" ht="69.95" customHeight="1" x14ac:dyDescent="0.45">
      <c r="A34" s="1490" t="s">
        <v>242</v>
      </c>
      <c r="B34" s="1490"/>
      <c r="C34" s="1490"/>
      <c r="D34" s="1490"/>
      <c r="E34" s="1490"/>
      <c r="F34" s="1490"/>
      <c r="G34" s="1490"/>
      <c r="H34" s="1490"/>
      <c r="I34" s="1490"/>
      <c r="J34" s="1490"/>
      <c r="K34" s="1490"/>
      <c r="L34" s="1490"/>
      <c r="M34" s="68"/>
      <c r="N34" s="1386" t="s">
        <v>242</v>
      </c>
      <c r="O34" s="1386"/>
      <c r="P34" s="1386"/>
      <c r="Q34" s="1386"/>
      <c r="R34" s="1386"/>
      <c r="S34" s="1386"/>
      <c r="T34" s="1386"/>
      <c r="U34" s="1386"/>
      <c r="V34" s="1386"/>
      <c r="W34" s="960"/>
      <c r="X34" s="652"/>
      <c r="Y34" s="652"/>
      <c r="Z34" s="652"/>
      <c r="AA34" s="652"/>
      <c r="AB34" s="652"/>
      <c r="AC34" s="652"/>
      <c r="AD34" s="652"/>
    </row>
    <row r="35" spans="1:30" ht="69.95" customHeight="1" x14ac:dyDescent="0.45">
      <c r="A35" s="1491" t="s">
        <v>220</v>
      </c>
      <c r="B35" s="1491"/>
      <c r="C35" s="1491"/>
      <c r="D35" s="1491"/>
      <c r="E35" s="1491"/>
      <c r="F35" s="1491"/>
      <c r="G35" s="1491"/>
      <c r="H35" s="1491"/>
      <c r="I35" s="1491"/>
      <c r="J35" s="1491"/>
      <c r="K35" s="1491"/>
      <c r="L35" s="1491"/>
      <c r="M35" s="68"/>
      <c r="N35" s="1387" t="s">
        <v>220</v>
      </c>
      <c r="O35" s="1387"/>
      <c r="P35" s="1387"/>
      <c r="Q35" s="1387"/>
      <c r="R35" s="1387"/>
      <c r="S35" s="1387"/>
      <c r="T35" s="1387"/>
      <c r="U35" s="1387"/>
      <c r="V35" s="1387"/>
      <c r="W35" s="961"/>
      <c r="X35" s="653"/>
      <c r="Y35" s="653"/>
      <c r="Z35" s="653"/>
      <c r="AA35" s="653"/>
      <c r="AB35" s="653"/>
      <c r="AC35" s="653"/>
      <c r="AD35" s="653"/>
    </row>
    <row r="36" spans="1:30" ht="60" customHeight="1" x14ac:dyDescent="0.6">
      <c r="A36" s="946" t="s">
        <v>221</v>
      </c>
      <c r="B36" s="1418">
        <f>DATOS!F9</f>
        <v>0</v>
      </c>
      <c r="C36" s="1418"/>
      <c r="D36" s="1418"/>
      <c r="E36" s="1418"/>
      <c r="F36" s="1418"/>
      <c r="G36" s="1418"/>
      <c r="H36" s="947"/>
      <c r="I36" s="799"/>
      <c r="J36" s="800"/>
      <c r="K36" s="800"/>
      <c r="L36" s="948"/>
      <c r="M36" s="949"/>
      <c r="N36" s="904" t="s">
        <v>221</v>
      </c>
      <c r="O36" s="1460">
        <f>DATOS!F9</f>
        <v>0</v>
      </c>
      <c r="P36" s="1460"/>
      <c r="Q36" s="1460"/>
      <c r="R36" s="1460"/>
      <c r="S36" s="1460"/>
      <c r="T36" s="1460"/>
      <c r="U36" s="1460"/>
      <c r="V36" s="923"/>
      <c r="W36" s="36"/>
      <c r="X36" s="36"/>
      <c r="Y36" s="36"/>
      <c r="Z36" s="36"/>
      <c r="AA36" s="36"/>
      <c r="AB36" s="36"/>
      <c r="AC36" s="36"/>
      <c r="AD36" s="36"/>
    </row>
    <row r="37" spans="1:30" ht="60" customHeight="1" x14ac:dyDescent="0.6">
      <c r="A37" s="946" t="s">
        <v>222</v>
      </c>
      <c r="B37" s="1418" t="str">
        <f>DATOS!B20</f>
        <v xml:space="preserve"> TRELLES ORDÓÑEZ CAROL ALEXANDRA</v>
      </c>
      <c r="C37" s="1418"/>
      <c r="D37" s="1418"/>
      <c r="E37" s="1418"/>
      <c r="F37" s="1418"/>
      <c r="G37" s="1418"/>
      <c r="H37" s="947"/>
      <c r="I37" s="799"/>
      <c r="J37" s="950"/>
      <c r="K37" s="950"/>
      <c r="L37" s="951"/>
      <c r="M37" s="949"/>
      <c r="N37" s="904" t="s">
        <v>222</v>
      </c>
      <c r="O37" s="1460" t="str">
        <f>DATOS!B20</f>
        <v xml:space="preserve"> TRELLES ORDÓÑEZ CAROL ALEXANDRA</v>
      </c>
      <c r="P37" s="1460"/>
      <c r="Q37" s="1460"/>
      <c r="R37" s="1460"/>
      <c r="S37" s="1460"/>
      <c r="T37" s="1460"/>
      <c r="U37" s="1460"/>
      <c r="V37" s="923"/>
      <c r="W37" s="37"/>
      <c r="X37" s="37"/>
      <c r="Y37" s="37"/>
      <c r="Z37" s="37"/>
      <c r="AA37" s="37"/>
      <c r="AB37" s="37"/>
      <c r="AC37" s="37"/>
      <c r="AD37" s="37"/>
    </row>
    <row r="38" spans="1:30" ht="60" customHeight="1" x14ac:dyDescent="0.6">
      <c r="A38" s="952" t="s">
        <v>26</v>
      </c>
      <c r="B38" s="1457" t="str">
        <f>DATOS!C14</f>
        <v>SEGUNDO</v>
      </c>
      <c r="C38" s="1457"/>
      <c r="D38" s="1457"/>
      <c r="E38" s="799"/>
      <c r="F38" s="799"/>
      <c r="G38" s="936"/>
      <c r="H38" s="936"/>
      <c r="I38" s="799"/>
      <c r="J38" s="800"/>
      <c r="K38" s="800"/>
      <c r="L38" s="948"/>
      <c r="M38" s="949"/>
      <c r="N38" s="905" t="s">
        <v>26</v>
      </c>
      <c r="O38" s="1458" t="str">
        <f>DATOS!C14</f>
        <v>SEGUNDO</v>
      </c>
      <c r="P38" s="1458"/>
      <c r="Q38" s="1458"/>
      <c r="R38" s="923"/>
      <c r="S38" s="925"/>
      <c r="T38" s="925"/>
      <c r="U38" s="923"/>
      <c r="V38" s="923"/>
      <c r="W38" s="36"/>
      <c r="X38" s="36"/>
      <c r="Y38" s="36"/>
      <c r="Z38" s="36"/>
      <c r="AA38" s="36"/>
      <c r="AB38" s="36"/>
      <c r="AC38" s="36"/>
      <c r="AD38" s="36"/>
    </row>
    <row r="39" spans="1:30" ht="60" customHeight="1" x14ac:dyDescent="0.6">
      <c r="A39" s="946" t="s">
        <v>28</v>
      </c>
      <c r="B39" s="1459" t="str">
        <f>DATOS!C15</f>
        <v>"A"</v>
      </c>
      <c r="C39" s="1459"/>
      <c r="D39" s="1459"/>
      <c r="E39" s="799"/>
      <c r="F39" s="799"/>
      <c r="G39" s="799"/>
      <c r="H39" s="799"/>
      <c r="I39" s="799"/>
      <c r="J39" s="800"/>
      <c r="K39" s="800"/>
      <c r="L39" s="948"/>
      <c r="M39" s="949"/>
      <c r="N39" s="904" t="s">
        <v>28</v>
      </c>
      <c r="O39" s="1460" t="str">
        <f>DATOS!C15</f>
        <v>"A"</v>
      </c>
      <c r="P39" s="1460"/>
      <c r="Q39" s="1460"/>
      <c r="R39" s="923"/>
      <c r="S39" s="923"/>
      <c r="T39" s="923"/>
      <c r="U39" s="923"/>
      <c r="V39" s="923"/>
      <c r="W39" s="36"/>
      <c r="X39" s="36"/>
      <c r="Y39" s="36"/>
      <c r="Z39" s="36"/>
      <c r="AA39" s="36"/>
      <c r="AB39" s="36"/>
      <c r="AC39" s="36"/>
      <c r="AD39" s="36"/>
    </row>
    <row r="40" spans="1:30" ht="60" customHeight="1" x14ac:dyDescent="0.6">
      <c r="A40" s="952" t="s">
        <v>223</v>
      </c>
      <c r="B40" s="1418" t="s">
        <v>290</v>
      </c>
      <c r="C40" s="1418"/>
      <c r="D40" s="1418"/>
      <c r="E40" s="799"/>
      <c r="F40" s="799"/>
      <c r="G40" s="799"/>
      <c r="H40" s="799"/>
      <c r="I40" s="799"/>
      <c r="J40" s="800"/>
      <c r="K40" s="800"/>
      <c r="L40" s="948"/>
      <c r="M40" s="949"/>
      <c r="N40" s="905" t="s">
        <v>223</v>
      </c>
      <c r="O40" s="1460" t="s">
        <v>290</v>
      </c>
      <c r="P40" s="1460"/>
      <c r="Q40" s="1460"/>
      <c r="R40" s="923"/>
      <c r="S40" s="923"/>
      <c r="T40" s="923"/>
      <c r="U40" s="923"/>
      <c r="V40" s="923"/>
      <c r="W40" s="36"/>
      <c r="X40" s="36"/>
      <c r="Y40" s="36"/>
      <c r="Z40" s="36"/>
      <c r="AA40" s="36"/>
      <c r="AB40" s="36"/>
      <c r="AC40" s="36"/>
      <c r="AD40" s="36"/>
    </row>
    <row r="41" spans="1:30" ht="60" customHeight="1" thickBot="1" x14ac:dyDescent="0.65">
      <c r="A41" s="946" t="s">
        <v>160</v>
      </c>
      <c r="B41" s="1439"/>
      <c r="C41" s="1439"/>
      <c r="D41" s="1439"/>
      <c r="E41" s="799"/>
      <c r="F41" s="799"/>
      <c r="G41" s="799"/>
      <c r="H41" s="799"/>
      <c r="I41" s="799"/>
      <c r="J41" s="800"/>
      <c r="K41" s="800"/>
      <c r="L41" s="948"/>
      <c r="M41" s="949"/>
      <c r="N41" s="904" t="s">
        <v>160</v>
      </c>
      <c r="O41" s="1440"/>
      <c r="P41" s="1440"/>
      <c r="Q41" s="1440"/>
      <c r="R41" s="923"/>
      <c r="S41" s="923"/>
      <c r="T41" s="923"/>
      <c r="U41" s="923"/>
      <c r="V41" s="923"/>
      <c r="W41" s="36"/>
      <c r="X41" s="36"/>
      <c r="Y41" s="36"/>
      <c r="Z41" s="36"/>
      <c r="AA41" s="36"/>
      <c r="AB41" s="36"/>
      <c r="AC41" s="36"/>
      <c r="AD41" s="36"/>
    </row>
    <row r="42" spans="1:30" ht="69.95" customHeight="1" thickBot="1" x14ac:dyDescent="0.55000000000000004">
      <c r="A42" s="1441" t="s">
        <v>37</v>
      </c>
      <c r="B42" s="1442"/>
      <c r="C42" s="1442"/>
      <c r="D42" s="1443"/>
      <c r="E42" s="1449" t="s">
        <v>245</v>
      </c>
      <c r="F42" s="1450"/>
      <c r="G42" s="1450"/>
      <c r="H42" s="1450"/>
      <c r="I42" s="1450"/>
      <c r="J42" s="859"/>
      <c r="K42" s="859"/>
      <c r="L42" s="293" t="s">
        <v>248</v>
      </c>
      <c r="M42" s="70"/>
      <c r="N42" s="1474" t="s">
        <v>37</v>
      </c>
      <c r="O42" s="1475"/>
      <c r="P42" s="1492"/>
      <c r="Q42" s="1451" t="s">
        <v>245</v>
      </c>
      <c r="R42" s="1452"/>
      <c r="S42" s="1453"/>
      <c r="T42" s="895"/>
      <c r="U42" s="293" t="s">
        <v>248</v>
      </c>
      <c r="V42" s="1466" t="s">
        <v>247</v>
      </c>
      <c r="W42" s="1403"/>
      <c r="X42" s="654"/>
      <c r="Y42" s="654"/>
      <c r="Z42" s="654"/>
      <c r="AA42" s="654"/>
      <c r="AB42" s="654"/>
      <c r="AC42" s="654"/>
      <c r="AD42" s="654"/>
    </row>
    <row r="43" spans="1:30" ht="69.95" customHeight="1" thickBot="1" x14ac:dyDescent="0.55000000000000004">
      <c r="A43" s="1444"/>
      <c r="B43" s="1445"/>
      <c r="C43" s="1445"/>
      <c r="D43" s="1446"/>
      <c r="E43" s="267" t="s">
        <v>233</v>
      </c>
      <c r="F43" s="844"/>
      <c r="G43" s="268" t="s">
        <v>249</v>
      </c>
      <c r="H43" s="850"/>
      <c r="I43" s="269" t="s">
        <v>250</v>
      </c>
      <c r="J43" s="860"/>
      <c r="K43" s="860"/>
      <c r="L43" s="294" t="s">
        <v>246</v>
      </c>
      <c r="M43" s="70"/>
      <c r="N43" s="1476"/>
      <c r="O43" s="1477"/>
      <c r="P43" s="1493"/>
      <c r="Q43" s="92" t="s">
        <v>233</v>
      </c>
      <c r="R43" s="93" t="s">
        <v>249</v>
      </c>
      <c r="S43" s="97" t="s">
        <v>250</v>
      </c>
      <c r="T43" s="896"/>
      <c r="U43" s="796" t="s">
        <v>246</v>
      </c>
      <c r="V43" s="1467"/>
      <c r="W43" s="1403"/>
      <c r="X43" s="654"/>
      <c r="Y43" s="654"/>
      <c r="Z43" s="654"/>
      <c r="AA43" s="654"/>
      <c r="AB43" s="654"/>
      <c r="AC43" s="654"/>
      <c r="AD43" s="654"/>
    </row>
    <row r="44" spans="1:30" ht="69.95" customHeight="1" x14ac:dyDescent="0.3">
      <c r="A44" s="1404" t="s">
        <v>38</v>
      </c>
      <c r="B44" s="1405"/>
      <c r="C44" s="1405"/>
      <c r="D44" s="1405"/>
      <c r="E44" s="539" t="str">
        <f>( 'ACTA REPORTE 1ER TRI'!$AD$14 )</f>
        <v>D-</v>
      </c>
      <c r="F44" s="835">
        <f>( 'ACTA REPORTE 1ER TRI'!$AE$14 )</f>
        <v>3.3333333333333335</v>
      </c>
      <c r="G44" s="539" t="str">
        <f>( 'ACTA REPORTE 2DO TRI'!$AD$14 )</f>
        <v>A+</v>
      </c>
      <c r="H44" s="846">
        <f>( 'ACTA REPORTE 2DO TRI'!$AE$14 )</f>
        <v>10</v>
      </c>
      <c r="I44" s="539" t="str">
        <f>( 'ACTA REPORTE 3ER TRI'!$AD$14 )</f>
        <v>A+</v>
      </c>
      <c r="J44" s="846">
        <f>( 'ACTA REPORTE 3ER TRI'!$AE$14 )</f>
        <v>10</v>
      </c>
      <c r="K44" s="837">
        <f t="shared" ref="K44:K51" si="3">SUM(F44,H44,J44 ) / 3</f>
        <v>7.7777777777777786</v>
      </c>
      <c r="L44" s="675" t="str">
        <f>INDEX($AF$4:$AF$13, MATCH(K44, $AE$4:$AE$13, 1))</f>
        <v>B-</v>
      </c>
      <c r="M44" s="66"/>
      <c r="N44" s="1478" t="s">
        <v>38</v>
      </c>
      <c r="O44" s="1479"/>
      <c r="P44" s="1480"/>
      <c r="Q44" s="884">
        <f>( 'ACTA REPORTE 1ER TRI'!$AE$14 )</f>
        <v>3.3333333333333335</v>
      </c>
      <c r="R44" s="539">
        <f>( 'ACTA REPORTE 2DO TRI'!$AE$14 )</f>
        <v>10</v>
      </c>
      <c r="S44" s="539">
        <f>( 'ACTA REPORTE 3ER TRI'!$AE$14 )</f>
        <v>10</v>
      </c>
      <c r="T44" s="806"/>
      <c r="U44" s="808">
        <f>SUM(Q44:S44)/3</f>
        <v>7.7777777777777786</v>
      </c>
      <c r="V44" s="809">
        <v>0</v>
      </c>
      <c r="W44" s="113"/>
      <c r="X44" s="113"/>
      <c r="Y44" s="113"/>
      <c r="Z44" s="113"/>
      <c r="AA44" s="113"/>
      <c r="AB44" s="113"/>
      <c r="AC44" s="113"/>
      <c r="AD44" s="113"/>
    </row>
    <row r="45" spans="1:30" ht="69.95" customHeight="1" x14ac:dyDescent="0.3">
      <c r="A45" s="1406" t="s">
        <v>40</v>
      </c>
      <c r="B45" s="1407"/>
      <c r="C45" s="1407"/>
      <c r="D45" s="1407"/>
      <c r="E45" s="540" t="str">
        <f>( 'ACTA REPORTE 1ER TRI'!$AD$71 )</f>
        <v>D-</v>
      </c>
      <c r="F45" s="836">
        <f>( 'ACTA REPORTE 1ER TRI'!$AE$71 )</f>
        <v>3.3333333333333335</v>
      </c>
      <c r="G45" s="540" t="str">
        <f>( 'ACTA REPORTE 2DO TRI'!$AD$71 )</f>
        <v>A+</v>
      </c>
      <c r="H45" s="847">
        <f>( 'ACTA REPORTE 2DO TRI'!$AE$71 )</f>
        <v>10</v>
      </c>
      <c r="I45" s="540" t="str">
        <f>( 'ACTA REPORTE 3ER TRI'!$AD$71 )</f>
        <v>A+</v>
      </c>
      <c r="J45" s="847">
        <f>( 'ACTA REPORTE 3ER TRI'!$AE$71 )</f>
        <v>10</v>
      </c>
      <c r="K45" s="837">
        <f t="shared" si="3"/>
        <v>7.7777777777777786</v>
      </c>
      <c r="L45" s="797" t="str">
        <f t="shared" ref="L45:L49" si="4">INDEX($AF$4:$AF$13, MATCH(K45, $AE$4:$AE$13, 1))</f>
        <v>B-</v>
      </c>
      <c r="M45" s="66"/>
      <c r="N45" s="1454" t="s">
        <v>40</v>
      </c>
      <c r="O45" s="1455"/>
      <c r="P45" s="1456"/>
      <c r="Q45" s="922">
        <f>( 'ACTA REPORTE 1ER TRI'!$AE$71 )</f>
        <v>3.3333333333333335</v>
      </c>
      <c r="R45" s="540">
        <f>( 'ACTA REPORTE 2DO TRI'!$AE$71 )</f>
        <v>10</v>
      </c>
      <c r="S45" s="540">
        <f>( 'ACTA REPORTE 3ER TRI'!$AE$71 )</f>
        <v>10</v>
      </c>
      <c r="T45" s="807"/>
      <c r="U45" s="810">
        <f t="shared" ref="U45:U50" si="5">SUM(Q45:S45)/3</f>
        <v>7.7777777777777786</v>
      </c>
      <c r="V45" s="811">
        <v>0</v>
      </c>
      <c r="W45" s="113"/>
      <c r="X45" s="113"/>
      <c r="Y45" s="113"/>
      <c r="Z45" s="113"/>
      <c r="AA45" s="113"/>
      <c r="AB45" s="113"/>
      <c r="AC45" s="113"/>
      <c r="AD45" s="113"/>
    </row>
    <row r="46" spans="1:30" ht="69.95" customHeight="1" x14ac:dyDescent="0.3">
      <c r="A46" s="1406" t="s">
        <v>42</v>
      </c>
      <c r="B46" s="1407"/>
      <c r="C46" s="1407"/>
      <c r="D46" s="1407"/>
      <c r="E46" s="540" t="str">
        <f>( 'ACTA REPORTE 1ER TRI'!$AD$128 )</f>
        <v>A+</v>
      </c>
      <c r="F46" s="836">
        <f>( 'ACTA REPORTE 1ER TRI'!$AE$128 )</f>
        <v>10</v>
      </c>
      <c r="G46" s="540" t="str">
        <f>( 'ACTA REPORTE 2DO TRI'!$AD$128 )</f>
        <v>A+</v>
      </c>
      <c r="H46" s="847">
        <f>( 'ACTA REPORTE 2DO TRI'!$AE$128 )</f>
        <v>10</v>
      </c>
      <c r="I46" s="540" t="str">
        <f>( 'ACTA REPORTE 3ER TRI'!$AD$128 )</f>
        <v>A+</v>
      </c>
      <c r="J46" s="847">
        <f>( 'ACTA REPORTE 3ER TRI'!$AE$128 )</f>
        <v>10</v>
      </c>
      <c r="K46" s="837">
        <f t="shared" si="3"/>
        <v>10</v>
      </c>
      <c r="L46" s="797" t="str">
        <f t="shared" si="4"/>
        <v>A+</v>
      </c>
      <c r="M46" s="66"/>
      <c r="N46" s="1454" t="s">
        <v>42</v>
      </c>
      <c r="O46" s="1455"/>
      <c r="P46" s="1456"/>
      <c r="Q46" s="922">
        <f>( 'ACTA REPORTE 1ER TRI'!$AE$128 )</f>
        <v>10</v>
      </c>
      <c r="R46" s="540">
        <f>( 'ACTA REPORTE 2DO TRI'!$AE$128 )</f>
        <v>10</v>
      </c>
      <c r="S46" s="540">
        <f>( 'ACTA REPORTE 3ER TRI'!$AE$128 )</f>
        <v>10</v>
      </c>
      <c r="T46" s="807"/>
      <c r="U46" s="810">
        <f t="shared" si="5"/>
        <v>10</v>
      </c>
      <c r="V46" s="811">
        <v>0</v>
      </c>
      <c r="W46" s="113"/>
      <c r="X46" s="113"/>
      <c r="Y46" s="113"/>
      <c r="Z46" s="113"/>
      <c r="AA46" s="113"/>
      <c r="AB46" s="113"/>
      <c r="AC46" s="113"/>
      <c r="AD46" s="113"/>
    </row>
    <row r="47" spans="1:30" ht="69.95" customHeight="1" x14ac:dyDescent="0.3">
      <c r="A47" s="1406" t="s">
        <v>44</v>
      </c>
      <c r="B47" s="1407"/>
      <c r="C47" s="1407"/>
      <c r="D47" s="1407"/>
      <c r="E47" s="540" t="str">
        <f>( 'ACTA REPORTE 1ER TRI'!$AD$185 )</f>
        <v>A+</v>
      </c>
      <c r="F47" s="836">
        <f>( 'ACTA REPORTE 1ER TRI'!$AE$185 )</f>
        <v>10</v>
      </c>
      <c r="G47" s="540" t="str">
        <f>( 'ACTA REPORTE 2DO TRI'!$AD$185 )</f>
        <v>A+</v>
      </c>
      <c r="H47" s="847">
        <f>( 'ACTA REPORTE 2DO TRI'!$AE$185 )</f>
        <v>10</v>
      </c>
      <c r="I47" s="540" t="str">
        <f>( 'ACTA REPORTE 3ER TRI'!$AD$185 )</f>
        <v>A+</v>
      </c>
      <c r="J47" s="847">
        <f>( 'ACTA REPORTE 3ER TRI'!$AE$185 )</f>
        <v>10</v>
      </c>
      <c r="K47" s="837">
        <f t="shared" si="3"/>
        <v>10</v>
      </c>
      <c r="L47" s="797" t="str">
        <f t="shared" si="4"/>
        <v>A+</v>
      </c>
      <c r="M47" s="66"/>
      <c r="N47" s="1454" t="s">
        <v>44</v>
      </c>
      <c r="O47" s="1455"/>
      <c r="P47" s="1456"/>
      <c r="Q47" s="922">
        <f>( 'ACTA REPORTE 1ER TRI'!$AE$185 )</f>
        <v>10</v>
      </c>
      <c r="R47" s="540">
        <f>( 'ACTA REPORTE 2DO TRI'!$AE$185 )</f>
        <v>10</v>
      </c>
      <c r="S47" s="540">
        <f>( 'ACTA REPORTE 3ER TRI'!$AE$185 )</f>
        <v>10</v>
      </c>
      <c r="T47" s="807"/>
      <c r="U47" s="810">
        <f t="shared" si="5"/>
        <v>10</v>
      </c>
      <c r="V47" s="811">
        <v>0</v>
      </c>
      <c r="W47" s="113"/>
      <c r="X47" s="113"/>
      <c r="Y47" s="113"/>
      <c r="Z47" s="113"/>
      <c r="AA47" s="113"/>
      <c r="AB47" s="113"/>
      <c r="AC47" s="113"/>
      <c r="AD47" s="113"/>
    </row>
    <row r="48" spans="1:30" ht="69.95" customHeight="1" x14ac:dyDescent="0.3">
      <c r="A48" s="1433" t="s">
        <v>47</v>
      </c>
      <c r="B48" s="1434"/>
      <c r="C48" s="1434"/>
      <c r="D48" s="1434"/>
      <c r="E48" s="540" t="str">
        <f>( 'ACTA REPORTE 1ER TRI'!$AD$299 )</f>
        <v>A+</v>
      </c>
      <c r="F48" s="836">
        <f>( 'ACTA REPORTE 1ER TRI'!$AE$299 )</f>
        <v>10</v>
      </c>
      <c r="G48" s="540" t="str">
        <f>( 'ACTA REPORTE 2DO TRI'!$AD$299 )</f>
        <v>A+</v>
      </c>
      <c r="H48" s="847">
        <f>( 'ACTA REPORTE 2DO TRI'!$AE$299 )</f>
        <v>10</v>
      </c>
      <c r="I48" s="540" t="str">
        <f>( 'ACTA REPORTE 3ER TRI'!$AD$299 )</f>
        <v>A+</v>
      </c>
      <c r="J48" s="847">
        <f>( 'ACTA REPORTE 3ER TRI'!$AE$299 )</f>
        <v>10</v>
      </c>
      <c r="K48" s="837">
        <f t="shared" si="3"/>
        <v>10</v>
      </c>
      <c r="L48" s="797" t="str">
        <f t="shared" si="4"/>
        <v>A+</v>
      </c>
      <c r="M48" s="66"/>
      <c r="N48" s="1482" t="s">
        <v>47</v>
      </c>
      <c r="O48" s="1483"/>
      <c r="P48" s="1484"/>
      <c r="Q48" s="922">
        <f>( 'ACTA REPORTE 1ER TRI'!$AE$299 )</f>
        <v>10</v>
      </c>
      <c r="R48" s="540">
        <f>( 'ACTA REPORTE 2DO TRI'!$AE$299 )</f>
        <v>10</v>
      </c>
      <c r="S48" s="540">
        <f>( 'ACTA REPORTE 3ER TRI'!$AE$299 )</f>
        <v>10</v>
      </c>
      <c r="T48" s="807"/>
      <c r="U48" s="810">
        <f t="shared" si="5"/>
        <v>10</v>
      </c>
      <c r="V48" s="811">
        <v>0</v>
      </c>
      <c r="W48" s="113"/>
      <c r="X48" s="113"/>
      <c r="Y48" s="113"/>
      <c r="Z48" s="113"/>
      <c r="AA48" s="113"/>
      <c r="AB48" s="113"/>
      <c r="AC48" s="113"/>
      <c r="AD48" s="113"/>
    </row>
    <row r="49" spans="1:30" ht="69.95" customHeight="1" x14ac:dyDescent="0.3">
      <c r="A49" s="1433" t="s">
        <v>50</v>
      </c>
      <c r="B49" s="1434"/>
      <c r="C49" s="1434"/>
      <c r="D49" s="1434"/>
      <c r="E49" s="540" t="str">
        <f>( 'ACTA REPORTE 1ER TRI'!$AD$356 )</f>
        <v>A+</v>
      </c>
      <c r="F49" s="836">
        <f>( 'ACTA REPORTE 1ER TRI'!$AE$356 )</f>
        <v>10</v>
      </c>
      <c r="G49" s="540" t="str">
        <f>( 'ACTA REPORTE 2DO TRI'!$AD$356 )</f>
        <v>A+</v>
      </c>
      <c r="H49" s="847">
        <f>( 'ACTA REPORTE 2DO TRI'!$AE$356 )</f>
        <v>10</v>
      </c>
      <c r="I49" s="540" t="str">
        <f>( 'ACTA REPORTE 3ER TRI'!$AD$356 )</f>
        <v>A+</v>
      </c>
      <c r="J49" s="847">
        <f>( 'ACTA REPORTE 3ER TRI'!$AE$356 )</f>
        <v>10</v>
      </c>
      <c r="K49" s="837">
        <f t="shared" si="3"/>
        <v>10</v>
      </c>
      <c r="L49" s="797" t="str">
        <f t="shared" si="4"/>
        <v>A+</v>
      </c>
      <c r="M49" s="66"/>
      <c r="N49" s="1482" t="s">
        <v>50</v>
      </c>
      <c r="O49" s="1483"/>
      <c r="P49" s="1484"/>
      <c r="Q49" s="922">
        <f>( 'ACTA REPORTE 1ER TRI'!$AE$356 )</f>
        <v>10</v>
      </c>
      <c r="R49" s="540">
        <f>( 'ACTA REPORTE 2DO TRI'!$AE$356 )</f>
        <v>10</v>
      </c>
      <c r="S49" s="540">
        <f>( 'ACTA REPORTE 3ER TRI'!$AE$356 )</f>
        <v>10</v>
      </c>
      <c r="T49" s="807"/>
      <c r="U49" s="810">
        <f t="shared" si="5"/>
        <v>10</v>
      </c>
      <c r="V49" s="811">
        <v>0</v>
      </c>
      <c r="W49" s="113"/>
      <c r="X49" s="113"/>
      <c r="Y49" s="113"/>
      <c r="Z49" s="113"/>
      <c r="AA49" s="113"/>
      <c r="AB49" s="113"/>
      <c r="AC49" s="113"/>
      <c r="AD49" s="113"/>
    </row>
    <row r="50" spans="1:30" ht="69.95" customHeight="1" thickBot="1" x14ac:dyDescent="0.35">
      <c r="A50" s="1410" t="s">
        <v>52</v>
      </c>
      <c r="B50" s="1411"/>
      <c r="C50" s="1411"/>
      <c r="D50" s="1411"/>
      <c r="E50" s="610" t="str">
        <f>( 'ACTA REPORTE 1ER TRI'!$AD$413 )</f>
        <v>A+</v>
      </c>
      <c r="F50" s="836">
        <f>( 'ACTA REPORTE 1ER TRI'!$AE$413 )</f>
        <v>10</v>
      </c>
      <c r="G50" s="610" t="str">
        <f>( 'ACTA REPORTE 2DO TRI'!$AD$413 )</f>
        <v>A+</v>
      </c>
      <c r="H50" s="848">
        <f>( 'ACTA REPORTE 2DO TRI'!$AE$412 )</f>
        <v>10</v>
      </c>
      <c r="I50" s="610" t="str">
        <f>( 'ACTA REPORTE 3ER TRI'!$AD$413 )</f>
        <v>A+</v>
      </c>
      <c r="J50" s="847">
        <f>( 'ACTA REPORTE 3ER TRI'!$AE$413 )</f>
        <v>10</v>
      </c>
      <c r="K50" s="837">
        <f t="shared" si="3"/>
        <v>10</v>
      </c>
      <c r="L50" s="798" t="str">
        <f>INDEX($AF$4:$AF$13, MATCH(F51, $AE$4:$AE$13, 1))</f>
        <v>B+</v>
      </c>
      <c r="M50" s="66"/>
      <c r="N50" s="1390" t="s">
        <v>52</v>
      </c>
      <c r="O50" s="1391"/>
      <c r="P50" s="1485"/>
      <c r="Q50" s="922">
        <f>( 'ACTA REPORTE 1ER TRI'!$AE$413 )</f>
        <v>10</v>
      </c>
      <c r="R50" s="610">
        <f>( 'ACTA REPORTE 2DO TRI'!$AE$412 )</f>
        <v>10</v>
      </c>
      <c r="S50" s="540">
        <f>( 'ACTA REPORTE 3ER TRI'!$AE$413 )</f>
        <v>10</v>
      </c>
      <c r="T50" s="897"/>
      <c r="U50" s="929">
        <f t="shared" si="5"/>
        <v>10</v>
      </c>
      <c r="V50" s="812">
        <v>0</v>
      </c>
      <c r="W50" s="113"/>
      <c r="X50" s="113"/>
      <c r="Y50" s="113"/>
      <c r="Z50" s="113"/>
      <c r="AA50" s="113"/>
      <c r="AB50" s="113"/>
      <c r="AC50" s="113"/>
      <c r="AD50" s="113"/>
    </row>
    <row r="51" spans="1:30" ht="69.95" customHeight="1" thickBot="1" x14ac:dyDescent="0.75">
      <c r="A51" s="1461" t="s">
        <v>237</v>
      </c>
      <c r="B51" s="1462"/>
      <c r="C51" s="1462"/>
      <c r="D51" s="1462"/>
      <c r="E51" s="805" t="str">
        <f>INDEX($AF$4:$AF$13, MATCH(F51, $AE$4:$AE$13, 1))</f>
        <v>B+</v>
      </c>
      <c r="F51" s="837">
        <f>SUM(F44:F50 ) / 7</f>
        <v>8.0952380952380967</v>
      </c>
      <c r="G51" s="805" t="str">
        <f>INDEX($AF$4:$AF$13, MATCH(H51, $AE$4:$AE$13, 1))</f>
        <v>A+</v>
      </c>
      <c r="H51" s="837">
        <f>SUM(H44:H50 ) / 7</f>
        <v>10</v>
      </c>
      <c r="I51" s="805" t="str">
        <f>INDEX($AF$4:$AF$13, MATCH(J51, $AE$4:$AE$13, 1))</f>
        <v>A+</v>
      </c>
      <c r="J51" s="837">
        <f>SUM(J44:J50 ) / 7</f>
        <v>10</v>
      </c>
      <c r="K51" s="837">
        <f t="shared" si="3"/>
        <v>9.3650793650793656</v>
      </c>
      <c r="L51" s="1436" t="str">
        <f>INDEX($AF$4:$AF$13, MATCH(K51, $AE$4:$AE$13, 1))</f>
        <v>A-</v>
      </c>
      <c r="M51" s="66"/>
      <c r="N51" s="1437" t="s">
        <v>237</v>
      </c>
      <c r="O51" s="1438"/>
      <c r="P51" s="1438"/>
      <c r="Q51" s="813">
        <f>SUM(Q44:Q50 ) / 7</f>
        <v>8.0952380952380967</v>
      </c>
      <c r="R51" s="813">
        <f>SUM(R44:R50 ) / 7</f>
        <v>10</v>
      </c>
      <c r="S51" s="813">
        <f>SUM(S44:S50 ) / 7</f>
        <v>10</v>
      </c>
      <c r="T51" s="873"/>
      <c r="U51" s="1601">
        <f>SUM(Q51,R51,S51)/3</f>
        <v>9.3650793650793656</v>
      </c>
      <c r="W51" s="36"/>
      <c r="X51" s="36"/>
      <c r="Y51" s="36"/>
      <c r="Z51" s="36"/>
      <c r="AA51" s="36"/>
      <c r="AB51" s="36"/>
      <c r="AC51" s="36"/>
      <c r="AD51" s="36"/>
    </row>
    <row r="52" spans="1:30" ht="69.95" customHeight="1" thickBot="1" x14ac:dyDescent="0.75">
      <c r="A52" s="1421" t="s">
        <v>251</v>
      </c>
      <c r="B52" s="1422"/>
      <c r="C52" s="1422"/>
      <c r="D52" s="1422"/>
      <c r="E52" s="1463"/>
      <c r="F52" s="1463"/>
      <c r="G52" s="1464"/>
      <c r="H52" s="1464"/>
      <c r="I52" s="1465"/>
      <c r="J52" s="856"/>
      <c r="K52" s="865"/>
      <c r="L52" s="1436"/>
      <c r="M52" s="66"/>
      <c r="N52" s="1398" t="s">
        <v>251</v>
      </c>
      <c r="O52" s="1399"/>
      <c r="P52" s="1399"/>
      <c r="Q52" s="1399"/>
      <c r="R52" s="1399"/>
      <c r="S52" s="1399"/>
      <c r="T52" s="1600"/>
      <c r="U52" s="1602"/>
      <c r="W52" s="36"/>
      <c r="X52" s="36"/>
      <c r="Y52" s="36"/>
      <c r="Z52" s="36"/>
      <c r="AA52" s="36"/>
      <c r="AB52" s="36"/>
      <c r="AC52" s="36"/>
      <c r="AD52" s="36"/>
    </row>
    <row r="53" spans="1:30" ht="69.95" customHeight="1" thickBot="1" x14ac:dyDescent="0.65">
      <c r="A53" s="1408" t="s">
        <v>39</v>
      </c>
      <c r="B53" s="1409"/>
      <c r="C53" s="1409"/>
      <c r="D53" s="1409"/>
      <c r="E53" s="539" t="str">
        <f>( 'ACTA REPORTE 1ER TRI'!$AD$242 )</f>
        <v>A+</v>
      </c>
      <c r="F53" s="836">
        <f>( 'ACTA REPORTE 1ER TRI'!$AE$242 )</f>
        <v>10</v>
      </c>
      <c r="G53" s="539" t="str">
        <f>( 'ACTA REPORTE 2DO TRI'!$AD$242 )</f>
        <v>A+</v>
      </c>
      <c r="H53" s="1576">
        <f>( 'ACTA REPORTE 2DO TRI'!$AE$242 )</f>
        <v>10</v>
      </c>
      <c r="I53" s="539" t="str">
        <f>( 'ACTA REPORTE 3ER TRI'!$AD$242 )</f>
        <v>A+</v>
      </c>
      <c r="J53" s="887">
        <f>( 'ACTA REPORTE 3ER TRI'!$AE$242 )</f>
        <v>10</v>
      </c>
      <c r="K53" s="883">
        <f>SUM(F53,H53,J53 ) / 3</f>
        <v>10</v>
      </c>
      <c r="L53" s="675" t="str">
        <f>INDEX($AF$4:$AF$13, MATCH(K53, $AE$4:$AE$13, 1))</f>
        <v>A+</v>
      </c>
      <c r="M53" s="66"/>
      <c r="N53" s="823" t="s">
        <v>39</v>
      </c>
      <c r="O53" s="824"/>
      <c r="P53" s="96"/>
      <c r="Q53" s="539" t="str">
        <f>( 'ACTA REPORTE 1ER TRI'!$AD$242 )</f>
        <v>A+</v>
      </c>
      <c r="R53" s="539" t="str">
        <f>( 'ACTA REPORTE 2DO TRI'!$AD$242 )</f>
        <v>A+</v>
      </c>
      <c r="S53" s="539" t="str">
        <f>( 'ACTA REPORTE 3ER TRI'!$AD$242 )</f>
        <v>A+</v>
      </c>
      <c r="T53" s="885">
        <f>SUM(F53,H53,J53 ) / 3</f>
        <v>10</v>
      </c>
      <c r="U53" s="675" t="str">
        <f>INDEX($AF$4:$AF$13, MATCH(T53, $AE$4:$AE$13, 1))</f>
        <v>A+</v>
      </c>
      <c r="V53" s="923"/>
      <c r="W53" s="36"/>
      <c r="X53" s="36"/>
      <c r="Y53" s="36"/>
      <c r="Z53" s="36"/>
      <c r="AA53" s="36"/>
      <c r="AB53" s="36"/>
      <c r="AC53" s="36"/>
      <c r="AD53" s="36"/>
    </row>
    <row r="54" spans="1:30" ht="69.95" customHeight="1" thickBot="1" x14ac:dyDescent="0.65">
      <c r="A54" s="1410" t="s">
        <v>55</v>
      </c>
      <c r="B54" s="1411"/>
      <c r="C54" s="1411"/>
      <c r="D54" s="1411"/>
      <c r="E54" s="539" t="str">
        <f>( 'ACTA REPORTE 1ER TRI'!$AD$470 )</f>
        <v>A+</v>
      </c>
      <c r="F54" s="836">
        <f>( 'ACTA REPORTE 1ER TRI'!$AE$470 )</f>
        <v>10</v>
      </c>
      <c r="G54" s="539" t="str">
        <f>( 'ACTA REPORTE 2DO TRI'!$AD$470 )</f>
        <v>A+</v>
      </c>
      <c r="H54" s="1576">
        <f>( 'ACTA REPORTE 2DO TRI'!$AE$470 )</f>
        <v>10</v>
      </c>
      <c r="I54" s="541" t="str">
        <f>( 'ACTA REPORTE 3ER TRI'!$AD$470 )</f>
        <v>A+</v>
      </c>
      <c r="J54" s="887">
        <f>( 'ACTA REPORTE 3ER TRI'!$AE$470 )</f>
        <v>10</v>
      </c>
      <c r="K54" s="883">
        <f>SUM(F54,H54,J54 ) / 3</f>
        <v>10</v>
      </c>
      <c r="L54" s="798" t="str">
        <f>INDEX($AF$4:$AF$13, MATCH(K54, $AE$4:$AE$13, 1))</f>
        <v>A+</v>
      </c>
      <c r="M54" s="66"/>
      <c r="N54" s="1390" t="s">
        <v>55</v>
      </c>
      <c r="O54" s="1391"/>
      <c r="P54" s="657"/>
      <c r="Q54" s="541" t="str">
        <f>( 'ACTA REPORTE 1ER TRI'!$AD$470 )</f>
        <v>A+</v>
      </c>
      <c r="R54" s="541" t="str">
        <f>( 'ACTA REPORTE 2DO TRI'!$AD$470 )</f>
        <v>A+</v>
      </c>
      <c r="S54" s="541" t="str">
        <f>( 'ACTA REPORTE 3ER TRI'!$AD$470 )</f>
        <v>A+</v>
      </c>
      <c r="T54" s="885">
        <f>SUM(F53,H53,J53 ) / 3</f>
        <v>10</v>
      </c>
      <c r="U54" s="798" t="str">
        <f>INDEX($AF$4:$AF$13, MATCH(T54, $AE$4:$AE$13, 1))</f>
        <v>A+</v>
      </c>
      <c r="V54" s="923"/>
      <c r="W54" s="36"/>
      <c r="X54" s="36"/>
      <c r="Y54" s="36"/>
      <c r="Z54" s="36"/>
      <c r="AA54" s="36"/>
      <c r="AB54" s="36"/>
      <c r="AC54" s="36"/>
      <c r="AD54" s="36"/>
    </row>
    <row r="55" spans="1:30" ht="69.95" customHeight="1" thickBot="1" x14ac:dyDescent="0.65">
      <c r="M55" s="66"/>
      <c r="N55" s="907"/>
      <c r="O55" s="36"/>
      <c r="P55" s="36"/>
      <c r="Q55" s="923"/>
      <c r="R55" s="923"/>
      <c r="S55" s="923"/>
      <c r="T55" s="874"/>
      <c r="U55" s="923"/>
      <c r="V55" s="923"/>
      <c r="W55" s="36"/>
      <c r="X55" s="36"/>
      <c r="Y55" s="36"/>
      <c r="Z55" s="36"/>
      <c r="AA55" s="36"/>
      <c r="AB55" s="36"/>
      <c r="AC55" s="36"/>
      <c r="AD55" s="36"/>
    </row>
    <row r="56" spans="1:30" ht="96" customHeight="1" thickBot="1" x14ac:dyDescent="0.4">
      <c r="A56" s="271"/>
      <c r="B56" s="913" t="s">
        <v>292</v>
      </c>
      <c r="C56" s="272"/>
      <c r="D56" s="1412" t="s">
        <v>287</v>
      </c>
      <c r="E56" s="911" t="s">
        <v>252</v>
      </c>
      <c r="F56" s="839"/>
      <c r="G56" s="913" t="s">
        <v>253</v>
      </c>
      <c r="H56" s="849"/>
      <c r="I56" s="912" t="s">
        <v>254</v>
      </c>
      <c r="M56" s="66"/>
      <c r="N56" s="908"/>
      <c r="O56" s="816" t="s">
        <v>291</v>
      </c>
      <c r="P56" s="39"/>
      <c r="Q56" s="1392" t="s">
        <v>287</v>
      </c>
      <c r="R56" s="1393"/>
      <c r="S56" s="955" t="s">
        <v>252</v>
      </c>
      <c r="T56" s="878"/>
      <c r="U56" s="956" t="s">
        <v>253</v>
      </c>
      <c r="V56" s="957" t="s">
        <v>254</v>
      </c>
      <c r="X56" s="670"/>
      <c r="Y56" s="670"/>
      <c r="Z56" s="670"/>
      <c r="AA56" s="670"/>
      <c r="AB56" s="670"/>
      <c r="AC56" s="670"/>
      <c r="AD56" s="670"/>
    </row>
    <row r="57" spans="1:30" ht="69.95" customHeight="1" thickBot="1" x14ac:dyDescent="0.4">
      <c r="A57" s="273" t="s">
        <v>226</v>
      </c>
      <c r="B57" s="611">
        <f>( 'ACTA REPORTE 3ER TRI'!$AP$14 )</f>
        <v>0</v>
      </c>
      <c r="C57" s="274"/>
      <c r="D57" s="1413"/>
      <c r="E57" s="610" t="str">
        <f>( 'ACTA REPORTE 1ER TRI'!$AI$14 )</f>
        <v>N</v>
      </c>
      <c r="F57" s="840"/>
      <c r="G57" s="610" t="str">
        <f>( 'ACTA REPORTE 2DO TRI'!$AI$14 )</f>
        <v>N</v>
      </c>
      <c r="H57" s="840"/>
      <c r="I57" s="611" t="str">
        <f>( 'ACTA REPORTE 3ER TRI'!$AI$14 )</f>
        <v>N</v>
      </c>
      <c r="M57" s="66"/>
      <c r="N57" s="901" t="s">
        <v>226</v>
      </c>
      <c r="O57" s="611">
        <f>( 'ACTA REPORTE 3ER TRI'!$AP$14 )</f>
        <v>0</v>
      </c>
      <c r="P57" s="38"/>
      <c r="Q57" s="1394"/>
      <c r="R57" s="1395"/>
      <c r="S57" s="610" t="str">
        <f>( 'ACTA REPORTE 1ER TRI'!$AI$14 )</f>
        <v>N</v>
      </c>
      <c r="T57" s="815"/>
      <c r="U57" s="610" t="str">
        <f>( 'ACTA REPORTE 2DO TRI'!$AI$14 )</f>
        <v>N</v>
      </c>
      <c r="V57" s="611" t="str">
        <f>( 'ACTA REPORTE 3ER TRI'!$AI$14 )</f>
        <v>N</v>
      </c>
      <c r="X57" s="671"/>
      <c r="Y57" s="671"/>
      <c r="Z57" s="671"/>
      <c r="AA57" s="671"/>
      <c r="AB57" s="671"/>
      <c r="AC57" s="671"/>
      <c r="AD57" s="671"/>
    </row>
    <row r="58" spans="1:30" ht="69.95" customHeight="1" x14ac:dyDescent="0.35">
      <c r="A58" s="275" t="s">
        <v>227</v>
      </c>
      <c r="B58" s="610">
        <f>( 'ACTA REPORTE 3ER TRI'!$AQ$14 )</f>
        <v>0</v>
      </c>
      <c r="C58" s="274"/>
      <c r="D58" s="1413"/>
      <c r="E58" s="1415" t="str">
        <f>INDEX(AG$1:AG$3, MATCH(E57, AF$1:AF$3, 1))</f>
        <v>DEMUESTRA HABILIDADES PARA LLEGAR A ACUERDOS Y ASUMIR  COMPROMISOS.</v>
      </c>
      <c r="F58" s="939"/>
      <c r="G58" s="1415" t="str">
        <f>INDEX(AG$1:AG$3, MATCH(G57, AF$1:AF$3, 1))</f>
        <v>DEMUESTRA HABILIDADES PARA LLEGAR A ACUERDOS Y ASUMIR  COMPROMISOS.</v>
      </c>
      <c r="H58" s="939"/>
      <c r="I58" s="1415" t="str">
        <f>INDEX(AG$1:AG$3, MATCH(I57, AF$1:AF$3, 1))</f>
        <v>DEMUESTRA HABILIDADES PARA LLEGAR A ACUERDOS Y ASUMIR  COMPROMISOS.</v>
      </c>
      <c r="M58" s="66"/>
      <c r="N58" s="902" t="s">
        <v>227</v>
      </c>
      <c r="O58" s="610">
        <f>( 'ACTA REPORTE 3ER TRI'!$AQ$14 )</f>
        <v>0</v>
      </c>
      <c r="P58" s="38"/>
      <c r="Q58" s="1394"/>
      <c r="R58" s="1395"/>
      <c r="S58" s="1430" t="str">
        <f>INDEX(AG$1:AG$3, MATCH(S57, AF$1:AF$3, 1))</f>
        <v>DEMUESTRA HABILIDADES PARA LLEGAR A ACUERDOS Y ASUMIR  COMPROMISOS.</v>
      </c>
      <c r="T58" s="942"/>
      <c r="U58" s="1400" t="str">
        <f>INDEX(AG$1:AG$3, MATCH(U57, AF$1:AF$3, 1))</f>
        <v>DEMUESTRA HABILIDADES PARA LLEGAR A ACUERDOS Y ASUMIR  COMPROMISOS.</v>
      </c>
      <c r="V58" s="1400" t="str">
        <f>INDEX(AG$1:AG$3, MATCH(V57, AF$1:AF$3, 1))</f>
        <v>DEMUESTRA HABILIDADES PARA LLEGAR A ACUERDOS Y ASUMIR  COMPROMISOS.</v>
      </c>
      <c r="X58" s="672"/>
      <c r="Y58" s="672"/>
      <c r="Z58" s="672"/>
      <c r="AA58" s="672"/>
      <c r="AB58" s="672"/>
      <c r="AC58" s="672"/>
      <c r="AD58" s="672"/>
    </row>
    <row r="59" spans="1:30" ht="69.95" customHeight="1" x14ac:dyDescent="0.35">
      <c r="A59" s="275" t="s">
        <v>229</v>
      </c>
      <c r="B59" s="610">
        <f>( 'ACTA REPORTE 3ER TRI'!$AR$14 )</f>
        <v>0</v>
      </c>
      <c r="C59" s="274"/>
      <c r="D59" s="1413"/>
      <c r="E59" s="1416"/>
      <c r="F59" s="940"/>
      <c r="G59" s="1416"/>
      <c r="H59" s="940"/>
      <c r="I59" s="1416"/>
      <c r="M59" s="66"/>
      <c r="N59" s="902" t="s">
        <v>229</v>
      </c>
      <c r="O59" s="610">
        <f>( 'ACTA REPORTE 3ER TRI'!$AR$14 )</f>
        <v>0</v>
      </c>
      <c r="P59" s="38"/>
      <c r="Q59" s="1394"/>
      <c r="R59" s="1395"/>
      <c r="S59" s="1431"/>
      <c r="T59" s="942"/>
      <c r="U59" s="1401"/>
      <c r="V59" s="1401"/>
      <c r="X59" s="672"/>
      <c r="Y59" s="672"/>
      <c r="Z59" s="672"/>
      <c r="AA59" s="672"/>
      <c r="AB59" s="672"/>
      <c r="AC59" s="672"/>
      <c r="AD59" s="672"/>
    </row>
    <row r="60" spans="1:30" ht="69.95" customHeight="1" thickBot="1" x14ac:dyDescent="0.4">
      <c r="A60" s="276" t="s">
        <v>232</v>
      </c>
      <c r="B60" s="541">
        <f>( 'ACTA REPORTE 3ER TRI'!$AS$14 )</f>
        <v>67</v>
      </c>
      <c r="C60" s="274"/>
      <c r="D60" s="1414"/>
      <c r="E60" s="1417"/>
      <c r="F60" s="941"/>
      <c r="G60" s="1417"/>
      <c r="H60" s="941"/>
      <c r="I60" s="1417"/>
      <c r="M60" s="66"/>
      <c r="N60" s="903" t="s">
        <v>232</v>
      </c>
      <c r="O60" s="541">
        <f>( 'ACTA REPORTE 3ER TRI'!$AS$14 )</f>
        <v>67</v>
      </c>
      <c r="P60" s="38"/>
      <c r="Q60" s="1396"/>
      <c r="R60" s="1397"/>
      <c r="S60" s="1432"/>
      <c r="T60" s="943"/>
      <c r="U60" s="1402"/>
      <c r="V60" s="1402"/>
      <c r="X60" s="672"/>
      <c r="Y60" s="672"/>
      <c r="Z60" s="672"/>
      <c r="AA60" s="672"/>
      <c r="AB60" s="672"/>
      <c r="AC60" s="672"/>
      <c r="AD60" s="672"/>
    </row>
    <row r="61" spans="1:30" ht="200.1" customHeight="1" x14ac:dyDescent="0.6">
      <c r="M61" s="66"/>
      <c r="N61" s="907"/>
      <c r="O61" s="36"/>
      <c r="P61" s="36"/>
      <c r="Q61" s="923"/>
      <c r="R61" s="923"/>
      <c r="S61" s="923"/>
      <c r="T61" s="874"/>
      <c r="U61" s="923"/>
      <c r="V61" s="923"/>
      <c r="W61" s="36"/>
      <c r="X61" s="36"/>
      <c r="Y61" s="36"/>
      <c r="Z61" s="36"/>
      <c r="AA61" s="36"/>
      <c r="AB61" s="36"/>
      <c r="AC61" s="36"/>
      <c r="AD61" s="36"/>
    </row>
    <row r="62" spans="1:30" ht="69.95" customHeight="1" x14ac:dyDescent="0.7">
      <c r="B62" s="1424" t="s">
        <v>235</v>
      </c>
      <c r="C62" s="1424"/>
      <c r="D62" s="1424"/>
      <c r="G62" s="1424" t="s">
        <v>255</v>
      </c>
      <c r="H62" s="1424"/>
      <c r="I62" s="1424"/>
      <c r="J62" s="861"/>
      <c r="K62" s="861"/>
      <c r="L62" s="296"/>
      <c r="M62" s="66"/>
      <c r="O62" s="1425" t="s">
        <v>235</v>
      </c>
      <c r="P62" s="1425"/>
      <c r="Q62" s="1425"/>
      <c r="S62" s="1425" t="s">
        <v>255</v>
      </c>
      <c r="T62" s="1425"/>
      <c r="U62" s="1425"/>
      <c r="V62" s="935"/>
      <c r="W62" s="75"/>
      <c r="X62" s="75"/>
      <c r="Y62" s="75"/>
      <c r="Z62" s="75"/>
      <c r="AA62" s="75"/>
      <c r="AB62" s="75"/>
      <c r="AC62" s="75"/>
      <c r="AD62" s="75"/>
    </row>
    <row r="63" spans="1:30" ht="69.95" customHeight="1" x14ac:dyDescent="0.45">
      <c r="A63" s="1490" t="s">
        <v>0</v>
      </c>
      <c r="B63" s="1490"/>
      <c r="C63" s="1490"/>
      <c r="D63" s="1490"/>
      <c r="E63" s="1490"/>
      <c r="F63" s="1490"/>
      <c r="G63" s="1490"/>
      <c r="H63" s="1490"/>
      <c r="I63" s="1490"/>
      <c r="J63" s="1490"/>
      <c r="K63" s="1490"/>
      <c r="L63" s="1490"/>
      <c r="M63" s="68"/>
      <c r="N63" s="1386" t="s">
        <v>0</v>
      </c>
      <c r="O63" s="1386"/>
      <c r="P63" s="1386"/>
      <c r="Q63" s="1386"/>
      <c r="R63" s="1386"/>
      <c r="S63" s="1386"/>
      <c r="T63" s="1386"/>
      <c r="U63" s="1386"/>
      <c r="V63" s="1386"/>
      <c r="W63" s="960"/>
      <c r="X63" s="652"/>
      <c r="Y63" s="652"/>
      <c r="Z63" s="652"/>
      <c r="AA63" s="652"/>
      <c r="AB63" s="652"/>
      <c r="AC63" s="652"/>
      <c r="AD63" s="652"/>
    </row>
    <row r="64" spans="1:30" ht="69.95" customHeight="1" x14ac:dyDescent="0.45">
      <c r="A64" s="1490" t="s">
        <v>9</v>
      </c>
      <c r="B64" s="1490"/>
      <c r="C64" s="1490"/>
      <c r="D64" s="1490"/>
      <c r="E64" s="1490"/>
      <c r="F64" s="1490"/>
      <c r="G64" s="1490"/>
      <c r="H64" s="1490"/>
      <c r="I64" s="1490"/>
      <c r="J64" s="1490"/>
      <c r="K64" s="1490"/>
      <c r="L64" s="1490"/>
      <c r="M64" s="68"/>
      <c r="N64" s="1386" t="s">
        <v>9</v>
      </c>
      <c r="O64" s="1386"/>
      <c r="P64" s="1386"/>
      <c r="Q64" s="1386"/>
      <c r="R64" s="1386"/>
      <c r="S64" s="1386"/>
      <c r="T64" s="1386"/>
      <c r="U64" s="1386"/>
      <c r="V64" s="1386"/>
      <c r="W64" s="960"/>
      <c r="X64" s="652"/>
      <c r="Y64" s="652"/>
      <c r="Z64" s="652"/>
      <c r="AA64" s="652"/>
      <c r="AB64" s="652"/>
      <c r="AC64" s="652"/>
      <c r="AD64" s="652"/>
    </row>
    <row r="65" spans="1:30" ht="69.95" customHeight="1" x14ac:dyDescent="0.45">
      <c r="A65" s="1490" t="s">
        <v>242</v>
      </c>
      <c r="B65" s="1490"/>
      <c r="C65" s="1490"/>
      <c r="D65" s="1490"/>
      <c r="E65" s="1490"/>
      <c r="F65" s="1490"/>
      <c r="G65" s="1490"/>
      <c r="H65" s="1490"/>
      <c r="I65" s="1490"/>
      <c r="J65" s="1490"/>
      <c r="K65" s="1490"/>
      <c r="L65" s="1490"/>
      <c r="M65" s="68"/>
      <c r="N65" s="1386" t="s">
        <v>242</v>
      </c>
      <c r="O65" s="1386"/>
      <c r="P65" s="1386"/>
      <c r="Q65" s="1386"/>
      <c r="R65" s="1386"/>
      <c r="S65" s="1386"/>
      <c r="T65" s="1386"/>
      <c r="U65" s="1386"/>
      <c r="V65" s="1386"/>
      <c r="W65" s="960"/>
      <c r="X65" s="652"/>
      <c r="Y65" s="652"/>
      <c r="Z65" s="652"/>
      <c r="AA65" s="652"/>
      <c r="AB65" s="652"/>
      <c r="AC65" s="652"/>
      <c r="AD65" s="652"/>
    </row>
    <row r="66" spans="1:30" ht="69.95" customHeight="1" x14ac:dyDescent="0.45">
      <c r="A66" s="1491" t="s">
        <v>220</v>
      </c>
      <c r="B66" s="1491"/>
      <c r="C66" s="1491"/>
      <c r="D66" s="1491"/>
      <c r="E66" s="1491"/>
      <c r="F66" s="1491"/>
      <c r="G66" s="1491"/>
      <c r="H66" s="1491"/>
      <c r="I66" s="1491"/>
      <c r="J66" s="1491"/>
      <c r="K66" s="1491"/>
      <c r="L66" s="1491"/>
      <c r="M66" s="68"/>
      <c r="N66" s="1387" t="s">
        <v>220</v>
      </c>
      <c r="O66" s="1387"/>
      <c r="P66" s="1387"/>
      <c r="Q66" s="1387"/>
      <c r="R66" s="1387"/>
      <c r="S66" s="1387"/>
      <c r="T66" s="1387"/>
      <c r="U66" s="1387"/>
      <c r="V66" s="1387"/>
      <c r="W66" s="961"/>
      <c r="X66" s="653"/>
      <c r="Y66" s="653"/>
      <c r="Z66" s="653"/>
      <c r="AA66" s="653"/>
      <c r="AB66" s="653"/>
      <c r="AC66" s="653"/>
      <c r="AD66" s="653"/>
    </row>
    <row r="67" spans="1:30" ht="60" customHeight="1" x14ac:dyDescent="0.6">
      <c r="A67" s="946" t="s">
        <v>221</v>
      </c>
      <c r="B67" s="1418">
        <f>DATOS!F10</f>
        <v>0</v>
      </c>
      <c r="C67" s="1418"/>
      <c r="D67" s="1418"/>
      <c r="E67" s="1418"/>
      <c r="F67" s="1418"/>
      <c r="G67" s="1418"/>
      <c r="H67" s="947"/>
      <c r="I67" s="799"/>
      <c r="J67" s="800"/>
      <c r="K67" s="800"/>
      <c r="L67" s="948"/>
      <c r="M67" s="949"/>
      <c r="N67" s="904" t="s">
        <v>221</v>
      </c>
      <c r="O67" s="1460">
        <f>DATOS!F10</f>
        <v>0</v>
      </c>
      <c r="P67" s="1460"/>
      <c r="Q67" s="1460"/>
      <c r="R67" s="1460"/>
      <c r="S67" s="1460"/>
      <c r="T67" s="1460"/>
      <c r="U67" s="1460"/>
      <c r="V67" s="923"/>
      <c r="W67" s="36"/>
      <c r="X67" s="36"/>
      <c r="Y67" s="36"/>
      <c r="Z67" s="36"/>
      <c r="AA67" s="36"/>
      <c r="AB67" s="36"/>
      <c r="AC67" s="36"/>
      <c r="AD67" s="36"/>
    </row>
    <row r="68" spans="1:30" ht="60" customHeight="1" x14ac:dyDescent="0.6">
      <c r="A68" s="946" t="s">
        <v>222</v>
      </c>
      <c r="B68" s="1418" t="str">
        <f>DATOS!B20</f>
        <v xml:space="preserve"> TRELLES ORDÓÑEZ CAROL ALEXANDRA</v>
      </c>
      <c r="C68" s="1418"/>
      <c r="D68" s="1418"/>
      <c r="E68" s="1418"/>
      <c r="F68" s="1418"/>
      <c r="G68" s="1418"/>
      <c r="H68" s="947"/>
      <c r="I68" s="799"/>
      <c r="J68" s="950"/>
      <c r="K68" s="950"/>
      <c r="L68" s="951"/>
      <c r="M68" s="949"/>
      <c r="N68" s="904" t="s">
        <v>222</v>
      </c>
      <c r="O68" s="1460" t="str">
        <f>DATOS!B20</f>
        <v xml:space="preserve"> TRELLES ORDÓÑEZ CAROL ALEXANDRA</v>
      </c>
      <c r="P68" s="1460"/>
      <c r="Q68" s="1460"/>
      <c r="R68" s="1460"/>
      <c r="S68" s="1460"/>
      <c r="T68" s="1460"/>
      <c r="U68" s="1460"/>
      <c r="V68" s="923"/>
      <c r="W68" s="37"/>
      <c r="X68" s="37"/>
      <c r="Y68" s="37"/>
      <c r="Z68" s="37"/>
      <c r="AA68" s="37"/>
      <c r="AB68" s="37"/>
      <c r="AC68" s="37"/>
      <c r="AD68" s="37"/>
    </row>
    <row r="69" spans="1:30" ht="60" customHeight="1" x14ac:dyDescent="0.6">
      <c r="A69" s="952" t="s">
        <v>26</v>
      </c>
      <c r="B69" s="1457" t="str">
        <f>DATOS!C14</f>
        <v>SEGUNDO</v>
      </c>
      <c r="C69" s="1457"/>
      <c r="D69" s="1457"/>
      <c r="E69" s="799"/>
      <c r="F69" s="799"/>
      <c r="G69" s="936"/>
      <c r="H69" s="936"/>
      <c r="I69" s="799"/>
      <c r="J69" s="800"/>
      <c r="K69" s="800"/>
      <c r="L69" s="948"/>
      <c r="M69" s="949"/>
      <c r="N69" s="905" t="s">
        <v>26</v>
      </c>
      <c r="O69" s="1458" t="str">
        <f>DATOS!C14</f>
        <v>SEGUNDO</v>
      </c>
      <c r="P69" s="1458"/>
      <c r="Q69" s="1458"/>
      <c r="R69" s="923"/>
      <c r="S69" s="925"/>
      <c r="T69" s="925"/>
      <c r="U69" s="923"/>
      <c r="V69" s="923"/>
      <c r="W69" s="36"/>
      <c r="X69" s="36"/>
      <c r="Y69" s="36"/>
      <c r="Z69" s="36"/>
      <c r="AA69" s="36"/>
      <c r="AB69" s="36"/>
      <c r="AC69" s="36"/>
      <c r="AD69" s="36"/>
    </row>
    <row r="70" spans="1:30" ht="60" customHeight="1" x14ac:dyDescent="0.6">
      <c r="A70" s="946" t="s">
        <v>28</v>
      </c>
      <c r="B70" s="1459" t="str">
        <f>DATOS!C15</f>
        <v>"A"</v>
      </c>
      <c r="C70" s="1459"/>
      <c r="D70" s="1459"/>
      <c r="E70" s="799"/>
      <c r="F70" s="799"/>
      <c r="G70" s="799"/>
      <c r="H70" s="799"/>
      <c r="I70" s="799"/>
      <c r="J70" s="800"/>
      <c r="K70" s="800"/>
      <c r="L70" s="948"/>
      <c r="M70" s="949"/>
      <c r="N70" s="904" t="s">
        <v>28</v>
      </c>
      <c r="O70" s="1460" t="str">
        <f>DATOS!C15</f>
        <v>"A"</v>
      </c>
      <c r="P70" s="1460"/>
      <c r="Q70" s="1460"/>
      <c r="R70" s="923"/>
      <c r="S70" s="923"/>
      <c r="T70" s="923"/>
      <c r="U70" s="923"/>
      <c r="V70" s="923"/>
      <c r="W70" s="36"/>
      <c r="X70" s="36"/>
      <c r="Y70" s="36"/>
      <c r="Z70" s="36"/>
      <c r="AA70" s="36"/>
      <c r="AB70" s="36"/>
      <c r="AC70" s="36"/>
      <c r="AD70" s="36"/>
    </row>
    <row r="71" spans="1:30" ht="60" customHeight="1" x14ac:dyDescent="0.6">
      <c r="A71" s="952" t="s">
        <v>223</v>
      </c>
      <c r="B71" s="1418" t="s">
        <v>290</v>
      </c>
      <c r="C71" s="1418"/>
      <c r="D71" s="1418"/>
      <c r="E71" s="799"/>
      <c r="F71" s="799"/>
      <c r="G71" s="799"/>
      <c r="H71" s="799"/>
      <c r="I71" s="799"/>
      <c r="J71" s="800"/>
      <c r="K71" s="800"/>
      <c r="L71" s="948"/>
      <c r="M71" s="949"/>
      <c r="N71" s="905" t="s">
        <v>223</v>
      </c>
      <c r="O71" s="1460" t="s">
        <v>290</v>
      </c>
      <c r="P71" s="1460"/>
      <c r="Q71" s="1460"/>
      <c r="R71" s="923"/>
      <c r="S71" s="923"/>
      <c r="T71" s="923"/>
      <c r="U71" s="923"/>
      <c r="V71" s="923"/>
      <c r="W71" s="36"/>
      <c r="X71" s="36"/>
      <c r="Y71" s="36"/>
      <c r="Z71" s="36"/>
      <c r="AA71" s="36"/>
      <c r="AB71" s="36"/>
      <c r="AC71" s="36"/>
      <c r="AD71" s="36"/>
    </row>
    <row r="72" spans="1:30" ht="60" customHeight="1" thickBot="1" x14ac:dyDescent="0.65">
      <c r="A72" s="946" t="s">
        <v>160</v>
      </c>
      <c r="B72" s="1439"/>
      <c r="C72" s="1439"/>
      <c r="D72" s="1439"/>
      <c r="E72" s="799"/>
      <c r="F72" s="799"/>
      <c r="G72" s="799"/>
      <c r="H72" s="799"/>
      <c r="I72" s="799"/>
      <c r="J72" s="800"/>
      <c r="K72" s="800"/>
      <c r="L72" s="948"/>
      <c r="M72" s="949"/>
      <c r="N72" s="904" t="s">
        <v>160</v>
      </c>
      <c r="O72" s="1440"/>
      <c r="P72" s="1440"/>
      <c r="Q72" s="1440"/>
      <c r="R72" s="923"/>
      <c r="S72" s="923"/>
      <c r="T72" s="923"/>
      <c r="U72" s="923"/>
      <c r="V72" s="923"/>
      <c r="W72" s="36"/>
      <c r="X72" s="36"/>
      <c r="Y72" s="36"/>
      <c r="Z72" s="36"/>
      <c r="AA72" s="36"/>
      <c r="AB72" s="36"/>
      <c r="AC72" s="36"/>
      <c r="AD72" s="36"/>
    </row>
    <row r="73" spans="1:30" ht="69.95" customHeight="1" thickBot="1" x14ac:dyDescent="0.55000000000000004">
      <c r="A73" s="1441" t="s">
        <v>37</v>
      </c>
      <c r="B73" s="1442"/>
      <c r="C73" s="1442"/>
      <c r="D73" s="1443"/>
      <c r="E73" s="1468" t="s">
        <v>245</v>
      </c>
      <c r="F73" s="1469"/>
      <c r="G73" s="1469"/>
      <c r="H73" s="1469"/>
      <c r="I73" s="1469"/>
      <c r="J73" s="859"/>
      <c r="K73" s="859"/>
      <c r="L73" s="293" t="s">
        <v>248</v>
      </c>
      <c r="M73" s="70"/>
      <c r="N73" s="1474" t="s">
        <v>37</v>
      </c>
      <c r="O73" s="1475"/>
      <c r="P73" s="1475"/>
      <c r="Q73" s="1470" t="s">
        <v>245</v>
      </c>
      <c r="R73" s="1471"/>
      <c r="S73" s="1471"/>
      <c r="T73" s="870"/>
      <c r="U73" s="293" t="s">
        <v>248</v>
      </c>
      <c r="V73" s="1486" t="s">
        <v>247</v>
      </c>
      <c r="W73" s="1403"/>
      <c r="X73" s="654"/>
      <c r="Y73" s="654"/>
      <c r="Z73" s="654"/>
      <c r="AA73" s="654"/>
      <c r="AB73" s="654"/>
      <c r="AC73" s="654"/>
      <c r="AD73" s="654"/>
    </row>
    <row r="74" spans="1:30" ht="69.95" customHeight="1" thickBot="1" x14ac:dyDescent="0.55000000000000004">
      <c r="A74" s="1444"/>
      <c r="B74" s="1445"/>
      <c r="C74" s="1445"/>
      <c r="D74" s="1446"/>
      <c r="E74" s="267" t="s">
        <v>233</v>
      </c>
      <c r="F74" s="844"/>
      <c r="G74" s="268" t="s">
        <v>249</v>
      </c>
      <c r="H74" s="850"/>
      <c r="I74" s="269" t="s">
        <v>250</v>
      </c>
      <c r="J74" s="860"/>
      <c r="K74" s="860"/>
      <c r="L74" s="294" t="s">
        <v>246</v>
      </c>
      <c r="M74" s="70"/>
      <c r="N74" s="1476"/>
      <c r="O74" s="1477"/>
      <c r="P74" s="1477"/>
      <c r="Q74" s="92" t="s">
        <v>233</v>
      </c>
      <c r="R74" s="93" t="s">
        <v>249</v>
      </c>
      <c r="S74" s="94" t="s">
        <v>250</v>
      </c>
      <c r="T74" s="871"/>
      <c r="U74" s="796" t="s">
        <v>246</v>
      </c>
      <c r="V74" s="1487"/>
      <c r="W74" s="1403"/>
      <c r="X74" s="654"/>
      <c r="Y74" s="654"/>
      <c r="Z74" s="654"/>
      <c r="AA74" s="654"/>
      <c r="AB74" s="654"/>
      <c r="AC74" s="654"/>
      <c r="AD74" s="654"/>
    </row>
    <row r="75" spans="1:30" ht="69.95" customHeight="1" x14ac:dyDescent="0.3">
      <c r="A75" s="1404" t="s">
        <v>38</v>
      </c>
      <c r="B75" s="1405"/>
      <c r="C75" s="1405"/>
      <c r="D75" s="1405"/>
      <c r="E75" s="539" t="str">
        <f>( 'ACTA REPORTE 1ER TRI'!$AD$15 )</f>
        <v>D-</v>
      </c>
      <c r="F75" s="835">
        <f>( 'ACTA REPORTE 1ER TRI'!$AE$15 )</f>
        <v>3.3333333333333335</v>
      </c>
      <c r="G75" s="539" t="str">
        <f>( 'ACTA REPORTE 2DO TRI'!$AD$15 )</f>
        <v>A+</v>
      </c>
      <c r="H75" s="846">
        <f>( 'ACTA REPORTE 2DO TRI'!$AE$15 )</f>
        <v>10</v>
      </c>
      <c r="I75" s="539" t="str">
        <f>( 'ACTA REPORTE 3ER TRI'!$AD$15 )</f>
        <v>A+</v>
      </c>
      <c r="J75" s="846">
        <f>( 'ACTA REPORTE 3ER TRI'!$AE$15 )</f>
        <v>10</v>
      </c>
      <c r="K75" s="837">
        <f t="shared" ref="K75:K82" si="6">SUM(F75,H75,J75 ) / 3</f>
        <v>7.7777777777777786</v>
      </c>
      <c r="L75" s="675" t="str">
        <f>INDEX($AF$4:$AF$13, MATCH(K75, $AE$4:$AE$13, 1))</f>
        <v>B-</v>
      </c>
      <c r="M75" s="66"/>
      <c r="N75" s="1478" t="s">
        <v>38</v>
      </c>
      <c r="O75" s="1479"/>
      <c r="P75" s="1480"/>
      <c r="Q75" s="884">
        <f>( 'ACTA REPORTE 1ER TRI'!$AE$15 )</f>
        <v>3.3333333333333335</v>
      </c>
      <c r="R75" s="539">
        <f>( 'ACTA REPORTE 2DO TRI'!$AE$15 )</f>
        <v>10</v>
      </c>
      <c r="S75" s="539">
        <f>( 'ACTA REPORTE 3ER TRI'!$AE$15 )</f>
        <v>10</v>
      </c>
      <c r="T75" s="898"/>
      <c r="U75" s="930">
        <f>SUM(Q75:S75)/3</f>
        <v>7.7777777777777786</v>
      </c>
      <c r="V75" s="809">
        <v>0</v>
      </c>
      <c r="W75" s="113"/>
      <c r="X75" s="113"/>
      <c r="Y75" s="113"/>
      <c r="Z75" s="113"/>
      <c r="AA75" s="113"/>
      <c r="AB75" s="113"/>
      <c r="AC75" s="113"/>
      <c r="AD75" s="113"/>
    </row>
    <row r="76" spans="1:30" ht="69.95" customHeight="1" x14ac:dyDescent="0.3">
      <c r="A76" s="1406" t="s">
        <v>40</v>
      </c>
      <c r="B76" s="1407"/>
      <c r="C76" s="1407"/>
      <c r="D76" s="1407"/>
      <c r="E76" s="540" t="str">
        <f>( 'ACTA REPORTE 1ER TRI'!$AD$72 )</f>
        <v>D-</v>
      </c>
      <c r="F76" s="836">
        <f>( 'ACTA REPORTE 1ER TRI'!$AE$72 )</f>
        <v>3.3333333333333335</v>
      </c>
      <c r="G76" s="540" t="str">
        <f>( 'ACTA REPORTE 2DO TRI'!$AD$72 )</f>
        <v>A+</v>
      </c>
      <c r="H76" s="847">
        <f>( 'ACTA REPORTE 2DO TRI'!$AE$72 )</f>
        <v>10</v>
      </c>
      <c r="I76" s="540" t="str">
        <f>( 'ACTA REPORTE 3ER TRI'!$AD$72 )</f>
        <v>A+</v>
      </c>
      <c r="J76" s="847">
        <f>( 'ACTA REPORTE 3ER TRI'!$AE$72 )</f>
        <v>10</v>
      </c>
      <c r="K76" s="837">
        <f t="shared" si="6"/>
        <v>7.7777777777777786</v>
      </c>
      <c r="L76" s="797" t="str">
        <f t="shared" ref="L76:L80" si="7">INDEX($AF$4:$AF$13, MATCH(K76, $AE$4:$AE$13, 1))</f>
        <v>B-</v>
      </c>
      <c r="M76" s="66"/>
      <c r="N76" s="1454" t="s">
        <v>40</v>
      </c>
      <c r="O76" s="1455"/>
      <c r="P76" s="1456"/>
      <c r="Q76" s="922">
        <f>( 'ACTA REPORTE 1ER TRI'!$AE$72 )</f>
        <v>3.3333333333333335</v>
      </c>
      <c r="R76" s="540">
        <f>( 'ACTA REPORTE 2DO TRI'!$AE$72 )</f>
        <v>10</v>
      </c>
      <c r="S76" s="540">
        <f>( 'ACTA REPORTE 3ER TRI'!$AE$72 )</f>
        <v>10</v>
      </c>
      <c r="T76" s="899"/>
      <c r="U76" s="931">
        <f t="shared" ref="U76:U81" si="8">SUM(Q76:S76)/3</f>
        <v>7.7777777777777786</v>
      </c>
      <c r="V76" s="811">
        <v>0</v>
      </c>
      <c r="W76" s="113"/>
      <c r="X76" s="113"/>
      <c r="Y76" s="113"/>
      <c r="Z76" s="113"/>
      <c r="AA76" s="113"/>
      <c r="AB76" s="113"/>
      <c r="AC76" s="113"/>
      <c r="AD76" s="113"/>
    </row>
    <row r="77" spans="1:30" ht="69.95" customHeight="1" x14ac:dyDescent="0.3">
      <c r="A77" s="1406" t="s">
        <v>42</v>
      </c>
      <c r="B77" s="1407"/>
      <c r="C77" s="1407"/>
      <c r="D77" s="1407"/>
      <c r="E77" s="540" t="str">
        <f>( 'ACTA REPORTE 1ER TRI'!$AD$129 )</f>
        <v>A+</v>
      </c>
      <c r="F77" s="836">
        <f>( 'ACTA REPORTE 1ER TRI'!$AE$129 )</f>
        <v>10</v>
      </c>
      <c r="G77" s="540" t="str">
        <f>( 'ACTA REPORTE 2DO TRI'!$AD$129 )</f>
        <v>A+</v>
      </c>
      <c r="H77" s="847">
        <f>( 'ACTA REPORTE 2DO TRI'!$AE$129 )</f>
        <v>10</v>
      </c>
      <c r="I77" s="540" t="str">
        <f>( 'ACTA REPORTE 3ER TRI'!$AD$129 )</f>
        <v>A+</v>
      </c>
      <c r="J77" s="847">
        <f>( 'ACTA REPORTE 3ER TRI'!$AE$129 )</f>
        <v>10</v>
      </c>
      <c r="K77" s="837">
        <f t="shared" si="6"/>
        <v>10</v>
      </c>
      <c r="L77" s="797" t="str">
        <f t="shared" si="7"/>
        <v>A+</v>
      </c>
      <c r="M77" s="66"/>
      <c r="N77" s="1454" t="s">
        <v>42</v>
      </c>
      <c r="O77" s="1455"/>
      <c r="P77" s="1456"/>
      <c r="Q77" s="922">
        <f>( 'ACTA REPORTE 1ER TRI'!$AE$129 )</f>
        <v>10</v>
      </c>
      <c r="R77" s="540">
        <f>( 'ACTA REPORTE 2DO TRI'!$AE$129 )</f>
        <v>10</v>
      </c>
      <c r="S77" s="540">
        <f>( 'ACTA REPORTE 3ER TRI'!$AE$129 )</f>
        <v>10</v>
      </c>
      <c r="T77" s="899"/>
      <c r="U77" s="931">
        <f t="shared" si="8"/>
        <v>10</v>
      </c>
      <c r="V77" s="811">
        <v>0</v>
      </c>
      <c r="W77" s="113"/>
      <c r="X77" s="113"/>
      <c r="Y77" s="113"/>
      <c r="Z77" s="113"/>
      <c r="AA77" s="113"/>
      <c r="AB77" s="113"/>
      <c r="AC77" s="113"/>
      <c r="AD77" s="113"/>
    </row>
    <row r="78" spans="1:30" ht="69.95" customHeight="1" x14ac:dyDescent="0.3">
      <c r="A78" s="1406" t="s">
        <v>44</v>
      </c>
      <c r="B78" s="1407"/>
      <c r="C78" s="1407"/>
      <c r="D78" s="1407"/>
      <c r="E78" s="540" t="str">
        <f>( 'ACTA REPORTE 1ER TRI'!$AD$186 )</f>
        <v>A+</v>
      </c>
      <c r="F78" s="836">
        <f>( 'ACTA REPORTE 1ER TRI'!$AE$186 )</f>
        <v>10</v>
      </c>
      <c r="G78" s="540" t="str">
        <f>( 'ACTA REPORTE 2DO TRI'!$AD$186 )</f>
        <v>A+</v>
      </c>
      <c r="H78" s="847">
        <f>( 'ACTA REPORTE 2DO TRI'!$AE$186 )</f>
        <v>10</v>
      </c>
      <c r="I78" s="540" t="str">
        <f>( 'ACTA REPORTE 3ER TRI'!$AD$186 )</f>
        <v>A+</v>
      </c>
      <c r="J78" s="847">
        <f>( 'ACTA REPORTE 3ER TRI'!$AE$186 )</f>
        <v>10</v>
      </c>
      <c r="K78" s="837">
        <f t="shared" si="6"/>
        <v>10</v>
      </c>
      <c r="L78" s="797" t="str">
        <f t="shared" si="7"/>
        <v>A+</v>
      </c>
      <c r="M78" s="66"/>
      <c r="N78" s="1454" t="s">
        <v>44</v>
      </c>
      <c r="O78" s="1455"/>
      <c r="P78" s="1456"/>
      <c r="Q78" s="922">
        <f>( 'ACTA REPORTE 1ER TRI'!$AE$186 )</f>
        <v>10</v>
      </c>
      <c r="R78" s="540">
        <f>( 'ACTA REPORTE 2DO TRI'!$AE$186 )</f>
        <v>10</v>
      </c>
      <c r="S78" s="540">
        <f>( 'ACTA REPORTE 3ER TRI'!$AE$186 )</f>
        <v>10</v>
      </c>
      <c r="T78" s="899"/>
      <c r="U78" s="931">
        <f t="shared" si="8"/>
        <v>10</v>
      </c>
      <c r="V78" s="811">
        <v>0</v>
      </c>
      <c r="W78" s="113"/>
      <c r="X78" s="113"/>
      <c r="Y78" s="113"/>
      <c r="Z78" s="113"/>
      <c r="AA78" s="113"/>
      <c r="AB78" s="113"/>
      <c r="AC78" s="113"/>
      <c r="AD78" s="113"/>
    </row>
    <row r="79" spans="1:30" ht="69.95" customHeight="1" x14ac:dyDescent="0.3">
      <c r="A79" s="1433" t="s">
        <v>47</v>
      </c>
      <c r="B79" s="1434"/>
      <c r="C79" s="1434"/>
      <c r="D79" s="1434"/>
      <c r="E79" s="540" t="str">
        <f>( 'ACTA REPORTE 1ER TRI'!$AD$300 )</f>
        <v>A+</v>
      </c>
      <c r="F79" s="836">
        <f>( 'ACTA REPORTE 1ER TRI'!$AE$300 )</f>
        <v>10</v>
      </c>
      <c r="G79" s="540" t="str">
        <f>( 'ACTA REPORTE 2DO TRI'!$AD$300 )</f>
        <v>A+</v>
      </c>
      <c r="H79" s="847">
        <f>( 'ACTA REPORTE 2DO TRI'!$AE$300 )</f>
        <v>10</v>
      </c>
      <c r="I79" s="540" t="str">
        <f>( 'ACTA REPORTE 3ER TRI'!$AD$300 )</f>
        <v>A+</v>
      </c>
      <c r="J79" s="847">
        <f>( 'ACTA REPORTE 3ER TRI'!$AE$300 )</f>
        <v>10</v>
      </c>
      <c r="K79" s="837">
        <f t="shared" si="6"/>
        <v>10</v>
      </c>
      <c r="L79" s="797" t="str">
        <f t="shared" si="7"/>
        <v>A+</v>
      </c>
      <c r="M79" s="66"/>
      <c r="N79" s="1482" t="s">
        <v>47</v>
      </c>
      <c r="O79" s="1483"/>
      <c r="P79" s="1484"/>
      <c r="Q79" s="922">
        <f>( 'ACTA REPORTE 1ER TRI'!$AE$300 )</f>
        <v>10</v>
      </c>
      <c r="R79" s="540">
        <f>( 'ACTA REPORTE 2DO TRI'!$AE$300 )</f>
        <v>10</v>
      </c>
      <c r="S79" s="540">
        <f>( 'ACTA REPORTE 3ER TRI'!$AE$300 )</f>
        <v>10</v>
      </c>
      <c r="T79" s="899"/>
      <c r="U79" s="931">
        <f t="shared" si="8"/>
        <v>10</v>
      </c>
      <c r="V79" s="811">
        <v>0</v>
      </c>
      <c r="W79" s="113"/>
      <c r="X79" s="113"/>
      <c r="Y79" s="113"/>
      <c r="Z79" s="113"/>
      <c r="AA79" s="113"/>
      <c r="AB79" s="113"/>
      <c r="AC79" s="113"/>
      <c r="AD79" s="113"/>
    </row>
    <row r="80" spans="1:30" ht="69.95" customHeight="1" x14ac:dyDescent="0.3">
      <c r="A80" s="1433" t="s">
        <v>50</v>
      </c>
      <c r="B80" s="1434"/>
      <c r="C80" s="1434"/>
      <c r="D80" s="1434"/>
      <c r="E80" s="540" t="str">
        <f>( 'ACTA REPORTE 1ER TRI'!$AD$357 )</f>
        <v>A+</v>
      </c>
      <c r="F80" s="836">
        <f>( 'ACTA REPORTE 1ER TRI'!$AE$357 )</f>
        <v>10</v>
      </c>
      <c r="G80" s="540" t="str">
        <f>( 'ACTA REPORTE 2DO TRI'!$AD$357 )</f>
        <v>A+</v>
      </c>
      <c r="H80" s="847">
        <f>( 'ACTA REPORTE 2DO TRI'!$AE$357 )</f>
        <v>10</v>
      </c>
      <c r="I80" s="540" t="str">
        <f>( 'ACTA REPORTE 3ER TRI'!$AD$357 )</f>
        <v>A+</v>
      </c>
      <c r="J80" s="847">
        <f>( 'ACTA REPORTE 3ER TRI'!$AE$357 )</f>
        <v>10</v>
      </c>
      <c r="K80" s="837">
        <f t="shared" si="6"/>
        <v>10</v>
      </c>
      <c r="L80" s="797" t="str">
        <f t="shared" si="7"/>
        <v>A+</v>
      </c>
      <c r="M80" s="66"/>
      <c r="N80" s="1482" t="s">
        <v>50</v>
      </c>
      <c r="O80" s="1483"/>
      <c r="P80" s="1484"/>
      <c r="Q80" s="922">
        <f>( 'ACTA REPORTE 1ER TRI'!$AE$357 )</f>
        <v>10</v>
      </c>
      <c r="R80" s="540">
        <f>( 'ACTA REPORTE 2DO TRI'!$AE$357 )</f>
        <v>10</v>
      </c>
      <c r="S80" s="540">
        <f>( 'ACTA REPORTE 3ER TRI'!$AE$357 )</f>
        <v>10</v>
      </c>
      <c r="T80" s="899"/>
      <c r="U80" s="931">
        <f t="shared" si="8"/>
        <v>10</v>
      </c>
      <c r="V80" s="811">
        <v>0</v>
      </c>
      <c r="W80" s="113"/>
      <c r="X80" s="113"/>
      <c r="Y80" s="113"/>
      <c r="Z80" s="113"/>
      <c r="AA80" s="113"/>
      <c r="AB80" s="113"/>
      <c r="AC80" s="113"/>
      <c r="AD80" s="113"/>
    </row>
    <row r="81" spans="1:30" ht="69.95" customHeight="1" thickBot="1" x14ac:dyDescent="0.35">
      <c r="A81" s="1410" t="s">
        <v>52</v>
      </c>
      <c r="B81" s="1411"/>
      <c r="C81" s="1411"/>
      <c r="D81" s="1411"/>
      <c r="E81" s="541" t="str">
        <f>( 'ACTA REPORTE 1ER TRI'!$AD$414 )</f>
        <v>A+</v>
      </c>
      <c r="F81" s="836">
        <f>( 'ACTA REPORTE 1ER TRI'!$AE$414 )</f>
        <v>10</v>
      </c>
      <c r="G81" s="610" t="str">
        <f>( 'ACTA REPORTE 2DO TRI'!$AD$414 )</f>
        <v>A+</v>
      </c>
      <c r="H81" s="848">
        <f>( 'ACTA REPORTE 2DO TRI'!$AE$414 )</f>
        <v>10</v>
      </c>
      <c r="I81" s="610" t="str">
        <f>( 'ACTA REPORTE 3ER TRI'!$AD$414 )</f>
        <v>A+</v>
      </c>
      <c r="J81" s="847">
        <f>( 'ACTA REPORTE 3ER TRI'!$AE$414 )</f>
        <v>10</v>
      </c>
      <c r="K81" s="837">
        <f t="shared" si="6"/>
        <v>10</v>
      </c>
      <c r="L81" s="798" t="str">
        <f>INDEX($AF$4:$AF$13, MATCH(F82, $AE$4:$AE$13, 1))</f>
        <v>B+</v>
      </c>
      <c r="M81" s="66"/>
      <c r="N81" s="1390" t="s">
        <v>52</v>
      </c>
      <c r="O81" s="1391"/>
      <c r="P81" s="1485"/>
      <c r="Q81" s="922">
        <f>( 'ACTA REPORTE 1ER TRI'!$AE$414 )</f>
        <v>10</v>
      </c>
      <c r="R81" s="610">
        <f>( 'ACTA REPORTE 2DO TRI'!$AE$414 )</f>
        <v>10</v>
      </c>
      <c r="S81" s="540">
        <f>( 'ACTA REPORTE 3ER TRI'!$AE$414 )</f>
        <v>10</v>
      </c>
      <c r="T81" s="900"/>
      <c r="U81" s="932">
        <f t="shared" si="8"/>
        <v>10</v>
      </c>
      <c r="V81" s="812">
        <v>0</v>
      </c>
      <c r="W81" s="113"/>
      <c r="X81" s="113"/>
      <c r="Y81" s="113"/>
      <c r="Z81" s="113"/>
      <c r="AA81" s="113"/>
      <c r="AB81" s="113"/>
      <c r="AC81" s="113"/>
      <c r="AD81" s="113"/>
    </row>
    <row r="82" spans="1:30" ht="69.95" customHeight="1" thickBot="1" x14ac:dyDescent="0.75">
      <c r="A82" s="1419" t="s">
        <v>237</v>
      </c>
      <c r="B82" s="1420"/>
      <c r="C82" s="1420"/>
      <c r="D82" s="1420"/>
      <c r="E82" s="888" t="str">
        <f>INDEX($AF$4:$AF$13, MATCH(F82, $AE$4:$AE$13, 1))</f>
        <v>B+</v>
      </c>
      <c r="F82" s="889">
        <f>SUM(F75:F81 ) / 7</f>
        <v>8.0952380952380967</v>
      </c>
      <c r="G82" s="888" t="str">
        <f>INDEX($AF$4:$AF$13, MATCH(H82, $AE$4:$AE$13, 1))</f>
        <v>A+</v>
      </c>
      <c r="H82" s="889">
        <f>SUM(H75:H81 ) / 7</f>
        <v>10</v>
      </c>
      <c r="I82" s="890" t="str">
        <f>INDEX($AF$4:$AF$13, MATCH(J82, $AE$4:$AE$13, 1))</f>
        <v>A+</v>
      </c>
      <c r="J82" s="862">
        <f>SUM(J75:J81 ) / 7</f>
        <v>10</v>
      </c>
      <c r="K82" s="866">
        <f t="shared" si="6"/>
        <v>9.3650793650793656</v>
      </c>
      <c r="L82" s="1447" t="str">
        <f>INDEX($AF$4:$AF$13, MATCH(K82, $AE$4:$AE$13, 1))</f>
        <v>A-</v>
      </c>
      <c r="M82" s="66"/>
      <c r="N82" s="1437" t="s">
        <v>237</v>
      </c>
      <c r="O82" s="1438"/>
      <c r="P82" s="1438"/>
      <c r="Q82" s="813">
        <f>SUM(Q75:Q81 ) / 7</f>
        <v>8.0952380952380967</v>
      </c>
      <c r="R82" s="813">
        <f>SUM(R75:R81 ) / 7</f>
        <v>10</v>
      </c>
      <c r="S82" s="813">
        <f>SUM(S75:S81 ) / 7</f>
        <v>10</v>
      </c>
      <c r="T82" s="873"/>
      <c r="U82" s="1601">
        <f>SUM(Q82,R82,S82)/3</f>
        <v>9.3650793650793656</v>
      </c>
      <c r="W82" s="36"/>
      <c r="X82" s="36"/>
      <c r="Y82" s="36"/>
      <c r="Z82" s="36"/>
      <c r="AA82" s="36"/>
      <c r="AB82" s="36"/>
      <c r="AC82" s="36"/>
      <c r="AD82" s="36"/>
    </row>
    <row r="83" spans="1:30" ht="69.95" customHeight="1" thickBot="1" x14ac:dyDescent="0.75">
      <c r="A83" s="1421" t="s">
        <v>251</v>
      </c>
      <c r="B83" s="1422"/>
      <c r="C83" s="1422"/>
      <c r="D83" s="1422"/>
      <c r="E83" s="1422"/>
      <c r="F83" s="1422"/>
      <c r="G83" s="1422"/>
      <c r="H83" s="1422"/>
      <c r="I83" s="1423"/>
      <c r="J83" s="856"/>
      <c r="K83" s="865"/>
      <c r="L83" s="1448"/>
      <c r="M83" s="66"/>
      <c r="N83" s="1398" t="s">
        <v>251</v>
      </c>
      <c r="O83" s="1399"/>
      <c r="P83" s="1399"/>
      <c r="Q83" s="1399"/>
      <c r="R83" s="1399"/>
      <c r="S83" s="1399"/>
      <c r="T83" s="1600"/>
      <c r="U83" s="1602"/>
      <c r="W83" s="36"/>
      <c r="X83" s="36"/>
      <c r="Y83" s="36"/>
      <c r="Z83" s="36"/>
      <c r="AA83" s="36"/>
      <c r="AB83" s="36"/>
      <c r="AC83" s="36"/>
      <c r="AD83" s="36"/>
    </row>
    <row r="84" spans="1:30" ht="69.95" customHeight="1" x14ac:dyDescent="0.6">
      <c r="A84" s="1472" t="s">
        <v>39</v>
      </c>
      <c r="B84" s="1473"/>
      <c r="C84" s="1473"/>
      <c r="D84" s="1473"/>
      <c r="E84" s="542" t="str">
        <f>( 'ACTA REPORTE 1ER TRI'!$AD$243 )</f>
        <v>A+</v>
      </c>
      <c r="F84" s="891">
        <f>( 'ACTA REPORTE 1ER TRI'!$AE$243 )</f>
        <v>10</v>
      </c>
      <c r="G84" s="542" t="str">
        <f>( 'ACTA REPORTE 2DO TRI'!$AD$243 )</f>
        <v>A+</v>
      </c>
      <c r="H84" s="892">
        <f>( 'ACTA REPORTE 2DO TRI'!$AE$243 )</f>
        <v>10</v>
      </c>
      <c r="I84" s="542" t="str">
        <f>( 'ACTA REPORTE 3ER TRI'!$AD$243 )</f>
        <v>A+</v>
      </c>
      <c r="J84" s="887">
        <f>( 'ACTA REPORTE 3ER TRI'!$AE$243 )</f>
        <v>10</v>
      </c>
      <c r="K84" s="866">
        <f>SUM(F84,H84,J84 ) / 3</f>
        <v>10</v>
      </c>
      <c r="L84" s="675" t="str">
        <f>INDEX($AF$4:$AF$13, MATCH(K84, $AE$4:$AE$13, 1))</f>
        <v>A+</v>
      </c>
      <c r="M84" s="66"/>
      <c r="N84" s="1388" t="s">
        <v>39</v>
      </c>
      <c r="O84" s="1389"/>
      <c r="P84" s="96"/>
      <c r="Q84" s="539" t="str">
        <f>( 'ACTA REPORTE 1ER TRI'!$AD$243 )</f>
        <v>A+</v>
      </c>
      <c r="R84" s="539" t="str">
        <f>( 'ACTA REPORTE 2DO TRI'!$AD$243 )</f>
        <v>A+</v>
      </c>
      <c r="S84" s="539" t="str">
        <f>( 'ACTA REPORTE 3ER TRI'!$AD$243 )</f>
        <v>A+</v>
      </c>
      <c r="T84" s="893">
        <f>SUM(F84,H84,J84 ) / 3</f>
        <v>10</v>
      </c>
      <c r="U84" s="675" t="str">
        <f>INDEX($AF$4:$AF$13, MATCH(T84, $AE$4:$AE$13, 1))</f>
        <v>A+</v>
      </c>
      <c r="V84" s="923"/>
      <c r="W84" s="36"/>
      <c r="X84" s="36"/>
      <c r="Y84" s="36"/>
      <c r="Z84" s="36"/>
      <c r="AA84" s="36"/>
      <c r="AB84" s="36"/>
      <c r="AC84" s="36"/>
      <c r="AD84" s="36"/>
    </row>
    <row r="85" spans="1:30" ht="69.95" customHeight="1" thickBot="1" x14ac:dyDescent="0.65">
      <c r="A85" s="1410" t="s">
        <v>55</v>
      </c>
      <c r="B85" s="1411"/>
      <c r="C85" s="1411"/>
      <c r="D85" s="1411"/>
      <c r="E85" s="541" t="str">
        <f>( 'ACTA REPORTE 1ER TRI'!$AD$471 )</f>
        <v>A+</v>
      </c>
      <c r="F85" s="838">
        <f>( 'ACTA REPORTE 1ER TRI'!$AE$471 )</f>
        <v>10</v>
      </c>
      <c r="G85" s="541" t="str">
        <f>( 'ACTA REPORTE 2DO TRI'!$AD$471 )</f>
        <v>A+</v>
      </c>
      <c r="H85" s="886">
        <f>( 'ACTA REPORTE 2DO TRI'!$AE$471 )</f>
        <v>10</v>
      </c>
      <c r="I85" s="541" t="str">
        <f>( 'ACTA REPORTE 3ER TRI'!$AD$471 )</f>
        <v>A+</v>
      </c>
      <c r="J85" s="887">
        <f>( 'ACTA REPORTE 3ER TRI'!$AE$471 )</f>
        <v>10</v>
      </c>
      <c r="K85" s="866">
        <f>SUM(F85,H85,J85 ) / 3</f>
        <v>10</v>
      </c>
      <c r="L85" s="798" t="str">
        <f>INDEX($AF$4:$AF$13, MATCH(K85, $AE$4:$AE$13, 1))</f>
        <v>A+</v>
      </c>
      <c r="M85" s="66"/>
      <c r="N85" s="1390" t="s">
        <v>55</v>
      </c>
      <c r="O85" s="1391"/>
      <c r="P85" s="657"/>
      <c r="Q85" s="541" t="str">
        <f>( 'ACTA REPORTE 1ER TRI'!$AD$471 )</f>
        <v>A+</v>
      </c>
      <c r="R85" s="541" t="str">
        <f>( 'ACTA REPORTE 2DO TRI'!$AD$471 )</f>
        <v>A+</v>
      </c>
      <c r="S85" s="541" t="str">
        <f>( 'ACTA REPORTE 3ER TRI'!$AD$471 )</f>
        <v>A+</v>
      </c>
      <c r="T85" s="893">
        <f>SUM(F85,H85,J85 ) / 3</f>
        <v>10</v>
      </c>
      <c r="U85" s="798" t="str">
        <f>INDEX($AF$4:$AF$13, MATCH(T85, $AE$4:$AE$13, 1))</f>
        <v>A+</v>
      </c>
      <c r="V85" s="923"/>
      <c r="W85" s="36"/>
      <c r="X85" s="36"/>
      <c r="Y85" s="36"/>
      <c r="Z85" s="36"/>
      <c r="AA85" s="36"/>
      <c r="AB85" s="36"/>
      <c r="AC85" s="36"/>
      <c r="AD85" s="36"/>
    </row>
    <row r="86" spans="1:30" ht="69.95" customHeight="1" thickBot="1" x14ac:dyDescent="0.65">
      <c r="M86" s="66"/>
      <c r="N86" s="907"/>
      <c r="O86" s="36"/>
      <c r="P86" s="36"/>
      <c r="Q86" s="923"/>
      <c r="R86" s="923"/>
      <c r="S86" s="923"/>
      <c r="T86" s="874"/>
      <c r="U86" s="923"/>
      <c r="V86" s="923"/>
      <c r="W86" s="36"/>
      <c r="X86" s="36"/>
      <c r="Y86" s="36"/>
      <c r="Z86" s="36"/>
      <c r="AA86" s="36"/>
      <c r="AB86" s="36"/>
      <c r="AC86" s="36"/>
      <c r="AD86" s="36"/>
    </row>
    <row r="87" spans="1:30" ht="96" customHeight="1" thickBot="1" x14ac:dyDescent="0.4">
      <c r="A87" s="271"/>
      <c r="B87" s="913" t="s">
        <v>292</v>
      </c>
      <c r="C87" s="272"/>
      <c r="D87" s="1412" t="s">
        <v>287</v>
      </c>
      <c r="E87" s="911" t="s">
        <v>252</v>
      </c>
      <c r="F87" s="839"/>
      <c r="G87" s="913" t="s">
        <v>253</v>
      </c>
      <c r="H87" s="849"/>
      <c r="I87" s="912" t="s">
        <v>254</v>
      </c>
      <c r="M87" s="66"/>
      <c r="N87" s="908"/>
      <c r="O87" s="910" t="s">
        <v>291</v>
      </c>
      <c r="P87" s="39"/>
      <c r="Q87" s="1392" t="s">
        <v>287</v>
      </c>
      <c r="R87" s="1393"/>
      <c r="S87" s="955" t="s">
        <v>252</v>
      </c>
      <c r="T87" s="878"/>
      <c r="U87" s="956" t="s">
        <v>253</v>
      </c>
      <c r="V87" s="957" t="s">
        <v>254</v>
      </c>
      <c r="X87" s="673"/>
      <c r="Y87" s="673"/>
      <c r="Z87" s="673"/>
      <c r="AA87" s="673"/>
      <c r="AB87" s="673"/>
      <c r="AC87" s="673"/>
      <c r="AD87" s="673"/>
    </row>
    <row r="88" spans="1:30" ht="69.95" customHeight="1" thickBot="1" x14ac:dyDescent="0.4">
      <c r="A88" s="273" t="s">
        <v>226</v>
      </c>
      <c r="B88" s="611">
        <f>( 'ACTA REPORTE 3ER TRI'!$AP$15 )</f>
        <v>0</v>
      </c>
      <c r="C88" s="274"/>
      <c r="D88" s="1413"/>
      <c r="E88" s="610" t="str">
        <f>( 'ACTA REPORTE 1ER TRI'!$AI$15 )</f>
        <v>N</v>
      </c>
      <c r="F88" s="840"/>
      <c r="G88" s="610" t="str">
        <f>( 'ACTA REPORTE 2DO TRI'!$AI$15 )</f>
        <v>N</v>
      </c>
      <c r="H88" s="840"/>
      <c r="I88" s="611" t="str">
        <f>( 'ACTA REPORTE 3ER TRI'!$AI$15 )</f>
        <v>N</v>
      </c>
      <c r="M88" s="66"/>
      <c r="N88" s="901" t="s">
        <v>226</v>
      </c>
      <c r="O88" s="611">
        <f>( 'ACTA REPORTE 3ER TRI'!$AP$15 )</f>
        <v>0</v>
      </c>
      <c r="P88" s="38"/>
      <c r="Q88" s="1394"/>
      <c r="R88" s="1395"/>
      <c r="S88" s="814" t="str">
        <f>( 'ACTA REPORTE 1ER TRI'!$AI$15 )</f>
        <v>N</v>
      </c>
      <c r="T88" s="815"/>
      <c r="U88" s="610" t="str">
        <f>( 'ACTA REPORTE 2DO TRI'!$AI$15 )</f>
        <v>N</v>
      </c>
      <c r="V88" s="611" t="str">
        <f>( 'ACTA REPORTE 3ER TRI'!$AI$15 )</f>
        <v>N</v>
      </c>
      <c r="X88" s="671"/>
      <c r="Y88" s="671"/>
      <c r="Z88" s="671"/>
      <c r="AA88" s="671"/>
      <c r="AB88" s="671"/>
      <c r="AC88" s="671"/>
      <c r="AD88" s="671"/>
    </row>
    <row r="89" spans="1:30" ht="69.95" customHeight="1" x14ac:dyDescent="0.35">
      <c r="A89" s="275" t="s">
        <v>227</v>
      </c>
      <c r="B89" s="610">
        <f>( 'ACTA REPORTE 3ER TRI'!$AQ$15 )</f>
        <v>0</v>
      </c>
      <c r="C89" s="274"/>
      <c r="D89" s="1413"/>
      <c r="E89" s="1415" t="str">
        <f>INDEX(AG$1:AG$3, MATCH(E88, AF$1:AF$3, 1))</f>
        <v>DEMUESTRA HABILIDADES PARA LLEGAR A ACUERDOS Y ASUMIR  COMPROMISOS.</v>
      </c>
      <c r="F89" s="939"/>
      <c r="G89" s="1415" t="str">
        <f>INDEX(AG$1:AG$3, MATCH(G88, AF$1:AF$3, 1))</f>
        <v>DEMUESTRA HABILIDADES PARA LLEGAR A ACUERDOS Y ASUMIR  COMPROMISOS.</v>
      </c>
      <c r="H89" s="939"/>
      <c r="I89" s="1415" t="str">
        <f>INDEX(AG$1:AG$3, MATCH(I88, AF$1:AF$3, 1))</f>
        <v>DEMUESTRA HABILIDADES PARA LLEGAR A ACUERDOS Y ASUMIR  COMPROMISOS.</v>
      </c>
      <c r="M89" s="66"/>
      <c r="N89" s="902" t="s">
        <v>227</v>
      </c>
      <c r="O89" s="610">
        <f>( 'ACTA REPORTE 3ER TRI'!$AQ$15 )</f>
        <v>0</v>
      </c>
      <c r="P89" s="38"/>
      <c r="Q89" s="1394"/>
      <c r="R89" s="1395"/>
      <c r="S89" s="1400" t="str">
        <f>INDEX(AG$1:AG$3, MATCH(S88, AF$1:AF$3, 1))</f>
        <v>DEMUESTRA HABILIDADES PARA LLEGAR A ACUERDOS Y ASUMIR  COMPROMISOS.</v>
      </c>
      <c r="T89" s="942"/>
      <c r="U89" s="1400" t="str">
        <f>INDEX(AG$1:AG$3, MATCH(U88, AF$1:AF$3, 1))</f>
        <v>DEMUESTRA HABILIDADES PARA LLEGAR A ACUERDOS Y ASUMIR  COMPROMISOS.</v>
      </c>
      <c r="V89" s="1400" t="str">
        <f>INDEX(AG$1:AG$3, MATCH(V88, AF$1:AF$3, 1))</f>
        <v>DEMUESTRA HABILIDADES PARA LLEGAR A ACUERDOS Y ASUMIR  COMPROMISOS.</v>
      </c>
      <c r="X89" s="672"/>
      <c r="Y89" s="672"/>
      <c r="Z89" s="672"/>
      <c r="AA89" s="672"/>
      <c r="AB89" s="672"/>
      <c r="AC89" s="672"/>
      <c r="AD89" s="672"/>
    </row>
    <row r="90" spans="1:30" ht="69.95" customHeight="1" x14ac:dyDescent="0.35">
      <c r="A90" s="275" t="s">
        <v>229</v>
      </c>
      <c r="B90" s="610">
        <f>( 'ACTA REPORTE 3ER TRI'!$AR$15)</f>
        <v>0</v>
      </c>
      <c r="C90" s="274"/>
      <c r="D90" s="1413"/>
      <c r="E90" s="1416"/>
      <c r="F90" s="940"/>
      <c r="G90" s="1416"/>
      <c r="H90" s="940"/>
      <c r="I90" s="1416"/>
      <c r="M90" s="66"/>
      <c r="N90" s="902" t="s">
        <v>229</v>
      </c>
      <c r="O90" s="610">
        <f>( 'ACTA REPORTE 3ER TRI'!$AR$15)</f>
        <v>0</v>
      </c>
      <c r="P90" s="38"/>
      <c r="Q90" s="1394"/>
      <c r="R90" s="1395"/>
      <c r="S90" s="1401"/>
      <c r="T90" s="942"/>
      <c r="U90" s="1401"/>
      <c r="V90" s="1401"/>
      <c r="X90" s="672"/>
      <c r="Y90" s="672"/>
      <c r="Z90" s="672"/>
      <c r="AA90" s="672"/>
      <c r="AB90" s="672"/>
      <c r="AC90" s="672"/>
      <c r="AD90" s="672"/>
    </row>
    <row r="91" spans="1:30" ht="69.95" customHeight="1" thickBot="1" x14ac:dyDescent="0.4">
      <c r="A91" s="276" t="s">
        <v>232</v>
      </c>
      <c r="B91" s="541">
        <f>( 'ACTA REPORTE 3ER TRI'!$AS$15 )</f>
        <v>67</v>
      </c>
      <c r="C91" s="274"/>
      <c r="D91" s="1414"/>
      <c r="E91" s="1417"/>
      <c r="F91" s="941"/>
      <c r="G91" s="1417"/>
      <c r="H91" s="941"/>
      <c r="I91" s="1417"/>
      <c r="M91" s="66"/>
      <c r="N91" s="903" t="s">
        <v>232</v>
      </c>
      <c r="O91" s="541">
        <f>( 'ACTA REPORTE 3ER TRI'!$AS$15 )</f>
        <v>67</v>
      </c>
      <c r="P91" s="38"/>
      <c r="Q91" s="1396"/>
      <c r="R91" s="1397"/>
      <c r="S91" s="1402"/>
      <c r="T91" s="943"/>
      <c r="U91" s="1402"/>
      <c r="V91" s="1402"/>
      <c r="X91" s="672"/>
      <c r="Y91" s="672"/>
      <c r="Z91" s="672"/>
      <c r="AA91" s="672"/>
      <c r="AB91" s="672"/>
      <c r="AC91" s="672"/>
      <c r="AD91" s="672"/>
    </row>
    <row r="92" spans="1:30" ht="200.1" customHeight="1" x14ac:dyDescent="0.6">
      <c r="M92" s="66"/>
      <c r="N92" s="907"/>
      <c r="O92" s="36"/>
      <c r="P92" s="36"/>
      <c r="Q92" s="923"/>
      <c r="R92" s="923"/>
      <c r="S92" s="923"/>
      <c r="T92" s="874"/>
      <c r="U92" s="923"/>
      <c r="V92" s="923"/>
      <c r="W92" s="36"/>
      <c r="X92" s="36"/>
      <c r="Y92" s="36"/>
      <c r="Z92" s="36"/>
      <c r="AA92" s="36"/>
      <c r="AB92" s="36"/>
      <c r="AC92" s="36"/>
      <c r="AD92" s="36"/>
    </row>
    <row r="93" spans="1:30" ht="69.95" customHeight="1" x14ac:dyDescent="0.7">
      <c r="B93" s="1424" t="s">
        <v>235</v>
      </c>
      <c r="C93" s="1424"/>
      <c r="D93" s="1424"/>
      <c r="G93" s="1424" t="s">
        <v>255</v>
      </c>
      <c r="H93" s="1424"/>
      <c r="I93" s="1424"/>
      <c r="J93" s="861"/>
      <c r="K93" s="861"/>
      <c r="L93" s="296"/>
      <c r="M93" s="66"/>
      <c r="O93" s="1425" t="s">
        <v>235</v>
      </c>
      <c r="P93" s="1425"/>
      <c r="Q93" s="1425"/>
      <c r="S93" s="1425" t="s">
        <v>255</v>
      </c>
      <c r="T93" s="1425"/>
      <c r="U93" s="1425"/>
      <c r="V93" s="935"/>
      <c r="W93" s="75"/>
      <c r="X93" s="75"/>
      <c r="Y93" s="75"/>
      <c r="Z93" s="75"/>
      <c r="AA93" s="75"/>
      <c r="AB93" s="75"/>
      <c r="AC93" s="75"/>
      <c r="AD93" s="75"/>
    </row>
    <row r="94" spans="1:30" ht="69.95" customHeight="1" x14ac:dyDescent="0.45">
      <c r="A94" s="1426" t="s">
        <v>0</v>
      </c>
      <c r="B94" s="1426"/>
      <c r="C94" s="1426"/>
      <c r="D94" s="1426"/>
      <c r="E94" s="1426"/>
      <c r="F94" s="1426"/>
      <c r="G94" s="1426"/>
      <c r="H94" s="1426"/>
      <c r="I94" s="1426"/>
      <c r="J94" s="1426"/>
      <c r="K94" s="1426"/>
      <c r="L94" s="1426"/>
      <c r="M94" s="68"/>
      <c r="N94" s="1386" t="s">
        <v>0</v>
      </c>
      <c r="O94" s="1386"/>
      <c r="P94" s="1386"/>
      <c r="Q94" s="1386"/>
      <c r="R94" s="1386"/>
      <c r="S94" s="1386"/>
      <c r="T94" s="1386"/>
      <c r="U94" s="1386"/>
      <c r="V94" s="1386"/>
      <c r="W94" s="960"/>
      <c r="X94" s="652"/>
      <c r="Y94" s="652"/>
      <c r="Z94" s="652"/>
      <c r="AA94" s="652"/>
      <c r="AB94" s="652"/>
      <c r="AC94" s="652"/>
      <c r="AD94" s="652"/>
    </row>
    <row r="95" spans="1:30" ht="69.95" customHeight="1" x14ac:dyDescent="0.45">
      <c r="A95" s="1426" t="s">
        <v>9</v>
      </c>
      <c r="B95" s="1426"/>
      <c r="C95" s="1426"/>
      <c r="D95" s="1426"/>
      <c r="E95" s="1426"/>
      <c r="F95" s="1426"/>
      <c r="G95" s="1426"/>
      <c r="H95" s="1426"/>
      <c r="I95" s="1426"/>
      <c r="J95" s="1426"/>
      <c r="K95" s="1426"/>
      <c r="L95" s="1426"/>
      <c r="M95" s="68"/>
      <c r="N95" s="1386" t="s">
        <v>9</v>
      </c>
      <c r="O95" s="1386"/>
      <c r="P95" s="1386"/>
      <c r="Q95" s="1386"/>
      <c r="R95" s="1386"/>
      <c r="S95" s="1386"/>
      <c r="T95" s="1386"/>
      <c r="U95" s="1386"/>
      <c r="V95" s="1386"/>
      <c r="W95" s="960"/>
      <c r="X95" s="652"/>
      <c r="Y95" s="652"/>
      <c r="Z95" s="652"/>
      <c r="AA95" s="652"/>
      <c r="AB95" s="652"/>
      <c r="AC95" s="652"/>
      <c r="AD95" s="652"/>
    </row>
    <row r="96" spans="1:30" ht="69.95" customHeight="1" x14ac:dyDescent="0.45">
      <c r="A96" s="1426" t="s">
        <v>242</v>
      </c>
      <c r="B96" s="1426"/>
      <c r="C96" s="1426"/>
      <c r="D96" s="1426"/>
      <c r="E96" s="1426"/>
      <c r="F96" s="1426"/>
      <c r="G96" s="1426"/>
      <c r="H96" s="1426"/>
      <c r="I96" s="1426"/>
      <c r="J96" s="1426"/>
      <c r="K96" s="1426"/>
      <c r="L96" s="1426"/>
      <c r="M96" s="68"/>
      <c r="N96" s="1386" t="s">
        <v>242</v>
      </c>
      <c r="O96" s="1386"/>
      <c r="P96" s="1386"/>
      <c r="Q96" s="1386"/>
      <c r="R96" s="1386"/>
      <c r="S96" s="1386"/>
      <c r="T96" s="1386"/>
      <c r="U96" s="1386"/>
      <c r="V96" s="1386"/>
      <c r="W96" s="960"/>
      <c r="X96" s="652"/>
      <c r="Y96" s="652"/>
      <c r="Z96" s="652"/>
      <c r="AA96" s="652"/>
      <c r="AB96" s="652"/>
      <c r="AC96" s="652"/>
      <c r="AD96" s="652"/>
    </row>
    <row r="97" spans="1:30" ht="69.95" customHeight="1" x14ac:dyDescent="0.45">
      <c r="A97" s="1489" t="s">
        <v>220</v>
      </c>
      <c r="B97" s="1489"/>
      <c r="C97" s="1489"/>
      <c r="D97" s="1489"/>
      <c r="E97" s="1489"/>
      <c r="F97" s="1489"/>
      <c r="G97" s="1489"/>
      <c r="H97" s="1489"/>
      <c r="I97" s="1489"/>
      <c r="J97" s="1489"/>
      <c r="K97" s="1489"/>
      <c r="L97" s="1489"/>
      <c r="M97" s="68"/>
      <c r="N97" s="1387" t="s">
        <v>220</v>
      </c>
      <c r="O97" s="1387"/>
      <c r="P97" s="1387"/>
      <c r="Q97" s="1387"/>
      <c r="R97" s="1387"/>
      <c r="S97" s="1387"/>
      <c r="T97" s="1387"/>
      <c r="U97" s="1387"/>
      <c r="V97" s="1387"/>
      <c r="W97" s="961"/>
      <c r="X97" s="653"/>
      <c r="Y97" s="653"/>
      <c r="Z97" s="653"/>
      <c r="AA97" s="653"/>
      <c r="AB97" s="653"/>
      <c r="AC97" s="653"/>
      <c r="AD97" s="653"/>
    </row>
    <row r="98" spans="1:30" ht="60" customHeight="1" x14ac:dyDescent="0.6">
      <c r="A98" s="946" t="s">
        <v>221</v>
      </c>
      <c r="B98" s="1418">
        <f>DATOS!F11</f>
        <v>0</v>
      </c>
      <c r="C98" s="1418"/>
      <c r="D98" s="1418"/>
      <c r="E98" s="1418"/>
      <c r="F98" s="1418"/>
      <c r="G98" s="1418"/>
      <c r="H98" s="947"/>
      <c r="I98" s="799"/>
      <c r="J98" s="800"/>
      <c r="K98" s="800"/>
      <c r="L98" s="948"/>
      <c r="M98" s="949"/>
      <c r="N98" s="904" t="s">
        <v>221</v>
      </c>
      <c r="O98" s="1460">
        <f>DATOS!F11</f>
        <v>0</v>
      </c>
      <c r="P98" s="1460"/>
      <c r="Q98" s="1460"/>
      <c r="R98" s="1460"/>
      <c r="S98" s="1460"/>
      <c r="T98" s="1460"/>
      <c r="U98" s="1460"/>
      <c r="V98" s="923"/>
      <c r="W98" s="36"/>
      <c r="X98" s="36"/>
      <c r="Y98" s="36"/>
      <c r="Z98" s="36"/>
      <c r="AA98" s="36"/>
      <c r="AB98" s="36"/>
      <c r="AC98" s="36"/>
      <c r="AD98" s="36"/>
    </row>
    <row r="99" spans="1:30" ht="60" customHeight="1" x14ac:dyDescent="0.6">
      <c r="A99" s="946" t="s">
        <v>222</v>
      </c>
      <c r="B99" s="1418" t="str">
        <f>DATOS!B20</f>
        <v xml:space="preserve"> TRELLES ORDÓÑEZ CAROL ALEXANDRA</v>
      </c>
      <c r="C99" s="1418"/>
      <c r="D99" s="1418"/>
      <c r="E99" s="1418"/>
      <c r="F99" s="1418"/>
      <c r="G99" s="1418"/>
      <c r="H99" s="947"/>
      <c r="I99" s="799"/>
      <c r="J99" s="950"/>
      <c r="K99" s="950"/>
      <c r="L99" s="951"/>
      <c r="M99" s="949"/>
      <c r="N99" s="904" t="s">
        <v>222</v>
      </c>
      <c r="O99" s="1460" t="str">
        <f>DATOS!B20</f>
        <v xml:space="preserve"> TRELLES ORDÓÑEZ CAROL ALEXANDRA</v>
      </c>
      <c r="P99" s="1460"/>
      <c r="Q99" s="1460"/>
      <c r="R99" s="1460"/>
      <c r="S99" s="1460"/>
      <c r="T99" s="1460"/>
      <c r="U99" s="1460"/>
      <c r="V99" s="923"/>
      <c r="W99" s="37"/>
      <c r="X99" s="37"/>
      <c r="Y99" s="37"/>
      <c r="Z99" s="37"/>
      <c r="AA99" s="37"/>
      <c r="AB99" s="37"/>
      <c r="AC99" s="37"/>
      <c r="AD99" s="37"/>
    </row>
    <row r="100" spans="1:30" ht="60" customHeight="1" x14ac:dyDescent="0.6">
      <c r="A100" s="952" t="s">
        <v>26</v>
      </c>
      <c r="B100" s="1457" t="str">
        <f>DATOS!C14</f>
        <v>SEGUNDO</v>
      </c>
      <c r="C100" s="1457"/>
      <c r="D100" s="1457"/>
      <c r="E100" s="799"/>
      <c r="F100" s="799"/>
      <c r="G100" s="936"/>
      <c r="H100" s="936"/>
      <c r="I100" s="799"/>
      <c r="J100" s="800"/>
      <c r="K100" s="800"/>
      <c r="L100" s="948"/>
      <c r="M100" s="949"/>
      <c r="N100" s="905" t="s">
        <v>26</v>
      </c>
      <c r="O100" s="1458" t="str">
        <f>DATOS!C14</f>
        <v>SEGUNDO</v>
      </c>
      <c r="P100" s="1458"/>
      <c r="Q100" s="1458"/>
      <c r="R100" s="923"/>
      <c r="S100" s="925"/>
      <c r="T100" s="925"/>
      <c r="U100" s="923"/>
      <c r="V100" s="923"/>
      <c r="W100" s="36"/>
      <c r="X100" s="36"/>
      <c r="Y100" s="36"/>
      <c r="Z100" s="36"/>
      <c r="AA100" s="36"/>
      <c r="AB100" s="36"/>
      <c r="AC100" s="36"/>
      <c r="AD100" s="36"/>
    </row>
    <row r="101" spans="1:30" ht="60" customHeight="1" x14ac:dyDescent="0.6">
      <c r="A101" s="946" t="s">
        <v>28</v>
      </c>
      <c r="B101" s="1459" t="str">
        <f>DATOS!C15</f>
        <v>"A"</v>
      </c>
      <c r="C101" s="1459"/>
      <c r="D101" s="1459"/>
      <c r="E101" s="799"/>
      <c r="F101" s="799"/>
      <c r="G101" s="799"/>
      <c r="H101" s="799"/>
      <c r="I101" s="799"/>
      <c r="J101" s="800"/>
      <c r="K101" s="800"/>
      <c r="L101" s="948"/>
      <c r="M101" s="949"/>
      <c r="N101" s="904" t="s">
        <v>28</v>
      </c>
      <c r="O101" s="1460" t="str">
        <f>DATOS!C15</f>
        <v>"A"</v>
      </c>
      <c r="P101" s="1460"/>
      <c r="Q101" s="1460"/>
      <c r="R101" s="923"/>
      <c r="S101" s="923"/>
      <c r="T101" s="923"/>
      <c r="U101" s="923"/>
      <c r="V101" s="923"/>
      <c r="W101" s="36"/>
      <c r="X101" s="36"/>
      <c r="Y101" s="36"/>
      <c r="Z101" s="36"/>
      <c r="AA101" s="36"/>
      <c r="AB101" s="36"/>
      <c r="AC101" s="36"/>
      <c r="AD101" s="36"/>
    </row>
    <row r="102" spans="1:30" ht="60" customHeight="1" x14ac:dyDescent="0.6">
      <c r="A102" s="952" t="s">
        <v>223</v>
      </c>
      <c r="B102" s="1418" t="s">
        <v>290</v>
      </c>
      <c r="C102" s="1418"/>
      <c r="D102" s="1418"/>
      <c r="E102" s="799"/>
      <c r="F102" s="799"/>
      <c r="G102" s="799"/>
      <c r="H102" s="799"/>
      <c r="I102" s="799"/>
      <c r="J102" s="800"/>
      <c r="K102" s="800"/>
      <c r="L102" s="948"/>
      <c r="M102" s="949"/>
      <c r="N102" s="905" t="s">
        <v>223</v>
      </c>
      <c r="O102" s="1460" t="s">
        <v>290</v>
      </c>
      <c r="P102" s="1460"/>
      <c r="Q102" s="1460"/>
      <c r="R102" s="923"/>
      <c r="S102" s="923"/>
      <c r="T102" s="923"/>
      <c r="U102" s="923"/>
      <c r="V102" s="923"/>
      <c r="W102" s="36"/>
      <c r="X102" s="36"/>
      <c r="Y102" s="36"/>
      <c r="Z102" s="36"/>
      <c r="AA102" s="36"/>
      <c r="AB102" s="36"/>
      <c r="AC102" s="36"/>
      <c r="AD102" s="36"/>
    </row>
    <row r="103" spans="1:30" ht="60" customHeight="1" thickBot="1" x14ac:dyDescent="0.65">
      <c r="A103" s="946" t="s">
        <v>160</v>
      </c>
      <c r="B103" s="1439"/>
      <c r="C103" s="1439"/>
      <c r="D103" s="1439"/>
      <c r="E103" s="799"/>
      <c r="F103" s="799"/>
      <c r="G103" s="799"/>
      <c r="H103" s="799"/>
      <c r="I103" s="799"/>
      <c r="J103" s="800"/>
      <c r="K103" s="800"/>
      <c r="L103" s="948"/>
      <c r="M103" s="949"/>
      <c r="N103" s="904" t="s">
        <v>160</v>
      </c>
      <c r="O103" s="1440"/>
      <c r="P103" s="1440"/>
      <c r="Q103" s="1440"/>
      <c r="R103" s="923"/>
      <c r="S103" s="923"/>
      <c r="T103" s="923"/>
      <c r="U103" s="923"/>
      <c r="V103" s="923"/>
      <c r="W103" s="36"/>
      <c r="X103" s="36"/>
      <c r="Y103" s="36"/>
      <c r="Z103" s="36"/>
      <c r="AA103" s="36"/>
      <c r="AB103" s="36"/>
      <c r="AC103" s="36"/>
      <c r="AD103" s="36"/>
    </row>
    <row r="104" spans="1:30" ht="69.95" customHeight="1" thickBot="1" x14ac:dyDescent="0.55000000000000004">
      <c r="A104" s="1441" t="s">
        <v>37</v>
      </c>
      <c r="B104" s="1442"/>
      <c r="C104" s="1442"/>
      <c r="D104" s="1443"/>
      <c r="E104" s="1468" t="s">
        <v>245</v>
      </c>
      <c r="F104" s="1469"/>
      <c r="G104" s="1469"/>
      <c r="H104" s="1469"/>
      <c r="I104" s="1469"/>
      <c r="J104" s="863"/>
      <c r="K104" s="863"/>
      <c r="L104" s="293" t="s">
        <v>248</v>
      </c>
      <c r="M104" s="70"/>
      <c r="N104" s="1474" t="s">
        <v>37</v>
      </c>
      <c r="O104" s="1475"/>
      <c r="P104" s="1475"/>
      <c r="Q104" s="1470" t="s">
        <v>245</v>
      </c>
      <c r="R104" s="1471"/>
      <c r="S104" s="1471"/>
      <c r="T104" s="870"/>
      <c r="U104" s="293" t="s">
        <v>248</v>
      </c>
      <c r="V104" s="1466" t="s">
        <v>247</v>
      </c>
      <c r="W104" s="1403"/>
      <c r="X104" s="654"/>
      <c r="Y104" s="654"/>
      <c r="Z104" s="654"/>
      <c r="AA104" s="654"/>
      <c r="AB104" s="654"/>
      <c r="AC104" s="654"/>
      <c r="AD104" s="654"/>
    </row>
    <row r="105" spans="1:30" ht="69.95" customHeight="1" thickBot="1" x14ac:dyDescent="0.55000000000000004">
      <c r="A105" s="1444"/>
      <c r="B105" s="1445"/>
      <c r="C105" s="1445"/>
      <c r="D105" s="1446"/>
      <c r="E105" s="267" t="s">
        <v>233</v>
      </c>
      <c r="F105" s="844"/>
      <c r="G105" s="268" t="s">
        <v>249</v>
      </c>
      <c r="H105" s="850"/>
      <c r="I105" s="269" t="s">
        <v>250</v>
      </c>
      <c r="J105" s="864"/>
      <c r="K105" s="864"/>
      <c r="L105" s="294" t="s">
        <v>246</v>
      </c>
      <c r="M105" s="70"/>
      <c r="N105" s="1476"/>
      <c r="O105" s="1477"/>
      <c r="P105" s="1477"/>
      <c r="Q105" s="92" t="s">
        <v>233</v>
      </c>
      <c r="R105" s="93" t="s">
        <v>249</v>
      </c>
      <c r="S105" s="94" t="s">
        <v>250</v>
      </c>
      <c r="T105" s="871"/>
      <c r="U105" s="796" t="s">
        <v>246</v>
      </c>
      <c r="V105" s="1488"/>
      <c r="W105" s="1403"/>
      <c r="X105" s="654"/>
      <c r="Y105" s="654"/>
      <c r="Z105" s="654"/>
      <c r="AA105" s="654"/>
      <c r="AB105" s="654"/>
      <c r="AC105" s="654"/>
      <c r="AD105" s="654"/>
    </row>
    <row r="106" spans="1:30" ht="69.95" customHeight="1" x14ac:dyDescent="0.3">
      <c r="A106" s="1404" t="s">
        <v>38</v>
      </c>
      <c r="B106" s="1405"/>
      <c r="C106" s="1405"/>
      <c r="D106" s="1405"/>
      <c r="E106" s="539" t="str">
        <f>( 'ACTA REPORTE 1ER TRI'!$AD$16 )</f>
        <v>D-</v>
      </c>
      <c r="F106" s="835">
        <f>( 'ACTA REPORTE 1ER TRI'!$AE$16 )</f>
        <v>3.3333333333333335</v>
      </c>
      <c r="G106" s="539" t="str">
        <f>( 'ACTA REPORTE 2DO TRI'!$AD$16 )</f>
        <v>A+</v>
      </c>
      <c r="H106" s="846">
        <f>( 'ACTA REPORTE 2DO TRI'!$AE$16 )</f>
        <v>10</v>
      </c>
      <c r="I106" s="539" t="str">
        <f>( 'ACTA REPORTE 3ER TRI'!$AD$16 )</f>
        <v>A+</v>
      </c>
      <c r="J106" s="846">
        <f>( 'ACTA REPORTE 3ER TRI'!$AE$16 )</f>
        <v>10</v>
      </c>
      <c r="K106" s="837">
        <f t="shared" ref="K106:K113" si="9">SUM(F106,H106,J106 ) / 3</f>
        <v>7.7777777777777786</v>
      </c>
      <c r="L106" s="675" t="str">
        <f>INDEX($AF$4:$AF$13, MATCH(K106, $AE$4:$AE$13, 1))</f>
        <v>B-</v>
      </c>
      <c r="M106" s="66"/>
      <c r="N106" s="1478" t="s">
        <v>38</v>
      </c>
      <c r="O106" s="1479"/>
      <c r="P106" s="1480"/>
      <c r="Q106" s="884">
        <f>( 'ACTA REPORTE 1ER TRI'!$AE$16 )</f>
        <v>3.3333333333333335</v>
      </c>
      <c r="R106" s="539">
        <f>( 'ACTA REPORTE 2DO TRI'!$AE$16 )</f>
        <v>10</v>
      </c>
      <c r="S106" s="539">
        <f>( 'ACTA REPORTE 3ER TRI'!$AE$16 )</f>
        <v>10</v>
      </c>
      <c r="T106" s="806"/>
      <c r="U106" s="930">
        <f>SUM(Q106:S106)/3</f>
        <v>7.7777777777777786</v>
      </c>
      <c r="V106" s="809">
        <v>0</v>
      </c>
      <c r="W106" s="113"/>
      <c r="X106" s="113"/>
      <c r="Y106" s="113"/>
      <c r="Z106" s="113"/>
      <c r="AA106" s="113"/>
      <c r="AB106" s="113"/>
      <c r="AC106" s="113"/>
      <c r="AD106" s="113"/>
    </row>
    <row r="107" spans="1:30" ht="69.95" customHeight="1" x14ac:dyDescent="0.3">
      <c r="A107" s="1406" t="s">
        <v>40</v>
      </c>
      <c r="B107" s="1407"/>
      <c r="C107" s="1407"/>
      <c r="D107" s="1407"/>
      <c r="E107" s="540" t="str">
        <f>( 'ACTA REPORTE 1ER TRI'!$AD$73 )</f>
        <v>D-</v>
      </c>
      <c r="F107" s="836">
        <f>( 'ACTA REPORTE 1ER TRI'!$AE$73 )</f>
        <v>3.3333333333333335</v>
      </c>
      <c r="G107" s="540" t="str">
        <f>( 'ACTA REPORTE 2DO TRI'!$AD$73 )</f>
        <v>A+</v>
      </c>
      <c r="H107" s="847">
        <f>( 'ACTA REPORTE 2DO TRI'!$AE$73 )</f>
        <v>10</v>
      </c>
      <c r="I107" s="540" t="str">
        <f>( 'ACTA REPORTE 3ER TRI'!$AD$73 )</f>
        <v>A+</v>
      </c>
      <c r="J107" s="847">
        <f>( 'ACTA REPORTE 3ER TRI'!$AE$73 )</f>
        <v>10</v>
      </c>
      <c r="K107" s="837">
        <f t="shared" si="9"/>
        <v>7.7777777777777786</v>
      </c>
      <c r="L107" s="797" t="str">
        <f t="shared" ref="L107:L111" si="10">INDEX($AF$4:$AF$13, MATCH(K107, $AE$4:$AE$13, 1))</f>
        <v>B-</v>
      </c>
      <c r="M107" s="66"/>
      <c r="N107" s="1454" t="s">
        <v>40</v>
      </c>
      <c r="O107" s="1455"/>
      <c r="P107" s="1456"/>
      <c r="Q107" s="922">
        <f>( 'ACTA REPORTE 1ER TRI'!$AE$73 )</f>
        <v>3.3333333333333335</v>
      </c>
      <c r="R107" s="540">
        <f>( 'ACTA REPORTE 2DO TRI'!$AE$73 )</f>
        <v>10</v>
      </c>
      <c r="S107" s="540">
        <f>( 'ACTA REPORTE 3ER TRI'!$AE$73 )</f>
        <v>10</v>
      </c>
      <c r="T107" s="807"/>
      <c r="U107" s="931">
        <f t="shared" ref="U107:U112" si="11">SUM(Q107:S107)/3</f>
        <v>7.7777777777777786</v>
      </c>
      <c r="V107" s="811">
        <v>0</v>
      </c>
      <c r="W107" s="113"/>
      <c r="X107" s="113"/>
      <c r="Y107" s="113"/>
      <c r="Z107" s="113"/>
      <c r="AA107" s="113"/>
      <c r="AB107" s="113"/>
      <c r="AC107" s="113"/>
      <c r="AD107" s="113"/>
    </row>
    <row r="108" spans="1:30" ht="69.95" customHeight="1" x14ac:dyDescent="0.3">
      <c r="A108" s="1406" t="s">
        <v>42</v>
      </c>
      <c r="B108" s="1407"/>
      <c r="C108" s="1407"/>
      <c r="D108" s="1407"/>
      <c r="E108" s="540" t="str">
        <f>( 'ACTA REPORTE 1ER TRI'!$AD$130 )</f>
        <v>A+</v>
      </c>
      <c r="F108" s="836">
        <f>( 'ACTA REPORTE 1ER TRI'!$AE$130 )</f>
        <v>10</v>
      </c>
      <c r="G108" s="540" t="str">
        <f>( 'ACTA REPORTE 2DO TRI'!$AD$130 )</f>
        <v>A+</v>
      </c>
      <c r="H108" s="847">
        <f>( 'ACTA REPORTE 2DO TRI'!$AE$130 )</f>
        <v>10</v>
      </c>
      <c r="I108" s="540" t="str">
        <f>( 'ACTA REPORTE 3ER TRI'!$AD$130 )</f>
        <v>A+</v>
      </c>
      <c r="J108" s="847">
        <f>( 'ACTA REPORTE 3ER TRI'!$AE$130 )</f>
        <v>10</v>
      </c>
      <c r="K108" s="837">
        <f t="shared" si="9"/>
        <v>10</v>
      </c>
      <c r="L108" s="797" t="str">
        <f t="shared" si="10"/>
        <v>A+</v>
      </c>
      <c r="M108" s="66"/>
      <c r="N108" s="1454" t="s">
        <v>42</v>
      </c>
      <c r="O108" s="1455"/>
      <c r="P108" s="1456"/>
      <c r="Q108" s="922">
        <f>( 'ACTA REPORTE 1ER TRI'!$AE$130 )</f>
        <v>10</v>
      </c>
      <c r="R108" s="540">
        <f>( 'ACTA REPORTE 2DO TRI'!$AE$130 )</f>
        <v>10</v>
      </c>
      <c r="S108" s="540">
        <f>( 'ACTA REPORTE 3ER TRI'!$AE$130 )</f>
        <v>10</v>
      </c>
      <c r="T108" s="807"/>
      <c r="U108" s="931">
        <f t="shared" si="11"/>
        <v>10</v>
      </c>
      <c r="V108" s="811">
        <v>0</v>
      </c>
      <c r="W108" s="113"/>
      <c r="X108" s="113"/>
      <c r="Y108" s="113"/>
      <c r="Z108" s="113"/>
      <c r="AA108" s="113"/>
      <c r="AB108" s="113"/>
      <c r="AC108" s="113"/>
      <c r="AD108" s="113"/>
    </row>
    <row r="109" spans="1:30" ht="69.95" customHeight="1" x14ac:dyDescent="0.3">
      <c r="A109" s="1406" t="s">
        <v>44</v>
      </c>
      <c r="B109" s="1407"/>
      <c r="C109" s="1407"/>
      <c r="D109" s="1407"/>
      <c r="E109" s="540" t="str">
        <f>( 'ACTA REPORTE 1ER TRI'!$AD$187 )</f>
        <v>A+</v>
      </c>
      <c r="F109" s="836">
        <f>( 'ACTA REPORTE 1ER TRI'!$AE$187 )</f>
        <v>10</v>
      </c>
      <c r="G109" s="540" t="str">
        <f>( 'ACTA REPORTE 2DO TRI'!$AD$187 )</f>
        <v>A+</v>
      </c>
      <c r="H109" s="847">
        <f>( 'ACTA REPORTE 2DO TRI'!$AE$187 )</f>
        <v>10</v>
      </c>
      <c r="I109" s="540" t="str">
        <f>( 'ACTA REPORTE 3ER TRI'!$AD$187 )</f>
        <v>A+</v>
      </c>
      <c r="J109" s="847">
        <f>( 'ACTA REPORTE 3ER TRI'!$AE$187 )</f>
        <v>10</v>
      </c>
      <c r="K109" s="837">
        <f t="shared" si="9"/>
        <v>10</v>
      </c>
      <c r="L109" s="797" t="str">
        <f t="shared" si="10"/>
        <v>A+</v>
      </c>
      <c r="M109" s="66"/>
      <c r="N109" s="1454" t="s">
        <v>44</v>
      </c>
      <c r="O109" s="1455"/>
      <c r="P109" s="1456"/>
      <c r="Q109" s="922">
        <f>( 'ACTA REPORTE 1ER TRI'!$AE$187 )</f>
        <v>10</v>
      </c>
      <c r="R109" s="540">
        <f>( 'ACTA REPORTE 2DO TRI'!$AE$187 )</f>
        <v>10</v>
      </c>
      <c r="S109" s="540">
        <f>( 'ACTA REPORTE 3ER TRI'!$AE$187 )</f>
        <v>10</v>
      </c>
      <c r="T109" s="807"/>
      <c r="U109" s="931">
        <f t="shared" si="11"/>
        <v>10</v>
      </c>
      <c r="V109" s="811">
        <v>0</v>
      </c>
      <c r="W109" s="113"/>
      <c r="X109" s="113"/>
      <c r="Y109" s="113"/>
      <c r="Z109" s="113"/>
      <c r="AA109" s="113"/>
      <c r="AB109" s="113"/>
      <c r="AC109" s="113"/>
      <c r="AD109" s="113"/>
    </row>
    <row r="110" spans="1:30" ht="69.95" customHeight="1" x14ac:dyDescent="0.3">
      <c r="A110" s="1433" t="s">
        <v>47</v>
      </c>
      <c r="B110" s="1434"/>
      <c r="C110" s="1434"/>
      <c r="D110" s="1434"/>
      <c r="E110" s="540" t="str">
        <f>( 'ACTA REPORTE 1ER TRI'!$AD$301 )</f>
        <v>A+</v>
      </c>
      <c r="F110" s="836">
        <f>( 'ACTA REPORTE 1ER TRI'!$AE$301 )</f>
        <v>10</v>
      </c>
      <c r="G110" s="540" t="str">
        <f>( 'ACTA REPORTE 2DO TRI'!$AD$301 )</f>
        <v>A+</v>
      </c>
      <c r="H110" s="847">
        <f>( 'ACTA REPORTE 2DO TRI'!$AE$301 )</f>
        <v>10</v>
      </c>
      <c r="I110" s="540" t="str">
        <f>( 'ACTA REPORTE 3ER TRI'!$AD$301 )</f>
        <v>A+</v>
      </c>
      <c r="J110" s="847">
        <f>( 'ACTA REPORTE 3ER TRI'!$AE$300 )</f>
        <v>10</v>
      </c>
      <c r="K110" s="837">
        <f t="shared" si="9"/>
        <v>10</v>
      </c>
      <c r="L110" s="797" t="str">
        <f t="shared" si="10"/>
        <v>A+</v>
      </c>
      <c r="M110" s="66"/>
      <c r="N110" s="1482" t="s">
        <v>47</v>
      </c>
      <c r="O110" s="1483"/>
      <c r="P110" s="1484"/>
      <c r="Q110" s="922">
        <f>( 'ACTA REPORTE 1ER TRI'!$AE$301 )</f>
        <v>10</v>
      </c>
      <c r="R110" s="540">
        <f>( 'ACTA REPORTE 2DO TRI'!$AE$301 )</f>
        <v>10</v>
      </c>
      <c r="S110" s="540">
        <f>( 'ACTA REPORTE 3ER TRI'!$AE$300 )</f>
        <v>10</v>
      </c>
      <c r="T110" s="807"/>
      <c r="U110" s="931">
        <f t="shared" si="11"/>
        <v>10</v>
      </c>
      <c r="V110" s="811">
        <v>0</v>
      </c>
      <c r="W110" s="113"/>
      <c r="X110" s="113"/>
      <c r="Y110" s="113"/>
      <c r="Z110" s="113"/>
      <c r="AA110" s="113"/>
      <c r="AB110" s="113"/>
      <c r="AC110" s="113"/>
      <c r="AD110" s="113"/>
    </row>
    <row r="111" spans="1:30" ht="69.95" customHeight="1" x14ac:dyDescent="0.3">
      <c r="A111" s="1433" t="s">
        <v>50</v>
      </c>
      <c r="B111" s="1434"/>
      <c r="C111" s="1434"/>
      <c r="D111" s="1434"/>
      <c r="E111" s="540" t="str">
        <f>( 'ACTA REPORTE 1ER TRI'!$AD$358 )</f>
        <v>A+</v>
      </c>
      <c r="F111" s="836">
        <f>( 'ACTA REPORTE 1ER TRI'!$AE$358 )</f>
        <v>10</v>
      </c>
      <c r="G111" s="540" t="str">
        <f>( 'ACTA REPORTE 2DO TRI'!$AD$358 )</f>
        <v>A+</v>
      </c>
      <c r="H111" s="847">
        <f>( 'ACTA REPORTE 2DO TRI'!$AE$358 )</f>
        <v>10</v>
      </c>
      <c r="I111" s="540" t="str">
        <f>( 'ACTA REPORTE 3ER TRI'!$AD$358 )</f>
        <v>A+</v>
      </c>
      <c r="J111" s="847">
        <f>( 'ACTA REPORTE 3ER TRI'!$AE$358 )</f>
        <v>10</v>
      </c>
      <c r="K111" s="837">
        <f t="shared" si="9"/>
        <v>10</v>
      </c>
      <c r="L111" s="797" t="str">
        <f t="shared" si="10"/>
        <v>A+</v>
      </c>
      <c r="M111" s="66"/>
      <c r="N111" s="1482" t="s">
        <v>50</v>
      </c>
      <c r="O111" s="1483"/>
      <c r="P111" s="1484"/>
      <c r="Q111" s="922">
        <f>( 'ACTA REPORTE 1ER TRI'!$AE$358 )</f>
        <v>10</v>
      </c>
      <c r="R111" s="540">
        <f>( 'ACTA REPORTE 2DO TRI'!$AE$358 )</f>
        <v>10</v>
      </c>
      <c r="S111" s="540">
        <f>( 'ACTA REPORTE 3ER TRI'!$AE$358 )</f>
        <v>10</v>
      </c>
      <c r="T111" s="807"/>
      <c r="U111" s="931">
        <f t="shared" si="11"/>
        <v>10</v>
      </c>
      <c r="V111" s="811">
        <v>0</v>
      </c>
      <c r="W111" s="113"/>
      <c r="X111" s="113"/>
      <c r="Y111" s="113"/>
      <c r="Z111" s="113"/>
      <c r="AA111" s="113"/>
      <c r="AB111" s="113"/>
      <c r="AC111" s="113"/>
      <c r="AD111" s="113"/>
    </row>
    <row r="112" spans="1:30" ht="69.95" customHeight="1" thickBot="1" x14ac:dyDescent="0.35">
      <c r="A112" s="1410" t="s">
        <v>52</v>
      </c>
      <c r="B112" s="1411"/>
      <c r="C112" s="1411"/>
      <c r="D112" s="1411"/>
      <c r="E112" s="610" t="str">
        <f>( 'ACTA REPORTE 1ER TRI'!$AD$415 )</f>
        <v>A+</v>
      </c>
      <c r="F112" s="836">
        <f>( 'ACTA REPORTE 1ER TRI'!$AE$415 )</f>
        <v>10</v>
      </c>
      <c r="G112" s="610" t="str">
        <f>( 'ACTA REPORTE 2DO TRI'!$AD$415 )</f>
        <v>A+</v>
      </c>
      <c r="H112" s="848">
        <f>( 'ACTA REPORTE 2DO TRI'!$AE$415 )</f>
        <v>10</v>
      </c>
      <c r="I112" s="610" t="str">
        <f>( 'ACTA REPORTE 3ER TRI'!$AD$415 )</f>
        <v>A+</v>
      </c>
      <c r="J112" s="847">
        <f>( 'ACTA REPORTE 3ER TRI'!$AE$415 )</f>
        <v>10</v>
      </c>
      <c r="K112" s="837">
        <f t="shared" si="9"/>
        <v>10</v>
      </c>
      <c r="L112" s="798" t="str">
        <f>INDEX($AF$4:$AF$13, MATCH(F113, $AE$4:$AE$13, 1))</f>
        <v>B+</v>
      </c>
      <c r="M112" s="66"/>
      <c r="N112" s="1390" t="s">
        <v>52</v>
      </c>
      <c r="O112" s="1391"/>
      <c r="P112" s="1485"/>
      <c r="Q112" s="922">
        <f>( 'ACTA REPORTE 1ER TRI'!$AE$415 )</f>
        <v>10</v>
      </c>
      <c r="R112" s="610">
        <f>( 'ACTA REPORTE 2DO TRI'!$AE$415 )</f>
        <v>10</v>
      </c>
      <c r="S112" s="540">
        <f>( 'ACTA REPORTE 3ER TRI'!$AE$415 )</f>
        <v>10</v>
      </c>
      <c r="T112" s="897"/>
      <c r="U112" s="932">
        <f t="shared" si="11"/>
        <v>10</v>
      </c>
      <c r="V112" s="812">
        <v>0</v>
      </c>
      <c r="W112" s="113"/>
      <c r="X112" s="113"/>
      <c r="Y112" s="113"/>
      <c r="Z112" s="113"/>
      <c r="AA112" s="113"/>
      <c r="AB112" s="113"/>
      <c r="AC112" s="113"/>
      <c r="AD112" s="113"/>
    </row>
    <row r="113" spans="1:30" ht="69.95" customHeight="1" thickBot="1" x14ac:dyDescent="0.75">
      <c r="A113" s="1461" t="s">
        <v>237</v>
      </c>
      <c r="B113" s="1462"/>
      <c r="C113" s="1462"/>
      <c r="D113" s="1462"/>
      <c r="E113" s="805" t="str">
        <f>INDEX($AF$4:$AF$13, MATCH(F113, $AE$4:$AE$13, 1))</f>
        <v>B+</v>
      </c>
      <c r="F113" s="837">
        <f>SUM(F106:F112 ) / 7</f>
        <v>8.0952380952380967</v>
      </c>
      <c r="G113" s="805" t="str">
        <f>INDEX($AF$4:$AF$13, MATCH(H113, $AE$4:$AE$13, 1))</f>
        <v>A+</v>
      </c>
      <c r="H113" s="837">
        <f>SUM(H106:H112 ) / 7</f>
        <v>10</v>
      </c>
      <c r="I113" s="819" t="str">
        <f>INDEX($AF$4:$AF$13, MATCH(J113, $AE$4:$AE$13, 1))</f>
        <v>A+</v>
      </c>
      <c r="J113" s="862">
        <f>SUM(J106:J112 ) / 7</f>
        <v>10</v>
      </c>
      <c r="K113" s="862">
        <f t="shared" si="9"/>
        <v>9.3650793650793656</v>
      </c>
      <c r="L113" s="1481" t="str">
        <f>INDEX($AF$4:$AF$13, MATCH(K113, $AE$4:$AE$13, 1))</f>
        <v>A-</v>
      </c>
      <c r="M113" s="66"/>
      <c r="N113" s="1437" t="s">
        <v>237</v>
      </c>
      <c r="O113" s="1438"/>
      <c r="P113" s="1438"/>
      <c r="Q113" s="813">
        <f>SUM(Q106:Q112 ) / 7</f>
        <v>8.0952380952380967</v>
      </c>
      <c r="R113" s="813">
        <f>SUM(R106:R112 ) / 7</f>
        <v>10</v>
      </c>
      <c r="S113" s="813">
        <f>SUM(S106:S112 ) / 7</f>
        <v>10</v>
      </c>
      <c r="T113" s="873"/>
      <c r="U113" s="1601">
        <f>SUM(Q113,R113,S113)/3</f>
        <v>9.3650793650793656</v>
      </c>
      <c r="W113" s="36"/>
      <c r="X113" s="36"/>
      <c r="Y113" s="36"/>
      <c r="Z113" s="36"/>
      <c r="AA113" s="36"/>
      <c r="AB113" s="36"/>
      <c r="AC113" s="36"/>
      <c r="AD113" s="36"/>
    </row>
    <row r="114" spans="1:30" ht="69.95" customHeight="1" thickBot="1" x14ac:dyDescent="0.75">
      <c r="A114" s="1421" t="s">
        <v>251</v>
      </c>
      <c r="B114" s="1422"/>
      <c r="C114" s="1422"/>
      <c r="D114" s="1422"/>
      <c r="E114" s="1463"/>
      <c r="F114" s="1463"/>
      <c r="G114" s="1464"/>
      <c r="H114" s="1464"/>
      <c r="I114" s="1465"/>
      <c r="J114" s="856"/>
      <c r="K114" s="865"/>
      <c r="L114" s="1436"/>
      <c r="M114" s="66"/>
      <c r="N114" s="1398" t="s">
        <v>251</v>
      </c>
      <c r="O114" s="1399"/>
      <c r="P114" s="1399"/>
      <c r="Q114" s="1399"/>
      <c r="R114" s="1399"/>
      <c r="S114" s="1399"/>
      <c r="T114" s="1600"/>
      <c r="U114" s="1602"/>
      <c r="W114" s="36"/>
      <c r="X114" s="36"/>
      <c r="Y114" s="36"/>
      <c r="Z114" s="36"/>
      <c r="AA114" s="36"/>
      <c r="AB114" s="36"/>
      <c r="AC114" s="36"/>
      <c r="AD114" s="36"/>
    </row>
    <row r="115" spans="1:30" ht="69.95" customHeight="1" thickBot="1" x14ac:dyDescent="0.65">
      <c r="A115" s="1408" t="s">
        <v>39</v>
      </c>
      <c r="B115" s="1409"/>
      <c r="C115" s="1409"/>
      <c r="D115" s="1409"/>
      <c r="E115" s="539" t="str">
        <f>( 'ACTA REPORTE 1ER TRI'!$AD$244 )</f>
        <v>A+</v>
      </c>
      <c r="F115" s="836">
        <f>( 'ACTA REPORTE 1ER TRI'!$AE$243 )</f>
        <v>10</v>
      </c>
      <c r="G115" s="539" t="str">
        <f>( 'ACTA REPORTE 2DO TRI'!$AD$244 )</f>
        <v>A+</v>
      </c>
      <c r="H115" s="848">
        <f>( 'ACTA REPORTE 2DO TRI'!$AE$244 )</f>
        <v>10</v>
      </c>
      <c r="I115" s="610" t="str">
        <f>( 'ACTA REPORTE 3ER TRI'!$AD$244 )</f>
        <v>A+</v>
      </c>
      <c r="J115" s="847">
        <f>( 'ACTA REPORTE 3ER TRI'!$AE$244 )</f>
        <v>10</v>
      </c>
      <c r="K115" s="866">
        <f>SUM(F115,H115,J115 ) / 3</f>
        <v>10</v>
      </c>
      <c r="L115" s="675" t="str">
        <f>INDEX($AF$4:$AF$13, MATCH(K115, $AE$4:$AE$13, 1))</f>
        <v>A+</v>
      </c>
      <c r="M115" s="66"/>
      <c r="N115" s="1388" t="s">
        <v>39</v>
      </c>
      <c r="O115" s="1389"/>
      <c r="P115" s="96"/>
      <c r="Q115" s="539" t="str">
        <f>( 'ACTA REPORTE 1ER TRI'!$AD$244 )</f>
        <v>A+</v>
      </c>
      <c r="R115" s="539" t="str">
        <f>( 'ACTA REPORTE 2DO TRI'!$AD$244 )</f>
        <v>A+</v>
      </c>
      <c r="S115" s="610" t="str">
        <f>( 'ACTA REPORTE 3ER TRI'!$AD$244 )</f>
        <v>A+</v>
      </c>
      <c r="T115" s="866">
        <f>SUM(F115,H115,J115 ) / 3</f>
        <v>10</v>
      </c>
      <c r="U115" s="675" t="str">
        <f>INDEX($AF$4:$AF$13, MATCH(T115, $AE$4:$AE$13, 1))</f>
        <v>A+</v>
      </c>
      <c r="V115" s="923"/>
      <c r="W115" s="36"/>
      <c r="X115" s="36"/>
      <c r="Y115" s="36"/>
      <c r="Z115" s="36"/>
      <c r="AA115" s="36"/>
      <c r="AB115" s="36"/>
      <c r="AC115" s="36"/>
      <c r="AD115" s="36"/>
    </row>
    <row r="116" spans="1:30" ht="69.95" customHeight="1" thickBot="1" x14ac:dyDescent="0.65">
      <c r="A116" s="1410" t="s">
        <v>55</v>
      </c>
      <c r="B116" s="1411"/>
      <c r="C116" s="1411"/>
      <c r="D116" s="1411"/>
      <c r="E116" s="539" t="str">
        <f>( 'ACTA REPORTE 1ER TRI'!$AD$472 )</f>
        <v>A+</v>
      </c>
      <c r="F116" s="836">
        <f>( 'ACTA REPORTE 1ER TRI'!$AE$472 )</f>
        <v>10</v>
      </c>
      <c r="G116" s="539" t="str">
        <f>( 'ACTA REPORTE 2DO TRI'!$AD$472 )</f>
        <v>A+</v>
      </c>
      <c r="H116" s="848">
        <f>( 'ACTA REPORTE 2DO TRI'!$AE$472 )</f>
        <v>10</v>
      </c>
      <c r="I116" s="610" t="str">
        <f>( 'ACTA REPORTE 3ER TRI'!$AD$471 )</f>
        <v>A+</v>
      </c>
      <c r="J116" s="847">
        <f>( 'ACTA REPORTE 3ER TRI'!$AE$471 )</f>
        <v>10</v>
      </c>
      <c r="K116" s="866">
        <f>SUM(F116,H116,J116 ) / 3</f>
        <v>10</v>
      </c>
      <c r="L116" s="798" t="str">
        <f>INDEX($AF$4:$AF$13, MATCH(K116, $AE$4:$AE$13, 1))</f>
        <v>A+</v>
      </c>
      <c r="M116" s="66"/>
      <c r="N116" s="1390" t="s">
        <v>55</v>
      </c>
      <c r="O116" s="1391"/>
      <c r="P116" s="657"/>
      <c r="Q116" s="539" t="str">
        <f>( 'ACTA REPORTE 1ER TRI'!$AD$472 )</f>
        <v>A+</v>
      </c>
      <c r="R116" s="539" t="str">
        <f>( 'ACTA REPORTE 2DO TRI'!$AD$472 )</f>
        <v>A+</v>
      </c>
      <c r="S116" s="610" t="str">
        <f>( 'ACTA REPORTE 3ER TRI'!$AD$471 )</f>
        <v>A+</v>
      </c>
      <c r="T116" s="866">
        <f>SUM(F116,H116,J116 ) / 3</f>
        <v>10</v>
      </c>
      <c r="U116" s="798" t="str">
        <f>INDEX($AF$4:$AF$13, MATCH(T116, $AE$4:$AE$13, 1))</f>
        <v>A+</v>
      </c>
      <c r="V116" s="923"/>
      <c r="W116" s="36"/>
      <c r="X116" s="36"/>
      <c r="Y116" s="36"/>
      <c r="Z116" s="36"/>
      <c r="AA116" s="36"/>
      <c r="AB116" s="36"/>
      <c r="AC116" s="36"/>
      <c r="AD116" s="36"/>
    </row>
    <row r="117" spans="1:30" ht="69.95" customHeight="1" thickBot="1" x14ac:dyDescent="0.65">
      <c r="M117" s="66"/>
      <c r="N117" s="907"/>
      <c r="O117" s="36"/>
      <c r="P117" s="36"/>
      <c r="Q117" s="923"/>
      <c r="R117" s="923"/>
      <c r="S117" s="923"/>
      <c r="T117" s="874"/>
      <c r="U117" s="923"/>
      <c r="V117" s="923"/>
      <c r="W117" s="36"/>
      <c r="X117" s="36"/>
      <c r="Y117" s="36"/>
      <c r="Z117" s="36"/>
      <c r="AA117" s="36"/>
      <c r="AB117" s="36"/>
      <c r="AC117" s="36"/>
      <c r="AD117" s="36"/>
    </row>
    <row r="118" spans="1:30" ht="88.5" customHeight="1" thickBot="1" x14ac:dyDescent="0.4">
      <c r="A118" s="271"/>
      <c r="B118" s="913" t="s">
        <v>292</v>
      </c>
      <c r="C118" s="272"/>
      <c r="D118" s="1412" t="s">
        <v>287</v>
      </c>
      <c r="E118" s="911" t="s">
        <v>252</v>
      </c>
      <c r="F118" s="839"/>
      <c r="G118" s="913" t="s">
        <v>253</v>
      </c>
      <c r="H118" s="849"/>
      <c r="I118" s="912" t="s">
        <v>254</v>
      </c>
      <c r="M118" s="66"/>
      <c r="N118" s="908"/>
      <c r="O118" s="910" t="s">
        <v>291</v>
      </c>
      <c r="P118" s="39"/>
      <c r="Q118" s="1392" t="s">
        <v>287</v>
      </c>
      <c r="R118" s="1393"/>
      <c r="S118" s="955" t="s">
        <v>252</v>
      </c>
      <c r="T118" s="878"/>
      <c r="U118" s="956" t="s">
        <v>253</v>
      </c>
      <c r="V118" s="957" t="s">
        <v>254</v>
      </c>
      <c r="X118" s="673"/>
      <c r="Y118" s="673"/>
      <c r="Z118" s="673"/>
      <c r="AA118" s="673"/>
      <c r="AB118" s="673"/>
      <c r="AC118" s="673"/>
      <c r="AD118" s="673"/>
    </row>
    <row r="119" spans="1:30" ht="69.95" customHeight="1" thickBot="1" x14ac:dyDescent="0.4">
      <c r="A119" s="273" t="s">
        <v>226</v>
      </c>
      <c r="B119" s="611">
        <f>( 'ACTA REPORTE 3ER TRI'!$AP$16 )</f>
        <v>0</v>
      </c>
      <c r="C119" s="274"/>
      <c r="D119" s="1413"/>
      <c r="E119" s="610" t="str">
        <f>( 'ACTA REPORTE 1ER TRI'!$AI$16 )</f>
        <v>N</v>
      </c>
      <c r="F119" s="840"/>
      <c r="G119" s="610" t="str">
        <f>( 'ACTA REPORTE 2DO TRI'!$AI$16 )</f>
        <v>N</v>
      </c>
      <c r="H119" s="840"/>
      <c r="I119" s="611" t="str">
        <f>( 'ACTA REPORTE 3ER TRI'!$AI$16 )</f>
        <v>N</v>
      </c>
      <c r="M119" s="66"/>
      <c r="N119" s="901" t="s">
        <v>226</v>
      </c>
      <c r="O119" s="611">
        <f>( 'ACTA REPORTE 3ER TRI'!$AP$16 )</f>
        <v>0</v>
      </c>
      <c r="P119" s="38"/>
      <c r="Q119" s="1394"/>
      <c r="R119" s="1395"/>
      <c r="S119" s="833" t="str">
        <f>( 'ACTA REPORTE 1ER TRI'!$AI$16 )</f>
        <v>N</v>
      </c>
      <c r="T119" s="815"/>
      <c r="U119" s="610" t="str">
        <f>( 'ACTA REPORTE 2DO TRI'!$AI$16 )</f>
        <v>N</v>
      </c>
      <c r="V119" s="611" t="str">
        <f>( 'ACTA REPORTE 3ER TRI'!$AI$16 )</f>
        <v>N</v>
      </c>
      <c r="X119" s="671"/>
      <c r="Y119" s="671"/>
      <c r="Z119" s="671"/>
      <c r="AA119" s="671"/>
      <c r="AB119" s="671"/>
      <c r="AC119" s="671"/>
      <c r="AD119" s="671"/>
    </row>
    <row r="120" spans="1:30" ht="69.95" customHeight="1" x14ac:dyDescent="0.35">
      <c r="A120" s="275" t="s">
        <v>227</v>
      </c>
      <c r="B120" s="610">
        <f>( 'ACTA REPORTE 3ER TRI'!$AQ$16 )</f>
        <v>0</v>
      </c>
      <c r="C120" s="274"/>
      <c r="D120" s="1413"/>
      <c r="E120" s="1415" t="str">
        <f>INDEX(AG$1:AG$3, MATCH(E119, AF$1:AF$3, 1))</f>
        <v>DEMUESTRA HABILIDADES PARA LLEGAR A ACUERDOS Y ASUMIR  COMPROMISOS.</v>
      </c>
      <c r="F120" s="939"/>
      <c r="G120" s="1415" t="str">
        <f>INDEX(AG$1:AG$3, MATCH(G119, AF$1:AF$3, 1))</f>
        <v>DEMUESTRA HABILIDADES PARA LLEGAR A ACUERDOS Y ASUMIR  COMPROMISOS.</v>
      </c>
      <c r="H120" s="939"/>
      <c r="I120" s="1415" t="str">
        <f>INDEX(AG$1:AG$3, MATCH(I119, AF$1:AF$3, 1))</f>
        <v>DEMUESTRA HABILIDADES PARA LLEGAR A ACUERDOS Y ASUMIR  COMPROMISOS.</v>
      </c>
      <c r="M120" s="66"/>
      <c r="N120" s="902" t="s">
        <v>227</v>
      </c>
      <c r="O120" s="610">
        <f>( 'ACTA REPORTE 3ER TRI'!$AQ$16 )</f>
        <v>0</v>
      </c>
      <c r="P120" s="38"/>
      <c r="Q120" s="1394"/>
      <c r="R120" s="1395"/>
      <c r="S120" s="1430" t="str">
        <f>INDEX(AG$1:AG$3, MATCH(S119, AF$1:AF$3, 1))</f>
        <v>DEMUESTRA HABILIDADES PARA LLEGAR A ACUERDOS Y ASUMIR  COMPROMISOS.</v>
      </c>
      <c r="T120" s="942"/>
      <c r="U120" s="1400" t="str">
        <f>INDEX(AG$1:AG$3, MATCH(U119, AF$1:AF$3, 1))</f>
        <v>DEMUESTRA HABILIDADES PARA LLEGAR A ACUERDOS Y ASUMIR  COMPROMISOS.</v>
      </c>
      <c r="V120" s="1400" t="str">
        <f>INDEX(AG$1:AG$3, MATCH(V119, AF$1:AF$3, 1))</f>
        <v>DEMUESTRA HABILIDADES PARA LLEGAR A ACUERDOS Y ASUMIR  COMPROMISOS.</v>
      </c>
      <c r="X120" s="672"/>
      <c r="Y120" s="672"/>
      <c r="Z120" s="672"/>
      <c r="AA120" s="672"/>
      <c r="AB120" s="672"/>
      <c r="AC120" s="672"/>
      <c r="AD120" s="672"/>
    </row>
    <row r="121" spans="1:30" ht="69.95" customHeight="1" x14ac:dyDescent="0.35">
      <c r="A121" s="275" t="s">
        <v>229</v>
      </c>
      <c r="B121" s="610">
        <f>( 'ACTA REPORTE 3ER TRI'!$AR$16)</f>
        <v>0</v>
      </c>
      <c r="C121" s="274"/>
      <c r="D121" s="1413"/>
      <c r="E121" s="1416"/>
      <c r="F121" s="940"/>
      <c r="G121" s="1416"/>
      <c r="H121" s="940"/>
      <c r="I121" s="1416"/>
      <c r="M121" s="66"/>
      <c r="N121" s="902" t="s">
        <v>229</v>
      </c>
      <c r="O121" s="610">
        <f>( 'ACTA REPORTE 3ER TRI'!$AR$16)</f>
        <v>0</v>
      </c>
      <c r="P121" s="38"/>
      <c r="Q121" s="1394"/>
      <c r="R121" s="1395"/>
      <c r="S121" s="1431"/>
      <c r="T121" s="942"/>
      <c r="U121" s="1401"/>
      <c r="V121" s="1401"/>
      <c r="X121" s="672"/>
      <c r="Y121" s="672"/>
      <c r="Z121" s="672"/>
      <c r="AA121" s="672"/>
      <c r="AB121" s="672"/>
      <c r="AC121" s="672"/>
      <c r="AD121" s="672"/>
    </row>
    <row r="122" spans="1:30" ht="69.95" customHeight="1" thickBot="1" x14ac:dyDescent="0.4">
      <c r="A122" s="276" t="s">
        <v>232</v>
      </c>
      <c r="B122" s="541">
        <f>( 'ACTA REPORTE 3ER TRI'!$AS$16 )</f>
        <v>67</v>
      </c>
      <c r="C122" s="274"/>
      <c r="D122" s="1414"/>
      <c r="E122" s="1417"/>
      <c r="F122" s="941"/>
      <c r="G122" s="1417"/>
      <c r="H122" s="941"/>
      <c r="I122" s="1417"/>
      <c r="M122" s="66"/>
      <c r="N122" s="903" t="s">
        <v>232</v>
      </c>
      <c r="O122" s="541">
        <f>( 'ACTA REPORTE 3ER TRI'!$AS$16 )</f>
        <v>67</v>
      </c>
      <c r="P122" s="38"/>
      <c r="Q122" s="1396"/>
      <c r="R122" s="1397"/>
      <c r="S122" s="1432"/>
      <c r="T122" s="943"/>
      <c r="U122" s="1402"/>
      <c r="V122" s="1402"/>
      <c r="X122" s="672"/>
      <c r="Y122" s="672"/>
      <c r="Z122" s="672"/>
      <c r="AA122" s="672"/>
      <c r="AB122" s="672"/>
      <c r="AC122" s="672"/>
      <c r="AD122" s="672"/>
    </row>
    <row r="123" spans="1:30" ht="200.1" customHeight="1" x14ac:dyDescent="0.6">
      <c r="M123" s="66"/>
      <c r="N123" s="907"/>
      <c r="O123" s="36"/>
      <c r="P123" s="36"/>
      <c r="Q123" s="923"/>
      <c r="R123" s="923"/>
      <c r="S123" s="923"/>
      <c r="T123" s="874"/>
      <c r="U123" s="923"/>
      <c r="V123" s="923"/>
      <c r="W123" s="36"/>
      <c r="X123" s="36"/>
      <c r="Y123" s="36"/>
      <c r="Z123" s="36"/>
      <c r="AA123" s="36"/>
      <c r="AB123" s="36"/>
      <c r="AC123" s="36"/>
      <c r="AD123" s="36"/>
    </row>
    <row r="124" spans="1:30" ht="69.95" customHeight="1" x14ac:dyDescent="0.7">
      <c r="B124" s="1424" t="s">
        <v>235</v>
      </c>
      <c r="C124" s="1424"/>
      <c r="D124" s="1424"/>
      <c r="G124" s="1424" t="s">
        <v>255</v>
      </c>
      <c r="H124" s="1424"/>
      <c r="I124" s="1424"/>
      <c r="J124" s="861"/>
      <c r="K124" s="861"/>
      <c r="L124" s="296"/>
      <c r="M124" s="66"/>
      <c r="O124" s="1425" t="s">
        <v>235</v>
      </c>
      <c r="P124" s="1425"/>
      <c r="Q124" s="1425"/>
      <c r="S124" s="1425" t="s">
        <v>255</v>
      </c>
      <c r="T124" s="1425"/>
      <c r="U124" s="1425"/>
      <c r="V124" s="935"/>
      <c r="W124" s="75"/>
      <c r="X124" s="75"/>
      <c r="Y124" s="75"/>
      <c r="Z124" s="75"/>
      <c r="AA124" s="75"/>
      <c r="AB124" s="75"/>
      <c r="AC124" s="75"/>
      <c r="AD124" s="75"/>
    </row>
    <row r="125" spans="1:30" ht="69.95" customHeight="1" x14ac:dyDescent="0.45">
      <c r="A125" s="1426" t="s">
        <v>0</v>
      </c>
      <c r="B125" s="1426"/>
      <c r="C125" s="1426"/>
      <c r="D125" s="1426"/>
      <c r="E125" s="1426"/>
      <c r="F125" s="1426"/>
      <c r="G125" s="1426"/>
      <c r="H125" s="1426"/>
      <c r="I125" s="1426"/>
      <c r="J125" s="1426"/>
      <c r="K125" s="1426"/>
      <c r="L125" s="1426"/>
      <c r="M125" s="68"/>
      <c r="N125" s="1386" t="s">
        <v>0</v>
      </c>
      <c r="O125" s="1386"/>
      <c r="P125" s="1386"/>
      <c r="Q125" s="1386"/>
      <c r="R125" s="1386"/>
      <c r="S125" s="1386"/>
      <c r="T125" s="1386"/>
      <c r="U125" s="1386"/>
      <c r="V125" s="1386"/>
      <c r="W125" s="960"/>
      <c r="X125" s="652"/>
      <c r="Y125" s="652"/>
      <c r="Z125" s="652"/>
      <c r="AA125" s="652"/>
      <c r="AB125" s="652"/>
      <c r="AC125" s="652"/>
      <c r="AD125" s="652"/>
    </row>
    <row r="126" spans="1:30" ht="69.95" customHeight="1" x14ac:dyDescent="0.45">
      <c r="A126" s="1426" t="s">
        <v>9</v>
      </c>
      <c r="B126" s="1426"/>
      <c r="C126" s="1426"/>
      <c r="D126" s="1426"/>
      <c r="E126" s="1426"/>
      <c r="F126" s="1426"/>
      <c r="G126" s="1426"/>
      <c r="H126" s="1426"/>
      <c r="I126" s="1426"/>
      <c r="J126" s="1426"/>
      <c r="K126" s="1426"/>
      <c r="L126" s="1426"/>
      <c r="M126" s="68"/>
      <c r="N126" s="1386" t="s">
        <v>9</v>
      </c>
      <c r="O126" s="1386"/>
      <c r="P126" s="1386"/>
      <c r="Q126" s="1386"/>
      <c r="R126" s="1386"/>
      <c r="S126" s="1386"/>
      <c r="T126" s="1386"/>
      <c r="U126" s="1386"/>
      <c r="V126" s="1386"/>
      <c r="W126" s="960"/>
      <c r="X126" s="652"/>
      <c r="Y126" s="652"/>
      <c r="Z126" s="652"/>
      <c r="AA126" s="652"/>
      <c r="AB126" s="652"/>
      <c r="AC126" s="652"/>
      <c r="AD126" s="652"/>
    </row>
    <row r="127" spans="1:30" ht="69.95" customHeight="1" x14ac:dyDescent="0.45">
      <c r="A127" s="1426" t="s">
        <v>242</v>
      </c>
      <c r="B127" s="1426"/>
      <c r="C127" s="1426"/>
      <c r="D127" s="1426"/>
      <c r="E127" s="1426"/>
      <c r="F127" s="1426"/>
      <c r="G127" s="1426"/>
      <c r="H127" s="1426"/>
      <c r="I127" s="1426"/>
      <c r="J127" s="1426"/>
      <c r="K127" s="1426"/>
      <c r="L127" s="1426"/>
      <c r="M127" s="68"/>
      <c r="N127" s="1386" t="s">
        <v>242</v>
      </c>
      <c r="O127" s="1386"/>
      <c r="P127" s="1386"/>
      <c r="Q127" s="1386"/>
      <c r="R127" s="1386"/>
      <c r="S127" s="1386"/>
      <c r="T127" s="1386"/>
      <c r="U127" s="1386"/>
      <c r="V127" s="1386"/>
      <c r="W127" s="960"/>
      <c r="X127" s="652"/>
      <c r="Y127" s="652"/>
      <c r="Z127" s="652"/>
      <c r="AA127" s="652"/>
      <c r="AB127" s="652"/>
      <c r="AC127" s="652"/>
      <c r="AD127" s="652"/>
    </row>
    <row r="128" spans="1:30" ht="69.95" customHeight="1" x14ac:dyDescent="0.45">
      <c r="A128" s="1489" t="s">
        <v>220</v>
      </c>
      <c r="B128" s="1489"/>
      <c r="C128" s="1489"/>
      <c r="D128" s="1489"/>
      <c r="E128" s="1489"/>
      <c r="F128" s="1489"/>
      <c r="G128" s="1489"/>
      <c r="H128" s="1489"/>
      <c r="I128" s="1489"/>
      <c r="J128" s="1489"/>
      <c r="K128" s="1489"/>
      <c r="L128" s="1489"/>
      <c r="M128" s="68"/>
      <c r="N128" s="1387" t="s">
        <v>220</v>
      </c>
      <c r="O128" s="1387"/>
      <c r="P128" s="1387"/>
      <c r="Q128" s="1387"/>
      <c r="R128" s="1387"/>
      <c r="S128" s="1387"/>
      <c r="T128" s="1387"/>
      <c r="U128" s="1387"/>
      <c r="V128" s="1387"/>
      <c r="W128" s="961"/>
      <c r="X128" s="653"/>
      <c r="Y128" s="653"/>
      <c r="Z128" s="653"/>
      <c r="AA128" s="653"/>
      <c r="AB128" s="653"/>
      <c r="AC128" s="653"/>
      <c r="AD128" s="653"/>
    </row>
    <row r="129" spans="1:30" ht="60" customHeight="1" x14ac:dyDescent="0.6">
      <c r="A129" s="946" t="s">
        <v>221</v>
      </c>
      <c r="B129" s="1418">
        <f>DATOS!F12</f>
        <v>0</v>
      </c>
      <c r="C129" s="1418"/>
      <c r="D129" s="1418"/>
      <c r="E129" s="1418"/>
      <c r="F129" s="1418"/>
      <c r="G129" s="1418"/>
      <c r="H129" s="947"/>
      <c r="I129" s="799"/>
      <c r="J129" s="800"/>
      <c r="K129" s="800"/>
      <c r="L129" s="948"/>
      <c r="M129" s="949"/>
      <c r="N129" s="904" t="s">
        <v>221</v>
      </c>
      <c r="O129" s="1460">
        <f>DATOS!F12</f>
        <v>0</v>
      </c>
      <c r="P129" s="1460"/>
      <c r="Q129" s="1460"/>
      <c r="R129" s="1460"/>
      <c r="S129" s="1460"/>
      <c r="T129" s="1460"/>
      <c r="U129" s="1460"/>
      <c r="V129" s="923"/>
      <c r="W129" s="36"/>
      <c r="X129" s="36"/>
      <c r="Y129" s="36"/>
      <c r="Z129" s="36"/>
      <c r="AA129" s="36"/>
      <c r="AB129" s="36"/>
      <c r="AC129" s="36"/>
      <c r="AD129" s="36"/>
    </row>
    <row r="130" spans="1:30" ht="60" customHeight="1" x14ac:dyDescent="0.6">
      <c r="A130" s="946" t="s">
        <v>222</v>
      </c>
      <c r="B130" s="1418" t="str">
        <f>DATOS!B20</f>
        <v xml:space="preserve"> TRELLES ORDÓÑEZ CAROL ALEXANDRA</v>
      </c>
      <c r="C130" s="1418"/>
      <c r="D130" s="1418"/>
      <c r="E130" s="1418"/>
      <c r="F130" s="1418"/>
      <c r="G130" s="1418"/>
      <c r="H130" s="947"/>
      <c r="I130" s="799"/>
      <c r="J130" s="950"/>
      <c r="K130" s="950"/>
      <c r="L130" s="951"/>
      <c r="M130" s="949"/>
      <c r="N130" s="904" t="s">
        <v>222</v>
      </c>
      <c r="O130" s="1460" t="str">
        <f>DATOS!B20</f>
        <v xml:space="preserve"> TRELLES ORDÓÑEZ CAROL ALEXANDRA</v>
      </c>
      <c r="P130" s="1460"/>
      <c r="Q130" s="1460"/>
      <c r="R130" s="1460"/>
      <c r="S130" s="1460"/>
      <c r="T130" s="1460"/>
      <c r="U130" s="1460"/>
      <c r="V130" s="923"/>
      <c r="W130" s="37"/>
      <c r="X130" s="37"/>
      <c r="Y130" s="37"/>
      <c r="Z130" s="37"/>
      <c r="AA130" s="37"/>
      <c r="AB130" s="37"/>
      <c r="AC130" s="37"/>
      <c r="AD130" s="37"/>
    </row>
    <row r="131" spans="1:30" ht="60" customHeight="1" x14ac:dyDescent="0.6">
      <c r="A131" s="952" t="s">
        <v>26</v>
      </c>
      <c r="B131" s="1457" t="str">
        <f>DATOS!C14</f>
        <v>SEGUNDO</v>
      </c>
      <c r="C131" s="1457"/>
      <c r="D131" s="1457"/>
      <c r="E131" s="799"/>
      <c r="F131" s="799"/>
      <c r="G131" s="936"/>
      <c r="H131" s="936"/>
      <c r="I131" s="799"/>
      <c r="J131" s="800"/>
      <c r="K131" s="800"/>
      <c r="L131" s="948"/>
      <c r="M131" s="949"/>
      <c r="N131" s="905" t="s">
        <v>26</v>
      </c>
      <c r="O131" s="1458" t="str">
        <f>DATOS!C14</f>
        <v>SEGUNDO</v>
      </c>
      <c r="P131" s="1458"/>
      <c r="Q131" s="1458"/>
      <c r="R131" s="923"/>
      <c r="S131" s="925"/>
      <c r="T131" s="925"/>
      <c r="U131" s="923"/>
      <c r="V131" s="923"/>
      <c r="W131" s="36"/>
      <c r="X131" s="36"/>
      <c r="Y131" s="36"/>
      <c r="Z131" s="36"/>
      <c r="AA131" s="36"/>
      <c r="AB131" s="36"/>
      <c r="AC131" s="36"/>
      <c r="AD131" s="36"/>
    </row>
    <row r="132" spans="1:30" ht="60" customHeight="1" x14ac:dyDescent="0.6">
      <c r="A132" s="946" t="s">
        <v>28</v>
      </c>
      <c r="B132" s="1459" t="str">
        <f>DATOS!C15</f>
        <v>"A"</v>
      </c>
      <c r="C132" s="1459"/>
      <c r="D132" s="1459"/>
      <c r="E132" s="799"/>
      <c r="F132" s="799"/>
      <c r="G132" s="799"/>
      <c r="H132" s="799"/>
      <c r="I132" s="799"/>
      <c r="J132" s="800"/>
      <c r="K132" s="800"/>
      <c r="L132" s="948"/>
      <c r="M132" s="949"/>
      <c r="N132" s="904" t="s">
        <v>28</v>
      </c>
      <c r="O132" s="1460" t="str">
        <f>DATOS!C15</f>
        <v>"A"</v>
      </c>
      <c r="P132" s="1460"/>
      <c r="Q132" s="1460"/>
      <c r="R132" s="923"/>
      <c r="S132" s="923"/>
      <c r="T132" s="923"/>
      <c r="U132" s="923"/>
      <c r="V132" s="923"/>
      <c r="W132" s="36"/>
      <c r="X132" s="36"/>
      <c r="Y132" s="36"/>
      <c r="Z132" s="36"/>
      <c r="AA132" s="36"/>
      <c r="AB132" s="36"/>
      <c r="AC132" s="36"/>
      <c r="AD132" s="36"/>
    </row>
    <row r="133" spans="1:30" ht="60" customHeight="1" x14ac:dyDescent="0.6">
      <c r="A133" s="952" t="s">
        <v>223</v>
      </c>
      <c r="B133" s="1418" t="s">
        <v>290</v>
      </c>
      <c r="C133" s="1418"/>
      <c r="D133" s="1418"/>
      <c r="E133" s="799"/>
      <c r="F133" s="799"/>
      <c r="G133" s="799"/>
      <c r="H133" s="799"/>
      <c r="I133" s="799"/>
      <c r="J133" s="800"/>
      <c r="K133" s="800"/>
      <c r="L133" s="948"/>
      <c r="M133" s="949"/>
      <c r="N133" s="905" t="s">
        <v>223</v>
      </c>
      <c r="O133" s="1460" t="s">
        <v>290</v>
      </c>
      <c r="P133" s="1460"/>
      <c r="Q133" s="1460"/>
      <c r="R133" s="923"/>
      <c r="S133" s="923"/>
      <c r="T133" s="923"/>
      <c r="U133" s="923"/>
      <c r="V133" s="923"/>
      <c r="W133" s="36"/>
      <c r="X133" s="36"/>
      <c r="Y133" s="36"/>
      <c r="Z133" s="36"/>
      <c r="AA133" s="36"/>
      <c r="AB133" s="36"/>
      <c r="AC133" s="36"/>
      <c r="AD133" s="36"/>
    </row>
    <row r="134" spans="1:30" ht="60" customHeight="1" thickBot="1" x14ac:dyDescent="0.65">
      <c r="A134" s="946" t="s">
        <v>160</v>
      </c>
      <c r="B134" s="1439"/>
      <c r="C134" s="1439"/>
      <c r="D134" s="1439"/>
      <c r="E134" s="799"/>
      <c r="F134" s="799"/>
      <c r="G134" s="799"/>
      <c r="H134" s="799"/>
      <c r="I134" s="799"/>
      <c r="J134" s="800"/>
      <c r="K134" s="800"/>
      <c r="L134" s="948"/>
      <c r="M134" s="949"/>
      <c r="N134" s="904" t="s">
        <v>160</v>
      </c>
      <c r="O134" s="1440"/>
      <c r="P134" s="1440"/>
      <c r="Q134" s="1440"/>
      <c r="R134" s="923"/>
      <c r="S134" s="923"/>
      <c r="T134" s="923"/>
      <c r="U134" s="923"/>
      <c r="V134" s="923"/>
      <c r="W134" s="36"/>
      <c r="X134" s="36"/>
      <c r="Y134" s="36"/>
      <c r="Z134" s="36"/>
      <c r="AA134" s="36"/>
      <c r="AB134" s="36"/>
      <c r="AC134" s="36"/>
      <c r="AD134" s="36"/>
    </row>
    <row r="135" spans="1:30" ht="69.95" customHeight="1" thickBot="1" x14ac:dyDescent="0.55000000000000004">
      <c r="A135" s="1441" t="s">
        <v>37</v>
      </c>
      <c r="B135" s="1442"/>
      <c r="C135" s="1442"/>
      <c r="D135" s="1443"/>
      <c r="E135" s="1468" t="s">
        <v>245</v>
      </c>
      <c r="F135" s="1469"/>
      <c r="G135" s="1469"/>
      <c r="H135" s="1469"/>
      <c r="I135" s="1469"/>
      <c r="J135" s="859"/>
      <c r="K135" s="859"/>
      <c r="L135" s="293" t="s">
        <v>248</v>
      </c>
      <c r="M135" s="70"/>
      <c r="N135" s="1474" t="s">
        <v>37</v>
      </c>
      <c r="O135" s="1475"/>
      <c r="P135" s="1475"/>
      <c r="Q135" s="1470" t="s">
        <v>245</v>
      </c>
      <c r="R135" s="1471"/>
      <c r="S135" s="1471"/>
      <c r="T135" s="880"/>
      <c r="U135" s="293" t="s">
        <v>248</v>
      </c>
      <c r="V135" s="1466" t="s">
        <v>247</v>
      </c>
      <c r="W135" s="1403"/>
      <c r="X135" s="654"/>
      <c r="Y135" s="654"/>
      <c r="Z135" s="654"/>
      <c r="AA135" s="654"/>
      <c r="AB135" s="654"/>
      <c r="AC135" s="654"/>
      <c r="AD135" s="654"/>
    </row>
    <row r="136" spans="1:30" ht="69.95" customHeight="1" thickBot="1" x14ac:dyDescent="0.55000000000000004">
      <c r="A136" s="1444"/>
      <c r="B136" s="1445"/>
      <c r="C136" s="1445"/>
      <c r="D136" s="1446"/>
      <c r="E136" s="267" t="s">
        <v>233</v>
      </c>
      <c r="F136" s="844"/>
      <c r="G136" s="268" t="s">
        <v>249</v>
      </c>
      <c r="H136" s="850"/>
      <c r="I136" s="269" t="s">
        <v>250</v>
      </c>
      <c r="J136" s="860"/>
      <c r="K136" s="860"/>
      <c r="L136" s="294" t="s">
        <v>246</v>
      </c>
      <c r="M136" s="70"/>
      <c r="N136" s="1476"/>
      <c r="O136" s="1477"/>
      <c r="P136" s="1477"/>
      <c r="Q136" s="92" t="s">
        <v>233</v>
      </c>
      <c r="R136" s="93" t="s">
        <v>249</v>
      </c>
      <c r="S136" s="94" t="s">
        <v>250</v>
      </c>
      <c r="T136" s="881"/>
      <c r="U136" s="796" t="s">
        <v>246</v>
      </c>
      <c r="V136" s="1488"/>
      <c r="W136" s="1403"/>
      <c r="X136" s="654"/>
      <c r="Y136" s="654"/>
      <c r="Z136" s="654"/>
      <c r="AA136" s="654"/>
      <c r="AB136" s="654"/>
      <c r="AC136" s="654"/>
      <c r="AD136" s="654"/>
    </row>
    <row r="137" spans="1:30" ht="69.95" customHeight="1" x14ac:dyDescent="0.3">
      <c r="A137" s="1404" t="s">
        <v>38</v>
      </c>
      <c r="B137" s="1405"/>
      <c r="C137" s="1405"/>
      <c r="D137" s="1405"/>
      <c r="E137" s="539" t="str">
        <f>( 'ACTA REPORTE 1ER TRI'!$AD$17 )</f>
        <v>D-</v>
      </c>
      <c r="F137" s="835">
        <f>( 'ACTA REPORTE 1ER TRI'!$AE$17 )</f>
        <v>3.3333333333333335</v>
      </c>
      <c r="G137" s="539" t="str">
        <f>( 'ACTA REPORTE 2DO TRI'!$AD$17 )</f>
        <v>A+</v>
      </c>
      <c r="H137" s="846">
        <f>( 'ACTA REPORTE 2DO TRI'!$AE$17 )</f>
        <v>10</v>
      </c>
      <c r="I137" s="539" t="str">
        <f>( 'ACTA REPORTE 3ER TRI'!$AD$17 )</f>
        <v>A+</v>
      </c>
      <c r="J137" s="846">
        <f>( 'ACTA REPORTE 3ER TRI'!$AE$17 )</f>
        <v>10</v>
      </c>
      <c r="K137" s="837">
        <f t="shared" ref="K137:K144" si="12">SUM(F137,H137,J137 ) / 3</f>
        <v>7.7777777777777786</v>
      </c>
      <c r="L137" s="675" t="str">
        <f>INDEX($AF$4:$AF$13, MATCH(K137, $AE$4:$AE$13, 1))</f>
        <v>B-</v>
      </c>
      <c r="M137" s="66"/>
      <c r="N137" s="1478" t="s">
        <v>38</v>
      </c>
      <c r="O137" s="1479"/>
      <c r="P137" s="1480"/>
      <c r="Q137" s="884">
        <f>( 'ACTA REPORTE 1ER TRI'!$AE$17 )</f>
        <v>3.3333333333333335</v>
      </c>
      <c r="R137" s="539">
        <f>( 'ACTA REPORTE 2DO TRI'!$AE$17 )</f>
        <v>10</v>
      </c>
      <c r="S137" s="539">
        <f>( 'ACTA REPORTE 3ER TRI'!$AE$17 )</f>
        <v>10</v>
      </c>
      <c r="T137" s="875"/>
      <c r="U137" s="930">
        <f>SUM(Q137,R137,S137)/3</f>
        <v>7.7777777777777786</v>
      </c>
      <c r="V137" s="809">
        <v>0</v>
      </c>
      <c r="W137" s="113"/>
      <c r="X137" s="113"/>
      <c r="Y137" s="113"/>
      <c r="Z137" s="113"/>
      <c r="AA137" s="113"/>
      <c r="AB137" s="113"/>
      <c r="AC137" s="113"/>
      <c r="AD137" s="113"/>
    </row>
    <row r="138" spans="1:30" ht="69.95" customHeight="1" x14ac:dyDescent="0.3">
      <c r="A138" s="1406" t="s">
        <v>40</v>
      </c>
      <c r="B138" s="1407"/>
      <c r="C138" s="1407"/>
      <c r="D138" s="1407"/>
      <c r="E138" s="540" t="str">
        <f>( 'ACTA REPORTE 1ER TRI'!$AD$74 )</f>
        <v>D-</v>
      </c>
      <c r="F138" s="836">
        <f>( 'ACTA REPORTE 1ER TRI'!$AE$74 )</f>
        <v>3.3333333333333335</v>
      </c>
      <c r="G138" s="540" t="str">
        <f>( 'ACTA REPORTE 2DO TRI'!$AD$74 )</f>
        <v>A+</v>
      </c>
      <c r="H138" s="847">
        <f>( 'ACTA REPORTE 2DO TRI'!$AE$74 )</f>
        <v>10</v>
      </c>
      <c r="I138" s="540" t="str">
        <f>( 'ACTA REPORTE 3ER TRI'!$AD$74 )</f>
        <v>A+</v>
      </c>
      <c r="J138" s="847">
        <f>( 'ACTA REPORTE 3ER TRI'!$AE$74 )</f>
        <v>10</v>
      </c>
      <c r="K138" s="837">
        <f t="shared" si="12"/>
        <v>7.7777777777777786</v>
      </c>
      <c r="L138" s="797" t="str">
        <f t="shared" ref="L138:L142" si="13">INDEX($AF$4:$AF$13, MATCH(K138, $AE$4:$AE$13, 1))</f>
        <v>B-</v>
      </c>
      <c r="M138" s="66"/>
      <c r="N138" s="1454" t="s">
        <v>40</v>
      </c>
      <c r="O138" s="1455"/>
      <c r="P138" s="1456"/>
      <c r="Q138" s="922">
        <f>( 'ACTA REPORTE 1ER TRI'!$AE$74 )</f>
        <v>3.3333333333333335</v>
      </c>
      <c r="R138" s="540">
        <f>( 'ACTA REPORTE 2DO TRI'!$AE$74 )</f>
        <v>10</v>
      </c>
      <c r="S138" s="540">
        <f>( 'ACTA REPORTE 3ER TRI'!$AE$74 )</f>
        <v>10</v>
      </c>
      <c r="T138" s="876"/>
      <c r="U138" s="931">
        <f t="shared" ref="U138:U143" si="14">SUM(Q138,R138,S138)/3</f>
        <v>7.7777777777777786</v>
      </c>
      <c r="V138" s="811">
        <v>0</v>
      </c>
      <c r="W138" s="113"/>
      <c r="X138" s="113"/>
      <c r="Y138" s="113"/>
      <c r="Z138" s="113"/>
      <c r="AA138" s="113"/>
      <c r="AB138" s="113"/>
      <c r="AC138" s="113"/>
      <c r="AD138" s="113"/>
    </row>
    <row r="139" spans="1:30" ht="69.95" customHeight="1" x14ac:dyDescent="0.3">
      <c r="A139" s="1406" t="s">
        <v>42</v>
      </c>
      <c r="B139" s="1407"/>
      <c r="C139" s="1407"/>
      <c r="D139" s="1407"/>
      <c r="E139" s="540" t="str">
        <f>( 'ACTA REPORTE 1ER TRI'!$AD$131 )</f>
        <v>A+</v>
      </c>
      <c r="F139" s="836">
        <f>( 'ACTA REPORTE 1ER TRI'!$AE$131 )</f>
        <v>10</v>
      </c>
      <c r="G139" s="540" t="str">
        <f>( 'ACTA REPORTE 2DO TRI'!$AD$131 )</f>
        <v>A+</v>
      </c>
      <c r="H139" s="847">
        <f>( 'ACTA REPORTE 2DO TRI'!$AE$131 )</f>
        <v>10</v>
      </c>
      <c r="I139" s="540" t="str">
        <f>( 'ACTA REPORTE 3ER TRI'!$AD$131 )</f>
        <v>A+</v>
      </c>
      <c r="J139" s="847">
        <f>( 'ACTA REPORTE 3ER TRI'!$AE$131 )</f>
        <v>10</v>
      </c>
      <c r="K139" s="837">
        <f t="shared" si="12"/>
        <v>10</v>
      </c>
      <c r="L139" s="797" t="str">
        <f t="shared" si="13"/>
        <v>A+</v>
      </c>
      <c r="M139" s="66"/>
      <c r="N139" s="1454" t="s">
        <v>42</v>
      </c>
      <c r="O139" s="1455"/>
      <c r="P139" s="1456"/>
      <c r="Q139" s="922">
        <f>( 'ACTA REPORTE 1ER TRI'!$AE$131 )</f>
        <v>10</v>
      </c>
      <c r="R139" s="540">
        <f>( 'ACTA REPORTE 2DO TRI'!$AE$131 )</f>
        <v>10</v>
      </c>
      <c r="S139" s="540">
        <f>( 'ACTA REPORTE 3ER TRI'!$AE$131 )</f>
        <v>10</v>
      </c>
      <c r="T139" s="876"/>
      <c r="U139" s="931">
        <f t="shared" si="14"/>
        <v>10</v>
      </c>
      <c r="V139" s="811">
        <v>0</v>
      </c>
      <c r="W139" s="113"/>
      <c r="X139" s="113"/>
      <c r="Y139" s="113"/>
      <c r="Z139" s="113"/>
      <c r="AA139" s="113"/>
      <c r="AB139" s="113"/>
      <c r="AC139" s="113"/>
      <c r="AD139" s="113"/>
    </row>
    <row r="140" spans="1:30" ht="69.95" customHeight="1" x14ac:dyDescent="0.3">
      <c r="A140" s="1406" t="s">
        <v>44</v>
      </c>
      <c r="B140" s="1407"/>
      <c r="C140" s="1407"/>
      <c r="D140" s="1407"/>
      <c r="E140" s="540" t="str">
        <f>( 'ACTA REPORTE 1ER TRI'!$AD$188 )</f>
        <v>A+</v>
      </c>
      <c r="F140" s="836">
        <f>( 'ACTA REPORTE 1ER TRI'!$AE$188 )</f>
        <v>10</v>
      </c>
      <c r="G140" s="540" t="str">
        <f>( 'ACTA REPORTE 2DO TRI'!$AD$188 )</f>
        <v>A+</v>
      </c>
      <c r="H140" s="847">
        <f>( 'ACTA REPORTE 2DO TRI'!$AE$188 )</f>
        <v>10</v>
      </c>
      <c r="I140" s="540" t="str">
        <f>( 'ACTA REPORTE 3ER TRI'!$AD$188 )</f>
        <v>A+</v>
      </c>
      <c r="J140" s="847">
        <f>( 'ACTA REPORTE 3ER TRI'!$AE$188 )</f>
        <v>10</v>
      </c>
      <c r="K140" s="837">
        <f t="shared" si="12"/>
        <v>10</v>
      </c>
      <c r="L140" s="797" t="str">
        <f t="shared" si="13"/>
        <v>A+</v>
      </c>
      <c r="M140" s="66"/>
      <c r="N140" s="1454" t="s">
        <v>44</v>
      </c>
      <c r="O140" s="1455"/>
      <c r="P140" s="1456"/>
      <c r="Q140" s="922">
        <f>( 'ACTA REPORTE 1ER TRI'!$AE$188 )</f>
        <v>10</v>
      </c>
      <c r="R140" s="540">
        <f>( 'ACTA REPORTE 2DO TRI'!$AE$188 )</f>
        <v>10</v>
      </c>
      <c r="S140" s="540">
        <f>( 'ACTA REPORTE 3ER TRI'!$AE$188 )</f>
        <v>10</v>
      </c>
      <c r="T140" s="876"/>
      <c r="U140" s="931">
        <f t="shared" si="14"/>
        <v>10</v>
      </c>
      <c r="V140" s="811">
        <v>0</v>
      </c>
      <c r="W140" s="113"/>
      <c r="X140" s="113"/>
      <c r="Y140" s="113"/>
      <c r="Z140" s="113"/>
      <c r="AA140" s="113"/>
      <c r="AB140" s="113"/>
      <c r="AC140" s="113"/>
      <c r="AD140" s="113"/>
    </row>
    <row r="141" spans="1:30" ht="69.95" customHeight="1" x14ac:dyDescent="0.3">
      <c r="A141" s="1433" t="s">
        <v>47</v>
      </c>
      <c r="B141" s="1434"/>
      <c r="C141" s="1434"/>
      <c r="D141" s="1434"/>
      <c r="E141" s="540" t="str">
        <f>( 'ACTA REPORTE 1ER TRI'!$AD$302 )</f>
        <v>A+</v>
      </c>
      <c r="F141" s="836">
        <f>( 'ACTA REPORTE 1ER TRI'!$AE$302 )</f>
        <v>10</v>
      </c>
      <c r="G141" s="540" t="str">
        <f>( 'ACTA REPORTE 2DO TRI'!$AD$302 )</f>
        <v>A+</v>
      </c>
      <c r="H141" s="847">
        <f>( 'ACTA REPORTE 2DO TRI'!$AE$302 )</f>
        <v>10</v>
      </c>
      <c r="I141" s="540" t="str">
        <f>( 'ACTA REPORTE 3ER TRI'!$AD$302 )</f>
        <v>A+</v>
      </c>
      <c r="J141" s="847">
        <f>( 'ACTA REPORTE 3ER TRI'!$AE$302 )</f>
        <v>10</v>
      </c>
      <c r="K141" s="837">
        <f t="shared" si="12"/>
        <v>10</v>
      </c>
      <c r="L141" s="797" t="str">
        <f t="shared" si="13"/>
        <v>A+</v>
      </c>
      <c r="M141" s="66"/>
      <c r="N141" s="1482" t="s">
        <v>47</v>
      </c>
      <c r="O141" s="1483"/>
      <c r="P141" s="1484"/>
      <c r="Q141" s="922">
        <f>( 'ACTA REPORTE 1ER TRI'!$AE$302 )</f>
        <v>10</v>
      </c>
      <c r="R141" s="540">
        <f>( 'ACTA REPORTE 2DO TRI'!$AE$302 )</f>
        <v>10</v>
      </c>
      <c r="S141" s="540">
        <f>( 'ACTA REPORTE 3ER TRI'!$AE$302 )</f>
        <v>10</v>
      </c>
      <c r="T141" s="876"/>
      <c r="U141" s="931">
        <f t="shared" si="14"/>
        <v>10</v>
      </c>
      <c r="V141" s="811">
        <v>0</v>
      </c>
      <c r="W141" s="113"/>
      <c r="X141" s="113"/>
      <c r="Y141" s="113"/>
      <c r="Z141" s="113"/>
      <c r="AA141" s="113"/>
      <c r="AB141" s="113"/>
      <c r="AC141" s="113"/>
      <c r="AD141" s="113"/>
    </row>
    <row r="142" spans="1:30" ht="69.95" customHeight="1" x14ac:dyDescent="0.3">
      <c r="A142" s="1433" t="s">
        <v>50</v>
      </c>
      <c r="B142" s="1434"/>
      <c r="C142" s="1434"/>
      <c r="D142" s="1434"/>
      <c r="E142" s="540" t="str">
        <f>( 'ACTA REPORTE 1ER TRI'!$AD$359 )</f>
        <v>A+</v>
      </c>
      <c r="F142" s="836">
        <f>( 'ACTA REPORTE 1ER TRI'!$AE$359 )</f>
        <v>10</v>
      </c>
      <c r="G142" s="540" t="str">
        <f>( 'ACTA REPORTE 2DO TRI'!$AD$359 )</f>
        <v>A+</v>
      </c>
      <c r="H142" s="847">
        <f>( 'ACTA REPORTE 2DO TRI'!$AE$359 )</f>
        <v>10</v>
      </c>
      <c r="I142" s="540" t="str">
        <f>( 'ACTA REPORTE 3ER TRI'!$AD$358 )</f>
        <v>A+</v>
      </c>
      <c r="J142" s="847">
        <f>( 'ACTA REPORTE 3ER TRI'!$AE$359 )</f>
        <v>10</v>
      </c>
      <c r="K142" s="837">
        <f t="shared" si="12"/>
        <v>10</v>
      </c>
      <c r="L142" s="797" t="str">
        <f t="shared" si="13"/>
        <v>A+</v>
      </c>
      <c r="M142" s="66"/>
      <c r="N142" s="1482" t="s">
        <v>50</v>
      </c>
      <c r="O142" s="1483"/>
      <c r="P142" s="1484"/>
      <c r="Q142" s="922">
        <f>( 'ACTA REPORTE 1ER TRI'!$AE$359 )</f>
        <v>10</v>
      </c>
      <c r="R142" s="540">
        <f>( 'ACTA REPORTE 2DO TRI'!$AE$359 )</f>
        <v>10</v>
      </c>
      <c r="S142" s="540">
        <f>( 'ACTA REPORTE 3ER TRI'!$AE$359 )</f>
        <v>10</v>
      </c>
      <c r="T142" s="876"/>
      <c r="U142" s="931">
        <f t="shared" si="14"/>
        <v>10</v>
      </c>
      <c r="V142" s="811">
        <v>0</v>
      </c>
      <c r="W142" s="113"/>
      <c r="X142" s="113"/>
      <c r="Y142" s="113"/>
      <c r="Z142" s="113"/>
      <c r="AA142" s="113"/>
      <c r="AB142" s="113"/>
      <c r="AC142" s="113"/>
      <c r="AD142" s="113"/>
    </row>
    <row r="143" spans="1:30" ht="69.95" customHeight="1" thickBot="1" x14ac:dyDescent="0.35">
      <c r="A143" s="1410" t="s">
        <v>52</v>
      </c>
      <c r="B143" s="1411"/>
      <c r="C143" s="1411"/>
      <c r="D143" s="1411"/>
      <c r="E143" s="610" t="str">
        <f>( 'ACTA REPORTE 1ER TRI'!$AD$416 )</f>
        <v>A+</v>
      </c>
      <c r="F143" s="836">
        <f>( 'ACTA REPORTE 1ER TRI'!$AE$416 )</f>
        <v>10</v>
      </c>
      <c r="G143" s="610" t="str">
        <f>( 'ACTA REPORTE 2DO TRI'!$AD$416 )</f>
        <v>A+</v>
      </c>
      <c r="H143" s="848">
        <f>( 'ACTA REPORTE 2DO TRI'!$AE$416 )</f>
        <v>10</v>
      </c>
      <c r="I143" s="610" t="str">
        <f>( 'ACTA REPORTE 3ER TRI'!$AD$416 )</f>
        <v>A+</v>
      </c>
      <c r="J143" s="847">
        <f>( 'ACTA REPORTE 3ER TRI'!$AE$416 )</f>
        <v>10</v>
      </c>
      <c r="K143" s="837">
        <f t="shared" si="12"/>
        <v>10</v>
      </c>
      <c r="L143" s="798" t="str">
        <f>INDEX($AF$4:$AF$13, MATCH(F144, $AE$4:$AE$13, 1))</f>
        <v>B+</v>
      </c>
      <c r="M143" s="66"/>
      <c r="N143" s="1390" t="s">
        <v>52</v>
      </c>
      <c r="O143" s="1391"/>
      <c r="P143" s="1485"/>
      <c r="Q143" s="922">
        <f>( 'ACTA REPORTE 1ER TRI'!$AE$416 )</f>
        <v>10</v>
      </c>
      <c r="R143" s="610">
        <f>( 'ACTA REPORTE 2DO TRI'!$AE$416 )</f>
        <v>10</v>
      </c>
      <c r="S143" s="540">
        <f>( 'ACTA REPORTE 3ER TRI'!$AE$416 )</f>
        <v>10</v>
      </c>
      <c r="T143" s="877"/>
      <c r="U143" s="932">
        <f t="shared" si="14"/>
        <v>10</v>
      </c>
      <c r="V143" s="812">
        <v>0</v>
      </c>
      <c r="W143" s="113"/>
      <c r="X143" s="113"/>
      <c r="Y143" s="113"/>
      <c r="Z143" s="113"/>
      <c r="AA143" s="113"/>
      <c r="AB143" s="113"/>
      <c r="AC143" s="113"/>
      <c r="AD143" s="113"/>
    </row>
    <row r="144" spans="1:30" ht="69.95" customHeight="1" thickBot="1" x14ac:dyDescent="0.75">
      <c r="A144" s="1461" t="s">
        <v>237</v>
      </c>
      <c r="B144" s="1462"/>
      <c r="C144" s="1462"/>
      <c r="D144" s="1462"/>
      <c r="E144" s="805" t="str">
        <f>INDEX($AF$4:$AF$13, MATCH(F144, $AE$4:$AE$13, 1))</f>
        <v>B+</v>
      </c>
      <c r="F144" s="837">
        <f>SUM(F137:F143 ) / 7</f>
        <v>8.0952380952380967</v>
      </c>
      <c r="G144" s="805" t="str">
        <f>INDEX($AF$4:$AF$13, MATCH(H144, $AE$4:$AE$13, 1))</f>
        <v>A+</v>
      </c>
      <c r="H144" s="837">
        <f>SUM(H137:H143 ) / 7</f>
        <v>10</v>
      </c>
      <c r="I144" s="819" t="str">
        <f>INDEX($AF$4:$AF$13, MATCH(J144, $AE$4:$AE$13, 1))</f>
        <v>A+</v>
      </c>
      <c r="J144" s="862">
        <f>SUM(J137:J143 ) / 7</f>
        <v>10</v>
      </c>
      <c r="K144" s="862">
        <f t="shared" si="12"/>
        <v>9.3650793650793656</v>
      </c>
      <c r="L144" s="1481" t="str">
        <f>INDEX($AF$4:$AF$13, MATCH(K144, $AE$4:$AE$13, 1))</f>
        <v>A-</v>
      </c>
      <c r="M144" s="66"/>
      <c r="N144" s="1437" t="s">
        <v>237</v>
      </c>
      <c r="O144" s="1438"/>
      <c r="P144" s="1438"/>
      <c r="Q144" s="813">
        <f>SUM(Q137:Q143 ) / 7</f>
        <v>8.0952380952380967</v>
      </c>
      <c r="R144" s="813">
        <f>SUM(R137:R143 ) / 7</f>
        <v>10</v>
      </c>
      <c r="S144" s="813">
        <f>SUM(S137:S143 ) / 7</f>
        <v>10</v>
      </c>
      <c r="T144" s="873"/>
      <c r="U144" s="1601">
        <f>SUM(Q144,R144,S144)/3</f>
        <v>9.3650793650793656</v>
      </c>
      <c r="W144" s="36"/>
      <c r="X144" s="36"/>
      <c r="Y144" s="36"/>
      <c r="Z144" s="36"/>
      <c r="AA144" s="36"/>
      <c r="AB144" s="36"/>
      <c r="AC144" s="36"/>
      <c r="AD144" s="36"/>
    </row>
    <row r="145" spans="1:30" ht="69.95" customHeight="1" thickBot="1" x14ac:dyDescent="0.75">
      <c r="A145" s="1421" t="s">
        <v>251</v>
      </c>
      <c r="B145" s="1422"/>
      <c r="C145" s="1422"/>
      <c r="D145" s="1422"/>
      <c r="E145" s="1463"/>
      <c r="F145" s="1463"/>
      <c r="G145" s="1464"/>
      <c r="H145" s="1464"/>
      <c r="I145" s="1465"/>
      <c r="J145" s="856"/>
      <c r="K145" s="865"/>
      <c r="L145" s="1436"/>
      <c r="M145" s="66"/>
      <c r="N145" s="1398" t="s">
        <v>251</v>
      </c>
      <c r="O145" s="1399"/>
      <c r="P145" s="1399"/>
      <c r="Q145" s="1399"/>
      <c r="R145" s="1399"/>
      <c r="S145" s="1399"/>
      <c r="T145" s="1600"/>
      <c r="U145" s="1602"/>
      <c r="W145" s="36"/>
      <c r="X145" s="36"/>
      <c r="Y145" s="36"/>
      <c r="Z145" s="36"/>
      <c r="AA145" s="36"/>
      <c r="AB145" s="36"/>
      <c r="AC145" s="36"/>
      <c r="AD145" s="36"/>
    </row>
    <row r="146" spans="1:30" ht="69.95" customHeight="1" thickBot="1" x14ac:dyDescent="0.65">
      <c r="A146" s="1408" t="s">
        <v>39</v>
      </c>
      <c r="B146" s="1409"/>
      <c r="C146" s="1409"/>
      <c r="D146" s="1409"/>
      <c r="E146" s="539" t="str">
        <f>( 'ACTA REPORTE 1ER TRI'!$AD$245 )</f>
        <v>A+</v>
      </c>
      <c r="F146" s="836">
        <f>( 'ACTA REPORTE 1ER TRI'!$AE$245 )</f>
        <v>10</v>
      </c>
      <c r="G146" s="539" t="str">
        <f>( 'ACTA REPORTE 2DO TRI'!$AD$245 )</f>
        <v>A+</v>
      </c>
      <c r="H146" s="848">
        <f>( 'ACTA REPORTE 2DO TRI'!$AE$245 )</f>
        <v>10</v>
      </c>
      <c r="I146" s="610" t="str">
        <f>( 'ACTA REPORTE 3ER TRI'!$AD$245 )</f>
        <v>A+</v>
      </c>
      <c r="J146" s="847">
        <f>( 'ACTA REPORTE 3ER TRI'!$AE$245 )</f>
        <v>10</v>
      </c>
      <c r="K146" s="866">
        <f>SUM(F146,H146,J146 ) / 3</f>
        <v>10</v>
      </c>
      <c r="L146" s="675" t="str">
        <f>INDEX($AF$4:$AF$13, MATCH(K146, $AE$4:$AE$13, 1))</f>
        <v>A+</v>
      </c>
      <c r="M146" s="66"/>
      <c r="N146" s="1388" t="s">
        <v>39</v>
      </c>
      <c r="O146" s="1389"/>
      <c r="P146" s="96"/>
      <c r="Q146" s="539" t="str">
        <f>( 'ACTA REPORTE 1ER TRI'!$AD$245 )</f>
        <v>A+</v>
      </c>
      <c r="R146" s="539" t="str">
        <f>( 'ACTA REPORTE 2DO TRI'!$AD$245 )</f>
        <v>A+</v>
      </c>
      <c r="S146" s="539" t="str">
        <f>( 'ACTA REPORTE 3ER TRI'!$AD$245 )</f>
        <v>A+</v>
      </c>
      <c r="T146" s="893">
        <f>SUM(F146,H146,J146 ) / 3</f>
        <v>10</v>
      </c>
      <c r="U146" s="675" t="str">
        <f>INDEX($AF$4:$AF$13, MATCH(T146, $AE$4:$AE$13, 1))</f>
        <v>A+</v>
      </c>
      <c r="V146" s="923"/>
      <c r="W146" s="36"/>
      <c r="X146" s="36"/>
      <c r="Y146" s="36"/>
      <c r="Z146" s="36"/>
      <c r="AA146" s="36"/>
      <c r="AB146" s="36"/>
      <c r="AC146" s="36"/>
      <c r="AD146" s="36"/>
    </row>
    <row r="147" spans="1:30" ht="69.95" customHeight="1" thickBot="1" x14ac:dyDescent="0.65">
      <c r="A147" s="1410" t="s">
        <v>55</v>
      </c>
      <c r="B147" s="1411"/>
      <c r="C147" s="1411"/>
      <c r="D147" s="1411"/>
      <c r="E147" s="539" t="str">
        <f>( 'ACTA REPORTE 1ER TRI'!$AD$473 )</f>
        <v>A+</v>
      </c>
      <c r="F147" s="836">
        <f>( 'ACTA REPORTE 1ER TRI'!$AE$473 )</f>
        <v>10</v>
      </c>
      <c r="G147" s="539" t="str">
        <f>( 'ACTA REPORTE 2DO TRI'!$AD$473 )</f>
        <v>A+</v>
      </c>
      <c r="H147" s="848">
        <f>( 'ACTA REPORTE 2DO TRI'!$AE$473 )</f>
        <v>10</v>
      </c>
      <c r="I147" s="610" t="str">
        <f>( 'ACTA REPORTE 3ER TRI'!$AD$473 )</f>
        <v>A+</v>
      </c>
      <c r="J147" s="847">
        <f>( 'ACTA REPORTE 3ER TRI'!$AE$473 )</f>
        <v>10</v>
      </c>
      <c r="K147" s="866">
        <f>SUM(F147,H147,J147 ) / 3</f>
        <v>10</v>
      </c>
      <c r="L147" s="798" t="str">
        <f>INDEX($AF$4:$AF$13, MATCH(K147, $AE$4:$AE$13, 1))</f>
        <v>A+</v>
      </c>
      <c r="M147" s="66"/>
      <c r="N147" s="1390" t="s">
        <v>55</v>
      </c>
      <c r="O147" s="1391"/>
      <c r="P147" s="657"/>
      <c r="Q147" s="541" t="str">
        <f>( 'ACTA REPORTE 1ER TRI'!$AD$473 )</f>
        <v>A+</v>
      </c>
      <c r="R147" s="541" t="str">
        <f>( 'ACTA REPORTE 2DO TRI'!$AD$473 )</f>
        <v>A+</v>
      </c>
      <c r="S147" s="541" t="str">
        <f>( 'ACTA REPORTE 3ER TRI'!$AD$473 )</f>
        <v>A+</v>
      </c>
      <c r="T147" s="893">
        <f>SUM(F147,H147,J147 ) / 3</f>
        <v>10</v>
      </c>
      <c r="U147" s="798" t="str">
        <f>INDEX($AF$4:$AF$13, MATCH(T147, $AE$4:$AE$13, 1))</f>
        <v>A+</v>
      </c>
      <c r="V147" s="923"/>
      <c r="W147" s="36"/>
      <c r="X147" s="36"/>
      <c r="Y147" s="36"/>
      <c r="Z147" s="36"/>
      <c r="AA147" s="36"/>
      <c r="AB147" s="36"/>
      <c r="AC147" s="36"/>
      <c r="AD147" s="36"/>
    </row>
    <row r="148" spans="1:30" ht="69.95" customHeight="1" thickBot="1" x14ac:dyDescent="0.65">
      <c r="M148" s="66"/>
      <c r="N148" s="907"/>
      <c r="O148" s="36"/>
      <c r="P148" s="36"/>
      <c r="Q148" s="923"/>
      <c r="R148" s="923"/>
      <c r="S148" s="923"/>
      <c r="T148" s="874"/>
      <c r="U148" s="923"/>
      <c r="V148" s="923"/>
      <c r="W148" s="36"/>
      <c r="X148" s="36"/>
      <c r="Y148" s="36"/>
      <c r="Z148" s="36"/>
      <c r="AA148" s="36"/>
      <c r="AB148" s="36"/>
      <c r="AC148" s="36"/>
      <c r="AD148" s="36"/>
    </row>
    <row r="149" spans="1:30" ht="96" customHeight="1" thickBot="1" x14ac:dyDescent="0.4">
      <c r="A149" s="271"/>
      <c r="B149" s="915" t="s">
        <v>292</v>
      </c>
      <c r="C149" s="272"/>
      <c r="D149" s="1412" t="s">
        <v>287</v>
      </c>
      <c r="E149" s="914" t="s">
        <v>252</v>
      </c>
      <c r="F149" s="839"/>
      <c r="G149" s="915" t="s">
        <v>253</v>
      </c>
      <c r="H149" s="849"/>
      <c r="I149" s="916" t="s">
        <v>254</v>
      </c>
      <c r="M149" s="66"/>
      <c r="N149" s="908"/>
      <c r="O149" s="917" t="s">
        <v>291</v>
      </c>
      <c r="P149" s="39"/>
      <c r="Q149" s="1392" t="s">
        <v>287</v>
      </c>
      <c r="R149" s="1393"/>
      <c r="S149" s="955" t="s">
        <v>252</v>
      </c>
      <c r="T149" s="878"/>
      <c r="U149" s="956" t="s">
        <v>253</v>
      </c>
      <c r="V149" s="957" t="s">
        <v>254</v>
      </c>
      <c r="X149" s="673"/>
      <c r="Y149" s="673"/>
      <c r="Z149" s="673"/>
      <c r="AA149" s="673"/>
      <c r="AB149" s="673"/>
      <c r="AC149" s="673"/>
      <c r="AD149" s="673"/>
    </row>
    <row r="150" spans="1:30" ht="69.95" customHeight="1" thickBot="1" x14ac:dyDescent="0.4">
      <c r="A150" s="273" t="s">
        <v>226</v>
      </c>
      <c r="B150" s="814">
        <f>( 'ACTA REPORTE 3ER TRI'!$AP$17 )</f>
        <v>0</v>
      </c>
      <c r="C150" s="274"/>
      <c r="D150" s="1413"/>
      <c r="E150" s="814" t="str">
        <f>( 'ACTA REPORTE 1ER TRI'!$AI$17 )</f>
        <v>N</v>
      </c>
      <c r="F150" s="840"/>
      <c r="G150" s="814" t="str">
        <f>( 'ACTA REPORTE 2DO TRI'!$AI$17 )</f>
        <v>N</v>
      </c>
      <c r="H150" s="840"/>
      <c r="I150" s="814" t="str">
        <f>( 'ACTA REPORTE 3ER TRI'!$AI$17 )</f>
        <v>N</v>
      </c>
      <c r="M150" s="66"/>
      <c r="N150" s="901" t="s">
        <v>226</v>
      </c>
      <c r="O150" s="814">
        <f>( 'ACTA REPORTE 3ER TRI'!$AP$17 )</f>
        <v>0</v>
      </c>
      <c r="P150" s="38"/>
      <c r="Q150" s="1394"/>
      <c r="R150" s="1395"/>
      <c r="S150" s="814" t="str">
        <f>( 'ACTA REPORTE 1ER TRI'!$AI$17 )</f>
        <v>N</v>
      </c>
      <c r="T150" s="879"/>
      <c r="U150" s="814" t="str">
        <f>( 'ACTA REPORTE 2DO TRI'!$AI$17 )</f>
        <v>N</v>
      </c>
      <c r="V150" s="814" t="str">
        <f>( 'ACTA REPORTE 3ER TRI'!$AI$17 )</f>
        <v>N</v>
      </c>
      <c r="X150" s="671"/>
      <c r="Y150" s="671"/>
      <c r="Z150" s="671"/>
      <c r="AA150" s="671"/>
      <c r="AB150" s="671"/>
      <c r="AC150" s="671"/>
      <c r="AD150" s="671"/>
    </row>
    <row r="151" spans="1:30" ht="69.95" customHeight="1" x14ac:dyDescent="0.35">
      <c r="A151" s="275" t="s">
        <v>227</v>
      </c>
      <c r="B151" s="610">
        <f>( 'ACTA REPORTE 3ER TRI'!$AQ$17 )</f>
        <v>0</v>
      </c>
      <c r="C151" s="274"/>
      <c r="D151" s="1413"/>
      <c r="E151" s="1415" t="str">
        <f>INDEX(AG$1:AG$3, MATCH(E150, AF$1:AF$3, 1))</f>
        <v>DEMUESTRA HABILIDADES PARA LLEGAR A ACUERDOS Y ASUMIR  COMPROMISOS.</v>
      </c>
      <c r="F151" s="939"/>
      <c r="G151" s="1415" t="str">
        <f>INDEX(AG$1:AG$3, MATCH(G150, AF$1:AF$3, 1))</f>
        <v>DEMUESTRA HABILIDADES PARA LLEGAR A ACUERDOS Y ASUMIR  COMPROMISOS.</v>
      </c>
      <c r="H151" s="939"/>
      <c r="I151" s="1415" t="str">
        <f>INDEX(AG$1:AG$3, MATCH(I150, AF$1:AF$3, 1))</f>
        <v>DEMUESTRA HABILIDADES PARA LLEGAR A ACUERDOS Y ASUMIR  COMPROMISOS.</v>
      </c>
      <c r="M151" s="66"/>
      <c r="N151" s="902" t="s">
        <v>227</v>
      </c>
      <c r="O151" s="610">
        <f>( 'ACTA REPORTE 3ER TRI'!$AQ$17 )</f>
        <v>0</v>
      </c>
      <c r="P151" s="38"/>
      <c r="Q151" s="1394"/>
      <c r="R151" s="1395"/>
      <c r="S151" s="1430" t="str">
        <f>INDEX(AG$1:AG$3, MATCH(S150, AF$1:AF$3, 1))</f>
        <v>DEMUESTRA HABILIDADES PARA LLEGAR A ACUERDOS Y ASUMIR  COMPROMISOS.</v>
      </c>
      <c r="T151" s="944"/>
      <c r="U151" s="1400" t="str">
        <f>INDEX(AG$1:AG$3, MATCH(U150, AF$1:AF$3, 1))</f>
        <v>DEMUESTRA HABILIDADES PARA LLEGAR A ACUERDOS Y ASUMIR  COMPROMISOS.</v>
      </c>
      <c r="V151" s="1400" t="str">
        <f>INDEX(AG$1:AG$3, MATCH(V150, AF$1:AF$3, 1))</f>
        <v>DEMUESTRA HABILIDADES PARA LLEGAR A ACUERDOS Y ASUMIR  COMPROMISOS.</v>
      </c>
      <c r="X151" s="672"/>
      <c r="Y151" s="672"/>
      <c r="Z151" s="672"/>
      <c r="AA151" s="672"/>
      <c r="AB151" s="672"/>
      <c r="AC151" s="672"/>
      <c r="AD151" s="672"/>
    </row>
    <row r="152" spans="1:30" ht="69.95" customHeight="1" x14ac:dyDescent="0.35">
      <c r="A152" s="275" t="s">
        <v>229</v>
      </c>
      <c r="B152" s="610">
        <f>( 'ACTA REPORTE 3ER TRI'!$AR$17)</f>
        <v>0</v>
      </c>
      <c r="C152" s="274"/>
      <c r="D152" s="1413"/>
      <c r="E152" s="1416"/>
      <c r="F152" s="940"/>
      <c r="G152" s="1416"/>
      <c r="H152" s="940"/>
      <c r="I152" s="1416"/>
      <c r="M152" s="66"/>
      <c r="N152" s="902" t="s">
        <v>229</v>
      </c>
      <c r="O152" s="610">
        <f>( 'ACTA REPORTE 3ER TRI'!$AR$17)</f>
        <v>0</v>
      </c>
      <c r="P152" s="38"/>
      <c r="Q152" s="1394"/>
      <c r="R152" s="1395"/>
      <c r="S152" s="1431"/>
      <c r="T152" s="944"/>
      <c r="U152" s="1401"/>
      <c r="V152" s="1401"/>
      <c r="X152" s="672"/>
      <c r="Y152" s="672"/>
      <c r="Z152" s="672"/>
      <c r="AA152" s="672"/>
      <c r="AB152" s="672"/>
      <c r="AC152" s="672"/>
      <c r="AD152" s="672"/>
    </row>
    <row r="153" spans="1:30" ht="69.95" customHeight="1" thickBot="1" x14ac:dyDescent="0.4">
      <c r="A153" s="276" t="s">
        <v>232</v>
      </c>
      <c r="B153" s="541">
        <f>( 'ACTA REPORTE 3ER TRI'!$AS$17 )</f>
        <v>67</v>
      </c>
      <c r="C153" s="274"/>
      <c r="D153" s="1414"/>
      <c r="E153" s="1417"/>
      <c r="F153" s="941"/>
      <c r="G153" s="1417"/>
      <c r="H153" s="941"/>
      <c r="I153" s="1417"/>
      <c r="M153" s="66"/>
      <c r="N153" s="903" t="s">
        <v>232</v>
      </c>
      <c r="O153" s="541">
        <f>( 'ACTA REPORTE 3ER TRI'!$AS$17 )</f>
        <v>67</v>
      </c>
      <c r="P153" s="38"/>
      <c r="Q153" s="1396"/>
      <c r="R153" s="1397"/>
      <c r="S153" s="1432"/>
      <c r="T153" s="945"/>
      <c r="U153" s="1402"/>
      <c r="V153" s="1402"/>
      <c r="X153" s="672"/>
      <c r="Y153" s="672"/>
      <c r="Z153" s="672"/>
      <c r="AA153" s="672"/>
      <c r="AB153" s="672"/>
      <c r="AC153" s="672"/>
      <c r="AD153" s="672"/>
    </row>
    <row r="154" spans="1:30" ht="200.1" customHeight="1" x14ac:dyDescent="0.6">
      <c r="M154" s="66"/>
      <c r="N154" s="907"/>
      <c r="O154" s="36"/>
      <c r="P154" s="36"/>
      <c r="Q154" s="923"/>
      <c r="R154" s="923"/>
      <c r="S154" s="923"/>
      <c r="T154" s="874"/>
      <c r="U154" s="923"/>
      <c r="V154" s="923"/>
      <c r="W154" s="36"/>
      <c r="X154" s="36"/>
      <c r="Y154" s="36"/>
      <c r="Z154" s="36"/>
      <c r="AA154" s="36"/>
      <c r="AB154" s="36"/>
      <c r="AC154" s="36"/>
      <c r="AD154" s="36"/>
    </row>
    <row r="155" spans="1:30" ht="69.95" customHeight="1" x14ac:dyDescent="0.7">
      <c r="B155" s="1424" t="s">
        <v>235</v>
      </c>
      <c r="C155" s="1424"/>
      <c r="D155" s="1424"/>
      <c r="G155" s="1424" t="s">
        <v>255</v>
      </c>
      <c r="H155" s="1424"/>
      <c r="I155" s="1424"/>
      <c r="J155" s="861"/>
      <c r="K155" s="861"/>
      <c r="L155" s="296"/>
      <c r="M155" s="66"/>
      <c r="O155" s="1425" t="s">
        <v>235</v>
      </c>
      <c r="P155" s="1425"/>
      <c r="Q155" s="1425"/>
      <c r="S155" s="1425" t="s">
        <v>255</v>
      </c>
      <c r="T155" s="1425"/>
      <c r="U155" s="1425"/>
      <c r="V155" s="935"/>
      <c r="W155" s="75"/>
      <c r="X155" s="75"/>
      <c r="Y155" s="75"/>
      <c r="Z155" s="75"/>
      <c r="AA155" s="75"/>
      <c r="AB155" s="75"/>
      <c r="AC155" s="75"/>
      <c r="AD155" s="75"/>
    </row>
    <row r="156" spans="1:30" ht="69.95" customHeight="1" x14ac:dyDescent="0.45">
      <c r="A156" s="1426" t="s">
        <v>0</v>
      </c>
      <c r="B156" s="1426"/>
      <c r="C156" s="1426"/>
      <c r="D156" s="1426"/>
      <c r="E156" s="1426"/>
      <c r="F156" s="1426"/>
      <c r="G156" s="1426"/>
      <c r="H156" s="1426"/>
      <c r="I156" s="1426"/>
      <c r="J156" s="1426"/>
      <c r="K156" s="1426"/>
      <c r="L156" s="1426"/>
      <c r="M156" s="68"/>
      <c r="N156" s="1386" t="s">
        <v>0</v>
      </c>
      <c r="O156" s="1386"/>
      <c r="P156" s="1386"/>
      <c r="Q156" s="1386"/>
      <c r="R156" s="1386"/>
      <c r="S156" s="1386"/>
      <c r="T156" s="1386"/>
      <c r="U156" s="1386"/>
      <c r="V156" s="1386"/>
      <c r="W156" s="960"/>
      <c r="X156" s="652"/>
      <c r="Y156" s="652"/>
      <c r="Z156" s="652"/>
      <c r="AA156" s="652"/>
      <c r="AB156" s="652"/>
      <c r="AC156" s="652"/>
      <c r="AD156" s="652"/>
    </row>
    <row r="157" spans="1:30" ht="69.95" customHeight="1" x14ac:dyDescent="0.45">
      <c r="A157" s="1426" t="s">
        <v>9</v>
      </c>
      <c r="B157" s="1426"/>
      <c r="C157" s="1426"/>
      <c r="D157" s="1426"/>
      <c r="E157" s="1426"/>
      <c r="F157" s="1426"/>
      <c r="G157" s="1426"/>
      <c r="H157" s="1426"/>
      <c r="I157" s="1426"/>
      <c r="J157" s="1426"/>
      <c r="K157" s="1426"/>
      <c r="L157" s="1426"/>
      <c r="M157" s="68"/>
      <c r="N157" s="1386" t="s">
        <v>9</v>
      </c>
      <c r="O157" s="1386"/>
      <c r="P157" s="1386"/>
      <c r="Q157" s="1386"/>
      <c r="R157" s="1386"/>
      <c r="S157" s="1386"/>
      <c r="T157" s="1386"/>
      <c r="U157" s="1386"/>
      <c r="V157" s="1386"/>
      <c r="W157" s="960"/>
      <c r="X157" s="652"/>
      <c r="Y157" s="652"/>
      <c r="Z157" s="652"/>
      <c r="AA157" s="652"/>
      <c r="AB157" s="652"/>
      <c r="AC157" s="652"/>
      <c r="AD157" s="652"/>
    </row>
    <row r="158" spans="1:30" ht="69.95" customHeight="1" x14ac:dyDescent="0.45">
      <c r="A158" s="1426" t="s">
        <v>242</v>
      </c>
      <c r="B158" s="1426"/>
      <c r="C158" s="1426"/>
      <c r="D158" s="1426"/>
      <c r="E158" s="1426"/>
      <c r="F158" s="1426"/>
      <c r="G158" s="1426"/>
      <c r="H158" s="1426"/>
      <c r="I158" s="1426"/>
      <c r="J158" s="1426"/>
      <c r="K158" s="1426"/>
      <c r="L158" s="1426"/>
      <c r="M158" s="68"/>
      <c r="N158" s="1386" t="s">
        <v>242</v>
      </c>
      <c r="O158" s="1386"/>
      <c r="P158" s="1386"/>
      <c r="Q158" s="1386"/>
      <c r="R158" s="1386"/>
      <c r="S158" s="1386"/>
      <c r="T158" s="1386"/>
      <c r="U158" s="1386"/>
      <c r="V158" s="1386"/>
      <c r="W158" s="960"/>
      <c r="X158" s="652"/>
      <c r="Y158" s="652"/>
      <c r="Z158" s="652"/>
      <c r="AA158" s="652"/>
      <c r="AB158" s="652"/>
      <c r="AC158" s="652"/>
      <c r="AD158" s="652"/>
    </row>
    <row r="159" spans="1:30" ht="69.95" customHeight="1" x14ac:dyDescent="0.45">
      <c r="A159" s="1489" t="s">
        <v>220</v>
      </c>
      <c r="B159" s="1489"/>
      <c r="C159" s="1489"/>
      <c r="D159" s="1489"/>
      <c r="E159" s="1489"/>
      <c r="F159" s="1489"/>
      <c r="G159" s="1489"/>
      <c r="H159" s="1489"/>
      <c r="I159" s="1489"/>
      <c r="J159" s="1489"/>
      <c r="K159" s="1489"/>
      <c r="L159" s="1489"/>
      <c r="M159" s="68"/>
      <c r="N159" s="1387" t="s">
        <v>220</v>
      </c>
      <c r="O159" s="1387"/>
      <c r="P159" s="1387"/>
      <c r="Q159" s="1387"/>
      <c r="R159" s="1387"/>
      <c r="S159" s="1387"/>
      <c r="T159" s="1387"/>
      <c r="U159" s="1387"/>
      <c r="V159" s="1387"/>
      <c r="W159" s="961"/>
      <c r="X159" s="653"/>
      <c r="Y159" s="653"/>
      <c r="Z159" s="653"/>
      <c r="AA159" s="653"/>
      <c r="AB159" s="653"/>
      <c r="AC159" s="653"/>
      <c r="AD159" s="653"/>
    </row>
    <row r="160" spans="1:30" ht="60" customHeight="1" x14ac:dyDescent="0.6">
      <c r="A160" s="946" t="s">
        <v>221</v>
      </c>
      <c r="B160" s="1418">
        <f>DATOS!F13</f>
        <v>0</v>
      </c>
      <c r="C160" s="1418"/>
      <c r="D160" s="1418"/>
      <c r="E160" s="1418"/>
      <c r="F160" s="1418"/>
      <c r="G160" s="1418"/>
      <c r="H160" s="947"/>
      <c r="I160" s="799"/>
      <c r="J160" s="800"/>
      <c r="K160" s="800"/>
      <c r="L160" s="948"/>
      <c r="M160" s="949"/>
      <c r="N160" s="904" t="s">
        <v>221</v>
      </c>
      <c r="O160" s="1460">
        <f>DATOS!F13</f>
        <v>0</v>
      </c>
      <c r="P160" s="1460"/>
      <c r="Q160" s="1460"/>
      <c r="R160" s="1460"/>
      <c r="S160" s="1460"/>
      <c r="T160" s="1460"/>
      <c r="U160" s="1460"/>
      <c r="V160" s="923"/>
      <c r="W160" s="36"/>
      <c r="X160" s="36"/>
      <c r="Y160" s="36"/>
      <c r="Z160" s="36"/>
      <c r="AA160" s="36"/>
      <c r="AB160" s="36"/>
      <c r="AC160" s="36"/>
      <c r="AD160" s="36"/>
    </row>
    <row r="161" spans="1:30" ht="60" customHeight="1" x14ac:dyDescent="0.6">
      <c r="A161" s="946" t="s">
        <v>222</v>
      </c>
      <c r="B161" s="1418" t="str">
        <f>DATOS!B20</f>
        <v xml:space="preserve"> TRELLES ORDÓÑEZ CAROL ALEXANDRA</v>
      </c>
      <c r="C161" s="1418"/>
      <c r="D161" s="1418"/>
      <c r="E161" s="1418"/>
      <c r="F161" s="1418"/>
      <c r="G161" s="1418"/>
      <c r="H161" s="947"/>
      <c r="I161" s="799"/>
      <c r="J161" s="950"/>
      <c r="K161" s="950"/>
      <c r="L161" s="951"/>
      <c r="M161" s="949"/>
      <c r="N161" s="904" t="s">
        <v>222</v>
      </c>
      <c r="O161" s="1460" t="str">
        <f>DATOS!B20</f>
        <v xml:space="preserve"> TRELLES ORDÓÑEZ CAROL ALEXANDRA</v>
      </c>
      <c r="P161" s="1460"/>
      <c r="Q161" s="1460"/>
      <c r="R161" s="1460"/>
      <c r="S161" s="1460"/>
      <c r="T161" s="1460"/>
      <c r="U161" s="1460"/>
      <c r="V161" s="923"/>
      <c r="W161" s="37"/>
      <c r="X161" s="37"/>
      <c r="Y161" s="37"/>
      <c r="Z161" s="37"/>
      <c r="AA161" s="37"/>
      <c r="AB161" s="37"/>
      <c r="AC161" s="37"/>
      <c r="AD161" s="37"/>
    </row>
    <row r="162" spans="1:30" ht="60" customHeight="1" x14ac:dyDescent="0.6">
      <c r="A162" s="952" t="s">
        <v>26</v>
      </c>
      <c r="B162" s="1457" t="str">
        <f>DATOS!C14</f>
        <v>SEGUNDO</v>
      </c>
      <c r="C162" s="1457"/>
      <c r="D162" s="1457"/>
      <c r="E162" s="799"/>
      <c r="F162" s="799"/>
      <c r="G162" s="936"/>
      <c r="H162" s="936"/>
      <c r="I162" s="799"/>
      <c r="J162" s="800"/>
      <c r="K162" s="800"/>
      <c r="L162" s="948"/>
      <c r="M162" s="949"/>
      <c r="N162" s="905" t="s">
        <v>26</v>
      </c>
      <c r="O162" s="1458" t="str">
        <f>DATOS!C14</f>
        <v>SEGUNDO</v>
      </c>
      <c r="P162" s="1458"/>
      <c r="Q162" s="1458"/>
      <c r="R162" s="923"/>
      <c r="S162" s="925"/>
      <c r="T162" s="925"/>
      <c r="U162" s="923"/>
      <c r="V162" s="923"/>
      <c r="W162" s="36"/>
      <c r="X162" s="36"/>
      <c r="Y162" s="36"/>
      <c r="Z162" s="36"/>
      <c r="AA162" s="36"/>
      <c r="AB162" s="36"/>
      <c r="AC162" s="36"/>
      <c r="AD162" s="36"/>
    </row>
    <row r="163" spans="1:30" ht="60" customHeight="1" x14ac:dyDescent="0.6">
      <c r="A163" s="946" t="s">
        <v>28</v>
      </c>
      <c r="B163" s="1459" t="str">
        <f>DATOS!C15</f>
        <v>"A"</v>
      </c>
      <c r="C163" s="1459"/>
      <c r="D163" s="1459"/>
      <c r="E163" s="799"/>
      <c r="F163" s="799"/>
      <c r="G163" s="799"/>
      <c r="H163" s="799"/>
      <c r="I163" s="799"/>
      <c r="J163" s="800"/>
      <c r="K163" s="800"/>
      <c r="L163" s="948"/>
      <c r="M163" s="949"/>
      <c r="N163" s="904" t="s">
        <v>28</v>
      </c>
      <c r="O163" s="1460" t="str">
        <f>DATOS!C15</f>
        <v>"A"</v>
      </c>
      <c r="P163" s="1460"/>
      <c r="Q163" s="1460"/>
      <c r="R163" s="923"/>
      <c r="S163" s="923"/>
      <c r="T163" s="923"/>
      <c r="U163" s="923"/>
      <c r="V163" s="923"/>
      <c r="W163" s="36"/>
      <c r="X163" s="36"/>
      <c r="Y163" s="36"/>
      <c r="Z163" s="36"/>
      <c r="AA163" s="36"/>
      <c r="AB163" s="36"/>
      <c r="AC163" s="36"/>
      <c r="AD163" s="36"/>
    </row>
    <row r="164" spans="1:30" ht="60" customHeight="1" x14ac:dyDescent="0.6">
      <c r="A164" s="952" t="s">
        <v>223</v>
      </c>
      <c r="B164" s="1418" t="s">
        <v>290</v>
      </c>
      <c r="C164" s="1418"/>
      <c r="D164" s="1418"/>
      <c r="E164" s="799"/>
      <c r="F164" s="799"/>
      <c r="G164" s="799"/>
      <c r="H164" s="799"/>
      <c r="I164" s="799"/>
      <c r="J164" s="800"/>
      <c r="K164" s="800"/>
      <c r="L164" s="948"/>
      <c r="M164" s="949"/>
      <c r="N164" s="905" t="s">
        <v>223</v>
      </c>
      <c r="O164" s="1460" t="s">
        <v>290</v>
      </c>
      <c r="P164" s="1460"/>
      <c r="Q164" s="1460"/>
      <c r="R164" s="923"/>
      <c r="S164" s="923"/>
      <c r="T164" s="923"/>
      <c r="U164" s="923"/>
      <c r="V164" s="923"/>
      <c r="W164" s="36"/>
      <c r="X164" s="36"/>
      <c r="Y164" s="36"/>
      <c r="Z164" s="36"/>
      <c r="AA164" s="36"/>
      <c r="AB164" s="36"/>
      <c r="AC164" s="36"/>
      <c r="AD164" s="36"/>
    </row>
    <row r="165" spans="1:30" ht="60" customHeight="1" thickBot="1" x14ac:dyDescent="0.65">
      <c r="A165" s="946" t="s">
        <v>160</v>
      </c>
      <c r="B165" s="1439"/>
      <c r="C165" s="1439"/>
      <c r="D165" s="1439"/>
      <c r="E165" s="799"/>
      <c r="F165" s="799"/>
      <c r="G165" s="799"/>
      <c r="H165" s="799"/>
      <c r="I165" s="799"/>
      <c r="J165" s="800"/>
      <c r="K165" s="800"/>
      <c r="L165" s="948"/>
      <c r="M165" s="949"/>
      <c r="N165" s="904" t="s">
        <v>160</v>
      </c>
      <c r="O165" s="1440"/>
      <c r="P165" s="1440"/>
      <c r="Q165" s="1440"/>
      <c r="R165" s="923"/>
      <c r="S165" s="923"/>
      <c r="T165" s="923"/>
      <c r="U165" s="923"/>
      <c r="V165" s="923"/>
      <c r="W165" s="36"/>
      <c r="X165" s="36"/>
      <c r="Y165" s="36"/>
      <c r="Z165" s="36"/>
      <c r="AA165" s="36"/>
      <c r="AB165" s="36"/>
      <c r="AC165" s="36"/>
      <c r="AD165" s="36"/>
    </row>
    <row r="166" spans="1:30" ht="69.95" customHeight="1" thickBot="1" x14ac:dyDescent="0.55000000000000004">
      <c r="A166" s="1441" t="s">
        <v>37</v>
      </c>
      <c r="B166" s="1442"/>
      <c r="C166" s="1442"/>
      <c r="D166" s="1443"/>
      <c r="E166" s="1468" t="s">
        <v>245</v>
      </c>
      <c r="F166" s="1469"/>
      <c r="G166" s="1469"/>
      <c r="H166" s="1469"/>
      <c r="I166" s="1469"/>
      <c r="J166" s="859"/>
      <c r="K166" s="859"/>
      <c r="L166" s="293" t="s">
        <v>248</v>
      </c>
      <c r="M166" s="70"/>
      <c r="N166" s="1474" t="s">
        <v>37</v>
      </c>
      <c r="O166" s="1475"/>
      <c r="P166" s="1475"/>
      <c r="Q166" s="1427" t="s">
        <v>245</v>
      </c>
      <c r="R166" s="1428"/>
      <c r="S166" s="1429"/>
      <c r="T166" s="882"/>
      <c r="U166" s="293" t="s">
        <v>248</v>
      </c>
      <c r="V166" s="1466" t="s">
        <v>247</v>
      </c>
      <c r="W166" s="1403"/>
      <c r="X166" s="654"/>
      <c r="Y166" s="654"/>
      <c r="Z166" s="654"/>
      <c r="AA166" s="654"/>
      <c r="AB166" s="654"/>
      <c r="AC166" s="654"/>
      <c r="AD166" s="654"/>
    </row>
    <row r="167" spans="1:30" ht="69.95" customHeight="1" thickBot="1" x14ac:dyDescent="0.55000000000000004">
      <c r="A167" s="1444"/>
      <c r="B167" s="1445"/>
      <c r="C167" s="1445"/>
      <c r="D167" s="1446"/>
      <c r="E167" s="267" t="s">
        <v>233</v>
      </c>
      <c r="F167" s="844"/>
      <c r="G167" s="268" t="s">
        <v>249</v>
      </c>
      <c r="H167" s="850"/>
      <c r="I167" s="269" t="s">
        <v>250</v>
      </c>
      <c r="J167" s="860"/>
      <c r="K167" s="860"/>
      <c r="L167" s="294" t="s">
        <v>246</v>
      </c>
      <c r="M167" s="70"/>
      <c r="N167" s="1476"/>
      <c r="O167" s="1477"/>
      <c r="P167" s="1477"/>
      <c r="Q167" s="92" t="s">
        <v>233</v>
      </c>
      <c r="R167" s="93" t="s">
        <v>249</v>
      </c>
      <c r="S167" s="94" t="s">
        <v>250</v>
      </c>
      <c r="T167" s="881"/>
      <c r="U167" s="796" t="s">
        <v>246</v>
      </c>
      <c r="V167" s="1488"/>
      <c r="W167" s="1403"/>
      <c r="X167" s="654"/>
      <c r="Y167" s="654"/>
      <c r="Z167" s="654"/>
      <c r="AA167" s="654"/>
      <c r="AB167" s="654"/>
      <c r="AC167" s="654"/>
      <c r="AD167" s="654"/>
    </row>
    <row r="168" spans="1:30" ht="69.95" customHeight="1" x14ac:dyDescent="0.3">
      <c r="A168" s="1404" t="s">
        <v>38</v>
      </c>
      <c r="B168" s="1405"/>
      <c r="C168" s="1405"/>
      <c r="D168" s="1405"/>
      <c r="E168" s="539" t="str">
        <f>( 'ACTA REPORTE 1ER TRI'!$AD$18 )</f>
        <v>D-</v>
      </c>
      <c r="F168" s="835">
        <f>( 'ACTA REPORTE 1ER TRI'!$AE$18 )</f>
        <v>3.3333333333333335</v>
      </c>
      <c r="G168" s="539" t="str">
        <f>( 'ACTA REPORTE 2DO TRI'!$AD$18 )</f>
        <v>A+</v>
      </c>
      <c r="H168" s="846">
        <f>( 'ACTA REPORTE 2DO TRI'!$AE$18 )</f>
        <v>10</v>
      </c>
      <c r="I168" s="539" t="str">
        <f>( 'ACTA REPORTE 3ER TRI'!$AD$18 )</f>
        <v>A+</v>
      </c>
      <c r="J168" s="846">
        <f>( 'ACTA REPORTE 3ER TRI'!$AE$18 )</f>
        <v>10</v>
      </c>
      <c r="K168" s="837">
        <f t="shared" ref="K168:K175" si="15">SUM(F168,H168,J168 ) / 3</f>
        <v>7.7777777777777786</v>
      </c>
      <c r="L168" s="675" t="str">
        <f>INDEX($AF$4:$AF$13, MATCH(K168, $AE$4:$AE$13, 1))</f>
        <v>B-</v>
      </c>
      <c r="M168" s="66"/>
      <c r="N168" s="1478" t="s">
        <v>38</v>
      </c>
      <c r="O168" s="1479"/>
      <c r="P168" s="1480"/>
      <c r="Q168" s="884">
        <f>( 'ACTA REPORTE 1ER TRI'!$AE$18 )</f>
        <v>3.3333333333333335</v>
      </c>
      <c r="R168" s="539">
        <f>( 'ACTA REPORTE 2DO TRI'!$AE$18 )</f>
        <v>10</v>
      </c>
      <c r="S168" s="539">
        <f>( 'ACTA REPORTE 3ER TRI'!$AE$18 )</f>
        <v>10</v>
      </c>
      <c r="T168" s="875"/>
      <c r="U168" s="930">
        <f>SUM(Q168:S168)/3</f>
        <v>7.7777777777777786</v>
      </c>
      <c r="V168" s="809">
        <v>0</v>
      </c>
      <c r="W168" s="113"/>
      <c r="X168" s="113"/>
      <c r="Y168" s="113"/>
      <c r="Z168" s="113"/>
      <c r="AA168" s="113"/>
      <c r="AB168" s="113"/>
      <c r="AC168" s="113"/>
      <c r="AD168" s="113"/>
    </row>
    <row r="169" spans="1:30" ht="69.95" customHeight="1" x14ac:dyDescent="0.3">
      <c r="A169" s="1406" t="s">
        <v>40</v>
      </c>
      <c r="B169" s="1407"/>
      <c r="C169" s="1407"/>
      <c r="D169" s="1407"/>
      <c r="E169" s="540" t="str">
        <f>( 'ACTA REPORTE 1ER TRI'!$AD$75 )</f>
        <v>D-</v>
      </c>
      <c r="F169" s="836">
        <f>( 'ACTA REPORTE 1ER TRI'!$AE$75 )</f>
        <v>3.3333333333333335</v>
      </c>
      <c r="G169" s="540" t="str">
        <f>( 'ACTA REPORTE 2DO TRI'!$AD$75 )</f>
        <v>A+</v>
      </c>
      <c r="H169" s="847">
        <f>( 'ACTA REPORTE 2DO TRI'!$AE$75 )</f>
        <v>10</v>
      </c>
      <c r="I169" s="540" t="str">
        <f>( 'ACTA REPORTE 3ER TRI'!$AD$75 )</f>
        <v>A+</v>
      </c>
      <c r="J169" s="847">
        <f>( 'ACTA REPORTE 3ER TRI'!$AE$75 )</f>
        <v>10</v>
      </c>
      <c r="K169" s="837">
        <f t="shared" si="15"/>
        <v>7.7777777777777786</v>
      </c>
      <c r="L169" s="797" t="str">
        <f t="shared" ref="L169:L173" si="16">INDEX($AF$4:$AF$13, MATCH(K169, $AE$4:$AE$13, 1))</f>
        <v>B-</v>
      </c>
      <c r="M169" s="66"/>
      <c r="N169" s="1454" t="s">
        <v>40</v>
      </c>
      <c r="O169" s="1455"/>
      <c r="P169" s="1456"/>
      <c r="Q169" s="922">
        <f>( 'ACTA REPORTE 1ER TRI'!$AE$75 )</f>
        <v>3.3333333333333335</v>
      </c>
      <c r="R169" s="540">
        <f>( 'ACTA REPORTE 2DO TRI'!$AE$75 )</f>
        <v>10</v>
      </c>
      <c r="S169" s="540">
        <f>( 'ACTA REPORTE 3ER TRI'!$AE$75 )</f>
        <v>10</v>
      </c>
      <c r="T169" s="876"/>
      <c r="U169" s="931">
        <f t="shared" ref="U169:U174" si="17">SUM(Q169:S169)/3</f>
        <v>7.7777777777777786</v>
      </c>
      <c r="V169" s="811">
        <v>0</v>
      </c>
      <c r="W169" s="113"/>
      <c r="X169" s="113"/>
      <c r="Y169" s="113"/>
      <c r="Z169" s="113"/>
      <c r="AA169" s="113"/>
      <c r="AB169" s="113"/>
      <c r="AC169" s="113"/>
      <c r="AD169" s="113"/>
    </row>
    <row r="170" spans="1:30" ht="69.95" customHeight="1" x14ac:dyDescent="0.3">
      <c r="A170" s="1406" t="s">
        <v>42</v>
      </c>
      <c r="B170" s="1407"/>
      <c r="C170" s="1407"/>
      <c r="D170" s="1407"/>
      <c r="E170" s="540" t="str">
        <f>( 'ACTA REPORTE 1ER TRI'!$AD$132 )</f>
        <v>A+</v>
      </c>
      <c r="F170" s="836">
        <f>( 'ACTA REPORTE 1ER TRI'!$AE$132 )</f>
        <v>10</v>
      </c>
      <c r="G170" s="540" t="str">
        <f>( 'ACTA REPORTE 2DO TRI'!$AD$132 )</f>
        <v>A+</v>
      </c>
      <c r="H170" s="847">
        <f>( 'ACTA REPORTE 2DO TRI'!$AE$132 )</f>
        <v>10</v>
      </c>
      <c r="I170" s="540" t="str">
        <f>( 'ACTA REPORTE 3ER TRI'!$AD$132 )</f>
        <v>A+</v>
      </c>
      <c r="J170" s="847">
        <f>( 'ACTA REPORTE 3ER TRI'!$AE$132 )</f>
        <v>10</v>
      </c>
      <c r="K170" s="837">
        <f t="shared" si="15"/>
        <v>10</v>
      </c>
      <c r="L170" s="797" t="str">
        <f t="shared" si="16"/>
        <v>A+</v>
      </c>
      <c r="M170" s="66"/>
      <c r="N170" s="1454" t="s">
        <v>42</v>
      </c>
      <c r="O170" s="1455"/>
      <c r="P170" s="1456"/>
      <c r="Q170" s="922">
        <f>( 'ACTA REPORTE 1ER TRI'!$AE$132 )</f>
        <v>10</v>
      </c>
      <c r="R170" s="540">
        <f>( 'ACTA REPORTE 2DO TRI'!$AE$132 )</f>
        <v>10</v>
      </c>
      <c r="S170" s="540">
        <f>( 'ACTA REPORTE 3ER TRI'!$AE$132 )</f>
        <v>10</v>
      </c>
      <c r="T170" s="876"/>
      <c r="U170" s="931">
        <f t="shared" si="17"/>
        <v>10</v>
      </c>
      <c r="V170" s="811">
        <v>0</v>
      </c>
      <c r="W170" s="113"/>
      <c r="X170" s="113"/>
      <c r="Y170" s="113"/>
      <c r="Z170" s="113"/>
      <c r="AA170" s="113"/>
      <c r="AB170" s="113"/>
      <c r="AC170" s="113"/>
      <c r="AD170" s="113"/>
    </row>
    <row r="171" spans="1:30" ht="69.95" customHeight="1" x14ac:dyDescent="0.3">
      <c r="A171" s="1406" t="s">
        <v>44</v>
      </c>
      <c r="B171" s="1407"/>
      <c r="C171" s="1407"/>
      <c r="D171" s="1407"/>
      <c r="E171" s="540" t="str">
        <f>( 'ACTA REPORTE 1ER TRI'!$AD$189 )</f>
        <v>A+</v>
      </c>
      <c r="F171" s="836">
        <f>( 'ACTA REPORTE 1ER TRI'!$AE$189 )</f>
        <v>10</v>
      </c>
      <c r="G171" s="540" t="str">
        <f>( 'ACTA REPORTE 2DO TRI'!$AD$189 )</f>
        <v>A+</v>
      </c>
      <c r="H171" s="847">
        <f>( 'ACTA REPORTE 2DO TRI'!$AE$189 )</f>
        <v>10</v>
      </c>
      <c r="I171" s="540" t="str">
        <f>( 'ACTA REPORTE 3ER TRI'!$AD$189 )</f>
        <v>A+</v>
      </c>
      <c r="J171" s="847">
        <f>( 'ACTA REPORTE 3ER TRI'!$AE$189 )</f>
        <v>10</v>
      </c>
      <c r="K171" s="837">
        <f t="shared" si="15"/>
        <v>10</v>
      </c>
      <c r="L171" s="797" t="str">
        <f t="shared" si="16"/>
        <v>A+</v>
      </c>
      <c r="M171" s="66"/>
      <c r="N171" s="1454" t="s">
        <v>44</v>
      </c>
      <c r="O171" s="1455"/>
      <c r="P171" s="1456"/>
      <c r="Q171" s="922">
        <f>( 'ACTA REPORTE 1ER TRI'!$AE$189 )</f>
        <v>10</v>
      </c>
      <c r="R171" s="540">
        <f>( 'ACTA REPORTE 2DO TRI'!$AE$189 )</f>
        <v>10</v>
      </c>
      <c r="S171" s="540">
        <f>( 'ACTA REPORTE 3ER TRI'!$AE$189 )</f>
        <v>10</v>
      </c>
      <c r="T171" s="876"/>
      <c r="U171" s="931">
        <f t="shared" si="17"/>
        <v>10</v>
      </c>
      <c r="V171" s="811">
        <v>0</v>
      </c>
      <c r="W171" s="113"/>
      <c r="X171" s="113"/>
      <c r="Y171" s="113"/>
      <c r="Z171" s="113"/>
      <c r="AA171" s="113"/>
      <c r="AB171" s="113"/>
      <c r="AC171" s="113"/>
      <c r="AD171" s="113"/>
    </row>
    <row r="172" spans="1:30" ht="69.95" customHeight="1" x14ac:dyDescent="0.3">
      <c r="A172" s="1433" t="s">
        <v>47</v>
      </c>
      <c r="B172" s="1434"/>
      <c r="C172" s="1434"/>
      <c r="D172" s="1434"/>
      <c r="E172" s="540" t="str">
        <f>( 'ACTA REPORTE 1ER TRI'!$AD$303 )</f>
        <v>A+</v>
      </c>
      <c r="F172" s="836">
        <f>( 'ACTA REPORTE 1ER TRI'!$AE$303 )</f>
        <v>10</v>
      </c>
      <c r="G172" s="540" t="str">
        <f>( 'ACTA REPORTE 2DO TRI'!$AD$303 )</f>
        <v>A+</v>
      </c>
      <c r="H172" s="847">
        <f>( 'ACTA REPORTE 2DO TRI'!$AE$303 )</f>
        <v>10</v>
      </c>
      <c r="I172" s="540" t="str">
        <f>( 'ACTA REPORTE 3ER TRI'!$AD$303 )</f>
        <v>A+</v>
      </c>
      <c r="J172" s="847">
        <f>( 'ACTA REPORTE 3ER TRI'!$AE$303 )</f>
        <v>10</v>
      </c>
      <c r="K172" s="837">
        <f t="shared" si="15"/>
        <v>10</v>
      </c>
      <c r="L172" s="797" t="str">
        <f t="shared" si="16"/>
        <v>A+</v>
      </c>
      <c r="M172" s="66"/>
      <c r="N172" s="1482" t="s">
        <v>47</v>
      </c>
      <c r="O172" s="1483"/>
      <c r="P172" s="1484"/>
      <c r="Q172" s="922">
        <f>( 'ACTA REPORTE 1ER TRI'!$AE$303 )</f>
        <v>10</v>
      </c>
      <c r="R172" s="540">
        <f>( 'ACTA REPORTE 2DO TRI'!$AE$303 )</f>
        <v>10</v>
      </c>
      <c r="S172" s="540">
        <f>( 'ACTA REPORTE 3ER TRI'!$AE$303 )</f>
        <v>10</v>
      </c>
      <c r="T172" s="876"/>
      <c r="U172" s="931">
        <f t="shared" si="17"/>
        <v>10</v>
      </c>
      <c r="V172" s="811">
        <v>0</v>
      </c>
      <c r="W172" s="113"/>
      <c r="X172" s="113"/>
      <c r="Y172" s="113"/>
      <c r="Z172" s="113"/>
      <c r="AA172" s="113"/>
      <c r="AB172" s="113"/>
      <c r="AC172" s="113"/>
      <c r="AD172" s="113"/>
    </row>
    <row r="173" spans="1:30" ht="69.95" customHeight="1" x14ac:dyDescent="0.3">
      <c r="A173" s="1433" t="s">
        <v>50</v>
      </c>
      <c r="B173" s="1434"/>
      <c r="C173" s="1434"/>
      <c r="D173" s="1434"/>
      <c r="E173" s="540" t="str">
        <f>( 'ACTA REPORTE 1ER TRI'!$AD$360 )</f>
        <v>A+</v>
      </c>
      <c r="F173" s="836">
        <f>( 'ACTA REPORTE 1ER TRI'!$AE$360 )</f>
        <v>10</v>
      </c>
      <c r="G173" s="540" t="str">
        <f>( 'ACTA REPORTE 2DO TRI'!$AD$360 )</f>
        <v>A+</v>
      </c>
      <c r="H173" s="847">
        <f>( 'ACTA REPORTE 2DO TRI'!$AE$360 )</f>
        <v>10</v>
      </c>
      <c r="I173" s="540" t="str">
        <f>( 'ACTA REPORTE 3ER TRI'!$AD$360 )</f>
        <v>A+</v>
      </c>
      <c r="J173" s="847">
        <f>( 'ACTA REPORTE 3ER TRI'!$AE$360 )</f>
        <v>10</v>
      </c>
      <c r="K173" s="837">
        <f t="shared" si="15"/>
        <v>10</v>
      </c>
      <c r="L173" s="797" t="str">
        <f t="shared" si="16"/>
        <v>A+</v>
      </c>
      <c r="M173" s="66"/>
      <c r="N173" s="1482" t="s">
        <v>50</v>
      </c>
      <c r="O173" s="1483"/>
      <c r="P173" s="1484"/>
      <c r="Q173" s="922">
        <f>( 'ACTA REPORTE 1ER TRI'!$AE$360 )</f>
        <v>10</v>
      </c>
      <c r="R173" s="540">
        <f>( 'ACTA REPORTE 2DO TRI'!$AE$360 )</f>
        <v>10</v>
      </c>
      <c r="S173" s="540">
        <f>( 'ACTA REPORTE 3ER TRI'!$AE$360 )</f>
        <v>10</v>
      </c>
      <c r="T173" s="876"/>
      <c r="U173" s="931">
        <f t="shared" si="17"/>
        <v>10</v>
      </c>
      <c r="V173" s="811">
        <v>0</v>
      </c>
      <c r="W173" s="113"/>
      <c r="X173" s="113"/>
      <c r="Y173" s="113"/>
      <c r="Z173" s="113"/>
      <c r="AA173" s="113"/>
      <c r="AB173" s="113"/>
      <c r="AC173" s="113"/>
      <c r="AD173" s="113"/>
    </row>
    <row r="174" spans="1:30" ht="69.95" customHeight="1" thickBot="1" x14ac:dyDescent="0.35">
      <c r="A174" s="1410" t="s">
        <v>52</v>
      </c>
      <c r="B174" s="1411"/>
      <c r="C174" s="1411"/>
      <c r="D174" s="1411"/>
      <c r="E174" s="610" t="str">
        <f>( 'ACTA REPORTE 1ER TRI'!$AD$417 )</f>
        <v>A+</v>
      </c>
      <c r="F174" s="836">
        <f>( 'ACTA REPORTE 1ER TRI'!$AE$417 )</f>
        <v>10</v>
      </c>
      <c r="G174" s="610" t="str">
        <f>( 'ACTA REPORTE 2DO TRI'!$AD$417 )</f>
        <v>A+</v>
      </c>
      <c r="H174" s="848">
        <f>( 'ACTA REPORTE 2DO TRI'!$AE$417 )</f>
        <v>10</v>
      </c>
      <c r="I174" s="610" t="str">
        <f>( 'ACTA REPORTE 3ER TRI'!$AD$417 )</f>
        <v>A+</v>
      </c>
      <c r="J174" s="847">
        <f>( 'ACTA REPORTE 3ER TRI'!$AE$417 )</f>
        <v>10</v>
      </c>
      <c r="K174" s="837">
        <f t="shared" si="15"/>
        <v>10</v>
      </c>
      <c r="L174" s="798" t="str">
        <f>INDEX($AF$4:$AF$13, MATCH(F175, $AE$4:$AE$13, 1))</f>
        <v>B+</v>
      </c>
      <c r="M174" s="66"/>
      <c r="N174" s="1390" t="s">
        <v>52</v>
      </c>
      <c r="O174" s="1391"/>
      <c r="P174" s="1485"/>
      <c r="Q174" s="922">
        <f>( 'ACTA REPORTE 1ER TRI'!$AE$417 )</f>
        <v>10</v>
      </c>
      <c r="R174" s="610">
        <f>( 'ACTA REPORTE 2DO TRI'!$AE$417 )</f>
        <v>10</v>
      </c>
      <c r="S174" s="540">
        <f>( 'ACTA REPORTE 3ER TRI'!$AE$417 )</f>
        <v>10</v>
      </c>
      <c r="T174" s="877"/>
      <c r="U174" s="932">
        <f t="shared" si="17"/>
        <v>10</v>
      </c>
      <c r="V174" s="812">
        <v>0</v>
      </c>
      <c r="W174" s="113"/>
      <c r="X174" s="113"/>
      <c r="Y174" s="113"/>
      <c r="Z174" s="113"/>
      <c r="AA174" s="113"/>
      <c r="AB174" s="113"/>
      <c r="AC174" s="113"/>
      <c r="AD174" s="113"/>
    </row>
    <row r="175" spans="1:30" ht="69.95" customHeight="1" thickBot="1" x14ac:dyDescent="0.75">
      <c r="A175" s="1461" t="s">
        <v>237</v>
      </c>
      <c r="B175" s="1462"/>
      <c r="C175" s="1462"/>
      <c r="D175" s="1462"/>
      <c r="E175" s="805" t="str">
        <f>INDEX($AF$4:$AF$13, MATCH(F175, $AE$4:$AE$13, 1))</f>
        <v>B+</v>
      </c>
      <c r="F175" s="837">
        <f>SUM(F168:F174 ) / 7</f>
        <v>8.0952380952380967</v>
      </c>
      <c r="G175" s="805" t="str">
        <f>INDEX($AF$4:$AF$13, MATCH(H175, $AE$4:$AE$13, 1))</f>
        <v>A+</v>
      </c>
      <c r="H175" s="837">
        <f>SUM(H168:H174 ) / 7</f>
        <v>10</v>
      </c>
      <c r="I175" s="819" t="str">
        <f>INDEX($AF$4:$AF$13, MATCH(J175, $AE$4:$AE$13, 1))</f>
        <v>A+</v>
      </c>
      <c r="J175" s="862">
        <f>SUM(J168:J174 ) / 7</f>
        <v>10</v>
      </c>
      <c r="K175" s="862">
        <f t="shared" si="15"/>
        <v>9.3650793650793656</v>
      </c>
      <c r="L175" s="1481" t="str">
        <f>INDEX($AF$4:$AF$13, MATCH(K175, $AE$4:$AE$13, 1))</f>
        <v>A-</v>
      </c>
      <c r="M175" s="66"/>
      <c r="N175" s="1437" t="s">
        <v>237</v>
      </c>
      <c r="O175" s="1438"/>
      <c r="P175" s="1438"/>
      <c r="Q175" s="813">
        <f>SUM(Q168:Q174 ) / 7</f>
        <v>8.0952380952380967</v>
      </c>
      <c r="R175" s="813">
        <f>SUM(R168:R174 ) / 7</f>
        <v>10</v>
      </c>
      <c r="S175" s="813">
        <f>SUM(S168:S174 ) / 7</f>
        <v>10</v>
      </c>
      <c r="T175" s="873"/>
      <c r="U175" s="1601">
        <f>SUM(Q175,R175,S175)/3</f>
        <v>9.3650793650793656</v>
      </c>
      <c r="W175" s="36"/>
      <c r="X175" s="36"/>
      <c r="Y175" s="36"/>
      <c r="Z175" s="36"/>
      <c r="AA175" s="36"/>
      <c r="AB175" s="36"/>
      <c r="AC175" s="36"/>
      <c r="AD175" s="36"/>
    </row>
    <row r="176" spans="1:30" ht="69.95" customHeight="1" thickBot="1" x14ac:dyDescent="0.75">
      <c r="A176" s="1421" t="s">
        <v>251</v>
      </c>
      <c r="B176" s="1422"/>
      <c r="C176" s="1422"/>
      <c r="D176" s="1422"/>
      <c r="E176" s="1463"/>
      <c r="F176" s="1463"/>
      <c r="G176" s="1464"/>
      <c r="H176" s="1464"/>
      <c r="I176" s="1465"/>
      <c r="J176" s="856"/>
      <c r="K176" s="865"/>
      <c r="L176" s="1436"/>
      <c r="M176" s="66"/>
      <c r="N176" s="1398" t="s">
        <v>251</v>
      </c>
      <c r="O176" s="1399"/>
      <c r="P176" s="1399"/>
      <c r="Q176" s="1399"/>
      <c r="R176" s="1399"/>
      <c r="S176" s="1399"/>
      <c r="T176" s="1600"/>
      <c r="U176" s="1602"/>
      <c r="W176" s="36"/>
      <c r="X176" s="36"/>
      <c r="Y176" s="36"/>
      <c r="Z176" s="36"/>
      <c r="AA176" s="36"/>
      <c r="AB176" s="36"/>
      <c r="AC176" s="36"/>
      <c r="AD176" s="36"/>
    </row>
    <row r="177" spans="1:30" ht="69.95" customHeight="1" thickBot="1" x14ac:dyDescent="0.65">
      <c r="A177" s="1408" t="s">
        <v>39</v>
      </c>
      <c r="B177" s="1409"/>
      <c r="C177" s="1409"/>
      <c r="D177" s="1409"/>
      <c r="E177" s="539" t="str">
        <f>( 'ACTA REPORTE 1ER TRI'!$AD$246 )</f>
        <v>A+</v>
      </c>
      <c r="F177" s="836">
        <f>( 'ACTA REPORTE 1ER TRI'!$AE$246 )</f>
        <v>10</v>
      </c>
      <c r="G177" s="539" t="str">
        <f>( 'ACTA REPORTE 2DO TRI'!$AD$246 )</f>
        <v>A+</v>
      </c>
      <c r="H177" s="848">
        <f>( 'ACTA REPORTE 2DO TRI'!$AE$246 )</f>
        <v>10</v>
      </c>
      <c r="I177" s="611" t="str">
        <f>( 'ACTA REPORTE 3ER TRI'!$AD$246)</f>
        <v>A+</v>
      </c>
      <c r="J177" s="847">
        <f>( 'ACTA REPORTE 3ER TRI'!$AE$246 )</f>
        <v>10</v>
      </c>
      <c r="K177" s="866">
        <f>SUM(F177,H177,J177 ) / 3</f>
        <v>10</v>
      </c>
      <c r="L177" s="675" t="str">
        <f>INDEX($AF$4:$AF$13, MATCH(K177, $AE$4:$AE$13, 1))</f>
        <v>A+</v>
      </c>
      <c r="M177" s="66"/>
      <c r="N177" s="1388" t="s">
        <v>39</v>
      </c>
      <c r="O177" s="1389"/>
      <c r="P177" s="96"/>
      <c r="Q177" s="539" t="str">
        <f>( 'ACTA REPORTE 1ER TRI'!$AD$246 )</f>
        <v>A+</v>
      </c>
      <c r="R177" s="539" t="str">
        <f>( 'ACTA REPORTE 2DO TRI'!$AD$246 )</f>
        <v>A+</v>
      </c>
      <c r="S177" s="539" t="str">
        <f>( 'ACTA REPORTE 3ER TRI'!$AD$246)</f>
        <v>A+</v>
      </c>
      <c r="T177" s="866">
        <f>SUM(F177,H177,J177 ) / 3</f>
        <v>10</v>
      </c>
      <c r="U177" s="675" t="str">
        <f>INDEX($AF$4:$AF$13, MATCH(T177, $AE$4:$AE$13, 1))</f>
        <v>A+</v>
      </c>
      <c r="V177" s="923"/>
      <c r="W177" s="36"/>
      <c r="X177" s="36"/>
      <c r="Y177" s="36"/>
      <c r="Z177" s="36"/>
      <c r="AA177" s="36"/>
      <c r="AB177" s="36"/>
      <c r="AC177" s="36"/>
      <c r="AD177" s="36"/>
    </row>
    <row r="178" spans="1:30" ht="69.95" customHeight="1" thickBot="1" x14ac:dyDescent="0.65">
      <c r="A178" s="1410" t="s">
        <v>55</v>
      </c>
      <c r="B178" s="1411"/>
      <c r="C178" s="1411"/>
      <c r="D178" s="1411"/>
      <c r="E178" s="539" t="str">
        <f>( 'ACTA REPORTE 1ER TRI'!$AD$474 )</f>
        <v>A+</v>
      </c>
      <c r="F178" s="836">
        <f>( 'ACTA REPORTE 1ER TRI'!$AE$474 )</f>
        <v>10</v>
      </c>
      <c r="G178" s="539" t="str">
        <f>( 'ACTA REPORTE 2DO TRI'!$AD$474 )</f>
        <v>A+</v>
      </c>
      <c r="H178" s="848">
        <f>( 'ACTA REPORTE 2DO TRI'!$AE$474 )</f>
        <v>10</v>
      </c>
      <c r="I178" s="541" t="str">
        <f>( 'ACTA REPORTE 3ER TRI'!$AD$474 )</f>
        <v>A+</v>
      </c>
      <c r="J178" s="847">
        <f>( 'ACTA REPORTE 3ER TRI'!$AE$474 )</f>
        <v>10</v>
      </c>
      <c r="K178" s="866">
        <f>SUM(F178,H178,J178 ) / 3</f>
        <v>10</v>
      </c>
      <c r="L178" s="798" t="str">
        <f>INDEX($AF$4:$AF$13, MATCH(K178, $AE$4:$AE$13, 1))</f>
        <v>A+</v>
      </c>
      <c r="M178" s="66"/>
      <c r="N178" s="1390" t="s">
        <v>55</v>
      </c>
      <c r="O178" s="1391"/>
      <c r="P178" s="657"/>
      <c r="Q178" s="541" t="str">
        <f>( 'ACTA REPORTE 1ER TRI'!$AD$474 )</f>
        <v>A+</v>
      </c>
      <c r="R178" s="541" t="str">
        <f>( 'ACTA REPORTE 2DO TRI'!$AD$474 )</f>
        <v>A+</v>
      </c>
      <c r="S178" s="541" t="str">
        <f>( 'ACTA REPORTE 3ER TRI'!$AD$474 )</f>
        <v>A+</v>
      </c>
      <c r="T178" s="893">
        <f>SUM(F178,H178,J178 ) / 3</f>
        <v>10</v>
      </c>
      <c r="U178" s="798" t="str">
        <f>INDEX($AF$4:$AF$13, MATCH(T178, $AE$4:$AE$13, 1))</f>
        <v>A+</v>
      </c>
      <c r="V178" s="923"/>
      <c r="W178" s="36"/>
      <c r="X178" s="36"/>
      <c r="Y178" s="36"/>
      <c r="Z178" s="36"/>
      <c r="AA178" s="36"/>
      <c r="AB178" s="36"/>
      <c r="AC178" s="36"/>
      <c r="AD178" s="36"/>
    </row>
    <row r="179" spans="1:30" ht="69.95" customHeight="1" thickBot="1" x14ac:dyDescent="0.65">
      <c r="M179" s="66"/>
      <c r="N179" s="907"/>
      <c r="O179" s="36"/>
      <c r="P179" s="36"/>
      <c r="Q179" s="923"/>
      <c r="R179" s="923"/>
      <c r="S179" s="923"/>
      <c r="T179" s="874"/>
      <c r="U179" s="923"/>
      <c r="V179" s="923"/>
      <c r="W179" s="36"/>
      <c r="X179" s="36"/>
      <c r="Y179" s="36"/>
      <c r="Z179" s="36"/>
      <c r="AA179" s="36"/>
      <c r="AB179" s="36"/>
      <c r="AC179" s="36"/>
      <c r="AD179" s="36"/>
    </row>
    <row r="180" spans="1:30" ht="88.5" customHeight="1" thickBot="1" x14ac:dyDescent="0.4">
      <c r="A180" s="271"/>
      <c r="B180" s="915" t="s">
        <v>292</v>
      </c>
      <c r="C180" s="272"/>
      <c r="D180" s="1412" t="s">
        <v>287</v>
      </c>
      <c r="E180" s="914" t="s">
        <v>252</v>
      </c>
      <c r="F180" s="839"/>
      <c r="G180" s="915" t="s">
        <v>253</v>
      </c>
      <c r="H180" s="849"/>
      <c r="I180" s="916" t="s">
        <v>254</v>
      </c>
      <c r="M180" s="66"/>
      <c r="N180" s="908"/>
      <c r="O180" s="917" t="s">
        <v>291</v>
      </c>
      <c r="P180" s="39"/>
      <c r="Q180" s="1392" t="s">
        <v>287</v>
      </c>
      <c r="R180" s="1393"/>
      <c r="S180" s="955" t="s">
        <v>252</v>
      </c>
      <c r="T180" s="878"/>
      <c r="U180" s="956" t="s">
        <v>253</v>
      </c>
      <c r="V180" s="957" t="s">
        <v>254</v>
      </c>
      <c r="X180" s="673"/>
      <c r="Y180" s="673"/>
      <c r="Z180" s="673"/>
      <c r="AA180" s="673"/>
      <c r="AB180" s="673"/>
      <c r="AC180" s="673"/>
      <c r="AD180" s="673"/>
    </row>
    <row r="181" spans="1:30" ht="69.95" customHeight="1" thickBot="1" x14ac:dyDescent="0.4">
      <c r="A181" s="273" t="s">
        <v>226</v>
      </c>
      <c r="B181" s="814">
        <f>( 'ACTA REPORTE 3ER TRI'!$AP$18 )</f>
        <v>0</v>
      </c>
      <c r="C181" s="274"/>
      <c r="D181" s="1413"/>
      <c r="E181" s="814" t="str">
        <f>( 'ACTA REPORTE 1ER TRI'!$AI$18 )</f>
        <v>N</v>
      </c>
      <c r="F181" s="840"/>
      <c r="G181" s="814" t="str">
        <f>( 'ACTA REPORTE 2DO TRI'!$AI$18 )</f>
        <v>N</v>
      </c>
      <c r="H181" s="840"/>
      <c r="I181" s="814" t="str">
        <f>( 'ACTA REPORTE 3ER TRI'!$AI$18 )</f>
        <v>N</v>
      </c>
      <c r="M181" s="66"/>
      <c r="N181" s="901" t="s">
        <v>226</v>
      </c>
      <c r="O181" s="814">
        <f>( 'ACTA REPORTE 3ER TRI'!$AP$18 )</f>
        <v>0</v>
      </c>
      <c r="P181" s="38"/>
      <c r="Q181" s="1394"/>
      <c r="R181" s="1395"/>
      <c r="S181" s="814" t="str">
        <f>( 'ACTA REPORTE 1ER TRI'!$AI$18 )</f>
        <v>N</v>
      </c>
      <c r="T181" s="879"/>
      <c r="U181" s="814" t="str">
        <f>( 'ACTA REPORTE 2DO TRI'!$AI$18 )</f>
        <v>N</v>
      </c>
      <c r="V181" s="814" t="str">
        <f>( 'ACTA REPORTE 3ER TRI'!$AI$18 )</f>
        <v>N</v>
      </c>
      <c r="X181" s="671"/>
      <c r="Y181" s="671"/>
      <c r="Z181" s="671"/>
      <c r="AA181" s="671"/>
      <c r="AB181" s="671"/>
      <c r="AC181" s="671"/>
      <c r="AD181" s="671"/>
    </row>
    <row r="182" spans="1:30" ht="69.95" customHeight="1" x14ac:dyDescent="0.35">
      <c r="A182" s="275" t="s">
        <v>227</v>
      </c>
      <c r="B182" s="610">
        <f>( 'ACTA REPORTE 3ER TRI'!$AQ$18 )</f>
        <v>0</v>
      </c>
      <c r="C182" s="274"/>
      <c r="D182" s="1413"/>
      <c r="E182" s="1415" t="str">
        <f>INDEX(AG$1:AG$3, MATCH(E181, AF$1:AF$3, 1))</f>
        <v>DEMUESTRA HABILIDADES PARA LLEGAR A ACUERDOS Y ASUMIR  COMPROMISOS.</v>
      </c>
      <c r="F182" s="939"/>
      <c r="G182" s="1415" t="str">
        <f>INDEX(AG$1:AG$3, MATCH(G181, AF$1:AF$3, 1))</f>
        <v>DEMUESTRA HABILIDADES PARA LLEGAR A ACUERDOS Y ASUMIR  COMPROMISOS.</v>
      </c>
      <c r="H182" s="939"/>
      <c r="I182" s="1415" t="str">
        <f>INDEX(AG$1:AG$3, MATCH(I181, AF$1:AF$3, 1))</f>
        <v>DEMUESTRA HABILIDADES PARA LLEGAR A ACUERDOS Y ASUMIR  COMPROMISOS.</v>
      </c>
      <c r="M182" s="66"/>
      <c r="N182" s="902" t="s">
        <v>227</v>
      </c>
      <c r="O182" s="610">
        <f>( 'ACTA REPORTE 3ER TRI'!$AQ$18 )</f>
        <v>0</v>
      </c>
      <c r="P182" s="38"/>
      <c r="Q182" s="1394"/>
      <c r="R182" s="1395"/>
      <c r="S182" s="1400" t="str">
        <f>INDEX(AG$1:AG$3, MATCH(S181, AF$1:AF$3, 1))</f>
        <v>DEMUESTRA HABILIDADES PARA LLEGAR A ACUERDOS Y ASUMIR  COMPROMISOS.</v>
      </c>
      <c r="T182" s="944"/>
      <c r="U182" s="1400" t="str">
        <f>INDEX(AG$1:AG$3, MATCH(U181, AF$1:AF$3, 1))</f>
        <v>DEMUESTRA HABILIDADES PARA LLEGAR A ACUERDOS Y ASUMIR  COMPROMISOS.</v>
      </c>
      <c r="V182" s="1400" t="str">
        <f>INDEX(AG$1:AG$3, MATCH(V181, AF$1:AF$3, 1))</f>
        <v>DEMUESTRA HABILIDADES PARA LLEGAR A ACUERDOS Y ASUMIR  COMPROMISOS.</v>
      </c>
      <c r="X182" s="672"/>
      <c r="Y182" s="672"/>
      <c r="Z182" s="672"/>
      <c r="AA182" s="672"/>
      <c r="AB182" s="672"/>
      <c r="AC182" s="672"/>
      <c r="AD182" s="672"/>
    </row>
    <row r="183" spans="1:30" ht="69.95" customHeight="1" x14ac:dyDescent="0.35">
      <c r="A183" s="275" t="s">
        <v>229</v>
      </c>
      <c r="B183" s="610">
        <f>( 'ACTA REPORTE 3ER TRI'!$AR$18 )</f>
        <v>0</v>
      </c>
      <c r="C183" s="274"/>
      <c r="D183" s="1413"/>
      <c r="E183" s="1416"/>
      <c r="F183" s="940"/>
      <c r="G183" s="1416"/>
      <c r="H183" s="940"/>
      <c r="I183" s="1416"/>
      <c r="M183" s="66"/>
      <c r="N183" s="902" t="s">
        <v>229</v>
      </c>
      <c r="O183" s="610">
        <f>( 'ACTA REPORTE 3ER TRI'!$AR$18 )</f>
        <v>0</v>
      </c>
      <c r="P183" s="38"/>
      <c r="Q183" s="1394"/>
      <c r="R183" s="1395"/>
      <c r="S183" s="1401"/>
      <c r="T183" s="944"/>
      <c r="U183" s="1401"/>
      <c r="V183" s="1401"/>
      <c r="X183" s="672"/>
      <c r="Y183" s="672"/>
      <c r="Z183" s="672"/>
      <c r="AA183" s="672"/>
      <c r="AB183" s="672"/>
      <c r="AC183" s="672"/>
      <c r="AD183" s="672"/>
    </row>
    <row r="184" spans="1:30" ht="69.95" customHeight="1" thickBot="1" x14ac:dyDescent="0.4">
      <c r="A184" s="276" t="s">
        <v>232</v>
      </c>
      <c r="B184" s="541">
        <f>( 'ACTA REPORTE 3ER TRI'!$AS$18 )</f>
        <v>67</v>
      </c>
      <c r="C184" s="274"/>
      <c r="D184" s="1414"/>
      <c r="E184" s="1417"/>
      <c r="F184" s="941"/>
      <c r="G184" s="1417"/>
      <c r="H184" s="941"/>
      <c r="I184" s="1417"/>
      <c r="M184" s="66"/>
      <c r="N184" s="903" t="s">
        <v>232</v>
      </c>
      <c r="O184" s="541">
        <f>( 'ACTA REPORTE 3ER TRI'!$AS$18 )</f>
        <v>67</v>
      </c>
      <c r="P184" s="38"/>
      <c r="Q184" s="1396"/>
      <c r="R184" s="1397"/>
      <c r="S184" s="1402"/>
      <c r="T184" s="945"/>
      <c r="U184" s="1402"/>
      <c r="V184" s="1402"/>
      <c r="X184" s="672"/>
      <c r="Y184" s="672"/>
      <c r="Z184" s="672"/>
      <c r="AA184" s="672"/>
      <c r="AB184" s="672"/>
      <c r="AC184" s="672"/>
      <c r="AD184" s="672"/>
    </row>
    <row r="185" spans="1:30" ht="200.1" customHeight="1" x14ac:dyDescent="0.6">
      <c r="M185" s="66"/>
      <c r="N185" s="907"/>
      <c r="O185" s="36"/>
      <c r="P185" s="36"/>
      <c r="Q185" s="923"/>
      <c r="R185" s="923"/>
      <c r="S185" s="923"/>
      <c r="T185" s="874"/>
      <c r="U185" s="923"/>
      <c r="V185" s="923"/>
      <c r="W185" s="36"/>
      <c r="X185" s="36"/>
      <c r="Y185" s="36"/>
      <c r="Z185" s="36"/>
      <c r="AA185" s="36"/>
      <c r="AB185" s="36"/>
      <c r="AC185" s="36"/>
      <c r="AD185" s="36"/>
    </row>
    <row r="186" spans="1:30" ht="69.95" customHeight="1" x14ac:dyDescent="0.7">
      <c r="B186" s="1424" t="s">
        <v>235</v>
      </c>
      <c r="C186" s="1424"/>
      <c r="D186" s="1424"/>
      <c r="G186" s="1424" t="s">
        <v>255</v>
      </c>
      <c r="H186" s="1424"/>
      <c r="I186" s="1424"/>
      <c r="J186" s="861"/>
      <c r="K186" s="861"/>
      <c r="L186" s="296"/>
      <c r="M186" s="66"/>
      <c r="O186" s="1425" t="s">
        <v>235</v>
      </c>
      <c r="P186" s="1425"/>
      <c r="Q186" s="1425"/>
      <c r="S186" s="1425" t="s">
        <v>255</v>
      </c>
      <c r="T186" s="1425"/>
      <c r="U186" s="1425"/>
      <c r="V186" s="935"/>
      <c r="W186" s="75"/>
      <c r="X186" s="75"/>
      <c r="Y186" s="75"/>
      <c r="Z186" s="75"/>
      <c r="AA186" s="75"/>
      <c r="AB186" s="75"/>
      <c r="AC186" s="75"/>
      <c r="AD186" s="75"/>
    </row>
    <row r="187" spans="1:30" ht="69.95" customHeight="1" x14ac:dyDescent="0.45">
      <c r="A187" s="1426" t="s">
        <v>0</v>
      </c>
      <c r="B187" s="1426"/>
      <c r="C187" s="1426"/>
      <c r="D187" s="1426"/>
      <c r="E187" s="1426"/>
      <c r="F187" s="1426"/>
      <c r="G187" s="1426"/>
      <c r="H187" s="1426"/>
      <c r="I187" s="1426"/>
      <c r="J187" s="1426"/>
      <c r="K187" s="1426"/>
      <c r="L187" s="1426"/>
      <c r="M187" s="68"/>
      <c r="N187" s="1386" t="s">
        <v>0</v>
      </c>
      <c r="O187" s="1386"/>
      <c r="P187" s="1386"/>
      <c r="Q187" s="1386"/>
      <c r="R187" s="1386"/>
      <c r="S187" s="1386"/>
      <c r="T187" s="1386"/>
      <c r="U187" s="1386"/>
      <c r="V187" s="1386"/>
      <c r="W187" s="960"/>
      <c r="X187" s="652"/>
      <c r="Y187" s="652"/>
      <c r="Z187" s="652"/>
      <c r="AA187" s="652"/>
      <c r="AB187" s="652"/>
      <c r="AC187" s="652"/>
      <c r="AD187" s="652"/>
    </row>
    <row r="188" spans="1:30" ht="69.95" customHeight="1" x14ac:dyDescent="0.45">
      <c r="A188" s="1426" t="s">
        <v>9</v>
      </c>
      <c r="B188" s="1426"/>
      <c r="C188" s="1426"/>
      <c r="D188" s="1426"/>
      <c r="E188" s="1426"/>
      <c r="F188" s="1426"/>
      <c r="G188" s="1426"/>
      <c r="H188" s="1426"/>
      <c r="I188" s="1426"/>
      <c r="J188" s="1426"/>
      <c r="K188" s="1426"/>
      <c r="L188" s="1426"/>
      <c r="M188" s="68"/>
      <c r="N188" s="1386" t="s">
        <v>9</v>
      </c>
      <c r="O188" s="1386"/>
      <c r="P188" s="1386"/>
      <c r="Q188" s="1386"/>
      <c r="R188" s="1386"/>
      <c r="S188" s="1386"/>
      <c r="T188" s="1386"/>
      <c r="U188" s="1386"/>
      <c r="V188" s="1386"/>
      <c r="W188" s="960"/>
      <c r="X188" s="652"/>
      <c r="Y188" s="652"/>
      <c r="Z188" s="652"/>
      <c r="AA188" s="652"/>
      <c r="AB188" s="652"/>
      <c r="AC188" s="652"/>
      <c r="AD188" s="652"/>
    </row>
    <row r="189" spans="1:30" ht="69.95" customHeight="1" x14ac:dyDescent="0.45">
      <c r="A189" s="1426" t="s">
        <v>242</v>
      </c>
      <c r="B189" s="1426"/>
      <c r="C189" s="1426"/>
      <c r="D189" s="1426"/>
      <c r="E189" s="1426"/>
      <c r="F189" s="1426"/>
      <c r="G189" s="1426"/>
      <c r="H189" s="1426"/>
      <c r="I189" s="1426"/>
      <c r="J189" s="1426"/>
      <c r="K189" s="1426"/>
      <c r="L189" s="1426"/>
      <c r="M189" s="68"/>
      <c r="N189" s="1386" t="s">
        <v>242</v>
      </c>
      <c r="O189" s="1386"/>
      <c r="P189" s="1386"/>
      <c r="Q189" s="1386"/>
      <c r="R189" s="1386"/>
      <c r="S189" s="1386"/>
      <c r="T189" s="1386"/>
      <c r="U189" s="1386"/>
      <c r="V189" s="1386"/>
      <c r="W189" s="960"/>
      <c r="X189" s="652"/>
      <c r="Y189" s="652"/>
      <c r="Z189" s="652"/>
      <c r="AA189" s="652"/>
      <c r="AB189" s="652"/>
      <c r="AC189" s="652"/>
      <c r="AD189" s="652"/>
    </row>
    <row r="190" spans="1:30" ht="69.95" customHeight="1" x14ac:dyDescent="0.45">
      <c r="A190" s="1489" t="s">
        <v>220</v>
      </c>
      <c r="B190" s="1489"/>
      <c r="C190" s="1489"/>
      <c r="D190" s="1489"/>
      <c r="E190" s="1489"/>
      <c r="F190" s="1489"/>
      <c r="G190" s="1489"/>
      <c r="H190" s="1489"/>
      <c r="I190" s="1489"/>
      <c r="J190" s="1489"/>
      <c r="K190" s="1489"/>
      <c r="L190" s="1489"/>
      <c r="M190" s="68"/>
      <c r="N190" s="1387" t="s">
        <v>220</v>
      </c>
      <c r="O190" s="1387"/>
      <c r="P190" s="1387"/>
      <c r="Q190" s="1387"/>
      <c r="R190" s="1387"/>
      <c r="S190" s="1387"/>
      <c r="T190" s="1387"/>
      <c r="U190" s="1387"/>
      <c r="V190" s="1387"/>
      <c r="W190" s="961"/>
      <c r="X190" s="653"/>
      <c r="Y190" s="653"/>
      <c r="Z190" s="653"/>
      <c r="AA190" s="653"/>
      <c r="AB190" s="653"/>
      <c r="AC190" s="653"/>
      <c r="AD190" s="653"/>
    </row>
    <row r="191" spans="1:30" ht="60" customHeight="1" x14ac:dyDescent="0.6">
      <c r="A191" s="946" t="s">
        <v>221</v>
      </c>
      <c r="B191" s="1418">
        <f>DATOS!F14</f>
        <v>0</v>
      </c>
      <c r="C191" s="1418"/>
      <c r="D191" s="1418"/>
      <c r="E191" s="1418"/>
      <c r="F191" s="1418"/>
      <c r="G191" s="1418"/>
      <c r="H191" s="947"/>
      <c r="I191" s="799"/>
      <c r="J191" s="800"/>
      <c r="K191" s="800"/>
      <c r="L191" s="948"/>
      <c r="M191" s="949"/>
      <c r="N191" s="904" t="s">
        <v>221</v>
      </c>
      <c r="O191" s="1460">
        <f>DATOS!F14</f>
        <v>0</v>
      </c>
      <c r="P191" s="1460"/>
      <c r="Q191" s="1460"/>
      <c r="R191" s="1460"/>
      <c r="S191" s="1460"/>
      <c r="T191" s="1460"/>
      <c r="U191" s="1460"/>
      <c r="V191" s="923"/>
      <c r="W191" s="36"/>
      <c r="X191" s="36"/>
      <c r="Y191" s="36"/>
      <c r="Z191" s="36"/>
      <c r="AA191" s="36"/>
      <c r="AB191" s="36"/>
      <c r="AC191" s="36"/>
      <c r="AD191" s="36"/>
    </row>
    <row r="192" spans="1:30" ht="60" customHeight="1" x14ac:dyDescent="0.6">
      <c r="A192" s="946" t="s">
        <v>222</v>
      </c>
      <c r="B192" s="1418" t="str">
        <f>DATOS!B20</f>
        <v xml:space="preserve"> TRELLES ORDÓÑEZ CAROL ALEXANDRA</v>
      </c>
      <c r="C192" s="1418"/>
      <c r="D192" s="1418"/>
      <c r="E192" s="1418"/>
      <c r="F192" s="1418"/>
      <c r="G192" s="1418"/>
      <c r="H192" s="947"/>
      <c r="I192" s="799"/>
      <c r="J192" s="950"/>
      <c r="K192" s="950"/>
      <c r="L192" s="951"/>
      <c r="M192" s="949"/>
      <c r="N192" s="904" t="s">
        <v>222</v>
      </c>
      <c r="O192" s="1460" t="str">
        <f>DATOS!B20</f>
        <v xml:space="preserve"> TRELLES ORDÓÑEZ CAROL ALEXANDRA</v>
      </c>
      <c r="P192" s="1460"/>
      <c r="Q192" s="1460"/>
      <c r="R192" s="1460"/>
      <c r="S192" s="1460"/>
      <c r="T192" s="1460"/>
      <c r="U192" s="1460"/>
      <c r="V192" s="923"/>
      <c r="W192" s="37"/>
      <c r="X192" s="37"/>
      <c r="Y192" s="37"/>
      <c r="Z192" s="37"/>
      <c r="AA192" s="37"/>
      <c r="AB192" s="37"/>
      <c r="AC192" s="37"/>
      <c r="AD192" s="37"/>
    </row>
    <row r="193" spans="1:30" ht="60" customHeight="1" x14ac:dyDescent="0.6">
      <c r="A193" s="952" t="s">
        <v>26</v>
      </c>
      <c r="B193" s="1457" t="str">
        <f>DATOS!C14</f>
        <v>SEGUNDO</v>
      </c>
      <c r="C193" s="1457"/>
      <c r="D193" s="1457"/>
      <c r="E193" s="799"/>
      <c r="F193" s="799"/>
      <c r="G193" s="936"/>
      <c r="H193" s="936"/>
      <c r="I193" s="799"/>
      <c r="J193" s="800"/>
      <c r="K193" s="800"/>
      <c r="L193" s="948"/>
      <c r="M193" s="949"/>
      <c r="N193" s="905" t="s">
        <v>26</v>
      </c>
      <c r="O193" s="1458" t="str">
        <f>DATOS!C14</f>
        <v>SEGUNDO</v>
      </c>
      <c r="P193" s="1458"/>
      <c r="Q193" s="1458"/>
      <c r="R193" s="923"/>
      <c r="S193" s="925"/>
      <c r="T193" s="925"/>
      <c r="U193" s="923"/>
      <c r="V193" s="923"/>
      <c r="W193" s="36"/>
      <c r="X193" s="36"/>
      <c r="Y193" s="36"/>
      <c r="Z193" s="36"/>
      <c r="AA193" s="36"/>
      <c r="AB193" s="36"/>
      <c r="AC193" s="36"/>
      <c r="AD193" s="36"/>
    </row>
    <row r="194" spans="1:30" ht="60" customHeight="1" x14ac:dyDescent="0.6">
      <c r="A194" s="946" t="s">
        <v>28</v>
      </c>
      <c r="B194" s="1459" t="str">
        <f>DATOS!C15</f>
        <v>"A"</v>
      </c>
      <c r="C194" s="1459"/>
      <c r="D194" s="1459"/>
      <c r="E194" s="799"/>
      <c r="F194" s="799"/>
      <c r="G194" s="799"/>
      <c r="H194" s="799"/>
      <c r="I194" s="799"/>
      <c r="J194" s="800"/>
      <c r="K194" s="800"/>
      <c r="L194" s="948"/>
      <c r="M194" s="949"/>
      <c r="N194" s="904" t="s">
        <v>28</v>
      </c>
      <c r="O194" s="1460" t="str">
        <f>DATOS!C15</f>
        <v>"A"</v>
      </c>
      <c r="P194" s="1460"/>
      <c r="Q194" s="1460"/>
      <c r="R194" s="923"/>
      <c r="S194" s="923"/>
      <c r="T194" s="923"/>
      <c r="U194" s="923"/>
      <c r="V194" s="923"/>
      <c r="W194" s="36"/>
      <c r="X194" s="36"/>
      <c r="Y194" s="36"/>
      <c r="Z194" s="36"/>
      <c r="AA194" s="36"/>
      <c r="AB194" s="36"/>
      <c r="AC194" s="36"/>
      <c r="AD194" s="36"/>
    </row>
    <row r="195" spans="1:30" ht="60" customHeight="1" x14ac:dyDescent="0.6">
      <c r="A195" s="952" t="s">
        <v>223</v>
      </c>
      <c r="B195" s="1418" t="s">
        <v>290</v>
      </c>
      <c r="C195" s="1418"/>
      <c r="D195" s="1418"/>
      <c r="E195" s="799"/>
      <c r="F195" s="799"/>
      <c r="G195" s="799"/>
      <c r="H195" s="799"/>
      <c r="I195" s="799"/>
      <c r="J195" s="800"/>
      <c r="K195" s="800"/>
      <c r="L195" s="948"/>
      <c r="M195" s="949"/>
      <c r="N195" s="905" t="s">
        <v>223</v>
      </c>
      <c r="O195" s="1460" t="s">
        <v>290</v>
      </c>
      <c r="P195" s="1460"/>
      <c r="Q195" s="1460"/>
      <c r="R195" s="923"/>
      <c r="S195" s="923"/>
      <c r="T195" s="923"/>
      <c r="U195" s="923"/>
      <c r="V195" s="923"/>
      <c r="W195" s="36"/>
      <c r="X195" s="36"/>
      <c r="Y195" s="36"/>
      <c r="Z195" s="36"/>
      <c r="AA195" s="36"/>
      <c r="AB195" s="36"/>
      <c r="AC195" s="36"/>
      <c r="AD195" s="36"/>
    </row>
    <row r="196" spans="1:30" ht="60" customHeight="1" thickBot="1" x14ac:dyDescent="0.65">
      <c r="A196" s="946" t="s">
        <v>160</v>
      </c>
      <c r="B196" s="1439"/>
      <c r="C196" s="1439"/>
      <c r="D196" s="1439"/>
      <c r="E196" s="799"/>
      <c r="F196" s="799"/>
      <c r="G196" s="799"/>
      <c r="H196" s="799"/>
      <c r="I196" s="799"/>
      <c r="J196" s="800"/>
      <c r="K196" s="800"/>
      <c r="L196" s="948"/>
      <c r="M196" s="949"/>
      <c r="N196" s="904" t="s">
        <v>160</v>
      </c>
      <c r="O196" s="1440"/>
      <c r="P196" s="1440"/>
      <c r="Q196" s="1440"/>
      <c r="R196" s="923"/>
      <c r="S196" s="923"/>
      <c r="T196" s="923"/>
      <c r="U196" s="923"/>
      <c r="V196" s="923"/>
      <c r="W196" s="36"/>
      <c r="X196" s="36"/>
      <c r="Y196" s="36"/>
      <c r="Z196" s="36"/>
      <c r="AA196" s="36"/>
      <c r="AB196" s="36"/>
      <c r="AC196" s="36"/>
      <c r="AD196" s="36"/>
    </row>
    <row r="197" spans="1:30" ht="69.95" customHeight="1" thickBot="1" x14ac:dyDescent="0.55000000000000004">
      <c r="A197" s="1441" t="s">
        <v>37</v>
      </c>
      <c r="B197" s="1442"/>
      <c r="C197" s="1442"/>
      <c r="D197" s="1443"/>
      <c r="E197" s="1468" t="s">
        <v>245</v>
      </c>
      <c r="F197" s="1469"/>
      <c r="G197" s="1469"/>
      <c r="H197" s="1469"/>
      <c r="I197" s="1469"/>
      <c r="J197" s="859"/>
      <c r="K197" s="859"/>
      <c r="L197" s="293" t="s">
        <v>248</v>
      </c>
      <c r="M197" s="70"/>
      <c r="N197" s="1474" t="s">
        <v>37</v>
      </c>
      <c r="O197" s="1475"/>
      <c r="P197" s="1475"/>
      <c r="Q197" s="1427" t="s">
        <v>245</v>
      </c>
      <c r="R197" s="1428"/>
      <c r="S197" s="1429"/>
      <c r="T197" s="882"/>
      <c r="U197" s="293" t="s">
        <v>248</v>
      </c>
      <c r="V197" s="1466" t="s">
        <v>247</v>
      </c>
      <c r="W197" s="1403"/>
      <c r="X197" s="654"/>
      <c r="Y197" s="654"/>
      <c r="Z197" s="654"/>
      <c r="AA197" s="654"/>
      <c r="AB197" s="654"/>
      <c r="AC197" s="654"/>
      <c r="AD197" s="654"/>
    </row>
    <row r="198" spans="1:30" ht="69.95" customHeight="1" thickBot="1" x14ac:dyDescent="0.55000000000000004">
      <c r="A198" s="1444"/>
      <c r="B198" s="1445"/>
      <c r="C198" s="1445"/>
      <c r="D198" s="1446"/>
      <c r="E198" s="267" t="s">
        <v>233</v>
      </c>
      <c r="F198" s="844"/>
      <c r="G198" s="268" t="s">
        <v>249</v>
      </c>
      <c r="H198" s="850"/>
      <c r="I198" s="269" t="s">
        <v>250</v>
      </c>
      <c r="J198" s="860"/>
      <c r="K198" s="860"/>
      <c r="L198" s="294" t="s">
        <v>246</v>
      </c>
      <c r="M198" s="70"/>
      <c r="N198" s="1476"/>
      <c r="O198" s="1477"/>
      <c r="P198" s="1477"/>
      <c r="Q198" s="92" t="s">
        <v>233</v>
      </c>
      <c r="R198" s="93" t="s">
        <v>249</v>
      </c>
      <c r="S198" s="94" t="s">
        <v>250</v>
      </c>
      <c r="T198" s="881"/>
      <c r="U198" s="796" t="s">
        <v>246</v>
      </c>
      <c r="V198" s="1488"/>
      <c r="W198" s="1403"/>
      <c r="X198" s="654"/>
      <c r="Y198" s="654"/>
      <c r="Z198" s="654"/>
      <c r="AA198" s="654"/>
      <c r="AB198" s="654"/>
      <c r="AC198" s="654"/>
      <c r="AD198" s="654"/>
    </row>
    <row r="199" spans="1:30" ht="69.95" customHeight="1" x14ac:dyDescent="0.3">
      <c r="A199" s="1404" t="s">
        <v>38</v>
      </c>
      <c r="B199" s="1405"/>
      <c r="C199" s="1405"/>
      <c r="D199" s="1405"/>
      <c r="E199" s="539" t="str">
        <f>( 'ACTA REPORTE 1ER TRI'!$AD$19 )</f>
        <v>D-</v>
      </c>
      <c r="F199" s="835">
        <f>( 'ACTA REPORTE 1ER TRI'!$AE$19 )</f>
        <v>3</v>
      </c>
      <c r="G199" s="539" t="str">
        <f>( 'ACTA REPORTE 2DO TRI'!$AD$19 )</f>
        <v>A-</v>
      </c>
      <c r="H199" s="846">
        <f>( 'ACTA REPORTE 2DO TRI'!$AE$19 )</f>
        <v>9</v>
      </c>
      <c r="I199" s="539" t="str">
        <f>( 'ACTA REPORTE 3ER TRI'!$AD$19 )</f>
        <v>A-</v>
      </c>
      <c r="J199" s="846">
        <f>( 'ACTA REPORTE 3ER TRI'!$AE$19 )</f>
        <v>9</v>
      </c>
      <c r="K199" s="837">
        <f t="shared" ref="K199:K206" si="18">SUM(F199,H199,J199 ) / 3</f>
        <v>7</v>
      </c>
      <c r="L199" s="675" t="str">
        <f>INDEX($AF$4:$AF$13, MATCH(K199, $AE$4:$AE$13, 1))</f>
        <v>B-</v>
      </c>
      <c r="M199" s="66"/>
      <c r="N199" s="1478" t="s">
        <v>38</v>
      </c>
      <c r="O199" s="1479"/>
      <c r="P199" s="1480"/>
      <c r="Q199" s="884">
        <f>( 'ACTA REPORTE 1ER TRI'!$AE$19 )</f>
        <v>3</v>
      </c>
      <c r="R199" s="539">
        <f>( 'ACTA REPORTE 2DO TRI'!$AE$19 )</f>
        <v>9</v>
      </c>
      <c r="S199" s="539">
        <f>( 'ACTA REPORTE 3ER TRI'!$AE$19 )</f>
        <v>9</v>
      </c>
      <c r="T199" s="875"/>
      <c r="U199" s="930">
        <f>SUM(Q199:S199)/3</f>
        <v>7</v>
      </c>
      <c r="V199" s="809">
        <v>0</v>
      </c>
      <c r="W199" s="113"/>
      <c r="X199" s="113"/>
      <c r="Y199" s="113"/>
      <c r="Z199" s="113"/>
      <c r="AA199" s="113"/>
      <c r="AB199" s="113"/>
      <c r="AC199" s="113"/>
      <c r="AD199" s="113"/>
    </row>
    <row r="200" spans="1:30" ht="69.95" customHeight="1" x14ac:dyDescent="0.3">
      <c r="A200" s="1406" t="s">
        <v>40</v>
      </c>
      <c r="B200" s="1407"/>
      <c r="C200" s="1407"/>
      <c r="D200" s="1407"/>
      <c r="E200" s="540" t="str">
        <f>( 'ACTA REPORTE 1ER TRI'!$AD$76 )</f>
        <v>D-</v>
      </c>
      <c r="F200" s="836">
        <f>( 'ACTA REPORTE 1ER TRI'!$AE$76 )</f>
        <v>3</v>
      </c>
      <c r="G200" s="540" t="str">
        <f>( 'ACTA REPORTE 2DO TRI'!$AD$76 )</f>
        <v>A-</v>
      </c>
      <c r="H200" s="847">
        <f>( 'ACTA REPORTE 2DO TRI'!$AE$76 )</f>
        <v>9</v>
      </c>
      <c r="I200" s="540" t="str">
        <f>( 'ACTA REPORTE 3ER TRI'!$AD$76 )</f>
        <v>A-</v>
      </c>
      <c r="J200" s="847">
        <f>( 'ACTA REPORTE 3ER TRI'!$AE$76 )</f>
        <v>9</v>
      </c>
      <c r="K200" s="837">
        <f t="shared" si="18"/>
        <v>7</v>
      </c>
      <c r="L200" s="797" t="str">
        <f t="shared" ref="L200:L204" si="19">INDEX($AF$4:$AF$13, MATCH(K200, $AE$4:$AE$13, 1))</f>
        <v>B-</v>
      </c>
      <c r="M200" s="66"/>
      <c r="N200" s="1454" t="s">
        <v>40</v>
      </c>
      <c r="O200" s="1455"/>
      <c r="P200" s="1456"/>
      <c r="Q200" s="922">
        <f>( 'ACTA REPORTE 1ER TRI'!$AE$76 )</f>
        <v>3</v>
      </c>
      <c r="R200" s="540">
        <f>( 'ACTA REPORTE 2DO TRI'!$AE$76 )</f>
        <v>9</v>
      </c>
      <c r="S200" s="540">
        <f>( 'ACTA REPORTE 3ER TRI'!$AE$76 )</f>
        <v>9</v>
      </c>
      <c r="T200" s="876"/>
      <c r="U200" s="931">
        <f t="shared" ref="U200:U205" si="20">SUM(Q200:S200)/3</f>
        <v>7</v>
      </c>
      <c r="V200" s="811">
        <v>0</v>
      </c>
      <c r="W200" s="113"/>
      <c r="X200" s="113"/>
      <c r="Y200" s="113"/>
      <c r="Z200" s="113"/>
      <c r="AA200" s="113"/>
      <c r="AB200" s="113"/>
      <c r="AC200" s="113"/>
      <c r="AD200" s="113"/>
    </row>
    <row r="201" spans="1:30" ht="69.95" customHeight="1" x14ac:dyDescent="0.3">
      <c r="A201" s="1406" t="s">
        <v>42</v>
      </c>
      <c r="B201" s="1407"/>
      <c r="C201" s="1407"/>
      <c r="D201" s="1407"/>
      <c r="E201" s="540" t="str">
        <f>( 'ACTA REPORTE 1ER TRI'!$AD$133 )</f>
        <v>A-</v>
      </c>
      <c r="F201" s="836">
        <f>( 'ACTA REPORTE 1ER TRI'!$AE$133 )</f>
        <v>9</v>
      </c>
      <c r="G201" s="540" t="str">
        <f>( 'ACTA REPORTE 2DO TRI'!$AD$133 )</f>
        <v>A-</v>
      </c>
      <c r="H201" s="847">
        <f>( 'ACTA REPORTE 2DO TRI'!$AE$133 )</f>
        <v>9</v>
      </c>
      <c r="I201" s="540" t="str">
        <f>( 'ACTA REPORTE 3ER TRI'!$AD$133 )</f>
        <v>A-</v>
      </c>
      <c r="J201" s="847">
        <f>( 'ACTA REPORTE 3ER TRI'!$AE$133 )</f>
        <v>9</v>
      </c>
      <c r="K201" s="837">
        <f t="shared" si="18"/>
        <v>9</v>
      </c>
      <c r="L201" s="797" t="str">
        <f t="shared" si="19"/>
        <v>A-</v>
      </c>
      <c r="M201" s="66"/>
      <c r="N201" s="1454" t="s">
        <v>42</v>
      </c>
      <c r="O201" s="1455"/>
      <c r="P201" s="1456"/>
      <c r="Q201" s="922">
        <f>( 'ACTA REPORTE 1ER TRI'!$AE$133 )</f>
        <v>9</v>
      </c>
      <c r="R201" s="540">
        <f>( 'ACTA REPORTE 2DO TRI'!$AE$133 )</f>
        <v>9</v>
      </c>
      <c r="S201" s="540">
        <f>( 'ACTA REPORTE 3ER TRI'!$AE$133 )</f>
        <v>9</v>
      </c>
      <c r="T201" s="876"/>
      <c r="U201" s="931">
        <f t="shared" si="20"/>
        <v>9</v>
      </c>
      <c r="V201" s="811">
        <v>0</v>
      </c>
      <c r="W201" s="113"/>
      <c r="X201" s="113"/>
      <c r="Y201" s="113"/>
      <c r="Z201" s="113"/>
      <c r="AA201" s="113"/>
      <c r="AB201" s="113"/>
      <c r="AC201" s="113"/>
      <c r="AD201" s="113"/>
    </row>
    <row r="202" spans="1:30" ht="69.95" customHeight="1" x14ac:dyDescent="0.3">
      <c r="A202" s="1406" t="s">
        <v>44</v>
      </c>
      <c r="B202" s="1407"/>
      <c r="C202" s="1407"/>
      <c r="D202" s="1407"/>
      <c r="E202" s="540" t="str">
        <f>( 'ACTA REPORTE 1ER TRI'!$AD$190 )</f>
        <v>A-</v>
      </c>
      <c r="F202" s="836">
        <f>( 'ACTA REPORTE 1ER TRI'!$AE$190 )</f>
        <v>9</v>
      </c>
      <c r="G202" s="540" t="str">
        <f>( 'ACTA REPORTE 2DO TRI'!$AD$190 )</f>
        <v>A-</v>
      </c>
      <c r="H202" s="847">
        <f>( 'ACTA REPORTE 2DO TRI'!$AE$190 )</f>
        <v>9</v>
      </c>
      <c r="I202" s="540" t="str">
        <f>( 'ACTA REPORTE 3ER TRI'!$AD$190 )</f>
        <v>A-</v>
      </c>
      <c r="J202" s="847">
        <f>( 'ACTA REPORTE 3ER TRI'!$AE$190 )</f>
        <v>9</v>
      </c>
      <c r="K202" s="837">
        <f t="shared" si="18"/>
        <v>9</v>
      </c>
      <c r="L202" s="797" t="str">
        <f t="shared" si="19"/>
        <v>A-</v>
      </c>
      <c r="M202" s="66"/>
      <c r="N202" s="1454" t="s">
        <v>44</v>
      </c>
      <c r="O202" s="1455"/>
      <c r="P202" s="1456"/>
      <c r="Q202" s="922">
        <f>( 'ACTA REPORTE 1ER TRI'!$AE$190 )</f>
        <v>9</v>
      </c>
      <c r="R202" s="540">
        <f>( 'ACTA REPORTE 2DO TRI'!$AE$190 )</f>
        <v>9</v>
      </c>
      <c r="S202" s="540">
        <f>( 'ACTA REPORTE 3ER TRI'!$AE$190 )</f>
        <v>9</v>
      </c>
      <c r="T202" s="876"/>
      <c r="U202" s="931">
        <f t="shared" si="20"/>
        <v>9</v>
      </c>
      <c r="V202" s="811">
        <v>0</v>
      </c>
      <c r="W202" s="113"/>
      <c r="X202" s="113"/>
      <c r="Y202" s="113"/>
      <c r="Z202" s="113"/>
      <c r="AA202" s="113"/>
      <c r="AB202" s="113"/>
      <c r="AC202" s="113"/>
      <c r="AD202" s="113"/>
    </row>
    <row r="203" spans="1:30" ht="69.95" customHeight="1" x14ac:dyDescent="0.3">
      <c r="A203" s="1433" t="s">
        <v>47</v>
      </c>
      <c r="B203" s="1434"/>
      <c r="C203" s="1434"/>
      <c r="D203" s="1434"/>
      <c r="E203" s="540" t="str">
        <f>( 'ACTA REPORTE 1ER TRI'!$AD$304 )</f>
        <v>A-</v>
      </c>
      <c r="F203" s="836">
        <f>( 'ACTA REPORTE 1ER TRI'!$AE$304 )</f>
        <v>9</v>
      </c>
      <c r="G203" s="540" t="str">
        <f>( 'ACTA REPORTE 2DO TRI'!$AD$304 )</f>
        <v>A-</v>
      </c>
      <c r="H203" s="847">
        <f>( 'ACTA REPORTE 2DO TRI'!$AE$304 )</f>
        <v>9</v>
      </c>
      <c r="I203" s="540" t="str">
        <f>( 'ACTA REPORTE 3ER TRI'!$AD$304 )</f>
        <v>A-</v>
      </c>
      <c r="J203" s="847">
        <f>( 'ACTA REPORTE 3ER TRI'!$AE$304 )</f>
        <v>9</v>
      </c>
      <c r="K203" s="837">
        <f t="shared" si="18"/>
        <v>9</v>
      </c>
      <c r="L203" s="797" t="str">
        <f t="shared" si="19"/>
        <v>A-</v>
      </c>
      <c r="M203" s="66"/>
      <c r="N203" s="1482" t="s">
        <v>47</v>
      </c>
      <c r="O203" s="1483"/>
      <c r="P203" s="1484"/>
      <c r="Q203" s="922">
        <f>( 'ACTA REPORTE 1ER TRI'!$AE$304 )</f>
        <v>9</v>
      </c>
      <c r="R203" s="540">
        <f>( 'ACTA REPORTE 2DO TRI'!$AE$304 )</f>
        <v>9</v>
      </c>
      <c r="S203" s="540">
        <f>( 'ACTA REPORTE 3ER TRI'!$AE$304 )</f>
        <v>9</v>
      </c>
      <c r="T203" s="876"/>
      <c r="U203" s="931">
        <f t="shared" si="20"/>
        <v>9</v>
      </c>
      <c r="V203" s="811">
        <v>0</v>
      </c>
      <c r="W203" s="113"/>
      <c r="X203" s="113"/>
      <c r="Y203" s="113"/>
      <c r="Z203" s="113"/>
      <c r="AA203" s="113"/>
      <c r="AB203" s="113"/>
      <c r="AC203" s="113"/>
      <c r="AD203" s="113"/>
    </row>
    <row r="204" spans="1:30" ht="69.95" customHeight="1" x14ac:dyDescent="0.3">
      <c r="A204" s="1433" t="s">
        <v>50</v>
      </c>
      <c r="B204" s="1434"/>
      <c r="C204" s="1434"/>
      <c r="D204" s="1434"/>
      <c r="E204" s="540" t="str">
        <f>( 'ACTA REPORTE 1ER TRI'!$AD$361 )</f>
        <v>A-</v>
      </c>
      <c r="F204" s="836">
        <f>( 'ACTA REPORTE 1ER TRI'!$AE$361 )</f>
        <v>9</v>
      </c>
      <c r="G204" s="540" t="str">
        <f>( 'ACTA REPORTE 2DO TRI'!$AD$361 )</f>
        <v>A-</v>
      </c>
      <c r="H204" s="847">
        <f>( 'ACTA REPORTE 2DO TRI'!$AE$361 )</f>
        <v>9</v>
      </c>
      <c r="I204" s="540" t="str">
        <f>( 'ACTA REPORTE 3ER TRI'!$AD$361 )</f>
        <v>A-</v>
      </c>
      <c r="J204" s="847">
        <f>( 'ACTA REPORTE 3ER TRI'!$AE$361 )</f>
        <v>9</v>
      </c>
      <c r="K204" s="837">
        <f t="shared" si="18"/>
        <v>9</v>
      </c>
      <c r="L204" s="797" t="str">
        <f t="shared" si="19"/>
        <v>A-</v>
      </c>
      <c r="M204" s="66"/>
      <c r="N204" s="1482" t="s">
        <v>50</v>
      </c>
      <c r="O204" s="1483"/>
      <c r="P204" s="1484"/>
      <c r="Q204" s="922">
        <f>( 'ACTA REPORTE 1ER TRI'!$AE$361 )</f>
        <v>9</v>
      </c>
      <c r="R204" s="540">
        <f>( 'ACTA REPORTE 2DO TRI'!$AE$361 )</f>
        <v>9</v>
      </c>
      <c r="S204" s="540">
        <f>( 'ACTA REPORTE 3ER TRI'!$AE$361 )</f>
        <v>9</v>
      </c>
      <c r="T204" s="876"/>
      <c r="U204" s="931">
        <f t="shared" si="20"/>
        <v>9</v>
      </c>
      <c r="V204" s="811">
        <v>0</v>
      </c>
      <c r="W204" s="113"/>
      <c r="X204" s="113"/>
      <c r="Y204" s="113"/>
      <c r="Z204" s="113"/>
      <c r="AA204" s="113"/>
      <c r="AB204" s="113"/>
      <c r="AC204" s="113"/>
      <c r="AD204" s="113"/>
    </row>
    <row r="205" spans="1:30" ht="69.95" customHeight="1" thickBot="1" x14ac:dyDescent="0.35">
      <c r="A205" s="1410" t="s">
        <v>52</v>
      </c>
      <c r="B205" s="1411"/>
      <c r="C205" s="1411"/>
      <c r="D205" s="1411"/>
      <c r="E205" s="610" t="str">
        <f>( 'ACTA REPORTE 1ER TRI'!$AD$418 )</f>
        <v>A-</v>
      </c>
      <c r="F205" s="836">
        <f>( 'ACTA REPORTE 1ER TRI'!$AE$418 )</f>
        <v>9</v>
      </c>
      <c r="G205" s="610" t="str">
        <f>( 'ACTA REPORTE 2DO TRI'!$AD$418 )</f>
        <v>A-</v>
      </c>
      <c r="H205" s="848">
        <f>( 'ACTA REPORTE 2DO TRI'!$AE$418 )</f>
        <v>9</v>
      </c>
      <c r="I205" s="610" t="str">
        <f>( 'ACTA REPORTE 3ER TRI'!$AD$418 )</f>
        <v>A-</v>
      </c>
      <c r="J205" s="847">
        <f>( 'ACTA REPORTE 3ER TRI'!$AE$418 )</f>
        <v>9</v>
      </c>
      <c r="K205" s="837">
        <f t="shared" si="18"/>
        <v>9</v>
      </c>
      <c r="L205" s="798" t="str">
        <f>INDEX($AF$4:$AF$13, MATCH(F206, $AE$4:$AE$13, 1))</f>
        <v>B-</v>
      </c>
      <c r="M205" s="66"/>
      <c r="N205" s="1390" t="s">
        <v>52</v>
      </c>
      <c r="O205" s="1391"/>
      <c r="P205" s="1485"/>
      <c r="Q205" s="922">
        <f>( 'ACTA REPORTE 1ER TRI'!$AE$418 )</f>
        <v>9</v>
      </c>
      <c r="R205" s="610">
        <f>( 'ACTA REPORTE 2DO TRI'!$AE$418 )</f>
        <v>9</v>
      </c>
      <c r="S205" s="540">
        <f>( 'ACTA REPORTE 3ER TRI'!$AE$418 )</f>
        <v>9</v>
      </c>
      <c r="T205" s="877"/>
      <c r="U205" s="932">
        <f t="shared" si="20"/>
        <v>9</v>
      </c>
      <c r="V205" s="812">
        <v>0</v>
      </c>
      <c r="W205" s="113"/>
      <c r="X205" s="113"/>
      <c r="Y205" s="113"/>
      <c r="Z205" s="113"/>
      <c r="AA205" s="113"/>
      <c r="AB205" s="113"/>
      <c r="AC205" s="113"/>
      <c r="AD205" s="113"/>
    </row>
    <row r="206" spans="1:30" ht="69.95" customHeight="1" thickBot="1" x14ac:dyDescent="0.75">
      <c r="A206" s="1461" t="s">
        <v>237</v>
      </c>
      <c r="B206" s="1462"/>
      <c r="C206" s="1462"/>
      <c r="D206" s="1462"/>
      <c r="E206" s="805" t="str">
        <f>INDEX($AF$4:$AF$13, MATCH(F206, $AE$4:$AE$13, 1))</f>
        <v>B-</v>
      </c>
      <c r="F206" s="837">
        <f>SUM(F199:F205 ) / 7</f>
        <v>7.2857142857142856</v>
      </c>
      <c r="G206" s="805" t="str">
        <f>INDEX($AF$4:$AF$13, MATCH(H206, $AE$4:$AE$13, 1))</f>
        <v>A-</v>
      </c>
      <c r="H206" s="837">
        <f>SUM(H199:H205 ) / 7</f>
        <v>9</v>
      </c>
      <c r="I206" s="819" t="str">
        <f>INDEX($AF$4:$AF$13, MATCH(J206, $AE$4:$AE$13, 1))</f>
        <v>A-</v>
      </c>
      <c r="J206" s="862">
        <f>SUM(J199:J205 ) / 7</f>
        <v>9</v>
      </c>
      <c r="K206" s="862">
        <f t="shared" si="18"/>
        <v>8.4285714285714288</v>
      </c>
      <c r="L206" s="1481" t="str">
        <f>INDEX($AF$4:$AF$13, MATCH(K206, $AE$4:$AE$13, 1))</f>
        <v>B+</v>
      </c>
      <c r="M206" s="66"/>
      <c r="N206" s="1437" t="s">
        <v>237</v>
      </c>
      <c r="O206" s="1438"/>
      <c r="P206" s="1438"/>
      <c r="Q206" s="813">
        <f>SUM(Q199:Q205 ) / 7</f>
        <v>7.2857142857142856</v>
      </c>
      <c r="R206" s="813">
        <f>SUM(R199:R205 ) / 7</f>
        <v>9</v>
      </c>
      <c r="S206" s="813">
        <f>SUM(S199:S205 ) / 7</f>
        <v>9</v>
      </c>
      <c r="T206" s="873"/>
      <c r="U206" s="1601">
        <f>SUM(Q206,R206,S206)/3</f>
        <v>8.4285714285714288</v>
      </c>
      <c r="W206" s="36"/>
      <c r="X206" s="36"/>
      <c r="Y206" s="36"/>
      <c r="Z206" s="36"/>
      <c r="AA206" s="36"/>
      <c r="AB206" s="36"/>
      <c r="AC206" s="36"/>
      <c r="AD206" s="36"/>
    </row>
    <row r="207" spans="1:30" ht="69.95" customHeight="1" thickBot="1" x14ac:dyDescent="0.75">
      <c r="A207" s="1421" t="s">
        <v>251</v>
      </c>
      <c r="B207" s="1422"/>
      <c r="C207" s="1422"/>
      <c r="D207" s="1422"/>
      <c r="E207" s="1463"/>
      <c r="F207" s="1463"/>
      <c r="G207" s="1464"/>
      <c r="H207" s="1464"/>
      <c r="I207" s="1465"/>
      <c r="J207" s="856"/>
      <c r="K207" s="865"/>
      <c r="L207" s="1436"/>
      <c r="M207" s="66"/>
      <c r="N207" s="1398" t="s">
        <v>251</v>
      </c>
      <c r="O207" s="1399"/>
      <c r="P207" s="1399"/>
      <c r="Q207" s="1399"/>
      <c r="R207" s="1399"/>
      <c r="S207" s="1399"/>
      <c r="T207" s="1600"/>
      <c r="U207" s="1602"/>
      <c r="W207" s="36"/>
      <c r="X207" s="36"/>
      <c r="Y207" s="36"/>
      <c r="Z207" s="36"/>
      <c r="AA207" s="36"/>
      <c r="AB207" s="36"/>
      <c r="AC207" s="36"/>
      <c r="AD207" s="36"/>
    </row>
    <row r="208" spans="1:30" ht="69.95" customHeight="1" thickBot="1" x14ac:dyDescent="0.65">
      <c r="A208" s="1408" t="s">
        <v>39</v>
      </c>
      <c r="B208" s="1409"/>
      <c r="C208" s="1409"/>
      <c r="D208" s="1409"/>
      <c r="E208" s="539" t="str">
        <f>( 'ACTA REPORTE 1ER TRI'!$AD$247 )</f>
        <v>A-</v>
      </c>
      <c r="F208" s="836">
        <f>( 'ACTA REPORTE 1ER TRI'!$AE$247 )</f>
        <v>9</v>
      </c>
      <c r="G208" s="539" t="str">
        <f>( 'ACTA REPORTE 2DO TRI'!$AD$247 )</f>
        <v>A-</v>
      </c>
      <c r="H208" s="848">
        <f>( 'ACTA REPORTE 2DO TRI'!$AE$247 )</f>
        <v>9</v>
      </c>
      <c r="I208" s="611" t="str">
        <f>( 'ACTA REPORTE 3ER TRI'!$AD$247)</f>
        <v>A-</v>
      </c>
      <c r="J208" s="847">
        <f>( 'ACTA REPORTE 3ER TRI'!$AE$247 )</f>
        <v>9</v>
      </c>
      <c r="K208" s="866">
        <f>SUM(F208,H208,J208 ) / 3</f>
        <v>9</v>
      </c>
      <c r="L208" s="675" t="str">
        <f>INDEX($AF$4:$AF$13, MATCH(K208, $AE$4:$AE$13, 1))</f>
        <v>A-</v>
      </c>
      <c r="M208" s="66"/>
      <c r="N208" s="1388" t="s">
        <v>39</v>
      </c>
      <c r="O208" s="1389"/>
      <c r="P208" s="96"/>
      <c r="Q208" s="539" t="str">
        <f>( 'ACTA REPORTE 1ER TRI'!$AD$247 )</f>
        <v>A-</v>
      </c>
      <c r="R208" s="539" t="str">
        <f>( 'ACTA REPORTE 2DO TRI'!$AD$247 )</f>
        <v>A-</v>
      </c>
      <c r="S208" s="539" t="str">
        <f>( 'ACTA REPORTE 3ER TRI'!$AD$247)</f>
        <v>A-</v>
      </c>
      <c r="T208" s="893">
        <f>SUM(F208,H208,J208 ) / 3</f>
        <v>9</v>
      </c>
      <c r="U208" s="675" t="str">
        <f>INDEX($AF$4:$AF$13, MATCH(T208, $AE$4:$AE$13, 1))</f>
        <v>A-</v>
      </c>
      <c r="V208" s="923"/>
      <c r="W208" s="36"/>
      <c r="X208" s="36"/>
      <c r="Y208" s="36"/>
      <c r="Z208" s="36"/>
      <c r="AA208" s="36"/>
      <c r="AB208" s="36"/>
      <c r="AC208" s="36"/>
      <c r="AD208" s="36"/>
    </row>
    <row r="209" spans="1:30" ht="69.95" customHeight="1" thickBot="1" x14ac:dyDescent="0.65">
      <c r="A209" s="1410" t="s">
        <v>55</v>
      </c>
      <c r="B209" s="1411"/>
      <c r="C209" s="1411"/>
      <c r="D209" s="1411"/>
      <c r="E209" s="539" t="str">
        <f>( 'ACTA REPORTE 1ER TRI'!$AD$475 )</f>
        <v>A-</v>
      </c>
      <c r="F209" s="836">
        <f>( 'ACTA REPORTE 1ER TRI'!$AE$475 )</f>
        <v>9</v>
      </c>
      <c r="G209" s="539" t="str">
        <f>( 'ACTA REPORTE 2DO TRI'!$AD$475 )</f>
        <v>A-</v>
      </c>
      <c r="H209" s="848">
        <f>( 'ACTA REPORTE 2DO TRI'!$AE$475 )</f>
        <v>9</v>
      </c>
      <c r="I209" s="541" t="str">
        <f>( 'ACTA REPORTE 3ER TRI'!$AD$475 )</f>
        <v>A-</v>
      </c>
      <c r="J209" s="847">
        <f>( 'ACTA REPORTE 3ER TRI'!$AE$475 )</f>
        <v>9</v>
      </c>
      <c r="K209" s="866">
        <f>SUM(F209,H209,J209 ) / 3</f>
        <v>9</v>
      </c>
      <c r="L209" s="798" t="str">
        <f>INDEX($AF$4:$AF$13, MATCH(K209, $AE$4:$AE$13, 1))</f>
        <v>A-</v>
      </c>
      <c r="M209" s="66"/>
      <c r="N209" s="1390" t="s">
        <v>55</v>
      </c>
      <c r="O209" s="1391"/>
      <c r="P209" s="657"/>
      <c r="Q209" s="541" t="str">
        <f>( 'ACTA REPORTE 1ER TRI'!$AD$475 )</f>
        <v>A-</v>
      </c>
      <c r="R209" s="541" t="str">
        <f>( 'ACTA REPORTE 2DO TRI'!$AD$475 )</f>
        <v>A-</v>
      </c>
      <c r="S209" s="541" t="str">
        <f>( 'ACTA REPORTE 3ER TRI'!$AD$475 )</f>
        <v>A-</v>
      </c>
      <c r="T209" s="893">
        <f>SUM(F209,H209,J209 ) / 3</f>
        <v>9</v>
      </c>
      <c r="U209" s="798" t="str">
        <f>INDEX($AF$4:$AF$13, MATCH(T209, $AE$4:$AE$13, 1))</f>
        <v>A-</v>
      </c>
      <c r="V209" s="923"/>
      <c r="W209" s="36"/>
      <c r="X209" s="36"/>
      <c r="Y209" s="36"/>
      <c r="Z209" s="36"/>
      <c r="AA209" s="36"/>
      <c r="AB209" s="36"/>
      <c r="AC209" s="36"/>
      <c r="AD209" s="36"/>
    </row>
    <row r="210" spans="1:30" ht="69.95" customHeight="1" thickBot="1" x14ac:dyDescent="0.65">
      <c r="M210" s="66"/>
      <c r="N210" s="907"/>
      <c r="O210" s="36"/>
      <c r="P210" s="36"/>
      <c r="Q210" s="923"/>
      <c r="R210" s="923"/>
      <c r="S210" s="923"/>
      <c r="T210" s="874"/>
      <c r="U210" s="923"/>
      <c r="V210" s="923"/>
      <c r="W210" s="36"/>
      <c r="X210" s="36"/>
      <c r="Y210" s="36"/>
      <c r="Z210" s="36"/>
      <c r="AA210" s="36"/>
      <c r="AB210" s="36"/>
      <c r="AC210" s="36"/>
      <c r="AD210" s="36"/>
    </row>
    <row r="211" spans="1:30" ht="81" customHeight="1" thickBot="1" x14ac:dyDescent="0.4">
      <c r="A211" s="271"/>
      <c r="B211" s="915" t="s">
        <v>292</v>
      </c>
      <c r="C211" s="272"/>
      <c r="D211" s="1412" t="s">
        <v>287</v>
      </c>
      <c r="E211" s="914" t="s">
        <v>252</v>
      </c>
      <c r="F211" s="839"/>
      <c r="G211" s="915" t="s">
        <v>253</v>
      </c>
      <c r="H211" s="849"/>
      <c r="I211" s="916" t="s">
        <v>254</v>
      </c>
      <c r="M211" s="66"/>
      <c r="N211" s="908"/>
      <c r="O211" s="917" t="s">
        <v>291</v>
      </c>
      <c r="P211" s="39"/>
      <c r="Q211" s="1392" t="s">
        <v>287</v>
      </c>
      <c r="R211" s="1393"/>
      <c r="S211" s="955" t="s">
        <v>252</v>
      </c>
      <c r="T211" s="878"/>
      <c r="U211" s="956" t="s">
        <v>253</v>
      </c>
      <c r="V211" s="957" t="s">
        <v>254</v>
      </c>
      <c r="X211" s="673"/>
      <c r="Y211" s="673"/>
      <c r="Z211" s="673"/>
      <c r="AA211" s="673"/>
      <c r="AB211" s="673"/>
      <c r="AC211" s="673"/>
      <c r="AD211" s="673"/>
    </row>
    <row r="212" spans="1:30" ht="69.95" customHeight="1" thickBot="1" x14ac:dyDescent="0.4">
      <c r="A212" s="273" t="s">
        <v>226</v>
      </c>
      <c r="B212" s="814">
        <f>( 'ACTA REPORTE 3ER TRI'!$AP$19 )</f>
        <v>0</v>
      </c>
      <c r="C212" s="274"/>
      <c r="D212" s="1413"/>
      <c r="E212" s="814" t="str">
        <f>( 'ACTA REPORTE 1ER TRI'!$AI$19 )</f>
        <v>N</v>
      </c>
      <c r="F212" s="840"/>
      <c r="G212" s="919" t="str">
        <f>( 'ACTA REPORTE 2DO TRI'!$AI$19 )</f>
        <v>N</v>
      </c>
      <c r="H212" s="840"/>
      <c r="I212" s="814" t="str">
        <f>( 'ACTA REPORTE 3ER TRI'!$AI$19 )</f>
        <v>N</v>
      </c>
      <c r="M212" s="66"/>
      <c r="N212" s="901" t="s">
        <v>226</v>
      </c>
      <c r="O212" s="814">
        <f>( 'ACTA REPORTE 3ER TRI'!$AP$19 )</f>
        <v>0</v>
      </c>
      <c r="P212" s="38"/>
      <c r="Q212" s="1394"/>
      <c r="R212" s="1395"/>
      <c r="S212" s="814" t="str">
        <f>( 'ACTA REPORTE 1ER TRI'!$AI$19 )</f>
        <v>N</v>
      </c>
      <c r="T212" s="879"/>
      <c r="U212" s="919" t="str">
        <f>( 'ACTA REPORTE 2DO TRI'!$AI$19 )</f>
        <v>N</v>
      </c>
      <c r="V212" s="814" t="str">
        <f>( 'ACTA REPORTE 3ER TRI'!$AI$19 )</f>
        <v>N</v>
      </c>
      <c r="X212" s="671"/>
      <c r="Y212" s="671"/>
      <c r="Z212" s="671"/>
      <c r="AA212" s="671"/>
      <c r="AB212" s="671"/>
      <c r="AC212" s="671"/>
      <c r="AD212" s="671"/>
    </row>
    <row r="213" spans="1:30" ht="69.95" customHeight="1" x14ac:dyDescent="0.35">
      <c r="A213" s="275" t="s">
        <v>227</v>
      </c>
      <c r="B213" s="610">
        <f>( 'ACTA REPORTE 3ER TRI'!$AQ$19)</f>
        <v>0</v>
      </c>
      <c r="C213" s="274"/>
      <c r="D213" s="1413"/>
      <c r="E213" s="1415" t="str">
        <f>INDEX(AG$1:AG$3, MATCH(E212, AF$1:AF$3, 1))</f>
        <v>DEMUESTRA HABILIDADES PARA LLEGAR A ACUERDOS Y ASUMIR  COMPROMISOS.</v>
      </c>
      <c r="F213" s="939"/>
      <c r="G213" s="1415" t="str">
        <f>INDEX(AG$1:AG$3, MATCH(G212, AF$1:AF$3, 1))</f>
        <v>DEMUESTRA HABILIDADES PARA LLEGAR A ACUERDOS Y ASUMIR  COMPROMISOS.</v>
      </c>
      <c r="H213" s="939"/>
      <c r="I213" s="1415" t="str">
        <f>INDEX(AG$1:AG$3, MATCH(I212, AF$1:AF$3, 1))</f>
        <v>DEMUESTRA HABILIDADES PARA LLEGAR A ACUERDOS Y ASUMIR  COMPROMISOS.</v>
      </c>
      <c r="M213" s="66"/>
      <c r="N213" s="902" t="s">
        <v>227</v>
      </c>
      <c r="O213" s="610">
        <f>( 'ACTA REPORTE 3ER TRI'!$AQ$19)</f>
        <v>0</v>
      </c>
      <c r="P213" s="38"/>
      <c r="Q213" s="1394"/>
      <c r="R213" s="1395"/>
      <c r="S213" s="1400" t="str">
        <f>INDEX(AG$1:AG$3, MATCH(S212, AF$1:AF$3, 1))</f>
        <v>DEMUESTRA HABILIDADES PARA LLEGAR A ACUERDOS Y ASUMIR  COMPROMISOS.</v>
      </c>
      <c r="T213" s="944"/>
      <c r="U213" s="1400" t="str">
        <f>INDEX(AG$1:AG$3, MATCH(U212, AF$1:AF$3, 1))</f>
        <v>DEMUESTRA HABILIDADES PARA LLEGAR A ACUERDOS Y ASUMIR  COMPROMISOS.</v>
      </c>
      <c r="V213" s="1400" t="str">
        <f>INDEX(AG$1:AG$3, MATCH(V212, AF$1:AF$3, 1))</f>
        <v>DEMUESTRA HABILIDADES PARA LLEGAR A ACUERDOS Y ASUMIR  COMPROMISOS.</v>
      </c>
      <c r="X213" s="672"/>
      <c r="Y213" s="672"/>
      <c r="Z213" s="672"/>
      <c r="AA213" s="672"/>
      <c r="AB213" s="672"/>
      <c r="AC213" s="672"/>
      <c r="AD213" s="672"/>
    </row>
    <row r="214" spans="1:30" ht="69.95" customHeight="1" x14ac:dyDescent="0.35">
      <c r="A214" s="275" t="s">
        <v>229</v>
      </c>
      <c r="B214" s="610">
        <f>( 'ACTA REPORTE 3ER TRI'!$AR$19 )</f>
        <v>0</v>
      </c>
      <c r="C214" s="274"/>
      <c r="D214" s="1413"/>
      <c r="E214" s="1416"/>
      <c r="F214" s="940"/>
      <c r="G214" s="1416"/>
      <c r="H214" s="940"/>
      <c r="I214" s="1416"/>
      <c r="M214" s="66"/>
      <c r="N214" s="902" t="s">
        <v>229</v>
      </c>
      <c r="O214" s="610">
        <f>( 'ACTA REPORTE 3ER TRI'!$AR$19 )</f>
        <v>0</v>
      </c>
      <c r="P214" s="38"/>
      <c r="Q214" s="1394"/>
      <c r="R214" s="1395"/>
      <c r="S214" s="1401"/>
      <c r="T214" s="944"/>
      <c r="U214" s="1401"/>
      <c r="V214" s="1401"/>
      <c r="X214" s="672"/>
      <c r="Y214" s="672"/>
      <c r="Z214" s="672"/>
      <c r="AA214" s="672"/>
      <c r="AB214" s="672"/>
      <c r="AC214" s="672"/>
      <c r="AD214" s="672"/>
    </row>
    <row r="215" spans="1:30" ht="69.95" customHeight="1" thickBot="1" x14ac:dyDescent="0.4">
      <c r="A215" s="276" t="s">
        <v>232</v>
      </c>
      <c r="B215" s="541">
        <f>( 'ACTA REPORTE 3ER TRI'!$AS$19 )</f>
        <v>67</v>
      </c>
      <c r="C215" s="274"/>
      <c r="D215" s="1414"/>
      <c r="E215" s="1417"/>
      <c r="F215" s="941"/>
      <c r="G215" s="1417"/>
      <c r="H215" s="941"/>
      <c r="I215" s="1417"/>
      <c r="M215" s="66"/>
      <c r="N215" s="903" t="s">
        <v>232</v>
      </c>
      <c r="O215" s="541">
        <f>( 'ACTA REPORTE 3ER TRI'!$AS$19 )</f>
        <v>67</v>
      </c>
      <c r="P215" s="38"/>
      <c r="Q215" s="1396"/>
      <c r="R215" s="1397"/>
      <c r="S215" s="1402"/>
      <c r="T215" s="945"/>
      <c r="U215" s="1402"/>
      <c r="V215" s="1402"/>
      <c r="X215" s="672"/>
      <c r="Y215" s="672"/>
      <c r="Z215" s="672"/>
      <c r="AA215" s="672"/>
      <c r="AB215" s="672"/>
      <c r="AC215" s="672"/>
      <c r="AD215" s="672"/>
    </row>
    <row r="216" spans="1:30" ht="200.1" customHeight="1" x14ac:dyDescent="0.6">
      <c r="M216" s="66"/>
      <c r="N216" s="907"/>
      <c r="O216" s="36"/>
      <c r="P216" s="36"/>
      <c r="Q216" s="923"/>
      <c r="R216" s="923"/>
      <c r="S216" s="923"/>
      <c r="T216" s="874"/>
      <c r="U216" s="923"/>
      <c r="V216" s="923"/>
      <c r="W216" s="36"/>
      <c r="X216" s="36"/>
      <c r="Y216" s="36"/>
      <c r="Z216" s="36"/>
      <c r="AA216" s="36"/>
      <c r="AB216" s="36"/>
      <c r="AC216" s="36"/>
      <c r="AD216" s="36"/>
    </row>
    <row r="217" spans="1:30" ht="69.95" customHeight="1" x14ac:dyDescent="0.7">
      <c r="B217" s="1424" t="s">
        <v>235</v>
      </c>
      <c r="C217" s="1424"/>
      <c r="D217" s="1424"/>
      <c r="G217" s="1424" t="s">
        <v>255</v>
      </c>
      <c r="H217" s="1424"/>
      <c r="I217" s="1424"/>
      <c r="J217" s="861"/>
      <c r="K217" s="861"/>
      <c r="L217" s="296"/>
      <c r="M217" s="66"/>
      <c r="O217" s="1425" t="s">
        <v>235</v>
      </c>
      <c r="P217" s="1425"/>
      <c r="Q217" s="1425"/>
      <c r="S217" s="1425" t="s">
        <v>255</v>
      </c>
      <c r="T217" s="1425"/>
      <c r="U217" s="1425"/>
      <c r="V217" s="935"/>
      <c r="W217" s="75"/>
      <c r="X217" s="75"/>
      <c r="Y217" s="75"/>
      <c r="Z217" s="75"/>
      <c r="AA217" s="75"/>
      <c r="AB217" s="75"/>
      <c r="AC217" s="75"/>
      <c r="AD217" s="75"/>
    </row>
    <row r="218" spans="1:30" ht="69.95" customHeight="1" x14ac:dyDescent="0.45">
      <c r="A218" s="1426" t="s">
        <v>0</v>
      </c>
      <c r="B218" s="1426"/>
      <c r="C218" s="1426"/>
      <c r="D218" s="1426"/>
      <c r="E218" s="1426"/>
      <c r="F218" s="1426"/>
      <c r="G218" s="1426"/>
      <c r="H218" s="1426"/>
      <c r="I218" s="1426"/>
      <c r="J218" s="1426"/>
      <c r="K218" s="1426"/>
      <c r="L218" s="1426"/>
      <c r="M218" s="68"/>
      <c r="N218" s="1386" t="s">
        <v>0</v>
      </c>
      <c r="O218" s="1386"/>
      <c r="P218" s="1386"/>
      <c r="Q218" s="1386"/>
      <c r="R218" s="1386"/>
      <c r="S218" s="1386"/>
      <c r="T218" s="1386"/>
      <c r="U218" s="1386"/>
      <c r="V218" s="1386"/>
      <c r="W218" s="960"/>
      <c r="X218" s="652"/>
      <c r="Y218" s="652"/>
      <c r="Z218" s="652"/>
      <c r="AA218" s="652"/>
      <c r="AB218" s="652"/>
      <c r="AC218" s="652"/>
      <c r="AD218" s="652"/>
    </row>
    <row r="219" spans="1:30" ht="69.95" customHeight="1" x14ac:dyDescent="0.45">
      <c r="A219" s="1426" t="s">
        <v>9</v>
      </c>
      <c r="B219" s="1426"/>
      <c r="C219" s="1426"/>
      <c r="D219" s="1426"/>
      <c r="E219" s="1426"/>
      <c r="F219" s="1426"/>
      <c r="G219" s="1426"/>
      <c r="H219" s="1426"/>
      <c r="I219" s="1426"/>
      <c r="J219" s="1426"/>
      <c r="K219" s="1426"/>
      <c r="L219" s="1426"/>
      <c r="M219" s="68"/>
      <c r="N219" s="1386" t="s">
        <v>9</v>
      </c>
      <c r="O219" s="1386"/>
      <c r="P219" s="1386"/>
      <c r="Q219" s="1386"/>
      <c r="R219" s="1386"/>
      <c r="S219" s="1386"/>
      <c r="T219" s="1386"/>
      <c r="U219" s="1386"/>
      <c r="V219" s="1386"/>
      <c r="W219" s="960"/>
      <c r="X219" s="652"/>
      <c r="Y219" s="652"/>
      <c r="Z219" s="652"/>
      <c r="AA219" s="652"/>
      <c r="AB219" s="652"/>
      <c r="AC219" s="652"/>
      <c r="AD219" s="652"/>
    </row>
    <row r="220" spans="1:30" ht="69.95" customHeight="1" x14ac:dyDescent="0.45">
      <c r="A220" s="1426" t="s">
        <v>242</v>
      </c>
      <c r="B220" s="1426"/>
      <c r="C220" s="1426"/>
      <c r="D220" s="1426"/>
      <c r="E220" s="1426"/>
      <c r="F220" s="1426"/>
      <c r="G220" s="1426"/>
      <c r="H220" s="1426"/>
      <c r="I220" s="1426"/>
      <c r="J220" s="1426"/>
      <c r="K220" s="1426"/>
      <c r="L220" s="1426"/>
      <c r="M220" s="68"/>
      <c r="N220" s="1386" t="s">
        <v>242</v>
      </c>
      <c r="O220" s="1386"/>
      <c r="P220" s="1386"/>
      <c r="Q220" s="1386"/>
      <c r="R220" s="1386"/>
      <c r="S220" s="1386"/>
      <c r="T220" s="1386"/>
      <c r="U220" s="1386"/>
      <c r="V220" s="1386"/>
      <c r="W220" s="960"/>
      <c r="X220" s="652"/>
      <c r="Y220" s="652"/>
      <c r="Z220" s="652"/>
      <c r="AA220" s="652"/>
      <c r="AB220" s="652"/>
      <c r="AC220" s="652"/>
      <c r="AD220" s="652"/>
    </row>
    <row r="221" spans="1:30" ht="69.95" customHeight="1" x14ac:dyDescent="0.45">
      <c r="A221" s="1489" t="s">
        <v>220</v>
      </c>
      <c r="B221" s="1489"/>
      <c r="C221" s="1489"/>
      <c r="D221" s="1489"/>
      <c r="E221" s="1489"/>
      <c r="F221" s="1489"/>
      <c r="G221" s="1489"/>
      <c r="H221" s="1489"/>
      <c r="I221" s="1489"/>
      <c r="J221" s="1489"/>
      <c r="K221" s="1489"/>
      <c r="L221" s="1489"/>
      <c r="M221" s="68"/>
      <c r="N221" s="1387" t="s">
        <v>220</v>
      </c>
      <c r="O221" s="1387"/>
      <c r="P221" s="1387"/>
      <c r="Q221" s="1387"/>
      <c r="R221" s="1387"/>
      <c r="S221" s="1387"/>
      <c r="T221" s="1387"/>
      <c r="U221" s="1387"/>
      <c r="V221" s="1387"/>
      <c r="W221" s="961"/>
      <c r="X221" s="653"/>
      <c r="Y221" s="653"/>
      <c r="Z221" s="653"/>
      <c r="AA221" s="653"/>
      <c r="AB221" s="653"/>
      <c r="AC221" s="653"/>
      <c r="AD221" s="653"/>
    </row>
    <row r="222" spans="1:30" ht="60" customHeight="1" x14ac:dyDescent="0.6">
      <c r="A222" s="946" t="s">
        <v>221</v>
      </c>
      <c r="B222" s="1418">
        <f>DATOS!F15</f>
        <v>0</v>
      </c>
      <c r="C222" s="1418"/>
      <c r="D222" s="1418"/>
      <c r="E222" s="1418"/>
      <c r="F222" s="1418"/>
      <c r="G222" s="1418"/>
      <c r="H222" s="947"/>
      <c r="I222" s="799"/>
      <c r="J222" s="800"/>
      <c r="K222" s="800"/>
      <c r="L222" s="948"/>
      <c r="M222" s="949"/>
      <c r="N222" s="904" t="s">
        <v>221</v>
      </c>
      <c r="O222" s="1460">
        <f>DATOS!F15</f>
        <v>0</v>
      </c>
      <c r="P222" s="1460"/>
      <c r="Q222" s="1460"/>
      <c r="R222" s="1460"/>
      <c r="S222" s="1460"/>
      <c r="T222" s="1460"/>
      <c r="U222" s="1460"/>
      <c r="V222" s="923"/>
      <c r="W222" s="36"/>
      <c r="X222" s="36"/>
      <c r="Y222" s="36"/>
      <c r="Z222" s="36"/>
      <c r="AA222" s="36"/>
      <c r="AB222" s="36"/>
      <c r="AC222" s="36"/>
      <c r="AD222" s="36"/>
    </row>
    <row r="223" spans="1:30" ht="60" customHeight="1" x14ac:dyDescent="0.6">
      <c r="A223" s="946" t="s">
        <v>222</v>
      </c>
      <c r="B223" s="1418" t="str">
        <f>DATOS!B20</f>
        <v xml:space="preserve"> TRELLES ORDÓÑEZ CAROL ALEXANDRA</v>
      </c>
      <c r="C223" s="1418"/>
      <c r="D223" s="1418"/>
      <c r="E223" s="1418"/>
      <c r="F223" s="1418"/>
      <c r="G223" s="1418"/>
      <c r="H223" s="947"/>
      <c r="I223" s="799"/>
      <c r="J223" s="950"/>
      <c r="K223" s="950"/>
      <c r="L223" s="951"/>
      <c r="M223" s="949"/>
      <c r="N223" s="904" t="s">
        <v>222</v>
      </c>
      <c r="O223" s="1460" t="str">
        <f>DATOS!B20</f>
        <v xml:space="preserve"> TRELLES ORDÓÑEZ CAROL ALEXANDRA</v>
      </c>
      <c r="P223" s="1460"/>
      <c r="Q223" s="1460"/>
      <c r="R223" s="1460"/>
      <c r="S223" s="1460"/>
      <c r="T223" s="1460"/>
      <c r="U223" s="1460"/>
      <c r="V223" s="923"/>
      <c r="W223" s="37"/>
      <c r="X223" s="37"/>
      <c r="Y223" s="37"/>
      <c r="Z223" s="37"/>
      <c r="AA223" s="37"/>
      <c r="AB223" s="37"/>
      <c r="AC223" s="37"/>
      <c r="AD223" s="37"/>
    </row>
    <row r="224" spans="1:30" ht="60" customHeight="1" x14ac:dyDescent="0.6">
      <c r="A224" s="952" t="s">
        <v>26</v>
      </c>
      <c r="B224" s="1457" t="str">
        <f>DATOS!C14</f>
        <v>SEGUNDO</v>
      </c>
      <c r="C224" s="1457"/>
      <c r="D224" s="1457"/>
      <c r="E224" s="799"/>
      <c r="F224" s="799"/>
      <c r="G224" s="936"/>
      <c r="H224" s="936"/>
      <c r="I224" s="799"/>
      <c r="J224" s="800"/>
      <c r="K224" s="800"/>
      <c r="L224" s="948"/>
      <c r="M224" s="949"/>
      <c r="N224" s="905" t="s">
        <v>26</v>
      </c>
      <c r="O224" s="1458" t="str">
        <f>DATOS!C14</f>
        <v>SEGUNDO</v>
      </c>
      <c r="P224" s="1458"/>
      <c r="Q224" s="1458"/>
      <c r="R224" s="923"/>
      <c r="S224" s="925"/>
      <c r="T224" s="925"/>
      <c r="U224" s="923"/>
      <c r="V224" s="923"/>
      <c r="W224" s="36"/>
      <c r="X224" s="36"/>
      <c r="Y224" s="36"/>
      <c r="Z224" s="36"/>
      <c r="AA224" s="36"/>
      <c r="AB224" s="36"/>
      <c r="AC224" s="36"/>
      <c r="AD224" s="36"/>
    </row>
    <row r="225" spans="1:30" ht="60" customHeight="1" x14ac:dyDescent="0.6">
      <c r="A225" s="946" t="s">
        <v>28</v>
      </c>
      <c r="B225" s="1459" t="str">
        <f>DATOS!C15</f>
        <v>"A"</v>
      </c>
      <c r="C225" s="1459"/>
      <c r="D225" s="1459"/>
      <c r="E225" s="799"/>
      <c r="F225" s="799"/>
      <c r="G225" s="799"/>
      <c r="H225" s="799"/>
      <c r="I225" s="799"/>
      <c r="J225" s="800"/>
      <c r="K225" s="800"/>
      <c r="L225" s="948"/>
      <c r="M225" s="949"/>
      <c r="N225" s="904" t="s">
        <v>28</v>
      </c>
      <c r="O225" s="1460" t="str">
        <f>DATOS!C15</f>
        <v>"A"</v>
      </c>
      <c r="P225" s="1460"/>
      <c r="Q225" s="1460"/>
      <c r="R225" s="923"/>
      <c r="S225" s="923"/>
      <c r="T225" s="923"/>
      <c r="U225" s="923"/>
      <c r="V225" s="923"/>
      <c r="W225" s="36"/>
      <c r="X225" s="36"/>
      <c r="Y225" s="36"/>
      <c r="Z225" s="36"/>
      <c r="AA225" s="36"/>
      <c r="AB225" s="36"/>
      <c r="AC225" s="36"/>
      <c r="AD225" s="36"/>
    </row>
    <row r="226" spans="1:30" ht="60" customHeight="1" x14ac:dyDescent="0.6">
      <c r="A226" s="952" t="s">
        <v>223</v>
      </c>
      <c r="B226" s="1418" t="s">
        <v>290</v>
      </c>
      <c r="C226" s="1418"/>
      <c r="D226" s="1418"/>
      <c r="E226" s="799"/>
      <c r="F226" s="799"/>
      <c r="G226" s="799"/>
      <c r="H226" s="799"/>
      <c r="I226" s="799"/>
      <c r="J226" s="800"/>
      <c r="K226" s="800"/>
      <c r="L226" s="948"/>
      <c r="M226" s="949"/>
      <c r="N226" s="905" t="s">
        <v>223</v>
      </c>
      <c r="O226" s="1460" t="s">
        <v>290</v>
      </c>
      <c r="P226" s="1460"/>
      <c r="Q226" s="1460"/>
      <c r="R226" s="923"/>
      <c r="S226" s="923"/>
      <c r="T226" s="923"/>
      <c r="U226" s="923"/>
      <c r="V226" s="923"/>
      <c r="W226" s="36"/>
      <c r="X226" s="36"/>
      <c r="Y226" s="36"/>
      <c r="Z226" s="36"/>
      <c r="AA226" s="36"/>
      <c r="AB226" s="36"/>
      <c r="AC226" s="36"/>
      <c r="AD226" s="36"/>
    </row>
    <row r="227" spans="1:30" ht="60" customHeight="1" thickBot="1" x14ac:dyDescent="0.65">
      <c r="A227" s="946" t="s">
        <v>160</v>
      </c>
      <c r="B227" s="1439"/>
      <c r="C227" s="1439"/>
      <c r="D227" s="1439"/>
      <c r="E227" s="799"/>
      <c r="F227" s="799"/>
      <c r="G227" s="799"/>
      <c r="H227" s="799"/>
      <c r="I227" s="799"/>
      <c r="J227" s="800"/>
      <c r="K227" s="800"/>
      <c r="L227" s="948"/>
      <c r="M227" s="949"/>
      <c r="N227" s="904" t="s">
        <v>160</v>
      </c>
      <c r="O227" s="1440"/>
      <c r="P227" s="1440"/>
      <c r="Q227" s="1440"/>
      <c r="R227" s="923"/>
      <c r="S227" s="923"/>
      <c r="T227" s="923"/>
      <c r="U227" s="923"/>
      <c r="V227" s="923"/>
      <c r="W227" s="36"/>
      <c r="X227" s="36"/>
      <c r="Y227" s="36"/>
      <c r="Z227" s="36"/>
      <c r="AA227" s="36"/>
      <c r="AB227" s="36"/>
      <c r="AC227" s="36"/>
      <c r="AD227" s="36"/>
    </row>
    <row r="228" spans="1:30" ht="69.95" customHeight="1" thickBot="1" x14ac:dyDescent="0.55000000000000004">
      <c r="A228" s="1441" t="s">
        <v>37</v>
      </c>
      <c r="B228" s="1442"/>
      <c r="C228" s="1442"/>
      <c r="D228" s="1443"/>
      <c r="E228" s="1468" t="s">
        <v>245</v>
      </c>
      <c r="F228" s="1469"/>
      <c r="G228" s="1469"/>
      <c r="H228" s="1469"/>
      <c r="I228" s="1469"/>
      <c r="J228" s="859"/>
      <c r="K228" s="859"/>
      <c r="L228" s="293" t="s">
        <v>248</v>
      </c>
      <c r="M228" s="70"/>
      <c r="N228" s="1474" t="s">
        <v>37</v>
      </c>
      <c r="O228" s="1475"/>
      <c r="P228" s="1475"/>
      <c r="Q228" s="1427" t="s">
        <v>245</v>
      </c>
      <c r="R228" s="1428"/>
      <c r="S228" s="1429"/>
      <c r="T228" s="882"/>
      <c r="U228" s="293" t="s">
        <v>248</v>
      </c>
      <c r="V228" s="1466" t="s">
        <v>247</v>
      </c>
      <c r="W228" s="1403"/>
      <c r="X228" s="654"/>
      <c r="Y228" s="654"/>
      <c r="Z228" s="654"/>
      <c r="AA228" s="654"/>
      <c r="AB228" s="654"/>
      <c r="AC228" s="654"/>
      <c r="AD228" s="654"/>
    </row>
    <row r="229" spans="1:30" ht="69.95" customHeight="1" thickBot="1" x14ac:dyDescent="0.55000000000000004">
      <c r="A229" s="1444"/>
      <c r="B229" s="1445"/>
      <c r="C229" s="1445"/>
      <c r="D229" s="1446"/>
      <c r="E229" s="267" t="s">
        <v>233</v>
      </c>
      <c r="F229" s="844"/>
      <c r="G229" s="268" t="s">
        <v>249</v>
      </c>
      <c r="H229" s="850"/>
      <c r="I229" s="269" t="s">
        <v>250</v>
      </c>
      <c r="J229" s="860"/>
      <c r="K229" s="860"/>
      <c r="L229" s="294" t="s">
        <v>246</v>
      </c>
      <c r="M229" s="70"/>
      <c r="N229" s="1476"/>
      <c r="O229" s="1477"/>
      <c r="P229" s="1477"/>
      <c r="Q229" s="92" t="s">
        <v>233</v>
      </c>
      <c r="R229" s="93" t="s">
        <v>249</v>
      </c>
      <c r="S229" s="94" t="s">
        <v>250</v>
      </c>
      <c r="T229" s="881"/>
      <c r="U229" s="796" t="s">
        <v>246</v>
      </c>
      <c r="V229" s="1488"/>
      <c r="W229" s="1403"/>
      <c r="X229" s="654"/>
      <c r="Y229" s="654"/>
      <c r="Z229" s="654"/>
      <c r="AA229" s="654"/>
      <c r="AB229" s="654"/>
      <c r="AC229" s="654"/>
      <c r="AD229" s="654"/>
    </row>
    <row r="230" spans="1:30" ht="69.95" customHeight="1" x14ac:dyDescent="0.3">
      <c r="A230" s="1404" t="s">
        <v>38</v>
      </c>
      <c r="B230" s="1405"/>
      <c r="C230" s="1405"/>
      <c r="D230" s="1405"/>
      <c r="E230" s="539" t="str">
        <f>( 'ACTA REPORTE 1ER TRI'!$AD$20 )</f>
        <v>D-</v>
      </c>
      <c r="F230" s="835">
        <f>( 'ACTA REPORTE 1ER TRI'!$AE$20 )</f>
        <v>3</v>
      </c>
      <c r="G230" s="539" t="str">
        <f>( 'ACTA REPORTE 2DO TRI'!$AD$20 )</f>
        <v>A-</v>
      </c>
      <c r="H230" s="846">
        <f>( 'ACTA REPORTE 2DO TRI'!$AE$20 )</f>
        <v>9</v>
      </c>
      <c r="I230" s="539" t="str">
        <f>( 'ACTA REPORTE 3ER TRI'!$AD$20 )</f>
        <v>A-</v>
      </c>
      <c r="J230" s="846">
        <f>( 'ACTA REPORTE 3ER TRI'!$AE$20 )</f>
        <v>9</v>
      </c>
      <c r="K230" s="837">
        <f t="shared" ref="K230:K237" si="21">SUM(F230,H230,J230 ) / 3</f>
        <v>7</v>
      </c>
      <c r="L230" s="675" t="str">
        <f>INDEX($AF$4:$AF$13, MATCH(K230, $AE$4:$AE$13, 1))</f>
        <v>B-</v>
      </c>
      <c r="M230" s="66"/>
      <c r="N230" s="1478" t="s">
        <v>38</v>
      </c>
      <c r="O230" s="1479"/>
      <c r="P230" s="1480"/>
      <c r="Q230" s="884">
        <f>( 'ACTA REPORTE 1ER TRI'!$AE$20 )</f>
        <v>3</v>
      </c>
      <c r="R230" s="539">
        <f>( 'ACTA REPORTE 2DO TRI'!$AE$20 )</f>
        <v>9</v>
      </c>
      <c r="S230" s="539">
        <f>( 'ACTA REPORTE 3ER TRI'!$AE$20 )</f>
        <v>9</v>
      </c>
      <c r="T230" s="875"/>
      <c r="U230" s="930">
        <f>SUM(Q230:S230)/3</f>
        <v>7</v>
      </c>
      <c r="V230" s="809">
        <v>0</v>
      </c>
      <c r="W230" s="113"/>
      <c r="X230" s="113"/>
      <c r="Y230" s="113"/>
      <c r="Z230" s="113"/>
      <c r="AA230" s="113"/>
      <c r="AB230" s="113"/>
      <c r="AC230" s="113"/>
      <c r="AD230" s="113"/>
    </row>
    <row r="231" spans="1:30" ht="69.95" customHeight="1" x14ac:dyDescent="0.3">
      <c r="A231" s="1406" t="s">
        <v>40</v>
      </c>
      <c r="B231" s="1407"/>
      <c r="C231" s="1407"/>
      <c r="D231" s="1407"/>
      <c r="E231" s="540" t="str">
        <f>( 'ACTA REPORTE 1ER TRI'!$AD$77 )</f>
        <v>D-</v>
      </c>
      <c r="F231" s="836">
        <f>( 'ACTA REPORTE 1ER TRI'!$AE$77 )</f>
        <v>3</v>
      </c>
      <c r="G231" s="540" t="str">
        <f>( 'ACTA REPORTE 2DO TRI'!$AD$77 )</f>
        <v>A-</v>
      </c>
      <c r="H231" s="847">
        <f>( 'ACTA REPORTE 2DO TRI'!$AE$77 )</f>
        <v>9</v>
      </c>
      <c r="I231" s="540" t="str">
        <f>( 'ACTA REPORTE 3ER TRI'!$AD$77 )</f>
        <v>A-</v>
      </c>
      <c r="J231" s="847">
        <f>( 'ACTA REPORTE 3ER TRI'!$AE$77)</f>
        <v>9</v>
      </c>
      <c r="K231" s="837">
        <f t="shared" si="21"/>
        <v>7</v>
      </c>
      <c r="L231" s="797" t="str">
        <f t="shared" ref="L231:L235" si="22">INDEX($AF$4:$AF$13, MATCH(K231, $AE$4:$AE$13, 1))</f>
        <v>B-</v>
      </c>
      <c r="M231" s="66"/>
      <c r="N231" s="1454" t="s">
        <v>40</v>
      </c>
      <c r="O231" s="1455"/>
      <c r="P231" s="1456"/>
      <c r="Q231" s="922">
        <f>( 'ACTA REPORTE 1ER TRI'!$AE$77 )</f>
        <v>3</v>
      </c>
      <c r="R231" s="540">
        <f>( 'ACTA REPORTE 2DO TRI'!$AE$77 )</f>
        <v>9</v>
      </c>
      <c r="S231" s="540">
        <f>( 'ACTA REPORTE 3ER TRI'!$AE$77)</f>
        <v>9</v>
      </c>
      <c r="T231" s="876"/>
      <c r="U231" s="931">
        <f t="shared" ref="U231:U236" si="23">SUM(Q231:S231)/3</f>
        <v>7</v>
      </c>
      <c r="V231" s="811">
        <v>0</v>
      </c>
      <c r="W231" s="113"/>
      <c r="X231" s="113"/>
      <c r="Y231" s="113"/>
      <c r="Z231" s="113"/>
      <c r="AA231" s="113"/>
      <c r="AB231" s="113"/>
      <c r="AC231" s="113"/>
      <c r="AD231" s="113"/>
    </row>
    <row r="232" spans="1:30" ht="69.95" customHeight="1" x14ac:dyDescent="0.3">
      <c r="A232" s="1406" t="s">
        <v>42</v>
      </c>
      <c r="B232" s="1407"/>
      <c r="C232" s="1407"/>
      <c r="D232" s="1407"/>
      <c r="E232" s="540" t="str">
        <f>( 'ACTA REPORTE 1ER TRI'!$AD$134 )</f>
        <v>A-</v>
      </c>
      <c r="F232" s="836">
        <f>( 'ACTA REPORTE 1ER TRI'!$AE$134 )</f>
        <v>9</v>
      </c>
      <c r="G232" s="540" t="str">
        <f>( 'ACTA REPORTE 2DO TRI'!$AD$134 )</f>
        <v>A-</v>
      </c>
      <c r="H232" s="847">
        <f>( 'ACTA REPORTE 2DO TRI'!$AE$134 )</f>
        <v>9</v>
      </c>
      <c r="I232" s="540" t="str">
        <f>( 'ACTA REPORTE 3ER TRI'!$AD$134 )</f>
        <v>A-</v>
      </c>
      <c r="J232" s="847">
        <f>( 'ACTA REPORTE 3ER TRI'!$AE$134 )</f>
        <v>9</v>
      </c>
      <c r="K232" s="837">
        <f t="shared" si="21"/>
        <v>9</v>
      </c>
      <c r="L232" s="797" t="str">
        <f t="shared" si="22"/>
        <v>A-</v>
      </c>
      <c r="M232" s="66"/>
      <c r="N232" s="1454" t="s">
        <v>42</v>
      </c>
      <c r="O232" s="1455"/>
      <c r="P232" s="1456"/>
      <c r="Q232" s="922">
        <f>( 'ACTA REPORTE 1ER TRI'!$AE$134 )</f>
        <v>9</v>
      </c>
      <c r="R232" s="540">
        <f>( 'ACTA REPORTE 2DO TRI'!$AE$134 )</f>
        <v>9</v>
      </c>
      <c r="S232" s="540">
        <f>( 'ACTA REPORTE 3ER TRI'!$AE$134 )</f>
        <v>9</v>
      </c>
      <c r="T232" s="876"/>
      <c r="U232" s="931">
        <f t="shared" si="23"/>
        <v>9</v>
      </c>
      <c r="V232" s="811">
        <v>0</v>
      </c>
      <c r="W232" s="113"/>
      <c r="X232" s="113"/>
      <c r="Y232" s="113"/>
      <c r="Z232" s="113"/>
      <c r="AA232" s="113"/>
      <c r="AB232" s="113"/>
      <c r="AC232" s="113"/>
      <c r="AD232" s="113"/>
    </row>
    <row r="233" spans="1:30" ht="69.95" customHeight="1" x14ac:dyDescent="0.3">
      <c r="A233" s="1406" t="s">
        <v>44</v>
      </c>
      <c r="B233" s="1407"/>
      <c r="C233" s="1407"/>
      <c r="D233" s="1407"/>
      <c r="E233" s="540" t="str">
        <f>( 'ACTA REPORTE 1ER TRI'!$AD$191 )</f>
        <v>A-</v>
      </c>
      <c r="F233" s="836">
        <f>( 'ACTA REPORTE 1ER TRI'!$AE$191 )</f>
        <v>9</v>
      </c>
      <c r="G233" s="540" t="str">
        <f>( 'ACTA REPORTE 2DO TRI'!$AD$191 )</f>
        <v>A-</v>
      </c>
      <c r="H233" s="847">
        <f>( 'ACTA REPORTE 2DO TRI'!$AE$191 )</f>
        <v>9</v>
      </c>
      <c r="I233" s="540" t="str">
        <f>( 'ACTA REPORTE 3ER TRI'!$AD$191 )</f>
        <v>A-</v>
      </c>
      <c r="J233" s="847">
        <f>( 'ACTA REPORTE 3ER TRI'!$AE$191 )</f>
        <v>9</v>
      </c>
      <c r="K233" s="837">
        <f t="shared" si="21"/>
        <v>9</v>
      </c>
      <c r="L233" s="797" t="str">
        <f t="shared" si="22"/>
        <v>A-</v>
      </c>
      <c r="M233" s="66"/>
      <c r="N233" s="1454" t="s">
        <v>44</v>
      </c>
      <c r="O233" s="1455"/>
      <c r="P233" s="1456"/>
      <c r="Q233" s="922">
        <f>( 'ACTA REPORTE 1ER TRI'!$AE$191 )</f>
        <v>9</v>
      </c>
      <c r="R233" s="540">
        <f>( 'ACTA REPORTE 2DO TRI'!$AE$191 )</f>
        <v>9</v>
      </c>
      <c r="S233" s="540">
        <f>( 'ACTA REPORTE 3ER TRI'!$AE$191 )</f>
        <v>9</v>
      </c>
      <c r="T233" s="876"/>
      <c r="U233" s="931">
        <f t="shared" si="23"/>
        <v>9</v>
      </c>
      <c r="V233" s="811">
        <v>0</v>
      </c>
      <c r="W233" s="113"/>
      <c r="X233" s="113"/>
      <c r="Y233" s="113"/>
      <c r="Z233" s="113"/>
      <c r="AA233" s="113"/>
      <c r="AB233" s="113"/>
      <c r="AC233" s="113"/>
      <c r="AD233" s="113"/>
    </row>
    <row r="234" spans="1:30" ht="69.95" customHeight="1" x14ac:dyDescent="0.3">
      <c r="A234" s="1433" t="s">
        <v>47</v>
      </c>
      <c r="B234" s="1434"/>
      <c r="C234" s="1434"/>
      <c r="D234" s="1434"/>
      <c r="E234" s="540" t="str">
        <f>( 'ACTA REPORTE 1ER TRI'!$AD$305 )</f>
        <v>A-</v>
      </c>
      <c r="F234" s="836">
        <f>( 'ACTA REPORTE 1ER TRI'!$AE$305 )</f>
        <v>9</v>
      </c>
      <c r="G234" s="540" t="str">
        <f>( 'ACTA REPORTE 2DO TRI'!$AD$305 )</f>
        <v>A-</v>
      </c>
      <c r="H234" s="847">
        <f>( 'ACTA REPORTE 2DO TRI'!$AE$305 )</f>
        <v>9</v>
      </c>
      <c r="I234" s="540" t="str">
        <f>( 'ACTA REPORTE 3ER TRI'!$AD$305 )</f>
        <v>A-</v>
      </c>
      <c r="J234" s="847">
        <f>( 'ACTA REPORTE 3ER TRI'!$AE$305 )</f>
        <v>9</v>
      </c>
      <c r="K234" s="837">
        <f t="shared" si="21"/>
        <v>9</v>
      </c>
      <c r="L234" s="797" t="str">
        <f t="shared" si="22"/>
        <v>A-</v>
      </c>
      <c r="M234" s="66"/>
      <c r="N234" s="1482" t="s">
        <v>47</v>
      </c>
      <c r="O234" s="1483"/>
      <c r="P234" s="1484"/>
      <c r="Q234" s="922">
        <f>( 'ACTA REPORTE 1ER TRI'!$AE$305 )</f>
        <v>9</v>
      </c>
      <c r="R234" s="540">
        <f>( 'ACTA REPORTE 2DO TRI'!$AE$305 )</f>
        <v>9</v>
      </c>
      <c r="S234" s="540">
        <f>( 'ACTA REPORTE 3ER TRI'!$AE$305 )</f>
        <v>9</v>
      </c>
      <c r="T234" s="876"/>
      <c r="U234" s="931">
        <f t="shared" si="23"/>
        <v>9</v>
      </c>
      <c r="V234" s="811">
        <v>0</v>
      </c>
      <c r="W234" s="113"/>
      <c r="X234" s="113"/>
      <c r="Y234" s="113"/>
      <c r="Z234" s="113"/>
      <c r="AA234" s="113"/>
      <c r="AB234" s="113"/>
      <c r="AC234" s="113"/>
      <c r="AD234" s="113"/>
    </row>
    <row r="235" spans="1:30" ht="69.95" customHeight="1" x14ac:dyDescent="0.3">
      <c r="A235" s="1433" t="s">
        <v>50</v>
      </c>
      <c r="B235" s="1434"/>
      <c r="C235" s="1434"/>
      <c r="D235" s="1434"/>
      <c r="E235" s="540" t="str">
        <f>( 'ACTA REPORTE 1ER TRI'!$AD$362 )</f>
        <v>A-</v>
      </c>
      <c r="F235" s="836">
        <f>( 'ACTA REPORTE 1ER TRI'!$AE$362 )</f>
        <v>9</v>
      </c>
      <c r="G235" s="540" t="str">
        <f>( 'ACTA REPORTE 2DO TRI'!$AD$362 )</f>
        <v>A-</v>
      </c>
      <c r="H235" s="847">
        <f>( 'ACTA REPORTE 2DO TRI'!$AE$362 )</f>
        <v>9</v>
      </c>
      <c r="I235" s="540" t="str">
        <f>( 'ACTA REPORTE 3ER TRI'!$AD$362 )</f>
        <v>A-</v>
      </c>
      <c r="J235" s="847">
        <f>( 'ACTA REPORTE 3ER TRI'!$AE$362 )</f>
        <v>9</v>
      </c>
      <c r="K235" s="837">
        <f t="shared" si="21"/>
        <v>9</v>
      </c>
      <c r="L235" s="797" t="str">
        <f t="shared" si="22"/>
        <v>A-</v>
      </c>
      <c r="M235" s="66"/>
      <c r="N235" s="1482" t="s">
        <v>50</v>
      </c>
      <c r="O235" s="1483"/>
      <c r="P235" s="1484"/>
      <c r="Q235" s="922">
        <f>( 'ACTA REPORTE 1ER TRI'!$AE$362 )</f>
        <v>9</v>
      </c>
      <c r="R235" s="540">
        <f>( 'ACTA REPORTE 2DO TRI'!$AE$362 )</f>
        <v>9</v>
      </c>
      <c r="S235" s="540">
        <f>( 'ACTA REPORTE 3ER TRI'!$AE$362 )</f>
        <v>9</v>
      </c>
      <c r="T235" s="876"/>
      <c r="U235" s="931">
        <f t="shared" si="23"/>
        <v>9</v>
      </c>
      <c r="V235" s="811">
        <v>0</v>
      </c>
      <c r="W235" s="113"/>
      <c r="X235" s="113"/>
      <c r="Y235" s="113"/>
      <c r="Z235" s="113"/>
      <c r="AA235" s="113"/>
      <c r="AB235" s="113"/>
      <c r="AC235" s="113"/>
      <c r="AD235" s="113"/>
    </row>
    <row r="236" spans="1:30" ht="69.95" customHeight="1" thickBot="1" x14ac:dyDescent="0.35">
      <c r="A236" s="1410" t="s">
        <v>52</v>
      </c>
      <c r="B236" s="1411"/>
      <c r="C236" s="1411"/>
      <c r="D236" s="1411"/>
      <c r="E236" s="610" t="str">
        <f>( 'ACTA REPORTE 1ER TRI'!$AD$419 )</f>
        <v>A-</v>
      </c>
      <c r="F236" s="836">
        <f>( 'ACTA REPORTE 1ER TRI'!$AE$419 )</f>
        <v>9</v>
      </c>
      <c r="G236" s="610" t="str">
        <f>( 'ACTA REPORTE 2DO TRI'!$AD$419 )</f>
        <v>A-</v>
      </c>
      <c r="H236" s="848">
        <f>( 'ACTA REPORTE 2DO TRI'!$AE$419 )</f>
        <v>9</v>
      </c>
      <c r="I236" s="610" t="str">
        <f>( 'ACTA REPORTE 3ER TRI'!$AD$419 )</f>
        <v>A-</v>
      </c>
      <c r="J236" s="847">
        <f>( 'ACTA REPORTE 3ER TRI'!$AE$419 )</f>
        <v>9</v>
      </c>
      <c r="K236" s="837">
        <f t="shared" si="21"/>
        <v>9</v>
      </c>
      <c r="L236" s="798" t="str">
        <f>INDEX($AF$4:$AF$13, MATCH(F237, $AE$4:$AE$13, 1))</f>
        <v>B-</v>
      </c>
      <c r="M236" s="66"/>
      <c r="N236" s="1390" t="s">
        <v>52</v>
      </c>
      <c r="O236" s="1391"/>
      <c r="P236" s="1485"/>
      <c r="Q236" s="922">
        <f>( 'ACTA REPORTE 1ER TRI'!$AE$419 )</f>
        <v>9</v>
      </c>
      <c r="R236" s="610">
        <f>( 'ACTA REPORTE 2DO TRI'!$AE$419 )</f>
        <v>9</v>
      </c>
      <c r="S236" s="540">
        <f>( 'ACTA REPORTE 3ER TRI'!$AE$419 )</f>
        <v>9</v>
      </c>
      <c r="T236" s="877"/>
      <c r="U236" s="932">
        <f t="shared" si="23"/>
        <v>9</v>
      </c>
      <c r="V236" s="812">
        <v>0</v>
      </c>
      <c r="W236" s="113"/>
      <c r="X236" s="113"/>
      <c r="Y236" s="113"/>
      <c r="Z236" s="113"/>
      <c r="AA236" s="113"/>
      <c r="AB236" s="113"/>
      <c r="AC236" s="113"/>
      <c r="AD236" s="113"/>
    </row>
    <row r="237" spans="1:30" ht="69.95" customHeight="1" thickBot="1" x14ac:dyDescent="0.75">
      <c r="A237" s="1461" t="s">
        <v>237</v>
      </c>
      <c r="B237" s="1462"/>
      <c r="C237" s="1462"/>
      <c r="D237" s="1462"/>
      <c r="E237" s="805" t="str">
        <f>INDEX($AF$4:$AF$13, MATCH(F237, $AE$4:$AE$13, 1))</f>
        <v>B-</v>
      </c>
      <c r="F237" s="837">
        <f>SUM(F230:F236 ) / 7</f>
        <v>7.2857142857142856</v>
      </c>
      <c r="G237" s="805" t="str">
        <f>INDEX($AF$4:$AF$13, MATCH(H237, $AE$4:$AE$13, 1))</f>
        <v>A-</v>
      </c>
      <c r="H237" s="837">
        <f>SUM(H230:H236 ) / 7</f>
        <v>9</v>
      </c>
      <c r="I237" s="819" t="str">
        <f>INDEX($AF$4:$AF$13, MATCH(J237, $AE$4:$AE$13, 1))</f>
        <v>A-</v>
      </c>
      <c r="J237" s="862">
        <f>SUM(J230:J236 ) / 7</f>
        <v>9</v>
      </c>
      <c r="K237" s="862">
        <f t="shared" si="21"/>
        <v>8.4285714285714288</v>
      </c>
      <c r="L237" s="1481" t="str">
        <f>INDEX($AF$4:$AF$13, MATCH(K237, $AE$4:$AE$13, 1))</f>
        <v>B+</v>
      </c>
      <c r="M237" s="66"/>
      <c r="N237" s="1437" t="s">
        <v>237</v>
      </c>
      <c r="O237" s="1438"/>
      <c r="P237" s="1438"/>
      <c r="Q237" s="813">
        <f>SUM(Q230:Q236 ) / 7</f>
        <v>7.2857142857142856</v>
      </c>
      <c r="R237" s="813">
        <f>SUM(R230:R236 ) / 7</f>
        <v>9</v>
      </c>
      <c r="S237" s="813">
        <f>SUM(S230:S236 ) / 7</f>
        <v>9</v>
      </c>
      <c r="T237" s="873"/>
      <c r="U237" s="1601">
        <f>SUM(Q237,R237,S237)/3</f>
        <v>8.4285714285714288</v>
      </c>
      <c r="W237" s="36"/>
      <c r="X237" s="36"/>
      <c r="Y237" s="36"/>
      <c r="Z237" s="36"/>
      <c r="AA237" s="36"/>
      <c r="AB237" s="36"/>
      <c r="AC237" s="36"/>
      <c r="AD237" s="36"/>
    </row>
    <row r="238" spans="1:30" ht="69.95" customHeight="1" thickBot="1" x14ac:dyDescent="0.75">
      <c r="A238" s="1421" t="s">
        <v>251</v>
      </c>
      <c r="B238" s="1422"/>
      <c r="C238" s="1422"/>
      <c r="D238" s="1422"/>
      <c r="E238" s="1463"/>
      <c r="F238" s="1463"/>
      <c r="G238" s="1464"/>
      <c r="H238" s="1464"/>
      <c r="I238" s="1465"/>
      <c r="J238" s="856"/>
      <c r="K238" s="865"/>
      <c r="L238" s="1436"/>
      <c r="M238" s="66"/>
      <c r="N238" s="1398" t="s">
        <v>251</v>
      </c>
      <c r="O238" s="1399"/>
      <c r="P238" s="1399"/>
      <c r="Q238" s="1399"/>
      <c r="R238" s="1399"/>
      <c r="S238" s="1399"/>
      <c r="T238" s="1600"/>
      <c r="U238" s="1602"/>
      <c r="W238" s="36"/>
      <c r="X238" s="36"/>
      <c r="Y238" s="36"/>
      <c r="Z238" s="36"/>
      <c r="AA238" s="36"/>
      <c r="AB238" s="36"/>
      <c r="AC238" s="36"/>
      <c r="AD238" s="36"/>
    </row>
    <row r="239" spans="1:30" ht="69.95" customHeight="1" thickBot="1" x14ac:dyDescent="0.65">
      <c r="A239" s="1408" t="s">
        <v>39</v>
      </c>
      <c r="B239" s="1409"/>
      <c r="C239" s="1409"/>
      <c r="D239" s="1409"/>
      <c r="E239" s="539" t="str">
        <f>( 'ACTA REPORTE 1ER TRI'!$AD$248 )</f>
        <v>A-</v>
      </c>
      <c r="F239" s="838">
        <f>( 'ACTA REPORTE 1ER TRI'!$AE$248 )</f>
        <v>9</v>
      </c>
      <c r="G239" s="539" t="str">
        <f>( 'ACTA REPORTE 2DO TRI'!$AD$248 )</f>
        <v>A-</v>
      </c>
      <c r="H239" s="848">
        <f>( 'ACTA REPORTE 2DO TRI'!$AE$248 )</f>
        <v>9</v>
      </c>
      <c r="I239" s="611" t="str">
        <f>( 'ACTA REPORTE 3ER TRI'!$AD$248)</f>
        <v>A-</v>
      </c>
      <c r="J239" s="847">
        <f>( 'ACTA REPORTE 3ER TRI'!$AE$248 )</f>
        <v>9</v>
      </c>
      <c r="K239" s="866">
        <f>SUM(F239,H239,J239 ) / 3</f>
        <v>9</v>
      </c>
      <c r="L239" s="675" t="str">
        <f>INDEX($AF$4:$AF$13, MATCH(K239, $AE$4:$AE$13, 1))</f>
        <v>A-</v>
      </c>
      <c r="M239" s="66"/>
      <c r="N239" s="1388" t="s">
        <v>39</v>
      </c>
      <c r="O239" s="1389"/>
      <c r="P239" s="96"/>
      <c r="Q239" s="539" t="str">
        <f>( 'ACTA REPORTE 1ER TRI'!$AD$248 )</f>
        <v>A-</v>
      </c>
      <c r="R239" s="539" t="str">
        <f>( 'ACTA REPORTE 2DO TRI'!$AD$248 )</f>
        <v>A-</v>
      </c>
      <c r="S239" s="539" t="str">
        <f>( 'ACTA REPORTE 3ER TRI'!$AD$248)</f>
        <v>A-</v>
      </c>
      <c r="T239" s="893">
        <f>SUM(F239,H239,J239 ) / 3</f>
        <v>9</v>
      </c>
      <c r="U239" s="675" t="str">
        <f>INDEX($AF$4:$AF$13, MATCH(T239, $AE$4:$AE$13, 1))</f>
        <v>A-</v>
      </c>
      <c r="V239" s="923"/>
      <c r="W239" s="36"/>
      <c r="X239" s="36"/>
      <c r="Y239" s="36"/>
      <c r="Z239" s="36"/>
      <c r="AA239" s="36"/>
      <c r="AB239" s="36"/>
      <c r="AC239" s="36"/>
      <c r="AD239" s="36"/>
    </row>
    <row r="240" spans="1:30" ht="69.95" customHeight="1" thickBot="1" x14ac:dyDescent="0.65">
      <c r="A240" s="1410" t="s">
        <v>55</v>
      </c>
      <c r="B240" s="1411"/>
      <c r="C240" s="1411"/>
      <c r="D240" s="1411"/>
      <c r="E240" s="541" t="str">
        <f>( 'ACTA REPORTE 1ER TRI'!$AD$476 )</f>
        <v>A-</v>
      </c>
      <c r="F240" s="838">
        <f>( 'ACTA REPORTE 1ER TRI'!$AE$476 )</f>
        <v>9</v>
      </c>
      <c r="G240" s="539" t="str">
        <f>( 'ACTA REPORTE 2DO TRI'!$AD$476 )</f>
        <v>A-</v>
      </c>
      <c r="H240" s="848">
        <f>( 'ACTA REPORTE 2DO TRI'!$AE$476 )</f>
        <v>9</v>
      </c>
      <c r="I240" s="541" t="str">
        <f>( 'ACTA REPORTE 3ER TRI'!$AD$476 )</f>
        <v>A-</v>
      </c>
      <c r="J240" s="847">
        <f>( 'ACTA REPORTE 3ER TRI'!$AE$476 )</f>
        <v>9</v>
      </c>
      <c r="K240" s="866">
        <f>SUM(F240,H240,J240 ) / 3</f>
        <v>9</v>
      </c>
      <c r="L240" s="798" t="str">
        <f>INDEX($AF$4:$AF$13, MATCH(K240, $AE$4:$AE$13, 1))</f>
        <v>A-</v>
      </c>
      <c r="M240" s="66"/>
      <c r="N240" s="1390" t="s">
        <v>55</v>
      </c>
      <c r="O240" s="1391"/>
      <c r="P240" s="657"/>
      <c r="Q240" s="541" t="str">
        <f>( 'ACTA REPORTE 1ER TRI'!$AD$476 )</f>
        <v>A-</v>
      </c>
      <c r="R240" s="541" t="str">
        <f>( 'ACTA REPORTE 2DO TRI'!$AD$476 )</f>
        <v>A-</v>
      </c>
      <c r="S240" s="541" t="str">
        <f>( 'ACTA REPORTE 3ER TRI'!$AD$476 )</f>
        <v>A-</v>
      </c>
      <c r="T240" s="893">
        <f>SUM(F240,H240,J240 ) / 3</f>
        <v>9</v>
      </c>
      <c r="U240" s="798" t="str">
        <f>INDEX($AF$4:$AF$13, MATCH(T240, $AE$4:$AE$13, 1))</f>
        <v>A-</v>
      </c>
      <c r="V240" s="923"/>
      <c r="W240" s="36"/>
      <c r="X240" s="36"/>
      <c r="Y240" s="36"/>
      <c r="Z240" s="36"/>
      <c r="AA240" s="36"/>
      <c r="AB240" s="36"/>
      <c r="AC240" s="36"/>
      <c r="AD240" s="36"/>
    </row>
    <row r="241" spans="1:30" ht="69.95" customHeight="1" thickBot="1" x14ac:dyDescent="0.65">
      <c r="M241" s="66"/>
      <c r="N241" s="907"/>
      <c r="O241" s="36"/>
      <c r="P241" s="36"/>
      <c r="Q241" s="923"/>
      <c r="R241" s="923"/>
      <c r="S241" s="923"/>
      <c r="T241" s="874"/>
      <c r="U241" s="923"/>
      <c r="V241" s="923"/>
      <c r="W241" s="36"/>
      <c r="X241" s="36"/>
      <c r="Y241" s="36"/>
      <c r="Z241" s="36"/>
      <c r="AA241" s="36"/>
      <c r="AB241" s="36"/>
      <c r="AC241" s="36"/>
      <c r="AD241" s="36"/>
    </row>
    <row r="242" spans="1:30" ht="111" customHeight="1" thickBot="1" x14ac:dyDescent="0.4">
      <c r="A242" s="271"/>
      <c r="B242" s="915" t="s">
        <v>292</v>
      </c>
      <c r="C242" s="272"/>
      <c r="D242" s="1412" t="s">
        <v>287</v>
      </c>
      <c r="E242" s="914" t="s">
        <v>252</v>
      </c>
      <c r="F242" s="839"/>
      <c r="G242" s="915" t="s">
        <v>253</v>
      </c>
      <c r="H242" s="849"/>
      <c r="I242" s="916" t="s">
        <v>254</v>
      </c>
      <c r="M242" s="66"/>
      <c r="N242" s="908"/>
      <c r="O242" s="917" t="s">
        <v>291</v>
      </c>
      <c r="P242" s="39"/>
      <c r="Q242" s="1392" t="s">
        <v>287</v>
      </c>
      <c r="R242" s="1393"/>
      <c r="S242" s="955" t="s">
        <v>252</v>
      </c>
      <c r="T242" s="878"/>
      <c r="U242" s="956" t="s">
        <v>253</v>
      </c>
      <c r="V242" s="957" t="s">
        <v>254</v>
      </c>
      <c r="X242" s="673"/>
      <c r="Y242" s="673"/>
      <c r="Z242" s="673"/>
      <c r="AA242" s="673"/>
      <c r="AB242" s="673"/>
      <c r="AC242" s="673"/>
      <c r="AD242" s="673"/>
    </row>
    <row r="243" spans="1:30" ht="69.95" customHeight="1" thickBot="1" x14ac:dyDescent="0.4">
      <c r="A243" s="273" t="s">
        <v>226</v>
      </c>
      <c r="B243" s="814">
        <f>( 'ACTA REPORTE 3ER TRI'!$AP$20 )</f>
        <v>0</v>
      </c>
      <c r="C243" s="274"/>
      <c r="D243" s="1413"/>
      <c r="E243" s="814" t="str">
        <f>( 'ACTA REPORTE 1ER TRI'!$AI$20 )</f>
        <v>N</v>
      </c>
      <c r="F243" s="840"/>
      <c r="G243" s="814" t="str">
        <f>( 'ACTA REPORTE 2DO TRI'!$AI$20 )</f>
        <v>N</v>
      </c>
      <c r="H243" s="840"/>
      <c r="I243" s="814" t="str">
        <f>( 'ACTA REPORTE 3ER TRI'!$AI$20 )</f>
        <v>N</v>
      </c>
      <c r="M243" s="66"/>
      <c r="N243" s="901" t="s">
        <v>226</v>
      </c>
      <c r="O243" s="814">
        <f>( 'ACTA REPORTE 3ER TRI'!$AP$20 )</f>
        <v>0</v>
      </c>
      <c r="P243" s="38"/>
      <c r="Q243" s="1394"/>
      <c r="R243" s="1395"/>
      <c r="S243" s="814" t="str">
        <f>( 'ACTA REPORTE 1ER TRI'!$AI$20 )</f>
        <v>N</v>
      </c>
      <c r="T243" s="879"/>
      <c r="U243" s="814" t="str">
        <f>( 'ACTA REPORTE 2DO TRI'!$AI$20 )</f>
        <v>N</v>
      </c>
      <c r="V243" s="814" t="str">
        <f>( 'ACTA REPORTE 3ER TRI'!$AI$20 )</f>
        <v>N</v>
      </c>
      <c r="X243" s="671"/>
      <c r="Y243" s="671"/>
      <c r="Z243" s="671"/>
      <c r="AA243" s="671"/>
      <c r="AB243" s="671"/>
      <c r="AC243" s="671"/>
      <c r="AD243" s="671"/>
    </row>
    <row r="244" spans="1:30" ht="69.95" customHeight="1" x14ac:dyDescent="0.35">
      <c r="A244" s="275" t="s">
        <v>227</v>
      </c>
      <c r="B244" s="610">
        <f>( 'ACTA REPORTE 3ER TRI'!$AQ$20 )</f>
        <v>0</v>
      </c>
      <c r="C244" s="274"/>
      <c r="D244" s="1413"/>
      <c r="E244" s="1415" t="str">
        <f>INDEX(AG$1:AG$3, MATCH(E243, AF$1:AF$3, 1))</f>
        <v>DEMUESTRA HABILIDADES PARA LLEGAR A ACUERDOS Y ASUMIR  COMPROMISOS.</v>
      </c>
      <c r="F244" s="939"/>
      <c r="G244" s="1415" t="str">
        <f>INDEX(AG$1:AG$3, MATCH(G243, AF$1:AF$3, 1))</f>
        <v>DEMUESTRA HABILIDADES PARA LLEGAR A ACUERDOS Y ASUMIR  COMPROMISOS.</v>
      </c>
      <c r="H244" s="939"/>
      <c r="I244" s="1415" t="str">
        <f>INDEX(AG$1:AG$3, MATCH(I243, AF$1:AF$3, 1))</f>
        <v>DEMUESTRA HABILIDADES PARA LLEGAR A ACUERDOS Y ASUMIR  COMPROMISOS.</v>
      </c>
      <c r="M244" s="66"/>
      <c r="N244" s="902" t="s">
        <v>227</v>
      </c>
      <c r="O244" s="610">
        <f>( 'ACTA REPORTE 3ER TRI'!$AQ$20 )</f>
        <v>0</v>
      </c>
      <c r="P244" s="38"/>
      <c r="Q244" s="1394"/>
      <c r="R244" s="1395"/>
      <c r="S244" s="1400" t="str">
        <f>INDEX(AG$1:AG$3, MATCH(S243, AF$1:AF$3, 1))</f>
        <v>DEMUESTRA HABILIDADES PARA LLEGAR A ACUERDOS Y ASUMIR  COMPROMISOS.</v>
      </c>
      <c r="T244" s="944"/>
      <c r="U244" s="1400" t="str">
        <f>INDEX(AG$1:AG$3, MATCH(U243, AF$1:AF$3, 1))</f>
        <v>DEMUESTRA HABILIDADES PARA LLEGAR A ACUERDOS Y ASUMIR  COMPROMISOS.</v>
      </c>
      <c r="V244" s="1400" t="str">
        <f>INDEX(AG$1:AG$3, MATCH(V243, AF$1:AF$3, 1))</f>
        <v>DEMUESTRA HABILIDADES PARA LLEGAR A ACUERDOS Y ASUMIR  COMPROMISOS.</v>
      </c>
      <c r="X244" s="672"/>
      <c r="Y244" s="672"/>
      <c r="Z244" s="672"/>
      <c r="AA244" s="672"/>
      <c r="AB244" s="672"/>
      <c r="AC244" s="672"/>
      <c r="AD244" s="672"/>
    </row>
    <row r="245" spans="1:30" ht="69.95" customHeight="1" x14ac:dyDescent="0.35">
      <c r="A245" s="275" t="s">
        <v>229</v>
      </c>
      <c r="B245" s="610">
        <f>( 'ACTA REPORTE 3ER TRI'!$AR$20 )</f>
        <v>0</v>
      </c>
      <c r="C245" s="274"/>
      <c r="D245" s="1413"/>
      <c r="E245" s="1416"/>
      <c r="F245" s="940"/>
      <c r="G245" s="1416"/>
      <c r="H245" s="940"/>
      <c r="I245" s="1416"/>
      <c r="M245" s="66"/>
      <c r="N245" s="902" t="s">
        <v>229</v>
      </c>
      <c r="O245" s="610">
        <f>( 'ACTA REPORTE 3ER TRI'!$AR$20 )</f>
        <v>0</v>
      </c>
      <c r="P245" s="38"/>
      <c r="Q245" s="1394"/>
      <c r="R245" s="1395"/>
      <c r="S245" s="1401"/>
      <c r="T245" s="944"/>
      <c r="U245" s="1401"/>
      <c r="V245" s="1401"/>
      <c r="X245" s="672"/>
      <c r="Y245" s="672"/>
      <c r="Z245" s="672"/>
      <c r="AA245" s="672"/>
      <c r="AB245" s="672"/>
      <c r="AC245" s="672"/>
      <c r="AD245" s="672"/>
    </row>
    <row r="246" spans="1:30" ht="69.95" customHeight="1" thickBot="1" x14ac:dyDescent="0.4">
      <c r="A246" s="276" t="s">
        <v>232</v>
      </c>
      <c r="B246" s="541">
        <f>( 'ACTA REPORTE 3ER TRI'!$AS$20 )</f>
        <v>67</v>
      </c>
      <c r="C246" s="274"/>
      <c r="D246" s="1414"/>
      <c r="E246" s="1417"/>
      <c r="F246" s="941"/>
      <c r="G246" s="1417"/>
      <c r="H246" s="941"/>
      <c r="I246" s="1417"/>
      <c r="M246" s="66"/>
      <c r="N246" s="903" t="s">
        <v>232</v>
      </c>
      <c r="O246" s="541">
        <f>( 'ACTA REPORTE 3ER TRI'!$AS$20 )</f>
        <v>67</v>
      </c>
      <c r="P246" s="38"/>
      <c r="Q246" s="1396"/>
      <c r="R246" s="1397"/>
      <c r="S246" s="1402"/>
      <c r="T246" s="945"/>
      <c r="U246" s="1402"/>
      <c r="V246" s="1402"/>
      <c r="X246" s="672"/>
      <c r="Y246" s="672"/>
      <c r="Z246" s="672"/>
      <c r="AA246" s="672"/>
      <c r="AB246" s="672"/>
      <c r="AC246" s="672"/>
      <c r="AD246" s="672"/>
    </row>
    <row r="247" spans="1:30" ht="200.1" customHeight="1" x14ac:dyDescent="0.6">
      <c r="M247" s="66"/>
      <c r="N247" s="907"/>
      <c r="O247" s="36"/>
      <c r="P247" s="36"/>
      <c r="Q247" s="923"/>
      <c r="R247" s="923"/>
      <c r="S247" s="923"/>
      <c r="T247" s="874"/>
      <c r="U247" s="923"/>
      <c r="V247" s="923"/>
      <c r="W247" s="36"/>
      <c r="X247" s="36"/>
      <c r="Y247" s="36"/>
      <c r="Z247" s="36"/>
      <c r="AA247" s="36"/>
      <c r="AB247" s="36"/>
      <c r="AC247" s="36"/>
      <c r="AD247" s="36"/>
    </row>
    <row r="248" spans="1:30" ht="69.95" customHeight="1" x14ac:dyDescent="0.7">
      <c r="B248" s="1424" t="s">
        <v>235</v>
      </c>
      <c r="C248" s="1424"/>
      <c r="D248" s="1424"/>
      <c r="G248" s="1424" t="s">
        <v>255</v>
      </c>
      <c r="H248" s="1424"/>
      <c r="I248" s="1424"/>
      <c r="J248" s="861"/>
      <c r="K248" s="861"/>
      <c r="L248" s="296"/>
      <c r="M248" s="66"/>
      <c r="O248" s="1425" t="s">
        <v>235</v>
      </c>
      <c r="P248" s="1425"/>
      <c r="Q248" s="1425"/>
      <c r="S248" s="1425" t="s">
        <v>255</v>
      </c>
      <c r="T248" s="1425"/>
      <c r="U248" s="1425"/>
      <c r="V248" s="935"/>
      <c r="W248" s="75"/>
      <c r="X248" s="75"/>
      <c r="Y248" s="75"/>
      <c r="Z248" s="75"/>
      <c r="AA248" s="75"/>
      <c r="AB248" s="75"/>
      <c r="AC248" s="75"/>
      <c r="AD248" s="75"/>
    </row>
    <row r="249" spans="1:30" ht="69.95" customHeight="1" x14ac:dyDescent="0.45">
      <c r="A249" s="1426" t="s">
        <v>0</v>
      </c>
      <c r="B249" s="1426"/>
      <c r="C249" s="1426"/>
      <c r="D249" s="1426"/>
      <c r="E249" s="1426"/>
      <c r="F249" s="1426"/>
      <c r="G249" s="1426"/>
      <c r="H249" s="1426"/>
      <c r="I249" s="1426"/>
      <c r="J249" s="1426"/>
      <c r="K249" s="1426"/>
      <c r="L249" s="1426"/>
      <c r="M249" s="68"/>
      <c r="N249" s="1386" t="s">
        <v>0</v>
      </c>
      <c r="O249" s="1386"/>
      <c r="P249" s="1386"/>
      <c r="Q249" s="1386"/>
      <c r="R249" s="1386"/>
      <c r="S249" s="1386"/>
      <c r="T249" s="1386"/>
      <c r="U249" s="1386"/>
      <c r="V249" s="1386"/>
      <c r="W249" s="960"/>
      <c r="X249" s="652"/>
      <c r="Y249" s="652"/>
      <c r="Z249" s="652"/>
      <c r="AA249" s="652"/>
      <c r="AB249" s="652"/>
      <c r="AC249" s="652"/>
      <c r="AD249" s="652"/>
    </row>
    <row r="250" spans="1:30" ht="69.95" customHeight="1" x14ac:dyDescent="0.45">
      <c r="A250" s="1426" t="s">
        <v>9</v>
      </c>
      <c r="B250" s="1426"/>
      <c r="C250" s="1426"/>
      <c r="D250" s="1426"/>
      <c r="E250" s="1426"/>
      <c r="F250" s="1426"/>
      <c r="G250" s="1426"/>
      <c r="H250" s="1426"/>
      <c r="I250" s="1426"/>
      <c r="J250" s="1426"/>
      <c r="K250" s="1426"/>
      <c r="L250" s="1426"/>
      <c r="M250" s="68"/>
      <c r="N250" s="1386" t="s">
        <v>9</v>
      </c>
      <c r="O250" s="1386"/>
      <c r="P250" s="1386"/>
      <c r="Q250" s="1386"/>
      <c r="R250" s="1386"/>
      <c r="S250" s="1386"/>
      <c r="T250" s="1386"/>
      <c r="U250" s="1386"/>
      <c r="V250" s="1386"/>
      <c r="W250" s="960"/>
      <c r="X250" s="652"/>
      <c r="Y250" s="652"/>
      <c r="Z250" s="652"/>
      <c r="AA250" s="652"/>
      <c r="AB250" s="652"/>
      <c r="AC250" s="652"/>
      <c r="AD250" s="652"/>
    </row>
    <row r="251" spans="1:30" ht="69.95" customHeight="1" x14ac:dyDescent="0.45">
      <c r="A251" s="1426" t="s">
        <v>242</v>
      </c>
      <c r="B251" s="1426"/>
      <c r="C251" s="1426"/>
      <c r="D251" s="1426"/>
      <c r="E251" s="1426"/>
      <c r="F251" s="1426"/>
      <c r="G251" s="1426"/>
      <c r="H251" s="1426"/>
      <c r="I251" s="1426"/>
      <c r="J251" s="1426"/>
      <c r="K251" s="1426"/>
      <c r="L251" s="1426"/>
      <c r="M251" s="68"/>
      <c r="N251" s="1386" t="s">
        <v>242</v>
      </c>
      <c r="O251" s="1386"/>
      <c r="P251" s="1386"/>
      <c r="Q251" s="1386"/>
      <c r="R251" s="1386"/>
      <c r="S251" s="1386"/>
      <c r="T251" s="1386"/>
      <c r="U251" s="1386"/>
      <c r="V251" s="1386"/>
      <c r="W251" s="960"/>
      <c r="X251" s="652"/>
      <c r="Y251" s="652"/>
      <c r="Z251" s="652"/>
      <c r="AA251" s="652"/>
      <c r="AB251" s="652"/>
      <c r="AC251" s="652"/>
      <c r="AD251" s="652"/>
    </row>
    <row r="252" spans="1:30" ht="69.95" customHeight="1" x14ac:dyDescent="0.45">
      <c r="A252" s="1489" t="s">
        <v>220</v>
      </c>
      <c r="B252" s="1489"/>
      <c r="C252" s="1489"/>
      <c r="D252" s="1489"/>
      <c r="E252" s="1489"/>
      <c r="F252" s="1489"/>
      <c r="G252" s="1489"/>
      <c r="H252" s="1489"/>
      <c r="I252" s="1489"/>
      <c r="J252" s="1489"/>
      <c r="K252" s="1489"/>
      <c r="L252" s="1489"/>
      <c r="M252" s="68"/>
      <c r="N252" s="1387" t="s">
        <v>220</v>
      </c>
      <c r="O252" s="1387"/>
      <c r="P252" s="1387"/>
      <c r="Q252" s="1387"/>
      <c r="R252" s="1387"/>
      <c r="S252" s="1387"/>
      <c r="T252" s="1387"/>
      <c r="U252" s="1387"/>
      <c r="V252" s="1387"/>
      <c r="W252" s="961"/>
      <c r="X252" s="653"/>
      <c r="Y252" s="653"/>
      <c r="Z252" s="653"/>
      <c r="AA252" s="653"/>
      <c r="AB252" s="653"/>
      <c r="AC252" s="653"/>
      <c r="AD252" s="653"/>
    </row>
    <row r="253" spans="1:30" ht="60" customHeight="1" x14ac:dyDescent="0.6">
      <c r="A253" s="946" t="s">
        <v>221</v>
      </c>
      <c r="B253" s="1418">
        <f>DATOS!F16</f>
        <v>0</v>
      </c>
      <c r="C253" s="1418"/>
      <c r="D253" s="1418"/>
      <c r="E253" s="1418"/>
      <c r="F253" s="1418"/>
      <c r="G253" s="1418"/>
      <c r="H253" s="947"/>
      <c r="I253" s="799"/>
      <c r="J253" s="800"/>
      <c r="K253" s="800"/>
      <c r="L253" s="948"/>
      <c r="M253" s="949"/>
      <c r="N253" s="904" t="s">
        <v>221</v>
      </c>
      <c r="O253" s="1460">
        <f>DATOS!F16</f>
        <v>0</v>
      </c>
      <c r="P253" s="1460"/>
      <c r="Q253" s="1460"/>
      <c r="R253" s="1460"/>
      <c r="S253" s="1460"/>
      <c r="T253" s="1460"/>
      <c r="U253" s="1460"/>
      <c r="V253" s="923"/>
      <c r="W253" s="36"/>
      <c r="X253" s="36"/>
      <c r="Y253" s="36"/>
      <c r="Z253" s="36"/>
      <c r="AA253" s="36"/>
      <c r="AB253" s="36"/>
      <c r="AC253" s="36"/>
      <c r="AD253" s="36"/>
    </row>
    <row r="254" spans="1:30" ht="60" customHeight="1" x14ac:dyDescent="0.6">
      <c r="A254" s="946" t="s">
        <v>222</v>
      </c>
      <c r="B254" s="1418" t="str">
        <f>DATOS!B20</f>
        <v xml:space="preserve"> TRELLES ORDÓÑEZ CAROL ALEXANDRA</v>
      </c>
      <c r="C254" s="1418"/>
      <c r="D254" s="1418"/>
      <c r="E254" s="1418"/>
      <c r="F254" s="1418"/>
      <c r="G254" s="1418"/>
      <c r="H254" s="947"/>
      <c r="I254" s="799"/>
      <c r="J254" s="950"/>
      <c r="K254" s="950"/>
      <c r="L254" s="951"/>
      <c r="M254" s="949"/>
      <c r="N254" s="904" t="s">
        <v>222</v>
      </c>
      <c r="O254" s="1460" t="str">
        <f>DATOS!B20</f>
        <v xml:space="preserve"> TRELLES ORDÓÑEZ CAROL ALEXANDRA</v>
      </c>
      <c r="P254" s="1460"/>
      <c r="Q254" s="1460"/>
      <c r="R254" s="1460"/>
      <c r="S254" s="1460"/>
      <c r="T254" s="1460"/>
      <c r="U254" s="1460"/>
      <c r="V254" s="923"/>
      <c r="W254" s="37"/>
      <c r="X254" s="37"/>
      <c r="Y254" s="37"/>
      <c r="Z254" s="37"/>
      <c r="AA254" s="37"/>
      <c r="AB254" s="37"/>
      <c r="AC254" s="37"/>
      <c r="AD254" s="37"/>
    </row>
    <row r="255" spans="1:30" ht="60" customHeight="1" x14ac:dyDescent="0.6">
      <c r="A255" s="952" t="s">
        <v>26</v>
      </c>
      <c r="B255" s="1457" t="str">
        <f>DATOS!C14</f>
        <v>SEGUNDO</v>
      </c>
      <c r="C255" s="1457"/>
      <c r="D255" s="1457"/>
      <c r="E255" s="799"/>
      <c r="F255" s="799"/>
      <c r="G255" s="936"/>
      <c r="H255" s="936"/>
      <c r="I255" s="799"/>
      <c r="J255" s="800"/>
      <c r="K255" s="800"/>
      <c r="L255" s="948"/>
      <c r="M255" s="949"/>
      <c r="N255" s="905" t="s">
        <v>26</v>
      </c>
      <c r="O255" s="1458" t="str">
        <f>DATOS!C14</f>
        <v>SEGUNDO</v>
      </c>
      <c r="P255" s="1458"/>
      <c r="Q255" s="1458"/>
      <c r="R255" s="923"/>
      <c r="S255" s="925"/>
      <c r="T255" s="925"/>
      <c r="U255" s="923"/>
      <c r="V255" s="923"/>
      <c r="W255" s="36"/>
      <c r="X255" s="36"/>
      <c r="Y255" s="36"/>
      <c r="Z255" s="36"/>
      <c r="AA255" s="36"/>
      <c r="AB255" s="36"/>
      <c r="AC255" s="36"/>
      <c r="AD255" s="36"/>
    </row>
    <row r="256" spans="1:30" ht="60" customHeight="1" x14ac:dyDescent="0.6">
      <c r="A256" s="946" t="s">
        <v>28</v>
      </c>
      <c r="B256" s="1459" t="str">
        <f>DATOS!C15</f>
        <v>"A"</v>
      </c>
      <c r="C256" s="1459"/>
      <c r="D256" s="1459"/>
      <c r="E256" s="799"/>
      <c r="F256" s="799"/>
      <c r="G256" s="799"/>
      <c r="H256" s="799"/>
      <c r="I256" s="799"/>
      <c r="J256" s="800"/>
      <c r="K256" s="800"/>
      <c r="L256" s="948"/>
      <c r="M256" s="949"/>
      <c r="N256" s="904" t="s">
        <v>28</v>
      </c>
      <c r="O256" s="1460" t="str">
        <f>DATOS!C15</f>
        <v>"A"</v>
      </c>
      <c r="P256" s="1460"/>
      <c r="Q256" s="1460"/>
      <c r="R256" s="923"/>
      <c r="S256" s="923"/>
      <c r="T256" s="923"/>
      <c r="U256" s="923"/>
      <c r="V256" s="923"/>
      <c r="W256" s="36"/>
      <c r="X256" s="36"/>
      <c r="Y256" s="36"/>
      <c r="Z256" s="36"/>
      <c r="AA256" s="36"/>
      <c r="AB256" s="36"/>
      <c r="AC256" s="36"/>
      <c r="AD256" s="36"/>
    </row>
    <row r="257" spans="1:30" ht="60" customHeight="1" x14ac:dyDescent="0.6">
      <c r="A257" s="952" t="s">
        <v>223</v>
      </c>
      <c r="B257" s="1418" t="s">
        <v>290</v>
      </c>
      <c r="C257" s="1418"/>
      <c r="D257" s="1418"/>
      <c r="E257" s="799"/>
      <c r="F257" s="799"/>
      <c r="G257" s="799"/>
      <c r="H257" s="799"/>
      <c r="I257" s="799"/>
      <c r="J257" s="800"/>
      <c r="K257" s="800"/>
      <c r="L257" s="948"/>
      <c r="M257" s="949"/>
      <c r="N257" s="905" t="s">
        <v>223</v>
      </c>
      <c r="O257" s="1460" t="s">
        <v>290</v>
      </c>
      <c r="P257" s="1460"/>
      <c r="Q257" s="1460"/>
      <c r="R257" s="923"/>
      <c r="S257" s="923"/>
      <c r="T257" s="923"/>
      <c r="U257" s="923"/>
      <c r="V257" s="923"/>
      <c r="W257" s="36"/>
      <c r="X257" s="36"/>
      <c r="Y257" s="36"/>
      <c r="Z257" s="36"/>
      <c r="AA257" s="36"/>
      <c r="AB257" s="36"/>
      <c r="AC257" s="36"/>
      <c r="AD257" s="36"/>
    </row>
    <row r="258" spans="1:30" ht="60" customHeight="1" thickBot="1" x14ac:dyDescent="0.65">
      <c r="A258" s="946" t="s">
        <v>160</v>
      </c>
      <c r="B258" s="1439"/>
      <c r="C258" s="1439"/>
      <c r="D258" s="1439"/>
      <c r="E258" s="799"/>
      <c r="F258" s="799"/>
      <c r="G258" s="799"/>
      <c r="H258" s="799"/>
      <c r="I258" s="799"/>
      <c r="J258" s="800"/>
      <c r="K258" s="800"/>
      <c r="L258" s="948"/>
      <c r="M258" s="949"/>
      <c r="N258" s="904" t="s">
        <v>160</v>
      </c>
      <c r="O258" s="1440"/>
      <c r="P258" s="1440"/>
      <c r="Q258" s="1440"/>
      <c r="R258" s="923"/>
      <c r="S258" s="923"/>
      <c r="T258" s="923"/>
      <c r="U258" s="923"/>
      <c r="V258" s="923"/>
      <c r="W258" s="36"/>
      <c r="X258" s="36"/>
      <c r="Y258" s="36"/>
      <c r="Z258" s="36"/>
      <c r="AA258" s="36"/>
      <c r="AB258" s="36"/>
      <c r="AC258" s="36"/>
      <c r="AD258" s="36"/>
    </row>
    <row r="259" spans="1:30" ht="69.95" customHeight="1" thickBot="1" x14ac:dyDescent="0.55000000000000004">
      <c r="A259" s="1441" t="s">
        <v>37</v>
      </c>
      <c r="B259" s="1442"/>
      <c r="C259" s="1442"/>
      <c r="D259" s="1443"/>
      <c r="E259" s="1468" t="s">
        <v>245</v>
      </c>
      <c r="F259" s="1469"/>
      <c r="G259" s="1469"/>
      <c r="H259" s="1469"/>
      <c r="I259" s="1469"/>
      <c r="J259" s="859"/>
      <c r="K259" s="859"/>
      <c r="L259" s="293" t="s">
        <v>248</v>
      </c>
      <c r="M259" s="70"/>
      <c r="N259" s="1474" t="s">
        <v>37</v>
      </c>
      <c r="O259" s="1475"/>
      <c r="P259" s="1475"/>
      <c r="Q259" s="1427" t="s">
        <v>245</v>
      </c>
      <c r="R259" s="1428"/>
      <c r="S259" s="1429"/>
      <c r="T259" s="882"/>
      <c r="U259" s="293" t="s">
        <v>248</v>
      </c>
      <c r="V259" s="1466" t="s">
        <v>247</v>
      </c>
      <c r="W259" s="1403"/>
      <c r="X259" s="654"/>
      <c r="Y259" s="654"/>
      <c r="Z259" s="654"/>
      <c r="AA259" s="654"/>
      <c r="AB259" s="654"/>
      <c r="AC259" s="654"/>
      <c r="AD259" s="654"/>
    </row>
    <row r="260" spans="1:30" ht="69.95" customHeight="1" thickBot="1" x14ac:dyDescent="0.55000000000000004">
      <c r="A260" s="1444"/>
      <c r="B260" s="1445"/>
      <c r="C260" s="1445"/>
      <c r="D260" s="1446"/>
      <c r="E260" s="267" t="s">
        <v>233</v>
      </c>
      <c r="F260" s="844"/>
      <c r="G260" s="268" t="s">
        <v>249</v>
      </c>
      <c r="H260" s="850"/>
      <c r="I260" s="269" t="s">
        <v>250</v>
      </c>
      <c r="J260" s="860"/>
      <c r="K260" s="860"/>
      <c r="L260" s="294" t="s">
        <v>246</v>
      </c>
      <c r="M260" s="70"/>
      <c r="N260" s="1476"/>
      <c r="O260" s="1477"/>
      <c r="P260" s="1477"/>
      <c r="Q260" s="92" t="s">
        <v>233</v>
      </c>
      <c r="R260" s="93" t="s">
        <v>249</v>
      </c>
      <c r="S260" s="94" t="s">
        <v>250</v>
      </c>
      <c r="T260" s="881"/>
      <c r="U260" s="796" t="s">
        <v>246</v>
      </c>
      <c r="V260" s="1488"/>
      <c r="W260" s="1403"/>
      <c r="X260" s="654"/>
      <c r="Y260" s="654"/>
      <c r="Z260" s="654"/>
      <c r="AA260" s="654"/>
      <c r="AB260" s="654"/>
      <c r="AC260" s="654"/>
      <c r="AD260" s="654"/>
    </row>
    <row r="261" spans="1:30" ht="69.95" customHeight="1" x14ac:dyDescent="0.3">
      <c r="A261" s="1404" t="s">
        <v>38</v>
      </c>
      <c r="B261" s="1405"/>
      <c r="C261" s="1405"/>
      <c r="D261" s="1405"/>
      <c r="E261" s="539" t="str">
        <f>( 'ACTA REPORTE 1ER TRI'!$AD$21 )</f>
        <v>D-</v>
      </c>
      <c r="F261" s="835">
        <f>( 'ACTA REPORTE 1ER TRI'!$AE$21 )</f>
        <v>3</v>
      </c>
      <c r="G261" s="539" t="str">
        <f>( 'ACTA REPORTE 2DO TRI'!$AD$21 )</f>
        <v>A-</v>
      </c>
      <c r="H261" s="846">
        <f>( 'ACTA REPORTE 2DO TRI'!$AE$21 )</f>
        <v>9</v>
      </c>
      <c r="I261" s="539" t="str">
        <f>( 'ACTA REPORTE 3ER TRI'!$AD$21 )</f>
        <v>A-</v>
      </c>
      <c r="J261" s="846">
        <f>( 'ACTA REPORTE 3ER TRI'!$AE$21 )</f>
        <v>9</v>
      </c>
      <c r="K261" s="837">
        <f t="shared" ref="K261" si="24">SUM(F261,H261,J261 ) / 3</f>
        <v>7</v>
      </c>
      <c r="L261" s="675" t="str">
        <f>INDEX($AF$4:$AF$13, MATCH(K261, $AE$4:$AE$13, 1))</f>
        <v>B-</v>
      </c>
      <c r="M261" s="66"/>
      <c r="N261" s="1478" t="s">
        <v>38</v>
      </c>
      <c r="O261" s="1479"/>
      <c r="P261" s="1480"/>
      <c r="Q261" s="884">
        <f>( 'ACTA REPORTE 1ER TRI'!$AE$21 )</f>
        <v>3</v>
      </c>
      <c r="R261" s="539">
        <f>( 'ACTA REPORTE 2DO TRI'!$AE$21 )</f>
        <v>9</v>
      </c>
      <c r="S261" s="539">
        <f>( 'ACTA REPORTE 3ER TRI'!$AE$21 )</f>
        <v>9</v>
      </c>
      <c r="T261" s="875"/>
      <c r="U261" s="930">
        <f>SUM(Q261:S261)/3</f>
        <v>7</v>
      </c>
      <c r="V261" s="809">
        <v>0</v>
      </c>
      <c r="W261" s="113"/>
      <c r="X261" s="113"/>
      <c r="Y261" s="113"/>
      <c r="Z261" s="113"/>
      <c r="AA261" s="113"/>
      <c r="AB261" s="113"/>
      <c r="AC261" s="113"/>
      <c r="AD261" s="113"/>
    </row>
    <row r="262" spans="1:30" ht="69.95" customHeight="1" x14ac:dyDescent="0.3">
      <c r="A262" s="1406" t="s">
        <v>40</v>
      </c>
      <c r="B262" s="1407"/>
      <c r="C262" s="1407"/>
      <c r="D262" s="1407"/>
      <c r="E262" s="540" t="str">
        <f>( 'ACTA REPORTE 1ER TRI'!$AD$78 )</f>
        <v>D-</v>
      </c>
      <c r="F262" s="836">
        <f>( 'ACTA REPORTE 1ER TRI'!$AE$78 )</f>
        <v>3</v>
      </c>
      <c r="G262" s="540" t="str">
        <f>( 'ACTA REPORTE 2DO TRI'!$AD$78 )</f>
        <v>A-</v>
      </c>
      <c r="H262" s="847">
        <f>( 'ACTA REPORTE 2DO TRI'!$AE$78 )</f>
        <v>9</v>
      </c>
      <c r="I262" s="540" t="str">
        <f>( 'ACTA REPORTE 3ER TRI'!$AD$78 )</f>
        <v>A-</v>
      </c>
      <c r="J262" s="847">
        <f>( 'ACTA REPORTE 3ER TRI'!$AE$78 )</f>
        <v>9</v>
      </c>
      <c r="K262" s="837">
        <f>SUM(F262,H262,J262 ) / 3</f>
        <v>7</v>
      </c>
      <c r="L262" s="797" t="str">
        <f t="shared" ref="L262:L266" si="25">INDEX($AF$4:$AF$13, MATCH(K262, $AE$4:$AE$13, 1))</f>
        <v>B-</v>
      </c>
      <c r="M262" s="66"/>
      <c r="N262" s="1454" t="s">
        <v>40</v>
      </c>
      <c r="O262" s="1455"/>
      <c r="P262" s="1456"/>
      <c r="Q262" s="922">
        <f>( 'ACTA REPORTE 1ER TRI'!$AE$78 )</f>
        <v>3</v>
      </c>
      <c r="R262" s="540">
        <f>( 'ACTA REPORTE 2DO TRI'!$AE$78 )</f>
        <v>9</v>
      </c>
      <c r="S262" s="540">
        <f>( 'ACTA REPORTE 3ER TRI'!$AE$78 )</f>
        <v>9</v>
      </c>
      <c r="T262" s="876"/>
      <c r="U262" s="931">
        <f t="shared" ref="U262:U267" si="26">SUM(Q262:S262)/3</f>
        <v>7</v>
      </c>
      <c r="V262" s="811">
        <v>0</v>
      </c>
      <c r="W262" s="113"/>
      <c r="X262" s="113"/>
      <c r="Y262" s="113"/>
      <c r="Z262" s="113"/>
      <c r="AA262" s="113"/>
      <c r="AB262" s="113"/>
      <c r="AC262" s="113"/>
      <c r="AD262" s="113"/>
    </row>
    <row r="263" spans="1:30" ht="69.95" customHeight="1" x14ac:dyDescent="0.3">
      <c r="A263" s="1406" t="s">
        <v>42</v>
      </c>
      <c r="B263" s="1407"/>
      <c r="C263" s="1407"/>
      <c r="D263" s="1407"/>
      <c r="E263" s="540" t="str">
        <f>( 'ACTA REPORTE 1ER TRI'!$AD$135 )</f>
        <v>A-</v>
      </c>
      <c r="F263" s="836">
        <f>( 'ACTA REPORTE 1ER TRI'!$AE$135 )</f>
        <v>9</v>
      </c>
      <c r="G263" s="540" t="str">
        <f>( 'ACTA REPORTE 2DO TRI'!$AD$135 )</f>
        <v>A-</v>
      </c>
      <c r="H263" s="847">
        <f>( 'ACTA REPORTE 2DO TRI'!$AE$135 )</f>
        <v>9</v>
      </c>
      <c r="I263" s="540" t="str">
        <f>( 'ACTA REPORTE 3ER TRI'!$AD$135 )</f>
        <v>A-</v>
      </c>
      <c r="J263" s="847">
        <f>( 'ACTA REPORTE 3ER TRI'!$AE$135 )</f>
        <v>9</v>
      </c>
      <c r="K263" s="837">
        <f t="shared" ref="K263:K265" si="27">SUM(F263,H263,J263 ) / 3</f>
        <v>9</v>
      </c>
      <c r="L263" s="797" t="str">
        <f t="shared" si="25"/>
        <v>A-</v>
      </c>
      <c r="M263" s="66"/>
      <c r="N263" s="1454" t="s">
        <v>42</v>
      </c>
      <c r="O263" s="1455"/>
      <c r="P263" s="1456"/>
      <c r="Q263" s="922">
        <f>( 'ACTA REPORTE 1ER TRI'!$AE$135 )</f>
        <v>9</v>
      </c>
      <c r="R263" s="540">
        <f>( 'ACTA REPORTE 2DO TRI'!$AE$135 )</f>
        <v>9</v>
      </c>
      <c r="S263" s="540">
        <f>( 'ACTA REPORTE 3ER TRI'!$AE$135 )</f>
        <v>9</v>
      </c>
      <c r="T263" s="876"/>
      <c r="U263" s="931">
        <f t="shared" si="26"/>
        <v>9</v>
      </c>
      <c r="V263" s="811">
        <v>0</v>
      </c>
      <c r="W263" s="113"/>
      <c r="X263" s="113"/>
      <c r="Y263" s="113"/>
      <c r="Z263" s="113"/>
      <c r="AA263" s="113"/>
      <c r="AB263" s="113"/>
      <c r="AC263" s="113"/>
      <c r="AD263" s="113"/>
    </row>
    <row r="264" spans="1:30" ht="69.95" customHeight="1" x14ac:dyDescent="0.3">
      <c r="A264" s="1406" t="s">
        <v>44</v>
      </c>
      <c r="B264" s="1407"/>
      <c r="C264" s="1407"/>
      <c r="D264" s="1407"/>
      <c r="E264" s="540" t="str">
        <f>( 'ACTA REPORTE 1ER TRI'!$AD$192 )</f>
        <v>A-</v>
      </c>
      <c r="F264" s="836">
        <f>( 'ACTA REPORTE 1ER TRI'!$AE$192 )</f>
        <v>9</v>
      </c>
      <c r="G264" s="540" t="str">
        <f>( 'ACTA REPORTE 2DO TRI'!$AD$192 )</f>
        <v>A-</v>
      </c>
      <c r="H264" s="847">
        <f>( 'ACTA REPORTE 2DO TRI'!$AE$192 )</f>
        <v>9</v>
      </c>
      <c r="I264" s="540" t="str">
        <f>( 'ACTA REPORTE 3ER TRI'!$AD$192 )</f>
        <v>A-</v>
      </c>
      <c r="J264" s="847">
        <f>( 'ACTA REPORTE 3ER TRI'!$AE$192 )</f>
        <v>9</v>
      </c>
      <c r="K264" s="837">
        <f t="shared" si="27"/>
        <v>9</v>
      </c>
      <c r="L264" s="797" t="str">
        <f t="shared" si="25"/>
        <v>A-</v>
      </c>
      <c r="M264" s="66"/>
      <c r="N264" s="1454" t="s">
        <v>44</v>
      </c>
      <c r="O264" s="1455"/>
      <c r="P264" s="1456"/>
      <c r="Q264" s="922">
        <f>( 'ACTA REPORTE 1ER TRI'!$AE$192 )</f>
        <v>9</v>
      </c>
      <c r="R264" s="540">
        <f>( 'ACTA REPORTE 2DO TRI'!$AE$192 )</f>
        <v>9</v>
      </c>
      <c r="S264" s="540">
        <f>( 'ACTA REPORTE 3ER TRI'!$AE$192 )</f>
        <v>9</v>
      </c>
      <c r="T264" s="876"/>
      <c r="U264" s="931">
        <f t="shared" si="26"/>
        <v>9</v>
      </c>
      <c r="V264" s="811">
        <v>0</v>
      </c>
      <c r="W264" s="113"/>
      <c r="X264" s="113"/>
      <c r="Y264" s="113"/>
      <c r="Z264" s="113"/>
      <c r="AA264" s="113"/>
      <c r="AB264" s="113"/>
      <c r="AC264" s="113"/>
      <c r="AD264" s="113"/>
    </row>
    <row r="265" spans="1:30" ht="69.95" customHeight="1" x14ac:dyDescent="0.3">
      <c r="A265" s="1433" t="s">
        <v>47</v>
      </c>
      <c r="B265" s="1434"/>
      <c r="C265" s="1434"/>
      <c r="D265" s="1434"/>
      <c r="E265" s="540" t="str">
        <f>( 'ACTA REPORTE 1ER TRI'!$AD$306 )</f>
        <v>A-</v>
      </c>
      <c r="F265" s="836">
        <f>( 'ACTA REPORTE 1ER TRI'!$AE$306 )</f>
        <v>9</v>
      </c>
      <c r="G265" s="540" t="str">
        <f>( 'ACTA REPORTE 2DO TRI'!$AD$306 )</f>
        <v>A-</v>
      </c>
      <c r="H265" s="847">
        <f>( 'ACTA REPORTE 2DO TRI'!$AE$306 )</f>
        <v>9</v>
      </c>
      <c r="I265" s="540" t="str">
        <f>( 'ACTA REPORTE 3ER TRI'!$AD$306 )</f>
        <v>A-</v>
      </c>
      <c r="J265" s="847">
        <f>( 'ACTA REPORTE 3ER TRI'!$AE$306 )</f>
        <v>9</v>
      </c>
      <c r="K265" s="837">
        <f t="shared" si="27"/>
        <v>9</v>
      </c>
      <c r="L265" s="797" t="str">
        <f t="shared" si="25"/>
        <v>A-</v>
      </c>
      <c r="M265" s="66"/>
      <c r="N265" s="1482" t="s">
        <v>47</v>
      </c>
      <c r="O265" s="1483"/>
      <c r="P265" s="1484"/>
      <c r="Q265" s="922">
        <f>( 'ACTA REPORTE 1ER TRI'!$AE$306 )</f>
        <v>9</v>
      </c>
      <c r="R265" s="540">
        <f>( 'ACTA REPORTE 2DO TRI'!$AE$306 )</f>
        <v>9</v>
      </c>
      <c r="S265" s="540">
        <f>( 'ACTA REPORTE 3ER TRI'!$AE$306 )</f>
        <v>9</v>
      </c>
      <c r="T265" s="876"/>
      <c r="U265" s="931">
        <f t="shared" si="26"/>
        <v>9</v>
      </c>
      <c r="V265" s="811">
        <v>0</v>
      </c>
      <c r="W265" s="113"/>
      <c r="X265" s="113"/>
      <c r="Y265" s="113"/>
      <c r="Z265" s="113"/>
      <c r="AA265" s="113"/>
      <c r="AB265" s="113"/>
      <c r="AC265" s="113"/>
      <c r="AD265" s="113"/>
    </row>
    <row r="266" spans="1:30" ht="69.95" customHeight="1" x14ac:dyDescent="0.3">
      <c r="A266" s="1433" t="s">
        <v>50</v>
      </c>
      <c r="B266" s="1434"/>
      <c r="C266" s="1434"/>
      <c r="D266" s="1434"/>
      <c r="E266" s="540" t="str">
        <f>( 'ACTA REPORTE 1ER TRI'!$AD$363 )</f>
        <v>A-</v>
      </c>
      <c r="F266" s="836">
        <f>( 'ACTA REPORTE 1ER TRI'!$AE$363 )</f>
        <v>9</v>
      </c>
      <c r="G266" s="540" t="str">
        <f>( 'ACTA REPORTE 2DO TRI'!$AD$363 )</f>
        <v>A-</v>
      </c>
      <c r="H266" s="847">
        <f>( 'ACTA REPORTE 2DO TRI'!$AE$363 )</f>
        <v>9</v>
      </c>
      <c r="I266" s="540" t="str">
        <f>( 'ACTA REPORTE 3ER TRI'!$AD$363 )</f>
        <v>A-</v>
      </c>
      <c r="J266" s="847">
        <f>( 'ACTA REPORTE 3ER TRI'!$AE$363 )</f>
        <v>9</v>
      </c>
      <c r="K266" s="837">
        <f>SUM(F266,H266,J266 ) / 3</f>
        <v>9</v>
      </c>
      <c r="L266" s="797" t="str">
        <f t="shared" si="25"/>
        <v>A-</v>
      </c>
      <c r="M266" s="66"/>
      <c r="N266" s="1482" t="s">
        <v>50</v>
      </c>
      <c r="O266" s="1483"/>
      <c r="P266" s="1484"/>
      <c r="Q266" s="922">
        <f>( 'ACTA REPORTE 1ER TRI'!$AE$363 )</f>
        <v>9</v>
      </c>
      <c r="R266" s="540">
        <f>( 'ACTA REPORTE 2DO TRI'!$AE$363 )</f>
        <v>9</v>
      </c>
      <c r="S266" s="540">
        <f>( 'ACTA REPORTE 3ER TRI'!$AE$363 )</f>
        <v>9</v>
      </c>
      <c r="T266" s="876"/>
      <c r="U266" s="931">
        <f t="shared" si="26"/>
        <v>9</v>
      </c>
      <c r="V266" s="811">
        <v>0</v>
      </c>
      <c r="W266" s="113"/>
      <c r="X266" s="113"/>
      <c r="Y266" s="113"/>
      <c r="Z266" s="113"/>
      <c r="AA266" s="113"/>
      <c r="AB266" s="113"/>
      <c r="AC266" s="113"/>
      <c r="AD266" s="113"/>
    </row>
    <row r="267" spans="1:30" ht="69.95" customHeight="1" thickBot="1" x14ac:dyDescent="0.35">
      <c r="A267" s="1410" t="s">
        <v>52</v>
      </c>
      <c r="B267" s="1411"/>
      <c r="C267" s="1411"/>
      <c r="D267" s="1411"/>
      <c r="E267" s="610" t="str">
        <f>( 'ACTA REPORTE 1ER TRI'!$AD$421 )</f>
        <v>A-</v>
      </c>
      <c r="F267" s="836">
        <f>( 'ACTA REPORTE 1ER TRI'!$AE$421 )</f>
        <v>9</v>
      </c>
      <c r="G267" s="832" t="str">
        <f>( 'ACTA REPORTE 2DO TRI'!$AD$421 )</f>
        <v>A-</v>
      </c>
      <c r="H267" s="851">
        <f>( 'ACTA REPORTE 2DO TRI'!$AE$421 )</f>
        <v>9</v>
      </c>
      <c r="I267" s="833" t="str">
        <f>( 'ACTA REPORTE 3ER TRI'!$AD$421 )</f>
        <v>A-</v>
      </c>
      <c r="J267" s="847">
        <f>( 'ACTA REPORTE 3ER TRI'!$AE$421 )</f>
        <v>9</v>
      </c>
      <c r="K267" s="837">
        <f t="shared" ref="K267" si="28">SUM(F267,H267,J267 ) / 3</f>
        <v>9</v>
      </c>
      <c r="L267" s="798" t="str">
        <f>INDEX($AF$4:$AF$13, MATCH(F268, $AE$4:$AE$13, 1))</f>
        <v>B-</v>
      </c>
      <c r="M267" s="66"/>
      <c r="N267" s="1390" t="s">
        <v>52</v>
      </c>
      <c r="O267" s="1391"/>
      <c r="P267" s="1485"/>
      <c r="Q267" s="922">
        <f>( 'ACTA REPORTE 1ER TRI'!$AE$421 )</f>
        <v>9</v>
      </c>
      <c r="R267" s="831">
        <f>( 'ACTA REPORTE 2DO TRI'!$AE$421 )</f>
        <v>9</v>
      </c>
      <c r="S267" s="540">
        <f>( 'ACTA REPORTE 3ER TRI'!$AE$421 )</f>
        <v>9</v>
      </c>
      <c r="T267" s="877"/>
      <c r="U267" s="932">
        <f t="shared" si="26"/>
        <v>9</v>
      </c>
      <c r="V267" s="812">
        <v>0</v>
      </c>
      <c r="W267" s="113"/>
      <c r="X267" s="113"/>
      <c r="Y267" s="113"/>
      <c r="Z267" s="113"/>
      <c r="AA267" s="113"/>
      <c r="AB267" s="113"/>
      <c r="AC267" s="113"/>
      <c r="AD267" s="113"/>
    </row>
    <row r="268" spans="1:30" ht="69.95" customHeight="1" thickBot="1" x14ac:dyDescent="0.75">
      <c r="A268" s="1461" t="s">
        <v>237</v>
      </c>
      <c r="B268" s="1462"/>
      <c r="C268" s="1462"/>
      <c r="D268" s="1462"/>
      <c r="E268" s="805" t="str">
        <f>INDEX($AF$4:$AF$13, MATCH(F268, $AE$4:$AE$13, 1))</f>
        <v>B-</v>
      </c>
      <c r="F268" s="837">
        <f>SUM(F261:F267 ) / 7</f>
        <v>7.2857142857142856</v>
      </c>
      <c r="G268" s="805" t="str">
        <f>INDEX($AF$4:$AF$13, MATCH(H268, $AE$4:$AE$13, 1))</f>
        <v>A-</v>
      </c>
      <c r="H268" s="837">
        <f>SUM(H261:H267 ) / 7</f>
        <v>9</v>
      </c>
      <c r="I268" s="819" t="str">
        <f>INDEX($AF$4:$AF$13, MATCH(J268, $AE$4:$AE$13, 1))</f>
        <v>A-</v>
      </c>
      <c r="J268" s="862">
        <f>SUM(J261:J267 ) / 7</f>
        <v>9</v>
      </c>
      <c r="K268" s="862">
        <f>SUM(F268,H268,J268 ) / 3</f>
        <v>8.4285714285714288</v>
      </c>
      <c r="L268" s="1481" t="str">
        <f>INDEX($AF$4:$AF$13, MATCH(K268, $AE$4:$AE$13, 1))</f>
        <v>B+</v>
      </c>
      <c r="M268" s="66"/>
      <c r="N268" s="1437" t="s">
        <v>237</v>
      </c>
      <c r="O268" s="1438"/>
      <c r="P268" s="1438"/>
      <c r="Q268" s="813">
        <f>SUM(Q261:Q267 ) / 7</f>
        <v>7.2857142857142856</v>
      </c>
      <c r="R268" s="813">
        <f>SUM(R261:R267 ) / 7</f>
        <v>9</v>
      </c>
      <c r="S268" s="813">
        <f>SUM(S261:S267 ) / 7</f>
        <v>9</v>
      </c>
      <c r="T268" s="873"/>
      <c r="U268" s="1601">
        <f>SUM(Q268,R268,S268)/3</f>
        <v>8.4285714285714288</v>
      </c>
      <c r="W268" s="36"/>
      <c r="X268" s="36"/>
      <c r="Y268" s="36"/>
      <c r="Z268" s="36"/>
      <c r="AA268" s="36"/>
      <c r="AB268" s="36"/>
      <c r="AC268" s="36"/>
      <c r="AD268" s="36"/>
    </row>
    <row r="269" spans="1:30" ht="69.95" customHeight="1" thickBot="1" x14ac:dyDescent="0.75">
      <c r="A269" s="1421" t="s">
        <v>251</v>
      </c>
      <c r="B269" s="1422"/>
      <c r="C269" s="1422"/>
      <c r="D269" s="1422"/>
      <c r="E269" s="1463"/>
      <c r="F269" s="1463"/>
      <c r="G269" s="1464"/>
      <c r="H269" s="1464"/>
      <c r="I269" s="1465"/>
      <c r="J269" s="856"/>
      <c r="K269" s="865"/>
      <c r="L269" s="1436"/>
      <c r="M269" s="66"/>
      <c r="N269" s="1398" t="s">
        <v>251</v>
      </c>
      <c r="O269" s="1399"/>
      <c r="P269" s="1399"/>
      <c r="Q269" s="1399"/>
      <c r="R269" s="1399"/>
      <c r="S269" s="1399"/>
      <c r="T269" s="1600"/>
      <c r="U269" s="1602"/>
      <c r="W269" s="36"/>
      <c r="X269" s="36"/>
      <c r="Y269" s="36"/>
      <c r="Z269" s="36"/>
      <c r="AA269" s="36"/>
      <c r="AB269" s="36"/>
      <c r="AC269" s="36"/>
      <c r="AD269" s="36"/>
    </row>
    <row r="270" spans="1:30" ht="69.95" customHeight="1" thickBot="1" x14ac:dyDescent="0.65">
      <c r="A270" s="1408" t="s">
        <v>39</v>
      </c>
      <c r="B270" s="1409"/>
      <c r="C270" s="1409"/>
      <c r="D270" s="1409"/>
      <c r="E270" s="539" t="str">
        <f>( 'ACTA REPORTE 1ER TRI'!$AD$249 )</f>
        <v>A-</v>
      </c>
      <c r="F270" s="836">
        <f>( 'ACTA REPORTE 1ER TRI'!$AE$249 )</f>
        <v>9</v>
      </c>
      <c r="G270" s="539" t="str">
        <f>( 'ACTA REPORTE 2DO TRI'!$AD$249 )</f>
        <v>A-</v>
      </c>
      <c r="H270" s="848">
        <f>( 'ACTA REPORTE 2DO TRI'!$AE$249 )</f>
        <v>9</v>
      </c>
      <c r="I270" s="611" t="str">
        <f>( 'ACTA REPORTE 3ER TRI'!$AD$249)</f>
        <v>A-</v>
      </c>
      <c r="J270" s="847">
        <f>( 'ACTA REPORTE 3ER TRI'!$AE$249 )</f>
        <v>9</v>
      </c>
      <c r="K270" s="866">
        <f>SUM(F270,H270,J270 ) / 3</f>
        <v>9</v>
      </c>
      <c r="L270" s="675" t="str">
        <f>INDEX($AF$4:$AF$13, MATCH(K270, $AE$4:$AE$13, 1))</f>
        <v>A-</v>
      </c>
      <c r="M270" s="66"/>
      <c r="N270" s="1388" t="s">
        <v>39</v>
      </c>
      <c r="O270" s="1389"/>
      <c r="P270" s="96"/>
      <c r="Q270" s="539" t="str">
        <f>( 'ACTA REPORTE 1ER TRI'!$AD$249 )</f>
        <v>A-</v>
      </c>
      <c r="R270" s="539" t="str">
        <f>( 'ACTA REPORTE 2DO TRI'!$AD$249 )</f>
        <v>A-</v>
      </c>
      <c r="S270" s="539" t="str">
        <f>( 'ACTA REPORTE 3ER TRI'!$AD$249)</f>
        <v>A-</v>
      </c>
      <c r="T270" s="893">
        <f>SUM(F270,H270,J270 ) / 3</f>
        <v>9</v>
      </c>
      <c r="U270" s="675" t="str">
        <f>INDEX($AF$4:$AF$13, MATCH(T270, $AE$4:$AE$13, 1))</f>
        <v>A-</v>
      </c>
      <c r="V270" s="923"/>
      <c r="W270" s="36"/>
      <c r="X270" s="36"/>
      <c r="Y270" s="36"/>
      <c r="Z270" s="36"/>
      <c r="AA270" s="36"/>
      <c r="AB270" s="36"/>
      <c r="AC270" s="36"/>
      <c r="AD270" s="36"/>
    </row>
    <row r="271" spans="1:30" ht="69.95" customHeight="1" thickBot="1" x14ac:dyDescent="0.65">
      <c r="A271" s="1410" t="s">
        <v>55</v>
      </c>
      <c r="B271" s="1411"/>
      <c r="C271" s="1411"/>
      <c r="D271" s="1411"/>
      <c r="E271" s="539" t="str">
        <f>( 'ACTA REPORTE 1ER TRI'!$AD$477 )</f>
        <v>A-</v>
      </c>
      <c r="F271" s="836">
        <f>( 'ACTA REPORTE 1ER TRI'!$AE$477 )</f>
        <v>9</v>
      </c>
      <c r="G271" s="539" t="str">
        <f>( 'ACTA REPORTE 2DO TRI'!$AD$477 )</f>
        <v>A-</v>
      </c>
      <c r="H271" s="848">
        <f>( 'ACTA REPORTE 2DO TRI'!$AE$477 )</f>
        <v>9</v>
      </c>
      <c r="I271" s="541" t="str">
        <f>( 'ACTA REPORTE 3ER TRI'!$AD$477 )</f>
        <v>A-</v>
      </c>
      <c r="J271" s="847">
        <f>( 'ACTA REPORTE 3ER TRI'!$AE$477 )</f>
        <v>9</v>
      </c>
      <c r="K271" s="866">
        <f>SUM(F271,H271,J271 ) / 3</f>
        <v>9</v>
      </c>
      <c r="L271" s="798" t="str">
        <f>INDEX($AF$4:$AF$13, MATCH(K271, $AE$4:$AE$13, 1))</f>
        <v>A-</v>
      </c>
      <c r="M271" s="66"/>
      <c r="N271" s="1390" t="s">
        <v>55</v>
      </c>
      <c r="O271" s="1391"/>
      <c r="P271" s="657"/>
      <c r="Q271" s="541" t="str">
        <f>( 'ACTA REPORTE 1ER TRI'!$AD$477 )</f>
        <v>A-</v>
      </c>
      <c r="R271" s="541" t="str">
        <f>( 'ACTA REPORTE 2DO TRI'!$AD$477 )</f>
        <v>A-</v>
      </c>
      <c r="S271" s="541" t="str">
        <f>( 'ACTA REPORTE 3ER TRI'!$AD$477 )</f>
        <v>A-</v>
      </c>
      <c r="T271" s="893">
        <f>SUM(F271,H271,J271 ) / 3</f>
        <v>9</v>
      </c>
      <c r="U271" s="798" t="str">
        <f>INDEX($AF$4:$AF$13, MATCH(T271, $AE$4:$AE$13, 1))</f>
        <v>A-</v>
      </c>
      <c r="V271" s="923"/>
      <c r="W271" s="36"/>
      <c r="X271" s="36"/>
      <c r="Y271" s="36"/>
      <c r="Z271" s="36"/>
      <c r="AA271" s="36"/>
      <c r="AB271" s="36"/>
      <c r="AC271" s="36"/>
      <c r="AD271" s="36"/>
    </row>
    <row r="272" spans="1:30" ht="69.95" customHeight="1" thickBot="1" x14ac:dyDescent="0.65">
      <c r="M272" s="66"/>
      <c r="N272" s="907"/>
      <c r="O272" s="36"/>
      <c r="P272" s="36"/>
      <c r="Q272" s="923"/>
      <c r="R272" s="923"/>
      <c r="S272" s="923"/>
      <c r="T272" s="874"/>
      <c r="U272" s="923"/>
      <c r="V272" s="923"/>
      <c r="W272" s="36"/>
      <c r="X272" s="36"/>
      <c r="Y272" s="36"/>
      <c r="Z272" s="36"/>
      <c r="AA272" s="36"/>
      <c r="AB272" s="36"/>
      <c r="AC272" s="36"/>
      <c r="AD272" s="36"/>
    </row>
    <row r="273" spans="1:30" ht="107.25" customHeight="1" thickBot="1" x14ac:dyDescent="0.4">
      <c r="A273" s="271"/>
      <c r="B273" s="915" t="s">
        <v>292</v>
      </c>
      <c r="C273" s="272"/>
      <c r="D273" s="1412" t="s">
        <v>287</v>
      </c>
      <c r="E273" s="914" t="s">
        <v>252</v>
      </c>
      <c r="F273" s="839"/>
      <c r="G273" s="915" t="s">
        <v>253</v>
      </c>
      <c r="H273" s="849"/>
      <c r="I273" s="916" t="s">
        <v>254</v>
      </c>
      <c r="M273" s="66"/>
      <c r="N273" s="908"/>
      <c r="O273" s="917" t="s">
        <v>291</v>
      </c>
      <c r="P273" s="39"/>
      <c r="Q273" s="1392" t="s">
        <v>287</v>
      </c>
      <c r="R273" s="1393"/>
      <c r="S273" s="955" t="s">
        <v>252</v>
      </c>
      <c r="T273" s="878"/>
      <c r="U273" s="956" t="s">
        <v>253</v>
      </c>
      <c r="V273" s="957" t="s">
        <v>254</v>
      </c>
      <c r="X273" s="673"/>
      <c r="Y273" s="673"/>
      <c r="Z273" s="673"/>
      <c r="AA273" s="673"/>
      <c r="AB273" s="673"/>
      <c r="AC273" s="673"/>
      <c r="AD273" s="673"/>
    </row>
    <row r="274" spans="1:30" ht="69.95" customHeight="1" thickBot="1" x14ac:dyDescent="0.4">
      <c r="A274" s="273" t="s">
        <v>226</v>
      </c>
      <c r="B274" s="814">
        <f>( 'ACTA REPORTE 3ER TRI'!$AP$21 )</f>
        <v>0</v>
      </c>
      <c r="C274" s="274"/>
      <c r="D274" s="1413"/>
      <c r="E274" s="814" t="str">
        <f>( 'ACTA REPORTE 1ER TRI'!$AI$21 )</f>
        <v>N</v>
      </c>
      <c r="F274" s="840"/>
      <c r="G274" s="814" t="str">
        <f>( 'ACTA REPORTE 2DO TRI'!$AI$21 )</f>
        <v>N</v>
      </c>
      <c r="H274" s="840"/>
      <c r="I274" s="814" t="str">
        <f>( 'ACTA REPORTE 3ER TRI'!$AI$21 )</f>
        <v>N</v>
      </c>
      <c r="M274" s="66"/>
      <c r="N274" s="901" t="s">
        <v>226</v>
      </c>
      <c r="O274" s="814">
        <f>( 'ACTA REPORTE 3ER TRI'!$AP$21 )</f>
        <v>0</v>
      </c>
      <c r="P274" s="38"/>
      <c r="Q274" s="1394"/>
      <c r="R274" s="1395"/>
      <c r="S274" s="814" t="str">
        <f>( 'ACTA REPORTE 1ER TRI'!$AI$21 )</f>
        <v>N</v>
      </c>
      <c r="T274" s="879"/>
      <c r="U274" s="814" t="str">
        <f>( 'ACTA REPORTE 2DO TRI'!$AI$21 )</f>
        <v>N</v>
      </c>
      <c r="V274" s="814" t="str">
        <f>( 'ACTA REPORTE 3ER TRI'!$AI$21 )</f>
        <v>N</v>
      </c>
      <c r="X274" s="671"/>
      <c r="Y274" s="671"/>
      <c r="Z274" s="671"/>
      <c r="AA274" s="671"/>
      <c r="AB274" s="671"/>
      <c r="AC274" s="671"/>
      <c r="AD274" s="671"/>
    </row>
    <row r="275" spans="1:30" ht="69.95" customHeight="1" x14ac:dyDescent="0.35">
      <c r="A275" s="275" t="s">
        <v>227</v>
      </c>
      <c r="B275" s="610">
        <f>( 'ACTA REPORTE 3ER TRI'!$AQ$21 )</f>
        <v>0</v>
      </c>
      <c r="C275" s="274"/>
      <c r="D275" s="1413"/>
      <c r="E275" s="1415" t="str">
        <f>INDEX(AG$1:AG$3, MATCH(E274, AF$1:AF$3, 1))</f>
        <v>DEMUESTRA HABILIDADES PARA LLEGAR A ACUERDOS Y ASUMIR  COMPROMISOS.</v>
      </c>
      <c r="F275" s="939"/>
      <c r="G275" s="1415" t="str">
        <f>INDEX(AG$1:AG$3, MATCH(G274, AF$1:AF$3, 1))</f>
        <v>DEMUESTRA HABILIDADES PARA LLEGAR A ACUERDOS Y ASUMIR  COMPROMISOS.</v>
      </c>
      <c r="H275" s="939"/>
      <c r="I275" s="1415" t="str">
        <f>INDEX(AG$1:AG$3, MATCH(I274, AF$1:AF$3, 1))</f>
        <v>DEMUESTRA HABILIDADES PARA LLEGAR A ACUERDOS Y ASUMIR  COMPROMISOS.</v>
      </c>
      <c r="M275" s="66"/>
      <c r="N275" s="902" t="s">
        <v>227</v>
      </c>
      <c r="O275" s="610">
        <f>( 'ACTA REPORTE 3ER TRI'!$AQ$21 )</f>
        <v>0</v>
      </c>
      <c r="P275" s="38"/>
      <c r="Q275" s="1394"/>
      <c r="R275" s="1395"/>
      <c r="S275" s="1400" t="str">
        <f>INDEX(AG$1:AG$3, MATCH(S274, AF$1:AF$3, 1))</f>
        <v>DEMUESTRA HABILIDADES PARA LLEGAR A ACUERDOS Y ASUMIR  COMPROMISOS.</v>
      </c>
      <c r="T275" s="944"/>
      <c r="U275" s="1400" t="str">
        <f>INDEX(AG$1:AG$3, MATCH(U274, AF$1:AF$3, 1))</f>
        <v>DEMUESTRA HABILIDADES PARA LLEGAR A ACUERDOS Y ASUMIR  COMPROMISOS.</v>
      </c>
      <c r="V275" s="1400" t="str">
        <f>INDEX(AG$1:AG$3, MATCH(V274, AF$1:AF$3, 1))</f>
        <v>DEMUESTRA HABILIDADES PARA LLEGAR A ACUERDOS Y ASUMIR  COMPROMISOS.</v>
      </c>
      <c r="X275" s="672"/>
      <c r="Y275" s="672"/>
      <c r="Z275" s="672"/>
      <c r="AA275" s="672"/>
      <c r="AB275" s="672"/>
      <c r="AC275" s="672"/>
      <c r="AD275" s="672"/>
    </row>
    <row r="276" spans="1:30" ht="69.95" customHeight="1" x14ac:dyDescent="0.35">
      <c r="A276" s="275" t="s">
        <v>229</v>
      </c>
      <c r="B276" s="610">
        <f>( 'ACTA REPORTE 3ER TRI'!$AR$21 )</f>
        <v>0</v>
      </c>
      <c r="C276" s="274"/>
      <c r="D276" s="1413"/>
      <c r="E276" s="1416"/>
      <c r="F276" s="940"/>
      <c r="G276" s="1416"/>
      <c r="H276" s="940"/>
      <c r="I276" s="1416"/>
      <c r="M276" s="66"/>
      <c r="N276" s="902" t="s">
        <v>229</v>
      </c>
      <c r="O276" s="610">
        <f>( 'ACTA REPORTE 3ER TRI'!$AR$21 )</f>
        <v>0</v>
      </c>
      <c r="P276" s="38"/>
      <c r="Q276" s="1394"/>
      <c r="R276" s="1395"/>
      <c r="S276" s="1401"/>
      <c r="T276" s="944"/>
      <c r="U276" s="1401"/>
      <c r="V276" s="1401"/>
      <c r="X276" s="672"/>
      <c r="Y276" s="672"/>
      <c r="Z276" s="672"/>
      <c r="AA276" s="672"/>
      <c r="AB276" s="672"/>
      <c r="AC276" s="672"/>
      <c r="AD276" s="672"/>
    </row>
    <row r="277" spans="1:30" ht="69.95" customHeight="1" thickBot="1" x14ac:dyDescent="0.4">
      <c r="A277" s="276" t="s">
        <v>232</v>
      </c>
      <c r="B277" s="541">
        <f>( 'ACTA REPORTE 3ER TRI'!$AS$21 )</f>
        <v>67</v>
      </c>
      <c r="C277" s="274"/>
      <c r="D277" s="1414"/>
      <c r="E277" s="1417"/>
      <c r="F277" s="941"/>
      <c r="G277" s="1417"/>
      <c r="H277" s="941"/>
      <c r="I277" s="1417"/>
      <c r="M277" s="66"/>
      <c r="N277" s="903" t="s">
        <v>232</v>
      </c>
      <c r="O277" s="541">
        <f>( 'ACTA REPORTE 3ER TRI'!$AS$21 )</f>
        <v>67</v>
      </c>
      <c r="P277" s="38"/>
      <c r="Q277" s="1396"/>
      <c r="R277" s="1397"/>
      <c r="S277" s="1402"/>
      <c r="T277" s="945"/>
      <c r="U277" s="1402"/>
      <c r="V277" s="1402"/>
      <c r="X277" s="672"/>
      <c r="Y277" s="672"/>
      <c r="Z277" s="672"/>
      <c r="AA277" s="672"/>
      <c r="AB277" s="672"/>
      <c r="AC277" s="672"/>
      <c r="AD277" s="672"/>
    </row>
    <row r="278" spans="1:30" ht="200.1" customHeight="1" x14ac:dyDescent="0.6">
      <c r="M278" s="66"/>
      <c r="N278" s="907"/>
      <c r="O278" s="36"/>
      <c r="P278" s="36"/>
      <c r="Q278" s="923"/>
      <c r="R278" s="923"/>
      <c r="S278" s="923"/>
      <c r="T278" s="874"/>
      <c r="U278" s="923"/>
      <c r="V278" s="923"/>
      <c r="W278" s="36"/>
      <c r="X278" s="36"/>
      <c r="Y278" s="36"/>
      <c r="Z278" s="36"/>
      <c r="AA278" s="36"/>
      <c r="AB278" s="36"/>
      <c r="AC278" s="36"/>
      <c r="AD278" s="36"/>
    </row>
    <row r="279" spans="1:30" ht="69.95" customHeight="1" x14ac:dyDescent="0.7">
      <c r="B279" s="1424" t="s">
        <v>235</v>
      </c>
      <c r="C279" s="1424"/>
      <c r="D279" s="1424"/>
      <c r="G279" s="1424" t="s">
        <v>255</v>
      </c>
      <c r="H279" s="1424"/>
      <c r="I279" s="1424"/>
      <c r="J279" s="861"/>
      <c r="K279" s="861"/>
      <c r="L279" s="296"/>
      <c r="M279" s="66"/>
      <c r="O279" s="1425" t="s">
        <v>235</v>
      </c>
      <c r="P279" s="1425"/>
      <c r="Q279" s="1425"/>
      <c r="S279" s="1425" t="s">
        <v>255</v>
      </c>
      <c r="T279" s="1425"/>
      <c r="U279" s="1425"/>
      <c r="V279" s="935"/>
      <c r="W279" s="75"/>
      <c r="X279" s="75"/>
      <c r="Y279" s="75"/>
      <c r="Z279" s="75"/>
      <c r="AA279" s="75"/>
      <c r="AB279" s="75"/>
      <c r="AC279" s="75"/>
      <c r="AD279" s="75"/>
    </row>
    <row r="280" spans="1:30" ht="69.95" customHeight="1" x14ac:dyDescent="0.45">
      <c r="A280" s="1426" t="s">
        <v>0</v>
      </c>
      <c r="B280" s="1426"/>
      <c r="C280" s="1426"/>
      <c r="D280" s="1426"/>
      <c r="E280" s="1426"/>
      <c r="F280" s="1426"/>
      <c r="G280" s="1426"/>
      <c r="H280" s="1426"/>
      <c r="I280" s="1426"/>
      <c r="J280" s="1426"/>
      <c r="K280" s="1426"/>
      <c r="L280" s="1426"/>
      <c r="M280" s="68"/>
      <c r="N280" s="1386" t="s">
        <v>0</v>
      </c>
      <c r="O280" s="1386"/>
      <c r="P280" s="1386"/>
      <c r="Q280" s="1386"/>
      <c r="R280" s="1386"/>
      <c r="S280" s="1386"/>
      <c r="T280" s="1386"/>
      <c r="U280" s="1386"/>
      <c r="V280" s="1386"/>
      <c r="W280" s="960"/>
      <c r="X280" s="652"/>
      <c r="Y280" s="652"/>
      <c r="Z280" s="652"/>
      <c r="AA280" s="652"/>
      <c r="AB280" s="652"/>
      <c r="AC280" s="652"/>
      <c r="AD280" s="652"/>
    </row>
    <row r="281" spans="1:30" ht="69.95" customHeight="1" x14ac:dyDescent="0.45">
      <c r="A281" s="1426" t="s">
        <v>9</v>
      </c>
      <c r="B281" s="1426"/>
      <c r="C281" s="1426"/>
      <c r="D281" s="1426"/>
      <c r="E281" s="1426"/>
      <c r="F281" s="1426"/>
      <c r="G281" s="1426"/>
      <c r="H281" s="1426"/>
      <c r="I281" s="1426"/>
      <c r="J281" s="1426"/>
      <c r="K281" s="1426"/>
      <c r="L281" s="1426"/>
      <c r="M281" s="68"/>
      <c r="N281" s="1386" t="s">
        <v>9</v>
      </c>
      <c r="O281" s="1386"/>
      <c r="P281" s="1386"/>
      <c r="Q281" s="1386"/>
      <c r="R281" s="1386"/>
      <c r="S281" s="1386"/>
      <c r="T281" s="1386"/>
      <c r="U281" s="1386"/>
      <c r="V281" s="1386"/>
      <c r="W281" s="960"/>
      <c r="X281" s="652"/>
      <c r="Y281" s="652"/>
      <c r="Z281" s="652"/>
      <c r="AA281" s="652"/>
      <c r="AB281" s="652"/>
      <c r="AC281" s="652"/>
      <c r="AD281" s="652"/>
    </row>
    <row r="282" spans="1:30" ht="69.95" customHeight="1" x14ac:dyDescent="0.45">
      <c r="A282" s="1426" t="s">
        <v>242</v>
      </c>
      <c r="B282" s="1426"/>
      <c r="C282" s="1426"/>
      <c r="D282" s="1426"/>
      <c r="E282" s="1426"/>
      <c r="F282" s="1426"/>
      <c r="G282" s="1426"/>
      <c r="H282" s="1426"/>
      <c r="I282" s="1426"/>
      <c r="J282" s="1426"/>
      <c r="K282" s="1426"/>
      <c r="L282" s="1426"/>
      <c r="M282" s="68"/>
      <c r="N282" s="1386" t="s">
        <v>242</v>
      </c>
      <c r="O282" s="1386"/>
      <c r="P282" s="1386"/>
      <c r="Q282" s="1386"/>
      <c r="R282" s="1386"/>
      <c r="S282" s="1386"/>
      <c r="T282" s="1386"/>
      <c r="U282" s="1386"/>
      <c r="V282" s="1386"/>
      <c r="W282" s="960"/>
      <c r="X282" s="652"/>
      <c r="Y282" s="652"/>
      <c r="Z282" s="652"/>
      <c r="AA282" s="652"/>
      <c r="AB282" s="652"/>
      <c r="AC282" s="652"/>
      <c r="AD282" s="652"/>
    </row>
    <row r="283" spans="1:30" ht="69.95" customHeight="1" x14ac:dyDescent="0.45">
      <c r="A283" s="1489" t="s">
        <v>220</v>
      </c>
      <c r="B283" s="1489"/>
      <c r="C283" s="1489"/>
      <c r="D283" s="1489"/>
      <c r="E283" s="1489"/>
      <c r="F283" s="1489"/>
      <c r="G283" s="1489"/>
      <c r="H283" s="1489"/>
      <c r="I283" s="1489"/>
      <c r="J283" s="1489"/>
      <c r="K283" s="1489"/>
      <c r="L283" s="1489"/>
      <c r="M283" s="68"/>
      <c r="N283" s="1387" t="s">
        <v>220</v>
      </c>
      <c r="O283" s="1387"/>
      <c r="P283" s="1387"/>
      <c r="Q283" s="1387"/>
      <c r="R283" s="1387"/>
      <c r="S283" s="1387"/>
      <c r="T283" s="1387"/>
      <c r="U283" s="1387"/>
      <c r="V283" s="1387"/>
      <c r="W283" s="961"/>
      <c r="X283" s="653"/>
      <c r="Y283" s="653"/>
      <c r="Z283" s="653"/>
      <c r="AA283" s="653"/>
      <c r="AB283" s="653"/>
      <c r="AC283" s="653"/>
      <c r="AD283" s="653"/>
    </row>
    <row r="284" spans="1:30" ht="60" customHeight="1" x14ac:dyDescent="0.6">
      <c r="A284" s="946" t="s">
        <v>221</v>
      </c>
      <c r="B284" s="1418">
        <f>DATOS!F17</f>
        <v>0</v>
      </c>
      <c r="C284" s="1418"/>
      <c r="D284" s="1418"/>
      <c r="E284" s="1418"/>
      <c r="F284" s="1418"/>
      <c r="G284" s="1418"/>
      <c r="H284" s="947"/>
      <c r="I284" s="799"/>
      <c r="J284" s="800"/>
      <c r="K284" s="800"/>
      <c r="L284" s="948"/>
      <c r="M284" s="949"/>
      <c r="N284" s="904" t="s">
        <v>221</v>
      </c>
      <c r="O284" s="1460">
        <f>DATOS!F17</f>
        <v>0</v>
      </c>
      <c r="P284" s="1460"/>
      <c r="Q284" s="1460"/>
      <c r="R284" s="1460"/>
      <c r="S284" s="1460"/>
      <c r="T284" s="1460"/>
      <c r="U284" s="1460"/>
      <c r="V284" s="923"/>
      <c r="W284" s="36"/>
      <c r="X284" s="36"/>
      <c r="Y284" s="36"/>
      <c r="Z284" s="36"/>
      <c r="AA284" s="36"/>
      <c r="AB284" s="36"/>
      <c r="AC284" s="36"/>
      <c r="AD284" s="36"/>
    </row>
    <row r="285" spans="1:30" ht="60" customHeight="1" x14ac:dyDescent="0.6">
      <c r="A285" s="946" t="s">
        <v>222</v>
      </c>
      <c r="B285" s="1418" t="str">
        <f>DATOS!B20</f>
        <v xml:space="preserve"> TRELLES ORDÓÑEZ CAROL ALEXANDRA</v>
      </c>
      <c r="C285" s="1418"/>
      <c r="D285" s="1418"/>
      <c r="E285" s="1418"/>
      <c r="F285" s="1418"/>
      <c r="G285" s="1418"/>
      <c r="H285" s="947"/>
      <c r="I285" s="799"/>
      <c r="J285" s="950"/>
      <c r="K285" s="950"/>
      <c r="L285" s="951"/>
      <c r="M285" s="949"/>
      <c r="N285" s="904" t="s">
        <v>222</v>
      </c>
      <c r="O285" s="1460" t="str">
        <f>DATOS!B20</f>
        <v xml:space="preserve"> TRELLES ORDÓÑEZ CAROL ALEXANDRA</v>
      </c>
      <c r="P285" s="1460"/>
      <c r="Q285" s="1460"/>
      <c r="R285" s="1460"/>
      <c r="S285" s="1460"/>
      <c r="T285" s="1460"/>
      <c r="U285" s="1460"/>
      <c r="V285" s="923"/>
      <c r="W285" s="37"/>
      <c r="X285" s="37"/>
      <c r="Y285" s="37"/>
      <c r="Z285" s="37"/>
      <c r="AA285" s="37"/>
      <c r="AB285" s="37"/>
      <c r="AC285" s="37"/>
      <c r="AD285" s="37"/>
    </row>
    <row r="286" spans="1:30" ht="60" customHeight="1" x14ac:dyDescent="0.6">
      <c r="A286" s="952" t="s">
        <v>26</v>
      </c>
      <c r="B286" s="1457" t="str">
        <f>DATOS!C14</f>
        <v>SEGUNDO</v>
      </c>
      <c r="C286" s="1457"/>
      <c r="D286" s="1457"/>
      <c r="E286" s="799"/>
      <c r="F286" s="799"/>
      <c r="G286" s="936"/>
      <c r="H286" s="936"/>
      <c r="I286" s="799"/>
      <c r="J286" s="800"/>
      <c r="K286" s="800"/>
      <c r="L286" s="948"/>
      <c r="M286" s="949"/>
      <c r="N286" s="905" t="s">
        <v>26</v>
      </c>
      <c r="O286" s="1458" t="str">
        <f>DATOS!C14</f>
        <v>SEGUNDO</v>
      </c>
      <c r="P286" s="1458"/>
      <c r="Q286" s="1458"/>
      <c r="R286" s="923"/>
      <c r="S286" s="925"/>
      <c r="T286" s="925"/>
      <c r="U286" s="923"/>
      <c r="V286" s="923"/>
      <c r="W286" s="36"/>
      <c r="X286" s="36"/>
      <c r="Y286" s="36"/>
      <c r="Z286" s="36"/>
      <c r="AA286" s="36"/>
      <c r="AB286" s="36"/>
      <c r="AC286" s="36"/>
      <c r="AD286" s="36"/>
    </row>
    <row r="287" spans="1:30" ht="60" customHeight="1" x14ac:dyDescent="0.6">
      <c r="A287" s="946" t="s">
        <v>28</v>
      </c>
      <c r="B287" s="1459" t="str">
        <f>DATOS!C15</f>
        <v>"A"</v>
      </c>
      <c r="C287" s="1459"/>
      <c r="D287" s="1459"/>
      <c r="E287" s="799"/>
      <c r="F287" s="799"/>
      <c r="G287" s="799"/>
      <c r="H287" s="799"/>
      <c r="I287" s="799"/>
      <c r="J287" s="800"/>
      <c r="K287" s="800"/>
      <c r="L287" s="948"/>
      <c r="M287" s="949"/>
      <c r="N287" s="904" t="s">
        <v>28</v>
      </c>
      <c r="O287" s="1460" t="str">
        <f>DATOS!C15</f>
        <v>"A"</v>
      </c>
      <c r="P287" s="1460"/>
      <c r="Q287" s="1460"/>
      <c r="R287" s="923"/>
      <c r="S287" s="923"/>
      <c r="T287" s="923"/>
      <c r="U287" s="923"/>
      <c r="V287" s="923"/>
      <c r="W287" s="36"/>
      <c r="X287" s="36"/>
      <c r="Y287" s="36"/>
      <c r="Z287" s="36"/>
      <c r="AA287" s="36"/>
      <c r="AB287" s="36"/>
      <c r="AC287" s="36"/>
      <c r="AD287" s="36"/>
    </row>
    <row r="288" spans="1:30" ht="60" customHeight="1" x14ac:dyDescent="0.6">
      <c r="A288" s="952" t="s">
        <v>223</v>
      </c>
      <c r="B288" s="1418" t="s">
        <v>290</v>
      </c>
      <c r="C288" s="1418"/>
      <c r="D288" s="1418"/>
      <c r="E288" s="799"/>
      <c r="F288" s="799"/>
      <c r="G288" s="799"/>
      <c r="H288" s="799"/>
      <c r="I288" s="799"/>
      <c r="J288" s="800"/>
      <c r="K288" s="800"/>
      <c r="L288" s="948"/>
      <c r="M288" s="949"/>
      <c r="N288" s="905" t="s">
        <v>223</v>
      </c>
      <c r="O288" s="1460" t="s">
        <v>290</v>
      </c>
      <c r="P288" s="1460"/>
      <c r="Q288" s="1460"/>
      <c r="R288" s="923"/>
      <c r="S288" s="923"/>
      <c r="T288" s="923"/>
      <c r="U288" s="923"/>
      <c r="V288" s="923"/>
      <c r="W288" s="36"/>
      <c r="X288" s="36"/>
      <c r="Y288" s="36"/>
      <c r="Z288" s="36"/>
      <c r="AA288" s="36"/>
      <c r="AB288" s="36"/>
      <c r="AC288" s="36"/>
      <c r="AD288" s="36"/>
    </row>
    <row r="289" spans="1:30" ht="60" customHeight="1" thickBot="1" x14ac:dyDescent="0.65">
      <c r="A289" s="946" t="s">
        <v>160</v>
      </c>
      <c r="B289" s="1439"/>
      <c r="C289" s="1439"/>
      <c r="D289" s="1439"/>
      <c r="E289" s="799"/>
      <c r="F289" s="799"/>
      <c r="G289" s="799"/>
      <c r="H289" s="799"/>
      <c r="I289" s="799"/>
      <c r="J289" s="800"/>
      <c r="K289" s="800"/>
      <c r="L289" s="948"/>
      <c r="M289" s="949"/>
      <c r="N289" s="904" t="s">
        <v>160</v>
      </c>
      <c r="O289" s="1440"/>
      <c r="P289" s="1440"/>
      <c r="Q289" s="1440"/>
      <c r="R289" s="923"/>
      <c r="S289" s="923"/>
      <c r="T289" s="923"/>
      <c r="U289" s="923"/>
      <c r="V289" s="923"/>
      <c r="W289" s="36"/>
      <c r="X289" s="36"/>
      <c r="Y289" s="36"/>
      <c r="Z289" s="36"/>
      <c r="AA289" s="36"/>
      <c r="AB289" s="36"/>
      <c r="AC289" s="36"/>
      <c r="AD289" s="36"/>
    </row>
    <row r="290" spans="1:30" ht="69.95" customHeight="1" thickBot="1" x14ac:dyDescent="0.55000000000000004">
      <c r="A290" s="1441" t="s">
        <v>37</v>
      </c>
      <c r="B290" s="1442"/>
      <c r="C290" s="1442"/>
      <c r="D290" s="1443"/>
      <c r="E290" s="1468" t="s">
        <v>245</v>
      </c>
      <c r="F290" s="1469"/>
      <c r="G290" s="1469"/>
      <c r="H290" s="1469"/>
      <c r="I290" s="1469"/>
      <c r="J290" s="859"/>
      <c r="K290" s="859"/>
      <c r="L290" s="293" t="s">
        <v>248</v>
      </c>
      <c r="M290" s="70"/>
      <c r="N290" s="1474" t="s">
        <v>37</v>
      </c>
      <c r="O290" s="1475"/>
      <c r="P290" s="1475"/>
      <c r="Q290" s="1427" t="s">
        <v>245</v>
      </c>
      <c r="R290" s="1428"/>
      <c r="S290" s="1429"/>
      <c r="T290" s="882"/>
      <c r="U290" s="293" t="s">
        <v>248</v>
      </c>
      <c r="V290" s="1466" t="s">
        <v>247</v>
      </c>
      <c r="W290" s="1403"/>
      <c r="X290" s="654"/>
      <c r="Y290" s="654"/>
      <c r="Z290" s="654"/>
      <c r="AA290" s="654"/>
      <c r="AB290" s="654"/>
      <c r="AC290" s="654"/>
      <c r="AD290" s="654"/>
    </row>
    <row r="291" spans="1:30" ht="69.95" customHeight="1" thickBot="1" x14ac:dyDescent="0.55000000000000004">
      <c r="A291" s="1444"/>
      <c r="B291" s="1445"/>
      <c r="C291" s="1445"/>
      <c r="D291" s="1446"/>
      <c r="E291" s="267" t="s">
        <v>233</v>
      </c>
      <c r="F291" s="844"/>
      <c r="G291" s="268" t="s">
        <v>249</v>
      </c>
      <c r="H291" s="850"/>
      <c r="I291" s="269" t="s">
        <v>250</v>
      </c>
      <c r="J291" s="860"/>
      <c r="K291" s="860"/>
      <c r="L291" s="294" t="s">
        <v>246</v>
      </c>
      <c r="M291" s="70"/>
      <c r="N291" s="1476"/>
      <c r="O291" s="1477"/>
      <c r="P291" s="1477"/>
      <c r="Q291" s="92" t="s">
        <v>233</v>
      </c>
      <c r="R291" s="93" t="s">
        <v>249</v>
      </c>
      <c r="S291" s="94" t="s">
        <v>250</v>
      </c>
      <c r="T291" s="881"/>
      <c r="U291" s="796" t="s">
        <v>246</v>
      </c>
      <c r="V291" s="1488"/>
      <c r="W291" s="1403"/>
      <c r="X291" s="654"/>
      <c r="Y291" s="654"/>
      <c r="Z291" s="654"/>
      <c r="AA291" s="654"/>
      <c r="AB291" s="654"/>
      <c r="AC291" s="654"/>
      <c r="AD291" s="654"/>
    </row>
    <row r="292" spans="1:30" ht="69.95" customHeight="1" x14ac:dyDescent="0.3">
      <c r="A292" s="1404" t="s">
        <v>38</v>
      </c>
      <c r="B292" s="1405"/>
      <c r="C292" s="1405"/>
      <c r="D292" s="1405"/>
      <c r="E292" s="539" t="str">
        <f>( 'ACTA REPORTE 1ER TRI'!$AD$22 )</f>
        <v>D-</v>
      </c>
      <c r="F292" s="835">
        <f>( 'ACTA REPORTE 1ER TRI'!$AE$22 )</f>
        <v>3</v>
      </c>
      <c r="G292" s="539" t="str">
        <f>( 'ACTA REPORTE 2DO TRI'!$AD$22 )</f>
        <v>A-</v>
      </c>
      <c r="H292" s="846">
        <f>( 'ACTA REPORTE 2DO TRI'!$AE$22 )</f>
        <v>9</v>
      </c>
      <c r="I292" s="539" t="str">
        <f>( 'ACTA REPORTE 3ER TRI'!$AD$22 )</f>
        <v>A-</v>
      </c>
      <c r="J292" s="846">
        <f>( 'ACTA REPORTE 3ER TRI'!$AE$22 )</f>
        <v>9</v>
      </c>
      <c r="K292" s="837">
        <f t="shared" ref="K292" si="29">SUM(F292,H292,J292 ) / 3</f>
        <v>7</v>
      </c>
      <c r="L292" s="675" t="str">
        <f>INDEX($AF$4:$AF$13, MATCH(K292, $AE$4:$AE$13, 1))</f>
        <v>B-</v>
      </c>
      <c r="M292" s="66"/>
      <c r="N292" s="1478" t="s">
        <v>38</v>
      </c>
      <c r="O292" s="1479"/>
      <c r="P292" s="1480"/>
      <c r="Q292" s="884">
        <f>( 'ACTA REPORTE 1ER TRI'!$AE$22 )</f>
        <v>3</v>
      </c>
      <c r="R292" s="539">
        <f>( 'ACTA REPORTE 2DO TRI'!$AE$22 )</f>
        <v>9</v>
      </c>
      <c r="S292" s="539">
        <f>( 'ACTA REPORTE 3ER TRI'!$AE$22 )</f>
        <v>9</v>
      </c>
      <c r="T292" s="875"/>
      <c r="U292" s="930">
        <f>SUM(Q292:S292)/3</f>
        <v>7</v>
      </c>
      <c r="V292" s="809">
        <v>0</v>
      </c>
      <c r="W292" s="113"/>
      <c r="X292" s="113"/>
      <c r="Y292" s="113"/>
      <c r="Z292" s="113"/>
      <c r="AA292" s="113"/>
      <c r="AB292" s="113"/>
      <c r="AC292" s="113"/>
      <c r="AD292" s="113"/>
    </row>
    <row r="293" spans="1:30" ht="69.95" customHeight="1" x14ac:dyDescent="0.3">
      <c r="A293" s="1406" t="s">
        <v>40</v>
      </c>
      <c r="B293" s="1407"/>
      <c r="C293" s="1407"/>
      <c r="D293" s="1407"/>
      <c r="E293" s="540" t="str">
        <f>( 'ACTA REPORTE 1ER TRI'!$AD$79 )</f>
        <v>D-</v>
      </c>
      <c r="F293" s="836">
        <f>( 'ACTA REPORTE 1ER TRI'!$AE$79 )</f>
        <v>3</v>
      </c>
      <c r="G293" s="540" t="str">
        <f>( 'ACTA REPORTE 2DO TRI'!$AD$79 )</f>
        <v>A-</v>
      </c>
      <c r="H293" s="847">
        <f>( 'ACTA REPORTE 2DO TRI'!$AE$79 )</f>
        <v>9</v>
      </c>
      <c r="I293" s="540" t="str">
        <f>( 'ACTA REPORTE 3ER TRI'!$AD$79 )</f>
        <v>A-</v>
      </c>
      <c r="J293" s="847">
        <f>( 'ACTA REPORTE 3ER TRI'!$AE$79 )</f>
        <v>9</v>
      </c>
      <c r="K293" s="837">
        <f>SUM(F293,H293,J293 ) / 3</f>
        <v>7</v>
      </c>
      <c r="L293" s="797" t="str">
        <f t="shared" ref="L293:L296" si="30">INDEX($AF$4:$AF$13, MATCH(K293, $AE$4:$AE$13, 1))</f>
        <v>B-</v>
      </c>
      <c r="M293" s="66"/>
      <c r="N293" s="1454" t="s">
        <v>40</v>
      </c>
      <c r="O293" s="1455"/>
      <c r="P293" s="1456"/>
      <c r="Q293" s="922">
        <f>( 'ACTA REPORTE 1ER TRI'!$AE$79 )</f>
        <v>3</v>
      </c>
      <c r="R293" s="540">
        <f>( 'ACTA REPORTE 2DO TRI'!$AE$79 )</f>
        <v>9</v>
      </c>
      <c r="S293" s="540">
        <f>( 'ACTA REPORTE 3ER TRI'!$AE$79 )</f>
        <v>9</v>
      </c>
      <c r="T293" s="876"/>
      <c r="U293" s="931">
        <f t="shared" ref="U293:U298" si="31">SUM(Q293:S293)/3</f>
        <v>7</v>
      </c>
      <c r="V293" s="811">
        <v>0</v>
      </c>
      <c r="W293" s="113"/>
      <c r="X293" s="113"/>
      <c r="Y293" s="113"/>
      <c r="Z293" s="113"/>
      <c r="AA293" s="113"/>
      <c r="AB293" s="113"/>
      <c r="AC293" s="113"/>
      <c r="AD293" s="113"/>
    </row>
    <row r="294" spans="1:30" ht="69.95" customHeight="1" x14ac:dyDescent="0.3">
      <c r="A294" s="1406" t="s">
        <v>42</v>
      </c>
      <c r="B294" s="1407"/>
      <c r="C294" s="1407"/>
      <c r="D294" s="1407"/>
      <c r="E294" s="540" t="str">
        <f>( 'ACTA REPORTE 1ER TRI'!$AD$136 )</f>
        <v>A-</v>
      </c>
      <c r="F294" s="836">
        <f>( 'ACTA REPORTE 1ER TRI'!$AE$136 )</f>
        <v>9</v>
      </c>
      <c r="G294" s="540" t="str">
        <f>( 'ACTA REPORTE 2DO TRI'!$AD$136 )</f>
        <v>A-</v>
      </c>
      <c r="H294" s="847">
        <f>( 'ACTA REPORTE 2DO TRI'!$AE$136 )</f>
        <v>9</v>
      </c>
      <c r="I294" s="540" t="str">
        <f>( 'ACTA REPORTE 3ER TRI'!$AD$136 )</f>
        <v>A-</v>
      </c>
      <c r="J294" s="847">
        <f>( 'ACTA REPORTE 3ER TRI'!$AE$136 )</f>
        <v>9</v>
      </c>
      <c r="K294" s="837">
        <f t="shared" ref="K294:K296" si="32">SUM(F294,H294,J294 ) / 3</f>
        <v>9</v>
      </c>
      <c r="L294" s="797" t="str">
        <f t="shared" si="30"/>
        <v>A-</v>
      </c>
      <c r="M294" s="66"/>
      <c r="N294" s="1454" t="s">
        <v>42</v>
      </c>
      <c r="O294" s="1455"/>
      <c r="P294" s="1456"/>
      <c r="Q294" s="922">
        <f>( 'ACTA REPORTE 1ER TRI'!$AE$136 )</f>
        <v>9</v>
      </c>
      <c r="R294" s="540">
        <f>( 'ACTA REPORTE 2DO TRI'!$AE$136 )</f>
        <v>9</v>
      </c>
      <c r="S294" s="540">
        <f>( 'ACTA REPORTE 3ER TRI'!$AE$136 )</f>
        <v>9</v>
      </c>
      <c r="T294" s="876"/>
      <c r="U294" s="931">
        <f t="shared" si="31"/>
        <v>9</v>
      </c>
      <c r="V294" s="811">
        <v>0</v>
      </c>
      <c r="W294" s="113"/>
      <c r="X294" s="113"/>
      <c r="Y294" s="113"/>
      <c r="Z294" s="113"/>
      <c r="AA294" s="113"/>
      <c r="AB294" s="113"/>
      <c r="AC294" s="113"/>
      <c r="AD294" s="113"/>
    </row>
    <row r="295" spans="1:30" ht="69.95" customHeight="1" x14ac:dyDescent="0.3">
      <c r="A295" s="1406" t="s">
        <v>44</v>
      </c>
      <c r="B295" s="1407"/>
      <c r="C295" s="1407"/>
      <c r="D295" s="1407"/>
      <c r="E295" s="540" t="str">
        <f>( 'ACTA REPORTE 1ER TRI'!$AD$193 )</f>
        <v>A-</v>
      </c>
      <c r="F295" s="836">
        <f>( 'ACTA REPORTE 1ER TRI'!$AE$193 )</f>
        <v>9</v>
      </c>
      <c r="G295" s="540" t="str">
        <f>( 'ACTA REPORTE 2DO TRI'!$AD$193 )</f>
        <v>A-</v>
      </c>
      <c r="H295" s="847">
        <f>( 'ACTA REPORTE 2DO TRI'!$AE$193 )</f>
        <v>9</v>
      </c>
      <c r="I295" s="540" t="str">
        <f>( 'ACTA REPORTE 3ER TRI'!$AD$193 )</f>
        <v>A-</v>
      </c>
      <c r="J295" s="847">
        <f>( 'ACTA REPORTE 3ER TRI'!$AE$193 )</f>
        <v>9</v>
      </c>
      <c r="K295" s="837">
        <f t="shared" si="32"/>
        <v>9</v>
      </c>
      <c r="L295" s="797" t="str">
        <f t="shared" si="30"/>
        <v>A-</v>
      </c>
      <c r="M295" s="66"/>
      <c r="N295" s="1454" t="s">
        <v>44</v>
      </c>
      <c r="O295" s="1455"/>
      <c r="P295" s="1456"/>
      <c r="Q295" s="922">
        <f>( 'ACTA REPORTE 1ER TRI'!$AE$193 )</f>
        <v>9</v>
      </c>
      <c r="R295" s="540">
        <f>( 'ACTA REPORTE 2DO TRI'!$AE$193 )</f>
        <v>9</v>
      </c>
      <c r="S295" s="540">
        <f>( 'ACTA REPORTE 3ER TRI'!$AE$193 )</f>
        <v>9</v>
      </c>
      <c r="T295" s="876"/>
      <c r="U295" s="931">
        <f t="shared" si="31"/>
        <v>9</v>
      </c>
      <c r="V295" s="811">
        <v>0</v>
      </c>
      <c r="W295" s="113"/>
      <c r="X295" s="113"/>
      <c r="Y295" s="113"/>
      <c r="Z295" s="113"/>
      <c r="AA295" s="113"/>
      <c r="AB295" s="113"/>
      <c r="AC295" s="113"/>
      <c r="AD295" s="113"/>
    </row>
    <row r="296" spans="1:30" ht="69.95" customHeight="1" x14ac:dyDescent="0.3">
      <c r="A296" s="1433" t="s">
        <v>47</v>
      </c>
      <c r="B296" s="1434"/>
      <c r="C296" s="1434"/>
      <c r="D296" s="1434"/>
      <c r="E296" s="540" t="str">
        <f>( 'ACTA REPORTE 1ER TRI'!$AD$307 )</f>
        <v>A-</v>
      </c>
      <c r="F296" s="836">
        <f>( 'ACTA REPORTE 1ER TRI'!$AE$307 )</f>
        <v>9</v>
      </c>
      <c r="G296" s="540" t="str">
        <f>( 'ACTA REPORTE 2DO TRI'!$AD$307 )</f>
        <v>A-</v>
      </c>
      <c r="H296" s="847">
        <f>( 'ACTA REPORTE 2DO TRI'!$AE$307 )</f>
        <v>9</v>
      </c>
      <c r="I296" s="540" t="str">
        <f>( 'ACTA REPORTE 3ER TRI'!$AD$307 )</f>
        <v>A-</v>
      </c>
      <c r="J296" s="847">
        <f>( 'ACTA REPORTE 3ER TRI'!$AE$307 )</f>
        <v>9</v>
      </c>
      <c r="K296" s="837">
        <f t="shared" si="32"/>
        <v>9</v>
      </c>
      <c r="L296" s="797" t="str">
        <f t="shared" si="30"/>
        <v>A-</v>
      </c>
      <c r="M296" s="66"/>
      <c r="N296" s="1482" t="s">
        <v>47</v>
      </c>
      <c r="O296" s="1483"/>
      <c r="P296" s="1484"/>
      <c r="Q296" s="922">
        <f>( 'ACTA REPORTE 1ER TRI'!$AE$307 )</f>
        <v>9</v>
      </c>
      <c r="R296" s="540">
        <f>( 'ACTA REPORTE 2DO TRI'!$AE$307 )</f>
        <v>9</v>
      </c>
      <c r="S296" s="540">
        <f>( 'ACTA REPORTE 3ER TRI'!$AE$307 )</f>
        <v>9</v>
      </c>
      <c r="T296" s="876"/>
      <c r="U296" s="931">
        <f t="shared" si="31"/>
        <v>9</v>
      </c>
      <c r="V296" s="811">
        <v>0</v>
      </c>
      <c r="W296" s="113"/>
      <c r="X296" s="113"/>
      <c r="Y296" s="113"/>
      <c r="Z296" s="113"/>
      <c r="AA296" s="113"/>
      <c r="AB296" s="113"/>
      <c r="AC296" s="113"/>
      <c r="AD296" s="113"/>
    </row>
    <row r="297" spans="1:30" ht="69.95" customHeight="1" x14ac:dyDescent="0.3">
      <c r="A297" s="1433" t="s">
        <v>50</v>
      </c>
      <c r="B297" s="1434"/>
      <c r="C297" s="1434"/>
      <c r="D297" s="1434"/>
      <c r="E297" s="540" t="str">
        <f>( 'ACTA REPORTE 1ER TRI'!$AD$364 )</f>
        <v>A-</v>
      </c>
      <c r="F297" s="836">
        <f>( 'ACTA REPORTE 1ER TRI'!$AE$364 )</f>
        <v>9</v>
      </c>
      <c r="G297" s="540" t="str">
        <f>( 'ACTA REPORTE 2DO TRI'!$AD$364 )</f>
        <v>A-</v>
      </c>
      <c r="H297" s="847">
        <f>( 'ACTA REPORTE 2DO TRI'!$AE$364 )</f>
        <v>9</v>
      </c>
      <c r="I297" s="540" t="str">
        <f>( 'ACTA REPORTE 3ER TRI'!$AD$364 )</f>
        <v>A-</v>
      </c>
      <c r="J297" s="847">
        <f>( 'ACTA REPORTE 3ER TRI'!$AE$364 )</f>
        <v>9</v>
      </c>
      <c r="K297" s="837">
        <f>SUM(F297,H297,J297 ) / 3</f>
        <v>9</v>
      </c>
      <c r="L297" s="797" t="str">
        <f>INDEX($AF$4:$AF$13, MATCH(K297, $AE$4:$AE$13, 1))</f>
        <v>A-</v>
      </c>
      <c r="M297" s="66"/>
      <c r="N297" s="1482" t="s">
        <v>50</v>
      </c>
      <c r="O297" s="1483"/>
      <c r="P297" s="1484"/>
      <c r="Q297" s="922">
        <f>( 'ACTA REPORTE 1ER TRI'!$AE$364 )</f>
        <v>9</v>
      </c>
      <c r="R297" s="540">
        <f>( 'ACTA REPORTE 2DO TRI'!$AE$364 )</f>
        <v>9</v>
      </c>
      <c r="S297" s="540">
        <f>( 'ACTA REPORTE 3ER TRI'!$AE$364 )</f>
        <v>9</v>
      </c>
      <c r="T297" s="876"/>
      <c r="U297" s="931">
        <f t="shared" si="31"/>
        <v>9</v>
      </c>
      <c r="V297" s="811">
        <v>0</v>
      </c>
      <c r="W297" s="113"/>
      <c r="X297" s="113"/>
      <c r="Y297" s="113"/>
      <c r="Z297" s="113"/>
      <c r="AA297" s="113"/>
      <c r="AB297" s="113"/>
      <c r="AC297" s="113"/>
      <c r="AD297" s="113"/>
    </row>
    <row r="298" spans="1:30" ht="69.95" customHeight="1" thickBot="1" x14ac:dyDescent="0.35">
      <c r="A298" s="1410" t="s">
        <v>52</v>
      </c>
      <c r="B298" s="1411"/>
      <c r="C298" s="1411"/>
      <c r="D298" s="1411"/>
      <c r="E298" s="610" t="str">
        <f>( 'ACTA REPORTE 1ER TRI'!$AD$422 )</f>
        <v>A-</v>
      </c>
      <c r="F298" s="836">
        <f>( 'ACTA REPORTE 1ER TRI'!$AE$422 )</f>
        <v>9</v>
      </c>
      <c r="G298" s="610" t="str">
        <f>( 'ACTA REPORTE 2DO TRI'!$AD$422 )</f>
        <v>A-</v>
      </c>
      <c r="H298" s="848">
        <f>( 'ACTA REPORTE 2DO TRI'!$AE$422 )</f>
        <v>9</v>
      </c>
      <c r="I298" s="610" t="str">
        <f>( 'ACTA REPORTE 3ER TRI'!$AD$422 )</f>
        <v>A-</v>
      </c>
      <c r="J298" s="847">
        <f>( 'ACTA REPORTE 3ER TRI'!$AE$422 )</f>
        <v>9</v>
      </c>
      <c r="K298" s="837">
        <f t="shared" ref="K298" si="33">SUM(F298,H298,J298 ) / 3</f>
        <v>9</v>
      </c>
      <c r="L298" s="798" t="str">
        <f>INDEX($AF$4:$AF$13, MATCH(F299, $AE$4:$AE$13, 1))</f>
        <v>B-</v>
      </c>
      <c r="M298" s="66"/>
      <c r="N298" s="1390" t="s">
        <v>52</v>
      </c>
      <c r="O298" s="1391"/>
      <c r="P298" s="1485"/>
      <c r="Q298" s="922">
        <f>( 'ACTA REPORTE 1ER TRI'!$AE$422 )</f>
        <v>9</v>
      </c>
      <c r="R298" s="610">
        <f>( 'ACTA REPORTE 2DO TRI'!$AE$422 )</f>
        <v>9</v>
      </c>
      <c r="S298" s="540">
        <f>( 'ACTA REPORTE 3ER TRI'!$AE$422 )</f>
        <v>9</v>
      </c>
      <c r="T298" s="877"/>
      <c r="U298" s="932">
        <f t="shared" si="31"/>
        <v>9</v>
      </c>
      <c r="V298" s="812">
        <v>0</v>
      </c>
      <c r="W298" s="113"/>
      <c r="X298" s="113"/>
      <c r="Y298" s="113"/>
      <c r="Z298" s="113"/>
      <c r="AA298" s="113"/>
      <c r="AB298" s="113"/>
      <c r="AC298" s="113"/>
      <c r="AD298" s="113"/>
    </row>
    <row r="299" spans="1:30" ht="69.95" customHeight="1" thickBot="1" x14ac:dyDescent="0.75">
      <c r="A299" s="1461" t="s">
        <v>237</v>
      </c>
      <c r="B299" s="1462"/>
      <c r="C299" s="1462"/>
      <c r="D299" s="1462"/>
      <c r="E299" s="805" t="str">
        <f>INDEX($AF$4:$AF$13, MATCH(F299, $AE$4:$AE$13, 1))</f>
        <v>B-</v>
      </c>
      <c r="F299" s="837">
        <f>SUM(F292:F298 ) / 7</f>
        <v>7.2857142857142856</v>
      </c>
      <c r="G299" s="805" t="str">
        <f>INDEX($AF$4:$AF$13, MATCH(H299, $AE$4:$AE$13, 1))</f>
        <v>A-</v>
      </c>
      <c r="H299" s="837">
        <f>SUM(H292:H298 ) / 7</f>
        <v>9</v>
      </c>
      <c r="I299" s="819" t="str">
        <f>INDEX($AF$4:$AF$13, MATCH(J299, $AE$4:$AE$13, 1))</f>
        <v>A-</v>
      </c>
      <c r="J299" s="862">
        <f>SUM(J292:J298 ) / 7</f>
        <v>9</v>
      </c>
      <c r="K299" s="862">
        <f>SUM(F299,H299,J299 ) / 3</f>
        <v>8.4285714285714288</v>
      </c>
      <c r="L299" s="1481" t="str">
        <f>INDEX($AF$4:$AF$13, MATCH(K299, $AE$4:$AE$13, 1))</f>
        <v>B+</v>
      </c>
      <c r="M299" s="66"/>
      <c r="N299" s="1437" t="s">
        <v>237</v>
      </c>
      <c r="O299" s="1438"/>
      <c r="P299" s="1438"/>
      <c r="Q299" s="813">
        <f>SUM(Q292:Q298 ) / 7</f>
        <v>7.2857142857142856</v>
      </c>
      <c r="R299" s="813">
        <f>SUM(R292:R298 ) / 7</f>
        <v>9</v>
      </c>
      <c r="S299" s="813">
        <f>SUM(S292:S298 ) / 7</f>
        <v>9</v>
      </c>
      <c r="T299" s="873"/>
      <c r="U299" s="1601">
        <f>SUM(Q299,R299,S299)/3</f>
        <v>8.4285714285714288</v>
      </c>
      <c r="W299" s="36"/>
      <c r="X299" s="36"/>
      <c r="Y299" s="36"/>
      <c r="Z299" s="36"/>
      <c r="AA299" s="36"/>
      <c r="AB299" s="36"/>
      <c r="AC299" s="36"/>
      <c r="AD299" s="36"/>
    </row>
    <row r="300" spans="1:30" ht="69.95" customHeight="1" thickBot="1" x14ac:dyDescent="0.75">
      <c r="A300" s="1421" t="s">
        <v>251</v>
      </c>
      <c r="B300" s="1422"/>
      <c r="C300" s="1422"/>
      <c r="D300" s="1422"/>
      <c r="E300" s="1463"/>
      <c r="F300" s="1463"/>
      <c r="G300" s="1464"/>
      <c r="H300" s="1464"/>
      <c r="I300" s="1465"/>
      <c r="J300" s="856"/>
      <c r="K300" s="865"/>
      <c r="L300" s="1436"/>
      <c r="M300" s="66"/>
      <c r="N300" s="1398" t="s">
        <v>251</v>
      </c>
      <c r="O300" s="1399"/>
      <c r="P300" s="1399"/>
      <c r="Q300" s="1399"/>
      <c r="R300" s="1399"/>
      <c r="S300" s="1399"/>
      <c r="T300" s="1600"/>
      <c r="U300" s="1602"/>
      <c r="W300" s="36"/>
      <c r="X300" s="36"/>
      <c r="Y300" s="36"/>
      <c r="Z300" s="36"/>
      <c r="AA300" s="36"/>
      <c r="AB300" s="36"/>
      <c r="AC300" s="36"/>
      <c r="AD300" s="36"/>
    </row>
    <row r="301" spans="1:30" ht="69.95" customHeight="1" thickBot="1" x14ac:dyDescent="0.65">
      <c r="A301" s="1408" t="s">
        <v>39</v>
      </c>
      <c r="B301" s="1409"/>
      <c r="C301" s="1409"/>
      <c r="D301" s="1409"/>
      <c r="E301" s="539" t="str">
        <f>( 'ACTA REPORTE 1ER TRI'!$AD$250 )</f>
        <v>A-</v>
      </c>
      <c r="F301" s="836">
        <f>( 'ACTA REPORTE 1ER TRI'!$AE$250 )</f>
        <v>9</v>
      </c>
      <c r="G301" s="539" t="str">
        <f>( 'ACTA REPORTE 2DO TRI'!$AD$250 )</f>
        <v>A-</v>
      </c>
      <c r="H301" s="848">
        <f>( 'ACTA REPORTE 2DO TRI'!$AE$250 )</f>
        <v>9</v>
      </c>
      <c r="I301" s="611" t="str">
        <f>( 'ACTA REPORTE 3ER TRI'!$AD$250)</f>
        <v>A-</v>
      </c>
      <c r="J301" s="847">
        <f>( 'ACTA REPORTE 3ER TRI'!$AE$250 )</f>
        <v>9</v>
      </c>
      <c r="K301" s="866">
        <f>SUM(F301,H301,J301 ) / 3</f>
        <v>9</v>
      </c>
      <c r="L301" s="675" t="str">
        <f>INDEX($AF$4:$AF$13, MATCH(K301, $AE$4:$AE$13, 1))</f>
        <v>A-</v>
      </c>
      <c r="M301" s="66"/>
      <c r="N301" s="1388" t="s">
        <v>39</v>
      </c>
      <c r="O301" s="1389"/>
      <c r="P301" s="96"/>
      <c r="Q301" s="539" t="str">
        <f>( 'ACTA REPORTE 1ER TRI'!$AD$250 )</f>
        <v>A-</v>
      </c>
      <c r="R301" s="539" t="str">
        <f>( 'ACTA REPORTE 2DO TRI'!$AD$250 )</f>
        <v>A-</v>
      </c>
      <c r="S301" s="539" t="str">
        <f>( 'ACTA REPORTE 3ER TRI'!$AD$250)</f>
        <v>A-</v>
      </c>
      <c r="T301" s="893">
        <f>SUM(F301,H301,J301 ) / 3</f>
        <v>9</v>
      </c>
      <c r="U301" s="675" t="str">
        <f>INDEX($AF$4:$AF$13, MATCH(T301, $AE$4:$AE$13, 1))</f>
        <v>A-</v>
      </c>
      <c r="V301" s="923"/>
      <c r="W301" s="36"/>
      <c r="X301" s="36"/>
      <c r="Y301" s="36"/>
      <c r="Z301" s="36"/>
      <c r="AA301" s="36"/>
      <c r="AB301" s="36"/>
      <c r="AC301" s="36"/>
      <c r="AD301" s="36"/>
    </row>
    <row r="302" spans="1:30" ht="69.95" customHeight="1" thickBot="1" x14ac:dyDescent="0.65">
      <c r="A302" s="1410" t="s">
        <v>55</v>
      </c>
      <c r="B302" s="1411"/>
      <c r="C302" s="1411"/>
      <c r="D302" s="1411"/>
      <c r="E302" s="539" t="str">
        <f>( 'ACTA REPORTE 1ER TRI'!$AD$478 )</f>
        <v>A-</v>
      </c>
      <c r="F302" s="836">
        <f>( 'ACTA REPORTE 1ER TRI'!$AE$478 )</f>
        <v>9</v>
      </c>
      <c r="G302" s="539" t="str">
        <f>( 'ACTA REPORTE 2DO TRI'!$AD$478 )</f>
        <v>A-</v>
      </c>
      <c r="H302" s="848">
        <f>( 'ACTA REPORTE 2DO TRI'!$AE$478 )</f>
        <v>9</v>
      </c>
      <c r="I302" s="541" t="str">
        <f>( 'ACTA REPORTE 3ER TRI'!$AD$478 )</f>
        <v>A-</v>
      </c>
      <c r="J302" s="847">
        <f>( 'ACTA REPORTE 3ER TRI'!$AE$478 )</f>
        <v>9</v>
      </c>
      <c r="K302" s="866">
        <f>SUM(F302,H302,J302 ) / 3</f>
        <v>9</v>
      </c>
      <c r="L302" s="798" t="str">
        <f>INDEX($AF$4:$AF$13, MATCH(K302, $AE$4:$AE$13, 1))</f>
        <v>A-</v>
      </c>
      <c r="M302" s="66"/>
      <c r="N302" s="1390" t="s">
        <v>55</v>
      </c>
      <c r="O302" s="1391"/>
      <c r="P302" s="657"/>
      <c r="Q302" s="541" t="str">
        <f>( 'ACTA REPORTE 1ER TRI'!$AD$478 )</f>
        <v>A-</v>
      </c>
      <c r="R302" s="541" t="str">
        <f>( 'ACTA REPORTE 2DO TRI'!$AD$478 )</f>
        <v>A-</v>
      </c>
      <c r="S302" s="541" t="str">
        <f>( 'ACTA REPORTE 3ER TRI'!$AD$478 )</f>
        <v>A-</v>
      </c>
      <c r="T302" s="893">
        <f>SUM(F302,H302,J302 ) / 3</f>
        <v>9</v>
      </c>
      <c r="U302" s="798" t="str">
        <f>INDEX($AF$4:$AF$13, MATCH(T302, $AE$4:$AE$13, 1))</f>
        <v>A-</v>
      </c>
      <c r="V302" s="923"/>
      <c r="W302" s="36"/>
      <c r="X302" s="36"/>
      <c r="Y302" s="36"/>
      <c r="Z302" s="36"/>
      <c r="AA302" s="36"/>
      <c r="AB302" s="36"/>
      <c r="AC302" s="36"/>
      <c r="AD302" s="36"/>
    </row>
    <row r="303" spans="1:30" ht="69.95" customHeight="1" thickBot="1" x14ac:dyDescent="0.65">
      <c r="M303" s="66"/>
      <c r="N303" s="907"/>
      <c r="O303" s="36"/>
      <c r="P303" s="36"/>
      <c r="Q303" s="923"/>
      <c r="R303" s="923"/>
      <c r="S303" s="923"/>
      <c r="T303" s="874"/>
      <c r="U303" s="923"/>
      <c r="V303" s="923"/>
      <c r="W303" s="36"/>
      <c r="X303" s="36"/>
      <c r="Y303" s="36"/>
      <c r="Z303" s="36"/>
      <c r="AA303" s="36"/>
      <c r="AB303" s="36"/>
      <c r="AC303" s="36"/>
      <c r="AD303" s="36"/>
    </row>
    <row r="304" spans="1:30" ht="111" customHeight="1" thickBot="1" x14ac:dyDescent="0.4">
      <c r="A304" s="271"/>
      <c r="B304" s="915" t="s">
        <v>292</v>
      </c>
      <c r="C304" s="272"/>
      <c r="D304" s="1412" t="s">
        <v>287</v>
      </c>
      <c r="E304" s="914" t="s">
        <v>252</v>
      </c>
      <c r="F304" s="839"/>
      <c r="G304" s="915" t="s">
        <v>253</v>
      </c>
      <c r="H304" s="849"/>
      <c r="I304" s="916" t="s">
        <v>254</v>
      </c>
      <c r="M304" s="66"/>
      <c r="N304" s="908"/>
      <c r="O304" s="917" t="s">
        <v>291</v>
      </c>
      <c r="P304" s="39"/>
      <c r="Q304" s="1392" t="s">
        <v>287</v>
      </c>
      <c r="R304" s="1393"/>
      <c r="S304" s="955" t="s">
        <v>252</v>
      </c>
      <c r="T304" s="878"/>
      <c r="U304" s="956" t="s">
        <v>253</v>
      </c>
      <c r="V304" s="957" t="s">
        <v>254</v>
      </c>
      <c r="X304" s="673"/>
      <c r="Y304" s="673"/>
      <c r="Z304" s="673"/>
      <c r="AA304" s="673"/>
      <c r="AB304" s="673"/>
      <c r="AC304" s="673"/>
      <c r="AD304" s="673"/>
    </row>
    <row r="305" spans="1:30" ht="69.95" customHeight="1" thickBot="1" x14ac:dyDescent="0.4">
      <c r="A305" s="273" t="s">
        <v>226</v>
      </c>
      <c r="B305" s="814">
        <f>( 'ACTA REPORTE 3ER TRI'!$AP$22 )</f>
        <v>0</v>
      </c>
      <c r="C305" s="274"/>
      <c r="D305" s="1413"/>
      <c r="E305" s="814" t="str">
        <f>( 'ACTA REPORTE 1ER TRI'!$AI$22 )</f>
        <v>N</v>
      </c>
      <c r="F305" s="840"/>
      <c r="G305" s="814" t="str">
        <f>( 'ACTA REPORTE 2DO TRI'!$AI$22 )</f>
        <v>N</v>
      </c>
      <c r="H305" s="840"/>
      <c r="I305" s="814" t="str">
        <f>( 'ACTA REPORTE 3ER TRI'!$AI$22 )</f>
        <v>N</v>
      </c>
      <c r="M305" s="66"/>
      <c r="N305" s="901" t="s">
        <v>226</v>
      </c>
      <c r="O305" s="814">
        <f>( 'ACTA REPORTE 3ER TRI'!$AP$22 )</f>
        <v>0</v>
      </c>
      <c r="P305" s="38"/>
      <c r="Q305" s="1394"/>
      <c r="R305" s="1395"/>
      <c r="S305" s="814" t="str">
        <f>( 'ACTA REPORTE 1ER TRI'!$AI$22 )</f>
        <v>N</v>
      </c>
      <c r="T305" s="879"/>
      <c r="U305" s="814" t="str">
        <f>( 'ACTA REPORTE 2DO TRI'!$AI$22 )</f>
        <v>N</v>
      </c>
      <c r="V305" s="814" t="str">
        <f>( 'ACTA REPORTE 3ER TRI'!$AI$22 )</f>
        <v>N</v>
      </c>
      <c r="X305" s="671"/>
      <c r="Y305" s="671"/>
      <c r="Z305" s="671"/>
      <c r="AA305" s="671"/>
      <c r="AB305" s="671"/>
      <c r="AC305" s="671"/>
      <c r="AD305" s="671"/>
    </row>
    <row r="306" spans="1:30" ht="69.95" customHeight="1" x14ac:dyDescent="0.35">
      <c r="A306" s="275" t="s">
        <v>227</v>
      </c>
      <c r="B306" s="610">
        <f>( 'ACTA REPORTE 3ER TRI'!$AQ$22 )</f>
        <v>0</v>
      </c>
      <c r="C306" s="274"/>
      <c r="D306" s="1413"/>
      <c r="E306" s="1415" t="str">
        <f>INDEX(AG$1:AG$3, MATCH(E305, AF$1:AF$3, 1))</f>
        <v>DEMUESTRA HABILIDADES PARA LLEGAR A ACUERDOS Y ASUMIR  COMPROMISOS.</v>
      </c>
      <c r="F306" s="939"/>
      <c r="G306" s="1415" t="str">
        <f>INDEX(AG$1:AG$3, MATCH(G305, AF$1:AF$3, 1))</f>
        <v>DEMUESTRA HABILIDADES PARA LLEGAR A ACUERDOS Y ASUMIR  COMPROMISOS.</v>
      </c>
      <c r="H306" s="939"/>
      <c r="I306" s="1415" t="str">
        <f>INDEX(AG$1:AG$3, MATCH(I305, AF$1:AF$3, 1))</f>
        <v>DEMUESTRA HABILIDADES PARA LLEGAR A ACUERDOS Y ASUMIR  COMPROMISOS.</v>
      </c>
      <c r="M306" s="66"/>
      <c r="N306" s="902" t="s">
        <v>227</v>
      </c>
      <c r="O306" s="610">
        <f>( 'ACTA REPORTE 3ER TRI'!$AQ$22 )</f>
        <v>0</v>
      </c>
      <c r="P306" s="38"/>
      <c r="Q306" s="1394"/>
      <c r="R306" s="1395"/>
      <c r="S306" s="1400" t="str">
        <f>INDEX(AG$1:AG$3, MATCH(S305, AF$1:AF$3, 1))</f>
        <v>DEMUESTRA HABILIDADES PARA LLEGAR A ACUERDOS Y ASUMIR  COMPROMISOS.</v>
      </c>
      <c r="T306" s="944"/>
      <c r="U306" s="1400" t="str">
        <f>INDEX(AG$1:AG$3, MATCH(U305, AF$1:AF$3, 1))</f>
        <v>DEMUESTRA HABILIDADES PARA LLEGAR A ACUERDOS Y ASUMIR  COMPROMISOS.</v>
      </c>
      <c r="V306" s="1400" t="str">
        <f>INDEX(AG$1:AG$3, MATCH(V305, AF$1:AF$3, 1))</f>
        <v>DEMUESTRA HABILIDADES PARA LLEGAR A ACUERDOS Y ASUMIR  COMPROMISOS.</v>
      </c>
      <c r="X306" s="672"/>
      <c r="Y306" s="672"/>
      <c r="Z306" s="672"/>
      <c r="AA306" s="672"/>
      <c r="AB306" s="672"/>
      <c r="AC306" s="672"/>
      <c r="AD306" s="672"/>
    </row>
    <row r="307" spans="1:30" ht="69.95" customHeight="1" x14ac:dyDescent="0.35">
      <c r="A307" s="275" t="s">
        <v>229</v>
      </c>
      <c r="B307" s="610">
        <f>( 'ACTA REPORTE 3ER TRI'!$AR$22 )</f>
        <v>0</v>
      </c>
      <c r="C307" s="274"/>
      <c r="D307" s="1413"/>
      <c r="E307" s="1416"/>
      <c r="F307" s="940"/>
      <c r="G307" s="1416"/>
      <c r="H307" s="940"/>
      <c r="I307" s="1416"/>
      <c r="M307" s="66"/>
      <c r="N307" s="902" t="s">
        <v>229</v>
      </c>
      <c r="O307" s="610">
        <f>( 'ACTA REPORTE 3ER TRI'!$AR$22 )</f>
        <v>0</v>
      </c>
      <c r="P307" s="38"/>
      <c r="Q307" s="1394"/>
      <c r="R307" s="1395"/>
      <c r="S307" s="1401"/>
      <c r="T307" s="944"/>
      <c r="U307" s="1401"/>
      <c r="V307" s="1401"/>
      <c r="X307" s="672"/>
      <c r="Y307" s="672"/>
      <c r="Z307" s="672"/>
      <c r="AA307" s="672"/>
      <c r="AB307" s="672"/>
      <c r="AC307" s="672"/>
      <c r="AD307" s="672"/>
    </row>
    <row r="308" spans="1:30" ht="69.95" customHeight="1" thickBot="1" x14ac:dyDescent="0.4">
      <c r="A308" s="276" t="s">
        <v>232</v>
      </c>
      <c r="B308" s="541">
        <f>( 'ACTA REPORTE 3ER TRI'!$AS$22 )</f>
        <v>67</v>
      </c>
      <c r="C308" s="274"/>
      <c r="D308" s="1414"/>
      <c r="E308" s="1417"/>
      <c r="F308" s="941"/>
      <c r="G308" s="1417"/>
      <c r="H308" s="941"/>
      <c r="I308" s="1417"/>
      <c r="M308" s="66"/>
      <c r="N308" s="903" t="s">
        <v>232</v>
      </c>
      <c r="O308" s="541">
        <f>( 'ACTA REPORTE 3ER TRI'!$AS$22 )</f>
        <v>67</v>
      </c>
      <c r="P308" s="38"/>
      <c r="Q308" s="1396"/>
      <c r="R308" s="1397"/>
      <c r="S308" s="1402"/>
      <c r="T308" s="945"/>
      <c r="U308" s="1402"/>
      <c r="V308" s="1402"/>
      <c r="X308" s="672"/>
      <c r="Y308" s="672"/>
      <c r="Z308" s="672"/>
      <c r="AA308" s="672"/>
      <c r="AB308" s="672"/>
      <c r="AC308" s="672"/>
      <c r="AD308" s="672"/>
    </row>
    <row r="309" spans="1:30" ht="200.1" customHeight="1" x14ac:dyDescent="0.6">
      <c r="M309" s="66"/>
      <c r="N309" s="907"/>
      <c r="O309" s="36"/>
      <c r="P309" s="36"/>
      <c r="Q309" s="923"/>
      <c r="R309" s="923"/>
      <c r="S309" s="923"/>
      <c r="T309" s="874"/>
      <c r="U309" s="923"/>
      <c r="V309" s="923"/>
      <c r="W309" s="36"/>
      <c r="X309" s="36"/>
      <c r="Y309" s="36"/>
      <c r="Z309" s="36"/>
      <c r="AA309" s="36"/>
      <c r="AB309" s="36"/>
      <c r="AC309" s="36"/>
      <c r="AD309" s="36"/>
    </row>
    <row r="310" spans="1:30" ht="69.95" customHeight="1" x14ac:dyDescent="0.7">
      <c r="B310" s="1424" t="s">
        <v>235</v>
      </c>
      <c r="C310" s="1424"/>
      <c r="D310" s="1424"/>
      <c r="G310" s="1424" t="s">
        <v>255</v>
      </c>
      <c r="H310" s="1424"/>
      <c r="I310" s="1424"/>
      <c r="J310" s="861"/>
      <c r="K310" s="861"/>
      <c r="L310" s="296"/>
      <c r="M310" s="66"/>
      <c r="O310" s="1425" t="s">
        <v>235</v>
      </c>
      <c r="P310" s="1425"/>
      <c r="Q310" s="1425"/>
      <c r="S310" s="1425" t="s">
        <v>255</v>
      </c>
      <c r="T310" s="1425"/>
      <c r="U310" s="1425"/>
      <c r="V310" s="935"/>
      <c r="W310" s="75"/>
      <c r="X310" s="75"/>
      <c r="Y310" s="75"/>
      <c r="Z310" s="75"/>
      <c r="AA310" s="75"/>
      <c r="AB310" s="75"/>
      <c r="AC310" s="75"/>
      <c r="AD310" s="75"/>
    </row>
    <row r="311" spans="1:30" ht="69.95" customHeight="1" x14ac:dyDescent="0.45">
      <c r="A311" s="1426" t="s">
        <v>0</v>
      </c>
      <c r="B311" s="1426"/>
      <c r="C311" s="1426"/>
      <c r="D311" s="1426"/>
      <c r="E311" s="1426"/>
      <c r="F311" s="1426"/>
      <c r="G311" s="1426"/>
      <c r="H311" s="1426"/>
      <c r="I311" s="1426"/>
      <c r="J311" s="1426"/>
      <c r="K311" s="1426"/>
      <c r="L311" s="1426"/>
      <c r="M311" s="68"/>
      <c r="N311" s="1386" t="s">
        <v>0</v>
      </c>
      <c r="O311" s="1386"/>
      <c r="P311" s="1386"/>
      <c r="Q311" s="1386"/>
      <c r="R311" s="1386"/>
      <c r="S311" s="1386"/>
      <c r="T311" s="1386"/>
      <c r="U311" s="1386"/>
      <c r="V311" s="1386"/>
      <c r="W311" s="960"/>
      <c r="X311" s="652"/>
      <c r="Y311" s="652"/>
      <c r="Z311" s="652"/>
      <c r="AA311" s="652"/>
      <c r="AB311" s="652"/>
      <c r="AC311" s="652"/>
      <c r="AD311" s="652"/>
    </row>
    <row r="312" spans="1:30" ht="69.95" customHeight="1" x14ac:dyDescent="0.45">
      <c r="A312" s="1426" t="s">
        <v>9</v>
      </c>
      <c r="B312" s="1426"/>
      <c r="C312" s="1426"/>
      <c r="D312" s="1426"/>
      <c r="E312" s="1426"/>
      <c r="F312" s="1426"/>
      <c r="G312" s="1426"/>
      <c r="H312" s="1426"/>
      <c r="I312" s="1426"/>
      <c r="J312" s="1426"/>
      <c r="K312" s="1426"/>
      <c r="L312" s="1426"/>
      <c r="M312" s="68"/>
      <c r="N312" s="1386" t="s">
        <v>9</v>
      </c>
      <c r="O312" s="1386"/>
      <c r="P312" s="1386"/>
      <c r="Q312" s="1386"/>
      <c r="R312" s="1386"/>
      <c r="S312" s="1386"/>
      <c r="T312" s="1386"/>
      <c r="U312" s="1386"/>
      <c r="V312" s="1386"/>
      <c r="W312" s="960"/>
      <c r="X312" s="652"/>
      <c r="Y312" s="652"/>
      <c r="Z312" s="652"/>
      <c r="AA312" s="652"/>
      <c r="AB312" s="652"/>
      <c r="AC312" s="652"/>
      <c r="AD312" s="652"/>
    </row>
    <row r="313" spans="1:30" ht="69.95" customHeight="1" x14ac:dyDescent="0.45">
      <c r="A313" s="1426" t="s">
        <v>242</v>
      </c>
      <c r="B313" s="1426"/>
      <c r="C313" s="1426"/>
      <c r="D313" s="1426"/>
      <c r="E313" s="1426"/>
      <c r="F313" s="1426"/>
      <c r="G313" s="1426"/>
      <c r="H313" s="1426"/>
      <c r="I313" s="1426"/>
      <c r="J313" s="1426"/>
      <c r="K313" s="1426"/>
      <c r="L313" s="1426"/>
      <c r="M313" s="68"/>
      <c r="N313" s="1386" t="s">
        <v>242</v>
      </c>
      <c r="O313" s="1386"/>
      <c r="P313" s="1386"/>
      <c r="Q313" s="1386"/>
      <c r="R313" s="1386"/>
      <c r="S313" s="1386"/>
      <c r="T313" s="1386"/>
      <c r="U313" s="1386"/>
      <c r="V313" s="1386"/>
      <c r="W313" s="960"/>
      <c r="X313" s="652"/>
      <c r="Y313" s="652"/>
      <c r="Z313" s="652"/>
      <c r="AA313" s="652"/>
      <c r="AB313" s="652"/>
      <c r="AC313" s="652"/>
      <c r="AD313" s="652"/>
    </row>
    <row r="314" spans="1:30" ht="69.95" customHeight="1" x14ac:dyDescent="0.45">
      <c r="A314" s="1489" t="s">
        <v>220</v>
      </c>
      <c r="B314" s="1489"/>
      <c r="C314" s="1489"/>
      <c r="D314" s="1489"/>
      <c r="E314" s="1489"/>
      <c r="F314" s="1489"/>
      <c r="G314" s="1489"/>
      <c r="H314" s="1489"/>
      <c r="I314" s="1489"/>
      <c r="J314" s="1489"/>
      <c r="K314" s="1489"/>
      <c r="L314" s="1489"/>
      <c r="M314" s="68"/>
      <c r="N314" s="1387" t="s">
        <v>220</v>
      </c>
      <c r="O314" s="1387"/>
      <c r="P314" s="1387"/>
      <c r="Q314" s="1387"/>
      <c r="R314" s="1387"/>
      <c r="S314" s="1387"/>
      <c r="T314" s="1387"/>
      <c r="U314" s="1387"/>
      <c r="V314" s="1387"/>
      <c r="W314" s="961"/>
      <c r="X314" s="653"/>
      <c r="Y314" s="653"/>
      <c r="Z314" s="653"/>
      <c r="AA314" s="653"/>
      <c r="AB314" s="653"/>
      <c r="AC314" s="653"/>
      <c r="AD314" s="653"/>
    </row>
    <row r="315" spans="1:30" ht="60" customHeight="1" x14ac:dyDescent="0.6">
      <c r="A315" s="946" t="s">
        <v>221</v>
      </c>
      <c r="B315" s="1418">
        <f>DATOS!F18</f>
        <v>0</v>
      </c>
      <c r="C315" s="1418"/>
      <c r="D315" s="1418"/>
      <c r="E315" s="1418"/>
      <c r="F315" s="1418"/>
      <c r="G315" s="1418"/>
      <c r="H315" s="947"/>
      <c r="I315" s="799"/>
      <c r="J315" s="800"/>
      <c r="K315" s="800"/>
      <c r="L315" s="948"/>
      <c r="M315" s="949"/>
      <c r="N315" s="904" t="s">
        <v>221</v>
      </c>
      <c r="O315" s="1460">
        <f>DATOS!F18</f>
        <v>0</v>
      </c>
      <c r="P315" s="1460"/>
      <c r="Q315" s="1460"/>
      <c r="R315" s="1460"/>
      <c r="S315" s="1460"/>
      <c r="T315" s="1460"/>
      <c r="U315" s="1460"/>
      <c r="V315" s="923"/>
      <c r="W315" s="36"/>
      <c r="X315" s="36"/>
      <c r="Y315" s="36"/>
      <c r="Z315" s="36"/>
      <c r="AA315" s="36"/>
      <c r="AB315" s="36"/>
      <c r="AC315" s="36"/>
      <c r="AD315" s="36"/>
    </row>
    <row r="316" spans="1:30" ht="60" customHeight="1" x14ac:dyDescent="0.6">
      <c r="A316" s="946" t="s">
        <v>222</v>
      </c>
      <c r="B316" s="1418" t="str">
        <f>DATOS!B20</f>
        <v xml:space="preserve"> TRELLES ORDÓÑEZ CAROL ALEXANDRA</v>
      </c>
      <c r="C316" s="1418"/>
      <c r="D316" s="1418"/>
      <c r="E316" s="1418"/>
      <c r="F316" s="1418"/>
      <c r="G316" s="1418"/>
      <c r="H316" s="947"/>
      <c r="I316" s="799"/>
      <c r="J316" s="950"/>
      <c r="K316" s="950"/>
      <c r="L316" s="951"/>
      <c r="M316" s="949"/>
      <c r="N316" s="904" t="s">
        <v>222</v>
      </c>
      <c r="O316" s="1460" t="str">
        <f>DATOS!B20</f>
        <v xml:space="preserve"> TRELLES ORDÓÑEZ CAROL ALEXANDRA</v>
      </c>
      <c r="P316" s="1460"/>
      <c r="Q316" s="1460"/>
      <c r="R316" s="1460"/>
      <c r="S316" s="1460"/>
      <c r="T316" s="1460"/>
      <c r="U316" s="1460"/>
      <c r="V316" s="923"/>
      <c r="W316" s="37"/>
      <c r="X316" s="37"/>
      <c r="Y316" s="37"/>
      <c r="Z316" s="37"/>
      <c r="AA316" s="37"/>
      <c r="AB316" s="37"/>
      <c r="AC316" s="37"/>
      <c r="AD316" s="37"/>
    </row>
    <row r="317" spans="1:30" ht="60" customHeight="1" x14ac:dyDescent="0.6">
      <c r="A317" s="952" t="s">
        <v>26</v>
      </c>
      <c r="B317" s="1457" t="str">
        <f>DATOS!C14</f>
        <v>SEGUNDO</v>
      </c>
      <c r="C317" s="1457"/>
      <c r="D317" s="1457"/>
      <c r="E317" s="799"/>
      <c r="F317" s="799"/>
      <c r="G317" s="936"/>
      <c r="H317" s="936"/>
      <c r="I317" s="799"/>
      <c r="J317" s="800"/>
      <c r="K317" s="800"/>
      <c r="L317" s="948"/>
      <c r="M317" s="949"/>
      <c r="N317" s="905" t="s">
        <v>26</v>
      </c>
      <c r="O317" s="1458" t="str">
        <f>DATOS!C14</f>
        <v>SEGUNDO</v>
      </c>
      <c r="P317" s="1458"/>
      <c r="Q317" s="1458"/>
      <c r="R317" s="923"/>
      <c r="S317" s="925"/>
      <c r="T317" s="925"/>
      <c r="U317" s="923"/>
      <c r="V317" s="923"/>
      <c r="W317" s="36"/>
      <c r="X317" s="36"/>
      <c r="Y317" s="36"/>
      <c r="Z317" s="36"/>
      <c r="AA317" s="36"/>
      <c r="AB317" s="36"/>
      <c r="AC317" s="36"/>
      <c r="AD317" s="36"/>
    </row>
    <row r="318" spans="1:30" ht="60" customHeight="1" x14ac:dyDescent="0.6">
      <c r="A318" s="946" t="s">
        <v>28</v>
      </c>
      <c r="B318" s="1459" t="str">
        <f>DATOS!C15</f>
        <v>"A"</v>
      </c>
      <c r="C318" s="1459"/>
      <c r="D318" s="1459"/>
      <c r="E318" s="799"/>
      <c r="F318" s="799"/>
      <c r="G318" s="799"/>
      <c r="H318" s="799"/>
      <c r="I318" s="799"/>
      <c r="J318" s="800"/>
      <c r="K318" s="800"/>
      <c r="L318" s="948"/>
      <c r="M318" s="949"/>
      <c r="N318" s="904" t="s">
        <v>28</v>
      </c>
      <c r="O318" s="1460" t="str">
        <f>DATOS!C15</f>
        <v>"A"</v>
      </c>
      <c r="P318" s="1460"/>
      <c r="Q318" s="1460"/>
      <c r="R318" s="923"/>
      <c r="S318" s="923"/>
      <c r="T318" s="923"/>
      <c r="U318" s="923"/>
      <c r="V318" s="923"/>
      <c r="W318" s="36"/>
      <c r="X318" s="36"/>
      <c r="Y318" s="36"/>
      <c r="Z318" s="36"/>
      <c r="AA318" s="36"/>
      <c r="AB318" s="36"/>
      <c r="AC318" s="36"/>
      <c r="AD318" s="36"/>
    </row>
    <row r="319" spans="1:30" ht="60" customHeight="1" x14ac:dyDescent="0.6">
      <c r="A319" s="952" t="s">
        <v>223</v>
      </c>
      <c r="B319" s="1418" t="s">
        <v>290</v>
      </c>
      <c r="C319" s="1418"/>
      <c r="D319" s="1418"/>
      <c r="E319" s="799"/>
      <c r="F319" s="799"/>
      <c r="G319" s="799"/>
      <c r="H319" s="799"/>
      <c r="I319" s="799"/>
      <c r="J319" s="800"/>
      <c r="K319" s="800"/>
      <c r="L319" s="948"/>
      <c r="M319" s="949"/>
      <c r="N319" s="905" t="s">
        <v>223</v>
      </c>
      <c r="O319" s="1460" t="s">
        <v>290</v>
      </c>
      <c r="P319" s="1460"/>
      <c r="Q319" s="1460"/>
      <c r="R319" s="923"/>
      <c r="S319" s="923"/>
      <c r="T319" s="923"/>
      <c r="U319" s="923"/>
      <c r="V319" s="923"/>
      <c r="W319" s="36"/>
      <c r="X319" s="36"/>
      <c r="Y319" s="36"/>
      <c r="Z319" s="36"/>
      <c r="AA319" s="36"/>
      <c r="AB319" s="36"/>
      <c r="AC319" s="36"/>
      <c r="AD319" s="36"/>
    </row>
    <row r="320" spans="1:30" ht="60" customHeight="1" thickBot="1" x14ac:dyDescent="0.65">
      <c r="A320" s="946" t="s">
        <v>160</v>
      </c>
      <c r="B320" s="1439"/>
      <c r="C320" s="1439"/>
      <c r="D320" s="1439"/>
      <c r="E320" s="799"/>
      <c r="F320" s="799"/>
      <c r="G320" s="799"/>
      <c r="H320" s="799"/>
      <c r="I320" s="799"/>
      <c r="J320" s="800"/>
      <c r="K320" s="800"/>
      <c r="L320" s="948"/>
      <c r="M320" s="949"/>
      <c r="N320" s="904" t="s">
        <v>160</v>
      </c>
      <c r="O320" s="1440"/>
      <c r="P320" s="1440"/>
      <c r="Q320" s="1440"/>
      <c r="R320" s="923"/>
      <c r="S320" s="923"/>
      <c r="T320" s="923"/>
      <c r="U320" s="923"/>
      <c r="V320" s="923"/>
      <c r="W320" s="36"/>
      <c r="X320" s="36"/>
      <c r="Y320" s="36"/>
      <c r="Z320" s="36"/>
      <c r="AA320" s="36"/>
      <c r="AB320" s="36"/>
      <c r="AC320" s="36"/>
      <c r="AD320" s="36"/>
    </row>
    <row r="321" spans="1:30" ht="69.95" customHeight="1" thickBot="1" x14ac:dyDescent="0.55000000000000004">
      <c r="A321" s="1441" t="s">
        <v>37</v>
      </c>
      <c r="B321" s="1442"/>
      <c r="C321" s="1442"/>
      <c r="D321" s="1443"/>
      <c r="E321" s="1468" t="s">
        <v>245</v>
      </c>
      <c r="F321" s="1469"/>
      <c r="G321" s="1469"/>
      <c r="H321" s="1469"/>
      <c r="I321" s="1469"/>
      <c r="J321" s="859"/>
      <c r="K321" s="859"/>
      <c r="L321" s="293" t="s">
        <v>248</v>
      </c>
      <c r="M321" s="70"/>
      <c r="N321" s="1474" t="s">
        <v>37</v>
      </c>
      <c r="O321" s="1475"/>
      <c r="P321" s="1475"/>
      <c r="Q321" s="1427" t="s">
        <v>245</v>
      </c>
      <c r="R321" s="1428"/>
      <c r="S321" s="1429"/>
      <c r="T321" s="882"/>
      <c r="U321" s="293" t="s">
        <v>248</v>
      </c>
      <c r="V321" s="1466" t="s">
        <v>247</v>
      </c>
      <c r="W321" s="1403"/>
      <c r="X321" s="654"/>
      <c r="Y321" s="654"/>
      <c r="Z321" s="654"/>
      <c r="AA321" s="654"/>
      <c r="AB321" s="654"/>
      <c r="AC321" s="654"/>
      <c r="AD321" s="654"/>
    </row>
    <row r="322" spans="1:30" ht="69.95" customHeight="1" thickBot="1" x14ac:dyDescent="0.55000000000000004">
      <c r="A322" s="1444"/>
      <c r="B322" s="1445"/>
      <c r="C322" s="1445"/>
      <c r="D322" s="1446"/>
      <c r="E322" s="267" t="s">
        <v>233</v>
      </c>
      <c r="F322" s="844"/>
      <c r="G322" s="268" t="s">
        <v>249</v>
      </c>
      <c r="H322" s="850"/>
      <c r="I322" s="269" t="s">
        <v>250</v>
      </c>
      <c r="J322" s="860"/>
      <c r="K322" s="860"/>
      <c r="L322" s="294" t="s">
        <v>246</v>
      </c>
      <c r="M322" s="70"/>
      <c r="N322" s="1476"/>
      <c r="O322" s="1477"/>
      <c r="P322" s="1477"/>
      <c r="Q322" s="92" t="s">
        <v>233</v>
      </c>
      <c r="R322" s="93" t="s">
        <v>249</v>
      </c>
      <c r="S322" s="94" t="s">
        <v>250</v>
      </c>
      <c r="T322" s="881"/>
      <c r="U322" s="796" t="s">
        <v>246</v>
      </c>
      <c r="V322" s="1488"/>
      <c r="W322" s="1403"/>
      <c r="X322" s="654"/>
      <c r="Y322" s="654"/>
      <c r="Z322" s="654"/>
      <c r="AA322" s="654"/>
      <c r="AB322" s="654"/>
      <c r="AC322" s="654"/>
      <c r="AD322" s="654"/>
    </row>
    <row r="323" spans="1:30" ht="69.95" customHeight="1" x14ac:dyDescent="0.3">
      <c r="A323" s="1404" t="s">
        <v>38</v>
      </c>
      <c r="B323" s="1405"/>
      <c r="C323" s="1405"/>
      <c r="D323" s="1405"/>
      <c r="E323" s="539" t="str">
        <f>( 'ACTA REPORTE 1ER TRI'!$AD$23 )</f>
        <v>D-</v>
      </c>
      <c r="F323" s="835">
        <f>( 'ACTA REPORTE 1ER TRI'!$AE$23 )</f>
        <v>3</v>
      </c>
      <c r="G323" s="539" t="str">
        <f>( 'ACTA REPORTE 2DO TRI'!$AD$23 )</f>
        <v>A-</v>
      </c>
      <c r="H323" s="846">
        <f>( 'ACTA REPORTE 2DO TRI'!$AE$23 )</f>
        <v>9</v>
      </c>
      <c r="I323" s="539" t="str">
        <f>( 'ACTA REPORTE 3ER TRI'!$AD$23 )</f>
        <v>A-</v>
      </c>
      <c r="J323" s="846">
        <f>( 'ACTA REPORTE 3ER TRI'!$AE$23 )</f>
        <v>9</v>
      </c>
      <c r="K323" s="837">
        <f>SUM(F323,H323,J323 ) / 3</f>
        <v>7</v>
      </c>
      <c r="L323" s="675" t="str">
        <f>INDEX($AF$4:$AF$13, MATCH(K323, $AE$4:$AE$13, 1))</f>
        <v>B-</v>
      </c>
      <c r="M323" s="66"/>
      <c r="N323" s="1478" t="s">
        <v>38</v>
      </c>
      <c r="O323" s="1479"/>
      <c r="P323" s="1480"/>
      <c r="Q323" s="884">
        <f>( 'ACTA REPORTE 1ER TRI'!$AE$23 )</f>
        <v>3</v>
      </c>
      <c r="R323" s="539">
        <f>( 'ACTA REPORTE 2DO TRI'!$AE$23 )</f>
        <v>9</v>
      </c>
      <c r="S323" s="539">
        <f>( 'ACTA REPORTE 3ER TRI'!$AE$23 )</f>
        <v>9</v>
      </c>
      <c r="T323" s="875"/>
      <c r="U323" s="930">
        <f>SUM(Q323:S323)/3</f>
        <v>7</v>
      </c>
      <c r="V323" s="809">
        <v>0</v>
      </c>
      <c r="W323" s="113"/>
      <c r="X323" s="113"/>
      <c r="Y323" s="113"/>
      <c r="Z323" s="113"/>
      <c r="AA323" s="113"/>
      <c r="AB323" s="113"/>
      <c r="AC323" s="113"/>
      <c r="AD323" s="113"/>
    </row>
    <row r="324" spans="1:30" ht="69.95" customHeight="1" x14ac:dyDescent="0.3">
      <c r="A324" s="1406" t="s">
        <v>40</v>
      </c>
      <c r="B324" s="1407"/>
      <c r="C324" s="1407"/>
      <c r="D324" s="1407"/>
      <c r="E324" s="540" t="str">
        <f>( 'ACTA REPORTE 1ER TRI'!$AD$80 )</f>
        <v>D-</v>
      </c>
      <c r="F324" s="836">
        <f>( 'ACTA REPORTE 1ER TRI'!$AE$80 )</f>
        <v>3</v>
      </c>
      <c r="G324" s="540" t="str">
        <f>( 'ACTA REPORTE 2DO TRI'!$AD$80 )</f>
        <v>A-</v>
      </c>
      <c r="H324" s="847">
        <f>( 'ACTA REPORTE 2DO TRI'!$AE$80 )</f>
        <v>9</v>
      </c>
      <c r="I324" s="540" t="str">
        <f>( 'ACTA REPORTE 3ER TRI'!$AD$80 )</f>
        <v>A-</v>
      </c>
      <c r="J324" s="847">
        <f>( 'ACTA REPORTE 3ER TRI'!$AE$80 )</f>
        <v>9</v>
      </c>
      <c r="K324" s="837">
        <f>SUM(F324,H324,J324 ) / 3</f>
        <v>7</v>
      </c>
      <c r="L324" s="797" t="str">
        <f t="shared" ref="L324:L327" si="34">INDEX($AF$4:$AF$13, MATCH(K324, $AE$4:$AE$13, 1))</f>
        <v>B-</v>
      </c>
      <c r="M324" s="66"/>
      <c r="N324" s="1454" t="s">
        <v>40</v>
      </c>
      <c r="O324" s="1455"/>
      <c r="P324" s="1456"/>
      <c r="Q324" s="922">
        <f>( 'ACTA REPORTE 1ER TRI'!$AE$80 )</f>
        <v>3</v>
      </c>
      <c r="R324" s="540">
        <f>( 'ACTA REPORTE 2DO TRI'!$AE$80 )</f>
        <v>9</v>
      </c>
      <c r="S324" s="540">
        <f>( 'ACTA REPORTE 3ER TRI'!$AE$80 )</f>
        <v>9</v>
      </c>
      <c r="T324" s="876"/>
      <c r="U324" s="931">
        <f t="shared" ref="U324:U329" si="35">SUM(Q324:S324)/3</f>
        <v>7</v>
      </c>
      <c r="V324" s="811">
        <v>0</v>
      </c>
      <c r="W324" s="113"/>
      <c r="X324" s="113"/>
      <c r="Y324" s="113"/>
      <c r="Z324" s="113"/>
      <c r="AA324" s="113"/>
      <c r="AB324" s="113"/>
      <c r="AC324" s="113"/>
      <c r="AD324" s="113"/>
    </row>
    <row r="325" spans="1:30" ht="69.95" customHeight="1" x14ac:dyDescent="0.3">
      <c r="A325" s="1406" t="s">
        <v>42</v>
      </c>
      <c r="B325" s="1407"/>
      <c r="C325" s="1407"/>
      <c r="D325" s="1407"/>
      <c r="E325" s="540" t="str">
        <f>( 'ACTA REPORTE 1ER TRI'!$AD$137 )</f>
        <v>A-</v>
      </c>
      <c r="F325" s="836">
        <f>( 'ACTA REPORTE 1ER TRI'!$AE$137 )</f>
        <v>9</v>
      </c>
      <c r="G325" s="540" t="str">
        <f>( 'ACTA REPORTE 2DO TRI'!$AD$137 )</f>
        <v>A-</v>
      </c>
      <c r="H325" s="847">
        <f>( 'ACTA REPORTE 2DO TRI'!$AE$137 )</f>
        <v>9</v>
      </c>
      <c r="I325" s="540" t="str">
        <f>( 'ACTA REPORTE 3ER TRI'!$AD$137 )</f>
        <v>A-</v>
      </c>
      <c r="J325" s="847">
        <f>( 'ACTA REPORTE 3ER TRI'!$AE$137 )</f>
        <v>9</v>
      </c>
      <c r="K325" s="837">
        <f t="shared" ref="K325:K327" si="36">SUM(F325,H325,J325 ) / 3</f>
        <v>9</v>
      </c>
      <c r="L325" s="797" t="str">
        <f t="shared" si="34"/>
        <v>A-</v>
      </c>
      <c r="M325" s="66"/>
      <c r="N325" s="1454" t="s">
        <v>42</v>
      </c>
      <c r="O325" s="1455"/>
      <c r="P325" s="1456"/>
      <c r="Q325" s="922">
        <f>( 'ACTA REPORTE 1ER TRI'!$AE$137 )</f>
        <v>9</v>
      </c>
      <c r="R325" s="540">
        <f>( 'ACTA REPORTE 2DO TRI'!$AE$137 )</f>
        <v>9</v>
      </c>
      <c r="S325" s="540">
        <f>( 'ACTA REPORTE 3ER TRI'!$AE$137 )</f>
        <v>9</v>
      </c>
      <c r="T325" s="876"/>
      <c r="U325" s="931">
        <f t="shared" si="35"/>
        <v>9</v>
      </c>
      <c r="V325" s="811">
        <v>0</v>
      </c>
      <c r="W325" s="113"/>
      <c r="X325" s="113"/>
      <c r="Y325" s="113"/>
      <c r="Z325" s="113"/>
      <c r="AA325" s="113"/>
      <c r="AB325" s="113"/>
      <c r="AC325" s="113"/>
      <c r="AD325" s="113"/>
    </row>
    <row r="326" spans="1:30" ht="69.95" customHeight="1" x14ac:dyDescent="0.3">
      <c r="A326" s="1406" t="s">
        <v>44</v>
      </c>
      <c r="B326" s="1407"/>
      <c r="C326" s="1407"/>
      <c r="D326" s="1407"/>
      <c r="E326" s="540" t="str">
        <f>( 'ACTA REPORTE 1ER TRI'!$AD$194 )</f>
        <v>A-</v>
      </c>
      <c r="F326" s="836">
        <f>( 'ACTA REPORTE 1ER TRI'!$AE$194 )</f>
        <v>9</v>
      </c>
      <c r="G326" s="540" t="str">
        <f>( 'ACTA REPORTE 2DO TRI'!$AD$194 )</f>
        <v>A-</v>
      </c>
      <c r="H326" s="847">
        <f>( 'ACTA REPORTE 2DO TRI'!$AE$194 )</f>
        <v>9</v>
      </c>
      <c r="I326" s="540" t="str">
        <f>( 'ACTA REPORTE 3ER TRI'!$AD$194 )</f>
        <v>A-</v>
      </c>
      <c r="J326" s="847">
        <f>( 'ACTA REPORTE 3ER TRI'!$AE$194 )</f>
        <v>9</v>
      </c>
      <c r="K326" s="837">
        <f t="shared" si="36"/>
        <v>9</v>
      </c>
      <c r="L326" s="797" t="str">
        <f t="shared" si="34"/>
        <v>A-</v>
      </c>
      <c r="M326" s="66"/>
      <c r="N326" s="1454" t="s">
        <v>44</v>
      </c>
      <c r="O326" s="1455"/>
      <c r="P326" s="1456"/>
      <c r="Q326" s="922">
        <f>( 'ACTA REPORTE 1ER TRI'!$AE$194 )</f>
        <v>9</v>
      </c>
      <c r="R326" s="540">
        <f>( 'ACTA REPORTE 2DO TRI'!$AE$194 )</f>
        <v>9</v>
      </c>
      <c r="S326" s="540">
        <f>( 'ACTA REPORTE 3ER TRI'!$AE$194 )</f>
        <v>9</v>
      </c>
      <c r="T326" s="876"/>
      <c r="U326" s="931">
        <f t="shared" si="35"/>
        <v>9</v>
      </c>
      <c r="V326" s="811">
        <v>0</v>
      </c>
      <c r="W326" s="113"/>
      <c r="X326" s="113"/>
      <c r="Y326" s="113"/>
      <c r="Z326" s="113"/>
      <c r="AA326" s="113"/>
      <c r="AB326" s="113"/>
      <c r="AC326" s="113"/>
      <c r="AD326" s="113"/>
    </row>
    <row r="327" spans="1:30" ht="69.95" customHeight="1" x14ac:dyDescent="0.3">
      <c r="A327" s="1433" t="s">
        <v>47</v>
      </c>
      <c r="B327" s="1434"/>
      <c r="C327" s="1434"/>
      <c r="D327" s="1434"/>
      <c r="E327" s="540" t="str">
        <f>( 'ACTA REPORTE 1ER TRI'!$AD$308 )</f>
        <v>A-</v>
      </c>
      <c r="F327" s="836">
        <f>( 'ACTA REPORTE 1ER TRI'!$AE$308 )</f>
        <v>9</v>
      </c>
      <c r="G327" s="540" t="str">
        <f>( 'ACTA REPORTE 2DO TRI'!$AD$308 )</f>
        <v>A-</v>
      </c>
      <c r="H327" s="847">
        <f>( 'ACTA REPORTE 2DO TRI'!$AE$308 )</f>
        <v>9</v>
      </c>
      <c r="I327" s="540" t="str">
        <f>( 'ACTA REPORTE 3ER TRI'!$AD$308 )</f>
        <v>A-</v>
      </c>
      <c r="J327" s="847">
        <f>( 'ACTA REPORTE 3ER TRI'!$AE$308 )</f>
        <v>9</v>
      </c>
      <c r="K327" s="837">
        <f t="shared" si="36"/>
        <v>9</v>
      </c>
      <c r="L327" s="797" t="str">
        <f t="shared" si="34"/>
        <v>A-</v>
      </c>
      <c r="M327" s="66"/>
      <c r="N327" s="1482" t="s">
        <v>47</v>
      </c>
      <c r="O327" s="1483"/>
      <c r="P327" s="1484"/>
      <c r="Q327" s="922">
        <f>( 'ACTA REPORTE 1ER TRI'!$AE$308 )</f>
        <v>9</v>
      </c>
      <c r="R327" s="540">
        <f>( 'ACTA REPORTE 2DO TRI'!$AE$308 )</f>
        <v>9</v>
      </c>
      <c r="S327" s="540">
        <f>( 'ACTA REPORTE 3ER TRI'!$AE$308 )</f>
        <v>9</v>
      </c>
      <c r="T327" s="876"/>
      <c r="U327" s="931">
        <f t="shared" si="35"/>
        <v>9</v>
      </c>
      <c r="V327" s="811">
        <v>0</v>
      </c>
      <c r="W327" s="113"/>
      <c r="X327" s="113"/>
      <c r="Y327" s="113"/>
      <c r="Z327" s="113"/>
      <c r="AA327" s="113"/>
      <c r="AB327" s="113"/>
      <c r="AC327" s="113"/>
      <c r="AD327" s="113"/>
    </row>
    <row r="328" spans="1:30" ht="69.95" customHeight="1" x14ac:dyDescent="0.3">
      <c r="A328" s="1433" t="s">
        <v>50</v>
      </c>
      <c r="B328" s="1434"/>
      <c r="C328" s="1434"/>
      <c r="D328" s="1434"/>
      <c r="E328" s="540" t="str">
        <f>( 'ACTA REPORTE 1ER TRI'!$AD$365 )</f>
        <v>A-</v>
      </c>
      <c r="F328" s="836">
        <f>( 'ACTA REPORTE 1ER TRI'!$AE$365 )</f>
        <v>9</v>
      </c>
      <c r="G328" s="540" t="str">
        <f>( 'ACTA REPORTE 2DO TRI'!$AD$365 )</f>
        <v>A-</v>
      </c>
      <c r="H328" s="847">
        <f>( 'ACTA REPORTE 2DO TRI'!$AE$365 )</f>
        <v>9</v>
      </c>
      <c r="I328" s="540" t="str">
        <f>( 'ACTA REPORTE 3ER TRI'!$AD$365 )</f>
        <v>A-</v>
      </c>
      <c r="J328" s="847">
        <f>( 'ACTA REPORTE 3ER TRI'!$AE$365 )</f>
        <v>9</v>
      </c>
      <c r="K328" s="837">
        <f>SUM(F328,H328,J328 ) / 3</f>
        <v>9</v>
      </c>
      <c r="L328" s="797" t="str">
        <f>INDEX($AF$4:$AF$13, MATCH(K328, $AE$4:$AE$13, 1))</f>
        <v>A-</v>
      </c>
      <c r="M328" s="66"/>
      <c r="N328" s="1482" t="s">
        <v>50</v>
      </c>
      <c r="O328" s="1483"/>
      <c r="P328" s="1484"/>
      <c r="Q328" s="922">
        <f>( 'ACTA REPORTE 1ER TRI'!$AE$365 )</f>
        <v>9</v>
      </c>
      <c r="R328" s="540">
        <f>( 'ACTA REPORTE 2DO TRI'!$AE$365 )</f>
        <v>9</v>
      </c>
      <c r="S328" s="540">
        <f>( 'ACTA REPORTE 3ER TRI'!$AE$365 )</f>
        <v>9</v>
      </c>
      <c r="T328" s="876"/>
      <c r="U328" s="931">
        <f t="shared" si="35"/>
        <v>9</v>
      </c>
      <c r="V328" s="811">
        <v>0</v>
      </c>
      <c r="W328" s="113"/>
      <c r="X328" s="113"/>
      <c r="Y328" s="113"/>
      <c r="Z328" s="113"/>
      <c r="AA328" s="113"/>
      <c r="AB328" s="113"/>
      <c r="AC328" s="113"/>
      <c r="AD328" s="113"/>
    </row>
    <row r="329" spans="1:30" ht="69.95" customHeight="1" thickBot="1" x14ac:dyDescent="0.35">
      <c r="A329" s="1410" t="s">
        <v>52</v>
      </c>
      <c r="B329" s="1411"/>
      <c r="C329" s="1411"/>
      <c r="D329" s="1411"/>
      <c r="E329" s="610" t="str">
        <f>( 'ACTA REPORTE 1ER TRI'!$AD$423 )</f>
        <v>B+</v>
      </c>
      <c r="F329" s="836">
        <f>( 'ACTA REPORTE 1ER TRI'!$AE$423 )</f>
        <v>8</v>
      </c>
      <c r="G329" s="610" t="str">
        <f>( 'ACTA REPORTE 2DO TRI'!$AD$423 )</f>
        <v>B+</v>
      </c>
      <c r="H329" s="848">
        <f>( 'ACTA REPORTE 2DO TRI'!$AE$423 )</f>
        <v>8</v>
      </c>
      <c r="I329" s="610" t="str">
        <f>( 'ACTA REPORTE 3ER TRI'!$AD$423 )</f>
        <v>B+</v>
      </c>
      <c r="J329" s="847">
        <f>( 'ACTA REPORTE 3ER TRI'!$AE$423 )</f>
        <v>8</v>
      </c>
      <c r="K329" s="837">
        <f t="shared" ref="K329" si="37">SUM(F329,H329,J329 ) / 3</f>
        <v>8</v>
      </c>
      <c r="L329" s="798" t="str">
        <f>INDEX($AF$4:$AF$13, MATCH(F330, $AE$4:$AE$13, 1))</f>
        <v>B-</v>
      </c>
      <c r="M329" s="66"/>
      <c r="N329" s="1390" t="s">
        <v>52</v>
      </c>
      <c r="O329" s="1391"/>
      <c r="P329" s="1485"/>
      <c r="Q329" s="922">
        <f>( 'ACTA REPORTE 1ER TRI'!$AE$423 )</f>
        <v>8</v>
      </c>
      <c r="R329" s="610">
        <f>( 'ACTA REPORTE 2DO TRI'!$AE$423 )</f>
        <v>8</v>
      </c>
      <c r="S329" s="540">
        <f>( 'ACTA REPORTE 3ER TRI'!$AE$423 )</f>
        <v>8</v>
      </c>
      <c r="T329" s="877"/>
      <c r="U329" s="932">
        <f t="shared" si="35"/>
        <v>8</v>
      </c>
      <c r="V329" s="812">
        <v>0</v>
      </c>
      <c r="W329" s="113"/>
      <c r="X329" s="113"/>
      <c r="Y329" s="113"/>
      <c r="Z329" s="113"/>
      <c r="AA329" s="113"/>
      <c r="AB329" s="113"/>
      <c r="AC329" s="113"/>
      <c r="AD329" s="113"/>
    </row>
    <row r="330" spans="1:30" ht="69.95" customHeight="1" thickBot="1" x14ac:dyDescent="0.75">
      <c r="A330" s="1461" t="s">
        <v>237</v>
      </c>
      <c r="B330" s="1462"/>
      <c r="C330" s="1462"/>
      <c r="D330" s="1462"/>
      <c r="E330" s="805" t="str">
        <f>INDEX($AF$4:$AF$13, MATCH(F330, $AE$4:$AE$13, 1))</f>
        <v>B-</v>
      </c>
      <c r="F330" s="837">
        <f>SUM(F323:F329 ) / 7</f>
        <v>7.1428571428571432</v>
      </c>
      <c r="G330" s="805" t="str">
        <f>INDEX($AF$4:$AF$13, MATCH(H330, $AE$4:$AE$13, 1))</f>
        <v>B+</v>
      </c>
      <c r="H330" s="837">
        <f>SUM(H323:H329 ) / 7</f>
        <v>8.8571428571428577</v>
      </c>
      <c r="I330" s="819" t="str">
        <f>INDEX($AF$4:$AF$13, MATCH(J330, $AE$4:$AE$13, 1))</f>
        <v>B+</v>
      </c>
      <c r="J330" s="862">
        <f>SUM(J323:J329 ) / 7</f>
        <v>8.8571428571428577</v>
      </c>
      <c r="K330" s="862">
        <f>SUM(F330,H330,J330 ) / 3</f>
        <v>8.2857142857142865</v>
      </c>
      <c r="L330" s="1481" t="str">
        <f>INDEX($AF$4:$AF$13, MATCH(K330, $AE$4:$AE$13, 1))</f>
        <v>B+</v>
      </c>
      <c r="M330" s="66"/>
      <c r="N330" s="1437" t="s">
        <v>237</v>
      </c>
      <c r="O330" s="1438"/>
      <c r="P330" s="1438"/>
      <c r="Q330" s="813">
        <f>SUM(Q323:Q329 ) / 7</f>
        <v>7.1428571428571432</v>
      </c>
      <c r="R330" s="813">
        <f>SUM(R323:R329 ) / 7</f>
        <v>8.8571428571428577</v>
      </c>
      <c r="S330" s="813">
        <f>SUM(S323:S329 ) / 7</f>
        <v>8.8571428571428577</v>
      </c>
      <c r="T330" s="873"/>
      <c r="U330" s="1601">
        <f>SUM(Q330,R330,S330)/3</f>
        <v>8.2857142857142865</v>
      </c>
      <c r="W330" s="36"/>
      <c r="X330" s="36"/>
      <c r="Y330" s="36"/>
      <c r="Z330" s="36"/>
      <c r="AA330" s="36"/>
      <c r="AB330" s="36"/>
      <c r="AC330" s="36"/>
      <c r="AD330" s="36"/>
    </row>
    <row r="331" spans="1:30" ht="69.95" customHeight="1" thickBot="1" x14ac:dyDescent="0.75">
      <c r="A331" s="1421" t="s">
        <v>251</v>
      </c>
      <c r="B331" s="1422"/>
      <c r="C331" s="1422"/>
      <c r="D331" s="1422"/>
      <c r="E331" s="1463"/>
      <c r="F331" s="1463"/>
      <c r="G331" s="1464"/>
      <c r="H331" s="1464"/>
      <c r="I331" s="1465"/>
      <c r="J331" s="856"/>
      <c r="K331" s="865"/>
      <c r="L331" s="1436"/>
      <c r="M331" s="66"/>
      <c r="N331" s="1398" t="s">
        <v>251</v>
      </c>
      <c r="O331" s="1399"/>
      <c r="P331" s="1399"/>
      <c r="Q331" s="1399"/>
      <c r="R331" s="1399"/>
      <c r="S331" s="1399"/>
      <c r="T331" s="1600"/>
      <c r="U331" s="1602"/>
      <c r="W331" s="36"/>
      <c r="X331" s="36"/>
      <c r="Y331" s="36"/>
      <c r="Z331" s="36"/>
      <c r="AA331" s="36"/>
      <c r="AB331" s="36"/>
      <c r="AC331" s="36"/>
      <c r="AD331" s="36"/>
    </row>
    <row r="332" spans="1:30" ht="69.95" customHeight="1" thickBot="1" x14ac:dyDescent="0.65">
      <c r="A332" s="1408" t="s">
        <v>39</v>
      </c>
      <c r="B332" s="1409"/>
      <c r="C332" s="1409"/>
      <c r="D332" s="1409"/>
      <c r="E332" s="539" t="str">
        <f>( 'ACTA REPORTE 1ER TRI'!$AD$251 )</f>
        <v>A-</v>
      </c>
      <c r="F332" s="836">
        <f>( 'ACTA REPORTE 1ER TRI'!$AE$251 )</f>
        <v>9</v>
      </c>
      <c r="G332" s="539" t="str">
        <f>( 'ACTA REPORTE 2DO TRI'!$AD$251 )</f>
        <v>A-</v>
      </c>
      <c r="H332" s="848">
        <f>( 'ACTA REPORTE 2DO TRI'!$AE$251 )</f>
        <v>9</v>
      </c>
      <c r="I332" s="611" t="str">
        <f>( 'ACTA REPORTE 3ER TRI'!$AD$251)</f>
        <v>A-</v>
      </c>
      <c r="J332" s="847">
        <f>( 'ACTA REPORTE 3ER TRI'!$AE$251 )</f>
        <v>9</v>
      </c>
      <c r="K332" s="866">
        <f>SUM(F332,H332,J332 ) / 3</f>
        <v>9</v>
      </c>
      <c r="L332" s="675" t="str">
        <f>INDEX($AF$4:$AF$13, MATCH(K332, $AE$4:$AE$13, 1))</f>
        <v>A-</v>
      </c>
      <c r="M332" s="66"/>
      <c r="N332" s="1388" t="s">
        <v>39</v>
      </c>
      <c r="O332" s="1389"/>
      <c r="P332" s="96"/>
      <c r="Q332" s="539" t="str">
        <f>( 'ACTA REPORTE 1ER TRI'!$AD$251 )</f>
        <v>A-</v>
      </c>
      <c r="R332" s="539" t="str">
        <f>( 'ACTA REPORTE 2DO TRI'!$AD$251 )</f>
        <v>A-</v>
      </c>
      <c r="S332" s="539" t="str">
        <f>( 'ACTA REPORTE 3ER TRI'!$AD$251)</f>
        <v>A-</v>
      </c>
      <c r="T332" s="893">
        <f>SUM(F332,H332,J332 ) / 3</f>
        <v>9</v>
      </c>
      <c r="U332" s="675" t="str">
        <f>INDEX($AF$4:$AF$13, MATCH(T332, $AE$4:$AE$13, 1))</f>
        <v>A-</v>
      </c>
      <c r="V332" s="923"/>
      <c r="W332" s="36"/>
      <c r="X332" s="36"/>
      <c r="Y332" s="36"/>
      <c r="Z332" s="36"/>
      <c r="AA332" s="36"/>
      <c r="AB332" s="36"/>
      <c r="AC332" s="36"/>
      <c r="AD332" s="36"/>
    </row>
    <row r="333" spans="1:30" ht="69.95" customHeight="1" thickBot="1" x14ac:dyDescent="0.65">
      <c r="A333" s="1410" t="s">
        <v>55</v>
      </c>
      <c r="B333" s="1411"/>
      <c r="C333" s="1411"/>
      <c r="D333" s="1411"/>
      <c r="E333" s="539" t="str">
        <f>( 'ACTA REPORTE 1ER TRI'!$AD$479 )</f>
        <v>A-</v>
      </c>
      <c r="F333" s="836">
        <f>( 'ACTA REPORTE 1ER TRI'!$AE$479 )</f>
        <v>9</v>
      </c>
      <c r="G333" s="539" t="str">
        <f>( 'ACTA REPORTE 2DO TRI'!$AD$479 )</f>
        <v>A-</v>
      </c>
      <c r="H333" s="848">
        <f>( 'ACTA REPORTE 2DO TRI'!$AE$479 )</f>
        <v>9</v>
      </c>
      <c r="I333" s="541" t="str">
        <f>( 'ACTA REPORTE 3ER TRI'!$AD$479 )</f>
        <v>A-</v>
      </c>
      <c r="J333" s="847">
        <f>( 'ACTA REPORTE 3ER TRI'!$AE$479 )</f>
        <v>9</v>
      </c>
      <c r="K333" s="866">
        <f>SUM(F333,H333,J333 ) / 3</f>
        <v>9</v>
      </c>
      <c r="L333" s="798" t="str">
        <f>INDEX($AF$4:$AF$13, MATCH(K333, $AE$4:$AE$13, 1))</f>
        <v>A-</v>
      </c>
      <c r="M333" s="66"/>
      <c r="N333" s="1390" t="s">
        <v>55</v>
      </c>
      <c r="O333" s="1391"/>
      <c r="P333" s="657"/>
      <c r="Q333" s="541" t="str">
        <f>( 'ACTA REPORTE 1ER TRI'!$AD$479 )</f>
        <v>A-</v>
      </c>
      <c r="R333" s="541" t="str">
        <f>( 'ACTA REPORTE 2DO TRI'!$AD$479 )</f>
        <v>A-</v>
      </c>
      <c r="S333" s="541" t="str">
        <f>( 'ACTA REPORTE 3ER TRI'!$AD$479 )</f>
        <v>A-</v>
      </c>
      <c r="T333" s="893">
        <f>SUM(F333,H333,J333 ) / 3</f>
        <v>9</v>
      </c>
      <c r="U333" s="798" t="str">
        <f>INDEX($AF$4:$AF$13, MATCH(T333, $AE$4:$AE$13, 1))</f>
        <v>A-</v>
      </c>
      <c r="V333" s="923"/>
      <c r="W333" s="36"/>
      <c r="X333" s="36"/>
      <c r="Y333" s="36"/>
      <c r="Z333" s="36"/>
      <c r="AA333" s="36"/>
      <c r="AB333" s="36"/>
      <c r="AC333" s="36"/>
      <c r="AD333" s="36"/>
    </row>
    <row r="334" spans="1:30" ht="69.95" customHeight="1" thickBot="1" x14ac:dyDescent="0.65">
      <c r="M334" s="66"/>
      <c r="N334" s="907"/>
      <c r="O334" s="36"/>
      <c r="P334" s="36"/>
      <c r="Q334" s="923"/>
      <c r="R334" s="923"/>
      <c r="S334" s="923"/>
      <c r="T334" s="874"/>
      <c r="U334" s="923"/>
      <c r="V334" s="923"/>
      <c r="W334" s="36"/>
      <c r="X334" s="36"/>
      <c r="Y334" s="36"/>
      <c r="Z334" s="36"/>
      <c r="AA334" s="36"/>
      <c r="AB334" s="36"/>
      <c r="AC334" s="36"/>
      <c r="AD334" s="36"/>
    </row>
    <row r="335" spans="1:30" ht="99.75" customHeight="1" thickBot="1" x14ac:dyDescent="0.4">
      <c r="A335" s="271"/>
      <c r="B335" s="915" t="s">
        <v>292</v>
      </c>
      <c r="C335" s="272"/>
      <c r="D335" s="1412" t="s">
        <v>287</v>
      </c>
      <c r="E335" s="914" t="s">
        <v>252</v>
      </c>
      <c r="F335" s="839"/>
      <c r="G335" s="915" t="s">
        <v>253</v>
      </c>
      <c r="H335" s="849"/>
      <c r="I335" s="916" t="s">
        <v>254</v>
      </c>
      <c r="M335" s="66"/>
      <c r="N335" s="908"/>
      <c r="O335" s="917" t="s">
        <v>291</v>
      </c>
      <c r="P335" s="39"/>
      <c r="Q335" s="1392" t="s">
        <v>287</v>
      </c>
      <c r="R335" s="1393"/>
      <c r="S335" s="955" t="s">
        <v>252</v>
      </c>
      <c r="T335" s="878"/>
      <c r="U335" s="956" t="s">
        <v>253</v>
      </c>
      <c r="V335" s="957" t="s">
        <v>254</v>
      </c>
      <c r="X335" s="673"/>
      <c r="Y335" s="673"/>
      <c r="Z335" s="673"/>
      <c r="AA335" s="673"/>
      <c r="AB335" s="673"/>
      <c r="AC335" s="673"/>
      <c r="AD335" s="673"/>
    </row>
    <row r="336" spans="1:30" ht="69.95" customHeight="1" thickBot="1" x14ac:dyDescent="0.4">
      <c r="A336" s="273" t="s">
        <v>226</v>
      </c>
      <c r="B336" s="814">
        <f>( 'ACTA REPORTE 3ER TRI'!$AP$23 )</f>
        <v>0</v>
      </c>
      <c r="C336" s="274"/>
      <c r="D336" s="1413"/>
      <c r="E336" s="814" t="str">
        <f>( 'ACTA REPORTE 1ER TRI'!$AI$23 )</f>
        <v>N</v>
      </c>
      <c r="F336" s="840"/>
      <c r="G336" s="814" t="str">
        <f>( 'ACTA REPORTE 2DO TRI'!$AI$23 )</f>
        <v>N</v>
      </c>
      <c r="H336" s="840"/>
      <c r="I336" s="814" t="str">
        <f>( 'ACTA REPORTE 3ER TRI'!$AI$23 )</f>
        <v>N</v>
      </c>
      <c r="M336" s="66"/>
      <c r="N336" s="901" t="s">
        <v>226</v>
      </c>
      <c r="O336" s="814">
        <f>( 'ACTA REPORTE 3ER TRI'!$AP$23 )</f>
        <v>0</v>
      </c>
      <c r="P336" s="38"/>
      <c r="Q336" s="1394"/>
      <c r="R336" s="1395"/>
      <c r="S336" s="814" t="str">
        <f>( 'ACTA REPORTE 1ER TRI'!$AI$23 )</f>
        <v>N</v>
      </c>
      <c r="T336" s="879"/>
      <c r="U336" s="814" t="str">
        <f>( 'ACTA REPORTE 2DO TRI'!$AI$23 )</f>
        <v>N</v>
      </c>
      <c r="V336" s="814" t="str">
        <f>( 'ACTA REPORTE 3ER TRI'!$AI$23 )</f>
        <v>N</v>
      </c>
      <c r="X336" s="671"/>
      <c r="Y336" s="671"/>
      <c r="Z336" s="671"/>
      <c r="AA336" s="671"/>
      <c r="AB336" s="671"/>
      <c r="AC336" s="671"/>
      <c r="AD336" s="671"/>
    </row>
    <row r="337" spans="1:30" ht="69.95" customHeight="1" x14ac:dyDescent="0.35">
      <c r="A337" s="275" t="s">
        <v>227</v>
      </c>
      <c r="B337" s="610">
        <f>( 'ACTA REPORTE 3ER TRI'!$AQ$23 )</f>
        <v>0</v>
      </c>
      <c r="C337" s="274"/>
      <c r="D337" s="1413"/>
      <c r="E337" s="1415" t="str">
        <f>INDEX(AG$1:AG$3, MATCH(E336, AF$1:AF$3, 1))</f>
        <v>DEMUESTRA HABILIDADES PARA LLEGAR A ACUERDOS Y ASUMIR  COMPROMISOS.</v>
      </c>
      <c r="F337" s="939"/>
      <c r="G337" s="1415" t="str">
        <f>INDEX(AG$1:AG$3, MATCH(G336, AF$1:AF$3, 1))</f>
        <v>DEMUESTRA HABILIDADES PARA LLEGAR A ACUERDOS Y ASUMIR  COMPROMISOS.</v>
      </c>
      <c r="H337" s="939"/>
      <c r="I337" s="1415" t="str">
        <f>INDEX(AG$1:AG$3, MATCH(I336, AF$1:AF$3, 1))</f>
        <v>DEMUESTRA HABILIDADES PARA LLEGAR A ACUERDOS Y ASUMIR  COMPROMISOS.</v>
      </c>
      <c r="M337" s="66"/>
      <c r="N337" s="902" t="s">
        <v>227</v>
      </c>
      <c r="O337" s="610">
        <f>( 'ACTA REPORTE 3ER TRI'!$AQ$23 )</f>
        <v>0</v>
      </c>
      <c r="P337" s="38"/>
      <c r="Q337" s="1394"/>
      <c r="R337" s="1395"/>
      <c r="S337" s="1400" t="str">
        <f>INDEX(AG$1:AG$3, MATCH(S336, AF$1:AF$3, 1))</f>
        <v>DEMUESTRA HABILIDADES PARA LLEGAR A ACUERDOS Y ASUMIR  COMPROMISOS.</v>
      </c>
      <c r="T337" s="944"/>
      <c r="U337" s="1400" t="str">
        <f>INDEX(AG$1:AG$3, MATCH(U336, AF$1:AF$3, 1))</f>
        <v>DEMUESTRA HABILIDADES PARA LLEGAR A ACUERDOS Y ASUMIR  COMPROMISOS.</v>
      </c>
      <c r="V337" s="1400" t="str">
        <f>INDEX(AG$1:AG$3, MATCH(V336, AF$1:AF$3, 1))</f>
        <v>DEMUESTRA HABILIDADES PARA LLEGAR A ACUERDOS Y ASUMIR  COMPROMISOS.</v>
      </c>
      <c r="X337" s="672"/>
      <c r="Y337" s="672"/>
      <c r="Z337" s="672"/>
      <c r="AA337" s="672"/>
      <c r="AB337" s="672"/>
      <c r="AC337" s="672"/>
      <c r="AD337" s="672"/>
    </row>
    <row r="338" spans="1:30" ht="69.95" customHeight="1" x14ac:dyDescent="0.35">
      <c r="A338" s="275" t="s">
        <v>229</v>
      </c>
      <c r="B338" s="610">
        <f>( 'ACTA REPORTE 3ER TRI'!$AR$23 )</f>
        <v>0</v>
      </c>
      <c r="C338" s="274"/>
      <c r="D338" s="1413"/>
      <c r="E338" s="1416"/>
      <c r="F338" s="940"/>
      <c r="G338" s="1416"/>
      <c r="H338" s="940"/>
      <c r="I338" s="1416"/>
      <c r="M338" s="66"/>
      <c r="N338" s="902" t="s">
        <v>229</v>
      </c>
      <c r="O338" s="610">
        <f>( 'ACTA REPORTE 3ER TRI'!$AR$23 )</f>
        <v>0</v>
      </c>
      <c r="P338" s="38"/>
      <c r="Q338" s="1394"/>
      <c r="R338" s="1395"/>
      <c r="S338" s="1401"/>
      <c r="T338" s="944"/>
      <c r="U338" s="1401"/>
      <c r="V338" s="1401"/>
      <c r="X338" s="672"/>
      <c r="Y338" s="672"/>
      <c r="Z338" s="672"/>
      <c r="AA338" s="672"/>
      <c r="AB338" s="672"/>
      <c r="AC338" s="672"/>
      <c r="AD338" s="672"/>
    </row>
    <row r="339" spans="1:30" ht="69.95" customHeight="1" thickBot="1" x14ac:dyDescent="0.4">
      <c r="A339" s="276" t="s">
        <v>232</v>
      </c>
      <c r="B339" s="541">
        <f>( 'ACTA REPORTE 3ER TRI'!$AS$23 )</f>
        <v>67</v>
      </c>
      <c r="C339" s="274"/>
      <c r="D339" s="1414"/>
      <c r="E339" s="1417"/>
      <c r="F339" s="941"/>
      <c r="G339" s="1417"/>
      <c r="H339" s="941"/>
      <c r="I339" s="1417"/>
      <c r="M339" s="66"/>
      <c r="N339" s="903" t="s">
        <v>232</v>
      </c>
      <c r="O339" s="541">
        <f>( 'ACTA REPORTE 3ER TRI'!$AS$23 )</f>
        <v>67</v>
      </c>
      <c r="P339" s="38"/>
      <c r="Q339" s="1396"/>
      <c r="R339" s="1397"/>
      <c r="S339" s="1402"/>
      <c r="T339" s="945"/>
      <c r="U339" s="1402"/>
      <c r="V339" s="1402"/>
      <c r="X339" s="672"/>
      <c r="Y339" s="672"/>
      <c r="Z339" s="672"/>
      <c r="AA339" s="672"/>
      <c r="AB339" s="672"/>
      <c r="AC339" s="672"/>
      <c r="AD339" s="672"/>
    </row>
    <row r="340" spans="1:30" ht="200.1" customHeight="1" x14ac:dyDescent="0.6">
      <c r="M340" s="66"/>
      <c r="N340" s="907"/>
      <c r="O340" s="36"/>
      <c r="P340" s="36"/>
      <c r="Q340" s="923"/>
      <c r="R340" s="923"/>
      <c r="S340" s="923"/>
      <c r="T340" s="874"/>
      <c r="U340" s="923"/>
      <c r="V340" s="923"/>
      <c r="W340" s="36"/>
      <c r="X340" s="36"/>
      <c r="Y340" s="36"/>
      <c r="Z340" s="36"/>
      <c r="AA340" s="36"/>
      <c r="AB340" s="36"/>
      <c r="AC340" s="36"/>
      <c r="AD340" s="36"/>
    </row>
    <row r="341" spans="1:30" ht="69.95" customHeight="1" x14ac:dyDescent="0.7">
      <c r="B341" s="1424" t="s">
        <v>235</v>
      </c>
      <c r="C341" s="1424"/>
      <c r="D341" s="1424"/>
      <c r="G341" s="1424" t="s">
        <v>255</v>
      </c>
      <c r="H341" s="1424"/>
      <c r="I341" s="1424"/>
      <c r="J341" s="861"/>
      <c r="K341" s="861"/>
      <c r="L341" s="296"/>
      <c r="M341" s="66"/>
      <c r="O341" s="1425" t="s">
        <v>235</v>
      </c>
      <c r="P341" s="1425"/>
      <c r="Q341" s="1425"/>
      <c r="S341" s="1425" t="s">
        <v>255</v>
      </c>
      <c r="T341" s="1425"/>
      <c r="U341" s="1425"/>
      <c r="V341" s="935"/>
      <c r="W341" s="75"/>
      <c r="X341" s="75"/>
      <c r="Y341" s="75"/>
      <c r="Z341" s="75"/>
      <c r="AA341" s="75"/>
      <c r="AB341" s="75"/>
      <c r="AC341" s="75"/>
      <c r="AD341" s="75"/>
    </row>
    <row r="342" spans="1:30" ht="69.95" customHeight="1" x14ac:dyDescent="0.45">
      <c r="A342" s="1426" t="s">
        <v>0</v>
      </c>
      <c r="B342" s="1426"/>
      <c r="C342" s="1426"/>
      <c r="D342" s="1426"/>
      <c r="E342" s="1426"/>
      <c r="F342" s="1426"/>
      <c r="G342" s="1426"/>
      <c r="H342" s="1426"/>
      <c r="I342" s="1426"/>
      <c r="J342" s="1426"/>
      <c r="K342" s="1426"/>
      <c r="L342" s="1426"/>
      <c r="M342" s="68"/>
      <c r="N342" s="1386" t="s">
        <v>0</v>
      </c>
      <c r="O342" s="1386"/>
      <c r="P342" s="1386"/>
      <c r="Q342" s="1386"/>
      <c r="R342" s="1386"/>
      <c r="S342" s="1386"/>
      <c r="T342" s="1386"/>
      <c r="U342" s="1386"/>
      <c r="V342" s="1386"/>
      <c r="W342" s="960"/>
      <c r="X342" s="652"/>
      <c r="Y342" s="652"/>
      <c r="Z342" s="652"/>
      <c r="AA342" s="652"/>
      <c r="AB342" s="652"/>
      <c r="AC342" s="652"/>
      <c r="AD342" s="652"/>
    </row>
    <row r="343" spans="1:30" ht="69.95" customHeight="1" x14ac:dyDescent="0.45">
      <c r="A343" s="1426" t="s">
        <v>9</v>
      </c>
      <c r="B343" s="1426"/>
      <c r="C343" s="1426"/>
      <c r="D343" s="1426"/>
      <c r="E343" s="1426"/>
      <c r="F343" s="1426"/>
      <c r="G343" s="1426"/>
      <c r="H343" s="1426"/>
      <c r="I343" s="1426"/>
      <c r="J343" s="1426"/>
      <c r="K343" s="1426"/>
      <c r="L343" s="1426"/>
      <c r="M343" s="68"/>
      <c r="N343" s="1386" t="s">
        <v>9</v>
      </c>
      <c r="O343" s="1386"/>
      <c r="P343" s="1386"/>
      <c r="Q343" s="1386"/>
      <c r="R343" s="1386"/>
      <c r="S343" s="1386"/>
      <c r="T343" s="1386"/>
      <c r="U343" s="1386"/>
      <c r="V343" s="1386"/>
      <c r="W343" s="960"/>
      <c r="X343" s="652"/>
      <c r="Y343" s="652"/>
      <c r="Z343" s="652"/>
      <c r="AA343" s="652"/>
      <c r="AB343" s="652"/>
      <c r="AC343" s="652"/>
      <c r="AD343" s="652"/>
    </row>
    <row r="344" spans="1:30" ht="69.95" customHeight="1" x14ac:dyDescent="0.45">
      <c r="A344" s="1426" t="s">
        <v>242</v>
      </c>
      <c r="B344" s="1426"/>
      <c r="C344" s="1426"/>
      <c r="D344" s="1426"/>
      <c r="E344" s="1426"/>
      <c r="F344" s="1426"/>
      <c r="G344" s="1426"/>
      <c r="H344" s="1426"/>
      <c r="I344" s="1426"/>
      <c r="J344" s="1426"/>
      <c r="K344" s="1426"/>
      <c r="L344" s="1426"/>
      <c r="M344" s="68"/>
      <c r="N344" s="1386" t="s">
        <v>242</v>
      </c>
      <c r="O344" s="1386"/>
      <c r="P344" s="1386"/>
      <c r="Q344" s="1386"/>
      <c r="R344" s="1386"/>
      <c r="S344" s="1386"/>
      <c r="T344" s="1386"/>
      <c r="U344" s="1386"/>
      <c r="V344" s="1386"/>
      <c r="W344" s="960"/>
      <c r="X344" s="652"/>
      <c r="Y344" s="652"/>
      <c r="Z344" s="652"/>
      <c r="AA344" s="652"/>
      <c r="AB344" s="652"/>
      <c r="AC344" s="652"/>
      <c r="AD344" s="652"/>
    </row>
    <row r="345" spans="1:30" ht="69.95" customHeight="1" x14ac:dyDescent="0.45">
      <c r="A345" s="1489" t="s">
        <v>220</v>
      </c>
      <c r="B345" s="1489"/>
      <c r="C345" s="1489"/>
      <c r="D345" s="1489"/>
      <c r="E345" s="1489"/>
      <c r="F345" s="1489"/>
      <c r="G345" s="1489"/>
      <c r="H345" s="1489"/>
      <c r="I345" s="1489"/>
      <c r="J345" s="1489"/>
      <c r="K345" s="1489"/>
      <c r="L345" s="1489"/>
      <c r="M345" s="68"/>
      <c r="N345" s="1387" t="s">
        <v>220</v>
      </c>
      <c r="O345" s="1387"/>
      <c r="P345" s="1387"/>
      <c r="Q345" s="1387"/>
      <c r="R345" s="1387"/>
      <c r="S345" s="1387"/>
      <c r="T345" s="1387"/>
      <c r="U345" s="1387"/>
      <c r="V345" s="1387"/>
      <c r="W345" s="961"/>
      <c r="X345" s="653"/>
      <c r="Y345" s="653"/>
      <c r="Z345" s="653"/>
      <c r="AA345" s="653"/>
      <c r="AB345" s="653"/>
      <c r="AC345" s="653"/>
      <c r="AD345" s="653"/>
    </row>
    <row r="346" spans="1:30" ht="69.95" customHeight="1" x14ac:dyDescent="0.6">
      <c r="A346" s="946" t="s">
        <v>221</v>
      </c>
      <c r="B346" s="1418">
        <f>DATOS!F19</f>
        <v>0</v>
      </c>
      <c r="C346" s="1418"/>
      <c r="D346" s="1418"/>
      <c r="E346" s="1418"/>
      <c r="F346" s="1418"/>
      <c r="G346" s="1418"/>
      <c r="H346" s="804"/>
      <c r="I346" s="290"/>
      <c r="M346" s="69"/>
      <c r="N346" s="904" t="s">
        <v>221</v>
      </c>
      <c r="O346" s="1460">
        <f>DATOS!F19</f>
        <v>0</v>
      </c>
      <c r="P346" s="1460"/>
      <c r="Q346" s="1460"/>
      <c r="R346" s="1460"/>
      <c r="S346" s="1460"/>
      <c r="T346" s="1460"/>
      <c r="U346" s="1460"/>
      <c r="V346" s="923"/>
      <c r="W346" s="36"/>
      <c r="X346" s="36"/>
      <c r="Y346" s="36"/>
      <c r="Z346" s="36"/>
      <c r="AA346" s="36"/>
      <c r="AB346" s="36"/>
      <c r="AC346" s="36"/>
      <c r="AD346" s="36"/>
    </row>
    <row r="347" spans="1:30" ht="69.95" customHeight="1" x14ac:dyDescent="0.6">
      <c r="A347" s="946" t="s">
        <v>222</v>
      </c>
      <c r="B347" s="1418" t="str">
        <f>DATOS!B20</f>
        <v xml:space="preserve"> TRELLES ORDÓÑEZ CAROL ALEXANDRA</v>
      </c>
      <c r="C347" s="1418"/>
      <c r="D347" s="1418"/>
      <c r="E347" s="1418"/>
      <c r="F347" s="1418"/>
      <c r="G347" s="1418"/>
      <c r="H347" s="804"/>
      <c r="I347" s="290"/>
      <c r="J347" s="858"/>
      <c r="K347" s="858"/>
      <c r="L347" s="292"/>
      <c r="M347" s="69"/>
      <c r="N347" s="904" t="s">
        <v>222</v>
      </c>
      <c r="O347" s="1460" t="str">
        <f>DATOS!B20</f>
        <v xml:space="preserve"> TRELLES ORDÓÑEZ CAROL ALEXANDRA</v>
      </c>
      <c r="P347" s="1460"/>
      <c r="Q347" s="1460"/>
      <c r="R347" s="1460"/>
      <c r="S347" s="1460"/>
      <c r="T347" s="1460"/>
      <c r="U347" s="1460"/>
      <c r="V347" s="923"/>
      <c r="W347" s="37"/>
      <c r="X347" s="37"/>
      <c r="Y347" s="37"/>
      <c r="Z347" s="37"/>
      <c r="AA347" s="37"/>
      <c r="AB347" s="37"/>
      <c r="AC347" s="37"/>
      <c r="AD347" s="37"/>
    </row>
    <row r="348" spans="1:30" ht="69.95" customHeight="1" x14ac:dyDescent="0.6">
      <c r="A348" s="952" t="s">
        <v>26</v>
      </c>
      <c r="B348" s="1457" t="str">
        <f>DATOS!C14</f>
        <v>SEGUNDO</v>
      </c>
      <c r="C348" s="1457"/>
      <c r="D348" s="1457"/>
      <c r="E348" s="799"/>
      <c r="F348" s="799"/>
      <c r="G348" s="936"/>
      <c r="H348" s="818"/>
      <c r="I348" s="290"/>
      <c r="M348" s="69"/>
      <c r="N348" s="905" t="s">
        <v>26</v>
      </c>
      <c r="O348" s="1458" t="str">
        <f>DATOS!C14</f>
        <v>SEGUNDO</v>
      </c>
      <c r="P348" s="1458"/>
      <c r="Q348" s="1458"/>
      <c r="R348" s="923"/>
      <c r="S348" s="925"/>
      <c r="T348" s="925"/>
      <c r="U348" s="923"/>
      <c r="V348" s="923"/>
      <c r="W348" s="36"/>
      <c r="X348" s="36"/>
      <c r="Y348" s="36"/>
      <c r="Z348" s="36"/>
      <c r="AA348" s="36"/>
      <c r="AB348" s="36"/>
      <c r="AC348" s="36"/>
      <c r="AD348" s="36"/>
    </row>
    <row r="349" spans="1:30" ht="69.95" customHeight="1" x14ac:dyDescent="0.6">
      <c r="A349" s="946" t="s">
        <v>28</v>
      </c>
      <c r="B349" s="1459" t="str">
        <f>DATOS!C15</f>
        <v>"A"</v>
      </c>
      <c r="C349" s="1459"/>
      <c r="D349" s="1459"/>
      <c r="E349" s="799"/>
      <c r="F349" s="799"/>
      <c r="G349" s="799"/>
      <c r="I349" s="290"/>
      <c r="M349" s="69"/>
      <c r="N349" s="904" t="s">
        <v>28</v>
      </c>
      <c r="O349" s="1460" t="str">
        <f>DATOS!C15</f>
        <v>"A"</v>
      </c>
      <c r="P349" s="1460"/>
      <c r="Q349" s="1460"/>
      <c r="R349" s="923"/>
      <c r="S349" s="923"/>
      <c r="T349" s="923"/>
      <c r="U349" s="923"/>
      <c r="V349" s="923"/>
      <c r="W349" s="36"/>
      <c r="X349" s="36"/>
      <c r="Y349" s="36"/>
      <c r="Z349" s="36"/>
      <c r="AA349" s="36"/>
      <c r="AB349" s="36"/>
      <c r="AC349" s="36"/>
      <c r="AD349" s="36"/>
    </row>
    <row r="350" spans="1:30" ht="69.95" customHeight="1" x14ac:dyDescent="0.6">
      <c r="A350" s="952" t="s">
        <v>223</v>
      </c>
      <c r="B350" s="1418" t="s">
        <v>290</v>
      </c>
      <c r="C350" s="1418"/>
      <c r="D350" s="1418"/>
      <c r="E350" s="799"/>
      <c r="F350" s="799"/>
      <c r="G350" s="799"/>
      <c r="I350" s="290"/>
      <c r="M350" s="69"/>
      <c r="N350" s="905" t="s">
        <v>223</v>
      </c>
      <c r="O350" s="1460" t="s">
        <v>290</v>
      </c>
      <c r="P350" s="1460"/>
      <c r="Q350" s="1460"/>
      <c r="R350" s="923"/>
      <c r="S350" s="923"/>
      <c r="T350" s="923"/>
      <c r="U350" s="923"/>
      <c r="V350" s="923"/>
      <c r="W350" s="36"/>
      <c r="X350" s="36"/>
      <c r="Y350" s="36"/>
      <c r="Z350" s="36"/>
      <c r="AA350" s="36"/>
      <c r="AB350" s="36"/>
      <c r="AC350" s="36"/>
      <c r="AD350" s="36"/>
    </row>
    <row r="351" spans="1:30" ht="69.95" customHeight="1" thickBot="1" x14ac:dyDescent="0.65">
      <c r="A351" s="946" t="s">
        <v>160</v>
      </c>
      <c r="B351" s="1439"/>
      <c r="C351" s="1439"/>
      <c r="D351" s="1439"/>
      <c r="E351" s="799"/>
      <c r="F351" s="799"/>
      <c r="G351" s="799"/>
      <c r="I351" s="290"/>
      <c r="M351" s="69"/>
      <c r="N351" s="904" t="s">
        <v>160</v>
      </c>
      <c r="O351" s="1440"/>
      <c r="P351" s="1440"/>
      <c r="Q351" s="1440"/>
      <c r="R351" s="923"/>
      <c r="S351" s="923"/>
      <c r="T351" s="923"/>
      <c r="U351" s="923"/>
      <c r="V351" s="923"/>
      <c r="W351" s="36"/>
      <c r="X351" s="36"/>
      <c r="Y351" s="36"/>
      <c r="Z351" s="36"/>
      <c r="AA351" s="36"/>
      <c r="AB351" s="36"/>
      <c r="AC351" s="36"/>
      <c r="AD351" s="36"/>
    </row>
    <row r="352" spans="1:30" ht="69.95" customHeight="1" thickBot="1" x14ac:dyDescent="0.55000000000000004">
      <c r="A352" s="1441" t="s">
        <v>37</v>
      </c>
      <c r="B352" s="1442"/>
      <c r="C352" s="1442"/>
      <c r="D352" s="1443"/>
      <c r="E352" s="1468" t="s">
        <v>245</v>
      </c>
      <c r="F352" s="1469"/>
      <c r="G352" s="1469"/>
      <c r="H352" s="1469"/>
      <c r="I352" s="1469"/>
      <c r="J352" s="859"/>
      <c r="K352" s="859"/>
      <c r="L352" s="293" t="s">
        <v>248</v>
      </c>
      <c r="M352" s="70"/>
      <c r="N352" s="1474" t="s">
        <v>37</v>
      </c>
      <c r="O352" s="1475"/>
      <c r="P352" s="1475"/>
      <c r="Q352" s="1427" t="s">
        <v>245</v>
      </c>
      <c r="R352" s="1428"/>
      <c r="S352" s="1429"/>
      <c r="T352" s="882"/>
      <c r="U352" s="293" t="s">
        <v>248</v>
      </c>
      <c r="V352" s="1466" t="s">
        <v>247</v>
      </c>
      <c r="W352" s="1403"/>
      <c r="X352" s="654"/>
      <c r="Y352" s="654"/>
      <c r="Z352" s="654"/>
      <c r="AA352" s="654"/>
      <c r="AB352" s="654"/>
      <c r="AC352" s="654"/>
      <c r="AD352" s="654"/>
    </row>
    <row r="353" spans="1:30" ht="69.95" customHeight="1" thickBot="1" x14ac:dyDescent="0.55000000000000004">
      <c r="A353" s="1444"/>
      <c r="B353" s="1445"/>
      <c r="C353" s="1445"/>
      <c r="D353" s="1446"/>
      <c r="E353" s="267" t="s">
        <v>233</v>
      </c>
      <c r="F353" s="844"/>
      <c r="G353" s="268" t="s">
        <v>249</v>
      </c>
      <c r="H353" s="850"/>
      <c r="I353" s="269" t="s">
        <v>250</v>
      </c>
      <c r="J353" s="860"/>
      <c r="K353" s="860"/>
      <c r="L353" s="294" t="s">
        <v>246</v>
      </c>
      <c r="M353" s="70"/>
      <c r="N353" s="1476"/>
      <c r="O353" s="1477"/>
      <c r="P353" s="1477"/>
      <c r="Q353" s="92" t="s">
        <v>233</v>
      </c>
      <c r="R353" s="93" t="s">
        <v>249</v>
      </c>
      <c r="S353" s="94" t="s">
        <v>250</v>
      </c>
      <c r="T353" s="881"/>
      <c r="U353" s="796" t="s">
        <v>246</v>
      </c>
      <c r="V353" s="1488"/>
      <c r="W353" s="1403"/>
      <c r="X353" s="654"/>
      <c r="Y353" s="654"/>
      <c r="Z353" s="654"/>
      <c r="AA353" s="654"/>
      <c r="AB353" s="654"/>
      <c r="AC353" s="654"/>
      <c r="AD353" s="654"/>
    </row>
    <row r="354" spans="1:30" ht="69.95" customHeight="1" x14ac:dyDescent="0.3">
      <c r="A354" s="1404" t="s">
        <v>38</v>
      </c>
      <c r="B354" s="1405"/>
      <c r="C354" s="1405"/>
      <c r="D354" s="1405"/>
      <c r="E354" s="539" t="str">
        <f>( 'ACTA REPORTE 1ER TRI'!$AD$24 )</f>
        <v>E+</v>
      </c>
      <c r="F354" s="835">
        <f>( 'ACTA REPORTE 1ER TRI'!$AE$24 )</f>
        <v>2.6666666666666665</v>
      </c>
      <c r="G354" s="539" t="str">
        <f>( 'ACTA REPORTE 2DO TRI'!$AD$24 )</f>
        <v>B+</v>
      </c>
      <c r="H354" s="846">
        <f>( 'ACTA REPORTE 2DO TRI'!$AE$24 )</f>
        <v>8</v>
      </c>
      <c r="I354" s="539" t="str">
        <f>( 'ACTA REPORTE 3ER TRI'!$AD$24 )</f>
        <v>B+</v>
      </c>
      <c r="J354" s="846">
        <f>( 'ACTA REPORTE 3ER TRI'!$AE$24 )</f>
        <v>8</v>
      </c>
      <c r="K354" s="837">
        <f>SUM(F354,H354,J354 ) / 3</f>
        <v>6.2222222222222214</v>
      </c>
      <c r="L354" s="675" t="str">
        <f>INDEX($AF$4:$AF$13, MATCH(K354, $AE$4:$AE$13, 1))</f>
        <v>C+</v>
      </c>
      <c r="M354" s="66"/>
      <c r="N354" s="1478" t="s">
        <v>38</v>
      </c>
      <c r="O354" s="1479"/>
      <c r="P354" s="1480"/>
      <c r="Q354" s="884">
        <f>( 'ACTA REPORTE 1ER TRI'!$AE$24 )</f>
        <v>2.6666666666666665</v>
      </c>
      <c r="R354" s="539">
        <f>( 'ACTA REPORTE 2DO TRI'!$AE$24 )</f>
        <v>8</v>
      </c>
      <c r="S354" s="539">
        <f>( 'ACTA REPORTE 3ER TRI'!$AE$24 )</f>
        <v>8</v>
      </c>
      <c r="T354" s="875"/>
      <c r="U354" s="930">
        <f>SUM(Q354:S354)/3</f>
        <v>6.2222222222222214</v>
      </c>
      <c r="V354" s="809">
        <v>0</v>
      </c>
      <c r="W354" s="113"/>
      <c r="X354" s="113"/>
      <c r="Y354" s="113"/>
      <c r="Z354" s="113"/>
      <c r="AA354" s="113"/>
      <c r="AB354" s="113"/>
      <c r="AC354" s="113"/>
      <c r="AD354" s="113"/>
    </row>
    <row r="355" spans="1:30" ht="69.95" customHeight="1" x14ac:dyDescent="0.3">
      <c r="A355" s="1406" t="s">
        <v>40</v>
      </c>
      <c r="B355" s="1407"/>
      <c r="C355" s="1407"/>
      <c r="D355" s="1407"/>
      <c r="E355" s="540" t="str">
        <f>( 'ACTA REPORTE 1ER TRI'!$AD$81 )</f>
        <v>E+</v>
      </c>
      <c r="F355" s="836">
        <f>( 'ACTA REPORTE 1ER TRI'!$AE$81 )</f>
        <v>2.6666666666666665</v>
      </c>
      <c r="G355" s="540" t="str">
        <f>( 'ACTA REPORTE 2DO TRI'!$AD$81 )</f>
        <v>B+</v>
      </c>
      <c r="H355" s="847">
        <f>( 'ACTA REPORTE 2DO TRI'!$AE$81 )</f>
        <v>8</v>
      </c>
      <c r="I355" s="540" t="str">
        <f>( 'ACTA REPORTE 3ER TRI'!$AD$81 )</f>
        <v>B+</v>
      </c>
      <c r="J355" s="847">
        <f>( 'ACTA REPORTE 3ER TRI'!$AE$81 )</f>
        <v>8</v>
      </c>
      <c r="K355" s="837">
        <f>SUM(F355,H355,J355 ) / 3</f>
        <v>6.2222222222222214</v>
      </c>
      <c r="L355" s="797" t="str">
        <f t="shared" ref="L355:L358" si="38">INDEX($AF$4:$AF$13, MATCH(K355, $AE$4:$AE$13, 1))</f>
        <v>C+</v>
      </c>
      <c r="M355" s="66"/>
      <c r="N355" s="1454" t="s">
        <v>40</v>
      </c>
      <c r="O355" s="1455"/>
      <c r="P355" s="1456"/>
      <c r="Q355" s="922">
        <f>( 'ACTA REPORTE 1ER TRI'!$AE$81 )</f>
        <v>2.6666666666666665</v>
      </c>
      <c r="R355" s="540">
        <f>( 'ACTA REPORTE 2DO TRI'!$AE$81 )</f>
        <v>8</v>
      </c>
      <c r="S355" s="540">
        <f>( 'ACTA REPORTE 3ER TRI'!$AE$81 )</f>
        <v>8</v>
      </c>
      <c r="T355" s="876"/>
      <c r="U355" s="931">
        <f t="shared" ref="U355:U360" si="39">SUM(Q355:S355)/3</f>
        <v>6.2222222222222214</v>
      </c>
      <c r="V355" s="811">
        <v>0</v>
      </c>
      <c r="W355" s="113"/>
      <c r="X355" s="113"/>
      <c r="Y355" s="113"/>
      <c r="Z355" s="113"/>
      <c r="AA355" s="113"/>
      <c r="AB355" s="113"/>
      <c r="AC355" s="113"/>
      <c r="AD355" s="113"/>
    </row>
    <row r="356" spans="1:30" ht="69.95" customHeight="1" x14ac:dyDescent="0.3">
      <c r="A356" s="1406" t="s">
        <v>42</v>
      </c>
      <c r="B356" s="1407"/>
      <c r="C356" s="1407"/>
      <c r="D356" s="1407"/>
      <c r="E356" s="540" t="str">
        <f>( 'ACTA REPORTE 1ER TRI'!$AD$138 )</f>
        <v>B+</v>
      </c>
      <c r="F356" s="836">
        <f>( 'ACTA REPORTE 1ER TRI'!$AE$138 )</f>
        <v>8</v>
      </c>
      <c r="G356" s="540" t="str">
        <f>( 'ACTA REPORTE 2DO TRI'!$AD$138 )</f>
        <v>B+</v>
      </c>
      <c r="H356" s="847">
        <f>( 'ACTA REPORTE 2DO TRI'!$AE$138 )</f>
        <v>8</v>
      </c>
      <c r="I356" s="540" t="str">
        <f>( 'ACTA REPORTE 3ER TRI'!$AD$138 )</f>
        <v>B+</v>
      </c>
      <c r="J356" s="847">
        <f>( 'ACTA REPORTE 3ER TRI'!$AE$138 )</f>
        <v>8</v>
      </c>
      <c r="K356" s="837">
        <f t="shared" ref="K356:K358" si="40">SUM(F356,H356,J356 ) / 3</f>
        <v>8</v>
      </c>
      <c r="L356" s="797" t="str">
        <f t="shared" si="38"/>
        <v>B+</v>
      </c>
      <c r="M356" s="66"/>
      <c r="N356" s="1454" t="s">
        <v>42</v>
      </c>
      <c r="O356" s="1455"/>
      <c r="P356" s="1456"/>
      <c r="Q356" s="922">
        <f>( 'ACTA REPORTE 1ER TRI'!$AE$138 )</f>
        <v>8</v>
      </c>
      <c r="R356" s="540">
        <f>( 'ACTA REPORTE 2DO TRI'!$AE$138 )</f>
        <v>8</v>
      </c>
      <c r="S356" s="540">
        <f>( 'ACTA REPORTE 3ER TRI'!$AE$138 )</f>
        <v>8</v>
      </c>
      <c r="T356" s="876"/>
      <c r="U356" s="931">
        <f t="shared" si="39"/>
        <v>8</v>
      </c>
      <c r="V356" s="811">
        <v>0</v>
      </c>
      <c r="W356" s="113"/>
      <c r="X356" s="113"/>
      <c r="Y356" s="113"/>
      <c r="Z356" s="113"/>
      <c r="AA356" s="113"/>
      <c r="AB356" s="113"/>
      <c r="AC356" s="113"/>
      <c r="AD356" s="113"/>
    </row>
    <row r="357" spans="1:30" ht="69.95" customHeight="1" x14ac:dyDescent="0.3">
      <c r="A357" s="1406" t="s">
        <v>44</v>
      </c>
      <c r="B357" s="1407"/>
      <c r="C357" s="1407"/>
      <c r="D357" s="1407"/>
      <c r="E357" s="540" t="str">
        <f>( 'ACTA REPORTE 1ER TRI'!$AD$195 )</f>
        <v>B+</v>
      </c>
      <c r="F357" s="836">
        <f>( 'ACTA REPORTE 1ER TRI'!$AE$195 )</f>
        <v>8</v>
      </c>
      <c r="G357" s="540" t="str">
        <f>( 'ACTA REPORTE 2DO TRI'!$AD$195 )</f>
        <v>B+</v>
      </c>
      <c r="H357" s="847">
        <f>( 'ACTA REPORTE 2DO TRI'!$AE$195 )</f>
        <v>8</v>
      </c>
      <c r="I357" s="540" t="str">
        <f>( 'ACTA REPORTE 3ER TRI'!$AD$195 )</f>
        <v>B+</v>
      </c>
      <c r="J357" s="847">
        <f>( 'ACTA REPORTE 3ER TRI'!$AE$195 )</f>
        <v>8</v>
      </c>
      <c r="K357" s="837">
        <f t="shared" si="40"/>
        <v>8</v>
      </c>
      <c r="L357" s="797" t="str">
        <f t="shared" si="38"/>
        <v>B+</v>
      </c>
      <c r="M357" s="66"/>
      <c r="N357" s="1454" t="s">
        <v>44</v>
      </c>
      <c r="O357" s="1455"/>
      <c r="P357" s="1456"/>
      <c r="Q357" s="922">
        <f>( 'ACTA REPORTE 1ER TRI'!$AE$195 )</f>
        <v>8</v>
      </c>
      <c r="R357" s="540">
        <f>( 'ACTA REPORTE 2DO TRI'!$AE$195 )</f>
        <v>8</v>
      </c>
      <c r="S357" s="540">
        <f>( 'ACTA REPORTE 3ER TRI'!$AE$195 )</f>
        <v>8</v>
      </c>
      <c r="T357" s="876"/>
      <c r="U357" s="931">
        <f t="shared" si="39"/>
        <v>8</v>
      </c>
      <c r="V357" s="811">
        <v>0</v>
      </c>
      <c r="W357" s="113"/>
      <c r="X357" s="113"/>
      <c r="Y357" s="113"/>
      <c r="Z357" s="113"/>
      <c r="AA357" s="113"/>
      <c r="AB357" s="113"/>
      <c r="AC357" s="113"/>
      <c r="AD357" s="113"/>
    </row>
    <row r="358" spans="1:30" ht="69.95" customHeight="1" x14ac:dyDescent="0.3">
      <c r="A358" s="1433" t="s">
        <v>47</v>
      </c>
      <c r="B358" s="1434"/>
      <c r="C358" s="1434"/>
      <c r="D358" s="1434"/>
      <c r="E358" s="540" t="str">
        <f>( 'ACTA REPORTE 1ER TRI'!$AD$309 )</f>
        <v>B+</v>
      </c>
      <c r="F358" s="836">
        <f>( 'ACTA REPORTE 1ER TRI'!$AE$309 )</f>
        <v>8</v>
      </c>
      <c r="G358" s="540" t="str">
        <f>( 'ACTA REPORTE 2DO TRI'!$AD$309 )</f>
        <v>B+</v>
      </c>
      <c r="H358" s="847">
        <f>( 'ACTA REPORTE 2DO TRI'!$AE$309 )</f>
        <v>8</v>
      </c>
      <c r="I358" s="540" t="str">
        <f>( 'ACTA REPORTE 3ER TRI'!$AD$309 )</f>
        <v>B+</v>
      </c>
      <c r="J358" s="847">
        <f>( 'ACTA REPORTE 3ER TRI'!$AE$309 )</f>
        <v>8</v>
      </c>
      <c r="K358" s="837">
        <f t="shared" si="40"/>
        <v>8</v>
      </c>
      <c r="L358" s="797" t="str">
        <f t="shared" si="38"/>
        <v>B+</v>
      </c>
      <c r="M358" s="66"/>
      <c r="N358" s="1482" t="s">
        <v>47</v>
      </c>
      <c r="O358" s="1483"/>
      <c r="P358" s="1484"/>
      <c r="Q358" s="922">
        <f>( 'ACTA REPORTE 1ER TRI'!$AE$309 )</f>
        <v>8</v>
      </c>
      <c r="R358" s="540">
        <f>( 'ACTA REPORTE 2DO TRI'!$AE$309 )</f>
        <v>8</v>
      </c>
      <c r="S358" s="540">
        <f>( 'ACTA REPORTE 3ER TRI'!$AE$309 )</f>
        <v>8</v>
      </c>
      <c r="T358" s="876"/>
      <c r="U358" s="931">
        <f t="shared" si="39"/>
        <v>8</v>
      </c>
      <c r="V358" s="811">
        <v>0</v>
      </c>
      <c r="W358" s="113"/>
      <c r="X358" s="113"/>
      <c r="Y358" s="113"/>
      <c r="Z358" s="113"/>
      <c r="AA358" s="113"/>
      <c r="AB358" s="113"/>
      <c r="AC358" s="113"/>
      <c r="AD358" s="113"/>
    </row>
    <row r="359" spans="1:30" ht="69.95" customHeight="1" x14ac:dyDescent="0.3">
      <c r="A359" s="1433" t="s">
        <v>50</v>
      </c>
      <c r="B359" s="1434"/>
      <c r="C359" s="1434"/>
      <c r="D359" s="1434"/>
      <c r="E359" s="540" t="str">
        <f>( 'ACTA REPORTE 1ER TRI'!$AD$366 )</f>
        <v>B+</v>
      </c>
      <c r="F359" s="836">
        <f>( 'ACTA REPORTE 1ER TRI'!$AE$366 )</f>
        <v>8</v>
      </c>
      <c r="G359" s="540" t="str">
        <f>( 'ACTA REPORTE 2DO TRI'!$AD$366 )</f>
        <v>B+</v>
      </c>
      <c r="H359" s="847">
        <f>( 'ACTA REPORTE 2DO TRI'!$AE$366 )</f>
        <v>8</v>
      </c>
      <c r="I359" s="540" t="str">
        <f>( 'ACTA REPORTE 3ER TRI'!$AD$366 )</f>
        <v>B+</v>
      </c>
      <c r="J359" s="847">
        <f>( 'ACTA REPORTE 3ER TRI'!$AE$366 )</f>
        <v>8</v>
      </c>
      <c r="K359" s="837">
        <f>SUM(F359,H359,J359 ) / 3</f>
        <v>8</v>
      </c>
      <c r="L359" s="797" t="str">
        <f>INDEX($AF$4:$AF$13, MATCH(K359, $AE$4:$AE$13, 1))</f>
        <v>B+</v>
      </c>
      <c r="M359" s="66"/>
      <c r="N359" s="1482" t="s">
        <v>50</v>
      </c>
      <c r="O359" s="1483"/>
      <c r="P359" s="1484"/>
      <c r="Q359" s="922">
        <f>( 'ACTA REPORTE 1ER TRI'!$AE$366 )</f>
        <v>8</v>
      </c>
      <c r="R359" s="540">
        <f>( 'ACTA REPORTE 2DO TRI'!$AE$366 )</f>
        <v>8</v>
      </c>
      <c r="S359" s="540">
        <f>( 'ACTA REPORTE 3ER TRI'!$AE$366 )</f>
        <v>8</v>
      </c>
      <c r="T359" s="876"/>
      <c r="U359" s="931">
        <f t="shared" si="39"/>
        <v>8</v>
      </c>
      <c r="V359" s="811">
        <v>0</v>
      </c>
      <c r="W359" s="113"/>
      <c r="X359" s="113"/>
      <c r="Y359" s="113"/>
      <c r="Z359" s="113"/>
      <c r="AA359" s="113"/>
      <c r="AB359" s="113"/>
      <c r="AC359" s="113"/>
      <c r="AD359" s="113"/>
    </row>
    <row r="360" spans="1:30" ht="69.95" customHeight="1" thickBot="1" x14ac:dyDescent="0.35">
      <c r="A360" s="1410" t="s">
        <v>52</v>
      </c>
      <c r="B360" s="1411"/>
      <c r="C360" s="1411"/>
      <c r="D360" s="1411"/>
      <c r="E360" s="610" t="str">
        <f>( 'ACTA REPORTE 1ER TRI'!$AD$424 )</f>
        <v>B+</v>
      </c>
      <c r="F360" s="836">
        <f>( 'ACTA REPORTE 1ER TRI'!$AE$424 )</f>
        <v>8</v>
      </c>
      <c r="G360" s="610" t="str">
        <f>( 'ACTA REPORTE 2DO TRI'!$AD$424 )</f>
        <v>B+</v>
      </c>
      <c r="H360" s="848">
        <f>( 'ACTA REPORTE 2DO TRI'!$AE$424 )</f>
        <v>8</v>
      </c>
      <c r="I360" s="610" t="str">
        <f>( 'ACTA REPORTE 3ER TRI'!$AD$424 )</f>
        <v>B+</v>
      </c>
      <c r="J360" s="847">
        <f>( 'ACTA REPORTE 3ER TRI'!$AE$424 )</f>
        <v>8</v>
      </c>
      <c r="K360" s="837">
        <f t="shared" ref="K360" si="41">SUM(F360,H360,J360 ) / 3</f>
        <v>8</v>
      </c>
      <c r="L360" s="798" t="str">
        <f>INDEX($AF$4:$AF$13, MATCH(F361, $AE$4:$AE$13, 1))</f>
        <v>C+</v>
      </c>
      <c r="M360" s="66"/>
      <c r="N360" s="1390" t="s">
        <v>52</v>
      </c>
      <c r="O360" s="1391"/>
      <c r="P360" s="1485"/>
      <c r="Q360" s="922">
        <f>( 'ACTA REPORTE 1ER TRI'!$AE$424 )</f>
        <v>8</v>
      </c>
      <c r="R360" s="610">
        <f>( 'ACTA REPORTE 2DO TRI'!$AE$424 )</f>
        <v>8</v>
      </c>
      <c r="S360" s="540">
        <f>( 'ACTA REPORTE 3ER TRI'!$AE$424 )</f>
        <v>8</v>
      </c>
      <c r="T360" s="877"/>
      <c r="U360" s="932">
        <f t="shared" si="39"/>
        <v>8</v>
      </c>
      <c r="V360" s="812">
        <v>0</v>
      </c>
      <c r="W360" s="113"/>
      <c r="X360" s="113"/>
      <c r="Y360" s="113"/>
      <c r="Z360" s="113"/>
      <c r="AA360" s="113"/>
      <c r="AB360" s="113"/>
      <c r="AC360" s="113"/>
      <c r="AD360" s="113"/>
    </row>
    <row r="361" spans="1:30" ht="69.95" customHeight="1" thickBot="1" x14ac:dyDescent="0.75">
      <c r="A361" s="1461" t="s">
        <v>237</v>
      </c>
      <c r="B361" s="1462"/>
      <c r="C361" s="1462"/>
      <c r="D361" s="1462"/>
      <c r="E361" s="805" t="str">
        <f>INDEX($AF$4:$AF$13, MATCH(F361, $AE$4:$AE$13, 1))</f>
        <v>C+</v>
      </c>
      <c r="F361" s="837">
        <f>SUM(F354:F360 ) / 7</f>
        <v>6.4761904761904754</v>
      </c>
      <c r="G361" s="805" t="str">
        <f>INDEX($AF$4:$AF$13, MATCH(H361, $AE$4:$AE$13, 1))</f>
        <v>B+</v>
      </c>
      <c r="H361" s="837">
        <f>SUM(H354:H360 ) / 7</f>
        <v>8</v>
      </c>
      <c r="I361" s="819" t="str">
        <f>INDEX($AF$4:$AF$13, MATCH(J361, $AE$4:$AE$13, 1))</f>
        <v>B+</v>
      </c>
      <c r="J361" s="862">
        <f>SUM(J354:J360 ) / 7</f>
        <v>8</v>
      </c>
      <c r="K361" s="862">
        <f>SUM(F361,H361,J361 ) / 3</f>
        <v>7.4920634920634912</v>
      </c>
      <c r="L361" s="1481" t="str">
        <f>INDEX($AF$4:$AF$13, MATCH(K361, $AE$4:$AE$13, 1))</f>
        <v>B-</v>
      </c>
      <c r="M361" s="66"/>
      <c r="N361" s="1437" t="s">
        <v>237</v>
      </c>
      <c r="O361" s="1438"/>
      <c r="P361" s="1438"/>
      <c r="Q361" s="813">
        <f>SUM(Q354:Q360 ) / 7</f>
        <v>6.4761904761904754</v>
      </c>
      <c r="R361" s="813">
        <f>SUM(R354:R360 ) / 7</f>
        <v>8</v>
      </c>
      <c r="S361" s="813">
        <f>SUM(S354:S360 ) / 7</f>
        <v>8</v>
      </c>
      <c r="T361" s="873"/>
      <c r="U361" s="1601">
        <f>SUM(Q361,R361,S361)/3</f>
        <v>7.4920634920634912</v>
      </c>
      <c r="W361" s="36"/>
      <c r="X361" s="36"/>
      <c r="Y361" s="36"/>
      <c r="Z361" s="36"/>
      <c r="AA361" s="36"/>
      <c r="AB361" s="36"/>
      <c r="AC361" s="36"/>
      <c r="AD361" s="36"/>
    </row>
    <row r="362" spans="1:30" ht="69.95" customHeight="1" thickBot="1" x14ac:dyDescent="0.75">
      <c r="A362" s="1421" t="s">
        <v>251</v>
      </c>
      <c r="B362" s="1422"/>
      <c r="C362" s="1422"/>
      <c r="D362" s="1422"/>
      <c r="E362" s="1463"/>
      <c r="F362" s="1463"/>
      <c r="G362" s="1464"/>
      <c r="H362" s="1464"/>
      <c r="I362" s="1465"/>
      <c r="J362" s="856"/>
      <c r="K362" s="865"/>
      <c r="L362" s="1436"/>
      <c r="M362" s="66"/>
      <c r="N362" s="1398" t="s">
        <v>251</v>
      </c>
      <c r="O362" s="1399"/>
      <c r="P362" s="1399"/>
      <c r="Q362" s="1399"/>
      <c r="R362" s="1399"/>
      <c r="S362" s="1399"/>
      <c r="T362" s="1600"/>
      <c r="U362" s="1602"/>
      <c r="W362" s="36"/>
      <c r="X362" s="36"/>
      <c r="Y362" s="36"/>
      <c r="Z362" s="36"/>
      <c r="AA362" s="36"/>
      <c r="AB362" s="36"/>
      <c r="AC362" s="36"/>
      <c r="AD362" s="36"/>
    </row>
    <row r="363" spans="1:30" ht="69.95" customHeight="1" x14ac:dyDescent="0.6">
      <c r="A363" s="1408" t="s">
        <v>39</v>
      </c>
      <c r="B363" s="1409"/>
      <c r="C363" s="1409"/>
      <c r="D363" s="1409"/>
      <c r="E363" s="539" t="str">
        <f>( 'ACTA REPORTE 1ER TRI'!$AD$252 )</f>
        <v>B+</v>
      </c>
      <c r="F363" s="838">
        <f>( 'ACTA REPORTE 1ER TRI'!$AE$252 )</f>
        <v>8</v>
      </c>
      <c r="G363" s="539" t="str">
        <f>( 'ACTA REPORTE 2DO TRI'!$AD$252 )</f>
        <v>B+</v>
      </c>
      <c r="H363" s="886">
        <f>( 'ACTA REPORTE 2DO TRI'!$AE$252 )</f>
        <v>8</v>
      </c>
      <c r="I363" s="539" t="str">
        <f>( 'ACTA REPORTE 3ER TRI'!$AD$252)</f>
        <v>B+</v>
      </c>
      <c r="J363" s="887">
        <f>( 'ACTA REPORTE 3ER TRI'!$AE$252 )</f>
        <v>8</v>
      </c>
      <c r="K363" s="866">
        <f>SUM(F363,H363,J363 ) / 3</f>
        <v>8</v>
      </c>
      <c r="L363" s="675" t="str">
        <f>INDEX($AF$4:$AF$13, MATCH(K363, $AE$4:$AE$13, 1))</f>
        <v>B+</v>
      </c>
      <c r="M363" s="66"/>
      <c r="N363" s="1388" t="s">
        <v>39</v>
      </c>
      <c r="O363" s="1389"/>
      <c r="P363" s="96"/>
      <c r="Q363" s="539" t="str">
        <f>( 'ACTA REPORTE 1ER TRI'!$AD$252 )</f>
        <v>B+</v>
      </c>
      <c r="R363" s="539" t="str">
        <f>( 'ACTA REPORTE 2DO TRI'!$AD$252 )</f>
        <v>B+</v>
      </c>
      <c r="S363" s="539" t="str">
        <f>( 'ACTA REPORTE 3ER TRI'!$AD$252)</f>
        <v>B+</v>
      </c>
      <c r="T363" s="893">
        <f>SUM(F363,H363,J363 ) / 3</f>
        <v>8</v>
      </c>
      <c r="U363" s="675" t="str">
        <f>INDEX($AF$4:$AF$13, MATCH(T363, $AE$4:$AE$13, 1))</f>
        <v>B+</v>
      </c>
      <c r="V363" s="923"/>
      <c r="W363" s="36"/>
      <c r="X363" s="36"/>
      <c r="Y363" s="36"/>
      <c r="Z363" s="36"/>
      <c r="AA363" s="36"/>
      <c r="AB363" s="36"/>
      <c r="AC363" s="36"/>
      <c r="AD363" s="36"/>
    </row>
    <row r="364" spans="1:30" ht="69.95" customHeight="1" thickBot="1" x14ac:dyDescent="0.65">
      <c r="A364" s="1410" t="s">
        <v>55</v>
      </c>
      <c r="B364" s="1411"/>
      <c r="C364" s="1411"/>
      <c r="D364" s="1411"/>
      <c r="E364" s="541" t="str">
        <f>( 'ACTA REPORTE 1ER TRI'!$AD$480 )</f>
        <v>B+</v>
      </c>
      <c r="F364" s="838">
        <f>( 'ACTA REPORTE 1ER TRI'!$AE$480 )</f>
        <v>8</v>
      </c>
      <c r="G364" s="541" t="str">
        <f>( 'ACTA REPORTE 2DO TRI'!$AD$480 )</f>
        <v>B+</v>
      </c>
      <c r="H364" s="886">
        <f>( 'ACTA REPORTE 2DO TRI'!$AE$480 )</f>
        <v>8</v>
      </c>
      <c r="I364" s="541" t="str">
        <f>( 'ACTA REPORTE 3ER TRI'!$AD$480 )</f>
        <v>B+</v>
      </c>
      <c r="J364" s="887">
        <f>( 'ACTA REPORTE 3ER TRI'!$AE$480 )</f>
        <v>8</v>
      </c>
      <c r="K364" s="866">
        <f>SUM(F364,H364,J364 ) / 3</f>
        <v>8</v>
      </c>
      <c r="L364" s="798" t="str">
        <f>INDEX($AF$4:$AF$13, MATCH(K364, $AE$4:$AE$13, 1))</f>
        <v>B+</v>
      </c>
      <c r="M364" s="66"/>
      <c r="N364" s="1390" t="s">
        <v>55</v>
      </c>
      <c r="O364" s="1391"/>
      <c r="P364" s="657"/>
      <c r="Q364" s="541" t="str">
        <f>( 'ACTA REPORTE 1ER TRI'!$AD$480 )</f>
        <v>B+</v>
      </c>
      <c r="R364" s="541" t="str">
        <f>( 'ACTA REPORTE 2DO TRI'!$AD$480 )</f>
        <v>B+</v>
      </c>
      <c r="S364" s="541" t="str">
        <f>( 'ACTA REPORTE 3ER TRI'!$AD$480 )</f>
        <v>B+</v>
      </c>
      <c r="T364" s="893">
        <f>SUM(F364,H364,J364 ) / 3</f>
        <v>8</v>
      </c>
      <c r="U364" s="798" t="str">
        <f>INDEX($AF$4:$AF$13, MATCH(T364, $AE$4:$AE$13, 1))</f>
        <v>B+</v>
      </c>
      <c r="V364" s="923"/>
      <c r="W364" s="36"/>
      <c r="X364" s="36"/>
      <c r="Y364" s="36"/>
      <c r="Z364" s="36"/>
      <c r="AA364" s="36"/>
      <c r="AB364" s="36"/>
      <c r="AC364" s="36"/>
      <c r="AD364" s="36"/>
    </row>
    <row r="365" spans="1:30" ht="69.95" customHeight="1" thickBot="1" x14ac:dyDescent="0.65">
      <c r="M365" s="66"/>
      <c r="N365" s="907"/>
      <c r="O365" s="36"/>
      <c r="P365" s="36"/>
      <c r="Q365" s="923"/>
      <c r="R365" s="923"/>
      <c r="S365" s="923"/>
      <c r="T365" s="874"/>
      <c r="U365" s="923"/>
      <c r="V365" s="923"/>
      <c r="W365" s="36"/>
      <c r="X365" s="36"/>
      <c r="Y365" s="36"/>
      <c r="Z365" s="36"/>
      <c r="AA365" s="36"/>
      <c r="AB365" s="36"/>
      <c r="AC365" s="36"/>
      <c r="AD365" s="36"/>
    </row>
    <row r="366" spans="1:30" ht="99.75" customHeight="1" thickBot="1" x14ac:dyDescent="0.4">
      <c r="A366" s="271"/>
      <c r="B366" s="915" t="s">
        <v>292</v>
      </c>
      <c r="C366" s="272"/>
      <c r="D366" s="1412" t="s">
        <v>287</v>
      </c>
      <c r="E366" s="914" t="s">
        <v>252</v>
      </c>
      <c r="F366" s="839"/>
      <c r="G366" s="915" t="s">
        <v>253</v>
      </c>
      <c r="H366" s="849"/>
      <c r="I366" s="916" t="s">
        <v>254</v>
      </c>
      <c r="M366" s="66"/>
      <c r="N366" s="908"/>
      <c r="O366" s="917" t="s">
        <v>291</v>
      </c>
      <c r="P366" s="39"/>
      <c r="Q366" s="1392" t="s">
        <v>287</v>
      </c>
      <c r="R366" s="1393"/>
      <c r="S366" s="955" t="s">
        <v>252</v>
      </c>
      <c r="T366" s="878"/>
      <c r="U366" s="956" t="s">
        <v>253</v>
      </c>
      <c r="V366" s="957" t="s">
        <v>254</v>
      </c>
      <c r="X366" s="673"/>
      <c r="Y366" s="673"/>
      <c r="Z366" s="673"/>
      <c r="AA366" s="673"/>
      <c r="AB366" s="673"/>
      <c r="AC366" s="673"/>
      <c r="AD366" s="673"/>
    </row>
    <row r="367" spans="1:30" ht="69.95" customHeight="1" thickBot="1" x14ac:dyDescent="0.4">
      <c r="A367" s="273" t="s">
        <v>226</v>
      </c>
      <c r="B367" s="814">
        <f>( 'ACTA REPORTE 3ER TRI'!$AP$24 )</f>
        <v>0</v>
      </c>
      <c r="C367" s="274"/>
      <c r="D367" s="1413"/>
      <c r="E367" s="814" t="str">
        <f>( 'ACTA REPORTE 1ER TRI'!$AI$24 )</f>
        <v>N</v>
      </c>
      <c r="F367" s="840"/>
      <c r="G367" s="814" t="str">
        <f>( 'ACTA REPORTE 2DO TRI'!$AI$24 )</f>
        <v>N</v>
      </c>
      <c r="H367" s="840"/>
      <c r="I367" s="814" t="str">
        <f>( 'ACTA REPORTE 3ER TRI'!$AI$24 )</f>
        <v>N</v>
      </c>
      <c r="M367" s="66"/>
      <c r="N367" s="901" t="s">
        <v>226</v>
      </c>
      <c r="O367" s="814">
        <f>( 'ACTA REPORTE 3ER TRI'!$AP$24 )</f>
        <v>0</v>
      </c>
      <c r="P367" s="38"/>
      <c r="Q367" s="1394"/>
      <c r="R367" s="1395"/>
      <c r="S367" s="814" t="str">
        <f>( 'ACTA REPORTE 1ER TRI'!$AI$24 )</f>
        <v>N</v>
      </c>
      <c r="T367" s="879"/>
      <c r="U367" s="814" t="str">
        <f>( 'ACTA REPORTE 2DO TRI'!$AI$24 )</f>
        <v>N</v>
      </c>
      <c r="V367" s="814" t="str">
        <f>( 'ACTA REPORTE 3ER TRI'!$AI$24 )</f>
        <v>N</v>
      </c>
      <c r="X367" s="671"/>
      <c r="Y367" s="671"/>
      <c r="Z367" s="671"/>
      <c r="AA367" s="671"/>
      <c r="AB367" s="671"/>
      <c r="AC367" s="671"/>
      <c r="AD367" s="671"/>
    </row>
    <row r="368" spans="1:30" ht="69.95" customHeight="1" x14ac:dyDescent="0.35">
      <c r="A368" s="275" t="s">
        <v>227</v>
      </c>
      <c r="B368" s="610">
        <f>( 'ACTA REPORTE 3ER TRI'!$AQ$24 )</f>
        <v>0</v>
      </c>
      <c r="C368" s="274"/>
      <c r="D368" s="1413"/>
      <c r="E368" s="1415" t="str">
        <f>INDEX(AG$1:AG$3, MATCH(E367, AF$1:AF$3, 1))</f>
        <v>DEMUESTRA HABILIDADES PARA LLEGAR A ACUERDOS Y ASUMIR  COMPROMISOS.</v>
      </c>
      <c r="F368" s="939"/>
      <c r="G368" s="1415" t="str">
        <f>INDEX(AG$1:AG$3, MATCH(G367, AF$1:AF$3, 1))</f>
        <v>DEMUESTRA HABILIDADES PARA LLEGAR A ACUERDOS Y ASUMIR  COMPROMISOS.</v>
      </c>
      <c r="H368" s="841"/>
      <c r="I368" s="1415" t="str">
        <f>INDEX(AG$1:AG$3, MATCH(I367, AF$1:AF$3, 1))</f>
        <v>DEMUESTRA HABILIDADES PARA LLEGAR A ACUERDOS Y ASUMIR  COMPROMISOS.</v>
      </c>
      <c r="M368" s="66"/>
      <c r="N368" s="902" t="s">
        <v>227</v>
      </c>
      <c r="O368" s="610">
        <f>( 'ACTA REPORTE 3ER TRI'!$AQ$24 )</f>
        <v>0</v>
      </c>
      <c r="P368" s="38"/>
      <c r="Q368" s="1394"/>
      <c r="R368" s="1395"/>
      <c r="S368" s="1400" t="str">
        <f>INDEX(AG$1:AG$3, MATCH(S367, AF$1:AF$3, 1))</f>
        <v>DEMUESTRA HABILIDADES PARA LLEGAR A ACUERDOS Y ASUMIR  COMPROMISOS.</v>
      </c>
      <c r="T368" s="944"/>
      <c r="U368" s="1400" t="str">
        <f>INDEX(AG$1:AG$3, MATCH(U367, AF$1:AF$3, 1))</f>
        <v>DEMUESTRA HABILIDADES PARA LLEGAR A ACUERDOS Y ASUMIR  COMPROMISOS.</v>
      </c>
      <c r="V368" s="1400" t="str">
        <f>INDEX(AG$1:AG$3, MATCH(V367, AF$1:AF$3, 1))</f>
        <v>DEMUESTRA HABILIDADES PARA LLEGAR A ACUERDOS Y ASUMIR  COMPROMISOS.</v>
      </c>
      <c r="X368" s="672"/>
      <c r="Y368" s="672"/>
      <c r="Z368" s="672"/>
      <c r="AA368" s="672"/>
      <c r="AB368" s="672"/>
      <c r="AC368" s="672"/>
      <c r="AD368" s="672"/>
    </row>
    <row r="369" spans="1:30" ht="69.95" customHeight="1" x14ac:dyDescent="0.35">
      <c r="A369" s="275" t="s">
        <v>229</v>
      </c>
      <c r="B369" s="610">
        <f>( 'ACTA REPORTE 3ER TRI'!$AR$24 )</f>
        <v>0</v>
      </c>
      <c r="C369" s="274"/>
      <c r="D369" s="1413"/>
      <c r="E369" s="1416"/>
      <c r="F369" s="940"/>
      <c r="G369" s="1416"/>
      <c r="H369" s="842"/>
      <c r="I369" s="1416"/>
      <c r="M369" s="66"/>
      <c r="N369" s="902" t="s">
        <v>229</v>
      </c>
      <c r="O369" s="610">
        <f>( 'ACTA REPORTE 3ER TRI'!$AR$24 )</f>
        <v>0</v>
      </c>
      <c r="P369" s="38"/>
      <c r="Q369" s="1394"/>
      <c r="R369" s="1395"/>
      <c r="S369" s="1401"/>
      <c r="T369" s="944"/>
      <c r="U369" s="1401"/>
      <c r="V369" s="1401"/>
      <c r="X369" s="672"/>
      <c r="Y369" s="672"/>
      <c r="Z369" s="672"/>
      <c r="AA369" s="672"/>
      <c r="AB369" s="672"/>
      <c r="AC369" s="672"/>
      <c r="AD369" s="672"/>
    </row>
    <row r="370" spans="1:30" ht="69.95" customHeight="1" thickBot="1" x14ac:dyDescent="0.4">
      <c r="A370" s="276" t="s">
        <v>232</v>
      </c>
      <c r="B370" s="541">
        <f>( 'ACTA REPORTE 3ER TRI'!$AS$24 )</f>
        <v>67</v>
      </c>
      <c r="C370" s="274"/>
      <c r="D370" s="1414"/>
      <c r="E370" s="1417"/>
      <c r="F370" s="941"/>
      <c r="G370" s="1417"/>
      <c r="H370" s="843"/>
      <c r="I370" s="1417"/>
      <c r="M370" s="66"/>
      <c r="N370" s="903" t="s">
        <v>232</v>
      </c>
      <c r="O370" s="541">
        <f>( 'ACTA REPORTE 3ER TRI'!$AS$24 )</f>
        <v>67</v>
      </c>
      <c r="P370" s="38"/>
      <c r="Q370" s="1396"/>
      <c r="R370" s="1397"/>
      <c r="S370" s="1402"/>
      <c r="T370" s="945"/>
      <c r="U370" s="1402"/>
      <c r="V370" s="1402"/>
      <c r="X370" s="672"/>
      <c r="Y370" s="672"/>
      <c r="Z370" s="672"/>
      <c r="AA370" s="672"/>
      <c r="AB370" s="672"/>
      <c r="AC370" s="672"/>
      <c r="AD370" s="672"/>
    </row>
    <row r="371" spans="1:30" ht="200.1" customHeight="1" x14ac:dyDescent="0.6">
      <c r="M371" s="66"/>
      <c r="N371" s="907"/>
      <c r="O371" s="36"/>
      <c r="P371" s="36"/>
      <c r="Q371" s="923"/>
      <c r="R371" s="923"/>
      <c r="S371" s="923"/>
      <c r="T371" s="874"/>
      <c r="U371" s="923"/>
      <c r="V371" s="923"/>
      <c r="W371" s="36"/>
      <c r="X371" s="36"/>
      <c r="Y371" s="36"/>
      <c r="Z371" s="36"/>
      <c r="AA371" s="36"/>
      <c r="AB371" s="36"/>
      <c r="AC371" s="36"/>
      <c r="AD371" s="36"/>
    </row>
    <row r="372" spans="1:30" ht="69.95" customHeight="1" x14ac:dyDescent="0.7">
      <c r="B372" s="1424" t="s">
        <v>235</v>
      </c>
      <c r="C372" s="1424"/>
      <c r="D372" s="1424"/>
      <c r="G372" s="1424" t="s">
        <v>255</v>
      </c>
      <c r="H372" s="1424"/>
      <c r="I372" s="1424"/>
      <c r="J372" s="861"/>
      <c r="K372" s="861"/>
      <c r="L372" s="296"/>
      <c r="M372" s="66"/>
      <c r="O372" s="1425" t="s">
        <v>235</v>
      </c>
      <c r="P372" s="1425"/>
      <c r="Q372" s="1425"/>
      <c r="S372" s="1425" t="s">
        <v>255</v>
      </c>
      <c r="T372" s="1425"/>
      <c r="U372" s="1425"/>
      <c r="V372" s="935"/>
      <c r="W372" s="75"/>
      <c r="X372" s="75"/>
      <c r="Y372" s="75"/>
      <c r="Z372" s="75"/>
      <c r="AA372" s="75"/>
      <c r="AB372" s="75"/>
      <c r="AC372" s="75"/>
      <c r="AD372" s="75"/>
    </row>
    <row r="373" spans="1:30" ht="69.95" customHeight="1" x14ac:dyDescent="0.45">
      <c r="A373" s="1426" t="s">
        <v>0</v>
      </c>
      <c r="B373" s="1426"/>
      <c r="C373" s="1426"/>
      <c r="D373" s="1426"/>
      <c r="E373" s="1426"/>
      <c r="F373" s="1426"/>
      <c r="G373" s="1426"/>
      <c r="H373" s="1426"/>
      <c r="I373" s="1426"/>
      <c r="J373" s="1426"/>
      <c r="K373" s="1426"/>
      <c r="L373" s="1426"/>
      <c r="M373" s="68"/>
      <c r="N373" s="1386" t="s">
        <v>0</v>
      </c>
      <c r="O373" s="1386"/>
      <c r="P373" s="1386"/>
      <c r="Q373" s="1386"/>
      <c r="R373" s="1386"/>
      <c r="S373" s="1386"/>
      <c r="T373" s="1386"/>
      <c r="U373" s="1386"/>
      <c r="V373" s="1386"/>
      <c r="W373" s="960"/>
      <c r="X373" s="652"/>
      <c r="Y373" s="652"/>
      <c r="Z373" s="652"/>
      <c r="AA373" s="652"/>
      <c r="AB373" s="652"/>
      <c r="AC373" s="652"/>
      <c r="AD373" s="652"/>
    </row>
    <row r="374" spans="1:30" ht="69.95" customHeight="1" x14ac:dyDescent="0.45">
      <c r="A374" s="1426" t="s">
        <v>9</v>
      </c>
      <c r="B374" s="1426"/>
      <c r="C374" s="1426"/>
      <c r="D374" s="1426"/>
      <c r="E374" s="1426"/>
      <c r="F374" s="1426"/>
      <c r="G374" s="1426"/>
      <c r="H374" s="1426"/>
      <c r="I374" s="1426"/>
      <c r="J374" s="1426"/>
      <c r="K374" s="1426"/>
      <c r="L374" s="1426"/>
      <c r="M374" s="68"/>
      <c r="N374" s="1386" t="s">
        <v>9</v>
      </c>
      <c r="O374" s="1386"/>
      <c r="P374" s="1386"/>
      <c r="Q374" s="1386"/>
      <c r="R374" s="1386"/>
      <c r="S374" s="1386"/>
      <c r="T374" s="1386"/>
      <c r="U374" s="1386"/>
      <c r="V374" s="1386"/>
      <c r="W374" s="960"/>
      <c r="X374" s="652"/>
      <c r="Y374" s="652"/>
      <c r="Z374" s="652"/>
      <c r="AA374" s="652"/>
      <c r="AB374" s="652"/>
      <c r="AC374" s="652"/>
      <c r="AD374" s="652"/>
    </row>
    <row r="375" spans="1:30" ht="69.95" customHeight="1" x14ac:dyDescent="0.45">
      <c r="A375" s="1426" t="s">
        <v>242</v>
      </c>
      <c r="B375" s="1426"/>
      <c r="C375" s="1426"/>
      <c r="D375" s="1426"/>
      <c r="E375" s="1426"/>
      <c r="F375" s="1426"/>
      <c r="G375" s="1426"/>
      <c r="H375" s="1426"/>
      <c r="I375" s="1426"/>
      <c r="J375" s="1426"/>
      <c r="K375" s="1426"/>
      <c r="L375" s="1426"/>
      <c r="M375" s="68"/>
      <c r="N375" s="1386" t="s">
        <v>242</v>
      </c>
      <c r="O375" s="1386"/>
      <c r="P375" s="1386"/>
      <c r="Q375" s="1386"/>
      <c r="R375" s="1386"/>
      <c r="S375" s="1386"/>
      <c r="T375" s="1386"/>
      <c r="U375" s="1386"/>
      <c r="V375" s="1386"/>
      <c r="W375" s="960"/>
      <c r="X375" s="652"/>
      <c r="Y375" s="652"/>
      <c r="Z375" s="652"/>
      <c r="AA375" s="652"/>
      <c r="AB375" s="652"/>
      <c r="AC375" s="652"/>
      <c r="AD375" s="652"/>
    </row>
    <row r="376" spans="1:30" ht="69.95" customHeight="1" x14ac:dyDescent="0.45">
      <c r="A376" s="1489" t="s">
        <v>220</v>
      </c>
      <c r="B376" s="1489"/>
      <c r="C376" s="1489"/>
      <c r="D376" s="1489"/>
      <c r="E376" s="1489"/>
      <c r="F376" s="1489"/>
      <c r="G376" s="1489"/>
      <c r="H376" s="1489"/>
      <c r="I376" s="1489"/>
      <c r="J376" s="1489"/>
      <c r="K376" s="1489"/>
      <c r="L376" s="1489"/>
      <c r="M376" s="68"/>
      <c r="N376" s="1387" t="s">
        <v>220</v>
      </c>
      <c r="O376" s="1387"/>
      <c r="P376" s="1387"/>
      <c r="Q376" s="1387"/>
      <c r="R376" s="1387"/>
      <c r="S376" s="1387"/>
      <c r="T376" s="1387"/>
      <c r="U376" s="1387"/>
      <c r="V376" s="1387"/>
      <c r="W376" s="961"/>
      <c r="X376" s="653"/>
      <c r="Y376" s="653"/>
      <c r="Z376" s="653"/>
      <c r="AA376" s="653"/>
      <c r="AB376" s="653"/>
      <c r="AC376" s="653"/>
      <c r="AD376" s="653"/>
    </row>
    <row r="377" spans="1:30" ht="69.95" customHeight="1" x14ac:dyDescent="0.6">
      <c r="A377" s="946" t="s">
        <v>221</v>
      </c>
      <c r="B377" s="1418">
        <f>DATOS!F20</f>
        <v>0</v>
      </c>
      <c r="C377" s="1418"/>
      <c r="D377" s="1418"/>
      <c r="E377" s="1418"/>
      <c r="F377" s="1418"/>
      <c r="G377" s="1418"/>
      <c r="H377" s="804"/>
      <c r="I377" s="290"/>
      <c r="M377" s="69"/>
      <c r="N377" s="904" t="s">
        <v>221</v>
      </c>
      <c r="O377" s="1460">
        <f>DATOS!F20</f>
        <v>0</v>
      </c>
      <c r="P377" s="1460"/>
      <c r="Q377" s="1460"/>
      <c r="R377" s="1460"/>
      <c r="S377" s="1460"/>
      <c r="T377" s="1460"/>
      <c r="U377" s="1460"/>
      <c r="V377" s="923"/>
      <c r="W377" s="36"/>
      <c r="X377" s="36"/>
      <c r="Y377" s="36"/>
      <c r="Z377" s="36"/>
      <c r="AA377" s="36"/>
      <c r="AB377" s="36"/>
      <c r="AC377" s="36"/>
      <c r="AD377" s="36"/>
    </row>
    <row r="378" spans="1:30" ht="69.95" customHeight="1" x14ac:dyDescent="0.6">
      <c r="A378" s="946" t="s">
        <v>222</v>
      </c>
      <c r="B378" s="1418" t="str">
        <f>DATOS!B20</f>
        <v xml:space="preserve"> TRELLES ORDÓÑEZ CAROL ALEXANDRA</v>
      </c>
      <c r="C378" s="1418"/>
      <c r="D378" s="1418"/>
      <c r="E378" s="1418"/>
      <c r="F378" s="1418"/>
      <c r="G378" s="1418"/>
      <c r="H378" s="804"/>
      <c r="I378" s="290"/>
      <c r="J378" s="858"/>
      <c r="K378" s="858"/>
      <c r="L378" s="292"/>
      <c r="M378" s="69"/>
      <c r="N378" s="904" t="s">
        <v>222</v>
      </c>
      <c r="O378" s="1460" t="str">
        <f>DATOS!B20</f>
        <v xml:space="preserve"> TRELLES ORDÓÑEZ CAROL ALEXANDRA</v>
      </c>
      <c r="P378" s="1460"/>
      <c r="Q378" s="1460"/>
      <c r="R378" s="1460"/>
      <c r="S378" s="1460"/>
      <c r="T378" s="1460"/>
      <c r="U378" s="1460"/>
      <c r="V378" s="923"/>
      <c r="W378" s="37"/>
      <c r="X378" s="37"/>
      <c r="Y378" s="37"/>
      <c r="Z378" s="37"/>
      <c r="AA378" s="37"/>
      <c r="AB378" s="37"/>
      <c r="AC378" s="37"/>
      <c r="AD378" s="37"/>
    </row>
    <row r="379" spans="1:30" ht="69.95" customHeight="1" x14ac:dyDescent="0.6">
      <c r="A379" s="952" t="s">
        <v>26</v>
      </c>
      <c r="B379" s="1457" t="str">
        <f>DATOS!C14</f>
        <v>SEGUNDO</v>
      </c>
      <c r="C379" s="1457"/>
      <c r="D379" s="1457"/>
      <c r="E379" s="799"/>
      <c r="F379" s="799"/>
      <c r="G379" s="936"/>
      <c r="H379" s="818"/>
      <c r="I379" s="290"/>
      <c r="M379" s="69"/>
      <c r="N379" s="905" t="s">
        <v>26</v>
      </c>
      <c r="O379" s="1458" t="str">
        <f>DATOS!C14</f>
        <v>SEGUNDO</v>
      </c>
      <c r="P379" s="1458"/>
      <c r="Q379" s="1458"/>
      <c r="R379" s="923"/>
      <c r="S379" s="925"/>
      <c r="T379" s="925"/>
      <c r="U379" s="923"/>
      <c r="V379" s="923"/>
      <c r="W379" s="36"/>
      <c r="X379" s="36"/>
      <c r="Y379" s="36"/>
      <c r="Z379" s="36"/>
      <c r="AA379" s="36"/>
      <c r="AB379" s="36"/>
      <c r="AC379" s="36"/>
      <c r="AD379" s="36"/>
    </row>
    <row r="380" spans="1:30" ht="69.95" customHeight="1" x14ac:dyDescent="0.6">
      <c r="A380" s="946" t="s">
        <v>28</v>
      </c>
      <c r="B380" s="1459" t="str">
        <f>DATOS!C15</f>
        <v>"A"</v>
      </c>
      <c r="C380" s="1459"/>
      <c r="D380" s="1459"/>
      <c r="E380" s="799"/>
      <c r="F380" s="799"/>
      <c r="G380" s="799"/>
      <c r="I380" s="290"/>
      <c r="M380" s="69"/>
      <c r="N380" s="904" t="s">
        <v>28</v>
      </c>
      <c r="O380" s="1460" t="str">
        <f>DATOS!C15</f>
        <v>"A"</v>
      </c>
      <c r="P380" s="1460"/>
      <c r="Q380" s="1460"/>
      <c r="R380" s="923"/>
      <c r="S380" s="923"/>
      <c r="T380" s="923"/>
      <c r="U380" s="923"/>
      <c r="V380" s="923"/>
      <c r="W380" s="36"/>
      <c r="X380" s="36"/>
      <c r="Y380" s="36"/>
      <c r="Z380" s="36"/>
      <c r="AA380" s="36"/>
      <c r="AB380" s="36"/>
      <c r="AC380" s="36"/>
      <c r="AD380" s="36"/>
    </row>
    <row r="381" spans="1:30" ht="69.95" customHeight="1" x14ac:dyDescent="0.6">
      <c r="A381" s="952" t="s">
        <v>223</v>
      </c>
      <c r="B381" s="1418" t="s">
        <v>290</v>
      </c>
      <c r="C381" s="1418"/>
      <c r="D381" s="1418"/>
      <c r="E381" s="799"/>
      <c r="F381" s="799"/>
      <c r="G381" s="799"/>
      <c r="I381" s="290"/>
      <c r="M381" s="69"/>
      <c r="N381" s="905" t="s">
        <v>223</v>
      </c>
      <c r="O381" s="1460" t="s">
        <v>290</v>
      </c>
      <c r="P381" s="1460"/>
      <c r="Q381" s="1460"/>
      <c r="R381" s="923"/>
      <c r="S381" s="923"/>
      <c r="T381" s="923"/>
      <c r="U381" s="923"/>
      <c r="V381" s="923"/>
      <c r="W381" s="36"/>
      <c r="X381" s="36"/>
      <c r="Y381" s="36"/>
      <c r="Z381" s="36"/>
      <c r="AA381" s="36"/>
      <c r="AB381" s="36"/>
      <c r="AC381" s="36"/>
      <c r="AD381" s="36"/>
    </row>
    <row r="382" spans="1:30" ht="69.95" customHeight="1" thickBot="1" x14ac:dyDescent="0.65">
      <c r="A382" s="946" t="s">
        <v>160</v>
      </c>
      <c r="B382" s="1439"/>
      <c r="C382" s="1439"/>
      <c r="D382" s="1439"/>
      <c r="E382" s="799"/>
      <c r="F382" s="799"/>
      <c r="G382" s="799"/>
      <c r="I382" s="290"/>
      <c r="M382" s="69"/>
      <c r="N382" s="904" t="s">
        <v>160</v>
      </c>
      <c r="O382" s="1440"/>
      <c r="P382" s="1440"/>
      <c r="Q382" s="1440"/>
      <c r="R382" s="923"/>
      <c r="S382" s="923"/>
      <c r="T382" s="923"/>
      <c r="U382" s="923"/>
      <c r="V382" s="923"/>
      <c r="W382" s="36"/>
      <c r="X382" s="36"/>
      <c r="Y382" s="36"/>
      <c r="Z382" s="36"/>
      <c r="AA382" s="36"/>
      <c r="AB382" s="36"/>
      <c r="AC382" s="36"/>
      <c r="AD382" s="36"/>
    </row>
    <row r="383" spans="1:30" ht="69.95" customHeight="1" thickBot="1" x14ac:dyDescent="0.55000000000000004">
      <c r="A383" s="1441" t="s">
        <v>37</v>
      </c>
      <c r="B383" s="1442"/>
      <c r="C383" s="1442"/>
      <c r="D383" s="1443"/>
      <c r="E383" s="1468" t="s">
        <v>245</v>
      </c>
      <c r="F383" s="1469"/>
      <c r="G383" s="1469"/>
      <c r="H383" s="1469"/>
      <c r="I383" s="1469"/>
      <c r="J383" s="859"/>
      <c r="K383" s="859"/>
      <c r="L383" s="293" t="s">
        <v>248</v>
      </c>
      <c r="M383" s="70"/>
      <c r="N383" s="1474" t="s">
        <v>37</v>
      </c>
      <c r="O383" s="1475"/>
      <c r="P383" s="1475"/>
      <c r="Q383" s="1427" t="s">
        <v>245</v>
      </c>
      <c r="R383" s="1428"/>
      <c r="S383" s="1429"/>
      <c r="T383" s="882"/>
      <c r="U383" s="293" t="s">
        <v>248</v>
      </c>
      <c r="V383" s="1466" t="s">
        <v>247</v>
      </c>
      <c r="W383" s="1403"/>
      <c r="X383" s="654"/>
      <c r="Y383" s="654"/>
      <c r="Z383" s="654"/>
      <c r="AA383" s="654"/>
      <c r="AB383" s="654"/>
      <c r="AC383" s="654"/>
      <c r="AD383" s="654"/>
    </row>
    <row r="384" spans="1:30" ht="69.95" customHeight="1" thickBot="1" x14ac:dyDescent="0.55000000000000004">
      <c r="A384" s="1444"/>
      <c r="B384" s="1445"/>
      <c r="C384" s="1445"/>
      <c r="D384" s="1446"/>
      <c r="E384" s="267" t="s">
        <v>233</v>
      </c>
      <c r="F384" s="844"/>
      <c r="G384" s="268" t="s">
        <v>249</v>
      </c>
      <c r="H384" s="850"/>
      <c r="I384" s="269" t="s">
        <v>250</v>
      </c>
      <c r="J384" s="860"/>
      <c r="K384" s="860"/>
      <c r="L384" s="294" t="s">
        <v>246</v>
      </c>
      <c r="M384" s="70"/>
      <c r="N384" s="1476"/>
      <c r="O384" s="1477"/>
      <c r="P384" s="1477"/>
      <c r="Q384" s="92" t="s">
        <v>233</v>
      </c>
      <c r="R384" s="93" t="s">
        <v>249</v>
      </c>
      <c r="S384" s="94" t="s">
        <v>250</v>
      </c>
      <c r="T384" s="881"/>
      <c r="U384" s="796" t="s">
        <v>246</v>
      </c>
      <c r="V384" s="1488"/>
      <c r="W384" s="1403"/>
      <c r="X384" s="654"/>
      <c r="Y384" s="654"/>
      <c r="Z384" s="654"/>
      <c r="AA384" s="654"/>
      <c r="AB384" s="654"/>
      <c r="AC384" s="654"/>
      <c r="AD384" s="654"/>
    </row>
    <row r="385" spans="1:30" ht="69.95" customHeight="1" x14ac:dyDescent="0.3">
      <c r="A385" s="1404" t="s">
        <v>38</v>
      </c>
      <c r="B385" s="1405"/>
      <c r="C385" s="1405"/>
      <c r="D385" s="1405"/>
      <c r="E385" s="539" t="str">
        <f>( 'ACTA REPORTE 1ER TRI'!$AD$25 )</f>
        <v>E+</v>
      </c>
      <c r="F385" s="835">
        <f>( 'ACTA REPORTE 1ER TRI'!$AE$25 )</f>
        <v>2.6666666666666665</v>
      </c>
      <c r="G385" s="539" t="str">
        <f>( 'ACTA REPORTE 2DO TRI'!$AD$25 )</f>
        <v>B+</v>
      </c>
      <c r="H385" s="846">
        <f>( 'ACTA REPORTE 2DO TRI'!$AE$25 )</f>
        <v>8</v>
      </c>
      <c r="I385" s="539" t="str">
        <f>( 'ACTA REPORTE 3ER TRI'!$AD$25 )</f>
        <v>B+</v>
      </c>
      <c r="J385" s="846">
        <f>( 'ACTA REPORTE 3ER TRI'!$AE$25 )</f>
        <v>8</v>
      </c>
      <c r="K385" s="837">
        <f>SUM(F385,H385,J385 ) / 3</f>
        <v>6.2222222222222214</v>
      </c>
      <c r="L385" s="675" t="str">
        <f>INDEX($AF$4:$AF$13, MATCH(K385, $AE$4:$AE$13, 1))</f>
        <v>C+</v>
      </c>
      <c r="M385" s="66"/>
      <c r="N385" s="1478" t="s">
        <v>38</v>
      </c>
      <c r="O385" s="1479"/>
      <c r="P385" s="1480"/>
      <c r="Q385" s="884">
        <f>( 'ACTA REPORTE 1ER TRI'!$AE$25 )</f>
        <v>2.6666666666666665</v>
      </c>
      <c r="R385" s="539">
        <f>( 'ACTA REPORTE 2DO TRI'!$AE$25 )</f>
        <v>8</v>
      </c>
      <c r="S385" s="539">
        <f>( 'ACTA REPORTE 3ER TRI'!$AE$25 )</f>
        <v>8</v>
      </c>
      <c r="T385" s="875"/>
      <c r="U385" s="930">
        <f>SUM(Q385:S385)/3</f>
        <v>6.2222222222222214</v>
      </c>
      <c r="V385" s="809">
        <v>0</v>
      </c>
      <c r="W385" s="113"/>
      <c r="X385" s="113"/>
      <c r="Y385" s="113"/>
      <c r="Z385" s="113"/>
      <c r="AA385" s="113"/>
      <c r="AB385" s="113"/>
      <c r="AC385" s="113"/>
      <c r="AD385" s="113"/>
    </row>
    <row r="386" spans="1:30" ht="69.95" customHeight="1" x14ac:dyDescent="0.3">
      <c r="A386" s="1406" t="s">
        <v>40</v>
      </c>
      <c r="B386" s="1407"/>
      <c r="C386" s="1407"/>
      <c r="D386" s="1407"/>
      <c r="E386" s="540" t="str">
        <f>( 'ACTA REPORTE 1ER TRI'!$AD$82 )</f>
        <v>E+</v>
      </c>
      <c r="F386" s="836">
        <f>( 'ACTA REPORTE 1ER TRI'!$AE$82 )</f>
        <v>2.6666666666666665</v>
      </c>
      <c r="G386" s="540" t="str">
        <f>( 'ACTA REPORTE 2DO TRI'!$AD$82 )</f>
        <v>B+</v>
      </c>
      <c r="H386" s="847">
        <f>( 'ACTA REPORTE 2DO TRI'!$AE$82 )</f>
        <v>8</v>
      </c>
      <c r="I386" s="540" t="str">
        <f>( 'ACTA REPORTE 3ER TRI'!$AD$82 )</f>
        <v>B+</v>
      </c>
      <c r="J386" s="847">
        <f>( 'ACTA REPORTE 3ER TRI'!$AE$82 )</f>
        <v>8</v>
      </c>
      <c r="K386" s="837">
        <f>SUM(F386,H386,J386 ) / 3</f>
        <v>6.2222222222222214</v>
      </c>
      <c r="L386" s="797" t="str">
        <f t="shared" ref="L386:L389" si="42">INDEX($AF$4:$AF$13, MATCH(K386, $AE$4:$AE$13, 1))</f>
        <v>C+</v>
      </c>
      <c r="M386" s="66"/>
      <c r="N386" s="1454" t="s">
        <v>40</v>
      </c>
      <c r="O386" s="1455"/>
      <c r="P386" s="1456"/>
      <c r="Q386" s="922">
        <f>( 'ACTA REPORTE 1ER TRI'!$AE$82 )</f>
        <v>2.6666666666666665</v>
      </c>
      <c r="R386" s="540">
        <f>( 'ACTA REPORTE 2DO TRI'!$AE$82 )</f>
        <v>8</v>
      </c>
      <c r="S386" s="540">
        <f>( 'ACTA REPORTE 3ER TRI'!$AE$82 )</f>
        <v>8</v>
      </c>
      <c r="T386" s="876"/>
      <c r="U386" s="931">
        <f t="shared" ref="U386:U391" si="43">SUM(Q386:S386)/3</f>
        <v>6.2222222222222214</v>
      </c>
      <c r="V386" s="811">
        <v>0</v>
      </c>
      <c r="W386" s="113"/>
      <c r="X386" s="113"/>
      <c r="Y386" s="113"/>
      <c r="Z386" s="113"/>
      <c r="AA386" s="113"/>
      <c r="AB386" s="113"/>
      <c r="AC386" s="113"/>
      <c r="AD386" s="113"/>
    </row>
    <row r="387" spans="1:30" ht="69.95" customHeight="1" x14ac:dyDescent="0.3">
      <c r="A387" s="1406" t="s">
        <v>42</v>
      </c>
      <c r="B387" s="1407"/>
      <c r="C387" s="1407"/>
      <c r="D387" s="1407"/>
      <c r="E387" s="540" t="str">
        <f>( 'ACTA REPORTE 1ER TRI'!$AD$139 )</f>
        <v>B+</v>
      </c>
      <c r="F387" s="836">
        <f>( 'ACTA REPORTE 1ER TRI'!$AE$139 )</f>
        <v>8</v>
      </c>
      <c r="G387" s="540" t="str">
        <f>( 'ACTA REPORTE 2DO TRI'!$AD$139 )</f>
        <v>B+</v>
      </c>
      <c r="H387" s="847">
        <f>( 'ACTA REPORTE 2DO TRI'!$AE$139 )</f>
        <v>8</v>
      </c>
      <c r="I387" s="540" t="str">
        <f>( 'ACTA REPORTE 3ER TRI'!$AD$139 )</f>
        <v>B+</v>
      </c>
      <c r="J387" s="847">
        <f>( 'ACTA REPORTE 3ER TRI'!$AE$139 )</f>
        <v>8</v>
      </c>
      <c r="K387" s="837">
        <f t="shared" ref="K387:K389" si="44">SUM(F387,H387,J387 ) / 3</f>
        <v>8</v>
      </c>
      <c r="L387" s="797" t="str">
        <f t="shared" si="42"/>
        <v>B+</v>
      </c>
      <c r="M387" s="66"/>
      <c r="N387" s="1454" t="s">
        <v>42</v>
      </c>
      <c r="O387" s="1455"/>
      <c r="P387" s="1456"/>
      <c r="Q387" s="922">
        <f>( 'ACTA REPORTE 1ER TRI'!$AE$139 )</f>
        <v>8</v>
      </c>
      <c r="R387" s="540">
        <f>( 'ACTA REPORTE 2DO TRI'!$AE$139 )</f>
        <v>8</v>
      </c>
      <c r="S387" s="540">
        <f>( 'ACTA REPORTE 3ER TRI'!$AE$139 )</f>
        <v>8</v>
      </c>
      <c r="T387" s="876"/>
      <c r="U387" s="931">
        <f t="shared" si="43"/>
        <v>8</v>
      </c>
      <c r="V387" s="811">
        <v>0</v>
      </c>
      <c r="W387" s="113"/>
      <c r="X387" s="113"/>
      <c r="Y387" s="113"/>
      <c r="Z387" s="113"/>
      <c r="AA387" s="113"/>
      <c r="AB387" s="113"/>
      <c r="AC387" s="113"/>
      <c r="AD387" s="113"/>
    </row>
    <row r="388" spans="1:30" ht="69.95" customHeight="1" x14ac:dyDescent="0.3">
      <c r="A388" s="1406" t="s">
        <v>44</v>
      </c>
      <c r="B388" s="1407"/>
      <c r="C388" s="1407"/>
      <c r="D388" s="1407"/>
      <c r="E388" s="540" t="str">
        <f>( 'ACTA REPORTE 1ER TRI'!$AD$196 )</f>
        <v>B+</v>
      </c>
      <c r="F388" s="836">
        <f>( 'ACTA REPORTE 1ER TRI'!$AE$196 )</f>
        <v>8</v>
      </c>
      <c r="G388" s="540" t="str">
        <f>( 'ACTA REPORTE 2DO TRI'!$AD$196 )</f>
        <v>B+</v>
      </c>
      <c r="H388" s="847">
        <f>( 'ACTA REPORTE 2DO TRI'!$AE$196 )</f>
        <v>8</v>
      </c>
      <c r="I388" s="540" t="str">
        <f>( 'ACTA REPORTE 3ER TRI'!$AD$196 )</f>
        <v>B+</v>
      </c>
      <c r="J388" s="847">
        <f>( 'ACTA REPORTE 3ER TRI'!$AE$196 )</f>
        <v>8</v>
      </c>
      <c r="K388" s="837">
        <f t="shared" si="44"/>
        <v>8</v>
      </c>
      <c r="L388" s="797" t="str">
        <f t="shared" si="42"/>
        <v>B+</v>
      </c>
      <c r="M388" s="66"/>
      <c r="N388" s="1454" t="s">
        <v>44</v>
      </c>
      <c r="O388" s="1455"/>
      <c r="P388" s="1456"/>
      <c r="Q388" s="922">
        <f>( 'ACTA REPORTE 1ER TRI'!$AE$196 )</f>
        <v>8</v>
      </c>
      <c r="R388" s="540">
        <f>( 'ACTA REPORTE 2DO TRI'!$AE$196 )</f>
        <v>8</v>
      </c>
      <c r="S388" s="540">
        <f>( 'ACTA REPORTE 3ER TRI'!$AE$196 )</f>
        <v>8</v>
      </c>
      <c r="T388" s="876"/>
      <c r="U388" s="931">
        <f t="shared" si="43"/>
        <v>8</v>
      </c>
      <c r="V388" s="811">
        <v>0</v>
      </c>
      <c r="W388" s="113"/>
      <c r="X388" s="113"/>
      <c r="Y388" s="113"/>
      <c r="Z388" s="113"/>
      <c r="AA388" s="113"/>
      <c r="AB388" s="113"/>
      <c r="AC388" s="113"/>
      <c r="AD388" s="113"/>
    </row>
    <row r="389" spans="1:30" ht="69.95" customHeight="1" x14ac:dyDescent="0.3">
      <c r="A389" s="1433" t="s">
        <v>47</v>
      </c>
      <c r="B389" s="1434"/>
      <c r="C389" s="1434"/>
      <c r="D389" s="1434"/>
      <c r="E389" s="540" t="str">
        <f>( 'ACTA REPORTE 1ER TRI'!$AD$310 )</f>
        <v>B+</v>
      </c>
      <c r="F389" s="836">
        <f>( 'ACTA REPORTE 1ER TRI'!$AE$310 )</f>
        <v>8</v>
      </c>
      <c r="G389" s="540" t="str">
        <f>( 'ACTA REPORTE 2DO TRI'!$AD$310 )</f>
        <v>B+</v>
      </c>
      <c r="H389" s="847">
        <f>( 'ACTA REPORTE 2DO TRI'!$AE$310 )</f>
        <v>8</v>
      </c>
      <c r="I389" s="540" t="str">
        <f>( 'ACTA REPORTE 3ER TRI'!$AD$310 )</f>
        <v>B+</v>
      </c>
      <c r="J389" s="847">
        <f>( 'ACTA REPORTE 3ER TRI'!$AE$310 )</f>
        <v>8</v>
      </c>
      <c r="K389" s="837">
        <f t="shared" si="44"/>
        <v>8</v>
      </c>
      <c r="L389" s="797" t="str">
        <f t="shared" si="42"/>
        <v>B+</v>
      </c>
      <c r="M389" s="66"/>
      <c r="N389" s="1482" t="s">
        <v>47</v>
      </c>
      <c r="O389" s="1483"/>
      <c r="P389" s="1484"/>
      <c r="Q389" s="922">
        <f>( 'ACTA REPORTE 1ER TRI'!$AE$310 )</f>
        <v>8</v>
      </c>
      <c r="R389" s="540">
        <f>( 'ACTA REPORTE 2DO TRI'!$AE$310 )</f>
        <v>8</v>
      </c>
      <c r="S389" s="540">
        <f>( 'ACTA REPORTE 3ER TRI'!$AE$310 )</f>
        <v>8</v>
      </c>
      <c r="T389" s="876"/>
      <c r="U389" s="931">
        <f t="shared" si="43"/>
        <v>8</v>
      </c>
      <c r="V389" s="811">
        <v>0</v>
      </c>
      <c r="W389" s="113"/>
      <c r="X389" s="113"/>
      <c r="Y389" s="113"/>
      <c r="Z389" s="113"/>
      <c r="AA389" s="113"/>
      <c r="AB389" s="113"/>
      <c r="AC389" s="113"/>
      <c r="AD389" s="113"/>
    </row>
    <row r="390" spans="1:30" ht="69.95" customHeight="1" x14ac:dyDescent="0.3">
      <c r="A390" s="1433" t="s">
        <v>50</v>
      </c>
      <c r="B390" s="1434"/>
      <c r="C390" s="1434"/>
      <c r="D390" s="1434"/>
      <c r="E390" s="540" t="str">
        <f>( 'ACTA REPORTE 1ER TRI'!$AD$367 )</f>
        <v>B+</v>
      </c>
      <c r="F390" s="836">
        <f>( 'ACTA REPORTE 1ER TRI'!$AE$367 )</f>
        <v>8</v>
      </c>
      <c r="G390" s="540" t="str">
        <f>( 'ACTA REPORTE 2DO TRI'!$AD$367 )</f>
        <v>B+</v>
      </c>
      <c r="H390" s="847">
        <f>( 'ACTA REPORTE 2DO TRI'!$AE$367 )</f>
        <v>8</v>
      </c>
      <c r="I390" s="540" t="str">
        <f>( 'ACTA REPORTE 3ER TRI'!$AD$367 )</f>
        <v>B+</v>
      </c>
      <c r="J390" s="847">
        <f>( 'ACTA REPORTE 3ER TRI'!$AE$367 )</f>
        <v>8</v>
      </c>
      <c r="K390" s="837">
        <f>SUM(F390,H390,J390 ) / 3</f>
        <v>8</v>
      </c>
      <c r="L390" s="797" t="str">
        <f>INDEX($AF$4:$AF$13, MATCH(K390, $AE$4:$AE$13, 1))</f>
        <v>B+</v>
      </c>
      <c r="M390" s="66"/>
      <c r="N390" s="1482" t="s">
        <v>50</v>
      </c>
      <c r="O390" s="1483"/>
      <c r="P390" s="1484"/>
      <c r="Q390" s="922">
        <f>( 'ACTA REPORTE 1ER TRI'!$AE$367 )</f>
        <v>8</v>
      </c>
      <c r="R390" s="540">
        <f>( 'ACTA REPORTE 2DO TRI'!$AE$367 )</f>
        <v>8</v>
      </c>
      <c r="S390" s="540">
        <f>( 'ACTA REPORTE 3ER TRI'!$AE$367 )</f>
        <v>8</v>
      </c>
      <c r="T390" s="876"/>
      <c r="U390" s="931">
        <f t="shared" si="43"/>
        <v>8</v>
      </c>
      <c r="V390" s="811">
        <v>0</v>
      </c>
      <c r="W390" s="113"/>
      <c r="X390" s="113"/>
      <c r="Y390" s="113"/>
      <c r="Z390" s="113"/>
      <c r="AA390" s="113"/>
      <c r="AB390" s="113"/>
      <c r="AC390" s="113"/>
      <c r="AD390" s="113"/>
    </row>
    <row r="391" spans="1:30" ht="69.95" customHeight="1" thickBot="1" x14ac:dyDescent="0.35">
      <c r="A391" s="1410" t="s">
        <v>52</v>
      </c>
      <c r="B391" s="1411"/>
      <c r="C391" s="1411"/>
      <c r="D391" s="1411"/>
      <c r="E391" s="610" t="str">
        <f>( 'ACTA REPORTE 1ER TRI'!$AD$425 )</f>
        <v>B+</v>
      </c>
      <c r="F391" s="836">
        <f>( 'ACTA REPORTE 1ER TRI'!$AE$425 )</f>
        <v>8</v>
      </c>
      <c r="G391" s="832" t="str">
        <f>( 'ACTA REPORTE 2DO TRI'!$AD$425 )</f>
        <v>B+</v>
      </c>
      <c r="H391" s="851">
        <f>( 'ACTA REPORTE 2DO TRI'!$AE$425 )</f>
        <v>8</v>
      </c>
      <c r="I391" s="833" t="str">
        <f>( 'ACTA REPORTE 3ER TRI'!$AD$425 )</f>
        <v>B+</v>
      </c>
      <c r="J391" s="847">
        <f>( 'ACTA REPORTE 3ER TRI'!$AE$425 )</f>
        <v>8</v>
      </c>
      <c r="K391" s="837">
        <f t="shared" ref="K391" si="45">SUM(F391,H391,J391 ) / 3</f>
        <v>8</v>
      </c>
      <c r="L391" s="798" t="str">
        <f>INDEX($AF$4:$AF$13, MATCH(F392, $AE$4:$AE$13, 1))</f>
        <v>C+</v>
      </c>
      <c r="M391" s="66"/>
      <c r="N391" s="1390" t="s">
        <v>52</v>
      </c>
      <c r="O391" s="1391"/>
      <c r="P391" s="1485"/>
      <c r="Q391" s="922">
        <f>( 'ACTA REPORTE 1ER TRI'!$AE$425 )</f>
        <v>8</v>
      </c>
      <c r="R391" s="831">
        <f>( 'ACTA REPORTE 2DO TRI'!$AE$425 )</f>
        <v>8</v>
      </c>
      <c r="S391" s="540">
        <f>( 'ACTA REPORTE 3ER TRI'!$AE$425 )</f>
        <v>8</v>
      </c>
      <c r="T391" s="877"/>
      <c r="U391" s="932">
        <f t="shared" si="43"/>
        <v>8</v>
      </c>
      <c r="V391" s="812">
        <v>0</v>
      </c>
      <c r="W391" s="113"/>
      <c r="X391" s="113"/>
      <c r="Y391" s="113"/>
      <c r="Z391" s="113"/>
      <c r="AA391" s="113"/>
      <c r="AB391" s="113"/>
      <c r="AC391" s="113"/>
      <c r="AD391" s="113"/>
    </row>
    <row r="392" spans="1:30" ht="69.95" customHeight="1" thickBot="1" x14ac:dyDescent="0.75">
      <c r="A392" s="1461" t="s">
        <v>237</v>
      </c>
      <c r="B392" s="1462"/>
      <c r="C392" s="1462"/>
      <c r="D392" s="1462"/>
      <c r="E392" s="805" t="str">
        <f>INDEX($AF$4:$AF$13, MATCH(F392, $AE$4:$AE$13, 1))</f>
        <v>C+</v>
      </c>
      <c r="F392" s="837">
        <f>SUM(F385:F391 ) / 7</f>
        <v>6.4761904761904754</v>
      </c>
      <c r="G392" s="805" t="str">
        <f>INDEX($AF$4:$AF$13, MATCH(H392, $AE$4:$AE$13, 1))</f>
        <v>B+</v>
      </c>
      <c r="H392" s="837">
        <f>SUM(H385:H391 ) / 7</f>
        <v>8</v>
      </c>
      <c r="I392" s="819" t="str">
        <f>INDEX($AF$4:$AF$13, MATCH(J392, $AE$4:$AE$13, 1))</f>
        <v>B+</v>
      </c>
      <c r="J392" s="862">
        <f>SUM(J385:J391 ) / 7</f>
        <v>8</v>
      </c>
      <c r="K392" s="862">
        <f>SUM(F392,H392,J392 ) / 3</f>
        <v>7.4920634920634912</v>
      </c>
      <c r="L392" s="1481" t="str">
        <f>INDEX($AF$4:$AF$13, MATCH(K392, $AE$4:$AE$13, 1))</f>
        <v>B-</v>
      </c>
      <c r="M392" s="66"/>
      <c r="N392" s="1437" t="s">
        <v>237</v>
      </c>
      <c r="O392" s="1438"/>
      <c r="P392" s="1438"/>
      <c r="Q392" s="813">
        <f>SUM(Q385:Q391 ) / 7</f>
        <v>6.4761904761904754</v>
      </c>
      <c r="R392" s="813">
        <f>SUM(R385:R391 ) / 7</f>
        <v>8</v>
      </c>
      <c r="S392" s="813">
        <f>SUM(S385:S391 ) / 7</f>
        <v>8</v>
      </c>
      <c r="T392" s="873"/>
      <c r="U392" s="1601">
        <f>SUM(Q392,R392,S392)/3</f>
        <v>7.4920634920634912</v>
      </c>
      <c r="W392" s="36"/>
      <c r="X392" s="36"/>
      <c r="Y392" s="36"/>
      <c r="Z392" s="36"/>
      <c r="AA392" s="36"/>
      <c r="AB392" s="36"/>
      <c r="AC392" s="36"/>
      <c r="AD392" s="36"/>
    </row>
    <row r="393" spans="1:30" ht="69.95" customHeight="1" thickBot="1" x14ac:dyDescent="0.75">
      <c r="A393" s="1421" t="s">
        <v>251</v>
      </c>
      <c r="B393" s="1422"/>
      <c r="C393" s="1422"/>
      <c r="D393" s="1422"/>
      <c r="E393" s="1463"/>
      <c r="F393" s="1463"/>
      <c r="G393" s="1464"/>
      <c r="H393" s="1464"/>
      <c r="I393" s="1465"/>
      <c r="J393" s="856"/>
      <c r="K393" s="865"/>
      <c r="L393" s="1436"/>
      <c r="M393" s="66"/>
      <c r="N393" s="1398" t="s">
        <v>251</v>
      </c>
      <c r="O393" s="1399"/>
      <c r="P393" s="1399"/>
      <c r="Q393" s="1399"/>
      <c r="R393" s="1399"/>
      <c r="S393" s="1399"/>
      <c r="T393" s="1600"/>
      <c r="U393" s="1602"/>
      <c r="W393" s="36"/>
      <c r="X393" s="36"/>
      <c r="Y393" s="36"/>
      <c r="Z393" s="36"/>
      <c r="AA393" s="36"/>
      <c r="AB393" s="36"/>
      <c r="AC393" s="36"/>
      <c r="AD393" s="36"/>
    </row>
    <row r="394" spans="1:30" ht="69.95" customHeight="1" x14ac:dyDescent="0.6">
      <c r="A394" s="1408" t="s">
        <v>39</v>
      </c>
      <c r="B394" s="1409"/>
      <c r="C394" s="1409"/>
      <c r="D394" s="1409"/>
      <c r="E394" s="539" t="str">
        <f>( 'ACTA REPORTE 1ER TRI'!$AD$253 )</f>
        <v>B+</v>
      </c>
      <c r="F394" s="838">
        <f>( 'ACTA REPORTE 1ER TRI'!$AE$253 )</f>
        <v>8</v>
      </c>
      <c r="G394" s="539" t="str">
        <f>( 'ACTA REPORTE 2DO TRI'!$AD$253 )</f>
        <v>B+</v>
      </c>
      <c r="H394" s="886">
        <f>( 'ACTA REPORTE 2DO TRI'!$AE$253 )</f>
        <v>8</v>
      </c>
      <c r="I394" s="539" t="str">
        <f>( 'ACTA REPORTE 3ER TRI'!$AD$253)</f>
        <v>B+</v>
      </c>
      <c r="J394" s="887">
        <f>( 'ACTA REPORTE 3ER TRI'!$AE$253 )</f>
        <v>8</v>
      </c>
      <c r="K394" s="866">
        <f>SUM(F394,H394,J394 ) / 3</f>
        <v>8</v>
      </c>
      <c r="L394" s="675" t="str">
        <f>INDEX($AF$4:$AF$13, MATCH(K394, $AE$4:$AE$13, 1))</f>
        <v>B+</v>
      </c>
      <c r="M394" s="66"/>
      <c r="N394" s="1388" t="s">
        <v>39</v>
      </c>
      <c r="O394" s="1389"/>
      <c r="P394" s="96"/>
      <c r="Q394" s="539" t="str">
        <f>( 'ACTA REPORTE 1ER TRI'!$AD$253 )</f>
        <v>B+</v>
      </c>
      <c r="R394" s="539" t="str">
        <f>( 'ACTA REPORTE 2DO TRI'!$AD$253 )</f>
        <v>B+</v>
      </c>
      <c r="S394" s="539" t="str">
        <f>( 'ACTA REPORTE 3ER TRI'!$AD$253)</f>
        <v>B+</v>
      </c>
      <c r="T394" s="893">
        <f>SUM(F394,H394,J394 ) / 3</f>
        <v>8</v>
      </c>
      <c r="U394" s="675" t="str">
        <f>INDEX($AF$4:$AF$13, MATCH(T394, $AE$4:$AE$13, 1))</f>
        <v>B+</v>
      </c>
      <c r="V394" s="923"/>
      <c r="W394" s="36"/>
      <c r="X394" s="36"/>
      <c r="Y394" s="36"/>
      <c r="Z394" s="36"/>
      <c r="AA394" s="36"/>
      <c r="AB394" s="36"/>
      <c r="AC394" s="36"/>
      <c r="AD394" s="36"/>
    </row>
    <row r="395" spans="1:30" ht="69.95" customHeight="1" thickBot="1" x14ac:dyDescent="0.65">
      <c r="A395" s="1410" t="s">
        <v>55</v>
      </c>
      <c r="B395" s="1411"/>
      <c r="C395" s="1411"/>
      <c r="D395" s="1411"/>
      <c r="E395" s="541" t="str">
        <f>( 'ACTA REPORTE 1ER TRI'!$AD$481 )</f>
        <v>B+</v>
      </c>
      <c r="F395" s="838">
        <f>( 'ACTA REPORTE 1ER TRI'!$AE$481 )</f>
        <v>8</v>
      </c>
      <c r="G395" s="541" t="str">
        <f>( 'ACTA REPORTE 2DO TRI'!$AD$481 )</f>
        <v>B+</v>
      </c>
      <c r="H395" s="886">
        <f>( 'ACTA REPORTE 2DO TRI'!$AE$481 )</f>
        <v>8</v>
      </c>
      <c r="I395" s="541" t="str">
        <f>( 'ACTA REPORTE 3ER TRI'!$AD$481 )</f>
        <v>B+</v>
      </c>
      <c r="J395" s="887">
        <f>( 'ACTA REPORTE 3ER TRI'!$AE$481 )</f>
        <v>8</v>
      </c>
      <c r="K395" s="866">
        <f>SUM(F395,H395,J395 ) / 3</f>
        <v>8</v>
      </c>
      <c r="L395" s="798" t="str">
        <f>INDEX($AF$4:$AF$13, MATCH(K395, $AE$4:$AE$13, 1))</f>
        <v>B+</v>
      </c>
      <c r="M395" s="66"/>
      <c r="N395" s="1390" t="s">
        <v>55</v>
      </c>
      <c r="O395" s="1391"/>
      <c r="P395" s="657"/>
      <c r="Q395" s="541" t="str">
        <f>( 'ACTA REPORTE 1ER TRI'!$AD$481 )</f>
        <v>B+</v>
      </c>
      <c r="R395" s="541" t="str">
        <f>( 'ACTA REPORTE 2DO TRI'!$AD$481 )</f>
        <v>B+</v>
      </c>
      <c r="S395" s="541" t="str">
        <f>( 'ACTA REPORTE 3ER TRI'!$AD$481 )</f>
        <v>B+</v>
      </c>
      <c r="T395" s="893">
        <f>SUM(F395,H395,J395 ) / 3</f>
        <v>8</v>
      </c>
      <c r="U395" s="798" t="str">
        <f>INDEX($AF$4:$AF$13, MATCH(T395, $AE$4:$AE$13, 1))</f>
        <v>B+</v>
      </c>
      <c r="V395" s="923"/>
      <c r="W395" s="36"/>
      <c r="X395" s="36"/>
      <c r="Y395" s="36"/>
      <c r="Z395" s="36"/>
      <c r="AA395" s="36"/>
      <c r="AB395" s="36"/>
      <c r="AC395" s="36"/>
      <c r="AD395" s="36"/>
    </row>
    <row r="396" spans="1:30" ht="69.95" customHeight="1" thickBot="1" x14ac:dyDescent="0.65">
      <c r="M396" s="66"/>
      <c r="N396" s="907"/>
      <c r="O396" s="36"/>
      <c r="P396" s="36"/>
      <c r="Q396" s="923"/>
      <c r="R396" s="923"/>
      <c r="S396" s="923"/>
      <c r="T396" s="874"/>
      <c r="U396" s="923"/>
      <c r="V396" s="923"/>
      <c r="W396" s="36"/>
      <c r="X396" s="36"/>
      <c r="Y396" s="36"/>
      <c r="Z396" s="36"/>
      <c r="AA396" s="36"/>
      <c r="AB396" s="36"/>
      <c r="AC396" s="36"/>
      <c r="AD396" s="36"/>
    </row>
    <row r="397" spans="1:30" ht="92.25" customHeight="1" thickBot="1" x14ac:dyDescent="0.4">
      <c r="A397" s="271"/>
      <c r="B397" s="915" t="s">
        <v>292</v>
      </c>
      <c r="C397" s="272"/>
      <c r="D397" s="1412" t="s">
        <v>287</v>
      </c>
      <c r="E397" s="914" t="s">
        <v>252</v>
      </c>
      <c r="F397" s="839"/>
      <c r="G397" s="915" t="s">
        <v>253</v>
      </c>
      <c r="H397" s="849"/>
      <c r="I397" s="916" t="s">
        <v>254</v>
      </c>
      <c r="M397" s="66"/>
      <c r="N397" s="908"/>
      <c r="O397" s="917" t="s">
        <v>291</v>
      </c>
      <c r="P397" s="39"/>
      <c r="Q397" s="1392" t="s">
        <v>287</v>
      </c>
      <c r="R397" s="1393"/>
      <c r="S397" s="955" t="s">
        <v>252</v>
      </c>
      <c r="T397" s="878"/>
      <c r="U397" s="956" t="s">
        <v>253</v>
      </c>
      <c r="V397" s="957" t="s">
        <v>254</v>
      </c>
      <c r="X397" s="673"/>
      <c r="Y397" s="673"/>
      <c r="Z397" s="673"/>
      <c r="AA397" s="673"/>
      <c r="AB397" s="673"/>
      <c r="AC397" s="673"/>
      <c r="AD397" s="673"/>
    </row>
    <row r="398" spans="1:30" ht="69.95" customHeight="1" thickBot="1" x14ac:dyDescent="0.4">
      <c r="A398" s="273" t="s">
        <v>226</v>
      </c>
      <c r="B398" s="814">
        <f>( 'ACTA REPORTE 3ER TRI'!$AP$25 )</f>
        <v>0</v>
      </c>
      <c r="C398" s="274"/>
      <c r="D398" s="1413"/>
      <c r="E398" s="814" t="str">
        <f>( 'ACTA REPORTE 1ER TRI'!$AI$25 )</f>
        <v>N</v>
      </c>
      <c r="F398" s="840"/>
      <c r="G398" s="814" t="str">
        <f>( 'ACTA REPORTE 2DO TRI'!$AI$25 )</f>
        <v>N</v>
      </c>
      <c r="H398" s="840"/>
      <c r="I398" s="814" t="str">
        <f>( 'ACTA REPORTE 3ER TRI'!$AI$25 )</f>
        <v>N</v>
      </c>
      <c r="M398" s="66"/>
      <c r="N398" s="901" t="s">
        <v>226</v>
      </c>
      <c r="O398" s="814">
        <f>( 'ACTA REPORTE 3ER TRI'!$AP$25 )</f>
        <v>0</v>
      </c>
      <c r="P398" s="38"/>
      <c r="Q398" s="1394"/>
      <c r="R398" s="1395"/>
      <c r="S398" s="814" t="str">
        <f>( 'ACTA REPORTE 1ER TRI'!$AI$25 )</f>
        <v>N</v>
      </c>
      <c r="T398" s="879"/>
      <c r="U398" s="814" t="str">
        <f>( 'ACTA REPORTE 2DO TRI'!$AI$25 )</f>
        <v>N</v>
      </c>
      <c r="V398" s="814" t="str">
        <f>( 'ACTA REPORTE 3ER TRI'!$AI$25 )</f>
        <v>N</v>
      </c>
      <c r="X398" s="671"/>
      <c r="Y398" s="671"/>
      <c r="Z398" s="671"/>
      <c r="AA398" s="671"/>
      <c r="AB398" s="671"/>
      <c r="AC398" s="671"/>
      <c r="AD398" s="671"/>
    </row>
    <row r="399" spans="1:30" ht="69.95" customHeight="1" x14ac:dyDescent="0.35">
      <c r="A399" s="275" t="s">
        <v>227</v>
      </c>
      <c r="B399" s="610">
        <f>( 'ACTA REPORTE 3ER TRI'!$AQ$25 )</f>
        <v>0</v>
      </c>
      <c r="C399" s="274"/>
      <c r="D399" s="1413"/>
      <c r="E399" s="1415" t="str">
        <f>INDEX(AG$1:AG$3, MATCH(E398, AF$1:AF$3, 1))</f>
        <v>DEMUESTRA HABILIDADES PARA LLEGAR A ACUERDOS Y ASUMIR  COMPROMISOS.</v>
      </c>
      <c r="F399" s="939"/>
      <c r="G399" s="1415" t="str">
        <f>INDEX(AG$1:AG$3, MATCH(G398, AF$1:AF$3, 1))</f>
        <v>DEMUESTRA HABILIDADES PARA LLEGAR A ACUERDOS Y ASUMIR  COMPROMISOS.</v>
      </c>
      <c r="H399" s="939"/>
      <c r="I399" s="1415" t="str">
        <f>INDEX(AG$1:AG$3, MATCH(I398, AF$1:AF$3, 1))</f>
        <v>DEMUESTRA HABILIDADES PARA LLEGAR A ACUERDOS Y ASUMIR  COMPROMISOS.</v>
      </c>
      <c r="M399" s="66"/>
      <c r="N399" s="902" t="s">
        <v>227</v>
      </c>
      <c r="O399" s="610">
        <f>( 'ACTA REPORTE 3ER TRI'!$AQ$25 )</f>
        <v>0</v>
      </c>
      <c r="P399" s="38"/>
      <c r="Q399" s="1394"/>
      <c r="R399" s="1395"/>
      <c r="S399" s="1400" t="str">
        <f>INDEX(AG$1:AG$3, MATCH(S398, AF$1:AF$3, 1))</f>
        <v>DEMUESTRA HABILIDADES PARA LLEGAR A ACUERDOS Y ASUMIR  COMPROMISOS.</v>
      </c>
      <c r="T399" s="944"/>
      <c r="U399" s="1400" t="str">
        <f>INDEX(AG$1:AG$3, MATCH(U398, AF$1:AF$3, 1))</f>
        <v>DEMUESTRA HABILIDADES PARA LLEGAR A ACUERDOS Y ASUMIR  COMPROMISOS.</v>
      </c>
      <c r="V399" s="1400" t="str">
        <f>INDEX(AG$1:AG$3, MATCH(V398, AF$1:AF$3, 1))</f>
        <v>DEMUESTRA HABILIDADES PARA LLEGAR A ACUERDOS Y ASUMIR  COMPROMISOS.</v>
      </c>
      <c r="X399" s="672"/>
      <c r="Y399" s="672"/>
      <c r="Z399" s="672"/>
      <c r="AA399" s="672"/>
      <c r="AB399" s="672"/>
      <c r="AC399" s="672"/>
      <c r="AD399" s="672"/>
    </row>
    <row r="400" spans="1:30" ht="69.95" customHeight="1" x14ac:dyDescent="0.35">
      <c r="A400" s="275" t="s">
        <v>229</v>
      </c>
      <c r="B400" s="610">
        <f>( 'ACTA REPORTE 3ER TRI'!$AR$25 )</f>
        <v>0</v>
      </c>
      <c r="C400" s="274"/>
      <c r="D400" s="1413"/>
      <c r="E400" s="1416"/>
      <c r="F400" s="940"/>
      <c r="G400" s="1416"/>
      <c r="H400" s="940"/>
      <c r="I400" s="1416"/>
      <c r="M400" s="66"/>
      <c r="N400" s="902" t="s">
        <v>229</v>
      </c>
      <c r="O400" s="610">
        <f>( 'ACTA REPORTE 3ER TRI'!$AR$25 )</f>
        <v>0</v>
      </c>
      <c r="P400" s="38"/>
      <c r="Q400" s="1394"/>
      <c r="R400" s="1395"/>
      <c r="S400" s="1401"/>
      <c r="T400" s="944"/>
      <c r="U400" s="1401"/>
      <c r="V400" s="1401"/>
      <c r="X400" s="672"/>
      <c r="Y400" s="672"/>
      <c r="Z400" s="672"/>
      <c r="AA400" s="672"/>
      <c r="AB400" s="672"/>
      <c r="AC400" s="672"/>
      <c r="AD400" s="672"/>
    </row>
    <row r="401" spans="1:30" ht="69.95" customHeight="1" thickBot="1" x14ac:dyDescent="0.4">
      <c r="A401" s="276" t="s">
        <v>232</v>
      </c>
      <c r="B401" s="541">
        <f>( 'ACTA REPORTE 3ER TRI'!$AS$25 )</f>
        <v>67</v>
      </c>
      <c r="C401" s="274"/>
      <c r="D401" s="1414"/>
      <c r="E401" s="1417"/>
      <c r="F401" s="941"/>
      <c r="G401" s="1417"/>
      <c r="H401" s="941"/>
      <c r="I401" s="1417"/>
      <c r="M401" s="66"/>
      <c r="N401" s="903" t="s">
        <v>232</v>
      </c>
      <c r="O401" s="541">
        <f>( 'ACTA REPORTE 3ER TRI'!$AS$25 )</f>
        <v>67</v>
      </c>
      <c r="P401" s="38"/>
      <c r="Q401" s="1396"/>
      <c r="R401" s="1397"/>
      <c r="S401" s="1402"/>
      <c r="T401" s="945"/>
      <c r="U401" s="1402"/>
      <c r="V401" s="1402"/>
      <c r="X401" s="672"/>
      <c r="Y401" s="672"/>
      <c r="Z401" s="672"/>
      <c r="AA401" s="672"/>
      <c r="AB401" s="672"/>
      <c r="AC401" s="672"/>
      <c r="AD401" s="672"/>
    </row>
    <row r="402" spans="1:30" ht="200.1" customHeight="1" x14ac:dyDescent="0.6">
      <c r="M402" s="66"/>
      <c r="N402" s="907"/>
      <c r="O402" s="36"/>
      <c r="P402" s="36"/>
      <c r="Q402" s="923"/>
      <c r="R402" s="923"/>
      <c r="S402" s="923"/>
      <c r="T402" s="874"/>
      <c r="U402" s="923"/>
      <c r="V402" s="923"/>
      <c r="W402" s="36"/>
      <c r="X402" s="36"/>
      <c r="Y402" s="36"/>
      <c r="Z402" s="36"/>
      <c r="AA402" s="36"/>
      <c r="AB402" s="36"/>
      <c r="AC402" s="36"/>
      <c r="AD402" s="36"/>
    </row>
    <row r="403" spans="1:30" ht="69.95" customHeight="1" x14ac:dyDescent="0.7">
      <c r="B403" s="1424" t="s">
        <v>235</v>
      </c>
      <c r="C403" s="1424"/>
      <c r="D403" s="1424"/>
      <c r="G403" s="1424" t="s">
        <v>255</v>
      </c>
      <c r="H403" s="1424"/>
      <c r="I403" s="1424"/>
      <c r="J403" s="861"/>
      <c r="K403" s="861"/>
      <c r="L403" s="296"/>
      <c r="M403" s="66"/>
      <c r="O403" s="1425" t="s">
        <v>235</v>
      </c>
      <c r="P403" s="1425"/>
      <c r="Q403" s="1425"/>
      <c r="S403" s="1425" t="s">
        <v>255</v>
      </c>
      <c r="T403" s="1425"/>
      <c r="U403" s="1425"/>
      <c r="V403" s="935"/>
      <c r="W403" s="75"/>
      <c r="X403" s="75"/>
      <c r="Y403" s="75"/>
      <c r="Z403" s="75"/>
      <c r="AA403" s="75"/>
      <c r="AB403" s="75"/>
      <c r="AC403" s="75"/>
      <c r="AD403" s="75"/>
    </row>
    <row r="404" spans="1:30" ht="69.95" customHeight="1" x14ac:dyDescent="0.45">
      <c r="A404" s="1426" t="s">
        <v>0</v>
      </c>
      <c r="B404" s="1426"/>
      <c r="C404" s="1426"/>
      <c r="D404" s="1426"/>
      <c r="E404" s="1426"/>
      <c r="F404" s="1426"/>
      <c r="G404" s="1426"/>
      <c r="H404" s="1426"/>
      <c r="I404" s="1426"/>
      <c r="J404" s="1426"/>
      <c r="K404" s="1426"/>
      <c r="L404" s="1426"/>
      <c r="M404" s="68"/>
      <c r="N404" s="1386" t="s">
        <v>0</v>
      </c>
      <c r="O404" s="1386"/>
      <c r="P404" s="1386"/>
      <c r="Q404" s="1386"/>
      <c r="R404" s="1386"/>
      <c r="S404" s="1386"/>
      <c r="T404" s="1386"/>
      <c r="U404" s="1386"/>
      <c r="V404" s="1386"/>
      <c r="W404" s="960"/>
      <c r="X404" s="652"/>
      <c r="Y404" s="652"/>
      <c r="Z404" s="652"/>
      <c r="AA404" s="652"/>
      <c r="AB404" s="652"/>
      <c r="AC404" s="652"/>
      <c r="AD404" s="652"/>
    </row>
    <row r="405" spans="1:30" ht="69.95" customHeight="1" x14ac:dyDescent="0.45">
      <c r="A405" s="1426" t="s">
        <v>9</v>
      </c>
      <c r="B405" s="1426"/>
      <c r="C405" s="1426"/>
      <c r="D405" s="1426"/>
      <c r="E405" s="1426"/>
      <c r="F405" s="1426"/>
      <c r="G405" s="1426"/>
      <c r="H405" s="1426"/>
      <c r="I405" s="1426"/>
      <c r="J405" s="1426"/>
      <c r="K405" s="1426"/>
      <c r="L405" s="1426"/>
      <c r="M405" s="68"/>
      <c r="N405" s="1386" t="s">
        <v>9</v>
      </c>
      <c r="O405" s="1386"/>
      <c r="P405" s="1386"/>
      <c r="Q405" s="1386"/>
      <c r="R405" s="1386"/>
      <c r="S405" s="1386"/>
      <c r="T405" s="1386"/>
      <c r="U405" s="1386"/>
      <c r="V405" s="1386"/>
      <c r="W405" s="960"/>
      <c r="X405" s="652"/>
      <c r="Y405" s="652"/>
      <c r="Z405" s="652"/>
      <c r="AA405" s="652"/>
      <c r="AB405" s="652"/>
      <c r="AC405" s="652"/>
      <c r="AD405" s="652"/>
    </row>
    <row r="406" spans="1:30" ht="69.95" customHeight="1" x14ac:dyDescent="0.45">
      <c r="A406" s="1426" t="s">
        <v>242</v>
      </c>
      <c r="B406" s="1426"/>
      <c r="C406" s="1426"/>
      <c r="D406" s="1426"/>
      <c r="E406" s="1426"/>
      <c r="F406" s="1426"/>
      <c r="G406" s="1426"/>
      <c r="H406" s="1426"/>
      <c r="I406" s="1426"/>
      <c r="J406" s="1426"/>
      <c r="K406" s="1426"/>
      <c r="L406" s="1426"/>
      <c r="M406" s="68"/>
      <c r="N406" s="1386" t="s">
        <v>242</v>
      </c>
      <c r="O406" s="1386"/>
      <c r="P406" s="1386"/>
      <c r="Q406" s="1386"/>
      <c r="R406" s="1386"/>
      <c r="S406" s="1386"/>
      <c r="T406" s="1386"/>
      <c r="U406" s="1386"/>
      <c r="V406" s="1386"/>
      <c r="W406" s="960"/>
      <c r="X406" s="652"/>
      <c r="Y406" s="652"/>
      <c r="Z406" s="652"/>
      <c r="AA406" s="652"/>
      <c r="AB406" s="652"/>
      <c r="AC406" s="652"/>
      <c r="AD406" s="652"/>
    </row>
    <row r="407" spans="1:30" ht="69.95" customHeight="1" x14ac:dyDescent="0.45">
      <c r="A407" s="1489" t="s">
        <v>220</v>
      </c>
      <c r="B407" s="1489"/>
      <c r="C407" s="1489"/>
      <c r="D407" s="1489"/>
      <c r="E407" s="1489"/>
      <c r="F407" s="1489"/>
      <c r="G407" s="1489"/>
      <c r="H407" s="1489"/>
      <c r="I407" s="1489"/>
      <c r="J407" s="1489"/>
      <c r="K407" s="1489"/>
      <c r="L407" s="1489"/>
      <c r="M407" s="68"/>
      <c r="N407" s="1387" t="s">
        <v>220</v>
      </c>
      <c r="O407" s="1387"/>
      <c r="P407" s="1387"/>
      <c r="Q407" s="1387"/>
      <c r="R407" s="1387"/>
      <c r="S407" s="1387"/>
      <c r="T407" s="1387"/>
      <c r="U407" s="1387"/>
      <c r="V407" s="1387"/>
      <c r="W407" s="961"/>
      <c r="X407" s="653"/>
      <c r="Y407" s="653"/>
      <c r="Z407" s="653"/>
      <c r="AA407" s="653"/>
      <c r="AB407" s="653"/>
      <c r="AC407" s="653"/>
      <c r="AD407" s="653"/>
    </row>
    <row r="408" spans="1:30" ht="69.95" customHeight="1" x14ac:dyDescent="0.6">
      <c r="A408" s="946" t="s">
        <v>221</v>
      </c>
      <c r="B408" s="1418">
        <f>DATOS!F21</f>
        <v>0</v>
      </c>
      <c r="C408" s="1418"/>
      <c r="D408" s="1418"/>
      <c r="E408" s="1418"/>
      <c r="F408" s="1418"/>
      <c r="G408" s="1418"/>
      <c r="H408" s="804"/>
      <c r="I408" s="290"/>
      <c r="M408" s="69"/>
      <c r="N408" s="904" t="s">
        <v>221</v>
      </c>
      <c r="O408" s="1460">
        <f>DATOS!F21</f>
        <v>0</v>
      </c>
      <c r="P408" s="1460"/>
      <c r="Q408" s="1460"/>
      <c r="R408" s="1460"/>
      <c r="S408" s="1460"/>
      <c r="T408" s="1460"/>
      <c r="U408" s="1460"/>
      <c r="V408" s="923"/>
      <c r="W408" s="36"/>
      <c r="X408" s="36"/>
      <c r="Y408" s="36"/>
      <c r="Z408" s="36"/>
      <c r="AA408" s="36"/>
      <c r="AB408" s="36"/>
      <c r="AC408" s="36"/>
      <c r="AD408" s="36"/>
    </row>
    <row r="409" spans="1:30" ht="69.95" customHeight="1" x14ac:dyDescent="0.6">
      <c r="A409" s="946" t="s">
        <v>222</v>
      </c>
      <c r="B409" s="1418" t="str">
        <f>DATOS!B20</f>
        <v xml:space="preserve"> TRELLES ORDÓÑEZ CAROL ALEXANDRA</v>
      </c>
      <c r="C409" s="1418"/>
      <c r="D409" s="1418"/>
      <c r="E409" s="1418"/>
      <c r="F409" s="1418"/>
      <c r="G409" s="1418"/>
      <c r="H409" s="804"/>
      <c r="I409" s="290"/>
      <c r="J409" s="858"/>
      <c r="K409" s="858"/>
      <c r="L409" s="292"/>
      <c r="M409" s="69"/>
      <c r="N409" s="904" t="s">
        <v>222</v>
      </c>
      <c r="O409" s="1460" t="str">
        <f>DATOS!B20</f>
        <v xml:space="preserve"> TRELLES ORDÓÑEZ CAROL ALEXANDRA</v>
      </c>
      <c r="P409" s="1460"/>
      <c r="Q409" s="1460"/>
      <c r="R409" s="1460"/>
      <c r="S409" s="1460"/>
      <c r="T409" s="1460"/>
      <c r="U409" s="1460"/>
      <c r="V409" s="923"/>
      <c r="W409" s="37"/>
      <c r="X409" s="37"/>
      <c r="Y409" s="37"/>
      <c r="Z409" s="37"/>
      <c r="AA409" s="37"/>
      <c r="AB409" s="37"/>
      <c r="AC409" s="37"/>
      <c r="AD409" s="37"/>
    </row>
    <row r="410" spans="1:30" ht="69.95" customHeight="1" x14ac:dyDescent="0.6">
      <c r="A410" s="952" t="s">
        <v>26</v>
      </c>
      <c r="B410" s="1457" t="str">
        <f>DATOS!C14</f>
        <v>SEGUNDO</v>
      </c>
      <c r="C410" s="1457"/>
      <c r="D410" s="1457"/>
      <c r="E410" s="799"/>
      <c r="F410" s="799"/>
      <c r="G410" s="936"/>
      <c r="H410" s="818"/>
      <c r="I410" s="290"/>
      <c r="M410" s="69"/>
      <c r="N410" s="905" t="s">
        <v>26</v>
      </c>
      <c r="O410" s="1458" t="str">
        <f>DATOS!C14</f>
        <v>SEGUNDO</v>
      </c>
      <c r="P410" s="1458"/>
      <c r="Q410" s="1458"/>
      <c r="R410" s="923"/>
      <c r="S410" s="925"/>
      <c r="T410" s="925"/>
      <c r="U410" s="923"/>
      <c r="V410" s="923"/>
      <c r="W410" s="36"/>
      <c r="X410" s="36"/>
      <c r="Y410" s="36"/>
      <c r="Z410" s="36"/>
      <c r="AA410" s="36"/>
      <c r="AB410" s="36"/>
      <c r="AC410" s="36"/>
      <c r="AD410" s="36"/>
    </row>
    <row r="411" spans="1:30" ht="69.95" customHeight="1" x14ac:dyDescent="0.6">
      <c r="A411" s="946" t="s">
        <v>28</v>
      </c>
      <c r="B411" s="1459" t="str">
        <f>DATOS!C15</f>
        <v>"A"</v>
      </c>
      <c r="C411" s="1459"/>
      <c r="D411" s="1459"/>
      <c r="E411" s="799"/>
      <c r="F411" s="799"/>
      <c r="G411" s="799"/>
      <c r="I411" s="290"/>
      <c r="M411" s="69"/>
      <c r="N411" s="904" t="s">
        <v>28</v>
      </c>
      <c r="O411" s="1460" t="str">
        <f>DATOS!C15</f>
        <v>"A"</v>
      </c>
      <c r="P411" s="1460"/>
      <c r="Q411" s="1460"/>
      <c r="R411" s="923"/>
      <c r="S411" s="923"/>
      <c r="T411" s="923"/>
      <c r="U411" s="923"/>
      <c r="V411" s="923"/>
      <c r="W411" s="36"/>
      <c r="X411" s="36"/>
      <c r="Y411" s="36"/>
      <c r="Z411" s="36"/>
      <c r="AA411" s="36"/>
      <c r="AB411" s="36"/>
      <c r="AC411" s="36"/>
      <c r="AD411" s="36"/>
    </row>
    <row r="412" spans="1:30" ht="69.95" customHeight="1" x14ac:dyDescent="0.6">
      <c r="A412" s="952" t="s">
        <v>223</v>
      </c>
      <c r="B412" s="1418" t="s">
        <v>290</v>
      </c>
      <c r="C412" s="1418"/>
      <c r="D412" s="1418"/>
      <c r="E412" s="799"/>
      <c r="F412" s="799"/>
      <c r="G412" s="799"/>
      <c r="I412" s="290"/>
      <c r="M412" s="69"/>
      <c r="N412" s="905" t="s">
        <v>223</v>
      </c>
      <c r="O412" s="1460" t="s">
        <v>290</v>
      </c>
      <c r="P412" s="1460"/>
      <c r="Q412" s="1460"/>
      <c r="R412" s="923"/>
      <c r="S412" s="923"/>
      <c r="T412" s="923"/>
      <c r="U412" s="923"/>
      <c r="V412" s="923"/>
      <c r="W412" s="36"/>
      <c r="X412" s="36"/>
      <c r="Y412" s="36"/>
      <c r="Z412" s="36"/>
      <c r="AA412" s="36"/>
      <c r="AB412" s="36"/>
      <c r="AC412" s="36"/>
      <c r="AD412" s="36"/>
    </row>
    <row r="413" spans="1:30" ht="69.95" customHeight="1" thickBot="1" x14ac:dyDescent="0.65">
      <c r="A413" s="946" t="s">
        <v>160</v>
      </c>
      <c r="B413" s="1439"/>
      <c r="C413" s="1439"/>
      <c r="D413" s="1439"/>
      <c r="E413" s="799"/>
      <c r="F413" s="799"/>
      <c r="G413" s="799"/>
      <c r="I413" s="290"/>
      <c r="M413" s="69"/>
      <c r="N413" s="904" t="s">
        <v>160</v>
      </c>
      <c r="O413" s="1440"/>
      <c r="P413" s="1440"/>
      <c r="Q413" s="1440"/>
      <c r="R413" s="923"/>
      <c r="S413" s="923"/>
      <c r="T413" s="923"/>
      <c r="U413" s="923"/>
      <c r="V413" s="923"/>
      <c r="W413" s="36"/>
      <c r="X413" s="36"/>
      <c r="Y413" s="36"/>
      <c r="Z413" s="36"/>
      <c r="AA413" s="36"/>
      <c r="AB413" s="36"/>
      <c r="AC413" s="36"/>
      <c r="AD413" s="36"/>
    </row>
    <row r="414" spans="1:30" ht="69.95" customHeight="1" thickBot="1" x14ac:dyDescent="0.55000000000000004">
      <c r="A414" s="1441" t="s">
        <v>37</v>
      </c>
      <c r="B414" s="1442"/>
      <c r="C414" s="1442"/>
      <c r="D414" s="1443"/>
      <c r="E414" s="1468" t="s">
        <v>245</v>
      </c>
      <c r="F414" s="1469"/>
      <c r="G414" s="1469"/>
      <c r="H414" s="1469"/>
      <c r="I414" s="1469"/>
      <c r="J414" s="859"/>
      <c r="K414" s="859"/>
      <c r="L414" s="293" t="s">
        <v>248</v>
      </c>
      <c r="M414" s="70"/>
      <c r="N414" s="1474" t="s">
        <v>37</v>
      </c>
      <c r="O414" s="1475"/>
      <c r="P414" s="1475"/>
      <c r="Q414" s="1427" t="s">
        <v>245</v>
      </c>
      <c r="R414" s="1428"/>
      <c r="S414" s="1429"/>
      <c r="T414" s="882"/>
      <c r="U414" s="293" t="s">
        <v>248</v>
      </c>
      <c r="V414" s="1466" t="s">
        <v>247</v>
      </c>
      <c r="W414" s="1403"/>
      <c r="X414" s="654"/>
      <c r="Y414" s="654"/>
      <c r="Z414" s="654"/>
      <c r="AA414" s="654"/>
      <c r="AB414" s="654"/>
      <c r="AC414" s="654"/>
      <c r="AD414" s="654"/>
    </row>
    <row r="415" spans="1:30" ht="69.95" customHeight="1" thickBot="1" x14ac:dyDescent="0.55000000000000004">
      <c r="A415" s="1444"/>
      <c r="B415" s="1445"/>
      <c r="C415" s="1445"/>
      <c r="D415" s="1446"/>
      <c r="E415" s="277" t="s">
        <v>233</v>
      </c>
      <c r="F415" s="845"/>
      <c r="G415" s="268" t="s">
        <v>249</v>
      </c>
      <c r="H415" s="850"/>
      <c r="I415" s="269" t="s">
        <v>250</v>
      </c>
      <c r="J415" s="860"/>
      <c r="K415" s="860"/>
      <c r="L415" s="294" t="s">
        <v>246</v>
      </c>
      <c r="M415" s="70"/>
      <c r="N415" s="1476"/>
      <c r="O415" s="1477"/>
      <c r="P415" s="1477"/>
      <c r="Q415" s="92" t="s">
        <v>233</v>
      </c>
      <c r="R415" s="93" t="s">
        <v>249</v>
      </c>
      <c r="S415" s="94" t="s">
        <v>250</v>
      </c>
      <c r="T415" s="881"/>
      <c r="U415" s="796" t="s">
        <v>246</v>
      </c>
      <c r="V415" s="1488"/>
      <c r="W415" s="1403"/>
      <c r="X415" s="654"/>
      <c r="Y415" s="654"/>
      <c r="Z415" s="654"/>
      <c r="AA415" s="654"/>
      <c r="AB415" s="654"/>
      <c r="AC415" s="654"/>
      <c r="AD415" s="654"/>
    </row>
    <row r="416" spans="1:30" ht="69.95" customHeight="1" x14ac:dyDescent="0.3">
      <c r="A416" s="1404" t="s">
        <v>38</v>
      </c>
      <c r="B416" s="1405"/>
      <c r="C416" s="1405"/>
      <c r="D416" s="1405"/>
      <c r="E416" s="539" t="str">
        <f>( 'ACTA REPORTE 1ER TRI'!$AD$26 )</f>
        <v>E+</v>
      </c>
      <c r="F416" s="835">
        <f>( 'ACTA REPORTE 1ER TRI'!$AE$26 )</f>
        <v>2.6666666666666665</v>
      </c>
      <c r="G416" s="539" t="str">
        <f>( 'ACTA REPORTE 2DO TRI'!$AD$26 )</f>
        <v>B+</v>
      </c>
      <c r="H416" s="846">
        <f>( 'ACTA REPORTE 2DO TRI'!$AE$26 )</f>
        <v>8</v>
      </c>
      <c r="I416" s="539" t="str">
        <f>( 'ACTA REPORTE 3ER TRI'!$AD$26 )</f>
        <v>B+</v>
      </c>
      <c r="J416" s="846">
        <f>( 'ACTA REPORTE 3ER TRI'!$AE$26 )</f>
        <v>8</v>
      </c>
      <c r="K416" s="837">
        <f>SUM(F416,H416,J416 ) / 3</f>
        <v>6.2222222222222214</v>
      </c>
      <c r="L416" s="675" t="str">
        <f>INDEX($AF$4:$AF$13, MATCH(K416, $AE$4:$AE$13, 1))</f>
        <v>C+</v>
      </c>
      <c r="M416" s="66"/>
      <c r="N416" s="1478" t="s">
        <v>38</v>
      </c>
      <c r="O416" s="1479"/>
      <c r="P416" s="1480"/>
      <c r="Q416" s="884">
        <f>( 'ACTA REPORTE 1ER TRI'!$AE$26 )</f>
        <v>2.6666666666666665</v>
      </c>
      <c r="R416" s="539">
        <f>( 'ACTA REPORTE 2DO TRI'!$AE$26 )</f>
        <v>8</v>
      </c>
      <c r="S416" s="539">
        <f>( 'ACTA REPORTE 3ER TRI'!$AE$26 )</f>
        <v>8</v>
      </c>
      <c r="T416" s="875"/>
      <c r="U416" s="930">
        <f>SUM(Q416:S416)/3</f>
        <v>6.2222222222222214</v>
      </c>
      <c r="V416" s="809">
        <v>0</v>
      </c>
      <c r="W416" s="113"/>
      <c r="X416" s="113"/>
      <c r="Y416" s="113"/>
      <c r="Z416" s="113"/>
      <c r="AA416" s="113"/>
      <c r="AB416" s="113"/>
      <c r="AC416" s="113"/>
      <c r="AD416" s="113"/>
    </row>
    <row r="417" spans="1:30" ht="69.95" customHeight="1" x14ac:dyDescent="0.3">
      <c r="A417" s="1406" t="s">
        <v>40</v>
      </c>
      <c r="B417" s="1407"/>
      <c r="C417" s="1407"/>
      <c r="D417" s="1407"/>
      <c r="E417" s="540" t="str">
        <f>( 'ACTA REPORTE 1ER TRI'!$AD$83 )</f>
        <v>E+</v>
      </c>
      <c r="F417" s="836">
        <f>( 'ACTA REPORTE 1ER TRI'!$AE$83 )</f>
        <v>2.6666666666666665</v>
      </c>
      <c r="G417" s="540" t="str">
        <f>( 'ACTA REPORTE 2DO TRI'!$AD$83 )</f>
        <v>B+</v>
      </c>
      <c r="H417" s="847">
        <f>( 'ACTA REPORTE 2DO TRI'!$AE$83 )</f>
        <v>8</v>
      </c>
      <c r="I417" s="540" t="str">
        <f>( 'ACTA REPORTE 3ER TRI'!$AD$83 )</f>
        <v>B+</v>
      </c>
      <c r="J417" s="847">
        <f>( 'ACTA REPORTE 3ER TRI'!$AE$83 )</f>
        <v>8</v>
      </c>
      <c r="K417" s="837">
        <f>SUM(F417,H417,J417 ) / 3</f>
        <v>6.2222222222222214</v>
      </c>
      <c r="L417" s="797" t="str">
        <f t="shared" ref="L417:L420" si="46">INDEX($AF$4:$AF$13, MATCH(K417, $AE$4:$AE$13, 1))</f>
        <v>C+</v>
      </c>
      <c r="M417" s="66"/>
      <c r="N417" s="1454" t="s">
        <v>40</v>
      </c>
      <c r="O417" s="1455"/>
      <c r="P417" s="1456"/>
      <c r="Q417" s="922">
        <f>( 'ACTA REPORTE 1ER TRI'!$AE$83 )</f>
        <v>2.6666666666666665</v>
      </c>
      <c r="R417" s="540">
        <f>( 'ACTA REPORTE 2DO TRI'!$AE$83 )</f>
        <v>8</v>
      </c>
      <c r="S417" s="540">
        <f>( 'ACTA REPORTE 3ER TRI'!$AE$83 )</f>
        <v>8</v>
      </c>
      <c r="T417" s="876"/>
      <c r="U417" s="931">
        <f t="shared" ref="U417:U422" si="47">SUM(Q417:S417)/3</f>
        <v>6.2222222222222214</v>
      </c>
      <c r="V417" s="811">
        <v>0</v>
      </c>
      <c r="W417" s="113"/>
      <c r="X417" s="113"/>
      <c r="Y417" s="113"/>
      <c r="Z417" s="113"/>
      <c r="AA417" s="113"/>
      <c r="AB417" s="113"/>
      <c r="AC417" s="113"/>
      <c r="AD417" s="113"/>
    </row>
    <row r="418" spans="1:30" ht="69.95" customHeight="1" x14ac:dyDescent="0.3">
      <c r="A418" s="1406" t="s">
        <v>42</v>
      </c>
      <c r="B418" s="1407"/>
      <c r="C418" s="1407"/>
      <c r="D418" s="1407"/>
      <c r="E418" s="540" t="str">
        <f>( 'ACTA REPORTE 1ER TRI'!$AD$140 )</f>
        <v>B+</v>
      </c>
      <c r="F418" s="836">
        <f>( 'ACTA REPORTE 1ER TRI'!$AE$140 )</f>
        <v>8</v>
      </c>
      <c r="G418" s="540" t="str">
        <f>( 'ACTA REPORTE 2DO TRI'!$AD$140 )</f>
        <v>B+</v>
      </c>
      <c r="H418" s="847">
        <f>( 'ACTA REPORTE 2DO TRI'!$AE$140 )</f>
        <v>8</v>
      </c>
      <c r="I418" s="540" t="str">
        <f>( 'ACTA REPORTE 3ER TRI'!$AD$140 )</f>
        <v>B+</v>
      </c>
      <c r="J418" s="847">
        <f>( 'ACTA REPORTE 3ER TRI'!$AE$140 )</f>
        <v>8</v>
      </c>
      <c r="K418" s="837">
        <f t="shared" ref="K418:K420" si="48">SUM(F418,H418,J418 ) / 3</f>
        <v>8</v>
      </c>
      <c r="L418" s="797" t="str">
        <f t="shared" si="46"/>
        <v>B+</v>
      </c>
      <c r="M418" s="66"/>
      <c r="N418" s="1454" t="s">
        <v>42</v>
      </c>
      <c r="O418" s="1455"/>
      <c r="P418" s="1456"/>
      <c r="Q418" s="922">
        <f>( 'ACTA REPORTE 1ER TRI'!$AE$140 )</f>
        <v>8</v>
      </c>
      <c r="R418" s="540">
        <f>( 'ACTA REPORTE 2DO TRI'!$AE$140 )</f>
        <v>8</v>
      </c>
      <c r="S418" s="540">
        <f>( 'ACTA REPORTE 3ER TRI'!$AE$140 )</f>
        <v>8</v>
      </c>
      <c r="T418" s="876"/>
      <c r="U418" s="931">
        <f t="shared" si="47"/>
        <v>8</v>
      </c>
      <c r="V418" s="811">
        <v>0</v>
      </c>
      <c r="W418" s="113"/>
      <c r="X418" s="113"/>
      <c r="Y418" s="113"/>
      <c r="Z418" s="113"/>
      <c r="AA418" s="113"/>
      <c r="AB418" s="113"/>
      <c r="AC418" s="113"/>
      <c r="AD418" s="113"/>
    </row>
    <row r="419" spans="1:30" ht="69.95" customHeight="1" x14ac:dyDescent="0.3">
      <c r="A419" s="1406" t="s">
        <v>44</v>
      </c>
      <c r="B419" s="1407"/>
      <c r="C419" s="1407"/>
      <c r="D419" s="1407"/>
      <c r="E419" s="540" t="str">
        <f>( 'ACTA REPORTE 1ER TRI'!$AD$197 )</f>
        <v>B+</v>
      </c>
      <c r="F419" s="836">
        <f>( 'ACTA REPORTE 1ER TRI'!$AE$197 )</f>
        <v>8</v>
      </c>
      <c r="G419" s="540" t="str">
        <f>( 'ACTA REPORTE 2DO TRI'!$AD$197)</f>
        <v>B+</v>
      </c>
      <c r="H419" s="847">
        <f>( 'ACTA REPORTE 2DO TRI'!$AE$197 )</f>
        <v>8</v>
      </c>
      <c r="I419" s="540" t="str">
        <f>( 'ACTA REPORTE 3ER TRI'!$AD$197 )</f>
        <v>B+</v>
      </c>
      <c r="J419" s="847">
        <f>( 'ACTA REPORTE 3ER TRI'!$AE$197 )</f>
        <v>8</v>
      </c>
      <c r="K419" s="837">
        <f t="shared" si="48"/>
        <v>8</v>
      </c>
      <c r="L419" s="797" t="str">
        <f t="shared" si="46"/>
        <v>B+</v>
      </c>
      <c r="M419" s="66"/>
      <c r="N419" s="1454" t="s">
        <v>44</v>
      </c>
      <c r="O419" s="1455"/>
      <c r="P419" s="1456"/>
      <c r="Q419" s="922">
        <f>( 'ACTA REPORTE 1ER TRI'!$AE$197 )</f>
        <v>8</v>
      </c>
      <c r="R419" s="540">
        <f>( 'ACTA REPORTE 2DO TRI'!$AE$197 )</f>
        <v>8</v>
      </c>
      <c r="S419" s="540">
        <f>( 'ACTA REPORTE 3ER TRI'!$AE$197 )</f>
        <v>8</v>
      </c>
      <c r="T419" s="876"/>
      <c r="U419" s="931">
        <f t="shared" si="47"/>
        <v>8</v>
      </c>
      <c r="V419" s="811">
        <v>0</v>
      </c>
      <c r="W419" s="113"/>
      <c r="X419" s="113"/>
      <c r="Y419" s="113"/>
      <c r="Z419" s="113"/>
      <c r="AA419" s="113"/>
      <c r="AB419" s="113"/>
      <c r="AC419" s="113"/>
      <c r="AD419" s="113"/>
    </row>
    <row r="420" spans="1:30" ht="69.95" customHeight="1" x14ac:dyDescent="0.3">
      <c r="A420" s="1433" t="s">
        <v>47</v>
      </c>
      <c r="B420" s="1434"/>
      <c r="C420" s="1434"/>
      <c r="D420" s="1434"/>
      <c r="E420" s="540" t="str">
        <f>( 'ACTA REPORTE 1ER TRI'!$AD$311 )</f>
        <v>B+</v>
      </c>
      <c r="F420" s="836">
        <f>( 'ACTA REPORTE 1ER TRI'!$AE$311 )</f>
        <v>8</v>
      </c>
      <c r="G420" s="540" t="str">
        <f>( 'ACTA REPORTE 2DO TRI'!$AD$311 )</f>
        <v>B+</v>
      </c>
      <c r="H420" s="847">
        <f>( 'ACTA REPORTE 2DO TRI'!$AE$311 )</f>
        <v>8</v>
      </c>
      <c r="I420" s="540" t="str">
        <f>( 'ACTA REPORTE 3ER TRI'!$AD$311 )</f>
        <v>B+</v>
      </c>
      <c r="J420" s="847">
        <f>( 'ACTA REPORTE 3ER TRI'!$AE$311 )</f>
        <v>8</v>
      </c>
      <c r="K420" s="837">
        <f t="shared" si="48"/>
        <v>8</v>
      </c>
      <c r="L420" s="797" t="str">
        <f t="shared" si="46"/>
        <v>B+</v>
      </c>
      <c r="M420" s="66"/>
      <c r="N420" s="1482" t="s">
        <v>47</v>
      </c>
      <c r="O420" s="1483"/>
      <c r="P420" s="1484"/>
      <c r="Q420" s="922">
        <f>( 'ACTA REPORTE 1ER TRI'!$AE$311 )</f>
        <v>8</v>
      </c>
      <c r="R420" s="540">
        <f>( 'ACTA REPORTE 2DO TRI'!$AE$311 )</f>
        <v>8</v>
      </c>
      <c r="S420" s="540">
        <f>( 'ACTA REPORTE 3ER TRI'!$AE$311 )</f>
        <v>8</v>
      </c>
      <c r="T420" s="876"/>
      <c r="U420" s="931">
        <f t="shared" si="47"/>
        <v>8</v>
      </c>
      <c r="V420" s="811">
        <v>0</v>
      </c>
      <c r="W420" s="113"/>
      <c r="X420" s="113"/>
      <c r="Y420" s="113"/>
      <c r="Z420" s="113"/>
      <c r="AA420" s="113"/>
      <c r="AB420" s="113"/>
      <c r="AC420" s="113"/>
      <c r="AD420" s="113"/>
    </row>
    <row r="421" spans="1:30" ht="69.95" customHeight="1" x14ac:dyDescent="0.3">
      <c r="A421" s="1433" t="s">
        <v>50</v>
      </c>
      <c r="B421" s="1434"/>
      <c r="C421" s="1434"/>
      <c r="D421" s="1434"/>
      <c r="E421" s="540" t="str">
        <f>( 'ACTA REPORTE 1ER TRI'!$AD$368 )</f>
        <v>B+</v>
      </c>
      <c r="F421" s="836">
        <f>( 'ACTA REPORTE 1ER TRI'!$AE$368 )</f>
        <v>8</v>
      </c>
      <c r="G421" s="540" t="str">
        <f>( 'ACTA REPORTE 2DO TRI'!$AD$368 )</f>
        <v>B+</v>
      </c>
      <c r="H421" s="847">
        <f>( 'ACTA REPORTE 2DO TRI'!$AE$368 )</f>
        <v>8</v>
      </c>
      <c r="I421" s="540" t="str">
        <f>( 'ACTA REPORTE 3ER TRI'!$AD$368 )</f>
        <v>B+</v>
      </c>
      <c r="J421" s="847">
        <f>( 'ACTA REPORTE 3ER TRI'!$AE$368 )</f>
        <v>8</v>
      </c>
      <c r="K421" s="837">
        <f>SUM(F421,H421,J421 ) / 3</f>
        <v>8</v>
      </c>
      <c r="L421" s="797" t="str">
        <f>INDEX($AF$4:$AF$13, MATCH(K421, $AE$4:$AE$13, 1))</f>
        <v>B+</v>
      </c>
      <c r="M421" s="66"/>
      <c r="N421" s="1482" t="s">
        <v>50</v>
      </c>
      <c r="O421" s="1483"/>
      <c r="P421" s="1484"/>
      <c r="Q421" s="922">
        <f>( 'ACTA REPORTE 1ER TRI'!$AE$368 )</f>
        <v>8</v>
      </c>
      <c r="R421" s="540">
        <f>( 'ACTA REPORTE 2DO TRI'!$AE$368 )</f>
        <v>8</v>
      </c>
      <c r="S421" s="540">
        <f>( 'ACTA REPORTE 3ER TRI'!$AE$368 )</f>
        <v>8</v>
      </c>
      <c r="T421" s="876"/>
      <c r="U421" s="931">
        <f t="shared" si="47"/>
        <v>8</v>
      </c>
      <c r="V421" s="811">
        <v>0</v>
      </c>
      <c r="W421" s="113"/>
      <c r="X421" s="113"/>
      <c r="Y421" s="113"/>
      <c r="Z421" s="113"/>
      <c r="AA421" s="113"/>
      <c r="AB421" s="113"/>
      <c r="AC421" s="113"/>
      <c r="AD421" s="113"/>
    </row>
    <row r="422" spans="1:30" ht="69.95" customHeight="1" thickBot="1" x14ac:dyDescent="0.35">
      <c r="A422" s="1410" t="s">
        <v>52</v>
      </c>
      <c r="B422" s="1411"/>
      <c r="C422" s="1411"/>
      <c r="D422" s="1411"/>
      <c r="E422" s="610" t="str">
        <f>( 'ACTA REPORTE 1ER TRI'!$AD$426 )</f>
        <v>B+</v>
      </c>
      <c r="F422" s="836">
        <f>( 'ACTA REPORTE 1ER TRI'!$AE$426 )</f>
        <v>8</v>
      </c>
      <c r="G422" s="832" t="str">
        <f>( 'ACTA REPORTE 2DO TRI'!$AD$426 )</f>
        <v>B+</v>
      </c>
      <c r="H422" s="851">
        <f>( 'ACTA REPORTE 2DO TRI'!$AE$426 )</f>
        <v>8</v>
      </c>
      <c r="I422" s="833" t="str">
        <f>( 'ACTA REPORTE 3ER TRI'!$AD$426 )</f>
        <v>B+</v>
      </c>
      <c r="J422" s="847">
        <f>( 'ACTA REPORTE 3ER TRI'!$AE$426 )</f>
        <v>8</v>
      </c>
      <c r="K422" s="837">
        <f t="shared" ref="K422" si="49">SUM(F422,H422,J422 ) / 3</f>
        <v>8</v>
      </c>
      <c r="L422" s="798" t="str">
        <f>INDEX($AF$4:$AF$13, MATCH(F423, $AE$4:$AE$13, 1))</f>
        <v>C+</v>
      </c>
      <c r="M422" s="66"/>
      <c r="N422" s="1390" t="s">
        <v>52</v>
      </c>
      <c r="O422" s="1391"/>
      <c r="P422" s="1485"/>
      <c r="Q422" s="922">
        <f>( 'ACTA REPORTE 1ER TRI'!$AE$426 )</f>
        <v>8</v>
      </c>
      <c r="R422" s="831">
        <f>( 'ACTA REPORTE 2DO TRI'!$AE$426 )</f>
        <v>8</v>
      </c>
      <c r="S422" s="540">
        <f>( 'ACTA REPORTE 3ER TRI'!$AE$426 )</f>
        <v>8</v>
      </c>
      <c r="T422" s="877"/>
      <c r="U422" s="932">
        <f t="shared" si="47"/>
        <v>8</v>
      </c>
      <c r="V422" s="812">
        <v>0</v>
      </c>
      <c r="W422" s="113"/>
      <c r="X422" s="113"/>
      <c r="Y422" s="113"/>
      <c r="Z422" s="113"/>
      <c r="AA422" s="113"/>
      <c r="AB422" s="113"/>
      <c r="AC422" s="113"/>
      <c r="AD422" s="113"/>
    </row>
    <row r="423" spans="1:30" ht="69.95" customHeight="1" thickBot="1" x14ac:dyDescent="0.75">
      <c r="A423" s="1461" t="s">
        <v>237</v>
      </c>
      <c r="B423" s="1462"/>
      <c r="C423" s="1462"/>
      <c r="D423" s="1462"/>
      <c r="E423" s="805" t="str">
        <f>INDEX($AF$4:$AF$13, MATCH(F423, $AE$4:$AE$13, 1))</f>
        <v>C+</v>
      </c>
      <c r="F423" s="837">
        <f>SUM(F416:F422 ) / 7</f>
        <v>6.4761904761904754</v>
      </c>
      <c r="G423" s="805" t="str">
        <f>INDEX($AF$4:$AF$13, MATCH(H423, $AE$4:$AE$13, 1))</f>
        <v>B+</v>
      </c>
      <c r="H423" s="837">
        <f>SUM(H416:H422 ) / 7</f>
        <v>8</v>
      </c>
      <c r="I423" s="819" t="str">
        <f>INDEX($AF$4:$AF$13, MATCH(J423, $AE$4:$AE$13, 1))</f>
        <v>B+</v>
      </c>
      <c r="J423" s="862">
        <f>SUM(J416:J422 ) / 7</f>
        <v>8</v>
      </c>
      <c r="K423" s="862">
        <f>SUM(F423,H423,J423 ) / 3</f>
        <v>7.4920634920634912</v>
      </c>
      <c r="L423" s="1481" t="str">
        <f>INDEX($AF$4:$AF$13, MATCH(K423, $AE$4:$AE$13, 1))</f>
        <v>B-</v>
      </c>
      <c r="M423" s="66"/>
      <c r="N423" s="1437" t="s">
        <v>237</v>
      </c>
      <c r="O423" s="1438"/>
      <c r="P423" s="1438"/>
      <c r="Q423" s="813">
        <f>SUM(Q416:Q422 ) / 7</f>
        <v>6.4761904761904754</v>
      </c>
      <c r="R423" s="813">
        <f>SUM(R416:R422 ) / 7</f>
        <v>8</v>
      </c>
      <c r="S423" s="813">
        <f>SUM(S416:S422 ) / 7</f>
        <v>8</v>
      </c>
      <c r="T423" s="873"/>
      <c r="U423" s="1601">
        <f>SUM(Q423,R423,S423)/3</f>
        <v>7.4920634920634912</v>
      </c>
      <c r="W423" s="36"/>
      <c r="X423" s="36"/>
      <c r="Y423" s="36"/>
      <c r="Z423" s="36"/>
      <c r="AA423" s="36"/>
      <c r="AB423" s="36"/>
      <c r="AC423" s="36"/>
      <c r="AD423" s="36"/>
    </row>
    <row r="424" spans="1:30" ht="69.95" customHeight="1" thickBot="1" x14ac:dyDescent="0.75">
      <c r="A424" s="1421" t="s">
        <v>251</v>
      </c>
      <c r="B424" s="1422"/>
      <c r="C424" s="1422"/>
      <c r="D424" s="1422"/>
      <c r="E424" s="1463"/>
      <c r="F424" s="1463"/>
      <c r="G424" s="1464"/>
      <c r="H424" s="1464"/>
      <c r="I424" s="1465"/>
      <c r="J424" s="856"/>
      <c r="K424" s="865"/>
      <c r="L424" s="1436"/>
      <c r="M424" s="66"/>
      <c r="N424" s="1398" t="s">
        <v>251</v>
      </c>
      <c r="O424" s="1399"/>
      <c r="P424" s="1399"/>
      <c r="Q424" s="1399"/>
      <c r="R424" s="1399"/>
      <c r="S424" s="1399"/>
      <c r="T424" s="1600"/>
      <c r="U424" s="1602"/>
      <c r="W424" s="36"/>
      <c r="X424" s="36"/>
      <c r="Y424" s="36"/>
      <c r="Z424" s="36"/>
      <c r="AA424" s="36"/>
      <c r="AB424" s="36"/>
      <c r="AC424" s="36"/>
      <c r="AD424" s="36"/>
    </row>
    <row r="425" spans="1:30" ht="69.95" customHeight="1" x14ac:dyDescent="0.6">
      <c r="A425" s="1408" t="s">
        <v>39</v>
      </c>
      <c r="B425" s="1409"/>
      <c r="C425" s="1409"/>
      <c r="D425" s="1409"/>
      <c r="E425" s="539" t="str">
        <f>( 'ACTA REPORTE 1ER TRI'!$AD$254 )</f>
        <v>B+</v>
      </c>
      <c r="F425" s="838">
        <f>( 'ACTA REPORTE 1ER TRI'!$AE$254 )</f>
        <v>8</v>
      </c>
      <c r="G425" s="539" t="str">
        <f>( 'ACTA REPORTE 2DO TRI'!$AD$254 )</f>
        <v>B+</v>
      </c>
      <c r="H425" s="886">
        <f>( 'ACTA REPORTE 2DO TRI'!$AE$254 )</f>
        <v>8</v>
      </c>
      <c r="I425" s="539" t="str">
        <f>( 'ACTA REPORTE 3ER TRI'!$AD$254)</f>
        <v>B+</v>
      </c>
      <c r="J425" s="887">
        <f>( 'ACTA REPORTE 3ER TRI'!$AE$254 )</f>
        <v>8</v>
      </c>
      <c r="K425" s="866">
        <f>SUM(F425,H425,J425 ) / 3</f>
        <v>8</v>
      </c>
      <c r="L425" s="675" t="str">
        <f>INDEX($AF$4:$AF$13, MATCH(K425, $AE$4:$AE$13, 1))</f>
        <v>B+</v>
      </c>
      <c r="M425" s="66"/>
      <c r="N425" s="1388" t="s">
        <v>39</v>
      </c>
      <c r="O425" s="1389"/>
      <c r="P425" s="96"/>
      <c r="Q425" s="539" t="str">
        <f>( 'ACTA REPORTE 1ER TRI'!$AD$254 )</f>
        <v>B+</v>
      </c>
      <c r="R425" s="539" t="str">
        <f>( 'ACTA REPORTE 2DO TRI'!$AD$254 )</f>
        <v>B+</v>
      </c>
      <c r="S425" s="539" t="str">
        <f>( 'ACTA REPORTE 3ER TRI'!$AD$254)</f>
        <v>B+</v>
      </c>
      <c r="T425" s="893">
        <f>SUM(F425,H425,J425 ) / 3</f>
        <v>8</v>
      </c>
      <c r="U425" s="675" t="str">
        <f>INDEX($AF$4:$AF$13, MATCH(T425, $AE$4:$AE$13, 1))</f>
        <v>B+</v>
      </c>
      <c r="V425" s="923"/>
      <c r="W425" s="36"/>
      <c r="X425" s="36"/>
      <c r="Y425" s="36"/>
      <c r="Z425" s="36"/>
      <c r="AA425" s="36"/>
      <c r="AB425" s="36"/>
      <c r="AC425" s="36"/>
      <c r="AD425" s="36"/>
    </row>
    <row r="426" spans="1:30" ht="69.95" customHeight="1" thickBot="1" x14ac:dyDescent="0.65">
      <c r="A426" s="1410" t="s">
        <v>55</v>
      </c>
      <c r="B426" s="1411"/>
      <c r="C426" s="1411"/>
      <c r="D426" s="1411"/>
      <c r="E426" s="541" t="str">
        <f>( 'ACTA REPORTE 1ER TRI'!$AD$482 )</f>
        <v>B+</v>
      </c>
      <c r="F426" s="838">
        <f>( 'ACTA REPORTE 1ER TRI'!$AE$482 )</f>
        <v>8</v>
      </c>
      <c r="G426" s="541" t="str">
        <f>( 'ACTA REPORTE 2DO TRI'!$AD$482 )</f>
        <v>B+</v>
      </c>
      <c r="H426" s="886">
        <f>( 'ACTA REPORTE 2DO TRI'!$AE$482 )</f>
        <v>8</v>
      </c>
      <c r="I426" s="541" t="str">
        <f>( 'ACTA REPORTE 3ER TRI'!$AD$482 )</f>
        <v>B+</v>
      </c>
      <c r="J426" s="887">
        <f>( 'ACTA REPORTE 3ER TRI'!$AE$482 )</f>
        <v>8</v>
      </c>
      <c r="K426" s="866">
        <f>SUM(F426,H426,J426 ) / 3</f>
        <v>8</v>
      </c>
      <c r="L426" s="798" t="str">
        <f>INDEX($AF$4:$AF$13, MATCH(K426, $AE$4:$AE$13, 1))</f>
        <v>B+</v>
      </c>
      <c r="M426" s="66"/>
      <c r="N426" s="1390" t="s">
        <v>55</v>
      </c>
      <c r="O426" s="1391"/>
      <c r="P426" s="657"/>
      <c r="Q426" s="541" t="str">
        <f>( 'ACTA REPORTE 1ER TRI'!$AD$482 )</f>
        <v>B+</v>
      </c>
      <c r="R426" s="541" t="str">
        <f>( 'ACTA REPORTE 2DO TRI'!$AD$482 )</f>
        <v>B+</v>
      </c>
      <c r="S426" s="541" t="str">
        <f>( 'ACTA REPORTE 3ER TRI'!$AD$482 )</f>
        <v>B+</v>
      </c>
      <c r="T426" s="893">
        <f>SUM(F426,H426,J426 ) / 3</f>
        <v>8</v>
      </c>
      <c r="U426" s="798" t="str">
        <f>INDEX($AF$4:$AF$13, MATCH(T426, $AE$4:$AE$13, 1))</f>
        <v>B+</v>
      </c>
      <c r="V426" s="923"/>
      <c r="W426" s="36"/>
      <c r="X426" s="36"/>
      <c r="Y426" s="36"/>
      <c r="Z426" s="36"/>
      <c r="AA426" s="36"/>
      <c r="AB426" s="36"/>
      <c r="AC426" s="36"/>
      <c r="AD426" s="36"/>
    </row>
    <row r="427" spans="1:30" ht="69.95" customHeight="1" thickBot="1" x14ac:dyDescent="0.65">
      <c r="M427" s="66"/>
      <c r="N427" s="907"/>
      <c r="O427" s="36"/>
      <c r="P427" s="36"/>
      <c r="Q427" s="923"/>
      <c r="R427" s="923"/>
      <c r="S427" s="923"/>
      <c r="T427" s="874"/>
      <c r="U427" s="923"/>
      <c r="V427" s="923"/>
      <c r="W427" s="36"/>
      <c r="X427" s="36"/>
      <c r="Y427" s="36"/>
      <c r="Z427" s="36"/>
      <c r="AA427" s="36"/>
      <c r="AB427" s="36"/>
      <c r="AC427" s="36"/>
      <c r="AD427" s="36"/>
    </row>
    <row r="428" spans="1:30" ht="114.75" customHeight="1" thickBot="1" x14ac:dyDescent="0.4">
      <c r="A428" s="271"/>
      <c r="B428" s="915" t="s">
        <v>292</v>
      </c>
      <c r="C428" s="272"/>
      <c r="D428" s="1412" t="s">
        <v>287</v>
      </c>
      <c r="E428" s="914" t="s">
        <v>252</v>
      </c>
      <c r="F428" s="839"/>
      <c r="G428" s="915" t="s">
        <v>253</v>
      </c>
      <c r="H428" s="849"/>
      <c r="I428" s="916" t="s">
        <v>254</v>
      </c>
      <c r="M428" s="66"/>
      <c r="N428" s="908"/>
      <c r="O428" s="917" t="s">
        <v>291</v>
      </c>
      <c r="P428" s="39"/>
      <c r="Q428" s="1392" t="s">
        <v>287</v>
      </c>
      <c r="R428" s="1393"/>
      <c r="S428" s="955" t="s">
        <v>252</v>
      </c>
      <c r="T428" s="878"/>
      <c r="U428" s="956" t="s">
        <v>253</v>
      </c>
      <c r="V428" s="957" t="s">
        <v>254</v>
      </c>
      <c r="X428" s="673"/>
      <c r="Y428" s="673"/>
      <c r="Z428" s="673"/>
      <c r="AA428" s="673"/>
      <c r="AB428" s="673"/>
      <c r="AC428" s="673"/>
      <c r="AD428" s="673"/>
    </row>
    <row r="429" spans="1:30" ht="69.95" customHeight="1" thickBot="1" x14ac:dyDescent="0.4">
      <c r="A429" s="273" t="s">
        <v>226</v>
      </c>
      <c r="B429" s="814">
        <f>( 'ACTA REPORTE 3ER TRI'!$AP$26 )</f>
        <v>0</v>
      </c>
      <c r="C429" s="274"/>
      <c r="D429" s="1413"/>
      <c r="E429" s="814" t="str">
        <f>( 'ACTA REPORTE 1ER TRI'!$AI$26 )</f>
        <v>N</v>
      </c>
      <c r="F429" s="840"/>
      <c r="G429" s="814" t="str">
        <f>( 'ACTA REPORTE 2DO TRI'!$AI$26 )</f>
        <v>N</v>
      </c>
      <c r="H429" s="840"/>
      <c r="I429" s="814" t="str">
        <f>( 'ACTA REPORTE 3ER TRI'!$AI$26 )</f>
        <v>N</v>
      </c>
      <c r="M429" s="66"/>
      <c r="N429" s="901" t="s">
        <v>226</v>
      </c>
      <c r="O429" s="814">
        <f>( 'ACTA REPORTE 3ER TRI'!$AP$26 )</f>
        <v>0</v>
      </c>
      <c r="P429" s="38"/>
      <c r="Q429" s="1394"/>
      <c r="R429" s="1395"/>
      <c r="S429" s="814" t="str">
        <f>( 'ACTA REPORTE 1ER TRI'!$AI$26 )</f>
        <v>N</v>
      </c>
      <c r="T429" s="879"/>
      <c r="U429" s="814" t="str">
        <f>( 'ACTA REPORTE 2DO TRI'!$AI$26 )</f>
        <v>N</v>
      </c>
      <c r="V429" s="814" t="str">
        <f>( 'ACTA REPORTE 3ER TRI'!$AI$26 )</f>
        <v>N</v>
      </c>
      <c r="X429" s="671"/>
      <c r="Y429" s="671"/>
      <c r="Z429" s="671"/>
      <c r="AA429" s="671"/>
      <c r="AB429" s="671"/>
      <c r="AC429" s="671"/>
      <c r="AD429" s="671"/>
    </row>
    <row r="430" spans="1:30" ht="69.95" customHeight="1" x14ac:dyDescent="0.35">
      <c r="A430" s="275" t="s">
        <v>227</v>
      </c>
      <c r="B430" s="610">
        <f>( 'ACTA REPORTE 3ER TRI'!$AQ$26 )</f>
        <v>0</v>
      </c>
      <c r="C430" s="274"/>
      <c r="D430" s="1413"/>
      <c r="E430" s="1415" t="str">
        <f>INDEX(AG$1:AG$3, MATCH(E429, AF$1:AF$3, 1))</f>
        <v>DEMUESTRA HABILIDADES PARA LLEGAR A ACUERDOS Y ASUMIR  COMPROMISOS.</v>
      </c>
      <c r="F430" s="939"/>
      <c r="G430" s="1415" t="str">
        <f>INDEX(AG$1:AG$3, MATCH(G429, AF$1:AF$3, 1))</f>
        <v>DEMUESTRA HABILIDADES PARA LLEGAR A ACUERDOS Y ASUMIR  COMPROMISOS.</v>
      </c>
      <c r="H430" s="939"/>
      <c r="I430" s="1415" t="str">
        <f>INDEX(AG$1:AG$3, MATCH(I429, AF$1:AF$3, 1))</f>
        <v>DEMUESTRA HABILIDADES PARA LLEGAR A ACUERDOS Y ASUMIR  COMPROMISOS.</v>
      </c>
      <c r="M430" s="66"/>
      <c r="N430" s="902" t="s">
        <v>227</v>
      </c>
      <c r="O430" s="610">
        <f>( 'ACTA REPORTE 3ER TRI'!$AQ$26 )</f>
        <v>0</v>
      </c>
      <c r="P430" s="38"/>
      <c r="Q430" s="1394"/>
      <c r="R430" s="1395"/>
      <c r="S430" s="1400" t="str">
        <f>INDEX(AG$1:AG$3, MATCH(S429, AF$1:AF$3, 1))</f>
        <v>DEMUESTRA HABILIDADES PARA LLEGAR A ACUERDOS Y ASUMIR  COMPROMISOS.</v>
      </c>
      <c r="T430" s="944"/>
      <c r="U430" s="1400" t="str">
        <f>INDEX(AG$1:AG$3, MATCH(U429, AF$1:AF$3, 1))</f>
        <v>DEMUESTRA HABILIDADES PARA LLEGAR A ACUERDOS Y ASUMIR  COMPROMISOS.</v>
      </c>
      <c r="V430" s="1400" t="str">
        <f>INDEX(AG$1:AG$3, MATCH(V429, AF$1:AF$3, 1))</f>
        <v>DEMUESTRA HABILIDADES PARA LLEGAR A ACUERDOS Y ASUMIR  COMPROMISOS.</v>
      </c>
      <c r="X430" s="672"/>
      <c r="Y430" s="672"/>
      <c r="Z430" s="672"/>
      <c r="AA430" s="672"/>
      <c r="AB430" s="672"/>
      <c r="AC430" s="672"/>
      <c r="AD430" s="672"/>
    </row>
    <row r="431" spans="1:30" ht="69.95" customHeight="1" x14ac:dyDescent="0.35">
      <c r="A431" s="275" t="s">
        <v>229</v>
      </c>
      <c r="B431" s="610">
        <f>( 'ACTA REPORTE 3ER TRI'!$AR$26 )</f>
        <v>0</v>
      </c>
      <c r="C431" s="274"/>
      <c r="D431" s="1413"/>
      <c r="E431" s="1416"/>
      <c r="F431" s="940"/>
      <c r="G431" s="1416"/>
      <c r="H431" s="940"/>
      <c r="I431" s="1416"/>
      <c r="M431" s="66"/>
      <c r="N431" s="902" t="s">
        <v>229</v>
      </c>
      <c r="O431" s="610">
        <f>( 'ACTA REPORTE 3ER TRI'!$AR$26 )</f>
        <v>0</v>
      </c>
      <c r="P431" s="38"/>
      <c r="Q431" s="1394"/>
      <c r="R431" s="1395"/>
      <c r="S431" s="1401"/>
      <c r="T431" s="944"/>
      <c r="U431" s="1401"/>
      <c r="V431" s="1401"/>
      <c r="X431" s="672"/>
      <c r="Y431" s="672"/>
      <c r="Z431" s="672"/>
      <c r="AA431" s="672"/>
      <c r="AB431" s="672"/>
      <c r="AC431" s="672"/>
      <c r="AD431" s="672"/>
    </row>
    <row r="432" spans="1:30" ht="69.95" customHeight="1" thickBot="1" x14ac:dyDescent="0.4">
      <c r="A432" s="276" t="s">
        <v>232</v>
      </c>
      <c r="B432" s="541">
        <f>( 'ACTA REPORTE 3ER TRI'!$AS$26 )</f>
        <v>67</v>
      </c>
      <c r="C432" s="274"/>
      <c r="D432" s="1414"/>
      <c r="E432" s="1417"/>
      <c r="F432" s="941"/>
      <c r="G432" s="1417"/>
      <c r="H432" s="941"/>
      <c r="I432" s="1417"/>
      <c r="M432" s="66"/>
      <c r="N432" s="903" t="s">
        <v>232</v>
      </c>
      <c r="O432" s="541">
        <f>( 'ACTA REPORTE 3ER TRI'!$AS$26 )</f>
        <v>67</v>
      </c>
      <c r="P432" s="38"/>
      <c r="Q432" s="1396"/>
      <c r="R432" s="1397"/>
      <c r="S432" s="1402"/>
      <c r="T432" s="945"/>
      <c r="U432" s="1402"/>
      <c r="V432" s="1402"/>
      <c r="X432" s="672"/>
      <c r="Y432" s="672"/>
      <c r="Z432" s="672"/>
      <c r="AA432" s="672"/>
      <c r="AB432" s="672"/>
      <c r="AC432" s="672"/>
      <c r="AD432" s="672"/>
    </row>
    <row r="433" spans="1:30" ht="200.1" customHeight="1" x14ac:dyDescent="0.6">
      <c r="M433" s="66"/>
      <c r="N433" s="907"/>
      <c r="O433" s="36"/>
      <c r="P433" s="36"/>
      <c r="Q433" s="923"/>
      <c r="R433" s="923"/>
      <c r="S433" s="923"/>
      <c r="T433" s="874"/>
      <c r="U433" s="923"/>
      <c r="V433" s="923"/>
      <c r="W433" s="36"/>
      <c r="X433" s="36"/>
      <c r="Y433" s="36"/>
      <c r="Z433" s="36"/>
      <c r="AA433" s="36"/>
      <c r="AB433" s="36"/>
      <c r="AC433" s="36"/>
      <c r="AD433" s="36"/>
    </row>
    <row r="434" spans="1:30" ht="69.95" customHeight="1" x14ac:dyDescent="0.7">
      <c r="B434" s="1424" t="s">
        <v>235</v>
      </c>
      <c r="C434" s="1424"/>
      <c r="D434" s="1424"/>
      <c r="G434" s="1424" t="s">
        <v>255</v>
      </c>
      <c r="H434" s="1424"/>
      <c r="I434" s="1424"/>
      <c r="J434" s="861"/>
      <c r="K434" s="861"/>
      <c r="L434" s="296"/>
      <c r="M434" s="66"/>
      <c r="O434" s="1425" t="s">
        <v>235</v>
      </c>
      <c r="P434" s="1425"/>
      <c r="Q434" s="1425"/>
      <c r="S434" s="1425" t="s">
        <v>255</v>
      </c>
      <c r="T434" s="1425"/>
      <c r="U434" s="1425"/>
      <c r="V434" s="935"/>
      <c r="W434" s="75"/>
      <c r="X434" s="75"/>
      <c r="Y434" s="75"/>
      <c r="Z434" s="75"/>
      <c r="AA434" s="75"/>
      <c r="AB434" s="75"/>
      <c r="AC434" s="75"/>
      <c r="AD434" s="75"/>
    </row>
    <row r="435" spans="1:30" ht="69.95" customHeight="1" x14ac:dyDescent="0.45">
      <c r="A435" s="1426" t="s">
        <v>0</v>
      </c>
      <c r="B435" s="1426"/>
      <c r="C435" s="1426"/>
      <c r="D435" s="1426"/>
      <c r="E435" s="1426"/>
      <c r="F435" s="1426"/>
      <c r="G435" s="1426"/>
      <c r="H435" s="1426"/>
      <c r="I435" s="1426"/>
      <c r="J435" s="1426"/>
      <c r="K435" s="1426"/>
      <c r="L435" s="1426"/>
      <c r="M435" s="68"/>
      <c r="N435" s="1386" t="s">
        <v>0</v>
      </c>
      <c r="O435" s="1386"/>
      <c r="P435" s="1386"/>
      <c r="Q435" s="1386"/>
      <c r="R435" s="1386"/>
      <c r="S435" s="1386"/>
      <c r="T435" s="1386"/>
      <c r="U435" s="1386"/>
      <c r="V435" s="1386"/>
      <c r="W435" s="960"/>
      <c r="X435" s="652"/>
      <c r="Y435" s="652"/>
      <c r="Z435" s="652"/>
      <c r="AA435" s="652"/>
      <c r="AB435" s="652"/>
      <c r="AC435" s="652"/>
      <c r="AD435" s="652"/>
    </row>
    <row r="436" spans="1:30" ht="69.95" customHeight="1" x14ac:dyDescent="0.45">
      <c r="A436" s="1426" t="s">
        <v>9</v>
      </c>
      <c r="B436" s="1426"/>
      <c r="C436" s="1426"/>
      <c r="D436" s="1426"/>
      <c r="E436" s="1426"/>
      <c r="F436" s="1426"/>
      <c r="G436" s="1426"/>
      <c r="H436" s="1426"/>
      <c r="I436" s="1426"/>
      <c r="J436" s="1426"/>
      <c r="K436" s="1426"/>
      <c r="L436" s="1426"/>
      <c r="M436" s="68"/>
      <c r="N436" s="1386" t="s">
        <v>9</v>
      </c>
      <c r="O436" s="1386"/>
      <c r="P436" s="1386"/>
      <c r="Q436" s="1386"/>
      <c r="R436" s="1386"/>
      <c r="S436" s="1386"/>
      <c r="T436" s="1386"/>
      <c r="U436" s="1386"/>
      <c r="V436" s="1386"/>
      <c r="W436" s="960"/>
      <c r="X436" s="652"/>
      <c r="Y436" s="652"/>
      <c r="Z436" s="652"/>
      <c r="AA436" s="652"/>
      <c r="AB436" s="652"/>
      <c r="AC436" s="652"/>
      <c r="AD436" s="652"/>
    </row>
    <row r="437" spans="1:30" ht="69.95" customHeight="1" x14ac:dyDescent="0.45">
      <c r="A437" s="1426" t="s">
        <v>242</v>
      </c>
      <c r="B437" s="1426"/>
      <c r="C437" s="1426"/>
      <c r="D437" s="1426"/>
      <c r="E437" s="1426"/>
      <c r="F437" s="1426"/>
      <c r="G437" s="1426"/>
      <c r="H437" s="1426"/>
      <c r="I437" s="1426"/>
      <c r="J437" s="1426"/>
      <c r="K437" s="1426"/>
      <c r="L437" s="1426"/>
      <c r="M437" s="68"/>
      <c r="N437" s="1386" t="s">
        <v>242</v>
      </c>
      <c r="O437" s="1386"/>
      <c r="P437" s="1386"/>
      <c r="Q437" s="1386"/>
      <c r="R437" s="1386"/>
      <c r="S437" s="1386"/>
      <c r="T437" s="1386"/>
      <c r="U437" s="1386"/>
      <c r="V437" s="1386"/>
      <c r="W437" s="960"/>
      <c r="X437" s="652"/>
      <c r="Y437" s="652"/>
      <c r="Z437" s="652"/>
      <c r="AA437" s="652"/>
      <c r="AB437" s="652"/>
      <c r="AC437" s="652"/>
      <c r="AD437" s="652"/>
    </row>
    <row r="438" spans="1:30" ht="69.95" customHeight="1" x14ac:dyDescent="0.45">
      <c r="A438" s="1489" t="s">
        <v>220</v>
      </c>
      <c r="B438" s="1489"/>
      <c r="C438" s="1489"/>
      <c r="D438" s="1489"/>
      <c r="E438" s="1489"/>
      <c r="F438" s="1489"/>
      <c r="G438" s="1489"/>
      <c r="H438" s="1489"/>
      <c r="I438" s="1489"/>
      <c r="J438" s="1489"/>
      <c r="K438" s="1489"/>
      <c r="L438" s="1489"/>
      <c r="M438" s="68"/>
      <c r="N438" s="1387" t="s">
        <v>220</v>
      </c>
      <c r="O438" s="1387"/>
      <c r="P438" s="1387"/>
      <c r="Q438" s="1387"/>
      <c r="R438" s="1387"/>
      <c r="S438" s="1387"/>
      <c r="T438" s="1387"/>
      <c r="U438" s="1387"/>
      <c r="V438" s="1387"/>
      <c r="W438" s="961"/>
      <c r="X438" s="653"/>
      <c r="Y438" s="653"/>
      <c r="Z438" s="653"/>
      <c r="AA438" s="653"/>
      <c r="AB438" s="653"/>
      <c r="AC438" s="653"/>
      <c r="AD438" s="653"/>
    </row>
    <row r="439" spans="1:30" ht="69.95" customHeight="1" x14ac:dyDescent="0.6">
      <c r="A439" s="946" t="s">
        <v>221</v>
      </c>
      <c r="B439" s="1418">
        <f>DATOS!F22</f>
        <v>0</v>
      </c>
      <c r="C439" s="1418"/>
      <c r="D439" s="1418"/>
      <c r="E439" s="1418"/>
      <c r="F439" s="1418"/>
      <c r="G439" s="1418"/>
      <c r="H439" s="804"/>
      <c r="I439" s="290"/>
      <c r="M439" s="69"/>
      <c r="N439" s="904" t="s">
        <v>221</v>
      </c>
      <c r="O439" s="1460">
        <f>DATOS!F22</f>
        <v>0</v>
      </c>
      <c r="P439" s="1460"/>
      <c r="Q439" s="1460"/>
      <c r="R439" s="1460"/>
      <c r="S439" s="1460"/>
      <c r="T439" s="1460"/>
      <c r="U439" s="1460"/>
      <c r="V439" s="923"/>
      <c r="W439" s="36"/>
      <c r="X439" s="36"/>
      <c r="Y439" s="36"/>
      <c r="Z439" s="36"/>
      <c r="AA439" s="36"/>
      <c r="AB439" s="36"/>
      <c r="AC439" s="36"/>
      <c r="AD439" s="36"/>
    </row>
    <row r="440" spans="1:30" ht="69.95" customHeight="1" x14ac:dyDescent="0.6">
      <c r="A440" s="946" t="s">
        <v>222</v>
      </c>
      <c r="B440" s="1418" t="str">
        <f>DATOS!B20</f>
        <v xml:space="preserve"> TRELLES ORDÓÑEZ CAROL ALEXANDRA</v>
      </c>
      <c r="C440" s="1418"/>
      <c r="D440" s="1418"/>
      <c r="E440" s="1418"/>
      <c r="F440" s="1418"/>
      <c r="G440" s="1418"/>
      <c r="H440" s="804"/>
      <c r="I440" s="290"/>
      <c r="J440" s="858"/>
      <c r="K440" s="858"/>
      <c r="L440" s="292"/>
      <c r="M440" s="69"/>
      <c r="N440" s="904" t="s">
        <v>222</v>
      </c>
      <c r="O440" s="1460" t="str">
        <f>DATOS!B20</f>
        <v xml:space="preserve"> TRELLES ORDÓÑEZ CAROL ALEXANDRA</v>
      </c>
      <c r="P440" s="1460"/>
      <c r="Q440" s="1460"/>
      <c r="R440" s="1460"/>
      <c r="S440" s="1460"/>
      <c r="T440" s="1460"/>
      <c r="U440" s="1460"/>
      <c r="V440" s="923"/>
      <c r="W440" s="37"/>
      <c r="X440" s="37"/>
      <c r="Y440" s="37"/>
      <c r="Z440" s="37"/>
      <c r="AA440" s="37"/>
      <c r="AB440" s="37"/>
      <c r="AC440" s="37"/>
      <c r="AD440" s="37"/>
    </row>
    <row r="441" spans="1:30" ht="69.95" customHeight="1" x14ac:dyDescent="0.6">
      <c r="A441" s="952" t="s">
        <v>26</v>
      </c>
      <c r="B441" s="1457" t="str">
        <f>DATOS!C14</f>
        <v>SEGUNDO</v>
      </c>
      <c r="C441" s="1457"/>
      <c r="D441" s="1457"/>
      <c r="E441" s="799"/>
      <c r="F441" s="799"/>
      <c r="G441" s="936"/>
      <c r="H441" s="818"/>
      <c r="I441" s="290"/>
      <c r="M441" s="69"/>
      <c r="N441" s="905" t="s">
        <v>26</v>
      </c>
      <c r="O441" s="1458" t="str">
        <f>DATOS!C14</f>
        <v>SEGUNDO</v>
      </c>
      <c r="P441" s="1458"/>
      <c r="Q441" s="1458"/>
      <c r="R441" s="923"/>
      <c r="S441" s="925"/>
      <c r="T441" s="925"/>
      <c r="U441" s="923"/>
      <c r="V441" s="923"/>
      <c r="W441" s="36"/>
      <c r="X441" s="36"/>
      <c r="Y441" s="36"/>
      <c r="Z441" s="36"/>
      <c r="AA441" s="36"/>
      <c r="AB441" s="36"/>
      <c r="AC441" s="36"/>
      <c r="AD441" s="36"/>
    </row>
    <row r="442" spans="1:30" ht="69.95" customHeight="1" x14ac:dyDescent="0.6">
      <c r="A442" s="946" t="s">
        <v>28</v>
      </c>
      <c r="B442" s="1459" t="str">
        <f>DATOS!C15</f>
        <v>"A"</v>
      </c>
      <c r="C442" s="1459"/>
      <c r="D442" s="1459"/>
      <c r="E442" s="799"/>
      <c r="F442" s="799"/>
      <c r="G442" s="799"/>
      <c r="I442" s="290"/>
      <c r="M442" s="69"/>
      <c r="N442" s="904" t="s">
        <v>28</v>
      </c>
      <c r="O442" s="1460" t="str">
        <f>DATOS!C15</f>
        <v>"A"</v>
      </c>
      <c r="P442" s="1460"/>
      <c r="Q442" s="1460"/>
      <c r="R442" s="923"/>
      <c r="S442" s="923"/>
      <c r="T442" s="923"/>
      <c r="U442" s="923"/>
      <c r="V442" s="923"/>
      <c r="W442" s="36"/>
      <c r="X442" s="36"/>
      <c r="Y442" s="36"/>
      <c r="Z442" s="36"/>
      <c r="AA442" s="36"/>
      <c r="AB442" s="36"/>
      <c r="AC442" s="36"/>
      <c r="AD442" s="36"/>
    </row>
    <row r="443" spans="1:30" ht="69.95" customHeight="1" x14ac:dyDescent="0.6">
      <c r="A443" s="952" t="s">
        <v>223</v>
      </c>
      <c r="B443" s="1418" t="s">
        <v>290</v>
      </c>
      <c r="C443" s="1418"/>
      <c r="D443" s="1418"/>
      <c r="E443" s="799"/>
      <c r="F443" s="799"/>
      <c r="G443" s="799"/>
      <c r="I443" s="290"/>
      <c r="M443" s="69"/>
      <c r="N443" s="905" t="s">
        <v>223</v>
      </c>
      <c r="O443" s="1460" t="s">
        <v>290</v>
      </c>
      <c r="P443" s="1460"/>
      <c r="Q443" s="1460"/>
      <c r="R443" s="923"/>
      <c r="S443" s="923"/>
      <c r="T443" s="923"/>
      <c r="U443" s="923"/>
      <c r="V443" s="923"/>
      <c r="W443" s="36"/>
      <c r="X443" s="36"/>
      <c r="Y443" s="36"/>
      <c r="Z443" s="36"/>
      <c r="AA443" s="36"/>
      <c r="AB443" s="36"/>
      <c r="AC443" s="36"/>
      <c r="AD443" s="36"/>
    </row>
    <row r="444" spans="1:30" ht="69.95" customHeight="1" thickBot="1" x14ac:dyDescent="0.65">
      <c r="A444" s="946" t="s">
        <v>160</v>
      </c>
      <c r="B444" s="1439"/>
      <c r="C444" s="1439"/>
      <c r="D444" s="1439"/>
      <c r="E444" s="799"/>
      <c r="F444" s="799"/>
      <c r="G444" s="799"/>
      <c r="I444" s="290"/>
      <c r="M444" s="69"/>
      <c r="N444" s="904" t="s">
        <v>160</v>
      </c>
      <c r="O444" s="1440"/>
      <c r="P444" s="1440"/>
      <c r="Q444" s="1440"/>
      <c r="R444" s="923"/>
      <c r="S444" s="923"/>
      <c r="T444" s="923"/>
      <c r="U444" s="923"/>
      <c r="V444" s="923"/>
      <c r="W444" s="36"/>
      <c r="X444" s="36"/>
      <c r="Y444" s="36"/>
      <c r="Z444" s="36"/>
      <c r="AA444" s="36"/>
      <c r="AB444" s="36"/>
      <c r="AC444" s="36"/>
      <c r="AD444" s="36"/>
    </row>
    <row r="445" spans="1:30" ht="69.95" customHeight="1" thickBot="1" x14ac:dyDescent="0.55000000000000004">
      <c r="A445" s="1441" t="s">
        <v>37</v>
      </c>
      <c r="B445" s="1442"/>
      <c r="C445" s="1442"/>
      <c r="D445" s="1443"/>
      <c r="E445" s="1468" t="s">
        <v>245</v>
      </c>
      <c r="F445" s="1469"/>
      <c r="G445" s="1469"/>
      <c r="H445" s="1469"/>
      <c r="I445" s="1469"/>
      <c r="J445" s="859"/>
      <c r="K445" s="859"/>
      <c r="L445" s="293" t="s">
        <v>248</v>
      </c>
      <c r="M445" s="70"/>
      <c r="N445" s="1474" t="s">
        <v>37</v>
      </c>
      <c r="O445" s="1475"/>
      <c r="P445" s="1475"/>
      <c r="Q445" s="1427" t="s">
        <v>245</v>
      </c>
      <c r="R445" s="1428"/>
      <c r="S445" s="1429"/>
      <c r="T445" s="882"/>
      <c r="U445" s="293" t="s">
        <v>248</v>
      </c>
      <c r="V445" s="1466" t="s">
        <v>247</v>
      </c>
      <c r="W445" s="1403"/>
      <c r="X445" s="654"/>
      <c r="Y445" s="654"/>
      <c r="Z445" s="654"/>
      <c r="AA445" s="654"/>
      <c r="AB445" s="654"/>
      <c r="AC445" s="654"/>
      <c r="AD445" s="654"/>
    </row>
    <row r="446" spans="1:30" ht="69.95" customHeight="1" thickBot="1" x14ac:dyDescent="0.55000000000000004">
      <c r="A446" s="1444"/>
      <c r="B446" s="1445"/>
      <c r="C446" s="1445"/>
      <c r="D446" s="1446"/>
      <c r="E446" s="267" t="s">
        <v>233</v>
      </c>
      <c r="F446" s="844"/>
      <c r="G446" s="268" t="s">
        <v>249</v>
      </c>
      <c r="H446" s="850"/>
      <c r="I446" s="269" t="s">
        <v>250</v>
      </c>
      <c r="J446" s="860"/>
      <c r="K446" s="860"/>
      <c r="L446" s="294" t="s">
        <v>246</v>
      </c>
      <c r="M446" s="70"/>
      <c r="N446" s="1476"/>
      <c r="O446" s="1477"/>
      <c r="P446" s="1477"/>
      <c r="Q446" s="92" t="s">
        <v>233</v>
      </c>
      <c r="R446" s="93" t="s">
        <v>249</v>
      </c>
      <c r="S446" s="94" t="s">
        <v>250</v>
      </c>
      <c r="T446" s="881"/>
      <c r="U446" s="796" t="s">
        <v>246</v>
      </c>
      <c r="V446" s="1488"/>
      <c r="W446" s="1403"/>
      <c r="X446" s="654"/>
      <c r="Y446" s="654"/>
      <c r="Z446" s="654"/>
      <c r="AA446" s="654"/>
      <c r="AB446" s="654"/>
      <c r="AC446" s="654"/>
      <c r="AD446" s="654"/>
    </row>
    <row r="447" spans="1:30" ht="69.95" customHeight="1" x14ac:dyDescent="0.3">
      <c r="A447" s="1404" t="s">
        <v>38</v>
      </c>
      <c r="B447" s="1405"/>
      <c r="C447" s="1405"/>
      <c r="D447" s="1405"/>
      <c r="E447" s="539" t="str">
        <f>( 'ACTA REPORTE 1ER TRI'!$AD$27 )</f>
        <v>E+</v>
      </c>
      <c r="F447" s="835">
        <f>( 'ACTA REPORTE 1ER TRI'!$AE$27 )</f>
        <v>2.6666666666666665</v>
      </c>
      <c r="G447" s="539" t="str">
        <f>( 'ACTA REPORTE 2DO TRI'!$AD$27 )</f>
        <v>B+</v>
      </c>
      <c r="H447" s="846">
        <f>( 'ACTA REPORTE 2DO TRI'!$AE$27 )</f>
        <v>8</v>
      </c>
      <c r="I447" s="539" t="str">
        <f>( 'ACTA REPORTE 3ER TRI'!$AD$27 )</f>
        <v>B+</v>
      </c>
      <c r="J447" s="846">
        <f>( 'ACTA REPORTE 3ER TRI'!$AE$27 )</f>
        <v>8</v>
      </c>
      <c r="K447" s="837">
        <f>SUM(F447,H447,J447 ) / 3</f>
        <v>6.2222222222222214</v>
      </c>
      <c r="L447" s="675" t="str">
        <f>INDEX($AF$4:$AF$13, MATCH(K447, $AE$4:$AE$13, 1))</f>
        <v>C+</v>
      </c>
      <c r="M447" s="66"/>
      <c r="N447" s="1478" t="s">
        <v>38</v>
      </c>
      <c r="O447" s="1479"/>
      <c r="P447" s="1480"/>
      <c r="Q447" s="884">
        <f>( 'ACTA REPORTE 1ER TRI'!$AE$27 )</f>
        <v>2.6666666666666665</v>
      </c>
      <c r="R447" s="539">
        <f>( 'ACTA REPORTE 2DO TRI'!$AE$27 )</f>
        <v>8</v>
      </c>
      <c r="S447" s="539">
        <f>( 'ACTA REPORTE 3ER TRI'!$AE$27 )</f>
        <v>8</v>
      </c>
      <c r="T447" s="875"/>
      <c r="U447" s="930">
        <f>SUM(Q447:S447)/3</f>
        <v>6.2222222222222214</v>
      </c>
      <c r="V447" s="809">
        <v>0</v>
      </c>
      <c r="W447" s="113"/>
      <c r="X447" s="113"/>
      <c r="Y447" s="113"/>
      <c r="Z447" s="113"/>
      <c r="AA447" s="113"/>
      <c r="AB447" s="113"/>
      <c r="AC447" s="113"/>
      <c r="AD447" s="113"/>
    </row>
    <row r="448" spans="1:30" ht="69.95" customHeight="1" x14ac:dyDescent="0.3">
      <c r="A448" s="1406" t="s">
        <v>40</v>
      </c>
      <c r="B448" s="1407"/>
      <c r="C448" s="1407"/>
      <c r="D448" s="1407"/>
      <c r="E448" s="540" t="str">
        <f>( 'ACTA REPORTE 1ER TRI'!$AD$84 )</f>
        <v>E+</v>
      </c>
      <c r="F448" s="836">
        <f>( 'ACTA REPORTE 1ER TRI'!$AE$84 )</f>
        <v>2.6666666666666665</v>
      </c>
      <c r="G448" s="540" t="str">
        <f>( 'ACTA REPORTE 2DO TRI'!$AD$84 )</f>
        <v>B+</v>
      </c>
      <c r="H448" s="847">
        <f>( 'ACTA REPORTE 2DO TRI'!$AE$84 )</f>
        <v>8</v>
      </c>
      <c r="I448" s="540" t="str">
        <f>( 'ACTA REPORTE 3ER TRI'!$AD$84 )</f>
        <v>B+</v>
      </c>
      <c r="J448" s="847">
        <f>( 'ACTA REPORTE 3ER TRI'!$AE$84 )</f>
        <v>8</v>
      </c>
      <c r="K448" s="837">
        <f>SUM(F448,H448,J448 ) / 3</f>
        <v>6.2222222222222214</v>
      </c>
      <c r="L448" s="797" t="str">
        <f t="shared" ref="L448:L451" si="50">INDEX($AF$4:$AF$13, MATCH(K448, $AE$4:$AE$13, 1))</f>
        <v>C+</v>
      </c>
      <c r="M448" s="66"/>
      <c r="N448" s="1454" t="s">
        <v>40</v>
      </c>
      <c r="O448" s="1455"/>
      <c r="P448" s="1456"/>
      <c r="Q448" s="922">
        <f>( 'ACTA REPORTE 1ER TRI'!$AE$84 )</f>
        <v>2.6666666666666665</v>
      </c>
      <c r="R448" s="540">
        <f>( 'ACTA REPORTE 2DO TRI'!$AE$84 )</f>
        <v>8</v>
      </c>
      <c r="S448" s="540">
        <f>( 'ACTA REPORTE 3ER TRI'!$AE$84 )</f>
        <v>8</v>
      </c>
      <c r="T448" s="876"/>
      <c r="U448" s="931">
        <f t="shared" ref="U448:U453" si="51">SUM(Q448:S448)/3</f>
        <v>6.2222222222222214</v>
      </c>
      <c r="V448" s="811">
        <v>0</v>
      </c>
      <c r="W448" s="113"/>
      <c r="X448" s="113"/>
      <c r="Y448" s="113"/>
      <c r="Z448" s="113"/>
      <c r="AA448" s="113"/>
      <c r="AB448" s="113"/>
      <c r="AC448" s="113"/>
      <c r="AD448" s="113"/>
    </row>
    <row r="449" spans="1:30" ht="69.95" customHeight="1" x14ac:dyDescent="0.3">
      <c r="A449" s="1406" t="s">
        <v>42</v>
      </c>
      <c r="B449" s="1407"/>
      <c r="C449" s="1407"/>
      <c r="D449" s="1407"/>
      <c r="E449" s="540" t="str">
        <f>( 'ACTA REPORTE 1ER TRI'!$AD$141 )</f>
        <v>B+</v>
      </c>
      <c r="F449" s="836">
        <f>( 'ACTA REPORTE 1ER TRI'!$AE$141 )</f>
        <v>8</v>
      </c>
      <c r="G449" s="540" t="str">
        <f>( 'ACTA REPORTE 2DO TRI'!$AD$141 )</f>
        <v>B+</v>
      </c>
      <c r="H449" s="847">
        <f>( 'ACTA REPORTE 2DO TRI'!$AE$141 )</f>
        <v>8</v>
      </c>
      <c r="I449" s="540" t="str">
        <f>( 'ACTA REPORTE 3ER TRI'!$AD$141 )</f>
        <v>B+</v>
      </c>
      <c r="J449" s="847">
        <f>( 'ACTA REPORTE 3ER TRI'!$AE$141 )</f>
        <v>8</v>
      </c>
      <c r="K449" s="837">
        <f t="shared" ref="K449:K451" si="52">SUM(F449,H449,J449 ) / 3</f>
        <v>8</v>
      </c>
      <c r="L449" s="797" t="str">
        <f t="shared" si="50"/>
        <v>B+</v>
      </c>
      <c r="M449" s="66"/>
      <c r="N449" s="1454" t="s">
        <v>42</v>
      </c>
      <c r="O449" s="1455"/>
      <c r="P449" s="1456"/>
      <c r="Q449" s="922">
        <f>( 'ACTA REPORTE 1ER TRI'!$AE$141 )</f>
        <v>8</v>
      </c>
      <c r="R449" s="540">
        <f>( 'ACTA REPORTE 2DO TRI'!$AE$141 )</f>
        <v>8</v>
      </c>
      <c r="S449" s="540">
        <f>( 'ACTA REPORTE 3ER TRI'!$AE$141 )</f>
        <v>8</v>
      </c>
      <c r="T449" s="876"/>
      <c r="U449" s="931">
        <f t="shared" si="51"/>
        <v>8</v>
      </c>
      <c r="V449" s="811">
        <v>0</v>
      </c>
      <c r="W449" s="113"/>
      <c r="X449" s="113"/>
      <c r="Y449" s="113"/>
      <c r="Z449" s="113"/>
      <c r="AA449" s="113"/>
      <c r="AB449" s="113"/>
      <c r="AC449" s="113"/>
      <c r="AD449" s="113"/>
    </row>
    <row r="450" spans="1:30" ht="69.95" customHeight="1" x14ac:dyDescent="0.3">
      <c r="A450" s="1406" t="s">
        <v>44</v>
      </c>
      <c r="B450" s="1407"/>
      <c r="C450" s="1407"/>
      <c r="D450" s="1407"/>
      <c r="E450" s="540" t="str">
        <f>( 'ACTA REPORTE 1ER TRI'!$AD$198 )</f>
        <v>B+</v>
      </c>
      <c r="F450" s="836">
        <f>( 'ACTA REPORTE 1ER TRI'!$AE$198 )</f>
        <v>8</v>
      </c>
      <c r="G450" s="540" t="str">
        <f>( 'ACTA REPORTE 2DO TRI'!$AD$198 )</f>
        <v>B+</v>
      </c>
      <c r="H450" s="847">
        <f>( 'ACTA REPORTE 2DO TRI'!$AE$198 )</f>
        <v>8</v>
      </c>
      <c r="I450" s="540" t="str">
        <f>( 'ACTA REPORTE 3ER TRI'!$AD$198 )</f>
        <v>B+</v>
      </c>
      <c r="J450" s="847">
        <f>( 'ACTA REPORTE 3ER TRI'!$AE$198 )</f>
        <v>8</v>
      </c>
      <c r="K450" s="837">
        <f t="shared" si="52"/>
        <v>8</v>
      </c>
      <c r="L450" s="797" t="str">
        <f t="shared" si="50"/>
        <v>B+</v>
      </c>
      <c r="M450" s="66"/>
      <c r="N450" s="1454" t="s">
        <v>44</v>
      </c>
      <c r="O450" s="1455"/>
      <c r="P450" s="1456"/>
      <c r="Q450" s="922">
        <f>( 'ACTA REPORTE 1ER TRI'!$AE$198 )</f>
        <v>8</v>
      </c>
      <c r="R450" s="540">
        <f>( 'ACTA REPORTE 2DO TRI'!$AE$198 )</f>
        <v>8</v>
      </c>
      <c r="S450" s="540">
        <f>( 'ACTA REPORTE 3ER TRI'!$AE$198 )</f>
        <v>8</v>
      </c>
      <c r="T450" s="876"/>
      <c r="U450" s="931">
        <f t="shared" si="51"/>
        <v>8</v>
      </c>
      <c r="V450" s="811">
        <v>0</v>
      </c>
      <c r="W450" s="113"/>
      <c r="X450" s="113"/>
      <c r="Y450" s="113"/>
      <c r="Z450" s="113"/>
      <c r="AA450" s="113"/>
      <c r="AB450" s="113"/>
      <c r="AC450" s="113"/>
      <c r="AD450" s="113"/>
    </row>
    <row r="451" spans="1:30" ht="69.95" customHeight="1" x14ac:dyDescent="0.3">
      <c r="A451" s="1433" t="s">
        <v>47</v>
      </c>
      <c r="B451" s="1434"/>
      <c r="C451" s="1434"/>
      <c r="D451" s="1434"/>
      <c r="E451" s="540" t="str">
        <f>( 'ACTA REPORTE 1ER TRI'!$AD$312 )</f>
        <v>B+</v>
      </c>
      <c r="F451" s="836">
        <f>( 'ACTA REPORTE 1ER TRI'!$AE$312 )</f>
        <v>8</v>
      </c>
      <c r="G451" s="540" t="str">
        <f>( 'ACTA REPORTE 2DO TRI'!$AD$312 )</f>
        <v>B+</v>
      </c>
      <c r="H451" s="847">
        <f>( 'ACTA REPORTE 2DO TRI'!$AE$312 )</f>
        <v>8</v>
      </c>
      <c r="I451" s="540" t="str">
        <f>( 'ACTA REPORTE 3ER TRI'!$AD$312 )</f>
        <v>B+</v>
      </c>
      <c r="J451" s="847">
        <f>( 'ACTA REPORTE 3ER TRI'!$AE$312 )</f>
        <v>8</v>
      </c>
      <c r="K451" s="837">
        <f t="shared" si="52"/>
        <v>8</v>
      </c>
      <c r="L451" s="797" t="str">
        <f t="shared" si="50"/>
        <v>B+</v>
      </c>
      <c r="M451" s="66"/>
      <c r="N451" s="1482" t="s">
        <v>47</v>
      </c>
      <c r="O451" s="1483"/>
      <c r="P451" s="1484"/>
      <c r="Q451" s="922">
        <f>( 'ACTA REPORTE 1ER TRI'!$AE$312 )</f>
        <v>8</v>
      </c>
      <c r="R451" s="540">
        <f>( 'ACTA REPORTE 2DO TRI'!$AE$312 )</f>
        <v>8</v>
      </c>
      <c r="S451" s="540">
        <f>( 'ACTA REPORTE 3ER TRI'!$AE$312 )</f>
        <v>8</v>
      </c>
      <c r="T451" s="876"/>
      <c r="U451" s="931">
        <f t="shared" si="51"/>
        <v>8</v>
      </c>
      <c r="V451" s="811">
        <v>0</v>
      </c>
      <c r="W451" s="113"/>
      <c r="X451" s="113"/>
      <c r="Y451" s="113"/>
      <c r="Z451" s="113"/>
      <c r="AA451" s="113"/>
      <c r="AB451" s="113"/>
      <c r="AC451" s="113"/>
      <c r="AD451" s="113"/>
    </row>
    <row r="452" spans="1:30" ht="69.95" customHeight="1" x14ac:dyDescent="0.3">
      <c r="A452" s="1433" t="s">
        <v>50</v>
      </c>
      <c r="B452" s="1434"/>
      <c r="C452" s="1434"/>
      <c r="D452" s="1434"/>
      <c r="E452" s="540" t="str">
        <f>( 'ACTA REPORTE 1ER TRI'!$AD$369 )</f>
        <v>B+</v>
      </c>
      <c r="F452" s="836">
        <f>( 'ACTA REPORTE 1ER TRI'!$AE$369 )</f>
        <v>8</v>
      </c>
      <c r="G452" s="540" t="str">
        <f>( 'ACTA REPORTE 2DO TRI'!$AD$369 )</f>
        <v>B+</v>
      </c>
      <c r="H452" s="847">
        <f>( 'ACTA REPORTE 2DO TRI'!$AE$369 )</f>
        <v>8</v>
      </c>
      <c r="I452" s="540" t="str">
        <f>( 'ACTA REPORTE 3ER TRI'!$AD$369 )</f>
        <v>B+</v>
      </c>
      <c r="J452" s="847">
        <f>( 'ACTA REPORTE 3ER TRI'!$AE$369 )</f>
        <v>8</v>
      </c>
      <c r="K452" s="837">
        <f>SUM(F452,H452,J452 ) / 3</f>
        <v>8</v>
      </c>
      <c r="L452" s="797" t="str">
        <f>INDEX($AF$4:$AF$13, MATCH(K452, $AE$4:$AE$13, 1))</f>
        <v>B+</v>
      </c>
      <c r="M452" s="66"/>
      <c r="N452" s="1482" t="s">
        <v>50</v>
      </c>
      <c r="O452" s="1483"/>
      <c r="P452" s="1484"/>
      <c r="Q452" s="922">
        <f>( 'ACTA REPORTE 1ER TRI'!$AE$369 )</f>
        <v>8</v>
      </c>
      <c r="R452" s="540">
        <f>( 'ACTA REPORTE 2DO TRI'!$AE$369 )</f>
        <v>8</v>
      </c>
      <c r="S452" s="540">
        <f>( 'ACTA REPORTE 3ER TRI'!$AE$369 )</f>
        <v>8</v>
      </c>
      <c r="T452" s="876"/>
      <c r="U452" s="931">
        <f t="shared" si="51"/>
        <v>8</v>
      </c>
      <c r="V452" s="811">
        <v>0</v>
      </c>
      <c r="W452" s="113"/>
      <c r="X452" s="113"/>
      <c r="Y452" s="113"/>
      <c r="Z452" s="113"/>
      <c r="AA452" s="113"/>
      <c r="AB452" s="113"/>
      <c r="AC452" s="113"/>
      <c r="AD452" s="113"/>
    </row>
    <row r="453" spans="1:30" ht="69.95" customHeight="1" thickBot="1" x14ac:dyDescent="0.35">
      <c r="A453" s="1410" t="s">
        <v>52</v>
      </c>
      <c r="B453" s="1411"/>
      <c r="C453" s="1411"/>
      <c r="D453" s="1411"/>
      <c r="E453" s="610" t="str">
        <f>( 'ACTA REPORTE 1ER TRI'!$AD$427 )</f>
        <v>B-</v>
      </c>
      <c r="F453" s="836">
        <f>( 'ACTA REPORTE 1ER TRI'!$AE$427 )</f>
        <v>7</v>
      </c>
      <c r="G453" s="832" t="str">
        <f>( 'ACTA REPORTE 2DO TRI'!$AD$427 )</f>
        <v>B-</v>
      </c>
      <c r="H453" s="851">
        <f>( 'ACTA REPORTE 2DO TRI'!$AE$427 )</f>
        <v>7</v>
      </c>
      <c r="I453" s="833" t="str">
        <f>( 'ACTA REPORTE 3ER TRI'!$AD$427 )</f>
        <v>B-</v>
      </c>
      <c r="J453" s="847">
        <f>( 'ACTA REPORTE 3ER TRI'!$AE$427 )</f>
        <v>7</v>
      </c>
      <c r="K453" s="837">
        <f t="shared" ref="K453" si="53">SUM(F453,H453,J453 ) / 3</f>
        <v>7</v>
      </c>
      <c r="L453" s="798" t="str">
        <f>INDEX($AF$4:$AF$13, MATCH(F454, $AE$4:$AE$13, 1))</f>
        <v>C+</v>
      </c>
      <c r="M453" s="66"/>
      <c r="N453" s="1390" t="s">
        <v>52</v>
      </c>
      <c r="O453" s="1391"/>
      <c r="P453" s="1485"/>
      <c r="Q453" s="922">
        <f>( 'ACTA REPORTE 1ER TRI'!$AE$427 )</f>
        <v>7</v>
      </c>
      <c r="R453" s="831">
        <f>( 'ACTA REPORTE 2DO TRI'!$AE$427 )</f>
        <v>7</v>
      </c>
      <c r="S453" s="540">
        <f>( 'ACTA REPORTE 3ER TRI'!$AE$427 )</f>
        <v>7</v>
      </c>
      <c r="T453" s="877"/>
      <c r="U453" s="932">
        <f t="shared" si="51"/>
        <v>7</v>
      </c>
      <c r="V453" s="812">
        <v>0</v>
      </c>
      <c r="W453" s="113"/>
      <c r="X453" s="113"/>
      <c r="Y453" s="113"/>
      <c r="Z453" s="113"/>
      <c r="AA453" s="113"/>
      <c r="AB453" s="113"/>
      <c r="AC453" s="113"/>
      <c r="AD453" s="113"/>
    </row>
    <row r="454" spans="1:30" ht="69.95" customHeight="1" thickBot="1" x14ac:dyDescent="0.75">
      <c r="A454" s="1461" t="s">
        <v>237</v>
      </c>
      <c r="B454" s="1462"/>
      <c r="C454" s="1462"/>
      <c r="D454" s="1462"/>
      <c r="E454" s="805" t="str">
        <f>INDEX($AF$4:$AF$13, MATCH(F454, $AE$4:$AE$13, 1))</f>
        <v>C+</v>
      </c>
      <c r="F454" s="837">
        <f>SUM(F447:F453 ) / 7</f>
        <v>6.333333333333333</v>
      </c>
      <c r="G454" s="805" t="str">
        <f>INDEX($AF$4:$AF$13, MATCH(H454, $AE$4:$AE$13, 1))</f>
        <v>B-</v>
      </c>
      <c r="H454" s="837">
        <f>SUM(H447:H453 ) / 7</f>
        <v>7.8571428571428568</v>
      </c>
      <c r="I454" s="819" t="str">
        <f>INDEX($AF$4:$AF$13, MATCH(J454, $AE$4:$AE$13, 1))</f>
        <v>B-</v>
      </c>
      <c r="J454" s="862">
        <f>SUM(J447:J453 ) / 7</f>
        <v>7.8571428571428568</v>
      </c>
      <c r="K454" s="862">
        <f>SUM(F454,H454,J454 ) / 3</f>
        <v>7.3492063492063489</v>
      </c>
      <c r="L454" s="1481" t="str">
        <f>INDEX($AF$4:$AF$13, MATCH(K454, $AE$4:$AE$13, 1))</f>
        <v>B-</v>
      </c>
      <c r="M454" s="66"/>
      <c r="N454" s="1437" t="s">
        <v>237</v>
      </c>
      <c r="O454" s="1438"/>
      <c r="P454" s="1438"/>
      <c r="Q454" s="813">
        <f>SUM(Q447:Q453 ) / 7</f>
        <v>6.333333333333333</v>
      </c>
      <c r="R454" s="813">
        <f>SUM(R447:R453 ) / 7</f>
        <v>7.8571428571428568</v>
      </c>
      <c r="S454" s="813">
        <f>SUM(S447:S453 ) / 7</f>
        <v>7.8571428571428568</v>
      </c>
      <c r="T454" s="873"/>
      <c r="U454" s="1601">
        <f>SUM(Q454,R454,S454)/3</f>
        <v>7.3492063492063489</v>
      </c>
      <c r="W454" s="36"/>
      <c r="X454" s="36"/>
      <c r="Y454" s="36"/>
      <c r="Z454" s="36"/>
      <c r="AA454" s="36"/>
      <c r="AB454" s="36"/>
      <c r="AC454" s="36"/>
      <c r="AD454" s="36"/>
    </row>
    <row r="455" spans="1:30" ht="69.95" customHeight="1" thickBot="1" x14ac:dyDescent="0.75">
      <c r="A455" s="1421" t="s">
        <v>251</v>
      </c>
      <c r="B455" s="1422"/>
      <c r="C455" s="1422"/>
      <c r="D455" s="1422"/>
      <c r="E455" s="1463"/>
      <c r="F455" s="1463"/>
      <c r="G455" s="1464"/>
      <c r="H455" s="1464"/>
      <c r="I455" s="1465"/>
      <c r="J455" s="856"/>
      <c r="K455" s="865"/>
      <c r="L455" s="1436"/>
      <c r="M455" s="66"/>
      <c r="N455" s="1398" t="s">
        <v>251</v>
      </c>
      <c r="O455" s="1399"/>
      <c r="P455" s="1399"/>
      <c r="Q455" s="1399"/>
      <c r="R455" s="1399"/>
      <c r="S455" s="1399"/>
      <c r="T455" s="1600"/>
      <c r="U455" s="1602"/>
      <c r="W455" s="36"/>
      <c r="X455" s="36"/>
      <c r="Y455" s="36"/>
      <c r="Z455" s="36"/>
      <c r="AA455" s="36"/>
      <c r="AB455" s="36"/>
      <c r="AC455" s="36"/>
      <c r="AD455" s="36"/>
    </row>
    <row r="456" spans="1:30" ht="69.95" customHeight="1" x14ac:dyDescent="0.6">
      <c r="A456" s="1408" t="s">
        <v>39</v>
      </c>
      <c r="B456" s="1409"/>
      <c r="C456" s="1409"/>
      <c r="D456" s="1409"/>
      <c r="E456" s="539" t="str">
        <f>( 'ACTA REPORTE 1ER TRI'!$AD$255 )</f>
        <v>B+</v>
      </c>
      <c r="F456" s="838">
        <f>( 'ACTA REPORTE 1ER TRI'!$AE$255 )</f>
        <v>8</v>
      </c>
      <c r="G456" s="539" t="str">
        <f>( 'ACTA REPORTE 2DO TRI'!$AD$255 )</f>
        <v>B+</v>
      </c>
      <c r="H456" s="886">
        <f>( 'ACTA REPORTE 2DO TRI'!$AE$255 )</f>
        <v>8</v>
      </c>
      <c r="I456" s="539" t="str">
        <f>( 'ACTA REPORTE 3ER TRI'!$AD$255 )</f>
        <v>B+</v>
      </c>
      <c r="J456" s="887">
        <f>( 'ACTA REPORTE 3ER TRI'!$AE$255 )</f>
        <v>8</v>
      </c>
      <c r="K456" s="866">
        <f>SUM(F456,H456,J456 ) / 3</f>
        <v>8</v>
      </c>
      <c r="L456" s="675" t="str">
        <f>INDEX($AF$4:$AF$13, MATCH(K456, $AE$4:$AE$13, 1))</f>
        <v>B+</v>
      </c>
      <c r="M456" s="66"/>
      <c r="N456" s="1388" t="s">
        <v>39</v>
      </c>
      <c r="O456" s="1389"/>
      <c r="P456" s="96"/>
      <c r="Q456" s="539" t="str">
        <f>( 'ACTA REPORTE 1ER TRI'!$AD$255 )</f>
        <v>B+</v>
      </c>
      <c r="R456" s="539" t="str">
        <f>( 'ACTA REPORTE 2DO TRI'!$AD$255 )</f>
        <v>B+</v>
      </c>
      <c r="S456" s="539" t="str">
        <f>( 'ACTA REPORTE 3ER TRI'!$AD$255 )</f>
        <v>B+</v>
      </c>
      <c r="T456" s="893">
        <f>SUM(F456,H456,J456 ) / 3</f>
        <v>8</v>
      </c>
      <c r="U456" s="675" t="str">
        <f>INDEX($AF$4:$AF$13, MATCH(T456, $AE$4:$AE$13, 1))</f>
        <v>B+</v>
      </c>
      <c r="V456" s="923"/>
      <c r="W456" s="36"/>
      <c r="X456" s="36"/>
      <c r="Y456" s="36"/>
      <c r="Z456" s="36"/>
      <c r="AA456" s="36"/>
      <c r="AB456" s="36"/>
      <c r="AC456" s="36"/>
      <c r="AD456" s="36"/>
    </row>
    <row r="457" spans="1:30" ht="69.95" customHeight="1" thickBot="1" x14ac:dyDescent="0.65">
      <c r="A457" s="1410" t="s">
        <v>55</v>
      </c>
      <c r="B457" s="1411"/>
      <c r="C457" s="1411"/>
      <c r="D457" s="1411"/>
      <c r="E457" s="541" t="str">
        <f>( 'ACTA REPORTE 1ER TRI'!$AD$483 )</f>
        <v>B+</v>
      </c>
      <c r="F457" s="838">
        <f>( 'ACTA REPORTE 1ER TRI'!$AE$483 )</f>
        <v>8</v>
      </c>
      <c r="G457" s="541" t="str">
        <f>( 'ACTA REPORTE 2DO TRI'!$AD$483 )</f>
        <v>B+</v>
      </c>
      <c r="H457" s="886">
        <f>( 'ACTA REPORTE 2DO TRI'!$AE$483 )</f>
        <v>8</v>
      </c>
      <c r="I457" s="541" t="str">
        <f>( 'ACTA REPORTE 3ER TRI'!$AD$483 )</f>
        <v>B+</v>
      </c>
      <c r="J457" s="887">
        <f>( 'ACTA REPORTE 3ER TRI'!$AE$483 )</f>
        <v>8</v>
      </c>
      <c r="K457" s="866">
        <f>SUM(F457,H457,J457 ) / 3</f>
        <v>8</v>
      </c>
      <c r="L457" s="798" t="str">
        <f>INDEX($AF$4:$AF$13, MATCH(K457, $AE$4:$AE$13, 1))</f>
        <v>B+</v>
      </c>
      <c r="M457" s="66"/>
      <c r="N457" s="1390" t="s">
        <v>55</v>
      </c>
      <c r="O457" s="1391"/>
      <c r="P457" s="657"/>
      <c r="Q457" s="541" t="str">
        <f>( 'ACTA REPORTE 1ER TRI'!$AD$483 )</f>
        <v>B+</v>
      </c>
      <c r="R457" s="541" t="str">
        <f>( 'ACTA REPORTE 2DO TRI'!$AD$483 )</f>
        <v>B+</v>
      </c>
      <c r="S457" s="541" t="str">
        <f>( 'ACTA REPORTE 3ER TRI'!$AD$483 )</f>
        <v>B+</v>
      </c>
      <c r="T457" s="893">
        <f>SUM(F457,H457,J457 ) / 3</f>
        <v>8</v>
      </c>
      <c r="U457" s="798" t="str">
        <f>INDEX($AF$4:$AF$13, MATCH(T457, $AE$4:$AE$13, 1))</f>
        <v>B+</v>
      </c>
      <c r="V457" s="923"/>
      <c r="W457" s="36"/>
      <c r="X457" s="36"/>
      <c r="Y457" s="36"/>
      <c r="Z457" s="36"/>
      <c r="AA457" s="36"/>
      <c r="AB457" s="36"/>
      <c r="AC457" s="36"/>
      <c r="AD457" s="36"/>
    </row>
    <row r="458" spans="1:30" ht="69.95" customHeight="1" thickBot="1" x14ac:dyDescent="0.65">
      <c r="M458" s="66"/>
      <c r="N458" s="907"/>
      <c r="O458" s="36"/>
      <c r="P458" s="36"/>
      <c r="Q458" s="923"/>
      <c r="R458" s="923"/>
      <c r="S458" s="923"/>
      <c r="T458" s="874"/>
      <c r="U458" s="923"/>
      <c r="V458" s="923"/>
      <c r="W458" s="36"/>
      <c r="X458" s="36"/>
      <c r="Y458" s="36"/>
      <c r="Z458" s="36"/>
      <c r="AA458" s="36"/>
      <c r="AB458" s="36"/>
      <c r="AC458" s="36"/>
      <c r="AD458" s="36"/>
    </row>
    <row r="459" spans="1:30" ht="96" customHeight="1" thickBot="1" x14ac:dyDescent="0.4">
      <c r="A459" s="271"/>
      <c r="B459" s="915" t="s">
        <v>292</v>
      </c>
      <c r="C459" s="272"/>
      <c r="D459" s="1412" t="s">
        <v>287</v>
      </c>
      <c r="E459" s="914" t="s">
        <v>252</v>
      </c>
      <c r="F459" s="839"/>
      <c r="G459" s="915" t="s">
        <v>253</v>
      </c>
      <c r="H459" s="849"/>
      <c r="I459" s="916" t="s">
        <v>254</v>
      </c>
      <c r="M459" s="66"/>
      <c r="N459" s="908"/>
      <c r="O459" s="917" t="s">
        <v>291</v>
      </c>
      <c r="P459" s="39"/>
      <c r="Q459" s="1392" t="s">
        <v>287</v>
      </c>
      <c r="R459" s="1393"/>
      <c r="S459" s="955" t="s">
        <v>252</v>
      </c>
      <c r="T459" s="878"/>
      <c r="U459" s="956" t="s">
        <v>253</v>
      </c>
      <c r="V459" s="957" t="s">
        <v>254</v>
      </c>
      <c r="X459" s="673"/>
      <c r="Y459" s="673"/>
      <c r="Z459" s="673"/>
      <c r="AA459" s="673"/>
      <c r="AB459" s="673"/>
      <c r="AC459" s="673"/>
      <c r="AD459" s="673"/>
    </row>
    <row r="460" spans="1:30" ht="69.95" customHeight="1" thickBot="1" x14ac:dyDescent="0.4">
      <c r="A460" s="273" t="s">
        <v>226</v>
      </c>
      <c r="B460" s="814">
        <f>( 'ACTA REPORTE 3ER TRI'!$AP$27 )</f>
        <v>0</v>
      </c>
      <c r="C460" s="274"/>
      <c r="D460" s="1413"/>
      <c r="E460" s="814" t="str">
        <f>( 'ACTA REPORTE 1ER TRI'!$AI$27 )</f>
        <v>N</v>
      </c>
      <c r="F460" s="840"/>
      <c r="G460" s="814" t="str">
        <f>( 'ACTA REPORTE 2DO TRI'!$AI$27 )</f>
        <v>N</v>
      </c>
      <c r="H460" s="840"/>
      <c r="I460" s="814" t="str">
        <f>( 'ACTA REPORTE 3ER TRI'!$AI$27 )</f>
        <v>N</v>
      </c>
      <c r="M460" s="66"/>
      <c r="N460" s="901" t="s">
        <v>226</v>
      </c>
      <c r="O460" s="814">
        <f>( 'ACTA REPORTE 3ER TRI'!$AP$27 )</f>
        <v>0</v>
      </c>
      <c r="P460" s="38"/>
      <c r="Q460" s="1394"/>
      <c r="R460" s="1395"/>
      <c r="S460" s="814" t="str">
        <f>( 'ACTA REPORTE 1ER TRI'!$AI$27 )</f>
        <v>N</v>
      </c>
      <c r="T460" s="879"/>
      <c r="U460" s="814" t="str">
        <f>( 'ACTA REPORTE 2DO TRI'!$AI$27 )</f>
        <v>N</v>
      </c>
      <c r="V460" s="814" t="str">
        <f>( 'ACTA REPORTE 3ER TRI'!$AI$27 )</f>
        <v>N</v>
      </c>
      <c r="X460" s="671"/>
      <c r="Y460" s="671"/>
      <c r="Z460" s="671"/>
      <c r="AA460" s="671"/>
      <c r="AB460" s="671"/>
      <c r="AC460" s="671"/>
      <c r="AD460" s="671"/>
    </row>
    <row r="461" spans="1:30" ht="69.95" customHeight="1" x14ac:dyDescent="0.35">
      <c r="A461" s="275" t="s">
        <v>227</v>
      </c>
      <c r="B461" s="610">
        <f>( 'ACTA REPORTE 3ER TRI'!$AQ$27 )</f>
        <v>0</v>
      </c>
      <c r="C461" s="274"/>
      <c r="D461" s="1413"/>
      <c r="E461" s="1415" t="str">
        <f>INDEX(AG$1:AG$3, MATCH(E460, AF$1:AF$3, 1))</f>
        <v>DEMUESTRA HABILIDADES PARA LLEGAR A ACUERDOS Y ASUMIR  COMPROMISOS.</v>
      </c>
      <c r="F461" s="939"/>
      <c r="G461" s="1415" t="str">
        <f>INDEX(AG$1:AG$3, MATCH(G460, AF$1:AF$3, 1))</f>
        <v>DEMUESTRA HABILIDADES PARA LLEGAR A ACUERDOS Y ASUMIR  COMPROMISOS.</v>
      </c>
      <c r="H461" s="939"/>
      <c r="I461" s="1415" t="str">
        <f>INDEX(AG$1:AG$3, MATCH(I460, AF$1:AF$3, 1))</f>
        <v>DEMUESTRA HABILIDADES PARA LLEGAR A ACUERDOS Y ASUMIR  COMPROMISOS.</v>
      </c>
      <c r="M461" s="66"/>
      <c r="N461" s="902" t="s">
        <v>227</v>
      </c>
      <c r="O461" s="610">
        <f>( 'ACTA REPORTE 3ER TRI'!$AQ$27 )</f>
        <v>0</v>
      </c>
      <c r="P461" s="38"/>
      <c r="Q461" s="1394"/>
      <c r="R461" s="1395"/>
      <c r="S461" s="1400" t="str">
        <f>INDEX(AG$1:AG$3, MATCH(S460, AF$1:AF$3, 1))</f>
        <v>DEMUESTRA HABILIDADES PARA LLEGAR A ACUERDOS Y ASUMIR  COMPROMISOS.</v>
      </c>
      <c r="T461" s="944"/>
      <c r="U461" s="1400" t="str">
        <f>INDEX(AG$1:AG$3, MATCH(U460, AF$1:AF$3, 1))</f>
        <v>DEMUESTRA HABILIDADES PARA LLEGAR A ACUERDOS Y ASUMIR  COMPROMISOS.</v>
      </c>
      <c r="V461" s="1400" t="str">
        <f>INDEX(AG$1:AG$3, MATCH(V460, AF$1:AF$3, 1))</f>
        <v>DEMUESTRA HABILIDADES PARA LLEGAR A ACUERDOS Y ASUMIR  COMPROMISOS.</v>
      </c>
      <c r="X461" s="672"/>
      <c r="Y461" s="672"/>
      <c r="Z461" s="672"/>
      <c r="AA461" s="672"/>
      <c r="AB461" s="672"/>
      <c r="AC461" s="672"/>
      <c r="AD461" s="672"/>
    </row>
    <row r="462" spans="1:30" ht="69.95" customHeight="1" x14ac:dyDescent="0.35">
      <c r="A462" s="275" t="s">
        <v>229</v>
      </c>
      <c r="B462" s="610">
        <f>( 'ACTA REPORTE 3ER TRI'!$AR$27 )</f>
        <v>0</v>
      </c>
      <c r="C462" s="274"/>
      <c r="D462" s="1413"/>
      <c r="E462" s="1416"/>
      <c r="F462" s="940"/>
      <c r="G462" s="1416"/>
      <c r="H462" s="940"/>
      <c r="I462" s="1416"/>
      <c r="M462" s="66"/>
      <c r="N462" s="902" t="s">
        <v>229</v>
      </c>
      <c r="O462" s="610">
        <f>( 'ACTA REPORTE 3ER TRI'!$AR$27 )</f>
        <v>0</v>
      </c>
      <c r="P462" s="38"/>
      <c r="Q462" s="1394"/>
      <c r="R462" s="1395"/>
      <c r="S462" s="1401"/>
      <c r="T462" s="944"/>
      <c r="U462" s="1401"/>
      <c r="V462" s="1401"/>
      <c r="X462" s="672"/>
      <c r="Y462" s="672"/>
      <c r="Z462" s="672"/>
      <c r="AA462" s="672"/>
      <c r="AB462" s="672"/>
      <c r="AC462" s="672"/>
      <c r="AD462" s="672"/>
    </row>
    <row r="463" spans="1:30" ht="69.95" customHeight="1" thickBot="1" x14ac:dyDescent="0.4">
      <c r="A463" s="276" t="s">
        <v>232</v>
      </c>
      <c r="B463" s="541">
        <f>( 'ACTA REPORTE 3ER TRI'!$AS$27 )</f>
        <v>67</v>
      </c>
      <c r="C463" s="274"/>
      <c r="D463" s="1414"/>
      <c r="E463" s="1417"/>
      <c r="F463" s="941"/>
      <c r="G463" s="1417"/>
      <c r="H463" s="941"/>
      <c r="I463" s="1417"/>
      <c r="M463" s="66"/>
      <c r="N463" s="903" t="s">
        <v>232</v>
      </c>
      <c r="O463" s="541">
        <f>( 'ACTA REPORTE 3ER TRI'!$AS$27 )</f>
        <v>67</v>
      </c>
      <c r="P463" s="38"/>
      <c r="Q463" s="1396"/>
      <c r="R463" s="1397"/>
      <c r="S463" s="1402"/>
      <c r="T463" s="945"/>
      <c r="U463" s="1402"/>
      <c r="V463" s="1402"/>
      <c r="X463" s="672"/>
      <c r="Y463" s="672"/>
      <c r="Z463" s="672"/>
      <c r="AA463" s="672"/>
      <c r="AB463" s="672"/>
      <c r="AC463" s="672"/>
      <c r="AD463" s="672"/>
    </row>
    <row r="464" spans="1:30" ht="200.1" customHeight="1" x14ac:dyDescent="0.6">
      <c r="M464" s="66"/>
      <c r="N464" s="907"/>
      <c r="O464" s="36"/>
      <c r="P464" s="36"/>
      <c r="Q464" s="923"/>
      <c r="R464" s="923"/>
      <c r="S464" s="923"/>
      <c r="T464" s="874"/>
      <c r="U464" s="923"/>
      <c r="V464" s="923"/>
      <c r="W464" s="36"/>
      <c r="X464" s="36"/>
      <c r="Y464" s="36"/>
      <c r="Z464" s="36"/>
      <c r="AA464" s="36"/>
      <c r="AB464" s="36"/>
      <c r="AC464" s="36"/>
      <c r="AD464" s="36"/>
    </row>
    <row r="465" spans="1:30" ht="69.95" customHeight="1" x14ac:dyDescent="0.7">
      <c r="B465" s="1424" t="s">
        <v>235</v>
      </c>
      <c r="C465" s="1424"/>
      <c r="D465" s="1424"/>
      <c r="G465" s="1424" t="s">
        <v>255</v>
      </c>
      <c r="H465" s="1424"/>
      <c r="I465" s="1424"/>
      <c r="J465" s="861"/>
      <c r="K465" s="861"/>
      <c r="L465" s="296"/>
      <c r="M465" s="66"/>
      <c r="O465" s="1425" t="s">
        <v>235</v>
      </c>
      <c r="P465" s="1425"/>
      <c r="Q465" s="1425"/>
      <c r="S465" s="1425" t="s">
        <v>255</v>
      </c>
      <c r="T465" s="1425"/>
      <c r="U465" s="1425"/>
      <c r="V465" s="935"/>
      <c r="W465" s="75"/>
      <c r="X465" s="75"/>
      <c r="Y465" s="75"/>
      <c r="Z465" s="75"/>
      <c r="AA465" s="75"/>
      <c r="AB465" s="75"/>
      <c r="AC465" s="75"/>
      <c r="AD465" s="75"/>
    </row>
    <row r="466" spans="1:30" ht="69.95" customHeight="1" x14ac:dyDescent="0.45">
      <c r="A466" s="1426" t="s">
        <v>0</v>
      </c>
      <c r="B466" s="1426"/>
      <c r="C466" s="1426"/>
      <c r="D466" s="1426"/>
      <c r="E466" s="1426"/>
      <c r="F466" s="1426"/>
      <c r="G466" s="1426"/>
      <c r="H466" s="1426"/>
      <c r="I466" s="1426"/>
      <c r="J466" s="1426"/>
      <c r="K466" s="1426"/>
      <c r="L466" s="1426"/>
      <c r="M466" s="68"/>
      <c r="N466" s="1386" t="s">
        <v>0</v>
      </c>
      <c r="O466" s="1386"/>
      <c r="P466" s="1386"/>
      <c r="Q466" s="1386"/>
      <c r="R466" s="1386"/>
      <c r="S466" s="1386"/>
      <c r="T466" s="1386"/>
      <c r="U466" s="1386"/>
      <c r="V466" s="1386"/>
      <c r="W466" s="960"/>
      <c r="X466" s="652"/>
      <c r="Y466" s="652"/>
      <c r="Z466" s="652"/>
      <c r="AA466" s="652"/>
      <c r="AB466" s="652"/>
      <c r="AC466" s="652"/>
      <c r="AD466" s="652"/>
    </row>
    <row r="467" spans="1:30" ht="69.95" customHeight="1" x14ac:dyDescent="0.45">
      <c r="A467" s="1426" t="s">
        <v>9</v>
      </c>
      <c r="B467" s="1426"/>
      <c r="C467" s="1426"/>
      <c r="D467" s="1426"/>
      <c r="E467" s="1426"/>
      <c r="F467" s="1426"/>
      <c r="G467" s="1426"/>
      <c r="H467" s="1426"/>
      <c r="I467" s="1426"/>
      <c r="J467" s="1426"/>
      <c r="K467" s="1426"/>
      <c r="L467" s="1426"/>
      <c r="M467" s="68"/>
      <c r="N467" s="1386" t="s">
        <v>9</v>
      </c>
      <c r="O467" s="1386"/>
      <c r="P467" s="1386"/>
      <c r="Q467" s="1386"/>
      <c r="R467" s="1386"/>
      <c r="S467" s="1386"/>
      <c r="T467" s="1386"/>
      <c r="U467" s="1386"/>
      <c r="V467" s="1386"/>
      <c r="W467" s="960"/>
      <c r="X467" s="652"/>
      <c r="Y467" s="652"/>
      <c r="Z467" s="652"/>
      <c r="AA467" s="652"/>
      <c r="AB467" s="652"/>
      <c r="AC467" s="652"/>
      <c r="AD467" s="652"/>
    </row>
    <row r="468" spans="1:30" ht="69.95" customHeight="1" x14ac:dyDescent="0.45">
      <c r="A468" s="1426" t="s">
        <v>242</v>
      </c>
      <c r="B468" s="1426"/>
      <c r="C468" s="1426"/>
      <c r="D468" s="1426"/>
      <c r="E468" s="1426"/>
      <c r="F468" s="1426"/>
      <c r="G468" s="1426"/>
      <c r="H468" s="1426"/>
      <c r="I468" s="1426"/>
      <c r="J468" s="1426"/>
      <c r="K468" s="1426"/>
      <c r="L468" s="1426"/>
      <c r="M468" s="68"/>
      <c r="N468" s="1386" t="s">
        <v>242</v>
      </c>
      <c r="O468" s="1386"/>
      <c r="P468" s="1386"/>
      <c r="Q468" s="1386"/>
      <c r="R468" s="1386"/>
      <c r="S468" s="1386"/>
      <c r="T468" s="1386"/>
      <c r="U468" s="1386"/>
      <c r="V468" s="1386"/>
      <c r="W468" s="960"/>
      <c r="X468" s="652"/>
      <c r="Y468" s="652"/>
      <c r="Z468" s="652"/>
      <c r="AA468" s="652"/>
      <c r="AB468" s="652"/>
      <c r="AC468" s="652"/>
      <c r="AD468" s="652"/>
    </row>
    <row r="469" spans="1:30" ht="69.95" customHeight="1" x14ac:dyDescent="0.45">
      <c r="A469" s="1489" t="s">
        <v>220</v>
      </c>
      <c r="B469" s="1489"/>
      <c r="C469" s="1489"/>
      <c r="D469" s="1489"/>
      <c r="E469" s="1489"/>
      <c r="F469" s="1489"/>
      <c r="G469" s="1489"/>
      <c r="H469" s="1489"/>
      <c r="I469" s="1489"/>
      <c r="J469" s="1489"/>
      <c r="K469" s="1489"/>
      <c r="L469" s="1489"/>
      <c r="M469" s="68"/>
      <c r="N469" s="1387" t="s">
        <v>220</v>
      </c>
      <c r="O469" s="1387"/>
      <c r="P469" s="1387"/>
      <c r="Q469" s="1387"/>
      <c r="R469" s="1387"/>
      <c r="S469" s="1387"/>
      <c r="T469" s="1387"/>
      <c r="U469" s="1387"/>
      <c r="V469" s="1387"/>
      <c r="W469" s="961"/>
      <c r="X469" s="653"/>
      <c r="Y469" s="653"/>
      <c r="Z469" s="653"/>
      <c r="AA469" s="653"/>
      <c r="AB469" s="653"/>
      <c r="AC469" s="653"/>
      <c r="AD469" s="653"/>
    </row>
    <row r="470" spans="1:30" ht="69.95" customHeight="1" x14ac:dyDescent="0.6">
      <c r="A470" s="946" t="s">
        <v>221</v>
      </c>
      <c r="B470" s="1418">
        <f>DATOS!F23</f>
        <v>0</v>
      </c>
      <c r="C470" s="1418"/>
      <c r="D470" s="1418"/>
      <c r="E470" s="1418"/>
      <c r="F470" s="1418"/>
      <c r="G470" s="1418"/>
      <c r="H470" s="804"/>
      <c r="I470" s="290"/>
      <c r="M470" s="69"/>
      <c r="N470" s="904" t="s">
        <v>221</v>
      </c>
      <c r="O470" s="1460">
        <f>DATOS!F23</f>
        <v>0</v>
      </c>
      <c r="P470" s="1460"/>
      <c r="Q470" s="1460"/>
      <c r="R470" s="1460"/>
      <c r="S470" s="1460"/>
      <c r="T470" s="1460"/>
      <c r="U470" s="1460"/>
      <c r="V470" s="923"/>
      <c r="W470" s="36"/>
      <c r="X470" s="36"/>
      <c r="Y470" s="36"/>
      <c r="Z470" s="36"/>
      <c r="AA470" s="36"/>
      <c r="AB470" s="36"/>
      <c r="AC470" s="36"/>
      <c r="AD470" s="36"/>
    </row>
    <row r="471" spans="1:30" ht="69.95" customHeight="1" x14ac:dyDescent="0.6">
      <c r="A471" s="946" t="s">
        <v>222</v>
      </c>
      <c r="B471" s="1418" t="str">
        <f>DATOS!B20</f>
        <v xml:space="preserve"> TRELLES ORDÓÑEZ CAROL ALEXANDRA</v>
      </c>
      <c r="C471" s="1418"/>
      <c r="D471" s="1418"/>
      <c r="E471" s="1418"/>
      <c r="F471" s="1418"/>
      <c r="G471" s="1418"/>
      <c r="H471" s="804"/>
      <c r="I471" s="290"/>
      <c r="J471" s="858"/>
      <c r="K471" s="858"/>
      <c r="L471" s="292"/>
      <c r="M471" s="69"/>
      <c r="N471" s="904" t="s">
        <v>222</v>
      </c>
      <c r="O471" s="1460" t="str">
        <f>DATOS!B20</f>
        <v xml:space="preserve"> TRELLES ORDÓÑEZ CAROL ALEXANDRA</v>
      </c>
      <c r="P471" s="1460"/>
      <c r="Q471" s="1460"/>
      <c r="R471" s="1460"/>
      <c r="S471" s="1460"/>
      <c r="T471" s="1460"/>
      <c r="U471" s="1460"/>
      <c r="V471" s="923"/>
      <c r="W471" s="37"/>
      <c r="X471" s="37"/>
      <c r="Y471" s="37"/>
      <c r="Z471" s="37"/>
      <c r="AA471" s="37"/>
      <c r="AB471" s="37"/>
      <c r="AC471" s="37"/>
      <c r="AD471" s="37"/>
    </row>
    <row r="472" spans="1:30" ht="69.95" customHeight="1" x14ac:dyDescent="0.6">
      <c r="A472" s="952" t="s">
        <v>26</v>
      </c>
      <c r="B472" s="1457" t="str">
        <f>DATOS!C14</f>
        <v>SEGUNDO</v>
      </c>
      <c r="C472" s="1457"/>
      <c r="D472" s="1457"/>
      <c r="E472" s="799"/>
      <c r="F472" s="799"/>
      <c r="G472" s="936"/>
      <c r="H472" s="818"/>
      <c r="I472" s="290"/>
      <c r="M472" s="69"/>
      <c r="N472" s="905" t="s">
        <v>26</v>
      </c>
      <c r="O472" s="1458" t="str">
        <f>DATOS!C14</f>
        <v>SEGUNDO</v>
      </c>
      <c r="P472" s="1458"/>
      <c r="Q472" s="1458"/>
      <c r="R472" s="923"/>
      <c r="S472" s="925"/>
      <c r="T472" s="925"/>
      <c r="U472" s="923"/>
      <c r="V472" s="923"/>
      <c r="W472" s="36"/>
      <c r="X472" s="36"/>
      <c r="Y472" s="36"/>
      <c r="Z472" s="36"/>
      <c r="AA472" s="36"/>
      <c r="AB472" s="36"/>
      <c r="AC472" s="36"/>
      <c r="AD472" s="36"/>
    </row>
    <row r="473" spans="1:30" ht="69.95" customHeight="1" x14ac:dyDescent="0.6">
      <c r="A473" s="946" t="s">
        <v>28</v>
      </c>
      <c r="B473" s="1459" t="str">
        <f>DATOS!C15</f>
        <v>"A"</v>
      </c>
      <c r="C473" s="1459"/>
      <c r="D473" s="1459"/>
      <c r="E473" s="799"/>
      <c r="F473" s="799"/>
      <c r="G473" s="799"/>
      <c r="I473" s="290"/>
      <c r="M473" s="69"/>
      <c r="N473" s="904" t="s">
        <v>28</v>
      </c>
      <c r="O473" s="1460" t="str">
        <f>DATOS!C15</f>
        <v>"A"</v>
      </c>
      <c r="P473" s="1460"/>
      <c r="Q473" s="1460"/>
      <c r="R473" s="923"/>
      <c r="S473" s="923"/>
      <c r="T473" s="923"/>
      <c r="U473" s="923"/>
      <c r="V473" s="923"/>
      <c r="W473" s="36"/>
      <c r="X473" s="36"/>
      <c r="Y473" s="36"/>
      <c r="Z473" s="36"/>
      <c r="AA473" s="36"/>
      <c r="AB473" s="36"/>
      <c r="AC473" s="36"/>
      <c r="AD473" s="36"/>
    </row>
    <row r="474" spans="1:30" ht="69.95" customHeight="1" x14ac:dyDescent="0.6">
      <c r="A474" s="952" t="s">
        <v>223</v>
      </c>
      <c r="B474" s="1418" t="s">
        <v>290</v>
      </c>
      <c r="C474" s="1418"/>
      <c r="D474" s="1418"/>
      <c r="E474" s="799"/>
      <c r="F474" s="799"/>
      <c r="G474" s="799"/>
      <c r="I474" s="290"/>
      <c r="M474" s="69"/>
      <c r="N474" s="905" t="s">
        <v>223</v>
      </c>
      <c r="O474" s="1460" t="s">
        <v>290</v>
      </c>
      <c r="P474" s="1460"/>
      <c r="Q474" s="1460"/>
      <c r="R474" s="923"/>
      <c r="S474" s="923"/>
      <c r="T474" s="923"/>
      <c r="U474" s="923"/>
      <c r="V474" s="923"/>
      <c r="W474" s="36"/>
      <c r="X474" s="36"/>
      <c r="Y474" s="36"/>
      <c r="Z474" s="36"/>
      <c r="AA474" s="36"/>
      <c r="AB474" s="36"/>
      <c r="AC474" s="36"/>
      <c r="AD474" s="36"/>
    </row>
    <row r="475" spans="1:30" ht="69.95" customHeight="1" thickBot="1" x14ac:dyDescent="0.65">
      <c r="A475" s="946" t="s">
        <v>160</v>
      </c>
      <c r="B475" s="1439"/>
      <c r="C475" s="1439"/>
      <c r="D475" s="1439"/>
      <c r="E475" s="799"/>
      <c r="F475" s="799"/>
      <c r="G475" s="799"/>
      <c r="I475" s="290"/>
      <c r="M475" s="69"/>
      <c r="N475" s="904" t="s">
        <v>160</v>
      </c>
      <c r="O475" s="1440"/>
      <c r="P475" s="1440"/>
      <c r="Q475" s="1440"/>
      <c r="R475" s="923"/>
      <c r="S475" s="923"/>
      <c r="T475" s="923"/>
      <c r="U475" s="923"/>
      <c r="V475" s="923"/>
      <c r="W475" s="36"/>
      <c r="X475" s="36"/>
      <c r="Y475" s="36"/>
      <c r="Z475" s="36"/>
      <c r="AA475" s="36"/>
      <c r="AB475" s="36"/>
      <c r="AC475" s="36"/>
      <c r="AD475" s="36"/>
    </row>
    <row r="476" spans="1:30" ht="69.95" customHeight="1" thickBot="1" x14ac:dyDescent="0.55000000000000004">
      <c r="A476" s="1441" t="s">
        <v>37</v>
      </c>
      <c r="B476" s="1442"/>
      <c r="C476" s="1442"/>
      <c r="D476" s="1443"/>
      <c r="E476" s="1468" t="s">
        <v>245</v>
      </c>
      <c r="F476" s="1469"/>
      <c r="G476" s="1469"/>
      <c r="H476" s="1469"/>
      <c r="I476" s="1469"/>
      <c r="J476" s="859"/>
      <c r="K476" s="859"/>
      <c r="L476" s="293" t="s">
        <v>248</v>
      </c>
      <c r="M476" s="70"/>
      <c r="N476" s="1474" t="s">
        <v>37</v>
      </c>
      <c r="O476" s="1475"/>
      <c r="P476" s="1475"/>
      <c r="Q476" s="1427" t="s">
        <v>245</v>
      </c>
      <c r="R476" s="1428"/>
      <c r="S476" s="1429"/>
      <c r="T476" s="882"/>
      <c r="U476" s="293" t="s">
        <v>248</v>
      </c>
      <c r="V476" s="1466" t="s">
        <v>247</v>
      </c>
      <c r="W476" s="1403"/>
      <c r="X476" s="654"/>
      <c r="Y476" s="654"/>
      <c r="Z476" s="654"/>
      <c r="AA476" s="654"/>
      <c r="AB476" s="654"/>
      <c r="AC476" s="654"/>
      <c r="AD476" s="654"/>
    </row>
    <row r="477" spans="1:30" ht="69.95" customHeight="1" thickBot="1" x14ac:dyDescent="0.55000000000000004">
      <c r="A477" s="1444"/>
      <c r="B477" s="1445"/>
      <c r="C477" s="1445"/>
      <c r="D477" s="1446"/>
      <c r="E477" s="267" t="s">
        <v>233</v>
      </c>
      <c r="F477" s="844"/>
      <c r="G477" s="268" t="s">
        <v>249</v>
      </c>
      <c r="H477" s="850"/>
      <c r="I477" s="269" t="s">
        <v>250</v>
      </c>
      <c r="J477" s="860"/>
      <c r="K477" s="860"/>
      <c r="L477" s="294" t="s">
        <v>246</v>
      </c>
      <c r="M477" s="70"/>
      <c r="N477" s="1476"/>
      <c r="O477" s="1477"/>
      <c r="P477" s="1477"/>
      <c r="Q477" s="92" t="s">
        <v>233</v>
      </c>
      <c r="R477" s="93" t="s">
        <v>249</v>
      </c>
      <c r="S477" s="94" t="s">
        <v>250</v>
      </c>
      <c r="T477" s="881"/>
      <c r="U477" s="796" t="s">
        <v>246</v>
      </c>
      <c r="V477" s="1488"/>
      <c r="W477" s="1403"/>
      <c r="X477" s="654"/>
      <c r="Y477" s="654"/>
      <c r="Z477" s="654"/>
      <c r="AA477" s="654"/>
      <c r="AB477" s="654"/>
      <c r="AC477" s="654"/>
      <c r="AD477" s="654"/>
    </row>
    <row r="478" spans="1:30" ht="69.95" customHeight="1" x14ac:dyDescent="0.3">
      <c r="A478" s="1404" t="s">
        <v>38</v>
      </c>
      <c r="B478" s="1405"/>
      <c r="C478" s="1405"/>
      <c r="D478" s="1405"/>
      <c r="E478" s="539" t="str">
        <f>( 'ACTA REPORTE 1ER TRI'!$AD$28 )</f>
        <v>E+</v>
      </c>
      <c r="F478" s="835">
        <f>( 'ACTA REPORTE 1ER TRI'!$AE$28 )</f>
        <v>2.3333333333333335</v>
      </c>
      <c r="G478" s="539" t="str">
        <f>( 'ACTA REPORTE 2DO TRI'!$AD$28 )</f>
        <v>B-</v>
      </c>
      <c r="H478" s="846">
        <f>( 'ACTA REPORTE 2DO TRI'!$AE$28 )</f>
        <v>7</v>
      </c>
      <c r="I478" s="539" t="str">
        <f>( 'ACTA REPORTE 3ER TRI'!$AD$28 )</f>
        <v>B-</v>
      </c>
      <c r="J478" s="846">
        <f>( 'ACTA REPORTE 3ER TRI'!$AE$28 )</f>
        <v>7</v>
      </c>
      <c r="K478" s="837">
        <f>SUM(F478,H478,J478 ) / 3</f>
        <v>5.4444444444444455</v>
      </c>
      <c r="L478" s="675" t="str">
        <f>INDEX($AF$4:$AF$13, MATCH(K478, $AE$4:$AE$13, 1))</f>
        <v>C-</v>
      </c>
      <c r="M478" s="66"/>
      <c r="N478" s="1478" t="s">
        <v>38</v>
      </c>
      <c r="O478" s="1479"/>
      <c r="P478" s="1480"/>
      <c r="Q478" s="884">
        <f>( 'ACTA REPORTE 1ER TRI'!$AE$28 )</f>
        <v>2.3333333333333335</v>
      </c>
      <c r="R478" s="539">
        <f>( 'ACTA REPORTE 2DO TRI'!$AE$28 )</f>
        <v>7</v>
      </c>
      <c r="S478" s="539">
        <f>( 'ACTA REPORTE 3ER TRI'!$AE$28 )</f>
        <v>7</v>
      </c>
      <c r="T478" s="875"/>
      <c r="U478" s="930">
        <f>SUM(Q478:S478)/3</f>
        <v>5.4444444444444455</v>
      </c>
      <c r="V478" s="809">
        <v>0</v>
      </c>
      <c r="W478" s="113"/>
      <c r="X478" s="113"/>
      <c r="Y478" s="113"/>
      <c r="Z478" s="113"/>
      <c r="AA478" s="113"/>
      <c r="AB478" s="113"/>
      <c r="AC478" s="113"/>
      <c r="AD478" s="113"/>
    </row>
    <row r="479" spans="1:30" ht="69.95" customHeight="1" x14ac:dyDescent="0.3">
      <c r="A479" s="1406" t="s">
        <v>40</v>
      </c>
      <c r="B479" s="1407"/>
      <c r="C479" s="1407"/>
      <c r="D479" s="1407"/>
      <c r="E479" s="540" t="str">
        <f>( 'ACTA REPORTE 1ER TRI'!$AD$85 )</f>
        <v>E+</v>
      </c>
      <c r="F479" s="836">
        <f>( 'ACTA REPORTE 1ER TRI'!$AE$85 )</f>
        <v>2.3333333333333335</v>
      </c>
      <c r="G479" s="540" t="str">
        <f>( 'ACTA REPORTE 2DO TRI'!$AD$85 )</f>
        <v>B-</v>
      </c>
      <c r="H479" s="847">
        <f>( 'ACTA REPORTE 2DO TRI'!$AE$85 )</f>
        <v>7</v>
      </c>
      <c r="I479" s="540" t="str">
        <f>( 'ACTA REPORTE 3ER TRI'!$AD$85 )</f>
        <v>B-</v>
      </c>
      <c r="J479" s="847">
        <f>( 'ACTA REPORTE 3ER TRI'!$AE$85 )</f>
        <v>7</v>
      </c>
      <c r="K479" s="837">
        <f>SUM(F479,H479,J479 ) / 3</f>
        <v>5.4444444444444455</v>
      </c>
      <c r="L479" s="797" t="str">
        <f t="shared" ref="L479:L482" si="54">INDEX($AF$4:$AF$13, MATCH(K479, $AE$4:$AE$13, 1))</f>
        <v>C-</v>
      </c>
      <c r="M479" s="66"/>
      <c r="N479" s="1454" t="s">
        <v>40</v>
      </c>
      <c r="O479" s="1455"/>
      <c r="P479" s="1456"/>
      <c r="Q479" s="922">
        <f>( 'ACTA REPORTE 1ER TRI'!$AE$85 )</f>
        <v>2.3333333333333335</v>
      </c>
      <c r="R479" s="540">
        <f>( 'ACTA REPORTE 2DO TRI'!$AE$85 )</f>
        <v>7</v>
      </c>
      <c r="S479" s="540">
        <f>( 'ACTA REPORTE 3ER TRI'!$AE$85 )</f>
        <v>7</v>
      </c>
      <c r="T479" s="876"/>
      <c r="U479" s="931">
        <f t="shared" ref="U479:U484" si="55">SUM(Q479:S479)/3</f>
        <v>5.4444444444444455</v>
      </c>
      <c r="V479" s="811">
        <v>0</v>
      </c>
      <c r="W479" s="113"/>
      <c r="X479" s="113"/>
      <c r="Y479" s="113"/>
      <c r="Z479" s="113"/>
      <c r="AA479" s="113"/>
      <c r="AB479" s="113"/>
      <c r="AC479" s="113"/>
      <c r="AD479" s="113"/>
    </row>
    <row r="480" spans="1:30" ht="69.95" customHeight="1" x14ac:dyDescent="0.3">
      <c r="A480" s="1406" t="s">
        <v>42</v>
      </c>
      <c r="B480" s="1407"/>
      <c r="C480" s="1407"/>
      <c r="D480" s="1407"/>
      <c r="E480" s="540" t="str">
        <f>( 'ACTA REPORTE 1ER TRI'!$AD$142 )</f>
        <v>B-</v>
      </c>
      <c r="F480" s="836">
        <f>( 'ACTA REPORTE 1ER TRI'!$AE$142 )</f>
        <v>7</v>
      </c>
      <c r="G480" s="540" t="str">
        <f>( 'ACTA REPORTE 2DO TRI'!$AD$142 )</f>
        <v>B-</v>
      </c>
      <c r="H480" s="847">
        <f>( 'ACTA REPORTE 2DO TRI'!$AE$142 )</f>
        <v>7</v>
      </c>
      <c r="I480" s="540" t="str">
        <f>( 'ACTA REPORTE 3ER TRI'!$AD$142 )</f>
        <v>B-</v>
      </c>
      <c r="J480" s="847">
        <f>( 'ACTA REPORTE 3ER TRI'!$AE$142 )</f>
        <v>7</v>
      </c>
      <c r="K480" s="837">
        <f t="shared" ref="K480:K482" si="56">SUM(F480,H480,J480 ) / 3</f>
        <v>7</v>
      </c>
      <c r="L480" s="797" t="str">
        <f t="shared" si="54"/>
        <v>B-</v>
      </c>
      <c r="M480" s="66"/>
      <c r="N480" s="1454" t="s">
        <v>42</v>
      </c>
      <c r="O480" s="1455"/>
      <c r="P480" s="1456"/>
      <c r="Q480" s="922">
        <f>( 'ACTA REPORTE 1ER TRI'!$AE$142 )</f>
        <v>7</v>
      </c>
      <c r="R480" s="540">
        <f>( 'ACTA REPORTE 2DO TRI'!$AE$142 )</f>
        <v>7</v>
      </c>
      <c r="S480" s="540">
        <f>( 'ACTA REPORTE 3ER TRI'!$AE$142 )</f>
        <v>7</v>
      </c>
      <c r="T480" s="876"/>
      <c r="U480" s="931">
        <f t="shared" si="55"/>
        <v>7</v>
      </c>
      <c r="V480" s="811">
        <v>0</v>
      </c>
      <c r="W480" s="113"/>
      <c r="X480" s="113"/>
      <c r="Y480" s="113"/>
      <c r="Z480" s="113"/>
      <c r="AA480" s="113"/>
      <c r="AB480" s="113"/>
      <c r="AC480" s="113"/>
      <c r="AD480" s="113"/>
    </row>
    <row r="481" spans="1:30" ht="69.95" customHeight="1" x14ac:dyDescent="0.3">
      <c r="A481" s="1406" t="s">
        <v>44</v>
      </c>
      <c r="B481" s="1407"/>
      <c r="C481" s="1407"/>
      <c r="D481" s="1407"/>
      <c r="E481" s="540" t="str">
        <f>( 'ACTA REPORTE 1ER TRI'!$AD$199 )</f>
        <v>B-</v>
      </c>
      <c r="F481" s="836">
        <f>( 'ACTA REPORTE 1ER TRI'!$AE$199 )</f>
        <v>7</v>
      </c>
      <c r="G481" s="540" t="str">
        <f>( 'ACTA REPORTE 2DO TRI'!$AD$199 )</f>
        <v>B-</v>
      </c>
      <c r="H481" s="847">
        <f>( 'ACTA REPORTE 2DO TRI'!$AE$199 )</f>
        <v>7</v>
      </c>
      <c r="I481" s="540" t="str">
        <f>( 'ACTA REPORTE 3ER TRI'!$AD$199 )</f>
        <v>B-</v>
      </c>
      <c r="J481" s="847">
        <f>( 'ACTA REPORTE 3ER TRI'!$AE$199 )</f>
        <v>7</v>
      </c>
      <c r="K481" s="837">
        <f t="shared" si="56"/>
        <v>7</v>
      </c>
      <c r="L481" s="797" t="str">
        <f t="shared" si="54"/>
        <v>B-</v>
      </c>
      <c r="M481" s="66"/>
      <c r="N481" s="1454" t="s">
        <v>44</v>
      </c>
      <c r="O481" s="1455"/>
      <c r="P481" s="1456"/>
      <c r="Q481" s="922">
        <f>( 'ACTA REPORTE 1ER TRI'!$AE$199 )</f>
        <v>7</v>
      </c>
      <c r="R481" s="540">
        <f>( 'ACTA REPORTE 2DO TRI'!$AE$199 )</f>
        <v>7</v>
      </c>
      <c r="S481" s="540">
        <f>( 'ACTA REPORTE 3ER TRI'!$AE$199 )</f>
        <v>7</v>
      </c>
      <c r="T481" s="876"/>
      <c r="U481" s="931">
        <f t="shared" si="55"/>
        <v>7</v>
      </c>
      <c r="V481" s="811">
        <v>0</v>
      </c>
      <c r="W481" s="113"/>
      <c r="X481" s="113"/>
      <c r="Y481" s="113"/>
      <c r="Z481" s="113"/>
      <c r="AA481" s="113"/>
      <c r="AB481" s="113"/>
      <c r="AC481" s="113"/>
      <c r="AD481" s="113"/>
    </row>
    <row r="482" spans="1:30" ht="69.95" customHeight="1" x14ac:dyDescent="0.3">
      <c r="A482" s="1433" t="s">
        <v>47</v>
      </c>
      <c r="B482" s="1434"/>
      <c r="C482" s="1434"/>
      <c r="D482" s="1434"/>
      <c r="E482" s="540" t="str">
        <f>( 'ACTA REPORTE 1ER TRI'!$AD$313 )</f>
        <v>B-</v>
      </c>
      <c r="F482" s="836">
        <f>( 'ACTA REPORTE 1ER TRI'!$AE$313 )</f>
        <v>7</v>
      </c>
      <c r="G482" s="540" t="str">
        <f>( 'ACTA REPORTE 2DO TRI'!$AD$313 )</f>
        <v>B-</v>
      </c>
      <c r="H482" s="847">
        <f>( 'ACTA REPORTE 2DO TRI'!$AE$313 )</f>
        <v>7</v>
      </c>
      <c r="I482" s="540" t="str">
        <f>( 'ACTA REPORTE 3ER TRI'!$AD$313 )</f>
        <v>B-</v>
      </c>
      <c r="J482" s="847">
        <f>( 'ACTA REPORTE 3ER TRI'!$AE$313 )</f>
        <v>7</v>
      </c>
      <c r="K482" s="837">
        <f t="shared" si="56"/>
        <v>7</v>
      </c>
      <c r="L482" s="797" t="str">
        <f t="shared" si="54"/>
        <v>B-</v>
      </c>
      <c r="M482" s="66"/>
      <c r="N482" s="1482" t="s">
        <v>47</v>
      </c>
      <c r="O482" s="1483"/>
      <c r="P482" s="1484"/>
      <c r="Q482" s="922">
        <f>( 'ACTA REPORTE 1ER TRI'!$AE$313 )</f>
        <v>7</v>
      </c>
      <c r="R482" s="540">
        <f>( 'ACTA REPORTE 2DO TRI'!$AE$313 )</f>
        <v>7</v>
      </c>
      <c r="S482" s="540">
        <f>( 'ACTA REPORTE 3ER TRI'!$AE$313 )</f>
        <v>7</v>
      </c>
      <c r="T482" s="876"/>
      <c r="U482" s="931">
        <f t="shared" si="55"/>
        <v>7</v>
      </c>
      <c r="V482" s="811">
        <v>0</v>
      </c>
      <c r="W482" s="113"/>
      <c r="X482" s="113"/>
      <c r="Y482" s="113"/>
      <c r="Z482" s="113"/>
      <c r="AA482" s="113"/>
      <c r="AB482" s="113"/>
      <c r="AC482" s="113"/>
      <c r="AD482" s="113"/>
    </row>
    <row r="483" spans="1:30" ht="69.95" customHeight="1" x14ac:dyDescent="0.3">
      <c r="A483" s="1433" t="s">
        <v>50</v>
      </c>
      <c r="B483" s="1434"/>
      <c r="C483" s="1434"/>
      <c r="D483" s="1434"/>
      <c r="E483" s="540" t="str">
        <f>( 'ACTA REPORTE 1ER TRI'!$AD$370 )</f>
        <v>B-</v>
      </c>
      <c r="F483" s="836">
        <f>( 'ACTA REPORTE 1ER TRI'!$AE$370 )</f>
        <v>7</v>
      </c>
      <c r="G483" s="540" t="str">
        <f>( 'ACTA REPORTE 2DO TRI'!$AD$370 )</f>
        <v>B-</v>
      </c>
      <c r="H483" s="847">
        <f>( 'ACTA REPORTE 2DO TRI'!$AE$370 )</f>
        <v>7</v>
      </c>
      <c r="I483" s="540" t="str">
        <f>( 'ACTA REPORTE 3ER TRI'!$AD$370 )</f>
        <v>B-</v>
      </c>
      <c r="J483" s="847">
        <f>( 'ACTA REPORTE 3ER TRI'!$AE$370 )</f>
        <v>7</v>
      </c>
      <c r="K483" s="837">
        <f>SUM(F483,H483,J483 ) / 3</f>
        <v>7</v>
      </c>
      <c r="L483" s="797" t="str">
        <f>INDEX($AF$4:$AF$13, MATCH(K483, $AE$4:$AE$13, 1))</f>
        <v>B-</v>
      </c>
      <c r="M483" s="66"/>
      <c r="N483" s="1482" t="s">
        <v>50</v>
      </c>
      <c r="O483" s="1483"/>
      <c r="P483" s="1484"/>
      <c r="Q483" s="922">
        <f>( 'ACTA REPORTE 1ER TRI'!$AE$370 )</f>
        <v>7</v>
      </c>
      <c r="R483" s="540">
        <f>( 'ACTA REPORTE 2DO TRI'!$AE$370 )</f>
        <v>7</v>
      </c>
      <c r="S483" s="540">
        <f>( 'ACTA REPORTE 3ER TRI'!$AE$370 )</f>
        <v>7</v>
      </c>
      <c r="T483" s="876"/>
      <c r="U483" s="931">
        <f t="shared" si="55"/>
        <v>7</v>
      </c>
      <c r="V483" s="811">
        <v>0</v>
      </c>
      <c r="W483" s="113"/>
      <c r="X483" s="113"/>
      <c r="Y483" s="113"/>
      <c r="Z483" s="113"/>
      <c r="AA483" s="113"/>
      <c r="AB483" s="113"/>
      <c r="AC483" s="113"/>
      <c r="AD483" s="113"/>
    </row>
    <row r="484" spans="1:30" ht="69.95" customHeight="1" thickBot="1" x14ac:dyDescent="0.35">
      <c r="A484" s="1410" t="s">
        <v>52</v>
      </c>
      <c r="B484" s="1411"/>
      <c r="C484" s="1411"/>
      <c r="D484" s="1411"/>
      <c r="E484" s="610" t="str">
        <f>( 'ACTA REPORTE 1ER TRI'!$AD$428 )</f>
        <v>B-</v>
      </c>
      <c r="F484" s="836">
        <f>( 'ACTA REPORTE 1ER TRI'!$AE$428 )</f>
        <v>7</v>
      </c>
      <c r="G484" s="832" t="str">
        <f>( 'ACTA REPORTE 2DO TRI'!$AD$428 )</f>
        <v>B-</v>
      </c>
      <c r="H484" s="851">
        <f>( 'ACTA REPORTE 2DO TRI'!$AE$428 )</f>
        <v>7</v>
      </c>
      <c r="I484" s="833" t="str">
        <f>( 'ACTA REPORTE 3ER TRI'!$AD$428 )</f>
        <v>B-</v>
      </c>
      <c r="J484" s="847">
        <f>( 'ACTA REPORTE 3ER TRI'!$AE$428 )</f>
        <v>7</v>
      </c>
      <c r="K484" s="837">
        <f t="shared" ref="K484" si="57">SUM(F484,H484,J484 ) / 3</f>
        <v>7</v>
      </c>
      <c r="L484" s="798" t="str">
        <f>INDEX($AF$4:$AF$13, MATCH(F485, $AE$4:$AE$13, 1))</f>
        <v>C-</v>
      </c>
      <c r="M484" s="66"/>
      <c r="N484" s="1390" t="s">
        <v>52</v>
      </c>
      <c r="O484" s="1391"/>
      <c r="P484" s="1485"/>
      <c r="Q484" s="922">
        <f>( 'ACTA REPORTE 1ER TRI'!$AE$428 )</f>
        <v>7</v>
      </c>
      <c r="R484" s="831">
        <f>( 'ACTA REPORTE 2DO TRI'!$AE$428 )</f>
        <v>7</v>
      </c>
      <c r="S484" s="540">
        <f>( 'ACTA REPORTE 3ER TRI'!$AE$428 )</f>
        <v>7</v>
      </c>
      <c r="T484" s="877"/>
      <c r="U484" s="932">
        <f t="shared" si="55"/>
        <v>7</v>
      </c>
      <c r="V484" s="812">
        <v>0</v>
      </c>
      <c r="W484" s="113"/>
      <c r="X484" s="113"/>
      <c r="Y484" s="113"/>
      <c r="Z484" s="113"/>
      <c r="AA484" s="113"/>
      <c r="AB484" s="113"/>
      <c r="AC484" s="113"/>
      <c r="AD484" s="113"/>
    </row>
    <row r="485" spans="1:30" ht="69.95" customHeight="1" thickBot="1" x14ac:dyDescent="0.75">
      <c r="A485" s="1461" t="s">
        <v>237</v>
      </c>
      <c r="B485" s="1462"/>
      <c r="C485" s="1462"/>
      <c r="D485" s="1462"/>
      <c r="E485" s="805" t="str">
        <f>INDEX($AF$4:$AF$13, MATCH(F485, $AE$4:$AE$13, 1))</f>
        <v>C-</v>
      </c>
      <c r="F485" s="837">
        <f>SUM(F478:F484 ) / 7</f>
        <v>5.666666666666667</v>
      </c>
      <c r="G485" s="805" t="str">
        <f>INDEX($AF$4:$AF$13, MATCH(H485, $AE$4:$AE$13, 1))</f>
        <v>B-</v>
      </c>
      <c r="H485" s="837">
        <f>SUM(H478:H484 ) / 7</f>
        <v>7</v>
      </c>
      <c r="I485" s="819" t="str">
        <f>INDEX($AF$4:$AF$13, MATCH(J485, $AE$4:$AE$13, 1))</f>
        <v>B-</v>
      </c>
      <c r="J485" s="862">
        <f>SUM(J478:J484 ) / 7</f>
        <v>7</v>
      </c>
      <c r="K485" s="862">
        <f>SUM(F485,H485,J485 ) / 3</f>
        <v>6.5555555555555562</v>
      </c>
      <c r="L485" s="1481" t="str">
        <f>INDEX($AF$4:$AF$13, MATCH(K485, $AE$4:$AE$13, 1))</f>
        <v>C+</v>
      </c>
      <c r="M485" s="66"/>
      <c r="N485" s="1437" t="s">
        <v>237</v>
      </c>
      <c r="O485" s="1438"/>
      <c r="P485" s="1438"/>
      <c r="Q485" s="813">
        <f>SUM(Q478:Q484 ) / 7</f>
        <v>5.666666666666667</v>
      </c>
      <c r="R485" s="813">
        <f>SUM(R478:R484 ) / 7</f>
        <v>7</v>
      </c>
      <c r="S485" s="813">
        <f>SUM(S478:S484 ) / 7</f>
        <v>7</v>
      </c>
      <c r="T485" s="873"/>
      <c r="U485" s="1601">
        <f>SUM(Q485,R485,S485)/3</f>
        <v>6.5555555555555562</v>
      </c>
      <c r="W485" s="36"/>
      <c r="X485" s="36"/>
      <c r="Y485" s="36"/>
      <c r="Z485" s="36"/>
      <c r="AA485" s="36"/>
      <c r="AB485" s="36"/>
      <c r="AC485" s="36"/>
      <c r="AD485" s="36"/>
    </row>
    <row r="486" spans="1:30" ht="69.95" customHeight="1" thickBot="1" x14ac:dyDescent="0.75">
      <c r="A486" s="1421" t="s">
        <v>251</v>
      </c>
      <c r="B486" s="1422"/>
      <c r="C486" s="1422"/>
      <c r="D486" s="1422"/>
      <c r="E486" s="1463"/>
      <c r="F486" s="1463"/>
      <c r="G486" s="1464"/>
      <c r="H486" s="1464"/>
      <c r="I486" s="1465"/>
      <c r="J486" s="856"/>
      <c r="K486" s="865"/>
      <c r="L486" s="1436"/>
      <c r="M486" s="66"/>
      <c r="N486" s="1398" t="s">
        <v>251</v>
      </c>
      <c r="O486" s="1399"/>
      <c r="P486" s="1399"/>
      <c r="Q486" s="1399"/>
      <c r="R486" s="1399"/>
      <c r="S486" s="1399"/>
      <c r="T486" s="1600"/>
      <c r="U486" s="1602"/>
      <c r="W486" s="36"/>
      <c r="X486" s="36"/>
      <c r="Y486" s="36"/>
      <c r="Z486" s="36"/>
      <c r="AA486" s="36"/>
      <c r="AB486" s="36"/>
      <c r="AC486" s="36"/>
      <c r="AD486" s="36"/>
    </row>
    <row r="487" spans="1:30" ht="69.95" customHeight="1" x14ac:dyDescent="0.6">
      <c r="A487" s="1408" t="s">
        <v>39</v>
      </c>
      <c r="B487" s="1409"/>
      <c r="C487" s="1409"/>
      <c r="D487" s="1409"/>
      <c r="E487" s="539" t="str">
        <f>( 'ACTA REPORTE 1ER TRI'!$AD$256 )</f>
        <v>B-</v>
      </c>
      <c r="F487" s="838">
        <f>( 'ACTA REPORTE 1ER TRI'!$AE$256 )</f>
        <v>7</v>
      </c>
      <c r="G487" s="539" t="str">
        <f>( 'ACTA REPORTE 2DO TRI'!$AD$256 )</f>
        <v>B-</v>
      </c>
      <c r="H487" s="886">
        <f>( 'ACTA REPORTE 2DO TRI'!$AE$256 )</f>
        <v>7</v>
      </c>
      <c r="I487" s="539" t="str">
        <f>( 'ACTA REPORTE 3ER TRI'!$AD$256 )</f>
        <v>B-</v>
      </c>
      <c r="J487" s="887">
        <f>( 'ACTA REPORTE 3ER TRI'!$AE$256 )</f>
        <v>7</v>
      </c>
      <c r="K487" s="866">
        <f>SUM(F487,H487,J487 ) / 3</f>
        <v>7</v>
      </c>
      <c r="L487" s="675" t="str">
        <f>INDEX($AF$4:$AF$13, MATCH(K487, $AE$4:$AE$13, 1))</f>
        <v>B-</v>
      </c>
      <c r="M487" s="66"/>
      <c r="N487" s="1388" t="s">
        <v>39</v>
      </c>
      <c r="O487" s="1389"/>
      <c r="P487" s="96"/>
      <c r="Q487" s="539" t="str">
        <f>( 'ACTA REPORTE 1ER TRI'!$AD$256 )</f>
        <v>B-</v>
      </c>
      <c r="R487" s="539" t="str">
        <f>( 'ACTA REPORTE 2DO TRI'!$AD$256 )</f>
        <v>B-</v>
      </c>
      <c r="S487" s="539" t="str">
        <f>( 'ACTA REPORTE 3ER TRI'!$AD$256 )</f>
        <v>B-</v>
      </c>
      <c r="T487" s="893">
        <f>SUM(F487,H487,J487 ) / 3</f>
        <v>7</v>
      </c>
      <c r="U487" s="675" t="str">
        <f>INDEX($AF$4:$AF$13, MATCH(T487, $AE$4:$AE$13, 1))</f>
        <v>B-</v>
      </c>
      <c r="V487" s="923"/>
      <c r="W487" s="36"/>
      <c r="X487" s="36"/>
      <c r="Y487" s="36"/>
      <c r="Z487" s="36"/>
      <c r="AA487" s="36"/>
      <c r="AB487" s="36"/>
      <c r="AC487" s="36"/>
      <c r="AD487" s="36"/>
    </row>
    <row r="488" spans="1:30" ht="69.95" customHeight="1" thickBot="1" x14ac:dyDescent="0.65">
      <c r="A488" s="1410" t="s">
        <v>55</v>
      </c>
      <c r="B488" s="1411"/>
      <c r="C488" s="1411"/>
      <c r="D488" s="1411"/>
      <c r="E488" s="541" t="str">
        <f>( 'ACTA REPORTE 1ER TRI'!$AD$484 )</f>
        <v>B-</v>
      </c>
      <c r="F488" s="838">
        <f>( 'ACTA REPORTE 1ER TRI'!$AE$484 )</f>
        <v>7</v>
      </c>
      <c r="G488" s="541" t="str">
        <f>( 'ACTA REPORTE 2DO TRI'!$AD$484 )</f>
        <v>B-</v>
      </c>
      <c r="H488" s="886">
        <f>( 'ACTA REPORTE 2DO TRI'!$AE$484 )</f>
        <v>7</v>
      </c>
      <c r="I488" s="541" t="str">
        <f>( 'ACTA REPORTE 3ER TRI'!$AD$484 )</f>
        <v>B-</v>
      </c>
      <c r="J488" s="887">
        <f>( 'ACTA REPORTE 3ER TRI'!$AE$484 )</f>
        <v>7</v>
      </c>
      <c r="K488" s="866">
        <f>SUM(F488,H488,J488 ) / 3</f>
        <v>7</v>
      </c>
      <c r="L488" s="798" t="str">
        <f>INDEX($AF$4:$AF$13, MATCH(K488, $AE$4:$AE$13, 1))</f>
        <v>B-</v>
      </c>
      <c r="M488" s="66"/>
      <c r="N488" s="1390" t="s">
        <v>55</v>
      </c>
      <c r="O488" s="1391"/>
      <c r="P488" s="657"/>
      <c r="Q488" s="541" t="str">
        <f>( 'ACTA REPORTE 1ER TRI'!$AD$484 )</f>
        <v>B-</v>
      </c>
      <c r="R488" s="541" t="str">
        <f>( 'ACTA REPORTE 2DO TRI'!$AD$484 )</f>
        <v>B-</v>
      </c>
      <c r="S488" s="541" t="str">
        <f>( 'ACTA REPORTE 3ER TRI'!$AD$484 )</f>
        <v>B-</v>
      </c>
      <c r="T488" s="893">
        <f>SUM(F488,H488,J488 ) / 3</f>
        <v>7</v>
      </c>
      <c r="U488" s="798" t="str">
        <f>INDEX($AF$4:$AF$13, MATCH(T488, $AE$4:$AE$13, 1))</f>
        <v>B-</v>
      </c>
      <c r="V488" s="923"/>
      <c r="W488" s="36"/>
      <c r="X488" s="36"/>
      <c r="Y488" s="36"/>
      <c r="Z488" s="36"/>
      <c r="AA488" s="36"/>
      <c r="AB488" s="36"/>
      <c r="AC488" s="36"/>
      <c r="AD488" s="36"/>
    </row>
    <row r="489" spans="1:30" ht="69.95" customHeight="1" thickBot="1" x14ac:dyDescent="0.65">
      <c r="M489" s="66"/>
      <c r="N489" s="907"/>
      <c r="O489" s="36"/>
      <c r="P489" s="36"/>
      <c r="Q489" s="923"/>
      <c r="R489" s="923"/>
      <c r="S489" s="923"/>
      <c r="T489" s="874"/>
      <c r="U489" s="923"/>
      <c r="V489" s="923"/>
      <c r="W489" s="36"/>
      <c r="X489" s="36"/>
      <c r="Y489" s="36"/>
      <c r="Z489" s="36"/>
      <c r="AA489" s="36"/>
      <c r="AB489" s="36"/>
      <c r="AC489" s="36"/>
      <c r="AD489" s="36"/>
    </row>
    <row r="490" spans="1:30" ht="96" customHeight="1" thickBot="1" x14ac:dyDescent="0.4">
      <c r="A490" s="271"/>
      <c r="B490" s="915" t="s">
        <v>292</v>
      </c>
      <c r="C490" s="272"/>
      <c r="D490" s="1412" t="s">
        <v>287</v>
      </c>
      <c r="E490" s="914" t="s">
        <v>252</v>
      </c>
      <c r="F490" s="839"/>
      <c r="G490" s="915" t="s">
        <v>253</v>
      </c>
      <c r="H490" s="849"/>
      <c r="I490" s="916" t="s">
        <v>254</v>
      </c>
      <c r="M490" s="66"/>
      <c r="N490" s="908"/>
      <c r="O490" s="917" t="s">
        <v>291</v>
      </c>
      <c r="P490" s="39"/>
      <c r="Q490" s="1392" t="s">
        <v>287</v>
      </c>
      <c r="R490" s="1393"/>
      <c r="S490" s="955" t="s">
        <v>252</v>
      </c>
      <c r="T490" s="878"/>
      <c r="U490" s="956" t="s">
        <v>253</v>
      </c>
      <c r="V490" s="957" t="s">
        <v>254</v>
      </c>
      <c r="X490" s="673"/>
      <c r="Y490" s="673"/>
      <c r="Z490" s="673"/>
      <c r="AA490" s="673"/>
      <c r="AB490" s="673"/>
      <c r="AC490" s="673"/>
      <c r="AD490" s="673"/>
    </row>
    <row r="491" spans="1:30" ht="69.95" customHeight="1" thickBot="1" x14ac:dyDescent="0.4">
      <c r="A491" s="273" t="s">
        <v>226</v>
      </c>
      <c r="B491" s="814">
        <f>( 'ACTA REPORTE 3ER TRI'!$AP$28 )</f>
        <v>0</v>
      </c>
      <c r="C491" s="274"/>
      <c r="D491" s="1413"/>
      <c r="E491" s="814" t="str">
        <f>( 'ACTA REPORTE 1ER TRI'!$AI$28 )</f>
        <v>N</v>
      </c>
      <c r="F491" s="840"/>
      <c r="G491" s="814" t="str">
        <f>( 'ACTA REPORTE 2DO TRI'!$AI$28 )</f>
        <v>N</v>
      </c>
      <c r="H491" s="840"/>
      <c r="I491" s="814" t="str">
        <f>( 'ACTA REPORTE 3ER TRI'!$AI$28 )</f>
        <v>N</v>
      </c>
      <c r="M491" s="66"/>
      <c r="N491" s="901" t="s">
        <v>226</v>
      </c>
      <c r="O491" s="814">
        <f>( 'ACTA REPORTE 3ER TRI'!$AP$28 )</f>
        <v>0</v>
      </c>
      <c r="P491" s="38"/>
      <c r="Q491" s="1394"/>
      <c r="R491" s="1395"/>
      <c r="S491" s="814" t="str">
        <f>( 'ACTA REPORTE 1ER TRI'!$AI$28 )</f>
        <v>N</v>
      </c>
      <c r="T491" s="879"/>
      <c r="U491" s="814" t="str">
        <f>( 'ACTA REPORTE 2DO TRI'!$AI$28 )</f>
        <v>N</v>
      </c>
      <c r="V491" s="814" t="str">
        <f>( 'ACTA REPORTE 3ER TRI'!$AI$28 )</f>
        <v>N</v>
      </c>
      <c r="X491" s="671"/>
      <c r="Y491" s="671"/>
      <c r="Z491" s="671"/>
      <c r="AA491" s="671"/>
      <c r="AB491" s="671"/>
      <c r="AC491" s="671"/>
      <c r="AD491" s="671"/>
    </row>
    <row r="492" spans="1:30" ht="69.95" customHeight="1" x14ac:dyDescent="0.35">
      <c r="A492" s="275" t="s">
        <v>227</v>
      </c>
      <c r="B492" s="610">
        <f>( 'ACTA REPORTE 3ER TRI'!$AQ$28 )</f>
        <v>0</v>
      </c>
      <c r="C492" s="274"/>
      <c r="D492" s="1413"/>
      <c r="E492" s="1415" t="str">
        <f>INDEX(AG$1:AG$3, MATCH(E491, AF$1:AF$3, 1))</f>
        <v>DEMUESTRA HABILIDADES PARA LLEGAR A ACUERDOS Y ASUMIR  COMPROMISOS.</v>
      </c>
      <c r="F492" s="939"/>
      <c r="G492" s="1415" t="str">
        <f>INDEX(AG$1:AG$3, MATCH(G491, AF$1:AF$3, 1))</f>
        <v>DEMUESTRA HABILIDADES PARA LLEGAR A ACUERDOS Y ASUMIR  COMPROMISOS.</v>
      </c>
      <c r="H492" s="939"/>
      <c r="I492" s="1415" t="str">
        <f>INDEX(AG$1:AG$3, MATCH(I491, AF$1:AF$3, 1))</f>
        <v>DEMUESTRA HABILIDADES PARA LLEGAR A ACUERDOS Y ASUMIR  COMPROMISOS.</v>
      </c>
      <c r="M492" s="66"/>
      <c r="N492" s="902" t="s">
        <v>227</v>
      </c>
      <c r="O492" s="610">
        <f>( 'ACTA REPORTE 3ER TRI'!$AQ$28 )</f>
        <v>0</v>
      </c>
      <c r="P492" s="38"/>
      <c r="Q492" s="1394"/>
      <c r="R492" s="1395"/>
      <c r="S492" s="1400" t="str">
        <f>INDEX(AG$1:AG$3, MATCH(S491, AF$1:AF$3, 1))</f>
        <v>DEMUESTRA HABILIDADES PARA LLEGAR A ACUERDOS Y ASUMIR  COMPROMISOS.</v>
      </c>
      <c r="T492" s="944"/>
      <c r="U492" s="1400" t="str">
        <f>INDEX(AG$1:AG$3, MATCH(U491, AF$1:AF$3, 1))</f>
        <v>DEMUESTRA HABILIDADES PARA LLEGAR A ACUERDOS Y ASUMIR  COMPROMISOS.</v>
      </c>
      <c r="V492" s="1400" t="str">
        <f>INDEX(AG$1:AG$3, MATCH(V491, AF$1:AF$3, 1))</f>
        <v>DEMUESTRA HABILIDADES PARA LLEGAR A ACUERDOS Y ASUMIR  COMPROMISOS.</v>
      </c>
      <c r="X492" s="672"/>
      <c r="Y492" s="672"/>
      <c r="Z492" s="672"/>
      <c r="AA492" s="672"/>
      <c r="AB492" s="672"/>
      <c r="AC492" s="672"/>
      <c r="AD492" s="672"/>
    </row>
    <row r="493" spans="1:30" ht="69.95" customHeight="1" x14ac:dyDescent="0.35">
      <c r="A493" s="275" t="s">
        <v>229</v>
      </c>
      <c r="B493" s="610">
        <f>( 'ACTA REPORTE 3ER TRI'!$AR$28 )</f>
        <v>0</v>
      </c>
      <c r="C493" s="274"/>
      <c r="D493" s="1413"/>
      <c r="E493" s="1416"/>
      <c r="F493" s="940"/>
      <c r="G493" s="1416"/>
      <c r="H493" s="940"/>
      <c r="I493" s="1416"/>
      <c r="M493" s="66"/>
      <c r="N493" s="902" t="s">
        <v>229</v>
      </c>
      <c r="O493" s="610">
        <f>( 'ACTA REPORTE 3ER TRI'!$AR$28 )</f>
        <v>0</v>
      </c>
      <c r="P493" s="38"/>
      <c r="Q493" s="1394"/>
      <c r="R493" s="1395"/>
      <c r="S493" s="1401"/>
      <c r="T493" s="944"/>
      <c r="U493" s="1401"/>
      <c r="V493" s="1401"/>
      <c r="X493" s="672"/>
      <c r="Y493" s="672"/>
      <c r="Z493" s="672"/>
      <c r="AA493" s="672"/>
      <c r="AB493" s="672"/>
      <c r="AC493" s="672"/>
      <c r="AD493" s="672"/>
    </row>
    <row r="494" spans="1:30" ht="69.95" customHeight="1" thickBot="1" x14ac:dyDescent="0.4">
      <c r="A494" s="276" t="s">
        <v>232</v>
      </c>
      <c r="B494" s="541">
        <f>( 'ACTA REPORTE 3ER TRI'!$AS$28 )</f>
        <v>67</v>
      </c>
      <c r="C494" s="274"/>
      <c r="D494" s="1414"/>
      <c r="E494" s="1417"/>
      <c r="F494" s="941"/>
      <c r="G494" s="1417"/>
      <c r="H494" s="941"/>
      <c r="I494" s="1417"/>
      <c r="M494" s="66"/>
      <c r="N494" s="903" t="s">
        <v>232</v>
      </c>
      <c r="O494" s="541">
        <f>( 'ACTA REPORTE 3ER TRI'!$AS$28 )</f>
        <v>67</v>
      </c>
      <c r="P494" s="38"/>
      <c r="Q494" s="1396"/>
      <c r="R494" s="1397"/>
      <c r="S494" s="1402"/>
      <c r="T494" s="945"/>
      <c r="U494" s="1402"/>
      <c r="V494" s="1402"/>
      <c r="X494" s="672"/>
      <c r="Y494" s="672"/>
      <c r="Z494" s="672"/>
      <c r="AA494" s="672"/>
      <c r="AB494" s="672"/>
      <c r="AC494" s="672"/>
      <c r="AD494" s="672"/>
    </row>
    <row r="495" spans="1:30" ht="200.1" customHeight="1" x14ac:dyDescent="0.6">
      <c r="M495" s="66"/>
      <c r="N495" s="907"/>
      <c r="O495" s="36"/>
      <c r="P495" s="36"/>
      <c r="Q495" s="923"/>
      <c r="R495" s="923"/>
      <c r="S495" s="923"/>
      <c r="T495" s="874"/>
      <c r="U495" s="923"/>
      <c r="V495" s="923"/>
      <c r="W495" s="36"/>
      <c r="X495" s="36"/>
      <c r="Y495" s="36"/>
      <c r="Z495" s="36"/>
      <c r="AA495" s="36"/>
      <c r="AB495" s="36"/>
      <c r="AC495" s="36"/>
      <c r="AD495" s="36"/>
    </row>
    <row r="496" spans="1:30" ht="69.95" customHeight="1" x14ac:dyDescent="0.7">
      <c r="B496" s="1424" t="s">
        <v>235</v>
      </c>
      <c r="C496" s="1424"/>
      <c r="D496" s="1424"/>
      <c r="G496" s="1424" t="s">
        <v>255</v>
      </c>
      <c r="H496" s="1424"/>
      <c r="I496" s="1424"/>
      <c r="J496" s="861"/>
      <c r="K496" s="861"/>
      <c r="L496" s="296"/>
      <c r="M496" s="66"/>
      <c r="O496" s="1425" t="s">
        <v>235</v>
      </c>
      <c r="P496" s="1425"/>
      <c r="Q496" s="1425"/>
      <c r="S496" s="1425" t="s">
        <v>255</v>
      </c>
      <c r="T496" s="1425"/>
      <c r="U496" s="1425"/>
      <c r="V496" s="935"/>
      <c r="W496" s="75"/>
      <c r="X496" s="75"/>
      <c r="Y496" s="75"/>
      <c r="Z496" s="75"/>
      <c r="AA496" s="75"/>
      <c r="AB496" s="75"/>
      <c r="AC496" s="75"/>
      <c r="AD496" s="75"/>
    </row>
    <row r="497" spans="1:30" ht="69.95" customHeight="1" x14ac:dyDescent="0.45">
      <c r="A497" s="1426" t="s">
        <v>0</v>
      </c>
      <c r="B497" s="1426"/>
      <c r="C497" s="1426"/>
      <c r="D497" s="1426"/>
      <c r="E497" s="1426"/>
      <c r="F497" s="1426"/>
      <c r="G497" s="1426"/>
      <c r="H497" s="1426"/>
      <c r="I497" s="1426"/>
      <c r="J497" s="1426"/>
      <c r="K497" s="1426"/>
      <c r="L497" s="1426"/>
      <c r="M497" s="68"/>
      <c r="N497" s="1386" t="s">
        <v>0</v>
      </c>
      <c r="O497" s="1386"/>
      <c r="P497" s="1386"/>
      <c r="Q497" s="1386"/>
      <c r="R497" s="1386"/>
      <c r="S497" s="1386"/>
      <c r="T497" s="1386"/>
      <c r="U497" s="1386"/>
      <c r="V497" s="1386"/>
      <c r="W497" s="960"/>
      <c r="X497" s="652"/>
      <c r="Y497" s="652"/>
      <c r="Z497" s="652"/>
      <c r="AA497" s="652"/>
      <c r="AB497" s="652"/>
      <c r="AC497" s="652"/>
      <c r="AD497" s="652"/>
    </row>
    <row r="498" spans="1:30" ht="69.95" customHeight="1" x14ac:dyDescent="0.45">
      <c r="A498" s="1426" t="s">
        <v>9</v>
      </c>
      <c r="B498" s="1426"/>
      <c r="C498" s="1426"/>
      <c r="D498" s="1426"/>
      <c r="E498" s="1426"/>
      <c r="F498" s="1426"/>
      <c r="G498" s="1426"/>
      <c r="H498" s="1426"/>
      <c r="I498" s="1426"/>
      <c r="J498" s="1426"/>
      <c r="K498" s="1426"/>
      <c r="L498" s="1426"/>
      <c r="M498" s="68"/>
      <c r="N498" s="1386" t="s">
        <v>9</v>
      </c>
      <c r="O498" s="1386"/>
      <c r="P498" s="1386"/>
      <c r="Q498" s="1386"/>
      <c r="R498" s="1386"/>
      <c r="S498" s="1386"/>
      <c r="T498" s="1386"/>
      <c r="U498" s="1386"/>
      <c r="V498" s="1386"/>
      <c r="W498" s="960"/>
      <c r="X498" s="652"/>
      <c r="Y498" s="652"/>
      <c r="Z498" s="652"/>
      <c r="AA498" s="652"/>
      <c r="AB498" s="652"/>
      <c r="AC498" s="652"/>
      <c r="AD498" s="652"/>
    </row>
    <row r="499" spans="1:30" ht="69.95" customHeight="1" x14ac:dyDescent="0.45">
      <c r="A499" s="1426" t="s">
        <v>242</v>
      </c>
      <c r="B499" s="1426"/>
      <c r="C499" s="1426"/>
      <c r="D499" s="1426"/>
      <c r="E499" s="1426"/>
      <c r="F499" s="1426"/>
      <c r="G499" s="1426"/>
      <c r="H499" s="1426"/>
      <c r="I499" s="1426"/>
      <c r="J499" s="1426"/>
      <c r="K499" s="1426"/>
      <c r="L499" s="1426"/>
      <c r="M499" s="68"/>
      <c r="N499" s="1386" t="s">
        <v>242</v>
      </c>
      <c r="O499" s="1386"/>
      <c r="P499" s="1386"/>
      <c r="Q499" s="1386"/>
      <c r="R499" s="1386"/>
      <c r="S499" s="1386"/>
      <c r="T499" s="1386"/>
      <c r="U499" s="1386"/>
      <c r="V499" s="1386"/>
      <c r="W499" s="960"/>
      <c r="X499" s="652"/>
      <c r="Y499" s="652"/>
      <c r="Z499" s="652"/>
      <c r="AA499" s="652"/>
      <c r="AB499" s="652"/>
      <c r="AC499" s="652"/>
      <c r="AD499" s="652"/>
    </row>
    <row r="500" spans="1:30" ht="69.95" customHeight="1" x14ac:dyDescent="0.45">
      <c r="A500" s="1489" t="s">
        <v>220</v>
      </c>
      <c r="B500" s="1489"/>
      <c r="C500" s="1489"/>
      <c r="D500" s="1489"/>
      <c r="E500" s="1489"/>
      <c r="F500" s="1489"/>
      <c r="G500" s="1489"/>
      <c r="H500" s="1489"/>
      <c r="I500" s="1489"/>
      <c r="J500" s="1489"/>
      <c r="K500" s="1489"/>
      <c r="L500" s="1489"/>
      <c r="M500" s="68"/>
      <c r="N500" s="1387" t="s">
        <v>220</v>
      </c>
      <c r="O500" s="1387"/>
      <c r="P500" s="1387"/>
      <c r="Q500" s="1387"/>
      <c r="R500" s="1387"/>
      <c r="S500" s="1387"/>
      <c r="T500" s="1387"/>
      <c r="U500" s="1387"/>
      <c r="V500" s="1387"/>
      <c r="W500" s="961"/>
      <c r="X500" s="653"/>
      <c r="Y500" s="653"/>
      <c r="Z500" s="653"/>
      <c r="AA500" s="653"/>
      <c r="AB500" s="653"/>
      <c r="AC500" s="653"/>
      <c r="AD500" s="653"/>
    </row>
    <row r="501" spans="1:30" ht="69.95" customHeight="1" x14ac:dyDescent="0.6">
      <c r="A501" s="946" t="s">
        <v>221</v>
      </c>
      <c r="B501" s="1418">
        <f>DATOS!F24</f>
        <v>0</v>
      </c>
      <c r="C501" s="1418"/>
      <c r="D501" s="1418"/>
      <c r="E501" s="1418"/>
      <c r="F501" s="1418"/>
      <c r="G501" s="1418"/>
      <c r="H501" s="804"/>
      <c r="I501" s="290"/>
      <c r="M501" s="69"/>
      <c r="N501" s="904" t="s">
        <v>221</v>
      </c>
      <c r="O501" s="1460">
        <f>DATOS!F24</f>
        <v>0</v>
      </c>
      <c r="P501" s="1460"/>
      <c r="Q501" s="1460"/>
      <c r="R501" s="1460"/>
      <c r="S501" s="1460"/>
      <c r="T501" s="1460"/>
      <c r="U501" s="1460"/>
      <c r="V501" s="923"/>
      <c r="W501" s="36"/>
      <c r="X501" s="36"/>
      <c r="Y501" s="36"/>
      <c r="Z501" s="36"/>
      <c r="AA501" s="36"/>
      <c r="AB501" s="36"/>
      <c r="AC501" s="36"/>
      <c r="AD501" s="36"/>
    </row>
    <row r="502" spans="1:30" ht="69.95" customHeight="1" x14ac:dyDescent="0.6">
      <c r="A502" s="946" t="s">
        <v>222</v>
      </c>
      <c r="B502" s="1418" t="str">
        <f>DATOS!B20</f>
        <v xml:space="preserve"> TRELLES ORDÓÑEZ CAROL ALEXANDRA</v>
      </c>
      <c r="C502" s="1418"/>
      <c r="D502" s="1418"/>
      <c r="E502" s="1418"/>
      <c r="F502" s="1418"/>
      <c r="G502" s="1418"/>
      <c r="H502" s="804"/>
      <c r="I502" s="290"/>
      <c r="J502" s="858"/>
      <c r="K502" s="858"/>
      <c r="L502" s="292"/>
      <c r="M502" s="69"/>
      <c r="N502" s="904" t="s">
        <v>222</v>
      </c>
      <c r="O502" s="1460" t="str">
        <f>DATOS!B20</f>
        <v xml:space="preserve"> TRELLES ORDÓÑEZ CAROL ALEXANDRA</v>
      </c>
      <c r="P502" s="1460"/>
      <c r="Q502" s="1460"/>
      <c r="R502" s="1460"/>
      <c r="S502" s="1460"/>
      <c r="T502" s="1460"/>
      <c r="U502" s="1460"/>
      <c r="V502" s="923"/>
      <c r="W502" s="37"/>
      <c r="X502" s="37"/>
      <c r="Y502" s="37"/>
      <c r="Z502" s="37"/>
      <c r="AA502" s="37"/>
      <c r="AB502" s="37"/>
      <c r="AC502" s="37"/>
      <c r="AD502" s="37"/>
    </row>
    <row r="503" spans="1:30" ht="69.95" customHeight="1" x14ac:dyDescent="0.6">
      <c r="A503" s="952" t="s">
        <v>26</v>
      </c>
      <c r="B503" s="1457" t="str">
        <f>DATOS!C14</f>
        <v>SEGUNDO</v>
      </c>
      <c r="C503" s="1457"/>
      <c r="D503" s="1457"/>
      <c r="E503" s="799"/>
      <c r="F503" s="799"/>
      <c r="G503" s="936"/>
      <c r="H503" s="818"/>
      <c r="I503" s="290"/>
      <c r="M503" s="69"/>
      <c r="N503" s="905" t="s">
        <v>26</v>
      </c>
      <c r="O503" s="1458" t="str">
        <f>DATOS!C14</f>
        <v>SEGUNDO</v>
      </c>
      <c r="P503" s="1458"/>
      <c r="Q503" s="1458"/>
      <c r="R503" s="923"/>
      <c r="S503" s="925"/>
      <c r="T503" s="925"/>
      <c r="U503" s="923"/>
      <c r="V503" s="923"/>
      <c r="W503" s="36"/>
      <c r="X503" s="36"/>
      <c r="Y503" s="36"/>
      <c r="Z503" s="36"/>
      <c r="AA503" s="36"/>
      <c r="AB503" s="36"/>
      <c r="AC503" s="36"/>
      <c r="AD503" s="36"/>
    </row>
    <row r="504" spans="1:30" ht="69.95" customHeight="1" x14ac:dyDescent="0.6">
      <c r="A504" s="946" t="s">
        <v>28</v>
      </c>
      <c r="B504" s="1459" t="str">
        <f>DATOS!C15</f>
        <v>"A"</v>
      </c>
      <c r="C504" s="1459"/>
      <c r="D504" s="1459"/>
      <c r="E504" s="799"/>
      <c r="F504" s="799"/>
      <c r="G504" s="799"/>
      <c r="I504" s="290"/>
      <c r="M504" s="69"/>
      <c r="N504" s="904" t="s">
        <v>28</v>
      </c>
      <c r="O504" s="1460" t="str">
        <f>DATOS!C15</f>
        <v>"A"</v>
      </c>
      <c r="P504" s="1460"/>
      <c r="Q504" s="1460"/>
      <c r="R504" s="923"/>
      <c r="S504" s="923"/>
      <c r="T504" s="923"/>
      <c r="U504" s="923"/>
      <c r="V504" s="923"/>
      <c r="W504" s="36"/>
      <c r="X504" s="36"/>
      <c r="Y504" s="36"/>
      <c r="Z504" s="36"/>
      <c r="AA504" s="36"/>
      <c r="AB504" s="36"/>
      <c r="AC504" s="36"/>
      <c r="AD504" s="36"/>
    </row>
    <row r="505" spans="1:30" ht="69.95" customHeight="1" x14ac:dyDescent="0.6">
      <c r="A505" s="952" t="s">
        <v>223</v>
      </c>
      <c r="B505" s="1418" t="s">
        <v>290</v>
      </c>
      <c r="C505" s="1418"/>
      <c r="D505" s="1418"/>
      <c r="E505" s="799"/>
      <c r="F505" s="799"/>
      <c r="G505" s="799"/>
      <c r="I505" s="290"/>
      <c r="M505" s="69"/>
      <c r="N505" s="905" t="s">
        <v>223</v>
      </c>
      <c r="O505" s="1460" t="s">
        <v>290</v>
      </c>
      <c r="P505" s="1460"/>
      <c r="Q505" s="1460"/>
      <c r="R505" s="923"/>
      <c r="S505" s="923"/>
      <c r="T505" s="923"/>
      <c r="U505" s="923"/>
      <c r="V505" s="923"/>
      <c r="W505" s="36"/>
      <c r="X505" s="36"/>
      <c r="Y505" s="36"/>
      <c r="Z505" s="36"/>
      <c r="AA505" s="36"/>
      <c r="AB505" s="36"/>
      <c r="AC505" s="36"/>
      <c r="AD505" s="36"/>
    </row>
    <row r="506" spans="1:30" ht="69.95" customHeight="1" thickBot="1" x14ac:dyDescent="0.65">
      <c r="A506" s="946" t="s">
        <v>160</v>
      </c>
      <c r="B506" s="1439"/>
      <c r="C506" s="1439"/>
      <c r="D506" s="1439"/>
      <c r="E506" s="799"/>
      <c r="F506" s="799"/>
      <c r="G506" s="799"/>
      <c r="I506" s="290"/>
      <c r="M506" s="69"/>
      <c r="N506" s="904" t="s">
        <v>160</v>
      </c>
      <c r="O506" s="1440"/>
      <c r="P506" s="1440"/>
      <c r="Q506" s="1440"/>
      <c r="R506" s="923"/>
      <c r="S506" s="923"/>
      <c r="T506" s="923"/>
      <c r="U506" s="923"/>
      <c r="V506" s="923"/>
      <c r="W506" s="36"/>
      <c r="X506" s="36"/>
      <c r="Y506" s="36"/>
      <c r="Z506" s="36"/>
      <c r="AA506" s="36"/>
      <c r="AB506" s="36"/>
      <c r="AC506" s="36"/>
      <c r="AD506" s="36"/>
    </row>
    <row r="507" spans="1:30" ht="69.95" customHeight="1" thickBot="1" x14ac:dyDescent="0.55000000000000004">
      <c r="A507" s="1441" t="s">
        <v>37</v>
      </c>
      <c r="B507" s="1442"/>
      <c r="C507" s="1442"/>
      <c r="D507" s="1443"/>
      <c r="E507" s="1468" t="s">
        <v>245</v>
      </c>
      <c r="F507" s="1469"/>
      <c r="G507" s="1469"/>
      <c r="H507" s="1469"/>
      <c r="I507" s="1469"/>
      <c r="J507" s="859"/>
      <c r="K507" s="859"/>
      <c r="L507" s="293" t="s">
        <v>248</v>
      </c>
      <c r="M507" s="70"/>
      <c r="N507" s="1474" t="s">
        <v>37</v>
      </c>
      <c r="O507" s="1475"/>
      <c r="P507" s="1475"/>
      <c r="Q507" s="1427" t="s">
        <v>245</v>
      </c>
      <c r="R507" s="1428"/>
      <c r="S507" s="1429"/>
      <c r="T507" s="882"/>
      <c r="U507" s="293" t="s">
        <v>248</v>
      </c>
      <c r="V507" s="1466" t="s">
        <v>247</v>
      </c>
      <c r="W507" s="1403"/>
      <c r="X507" s="654"/>
      <c r="Y507" s="654"/>
      <c r="Z507" s="654"/>
      <c r="AA507" s="654"/>
      <c r="AB507" s="654"/>
      <c r="AC507" s="654"/>
      <c r="AD507" s="654"/>
    </row>
    <row r="508" spans="1:30" ht="69.95" customHeight="1" thickBot="1" x14ac:dyDescent="0.55000000000000004">
      <c r="A508" s="1444"/>
      <c r="B508" s="1445"/>
      <c r="C508" s="1445"/>
      <c r="D508" s="1446"/>
      <c r="E508" s="267" t="s">
        <v>233</v>
      </c>
      <c r="F508" s="844"/>
      <c r="G508" s="268" t="s">
        <v>249</v>
      </c>
      <c r="H508" s="850"/>
      <c r="I508" s="269" t="s">
        <v>250</v>
      </c>
      <c r="J508" s="860"/>
      <c r="K508" s="860"/>
      <c r="L508" s="294" t="s">
        <v>246</v>
      </c>
      <c r="M508" s="70"/>
      <c r="N508" s="1476"/>
      <c r="O508" s="1477"/>
      <c r="P508" s="1477"/>
      <c r="Q508" s="92" t="s">
        <v>233</v>
      </c>
      <c r="R508" s="93" t="s">
        <v>249</v>
      </c>
      <c r="S508" s="94" t="s">
        <v>250</v>
      </c>
      <c r="T508" s="881"/>
      <c r="U508" s="796" t="s">
        <v>246</v>
      </c>
      <c r="V508" s="1488"/>
      <c r="W508" s="1403"/>
      <c r="X508" s="654"/>
      <c r="Y508" s="654"/>
      <c r="Z508" s="654"/>
      <c r="AA508" s="654"/>
      <c r="AB508" s="654"/>
      <c r="AC508" s="654"/>
      <c r="AD508" s="654"/>
    </row>
    <row r="509" spans="1:30" ht="69.95" customHeight="1" x14ac:dyDescent="0.3">
      <c r="A509" s="1404" t="s">
        <v>38</v>
      </c>
      <c r="B509" s="1405"/>
      <c r="C509" s="1405"/>
      <c r="D509" s="1405"/>
      <c r="E509" s="539" t="str">
        <f>( 'ACTA REPORTE 1ER TRI'!$AD$29 )</f>
        <v>E+</v>
      </c>
      <c r="F509" s="835">
        <f>( 'ACTA REPORTE 1ER TRI'!$AE$29 )</f>
        <v>2.3333333333333335</v>
      </c>
      <c r="G509" s="539" t="str">
        <f>( 'ACTA REPORTE 2DO TRI'!$AD$29 )</f>
        <v>B-</v>
      </c>
      <c r="H509" s="846">
        <f>( 'ACTA REPORTE 2DO TRI'!$AE$29 )</f>
        <v>7</v>
      </c>
      <c r="I509" s="539" t="str">
        <f>( 'ACTA REPORTE 3ER TRI'!$AD$29 )</f>
        <v>B-</v>
      </c>
      <c r="J509" s="846">
        <f>( 'ACTA REPORTE 3ER TRI'!$AE$29 )</f>
        <v>7</v>
      </c>
      <c r="K509" s="837">
        <f>SUM(F509,H509,J509 ) / 3</f>
        <v>5.4444444444444455</v>
      </c>
      <c r="L509" s="675" t="str">
        <f>INDEX($AF$4:$AF$13, MATCH(K509, $AE$4:$AE$13, 1))</f>
        <v>C-</v>
      </c>
      <c r="M509" s="66"/>
      <c r="N509" s="1478" t="s">
        <v>38</v>
      </c>
      <c r="O509" s="1479"/>
      <c r="P509" s="1480"/>
      <c r="Q509" s="884">
        <f>( 'ACTA REPORTE 1ER TRI'!$AE$29 )</f>
        <v>2.3333333333333335</v>
      </c>
      <c r="R509" s="539">
        <f>( 'ACTA REPORTE 2DO TRI'!$AE$29 )</f>
        <v>7</v>
      </c>
      <c r="S509" s="539">
        <f>( 'ACTA REPORTE 3ER TRI'!$AE$29 )</f>
        <v>7</v>
      </c>
      <c r="T509" s="875"/>
      <c r="U509" s="930">
        <f>SUM(Q509:S509)/3</f>
        <v>5.4444444444444455</v>
      </c>
      <c r="V509" s="809">
        <v>0</v>
      </c>
      <c r="W509" s="113"/>
      <c r="X509" s="113"/>
      <c r="Y509" s="113"/>
      <c r="Z509" s="113"/>
      <c r="AA509" s="113"/>
      <c r="AB509" s="113"/>
      <c r="AC509" s="113"/>
      <c r="AD509" s="113"/>
    </row>
    <row r="510" spans="1:30" ht="69.95" customHeight="1" x14ac:dyDescent="0.3">
      <c r="A510" s="1406" t="s">
        <v>40</v>
      </c>
      <c r="B510" s="1407"/>
      <c r="C510" s="1407"/>
      <c r="D510" s="1407"/>
      <c r="E510" s="540" t="str">
        <f>( 'ACTA REPORTE 1ER TRI'!$AD$86 )</f>
        <v>E+</v>
      </c>
      <c r="F510" s="836">
        <f>( 'ACTA REPORTE 1ER TRI'!$AE$86 )</f>
        <v>2.3333333333333335</v>
      </c>
      <c r="G510" s="540" t="str">
        <f>( 'ACTA REPORTE 2DO TRI'!$AD$86 )</f>
        <v>B-</v>
      </c>
      <c r="H510" s="847">
        <f>( 'ACTA REPORTE 2DO TRI'!$AE$86 )</f>
        <v>7</v>
      </c>
      <c r="I510" s="540" t="str">
        <f>( 'ACTA REPORTE 3ER TRI'!$AD$86 )</f>
        <v>B-</v>
      </c>
      <c r="J510" s="847">
        <f>( 'ACTA REPORTE 3ER TRI'!$AE$86 )</f>
        <v>7</v>
      </c>
      <c r="K510" s="837">
        <f>SUM(F510,H510,J510 ) / 3</f>
        <v>5.4444444444444455</v>
      </c>
      <c r="L510" s="797" t="str">
        <f t="shared" ref="L510:L513" si="58">INDEX($AF$4:$AF$13, MATCH(K510, $AE$4:$AE$13, 1))</f>
        <v>C-</v>
      </c>
      <c r="M510" s="66"/>
      <c r="N510" s="1454" t="s">
        <v>40</v>
      </c>
      <c r="O510" s="1455"/>
      <c r="P510" s="1456"/>
      <c r="Q510" s="922">
        <f>( 'ACTA REPORTE 1ER TRI'!$AE$86 )</f>
        <v>2.3333333333333335</v>
      </c>
      <c r="R510" s="540">
        <f>( 'ACTA REPORTE 2DO TRI'!$AE$86 )</f>
        <v>7</v>
      </c>
      <c r="S510" s="540">
        <f>( 'ACTA REPORTE 3ER TRI'!$AE$86 )</f>
        <v>7</v>
      </c>
      <c r="T510" s="876"/>
      <c r="U510" s="931">
        <f t="shared" ref="U510:U515" si="59">SUM(Q510:S510)/3</f>
        <v>5.4444444444444455</v>
      </c>
      <c r="V510" s="811">
        <v>0</v>
      </c>
      <c r="W510" s="113"/>
      <c r="X510" s="113"/>
      <c r="Y510" s="113"/>
      <c r="Z510" s="113"/>
      <c r="AA510" s="113"/>
      <c r="AB510" s="113"/>
      <c r="AC510" s="113"/>
      <c r="AD510" s="113"/>
    </row>
    <row r="511" spans="1:30" ht="69.95" customHeight="1" x14ac:dyDescent="0.3">
      <c r="A511" s="1406" t="s">
        <v>42</v>
      </c>
      <c r="B511" s="1407"/>
      <c r="C511" s="1407"/>
      <c r="D511" s="1407"/>
      <c r="E511" s="540" t="str">
        <f>( 'ACTA REPORTE 1ER TRI'!$AD$143 )</f>
        <v>B-</v>
      </c>
      <c r="F511" s="836">
        <f>( 'ACTA REPORTE 1ER TRI'!$AE$143 )</f>
        <v>7</v>
      </c>
      <c r="G511" s="540" t="str">
        <f>( 'ACTA REPORTE 2DO TRI'!$AD$143 )</f>
        <v>B-</v>
      </c>
      <c r="H511" s="847">
        <f>( 'ACTA REPORTE 2DO TRI'!$AE$143 )</f>
        <v>7</v>
      </c>
      <c r="I511" s="540" t="str">
        <f>( 'ACTA REPORTE 3ER TRI'!$AD$143 )</f>
        <v>B-</v>
      </c>
      <c r="J511" s="847">
        <f>( 'ACTA REPORTE 3ER TRI'!$AE$143 )</f>
        <v>7</v>
      </c>
      <c r="K511" s="837">
        <f t="shared" ref="K511:K513" si="60">SUM(F511,H511,J511 ) / 3</f>
        <v>7</v>
      </c>
      <c r="L511" s="797" t="str">
        <f t="shared" si="58"/>
        <v>B-</v>
      </c>
      <c r="M511" s="66"/>
      <c r="N511" s="1454" t="s">
        <v>42</v>
      </c>
      <c r="O511" s="1455"/>
      <c r="P511" s="1456"/>
      <c r="Q511" s="922">
        <f>( 'ACTA REPORTE 1ER TRI'!$AE$143 )</f>
        <v>7</v>
      </c>
      <c r="R511" s="540">
        <f>( 'ACTA REPORTE 2DO TRI'!$AE$143 )</f>
        <v>7</v>
      </c>
      <c r="S511" s="540">
        <f>( 'ACTA REPORTE 3ER TRI'!$AE$143 )</f>
        <v>7</v>
      </c>
      <c r="T511" s="876"/>
      <c r="U511" s="931">
        <f t="shared" si="59"/>
        <v>7</v>
      </c>
      <c r="V511" s="811">
        <v>0</v>
      </c>
      <c r="W511" s="113"/>
      <c r="X511" s="113"/>
      <c r="Y511" s="113"/>
      <c r="Z511" s="113"/>
      <c r="AA511" s="113"/>
      <c r="AB511" s="113"/>
      <c r="AC511" s="113"/>
      <c r="AD511" s="113"/>
    </row>
    <row r="512" spans="1:30" ht="69.95" customHeight="1" x14ac:dyDescent="0.3">
      <c r="A512" s="1406" t="s">
        <v>44</v>
      </c>
      <c r="B512" s="1407"/>
      <c r="C512" s="1407"/>
      <c r="D512" s="1407"/>
      <c r="E512" s="540" t="str">
        <f>( 'ACTA REPORTE 1ER TRI'!$AD$200 )</f>
        <v>B-</v>
      </c>
      <c r="F512" s="836">
        <f>( 'ACTA REPORTE 1ER TRI'!$AE$200 )</f>
        <v>7</v>
      </c>
      <c r="G512" s="540" t="str">
        <f>( 'ACTA REPORTE 2DO TRI'!$AD$200 )</f>
        <v>B-</v>
      </c>
      <c r="H512" s="847">
        <f>( 'ACTA REPORTE 2DO TRI'!$AE$200 )</f>
        <v>7</v>
      </c>
      <c r="I512" s="540" t="str">
        <f>( 'ACTA REPORTE 3ER TRI'!$AD$200 )</f>
        <v>B-</v>
      </c>
      <c r="J512" s="847">
        <f>( 'ACTA REPORTE 3ER TRI'!$AE$200 )</f>
        <v>7</v>
      </c>
      <c r="K512" s="837">
        <f t="shared" si="60"/>
        <v>7</v>
      </c>
      <c r="L512" s="797" t="str">
        <f t="shared" si="58"/>
        <v>B-</v>
      </c>
      <c r="M512" s="66"/>
      <c r="N512" s="1454" t="s">
        <v>44</v>
      </c>
      <c r="O512" s="1455"/>
      <c r="P512" s="1456"/>
      <c r="Q512" s="922">
        <f>( 'ACTA REPORTE 1ER TRI'!$AE$200 )</f>
        <v>7</v>
      </c>
      <c r="R512" s="540">
        <f>( 'ACTA REPORTE 2DO TRI'!$AE$200 )</f>
        <v>7</v>
      </c>
      <c r="S512" s="540">
        <f>( 'ACTA REPORTE 3ER TRI'!$AE$200 )</f>
        <v>7</v>
      </c>
      <c r="T512" s="876"/>
      <c r="U512" s="931">
        <f t="shared" si="59"/>
        <v>7</v>
      </c>
      <c r="V512" s="811">
        <v>0</v>
      </c>
      <c r="W512" s="113"/>
      <c r="X512" s="113"/>
      <c r="Y512" s="113"/>
      <c r="Z512" s="113"/>
      <c r="AA512" s="113"/>
      <c r="AB512" s="113"/>
      <c r="AC512" s="113"/>
      <c r="AD512" s="113"/>
    </row>
    <row r="513" spans="1:30" ht="69.95" customHeight="1" x14ac:dyDescent="0.3">
      <c r="A513" s="1433" t="s">
        <v>47</v>
      </c>
      <c r="B513" s="1434"/>
      <c r="C513" s="1434"/>
      <c r="D513" s="1434"/>
      <c r="E513" s="540" t="str">
        <f>( 'ACTA REPORTE 1ER TRI'!$AD$314 )</f>
        <v>B-</v>
      </c>
      <c r="F513" s="836">
        <f>( 'ACTA REPORTE 1ER TRI'!$AE$314 )</f>
        <v>7</v>
      </c>
      <c r="G513" s="540" t="str">
        <f>( 'ACTA REPORTE 2DO TRI'!$AD$314 )</f>
        <v>B-</v>
      </c>
      <c r="H513" s="847">
        <f>( 'ACTA REPORTE 2DO TRI'!$AE$314 )</f>
        <v>7</v>
      </c>
      <c r="I513" s="540" t="str">
        <f>( 'ACTA REPORTE 3ER TRI'!$AD$314 )</f>
        <v>B-</v>
      </c>
      <c r="J513" s="847">
        <f>( 'ACTA REPORTE 3ER TRI'!$AE$314 )</f>
        <v>7</v>
      </c>
      <c r="K513" s="837">
        <f t="shared" si="60"/>
        <v>7</v>
      </c>
      <c r="L513" s="797" t="str">
        <f t="shared" si="58"/>
        <v>B-</v>
      </c>
      <c r="M513" s="66"/>
      <c r="N513" s="1482" t="s">
        <v>47</v>
      </c>
      <c r="O513" s="1483"/>
      <c r="P513" s="1484"/>
      <c r="Q513" s="922">
        <f>( 'ACTA REPORTE 1ER TRI'!$AE$314 )</f>
        <v>7</v>
      </c>
      <c r="R513" s="540">
        <f>( 'ACTA REPORTE 2DO TRI'!$AE$314 )</f>
        <v>7</v>
      </c>
      <c r="S513" s="540">
        <f>( 'ACTA REPORTE 3ER TRI'!$AE$314 )</f>
        <v>7</v>
      </c>
      <c r="T513" s="876"/>
      <c r="U513" s="931">
        <f t="shared" si="59"/>
        <v>7</v>
      </c>
      <c r="V513" s="811">
        <v>0</v>
      </c>
      <c r="W513" s="113"/>
      <c r="X513" s="113"/>
      <c r="Y513" s="113"/>
      <c r="Z513" s="113"/>
      <c r="AA513" s="113"/>
      <c r="AB513" s="113"/>
      <c r="AC513" s="113"/>
      <c r="AD513" s="113"/>
    </row>
    <row r="514" spans="1:30" ht="69.95" customHeight="1" x14ac:dyDescent="0.3">
      <c r="A514" s="1433" t="s">
        <v>50</v>
      </c>
      <c r="B514" s="1434"/>
      <c r="C514" s="1434"/>
      <c r="D514" s="1434"/>
      <c r="E514" s="540" t="str">
        <f>( 'ACTA REPORTE 1ER TRI'!$AD$371 )</f>
        <v>B-</v>
      </c>
      <c r="F514" s="836">
        <f>( 'ACTA REPORTE 1ER TRI'!$AE$371 )</f>
        <v>7</v>
      </c>
      <c r="G514" s="540" t="str">
        <f>( 'ACTA REPORTE 2DO TRI'!$AD$371 )</f>
        <v>B-</v>
      </c>
      <c r="H514" s="847">
        <f>( 'ACTA REPORTE 2DO TRI'!$AE$371 )</f>
        <v>7</v>
      </c>
      <c r="I514" s="540" t="str">
        <f>( 'ACTA REPORTE 3ER TRI'!$AD$371 )</f>
        <v>B-</v>
      </c>
      <c r="J514" s="847">
        <f>( 'ACTA REPORTE 3ER TRI'!$AE$371 )</f>
        <v>7</v>
      </c>
      <c r="K514" s="837">
        <f>SUM(F514,H514,J514 ) / 3</f>
        <v>7</v>
      </c>
      <c r="L514" s="797" t="str">
        <f>INDEX($AF$4:$AF$13, MATCH(K514, $AE$4:$AE$13, 1))</f>
        <v>B-</v>
      </c>
      <c r="M514" s="66"/>
      <c r="N514" s="1482" t="s">
        <v>50</v>
      </c>
      <c r="O514" s="1483"/>
      <c r="P514" s="1484"/>
      <c r="Q514" s="922">
        <f>( 'ACTA REPORTE 1ER TRI'!$AE$371 )</f>
        <v>7</v>
      </c>
      <c r="R514" s="540">
        <f>( 'ACTA REPORTE 2DO TRI'!$AE$371 )</f>
        <v>7</v>
      </c>
      <c r="S514" s="540">
        <f>( 'ACTA REPORTE 3ER TRI'!$AE$371 )</f>
        <v>7</v>
      </c>
      <c r="T514" s="876"/>
      <c r="U514" s="931">
        <f t="shared" si="59"/>
        <v>7</v>
      </c>
      <c r="V514" s="811">
        <v>0</v>
      </c>
      <c r="W514" s="113"/>
      <c r="X514" s="113"/>
      <c r="Y514" s="113"/>
      <c r="Z514" s="113"/>
      <c r="AA514" s="113"/>
      <c r="AB514" s="113"/>
      <c r="AC514" s="113"/>
      <c r="AD514" s="113"/>
    </row>
    <row r="515" spans="1:30" ht="69.95" customHeight="1" thickBot="1" x14ac:dyDescent="0.35">
      <c r="A515" s="1410" t="s">
        <v>52</v>
      </c>
      <c r="B515" s="1411"/>
      <c r="C515" s="1411"/>
      <c r="D515" s="1411"/>
      <c r="E515" s="610" t="str">
        <f>( 'ACTA REPORTE 1ER TRI'!$AD$429 )</f>
        <v>B-</v>
      </c>
      <c r="F515" s="836">
        <f>( 'ACTA REPORTE 1ER TRI'!$AE$429 )</f>
        <v>7</v>
      </c>
      <c r="G515" s="832" t="str">
        <f>( 'ACTA REPORTE 2DO TRI'!$AD$429 )</f>
        <v>B-</v>
      </c>
      <c r="H515" s="851">
        <f>( 'ACTA REPORTE 2DO TRI'!$AE$429 )</f>
        <v>7</v>
      </c>
      <c r="I515" s="833" t="str">
        <f>( 'ACTA REPORTE 3ER TRI'!$AD$429 )</f>
        <v>B-</v>
      </c>
      <c r="J515" s="847">
        <f>( 'ACTA REPORTE 3ER TRI'!$AE$429 )</f>
        <v>7</v>
      </c>
      <c r="K515" s="837">
        <f>SUM(F515,H515,J515 ) / 3</f>
        <v>7</v>
      </c>
      <c r="L515" s="798" t="str">
        <f>INDEX($AF$4:$AF$13, MATCH(F516, $AE$4:$AE$13, 1))</f>
        <v>C-</v>
      </c>
      <c r="M515" s="66"/>
      <c r="N515" s="1390" t="s">
        <v>52</v>
      </c>
      <c r="O515" s="1391"/>
      <c r="P515" s="1485"/>
      <c r="Q515" s="922">
        <f>( 'ACTA REPORTE 1ER TRI'!$AE$429 )</f>
        <v>7</v>
      </c>
      <c r="R515" s="831">
        <f>( 'ACTA REPORTE 2DO TRI'!$AE$429 )</f>
        <v>7</v>
      </c>
      <c r="S515" s="540">
        <f>( 'ACTA REPORTE 3ER TRI'!$AE$429 )</f>
        <v>7</v>
      </c>
      <c r="T515" s="877"/>
      <c r="U515" s="932">
        <f t="shared" si="59"/>
        <v>7</v>
      </c>
      <c r="V515" s="812">
        <v>0</v>
      </c>
      <c r="W515" s="113"/>
      <c r="X515" s="113"/>
      <c r="Y515" s="113"/>
      <c r="Z515" s="113"/>
      <c r="AA515" s="113"/>
      <c r="AB515" s="113"/>
      <c r="AC515" s="113"/>
      <c r="AD515" s="113"/>
    </row>
    <row r="516" spans="1:30" ht="69.95" customHeight="1" thickBot="1" x14ac:dyDescent="0.75">
      <c r="A516" s="1461" t="s">
        <v>237</v>
      </c>
      <c r="B516" s="1462"/>
      <c r="C516" s="1462"/>
      <c r="D516" s="1462"/>
      <c r="E516" s="805" t="str">
        <f>INDEX($AF$4:$AF$13, MATCH(F516, $AE$4:$AE$13, 1))</f>
        <v>C-</v>
      </c>
      <c r="F516" s="837">
        <f>SUM(F509:F515 ) / 7</f>
        <v>5.666666666666667</v>
      </c>
      <c r="G516" s="805" t="str">
        <f>INDEX($AF$4:$AF$13, MATCH(H516, $AE$4:$AE$13, 1))</f>
        <v>B-</v>
      </c>
      <c r="H516" s="837">
        <f>SUM(H509:H515 ) / 7</f>
        <v>7</v>
      </c>
      <c r="I516" s="819" t="str">
        <f>INDEX($AF$4:$AF$13, MATCH(J516, $AE$4:$AE$13, 1))</f>
        <v>B-</v>
      </c>
      <c r="J516" s="862">
        <f>SUM(J509:J515 ) / 7</f>
        <v>7</v>
      </c>
      <c r="K516" s="862">
        <f>SUM(F516,H516,J516 ) / 3</f>
        <v>6.5555555555555562</v>
      </c>
      <c r="L516" s="1481" t="str">
        <f>INDEX($AF$4:$AF$13, MATCH(K516, $AE$4:$AE$13, 1))</f>
        <v>C+</v>
      </c>
      <c r="M516" s="66"/>
      <c r="N516" s="1437" t="s">
        <v>237</v>
      </c>
      <c r="O516" s="1438"/>
      <c r="P516" s="1438"/>
      <c r="Q516" s="813">
        <f>SUM(Q509:Q515 ) / 7</f>
        <v>5.666666666666667</v>
      </c>
      <c r="R516" s="813">
        <f>SUM(R509:R515 ) / 7</f>
        <v>7</v>
      </c>
      <c r="S516" s="813">
        <f>SUM(S509:S515 ) / 7</f>
        <v>7</v>
      </c>
      <c r="T516" s="873"/>
      <c r="U516" s="1601">
        <f>SUM(Q516,R516,S516)/3</f>
        <v>6.5555555555555562</v>
      </c>
      <c r="W516" s="36"/>
      <c r="X516" s="36"/>
      <c r="Y516" s="36"/>
      <c r="Z516" s="36"/>
      <c r="AA516" s="36"/>
      <c r="AB516" s="36"/>
      <c r="AC516" s="36"/>
      <c r="AD516" s="36"/>
    </row>
    <row r="517" spans="1:30" ht="69.95" customHeight="1" thickBot="1" x14ac:dyDescent="0.75">
      <c r="A517" s="1421" t="s">
        <v>251</v>
      </c>
      <c r="B517" s="1422"/>
      <c r="C517" s="1422"/>
      <c r="D517" s="1422"/>
      <c r="E517" s="1463"/>
      <c r="F517" s="1463"/>
      <c r="G517" s="1464"/>
      <c r="H517" s="1464"/>
      <c r="I517" s="1465"/>
      <c r="J517" s="856"/>
      <c r="K517" s="865"/>
      <c r="L517" s="1436"/>
      <c r="M517" s="66"/>
      <c r="N517" s="1398" t="s">
        <v>251</v>
      </c>
      <c r="O517" s="1399"/>
      <c r="P517" s="1399"/>
      <c r="Q517" s="1399"/>
      <c r="R517" s="1399"/>
      <c r="S517" s="1399"/>
      <c r="T517" s="1600"/>
      <c r="U517" s="1602"/>
      <c r="W517" s="36"/>
      <c r="X517" s="36"/>
      <c r="Y517" s="36"/>
      <c r="Z517" s="36"/>
      <c r="AA517" s="36"/>
      <c r="AB517" s="36"/>
      <c r="AC517" s="36"/>
      <c r="AD517" s="36"/>
    </row>
    <row r="518" spans="1:30" ht="69.95" customHeight="1" x14ac:dyDescent="0.6">
      <c r="A518" s="1408" t="s">
        <v>39</v>
      </c>
      <c r="B518" s="1409"/>
      <c r="C518" s="1409"/>
      <c r="D518" s="1409"/>
      <c r="E518" s="539" t="str">
        <f>( 'ACTA REPORTE 1ER TRI'!$AD$257 )</f>
        <v>B-</v>
      </c>
      <c r="F518" s="838">
        <f>( 'ACTA REPORTE 1ER TRI'!$AE$257 )</f>
        <v>7</v>
      </c>
      <c r="G518" s="539" t="str">
        <f>( 'ACTA REPORTE 2DO TRI'!$AD$257 )</f>
        <v>B-</v>
      </c>
      <c r="H518" s="886">
        <f>( 'ACTA REPORTE 2DO TRI'!$AE$257 )</f>
        <v>7</v>
      </c>
      <c r="I518" s="539" t="str">
        <f>( 'ACTA REPORTE 3ER TRI'!$AD$257 )</f>
        <v>B-</v>
      </c>
      <c r="J518" s="887">
        <f>( 'ACTA REPORTE 3ER TRI'!$AE$257 )</f>
        <v>7</v>
      </c>
      <c r="K518" s="866">
        <f>SUM(F518,H518,J518 ) / 3</f>
        <v>7</v>
      </c>
      <c r="L518" s="675" t="str">
        <f>INDEX($AF$4:$AF$13, MATCH(K518, $AE$4:$AE$13, 1))</f>
        <v>B-</v>
      </c>
      <c r="M518" s="66"/>
      <c r="N518" s="1388" t="s">
        <v>39</v>
      </c>
      <c r="O518" s="1389"/>
      <c r="P518" s="96"/>
      <c r="Q518" s="539" t="str">
        <f>( 'ACTA REPORTE 1ER TRI'!$AD$257 )</f>
        <v>B-</v>
      </c>
      <c r="R518" s="539" t="str">
        <f>( 'ACTA REPORTE 2DO TRI'!$AD$257 )</f>
        <v>B-</v>
      </c>
      <c r="S518" s="539" t="str">
        <f>( 'ACTA REPORTE 3ER TRI'!$AD$257 )</f>
        <v>B-</v>
      </c>
      <c r="T518" s="893">
        <f>SUM(F518,H518,J518 ) / 3</f>
        <v>7</v>
      </c>
      <c r="U518" s="675" t="str">
        <f>INDEX($AF$4:$AF$13, MATCH(T518, $AE$4:$AE$13, 1))</f>
        <v>B-</v>
      </c>
      <c r="V518" s="923"/>
      <c r="W518" s="36"/>
      <c r="X518" s="36"/>
      <c r="Y518" s="36"/>
      <c r="Z518" s="36"/>
      <c r="AA518" s="36"/>
      <c r="AB518" s="36"/>
      <c r="AC518" s="36"/>
      <c r="AD518" s="36"/>
    </row>
    <row r="519" spans="1:30" ht="69.95" customHeight="1" thickBot="1" x14ac:dyDescent="0.65">
      <c r="A519" s="1410" t="s">
        <v>55</v>
      </c>
      <c r="B519" s="1411"/>
      <c r="C519" s="1411"/>
      <c r="D519" s="1411"/>
      <c r="E519" s="541" t="str">
        <f>( 'ACTA REPORTE 1ER TRI'!$AD$485 )</f>
        <v>B-</v>
      </c>
      <c r="F519" s="838">
        <f>( 'ACTA REPORTE 1ER TRI'!$AE$485 )</f>
        <v>7</v>
      </c>
      <c r="G519" s="541" t="str">
        <f>( 'ACTA REPORTE 2DO TRI'!$AD$485 )</f>
        <v>B-</v>
      </c>
      <c r="H519" s="886">
        <f>( 'ACTA REPORTE 2DO TRI'!$AE$485 )</f>
        <v>7</v>
      </c>
      <c r="I519" s="541" t="str">
        <f>( 'ACTA REPORTE 3ER TRI'!$AD$485 )</f>
        <v>B-</v>
      </c>
      <c r="J519" s="887">
        <f>( 'ACTA REPORTE 3ER TRI'!$AE$485 )</f>
        <v>7</v>
      </c>
      <c r="K519" s="866">
        <f>SUM(F519,H519,J519 ) / 3</f>
        <v>7</v>
      </c>
      <c r="L519" s="798" t="str">
        <f>INDEX($AF$4:$AF$13, MATCH(K519, $AE$4:$AE$13, 1))</f>
        <v>B-</v>
      </c>
      <c r="M519" s="66"/>
      <c r="N519" s="1390" t="s">
        <v>55</v>
      </c>
      <c r="O519" s="1391"/>
      <c r="P519" s="657"/>
      <c r="Q519" s="541" t="str">
        <f>( 'ACTA REPORTE 1ER TRI'!$AD$485 )</f>
        <v>B-</v>
      </c>
      <c r="R519" s="541" t="str">
        <f>( 'ACTA REPORTE 2DO TRI'!$AD$485 )</f>
        <v>B-</v>
      </c>
      <c r="S519" s="541" t="str">
        <f>( 'ACTA REPORTE 3ER TRI'!$AD$485 )</f>
        <v>B-</v>
      </c>
      <c r="T519" s="893">
        <f>SUM(F519,H519,J519 ) / 3</f>
        <v>7</v>
      </c>
      <c r="U519" s="798" t="str">
        <f>INDEX($AF$4:$AF$13, MATCH(T519, $AE$4:$AE$13, 1))</f>
        <v>B-</v>
      </c>
      <c r="V519" s="923"/>
      <c r="W519" s="36"/>
      <c r="X519" s="36"/>
      <c r="Y519" s="36"/>
      <c r="Z519" s="36"/>
      <c r="AA519" s="36"/>
      <c r="AB519" s="36"/>
      <c r="AC519" s="36"/>
      <c r="AD519" s="36"/>
    </row>
    <row r="520" spans="1:30" ht="69.95" customHeight="1" thickBot="1" x14ac:dyDescent="0.65">
      <c r="M520" s="66"/>
      <c r="N520" s="907"/>
      <c r="O520" s="36"/>
      <c r="P520" s="36"/>
      <c r="Q520" s="923"/>
      <c r="R520" s="923"/>
      <c r="S520" s="923"/>
      <c r="T520" s="874"/>
      <c r="U520" s="923"/>
      <c r="V520" s="923"/>
      <c r="W520" s="36"/>
      <c r="X520" s="36"/>
      <c r="Y520" s="36"/>
      <c r="Z520" s="36"/>
      <c r="AA520" s="36"/>
      <c r="AB520" s="36"/>
      <c r="AC520" s="36"/>
      <c r="AD520" s="36"/>
    </row>
    <row r="521" spans="1:30" ht="99.75" customHeight="1" thickBot="1" x14ac:dyDescent="0.4">
      <c r="A521" s="271"/>
      <c r="B521" s="915" t="s">
        <v>292</v>
      </c>
      <c r="C521" s="272"/>
      <c r="D521" s="1412" t="s">
        <v>287</v>
      </c>
      <c r="E521" s="914" t="s">
        <v>252</v>
      </c>
      <c r="F521" s="839"/>
      <c r="G521" s="915" t="s">
        <v>253</v>
      </c>
      <c r="H521" s="849"/>
      <c r="I521" s="916" t="s">
        <v>254</v>
      </c>
      <c r="M521" s="66"/>
      <c r="N521" s="908"/>
      <c r="O521" s="917" t="s">
        <v>291</v>
      </c>
      <c r="P521" s="39"/>
      <c r="Q521" s="1392" t="s">
        <v>287</v>
      </c>
      <c r="R521" s="1393"/>
      <c r="S521" s="955" t="s">
        <v>252</v>
      </c>
      <c r="T521" s="878"/>
      <c r="U521" s="956" t="s">
        <v>253</v>
      </c>
      <c r="V521" s="957" t="s">
        <v>254</v>
      </c>
      <c r="X521" s="673"/>
      <c r="Y521" s="673"/>
      <c r="Z521" s="673"/>
      <c r="AA521" s="673"/>
      <c r="AB521" s="673"/>
      <c r="AC521" s="673"/>
      <c r="AD521" s="673"/>
    </row>
    <row r="522" spans="1:30" ht="69.95" customHeight="1" thickBot="1" x14ac:dyDescent="0.4">
      <c r="A522" s="273" t="s">
        <v>226</v>
      </c>
      <c r="B522" s="814">
        <f>( 'ACTA REPORTE 3ER TRI'!$AP$29 )</f>
        <v>0</v>
      </c>
      <c r="C522" s="274"/>
      <c r="D522" s="1413"/>
      <c r="E522" s="814" t="str">
        <f>( 'ACTA REPORTE 1ER TRI'!$AI$29 )</f>
        <v>N</v>
      </c>
      <c r="F522" s="840"/>
      <c r="G522" s="814" t="str">
        <f>( 'ACTA REPORTE 2DO TRI'!$AI$29 )</f>
        <v>N</v>
      </c>
      <c r="H522" s="840"/>
      <c r="I522" s="814" t="str">
        <f>( 'ACTA REPORTE 3ER TRI'!$AI$29 )</f>
        <v>N</v>
      </c>
      <c r="M522" s="66"/>
      <c r="N522" s="901" t="s">
        <v>226</v>
      </c>
      <c r="O522" s="814">
        <f>( 'ACTA REPORTE 3ER TRI'!$AP$29 )</f>
        <v>0</v>
      </c>
      <c r="P522" s="38"/>
      <c r="Q522" s="1394"/>
      <c r="R522" s="1395"/>
      <c r="S522" s="814" t="str">
        <f>( 'ACTA REPORTE 1ER TRI'!$AI$29 )</f>
        <v>N</v>
      </c>
      <c r="T522" s="879"/>
      <c r="U522" s="814" t="str">
        <f>( 'ACTA REPORTE 2DO TRI'!$AI$29 )</f>
        <v>N</v>
      </c>
      <c r="V522" s="814" t="str">
        <f>( 'ACTA REPORTE 3ER TRI'!$AI$29 )</f>
        <v>N</v>
      </c>
      <c r="X522" s="671"/>
      <c r="Y522" s="671"/>
      <c r="Z522" s="671"/>
      <c r="AA522" s="671"/>
      <c r="AB522" s="671"/>
      <c r="AC522" s="671"/>
      <c r="AD522" s="671"/>
    </row>
    <row r="523" spans="1:30" ht="69.95" customHeight="1" x14ac:dyDescent="0.35">
      <c r="A523" s="275" t="s">
        <v>227</v>
      </c>
      <c r="B523" s="610">
        <f>( 'ACTA REPORTE 3ER TRI'!$AQ$29 )</f>
        <v>0</v>
      </c>
      <c r="C523" s="274"/>
      <c r="D523" s="1413"/>
      <c r="E523" s="1415" t="str">
        <f>INDEX(AG$1:AG$3, MATCH(E522, AF$1:AF$3, 1))</f>
        <v>DEMUESTRA HABILIDADES PARA LLEGAR A ACUERDOS Y ASUMIR  COMPROMISOS.</v>
      </c>
      <c r="F523" s="939"/>
      <c r="G523" s="1415" t="str">
        <f>INDEX(AG$1:AG$3, MATCH(G522, AF$1:AF$3, 1))</f>
        <v>DEMUESTRA HABILIDADES PARA LLEGAR A ACUERDOS Y ASUMIR  COMPROMISOS.</v>
      </c>
      <c r="H523" s="939"/>
      <c r="I523" s="1415" t="str">
        <f>INDEX(AG$1:AG$3, MATCH(I522, AF$1:AF$3, 1))</f>
        <v>DEMUESTRA HABILIDADES PARA LLEGAR A ACUERDOS Y ASUMIR  COMPROMISOS.</v>
      </c>
      <c r="M523" s="66"/>
      <c r="N523" s="902" t="s">
        <v>227</v>
      </c>
      <c r="O523" s="610">
        <f>( 'ACTA REPORTE 3ER TRI'!$AQ$29 )</f>
        <v>0</v>
      </c>
      <c r="P523" s="38"/>
      <c r="Q523" s="1394"/>
      <c r="R523" s="1395"/>
      <c r="S523" s="1400" t="str">
        <f>INDEX(AG$1:AG$3, MATCH(S522, AF$1:AF$3, 1))</f>
        <v>DEMUESTRA HABILIDADES PARA LLEGAR A ACUERDOS Y ASUMIR  COMPROMISOS.</v>
      </c>
      <c r="T523" s="944"/>
      <c r="U523" s="1400" t="str">
        <f>INDEX(AG$1:AG$3, MATCH(U522, AF$1:AF$3, 1))</f>
        <v>DEMUESTRA HABILIDADES PARA LLEGAR A ACUERDOS Y ASUMIR  COMPROMISOS.</v>
      </c>
      <c r="V523" s="1400" t="str">
        <f>INDEX(AG$1:AG$3, MATCH(V522, AF$1:AF$3, 1))</f>
        <v>DEMUESTRA HABILIDADES PARA LLEGAR A ACUERDOS Y ASUMIR  COMPROMISOS.</v>
      </c>
      <c r="X523" s="672"/>
      <c r="Y523" s="672"/>
      <c r="Z523" s="672"/>
      <c r="AA523" s="672"/>
      <c r="AB523" s="672"/>
      <c r="AC523" s="672"/>
      <c r="AD523" s="672"/>
    </row>
    <row r="524" spans="1:30" ht="69.95" customHeight="1" x14ac:dyDescent="0.35">
      <c r="A524" s="275" t="s">
        <v>229</v>
      </c>
      <c r="B524" s="610">
        <f>( 'ACTA REPORTE 3ER TRI'!$AR$29 )</f>
        <v>0</v>
      </c>
      <c r="C524" s="274"/>
      <c r="D524" s="1413"/>
      <c r="E524" s="1416"/>
      <c r="F524" s="940"/>
      <c r="G524" s="1416"/>
      <c r="H524" s="940"/>
      <c r="I524" s="1416"/>
      <c r="M524" s="66"/>
      <c r="N524" s="902" t="s">
        <v>229</v>
      </c>
      <c r="O524" s="610">
        <f>( 'ACTA REPORTE 3ER TRI'!$AR$29 )</f>
        <v>0</v>
      </c>
      <c r="P524" s="38"/>
      <c r="Q524" s="1394"/>
      <c r="R524" s="1395"/>
      <c r="S524" s="1401"/>
      <c r="T524" s="944"/>
      <c r="U524" s="1401"/>
      <c r="V524" s="1401"/>
      <c r="X524" s="672"/>
      <c r="Y524" s="672"/>
      <c r="Z524" s="672"/>
      <c r="AA524" s="672"/>
      <c r="AB524" s="672"/>
      <c r="AC524" s="672"/>
      <c r="AD524" s="672"/>
    </row>
    <row r="525" spans="1:30" ht="69.95" customHeight="1" thickBot="1" x14ac:dyDescent="0.4">
      <c r="A525" s="276" t="s">
        <v>232</v>
      </c>
      <c r="B525" s="541">
        <f>( 'ACTA REPORTE 3ER TRI'!$AS$29 )</f>
        <v>67</v>
      </c>
      <c r="C525" s="274"/>
      <c r="D525" s="1414"/>
      <c r="E525" s="1417"/>
      <c r="F525" s="941"/>
      <c r="G525" s="1417"/>
      <c r="H525" s="941"/>
      <c r="I525" s="1417"/>
      <c r="M525" s="66"/>
      <c r="N525" s="903" t="s">
        <v>232</v>
      </c>
      <c r="O525" s="541">
        <f>( 'ACTA REPORTE 3ER TRI'!$AS$29 )</f>
        <v>67</v>
      </c>
      <c r="P525" s="38"/>
      <c r="Q525" s="1396"/>
      <c r="R525" s="1397"/>
      <c r="S525" s="1402"/>
      <c r="T525" s="945"/>
      <c r="U525" s="1402"/>
      <c r="V525" s="1402"/>
      <c r="X525" s="672"/>
      <c r="Y525" s="672"/>
      <c r="Z525" s="672"/>
      <c r="AA525" s="672"/>
      <c r="AB525" s="672"/>
      <c r="AC525" s="672"/>
      <c r="AD525" s="672"/>
    </row>
    <row r="526" spans="1:30" ht="200.1" customHeight="1" x14ac:dyDescent="0.6">
      <c r="M526" s="66"/>
      <c r="N526" s="907"/>
      <c r="O526" s="36"/>
      <c r="P526" s="36"/>
      <c r="Q526" s="923"/>
      <c r="R526" s="923"/>
      <c r="S526" s="923"/>
      <c r="T526" s="874"/>
      <c r="U526" s="923"/>
      <c r="V526" s="923"/>
      <c r="W526" s="36"/>
      <c r="X526" s="36"/>
      <c r="Y526" s="36"/>
      <c r="Z526" s="36"/>
      <c r="AA526" s="36"/>
      <c r="AB526" s="36"/>
      <c r="AC526" s="36"/>
      <c r="AD526" s="36"/>
    </row>
    <row r="527" spans="1:30" ht="69.95" customHeight="1" x14ac:dyDescent="0.7">
      <c r="B527" s="1424" t="s">
        <v>235</v>
      </c>
      <c r="C527" s="1424"/>
      <c r="D527" s="1424"/>
      <c r="G527" s="1424" t="s">
        <v>255</v>
      </c>
      <c r="H527" s="1424"/>
      <c r="I527" s="1424"/>
      <c r="J527" s="861"/>
      <c r="K527" s="861"/>
      <c r="L527" s="296"/>
      <c r="M527" s="66"/>
      <c r="O527" s="1425" t="s">
        <v>235</v>
      </c>
      <c r="P527" s="1425"/>
      <c r="Q527" s="1425"/>
      <c r="S527" s="1425" t="s">
        <v>255</v>
      </c>
      <c r="T527" s="1425"/>
      <c r="U527" s="1425"/>
      <c r="V527" s="935"/>
      <c r="W527" s="75"/>
      <c r="X527" s="75"/>
      <c r="Y527" s="75"/>
      <c r="Z527" s="75"/>
      <c r="AA527" s="75"/>
      <c r="AB527" s="75"/>
      <c r="AC527" s="75"/>
      <c r="AD527" s="75"/>
    </row>
    <row r="528" spans="1:30" ht="69.95" customHeight="1" x14ac:dyDescent="0.45">
      <c r="A528" s="1426" t="s">
        <v>0</v>
      </c>
      <c r="B528" s="1426"/>
      <c r="C528" s="1426"/>
      <c r="D528" s="1426"/>
      <c r="E528" s="1426"/>
      <c r="F528" s="1426"/>
      <c r="G528" s="1426"/>
      <c r="H528" s="1426"/>
      <c r="I528" s="1426"/>
      <c r="J528" s="1426"/>
      <c r="K528" s="1426"/>
      <c r="L528" s="1426"/>
      <c r="M528" s="68"/>
      <c r="N528" s="1386" t="s">
        <v>0</v>
      </c>
      <c r="O528" s="1386"/>
      <c r="P528" s="1386"/>
      <c r="Q528" s="1386"/>
      <c r="R528" s="1386"/>
      <c r="S528" s="1386"/>
      <c r="T528" s="1386"/>
      <c r="U528" s="1386"/>
      <c r="V528" s="1386"/>
      <c r="W528" s="960"/>
      <c r="X528" s="652"/>
      <c r="Y528" s="652"/>
      <c r="Z528" s="652"/>
      <c r="AA528" s="652"/>
      <c r="AB528" s="652"/>
      <c r="AC528" s="652"/>
      <c r="AD528" s="652"/>
    </row>
    <row r="529" spans="1:30" ht="69.95" customHeight="1" x14ac:dyDescent="0.45">
      <c r="A529" s="1426" t="s">
        <v>9</v>
      </c>
      <c r="B529" s="1426"/>
      <c r="C529" s="1426"/>
      <c r="D529" s="1426"/>
      <c r="E529" s="1426"/>
      <c r="F529" s="1426"/>
      <c r="G529" s="1426"/>
      <c r="H529" s="1426"/>
      <c r="I529" s="1426"/>
      <c r="J529" s="1426"/>
      <c r="K529" s="1426"/>
      <c r="L529" s="1426"/>
      <c r="M529" s="68"/>
      <c r="N529" s="1386" t="s">
        <v>9</v>
      </c>
      <c r="O529" s="1386"/>
      <c r="P529" s="1386"/>
      <c r="Q529" s="1386"/>
      <c r="R529" s="1386"/>
      <c r="S529" s="1386"/>
      <c r="T529" s="1386"/>
      <c r="U529" s="1386"/>
      <c r="V529" s="1386"/>
      <c r="W529" s="960"/>
      <c r="X529" s="652"/>
      <c r="Y529" s="652"/>
      <c r="Z529" s="652"/>
      <c r="AA529" s="652"/>
      <c r="AB529" s="652"/>
      <c r="AC529" s="652"/>
      <c r="AD529" s="652"/>
    </row>
    <row r="530" spans="1:30" ht="69.95" customHeight="1" x14ac:dyDescent="0.45">
      <c r="A530" s="1426" t="s">
        <v>242</v>
      </c>
      <c r="B530" s="1426"/>
      <c r="C530" s="1426"/>
      <c r="D530" s="1426"/>
      <c r="E530" s="1426"/>
      <c r="F530" s="1426"/>
      <c r="G530" s="1426"/>
      <c r="H530" s="1426"/>
      <c r="I530" s="1426"/>
      <c r="J530" s="1426"/>
      <c r="K530" s="1426"/>
      <c r="L530" s="1426"/>
      <c r="M530" s="68"/>
      <c r="N530" s="1386" t="s">
        <v>242</v>
      </c>
      <c r="O530" s="1386"/>
      <c r="P530" s="1386"/>
      <c r="Q530" s="1386"/>
      <c r="R530" s="1386"/>
      <c r="S530" s="1386"/>
      <c r="T530" s="1386"/>
      <c r="U530" s="1386"/>
      <c r="V530" s="1386"/>
      <c r="W530" s="960"/>
      <c r="X530" s="652"/>
      <c r="Y530" s="652"/>
      <c r="Z530" s="652"/>
      <c r="AA530" s="652"/>
      <c r="AB530" s="652"/>
      <c r="AC530" s="652"/>
      <c r="AD530" s="652"/>
    </row>
    <row r="531" spans="1:30" ht="69.95" customHeight="1" x14ac:dyDescent="0.45">
      <c r="A531" s="1489" t="s">
        <v>220</v>
      </c>
      <c r="B531" s="1489"/>
      <c r="C531" s="1489"/>
      <c r="D531" s="1489"/>
      <c r="E531" s="1489"/>
      <c r="F531" s="1489"/>
      <c r="G531" s="1489"/>
      <c r="H531" s="1489"/>
      <c r="I531" s="1489"/>
      <c r="J531" s="1489"/>
      <c r="K531" s="1489"/>
      <c r="L531" s="1489"/>
      <c r="M531" s="68"/>
      <c r="N531" s="1387" t="s">
        <v>220</v>
      </c>
      <c r="O531" s="1387"/>
      <c r="P531" s="1387"/>
      <c r="Q531" s="1387"/>
      <c r="R531" s="1387"/>
      <c r="S531" s="1387"/>
      <c r="T531" s="1387"/>
      <c r="U531" s="1387"/>
      <c r="V531" s="1387"/>
      <c r="W531" s="961"/>
      <c r="X531" s="653"/>
      <c r="Y531" s="653"/>
      <c r="Z531" s="653"/>
      <c r="AA531" s="653"/>
      <c r="AB531" s="653"/>
      <c r="AC531" s="653"/>
      <c r="AD531" s="653"/>
    </row>
    <row r="532" spans="1:30" ht="69.95" customHeight="1" x14ac:dyDescent="0.6">
      <c r="A532" s="946" t="s">
        <v>221</v>
      </c>
      <c r="B532" s="1418">
        <f>DATOS!F25</f>
        <v>0</v>
      </c>
      <c r="C532" s="1418"/>
      <c r="D532" s="1418"/>
      <c r="E532" s="1418"/>
      <c r="F532" s="1418"/>
      <c r="G532" s="1418"/>
      <c r="H532" s="804"/>
      <c r="I532" s="290"/>
      <c r="M532" s="69"/>
      <c r="N532" s="904" t="s">
        <v>221</v>
      </c>
      <c r="O532" s="1460">
        <f>DATOS!F25</f>
        <v>0</v>
      </c>
      <c r="P532" s="1460"/>
      <c r="Q532" s="1460"/>
      <c r="R532" s="1460"/>
      <c r="S532" s="1460"/>
      <c r="T532" s="1460"/>
      <c r="U532" s="1460"/>
      <c r="V532" s="923"/>
      <c r="W532" s="36"/>
      <c r="X532" s="36"/>
      <c r="Y532" s="36"/>
      <c r="Z532" s="36"/>
      <c r="AA532" s="36"/>
      <c r="AB532" s="36"/>
      <c r="AC532" s="36"/>
      <c r="AD532" s="36"/>
    </row>
    <row r="533" spans="1:30" ht="69.95" customHeight="1" x14ac:dyDescent="0.6">
      <c r="A533" s="946" t="s">
        <v>222</v>
      </c>
      <c r="B533" s="1418" t="str">
        <f>DATOS!B20</f>
        <v xml:space="preserve"> TRELLES ORDÓÑEZ CAROL ALEXANDRA</v>
      </c>
      <c r="C533" s="1418"/>
      <c r="D533" s="1418"/>
      <c r="E533" s="1418"/>
      <c r="F533" s="1418"/>
      <c r="G533" s="1418"/>
      <c r="H533" s="804"/>
      <c r="I533" s="290"/>
      <c r="J533" s="858"/>
      <c r="K533" s="858"/>
      <c r="L533" s="292"/>
      <c r="M533" s="69"/>
      <c r="N533" s="904" t="s">
        <v>222</v>
      </c>
      <c r="O533" s="1460" t="str">
        <f>DATOS!B20</f>
        <v xml:space="preserve"> TRELLES ORDÓÑEZ CAROL ALEXANDRA</v>
      </c>
      <c r="P533" s="1460"/>
      <c r="Q533" s="1460"/>
      <c r="R533" s="1460"/>
      <c r="S533" s="1460"/>
      <c r="T533" s="1460"/>
      <c r="U533" s="1460"/>
      <c r="V533" s="923"/>
      <c r="W533" s="37"/>
      <c r="X533" s="37"/>
      <c r="Y533" s="37"/>
      <c r="Z533" s="37"/>
      <c r="AA533" s="37"/>
      <c r="AB533" s="37"/>
      <c r="AC533" s="37"/>
      <c r="AD533" s="37"/>
    </row>
    <row r="534" spans="1:30" ht="69.95" customHeight="1" x14ac:dyDescent="0.6">
      <c r="A534" s="952" t="s">
        <v>26</v>
      </c>
      <c r="B534" s="1457" t="str">
        <f>DATOS!C14</f>
        <v>SEGUNDO</v>
      </c>
      <c r="C534" s="1457"/>
      <c r="D534" s="1457"/>
      <c r="E534" s="799"/>
      <c r="F534" s="799"/>
      <c r="G534" s="936"/>
      <c r="H534" s="818"/>
      <c r="I534" s="290"/>
      <c r="M534" s="69"/>
      <c r="N534" s="905" t="s">
        <v>26</v>
      </c>
      <c r="O534" s="1458" t="str">
        <f>DATOS!C14</f>
        <v>SEGUNDO</v>
      </c>
      <c r="P534" s="1458"/>
      <c r="Q534" s="1458"/>
      <c r="R534" s="923"/>
      <c r="S534" s="925"/>
      <c r="T534" s="925"/>
      <c r="U534" s="923"/>
      <c r="V534" s="923"/>
      <c r="W534" s="36"/>
      <c r="X534" s="36"/>
      <c r="Y534" s="36"/>
      <c r="Z534" s="36"/>
      <c r="AA534" s="36"/>
      <c r="AB534" s="36"/>
      <c r="AC534" s="36"/>
      <c r="AD534" s="36"/>
    </row>
    <row r="535" spans="1:30" ht="69.95" customHeight="1" x14ac:dyDescent="0.6">
      <c r="A535" s="946" t="s">
        <v>28</v>
      </c>
      <c r="B535" s="1459" t="str">
        <f>DATOS!C15</f>
        <v>"A"</v>
      </c>
      <c r="C535" s="1459"/>
      <c r="D535" s="1459"/>
      <c r="E535" s="799"/>
      <c r="F535" s="799"/>
      <c r="G535" s="799"/>
      <c r="I535" s="290"/>
      <c r="M535" s="69"/>
      <c r="N535" s="904" t="s">
        <v>28</v>
      </c>
      <c r="O535" s="1460" t="str">
        <f>DATOS!C15</f>
        <v>"A"</v>
      </c>
      <c r="P535" s="1460"/>
      <c r="Q535" s="1460"/>
      <c r="R535" s="923"/>
      <c r="S535" s="923"/>
      <c r="T535" s="923"/>
      <c r="U535" s="923"/>
      <c r="V535" s="923"/>
      <c r="W535" s="36"/>
      <c r="X535" s="36"/>
      <c r="Y535" s="36"/>
      <c r="Z535" s="36"/>
      <c r="AA535" s="36"/>
      <c r="AB535" s="36"/>
      <c r="AC535" s="36"/>
      <c r="AD535" s="36"/>
    </row>
    <row r="536" spans="1:30" ht="69.95" customHeight="1" x14ac:dyDescent="0.6">
      <c r="A536" s="952" t="s">
        <v>223</v>
      </c>
      <c r="B536" s="1418" t="s">
        <v>290</v>
      </c>
      <c r="C536" s="1418"/>
      <c r="D536" s="1418"/>
      <c r="E536" s="799"/>
      <c r="F536" s="799"/>
      <c r="G536" s="799"/>
      <c r="I536" s="290"/>
      <c r="M536" s="69"/>
      <c r="N536" s="905" t="s">
        <v>223</v>
      </c>
      <c r="O536" s="1460" t="s">
        <v>290</v>
      </c>
      <c r="P536" s="1460"/>
      <c r="Q536" s="1460"/>
      <c r="R536" s="923"/>
      <c r="S536" s="923"/>
      <c r="T536" s="923"/>
      <c r="U536" s="923"/>
      <c r="V536" s="923"/>
      <c r="W536" s="36"/>
      <c r="X536" s="36"/>
      <c r="Y536" s="36"/>
      <c r="Z536" s="36"/>
      <c r="AA536" s="36"/>
      <c r="AB536" s="36"/>
      <c r="AC536" s="36"/>
      <c r="AD536" s="36"/>
    </row>
    <row r="537" spans="1:30" ht="69.95" customHeight="1" thickBot="1" x14ac:dyDescent="0.65">
      <c r="A537" s="946" t="s">
        <v>160</v>
      </c>
      <c r="B537" s="1439"/>
      <c r="C537" s="1439"/>
      <c r="D537" s="1439"/>
      <c r="E537" s="799"/>
      <c r="F537" s="799"/>
      <c r="G537" s="799"/>
      <c r="I537" s="290"/>
      <c r="M537" s="69"/>
      <c r="N537" s="904" t="s">
        <v>160</v>
      </c>
      <c r="O537" s="1440"/>
      <c r="P537" s="1440"/>
      <c r="Q537" s="1440"/>
      <c r="R537" s="923"/>
      <c r="S537" s="923"/>
      <c r="T537" s="923"/>
      <c r="U537" s="923"/>
      <c r="V537" s="923"/>
      <c r="W537" s="36"/>
      <c r="X537" s="36"/>
      <c r="Y537" s="36"/>
      <c r="Z537" s="36"/>
      <c r="AA537" s="36"/>
      <c r="AB537" s="36"/>
      <c r="AC537" s="36"/>
      <c r="AD537" s="36"/>
    </row>
    <row r="538" spans="1:30" ht="69.95" customHeight="1" thickBot="1" x14ac:dyDescent="0.55000000000000004">
      <c r="A538" s="1441" t="s">
        <v>37</v>
      </c>
      <c r="B538" s="1442"/>
      <c r="C538" s="1442"/>
      <c r="D538" s="1443"/>
      <c r="E538" s="1468" t="s">
        <v>245</v>
      </c>
      <c r="F538" s="1469"/>
      <c r="G538" s="1469"/>
      <c r="H538" s="1469"/>
      <c r="I538" s="1469"/>
      <c r="J538" s="859"/>
      <c r="K538" s="859"/>
      <c r="L538" s="293" t="s">
        <v>248</v>
      </c>
      <c r="M538" s="70"/>
      <c r="N538" s="1474" t="s">
        <v>37</v>
      </c>
      <c r="O538" s="1475"/>
      <c r="P538" s="1475"/>
      <c r="Q538" s="1427" t="s">
        <v>245</v>
      </c>
      <c r="R538" s="1428"/>
      <c r="S538" s="1429"/>
      <c r="T538" s="882"/>
      <c r="U538" s="293" t="s">
        <v>248</v>
      </c>
      <c r="V538" s="1466" t="s">
        <v>247</v>
      </c>
      <c r="W538" s="1403"/>
      <c r="X538" s="654"/>
      <c r="Y538" s="654"/>
      <c r="Z538" s="654"/>
      <c r="AA538" s="654"/>
      <c r="AB538" s="654"/>
      <c r="AC538" s="654"/>
      <c r="AD538" s="654"/>
    </row>
    <row r="539" spans="1:30" ht="69.95" customHeight="1" thickBot="1" x14ac:dyDescent="0.55000000000000004">
      <c r="A539" s="1444"/>
      <c r="B539" s="1445"/>
      <c r="C539" s="1445"/>
      <c r="D539" s="1446"/>
      <c r="E539" s="267" t="s">
        <v>233</v>
      </c>
      <c r="F539" s="844"/>
      <c r="G539" s="268" t="s">
        <v>249</v>
      </c>
      <c r="H539" s="850"/>
      <c r="I539" s="269" t="s">
        <v>250</v>
      </c>
      <c r="J539" s="860"/>
      <c r="K539" s="860"/>
      <c r="L539" s="294" t="s">
        <v>246</v>
      </c>
      <c r="M539" s="70"/>
      <c r="N539" s="1476"/>
      <c r="O539" s="1477"/>
      <c r="P539" s="1477"/>
      <c r="Q539" s="92" t="s">
        <v>233</v>
      </c>
      <c r="R539" s="93" t="s">
        <v>249</v>
      </c>
      <c r="S539" s="94" t="s">
        <v>250</v>
      </c>
      <c r="T539" s="881"/>
      <c r="U539" s="796" t="s">
        <v>246</v>
      </c>
      <c r="V539" s="1488"/>
      <c r="W539" s="1403"/>
      <c r="X539" s="654"/>
      <c r="Y539" s="654"/>
      <c r="Z539" s="654"/>
      <c r="AA539" s="654"/>
      <c r="AB539" s="654"/>
      <c r="AC539" s="654"/>
      <c r="AD539" s="654"/>
    </row>
    <row r="540" spans="1:30" ht="69.95" customHeight="1" x14ac:dyDescent="0.3">
      <c r="A540" s="1404" t="s">
        <v>38</v>
      </c>
      <c r="B540" s="1405"/>
      <c r="C540" s="1405"/>
      <c r="D540" s="1405"/>
      <c r="E540" s="539" t="str">
        <f>( 'ACTA REPORTE 1ER TRI'!$AD$30 )</f>
        <v>E+</v>
      </c>
      <c r="F540" s="835">
        <f>( 'ACTA REPORTE 1ER TRI'!$AE$30 )</f>
        <v>2.3333333333333335</v>
      </c>
      <c r="G540" s="539" t="str">
        <f>( 'ACTA REPORTE 2DO TRI'!$AD$30 )</f>
        <v>B-</v>
      </c>
      <c r="H540" s="846">
        <f>( 'ACTA REPORTE 2DO TRI'!$AE$30 )</f>
        <v>7</v>
      </c>
      <c r="I540" s="539" t="str">
        <f>( 'ACTA REPORTE 3ER TRI'!$AD$30 )</f>
        <v>B-</v>
      </c>
      <c r="J540" s="846">
        <f>( 'ACTA REPORTE 3ER TRI'!$AE$30 )</f>
        <v>7</v>
      </c>
      <c r="K540" s="837">
        <f>SUM(F540,H540,J540 ) / 3</f>
        <v>5.4444444444444455</v>
      </c>
      <c r="L540" s="675" t="str">
        <f>INDEX($AF$4:$AF$13, MATCH(K540, $AE$4:$AE$13, 1))</f>
        <v>C-</v>
      </c>
      <c r="M540" s="66"/>
      <c r="N540" s="1478" t="s">
        <v>38</v>
      </c>
      <c r="O540" s="1479"/>
      <c r="P540" s="1480"/>
      <c r="Q540" s="884">
        <f>( 'ACTA REPORTE 1ER TRI'!$AE$30 )</f>
        <v>2.3333333333333335</v>
      </c>
      <c r="R540" s="539">
        <f>( 'ACTA REPORTE 2DO TRI'!$AE$30 )</f>
        <v>7</v>
      </c>
      <c r="S540" s="539">
        <f>( 'ACTA REPORTE 3ER TRI'!$AE$30 )</f>
        <v>7</v>
      </c>
      <c r="T540" s="875"/>
      <c r="U540" s="930">
        <f>SUM(Q540:S540)/3</f>
        <v>5.4444444444444455</v>
      </c>
      <c r="V540" s="809">
        <v>0</v>
      </c>
      <c r="W540" s="113"/>
      <c r="X540" s="113"/>
      <c r="Y540" s="113"/>
      <c r="Z540" s="113"/>
      <c r="AA540" s="113"/>
      <c r="AB540" s="113"/>
      <c r="AC540" s="113"/>
      <c r="AD540" s="113"/>
    </row>
    <row r="541" spans="1:30" ht="69.95" customHeight="1" x14ac:dyDescent="0.3">
      <c r="A541" s="1406" t="s">
        <v>40</v>
      </c>
      <c r="B541" s="1407"/>
      <c r="C541" s="1407"/>
      <c r="D541" s="1407"/>
      <c r="E541" s="540" t="str">
        <f>( 'ACTA REPORTE 1ER TRI'!$AD$87 )</f>
        <v>E+</v>
      </c>
      <c r="F541" s="836">
        <f>( 'ACTA REPORTE 1ER TRI'!$AE$87 )</f>
        <v>2.3333333333333335</v>
      </c>
      <c r="G541" s="540" t="str">
        <f>( 'ACTA REPORTE 2DO TRI'!$AD$87 )</f>
        <v>B-</v>
      </c>
      <c r="H541" s="847">
        <f>( 'ACTA REPORTE 2DO TRI'!$AE$87 )</f>
        <v>7</v>
      </c>
      <c r="I541" s="540" t="str">
        <f>( 'ACTA REPORTE 3ER TRI'!$AD$87 )</f>
        <v>B-</v>
      </c>
      <c r="J541" s="847">
        <f>( 'ACTA REPORTE 3ER TRI'!$AE$87 )</f>
        <v>7</v>
      </c>
      <c r="K541" s="837">
        <f>SUM(F541,H541,J541 ) / 3</f>
        <v>5.4444444444444455</v>
      </c>
      <c r="L541" s="797" t="str">
        <f t="shared" ref="L541:L544" si="61">INDEX($AF$4:$AF$13, MATCH(K541, $AE$4:$AE$13, 1))</f>
        <v>C-</v>
      </c>
      <c r="M541" s="66"/>
      <c r="N541" s="1454" t="s">
        <v>40</v>
      </c>
      <c r="O541" s="1455"/>
      <c r="P541" s="1456"/>
      <c r="Q541" s="922">
        <f>( 'ACTA REPORTE 1ER TRI'!$AE$87 )</f>
        <v>2.3333333333333335</v>
      </c>
      <c r="R541" s="540">
        <f>( 'ACTA REPORTE 2DO TRI'!$AE$87 )</f>
        <v>7</v>
      </c>
      <c r="S541" s="540">
        <f>( 'ACTA REPORTE 3ER TRI'!$AE$87 )</f>
        <v>7</v>
      </c>
      <c r="T541" s="876"/>
      <c r="U541" s="931">
        <f t="shared" ref="U541:U546" si="62">SUM(Q541:S541)/3</f>
        <v>5.4444444444444455</v>
      </c>
      <c r="V541" s="811">
        <v>0</v>
      </c>
      <c r="W541" s="113"/>
      <c r="X541" s="113"/>
      <c r="Y541" s="113"/>
      <c r="Z541" s="113"/>
      <c r="AA541" s="113"/>
      <c r="AB541" s="113"/>
      <c r="AC541" s="113"/>
      <c r="AD541" s="113"/>
    </row>
    <row r="542" spans="1:30" ht="69.95" customHeight="1" x14ac:dyDescent="0.3">
      <c r="A542" s="1406" t="s">
        <v>42</v>
      </c>
      <c r="B542" s="1407"/>
      <c r="C542" s="1407"/>
      <c r="D542" s="1407"/>
      <c r="E542" s="540" t="str">
        <f>( 'ACTA REPORTE 1ER TRI'!$AD$144 )</f>
        <v>B-</v>
      </c>
      <c r="F542" s="836">
        <f>( 'ACTA REPORTE 1ER TRI'!$AE$144 )</f>
        <v>7</v>
      </c>
      <c r="G542" s="540" t="str">
        <f>( 'ACTA REPORTE 2DO TRI'!$AD$144 )</f>
        <v>B-</v>
      </c>
      <c r="H542" s="847">
        <f>( 'ACTA REPORTE 2DO TRI'!$AE$144 )</f>
        <v>7</v>
      </c>
      <c r="I542" s="540" t="str">
        <f>( 'ACTA REPORTE 3ER TRI'!$AD$144 )</f>
        <v>B-</v>
      </c>
      <c r="J542" s="847">
        <f>( 'ACTA REPORTE 3ER TRI'!$AE$144 )</f>
        <v>7</v>
      </c>
      <c r="K542" s="837">
        <f t="shared" ref="K542:K544" si="63">SUM(F542,H542,J542 ) / 3</f>
        <v>7</v>
      </c>
      <c r="L542" s="797" t="str">
        <f t="shared" si="61"/>
        <v>B-</v>
      </c>
      <c r="M542" s="66"/>
      <c r="N542" s="1454" t="s">
        <v>42</v>
      </c>
      <c r="O542" s="1455"/>
      <c r="P542" s="1456"/>
      <c r="Q542" s="922">
        <f>( 'ACTA REPORTE 1ER TRI'!$AE$144 )</f>
        <v>7</v>
      </c>
      <c r="R542" s="540">
        <f>( 'ACTA REPORTE 2DO TRI'!$AE$144 )</f>
        <v>7</v>
      </c>
      <c r="S542" s="540">
        <f>( 'ACTA REPORTE 3ER TRI'!$AE$144 )</f>
        <v>7</v>
      </c>
      <c r="T542" s="876"/>
      <c r="U542" s="931">
        <f t="shared" si="62"/>
        <v>7</v>
      </c>
      <c r="V542" s="811">
        <v>0</v>
      </c>
      <c r="W542" s="113"/>
      <c r="X542" s="113"/>
      <c r="Y542" s="113"/>
      <c r="Z542" s="113"/>
      <c r="AA542" s="113"/>
      <c r="AB542" s="113"/>
      <c r="AC542" s="113"/>
      <c r="AD542" s="113"/>
    </row>
    <row r="543" spans="1:30" ht="69.95" customHeight="1" x14ac:dyDescent="0.3">
      <c r="A543" s="1406" t="s">
        <v>44</v>
      </c>
      <c r="B543" s="1407"/>
      <c r="C543" s="1407"/>
      <c r="D543" s="1407"/>
      <c r="E543" s="540" t="str">
        <f>( 'ACTA REPORTE 1ER TRI'!$AD$201 )</f>
        <v>B-</v>
      </c>
      <c r="F543" s="836">
        <f>( 'ACTA REPORTE 1ER TRI'!$AE$201 )</f>
        <v>7</v>
      </c>
      <c r="G543" s="540" t="str">
        <f>( 'ACTA REPORTE 2DO TRI'!$AD$201 )</f>
        <v>B-</v>
      </c>
      <c r="H543" s="847">
        <f>( 'ACTA REPORTE 2DO TRI'!$AE$201 )</f>
        <v>7</v>
      </c>
      <c r="I543" s="540" t="str">
        <f>( 'ACTA REPORTE 3ER TRI'!$AD$201 )</f>
        <v>B-</v>
      </c>
      <c r="J543" s="847">
        <f>( 'ACTA REPORTE 3ER TRI'!$AE$201 )</f>
        <v>7</v>
      </c>
      <c r="K543" s="837">
        <f t="shared" si="63"/>
        <v>7</v>
      </c>
      <c r="L543" s="797" t="str">
        <f t="shared" si="61"/>
        <v>B-</v>
      </c>
      <c r="M543" s="66"/>
      <c r="N543" s="1454" t="s">
        <v>44</v>
      </c>
      <c r="O543" s="1455"/>
      <c r="P543" s="1456"/>
      <c r="Q543" s="922">
        <f>( 'ACTA REPORTE 1ER TRI'!$AE$201 )</f>
        <v>7</v>
      </c>
      <c r="R543" s="540">
        <f>( 'ACTA REPORTE 2DO TRI'!$AE$201 )</f>
        <v>7</v>
      </c>
      <c r="S543" s="540">
        <f>( 'ACTA REPORTE 3ER TRI'!$AE$201 )</f>
        <v>7</v>
      </c>
      <c r="T543" s="876"/>
      <c r="U543" s="931">
        <f t="shared" si="62"/>
        <v>7</v>
      </c>
      <c r="V543" s="811">
        <v>0</v>
      </c>
      <c r="W543" s="113"/>
      <c r="X543" s="113"/>
      <c r="Y543" s="113"/>
      <c r="Z543" s="113"/>
      <c r="AA543" s="113"/>
      <c r="AB543" s="113"/>
      <c r="AC543" s="113"/>
      <c r="AD543" s="113"/>
    </row>
    <row r="544" spans="1:30" ht="69.95" customHeight="1" x14ac:dyDescent="0.3">
      <c r="A544" s="1433" t="s">
        <v>47</v>
      </c>
      <c r="B544" s="1434"/>
      <c r="C544" s="1434"/>
      <c r="D544" s="1434"/>
      <c r="E544" s="540" t="str">
        <f>( 'ACTA REPORTE 1ER TRI'!$AD$315 )</f>
        <v>B-</v>
      </c>
      <c r="F544" s="836">
        <f>( 'ACTA REPORTE 1ER TRI'!$AE$315 )</f>
        <v>7</v>
      </c>
      <c r="G544" s="540" t="str">
        <f>( 'ACTA REPORTE 2DO TRI'!$AD$315 )</f>
        <v>B-</v>
      </c>
      <c r="H544" s="847">
        <f>( 'ACTA REPORTE 2DO TRI'!$AE$315 )</f>
        <v>7</v>
      </c>
      <c r="I544" s="540" t="str">
        <f>( 'ACTA REPORTE 3ER TRI'!$AD$315 )</f>
        <v>B-</v>
      </c>
      <c r="J544" s="847">
        <f>( 'ACTA REPORTE 3ER TRI'!$AE$315 )</f>
        <v>7</v>
      </c>
      <c r="K544" s="837">
        <f t="shared" si="63"/>
        <v>7</v>
      </c>
      <c r="L544" s="797" t="str">
        <f t="shared" si="61"/>
        <v>B-</v>
      </c>
      <c r="M544" s="66"/>
      <c r="N544" s="1482" t="s">
        <v>47</v>
      </c>
      <c r="O544" s="1483"/>
      <c r="P544" s="1484"/>
      <c r="Q544" s="922">
        <f>( 'ACTA REPORTE 1ER TRI'!$AE$315 )</f>
        <v>7</v>
      </c>
      <c r="R544" s="540">
        <f>( 'ACTA REPORTE 2DO TRI'!$AE$315 )</f>
        <v>7</v>
      </c>
      <c r="S544" s="540">
        <f>( 'ACTA REPORTE 3ER TRI'!$AE$315 )</f>
        <v>7</v>
      </c>
      <c r="T544" s="876"/>
      <c r="U544" s="931">
        <f t="shared" si="62"/>
        <v>7</v>
      </c>
      <c r="V544" s="811">
        <v>0</v>
      </c>
      <c r="W544" s="113"/>
      <c r="X544" s="113"/>
      <c r="Y544" s="113"/>
      <c r="Z544" s="113"/>
      <c r="AA544" s="113"/>
      <c r="AB544" s="113"/>
      <c r="AC544" s="113"/>
      <c r="AD544" s="113"/>
    </row>
    <row r="545" spans="1:30" ht="69.95" customHeight="1" x14ac:dyDescent="0.3">
      <c r="A545" s="1433" t="s">
        <v>50</v>
      </c>
      <c r="B545" s="1434"/>
      <c r="C545" s="1434"/>
      <c r="D545" s="1434"/>
      <c r="E545" s="540" t="str">
        <f>( 'ACTA REPORTE 1ER TRI'!$AD$372 )</f>
        <v>B-</v>
      </c>
      <c r="F545" s="836">
        <f>( 'ACTA REPORTE 1ER TRI'!$AE$372 )</f>
        <v>7</v>
      </c>
      <c r="G545" s="540" t="str">
        <f>( 'ACTA REPORTE 2DO TRI'!$AD$372 )</f>
        <v>B-</v>
      </c>
      <c r="H545" s="847">
        <f>( 'ACTA REPORTE 2DO TRI'!$AE$372 )</f>
        <v>7</v>
      </c>
      <c r="I545" s="540" t="str">
        <f>( 'ACTA REPORTE 3ER TRI'!$AD$372 )</f>
        <v>B-</v>
      </c>
      <c r="J545" s="847">
        <f>( 'ACTA REPORTE 3ER TRI'!$AE$372 )</f>
        <v>7</v>
      </c>
      <c r="K545" s="837">
        <f>SUM(F545,H545,J545 ) / 3</f>
        <v>7</v>
      </c>
      <c r="L545" s="797" t="str">
        <f>INDEX($AF$4:$AF$13, MATCH(K545, $AE$4:$AE$13, 1))</f>
        <v>B-</v>
      </c>
      <c r="M545" s="66"/>
      <c r="N545" s="1482" t="s">
        <v>50</v>
      </c>
      <c r="O545" s="1483"/>
      <c r="P545" s="1484"/>
      <c r="Q545" s="922">
        <f>( 'ACTA REPORTE 1ER TRI'!$AE$372 )</f>
        <v>7</v>
      </c>
      <c r="R545" s="540">
        <f>( 'ACTA REPORTE 2DO TRI'!$AE$372 )</f>
        <v>7</v>
      </c>
      <c r="S545" s="540">
        <f>( 'ACTA REPORTE 3ER TRI'!$AE$372 )</f>
        <v>7</v>
      </c>
      <c r="T545" s="876"/>
      <c r="U545" s="931">
        <f t="shared" si="62"/>
        <v>7</v>
      </c>
      <c r="V545" s="811">
        <v>0</v>
      </c>
      <c r="W545" s="113"/>
      <c r="X545" s="113"/>
      <c r="Y545" s="113"/>
      <c r="Z545" s="113"/>
      <c r="AA545" s="113"/>
      <c r="AB545" s="113"/>
      <c r="AC545" s="113"/>
      <c r="AD545" s="113"/>
    </row>
    <row r="546" spans="1:30" ht="69.95" customHeight="1" thickBot="1" x14ac:dyDescent="0.35">
      <c r="A546" s="1410" t="s">
        <v>52</v>
      </c>
      <c r="B546" s="1411"/>
      <c r="C546" s="1411"/>
      <c r="D546" s="1411"/>
      <c r="E546" s="610" t="str">
        <f>( 'ACTA REPORTE 1ER TRI'!$AD$430 )</f>
        <v>B-</v>
      </c>
      <c r="F546" s="836">
        <f>( 'ACTA REPORTE 1ER TRI'!$AE$430 )</f>
        <v>7</v>
      </c>
      <c r="G546" s="832" t="str">
        <f>( 'ACTA REPORTE 2DO TRI'!$AD$430 )</f>
        <v>B-</v>
      </c>
      <c r="H546" s="851">
        <f>( 'ACTA REPORTE 2DO TRI'!$AE$430 )</f>
        <v>7</v>
      </c>
      <c r="I546" s="833" t="str">
        <f>( 'ACTA REPORTE 3ER TRI'!$AD$430 )</f>
        <v>B-</v>
      </c>
      <c r="J546" s="847">
        <f>( 'ACTA REPORTE 3ER TRI'!$AE$430 )</f>
        <v>7</v>
      </c>
      <c r="K546" s="837">
        <f>SUM(F546,H546,J546 ) / 3</f>
        <v>7</v>
      </c>
      <c r="L546" s="798" t="str">
        <f>INDEX($AF$4:$AF$13, MATCH(F547, $AE$4:$AE$13, 1))</f>
        <v>C-</v>
      </c>
      <c r="M546" s="66"/>
      <c r="N546" s="1390" t="s">
        <v>52</v>
      </c>
      <c r="O546" s="1391"/>
      <c r="P546" s="1485"/>
      <c r="Q546" s="922">
        <f>( 'ACTA REPORTE 1ER TRI'!$AE$430 )</f>
        <v>7</v>
      </c>
      <c r="R546" s="831">
        <f>( 'ACTA REPORTE 2DO TRI'!$AE$430 )</f>
        <v>7</v>
      </c>
      <c r="S546" s="540">
        <f>( 'ACTA REPORTE 3ER TRI'!$AE$430 )</f>
        <v>7</v>
      </c>
      <c r="T546" s="877"/>
      <c r="U546" s="932">
        <f t="shared" si="62"/>
        <v>7</v>
      </c>
      <c r="V546" s="812">
        <v>0</v>
      </c>
      <c r="W546" s="113"/>
      <c r="X546" s="113"/>
      <c r="Y546" s="113"/>
      <c r="Z546" s="113"/>
      <c r="AA546" s="113"/>
      <c r="AB546" s="113"/>
      <c r="AC546" s="113"/>
      <c r="AD546" s="113"/>
    </row>
    <row r="547" spans="1:30" ht="69.95" customHeight="1" thickBot="1" x14ac:dyDescent="0.75">
      <c r="A547" s="1461" t="s">
        <v>237</v>
      </c>
      <c r="B547" s="1462"/>
      <c r="C547" s="1462"/>
      <c r="D547" s="1462"/>
      <c r="E547" s="805" t="str">
        <f>INDEX($AF$4:$AF$13, MATCH(F547, $AE$4:$AE$13, 1))</f>
        <v>C-</v>
      </c>
      <c r="F547" s="837">
        <f>SUM(F540:F546 ) / 7</f>
        <v>5.666666666666667</v>
      </c>
      <c r="G547" s="805" t="str">
        <f>INDEX($AF$4:$AF$13, MATCH(H547, $AE$4:$AE$13, 1))</f>
        <v>B-</v>
      </c>
      <c r="H547" s="837">
        <f>SUM(H540:H546 ) / 7</f>
        <v>7</v>
      </c>
      <c r="I547" s="819" t="str">
        <f>INDEX($AF$4:$AF$13, MATCH(J547, $AE$4:$AE$13, 1))</f>
        <v>B-</v>
      </c>
      <c r="J547" s="862">
        <f>SUM(J540:J546 ) / 7</f>
        <v>7</v>
      </c>
      <c r="K547" s="862">
        <f>SUM(F547,H547,J547 ) / 3</f>
        <v>6.5555555555555562</v>
      </c>
      <c r="L547" s="1481" t="str">
        <f>INDEX($AF$4:$AF$13, MATCH(K547, $AE$4:$AE$13, 1))</f>
        <v>C+</v>
      </c>
      <c r="M547" s="66"/>
      <c r="N547" s="1437" t="s">
        <v>237</v>
      </c>
      <c r="O547" s="1438"/>
      <c r="P547" s="1438"/>
      <c r="Q547" s="813">
        <f>SUM(Q540:Q546 ) / 7</f>
        <v>5.666666666666667</v>
      </c>
      <c r="R547" s="813">
        <f>SUM(R540:R546 ) / 7</f>
        <v>7</v>
      </c>
      <c r="S547" s="813">
        <f>SUM(S540:S546 ) / 7</f>
        <v>7</v>
      </c>
      <c r="T547" s="873"/>
      <c r="U547" s="1601">
        <f>SUM(Q547,R547,S547)/3</f>
        <v>6.5555555555555562</v>
      </c>
      <c r="W547" s="36"/>
      <c r="X547" s="36"/>
      <c r="Y547" s="36"/>
      <c r="Z547" s="36"/>
      <c r="AA547" s="36"/>
      <c r="AB547" s="36"/>
      <c r="AC547" s="36"/>
      <c r="AD547" s="36"/>
    </row>
    <row r="548" spans="1:30" ht="69.95" customHeight="1" thickBot="1" x14ac:dyDescent="0.75">
      <c r="A548" s="1421" t="s">
        <v>251</v>
      </c>
      <c r="B548" s="1422"/>
      <c r="C548" s="1422"/>
      <c r="D548" s="1422"/>
      <c r="E548" s="1463"/>
      <c r="F548" s="1463"/>
      <c r="G548" s="1464"/>
      <c r="H548" s="1464"/>
      <c r="I548" s="1465"/>
      <c r="J548" s="856"/>
      <c r="K548" s="865"/>
      <c r="L548" s="1436"/>
      <c r="M548" s="66"/>
      <c r="N548" s="1398" t="s">
        <v>251</v>
      </c>
      <c r="O548" s="1399"/>
      <c r="P548" s="1399"/>
      <c r="Q548" s="1399"/>
      <c r="R548" s="1399"/>
      <c r="S548" s="1399"/>
      <c r="T548" s="1600"/>
      <c r="U548" s="1602"/>
      <c r="W548" s="36"/>
      <c r="X548" s="36"/>
      <c r="Y548" s="36"/>
      <c r="Z548" s="36"/>
      <c r="AA548" s="36"/>
      <c r="AB548" s="36"/>
      <c r="AC548" s="36"/>
      <c r="AD548" s="36"/>
    </row>
    <row r="549" spans="1:30" ht="69.95" customHeight="1" x14ac:dyDescent="0.6">
      <c r="A549" s="1408" t="s">
        <v>39</v>
      </c>
      <c r="B549" s="1409"/>
      <c r="C549" s="1409"/>
      <c r="D549" s="1409"/>
      <c r="E549" s="539" t="str">
        <f>( 'ACTA REPORTE 1ER TRI'!$AD$258 )</f>
        <v>B-</v>
      </c>
      <c r="F549" s="838">
        <f>( 'ACTA REPORTE 1ER TRI'!$AE$258 )</f>
        <v>7</v>
      </c>
      <c r="G549" s="539" t="str">
        <f>( 'ACTA REPORTE 2DO TRI'!$AD$258 )</f>
        <v>B-</v>
      </c>
      <c r="H549" s="886">
        <f>( 'ACTA REPORTE 2DO TRI'!$AE$258 )</f>
        <v>7</v>
      </c>
      <c r="I549" s="539" t="str">
        <f>( 'ACTA REPORTE 3ER TRI'!$AD$258 )</f>
        <v>B-</v>
      </c>
      <c r="J549" s="887">
        <f>( 'ACTA REPORTE 3ER TRI'!$AE$258 )</f>
        <v>7</v>
      </c>
      <c r="K549" s="866">
        <f>SUM(F549,H549,J549 ) / 3</f>
        <v>7</v>
      </c>
      <c r="L549" s="675" t="str">
        <f>INDEX($AF$4:$AF$13, MATCH(K549, $AE$4:$AE$13, 1))</f>
        <v>B-</v>
      </c>
      <c r="M549" s="66"/>
      <c r="N549" s="1388" t="s">
        <v>39</v>
      </c>
      <c r="O549" s="1389"/>
      <c r="P549" s="96"/>
      <c r="Q549" s="539" t="str">
        <f>( 'ACTA REPORTE 1ER TRI'!$AD$258 )</f>
        <v>B-</v>
      </c>
      <c r="R549" s="539" t="str">
        <f>( 'ACTA REPORTE 2DO TRI'!$AD$258 )</f>
        <v>B-</v>
      </c>
      <c r="S549" s="539" t="str">
        <f>( 'ACTA REPORTE 3ER TRI'!$AD$258 )</f>
        <v>B-</v>
      </c>
      <c r="T549" s="893">
        <f>SUM(F549,H549,J549 ) / 3</f>
        <v>7</v>
      </c>
      <c r="U549" s="675" t="str">
        <f>INDEX($AF$4:$AF$13, MATCH(T549, $AE$4:$AE$13, 1))</f>
        <v>B-</v>
      </c>
      <c r="V549" s="923"/>
      <c r="W549" s="36"/>
      <c r="X549" s="36"/>
      <c r="Y549" s="36"/>
      <c r="Z549" s="36"/>
      <c r="AA549" s="36"/>
      <c r="AB549" s="36"/>
      <c r="AC549" s="36"/>
      <c r="AD549" s="36"/>
    </row>
    <row r="550" spans="1:30" ht="69.95" customHeight="1" thickBot="1" x14ac:dyDescent="0.65">
      <c r="A550" s="1410" t="s">
        <v>55</v>
      </c>
      <c r="B550" s="1411"/>
      <c r="C550" s="1411"/>
      <c r="D550" s="1411"/>
      <c r="E550" s="541" t="str">
        <f>( 'ACTA REPORTE 1ER TRI'!$AD$486 )</f>
        <v>B-</v>
      </c>
      <c r="F550" s="838">
        <f>( 'ACTA REPORTE 1ER TRI'!$AE$486 )</f>
        <v>7</v>
      </c>
      <c r="G550" s="541" t="str">
        <f>( 'ACTA REPORTE 2DO TRI'!$AD$486 )</f>
        <v>B-</v>
      </c>
      <c r="H550" s="886">
        <f>( 'ACTA REPORTE 2DO TRI'!$AE$486 )</f>
        <v>7</v>
      </c>
      <c r="I550" s="541" t="str">
        <f>( 'ACTA REPORTE 3ER TRI'!$AD$486 )</f>
        <v>B-</v>
      </c>
      <c r="J550" s="887">
        <f>( 'ACTA REPORTE 3ER TRI'!$AE$486 )</f>
        <v>7</v>
      </c>
      <c r="K550" s="866">
        <f>SUM(F550,H550,J550 ) / 3</f>
        <v>7</v>
      </c>
      <c r="L550" s="798" t="str">
        <f>INDEX($AF$4:$AF$13, MATCH(K550, $AE$4:$AE$13, 1))</f>
        <v>B-</v>
      </c>
      <c r="M550" s="66"/>
      <c r="N550" s="1390" t="s">
        <v>55</v>
      </c>
      <c r="O550" s="1391"/>
      <c r="P550" s="657"/>
      <c r="Q550" s="541" t="str">
        <f>( 'ACTA REPORTE 1ER TRI'!$AD$486 )</f>
        <v>B-</v>
      </c>
      <c r="R550" s="541" t="str">
        <f>( 'ACTA REPORTE 2DO TRI'!$AD$486 )</f>
        <v>B-</v>
      </c>
      <c r="S550" s="541" t="str">
        <f>( 'ACTA REPORTE 3ER TRI'!$AD$486 )</f>
        <v>B-</v>
      </c>
      <c r="T550" s="893">
        <f>SUM(F550,H550,J550 ) / 3</f>
        <v>7</v>
      </c>
      <c r="U550" s="798" t="str">
        <f>INDEX($AF$4:$AF$13, MATCH(T550, $AE$4:$AE$13, 1))</f>
        <v>B-</v>
      </c>
      <c r="V550" s="923"/>
      <c r="W550" s="36"/>
      <c r="X550" s="36"/>
      <c r="Y550" s="36"/>
      <c r="Z550" s="36"/>
      <c r="AA550" s="36"/>
      <c r="AB550" s="36"/>
      <c r="AC550" s="36"/>
      <c r="AD550" s="36"/>
    </row>
    <row r="551" spans="1:30" ht="69.95" customHeight="1" thickBot="1" x14ac:dyDescent="0.65">
      <c r="M551" s="66"/>
      <c r="N551" s="907"/>
      <c r="O551" s="36"/>
      <c r="P551" s="36"/>
      <c r="Q551" s="923"/>
      <c r="R551" s="923"/>
      <c r="S551" s="923"/>
      <c r="T551" s="874"/>
      <c r="U551" s="923"/>
      <c r="V551" s="923"/>
      <c r="W551" s="36"/>
      <c r="X551" s="36"/>
      <c r="Y551" s="36"/>
      <c r="Z551" s="36"/>
      <c r="AA551" s="36"/>
      <c r="AB551" s="36"/>
      <c r="AC551" s="36"/>
      <c r="AD551" s="36"/>
    </row>
    <row r="552" spans="1:30" ht="99.75" customHeight="1" thickBot="1" x14ac:dyDescent="0.4">
      <c r="A552" s="271"/>
      <c r="B552" s="915" t="s">
        <v>292</v>
      </c>
      <c r="C552" s="272"/>
      <c r="D552" s="1412" t="s">
        <v>287</v>
      </c>
      <c r="E552" s="914" t="s">
        <v>252</v>
      </c>
      <c r="F552" s="839"/>
      <c r="G552" s="915" t="s">
        <v>253</v>
      </c>
      <c r="H552" s="849"/>
      <c r="I552" s="916" t="s">
        <v>254</v>
      </c>
      <c r="M552" s="66"/>
      <c r="N552" s="908"/>
      <c r="O552" s="917" t="s">
        <v>291</v>
      </c>
      <c r="P552" s="39"/>
      <c r="Q552" s="1392" t="s">
        <v>287</v>
      </c>
      <c r="R552" s="1393"/>
      <c r="S552" s="955" t="s">
        <v>252</v>
      </c>
      <c r="T552" s="878"/>
      <c r="U552" s="956" t="s">
        <v>253</v>
      </c>
      <c r="V552" s="957" t="s">
        <v>254</v>
      </c>
      <c r="X552" s="673"/>
      <c r="Y552" s="673"/>
      <c r="Z552" s="673"/>
      <c r="AA552" s="673"/>
      <c r="AB552" s="673"/>
      <c r="AC552" s="673"/>
      <c r="AD552" s="673"/>
    </row>
    <row r="553" spans="1:30" ht="69.95" customHeight="1" thickBot="1" x14ac:dyDescent="0.4">
      <c r="A553" s="273" t="s">
        <v>226</v>
      </c>
      <c r="B553" s="814">
        <f>( 'ACTA REPORTE 3ER TRI'!$AP$30 )</f>
        <v>0</v>
      </c>
      <c r="C553" s="274"/>
      <c r="D553" s="1413"/>
      <c r="E553" s="814" t="str">
        <f>( 'ACTA REPORTE 1ER TRI'!$AI$30 )</f>
        <v>N</v>
      </c>
      <c r="F553" s="840"/>
      <c r="G553" s="814" t="str">
        <f>( 'ACTA REPORTE 2DO TRI'!$AI$30 )</f>
        <v>N</v>
      </c>
      <c r="H553" s="840"/>
      <c r="I553" s="814" t="str">
        <f>( 'ACTA REPORTE 3ER TRI'!$AI$30 )</f>
        <v>N</v>
      </c>
      <c r="M553" s="66"/>
      <c r="N553" s="901" t="s">
        <v>226</v>
      </c>
      <c r="O553" s="814">
        <f>( 'ACTA REPORTE 3ER TRI'!$AP$30 )</f>
        <v>0</v>
      </c>
      <c r="P553" s="38"/>
      <c r="Q553" s="1394"/>
      <c r="R553" s="1395"/>
      <c r="S553" s="814" t="str">
        <f>( 'ACTA REPORTE 1ER TRI'!$AI$30 )</f>
        <v>N</v>
      </c>
      <c r="T553" s="879"/>
      <c r="U553" s="814" t="str">
        <f>( 'ACTA REPORTE 2DO TRI'!$AI$30 )</f>
        <v>N</v>
      </c>
      <c r="V553" s="814" t="str">
        <f>( 'ACTA REPORTE 3ER TRI'!$AI$30 )</f>
        <v>N</v>
      </c>
      <c r="X553" s="671"/>
      <c r="Y553" s="671"/>
      <c r="Z553" s="671"/>
      <c r="AA553" s="671"/>
      <c r="AB553" s="671"/>
      <c r="AC553" s="671"/>
      <c r="AD553" s="671"/>
    </row>
    <row r="554" spans="1:30" ht="69.95" customHeight="1" x14ac:dyDescent="0.35">
      <c r="A554" s="275" t="s">
        <v>227</v>
      </c>
      <c r="B554" s="610">
        <f>( 'ACTA REPORTE 3ER TRI'!$AQ$30 )</f>
        <v>0</v>
      </c>
      <c r="C554" s="274"/>
      <c r="D554" s="1413"/>
      <c r="E554" s="1415" t="str">
        <f>INDEX(AG$1:AG$3, MATCH(E553, AF$1:AF$3, 1))</f>
        <v>DEMUESTRA HABILIDADES PARA LLEGAR A ACUERDOS Y ASUMIR  COMPROMISOS.</v>
      </c>
      <c r="F554" s="939"/>
      <c r="G554" s="1415" t="str">
        <f>INDEX(AG$1:AG$3, MATCH(G553, AF$1:AF$3, 1))</f>
        <v>DEMUESTRA HABILIDADES PARA LLEGAR A ACUERDOS Y ASUMIR  COMPROMISOS.</v>
      </c>
      <c r="H554" s="939"/>
      <c r="I554" s="1415" t="str">
        <f>INDEX(AG$1:AG$3, MATCH(I553, AF$1:AF$3, 1))</f>
        <v>DEMUESTRA HABILIDADES PARA LLEGAR A ACUERDOS Y ASUMIR  COMPROMISOS.</v>
      </c>
      <c r="M554" s="66"/>
      <c r="N554" s="902" t="s">
        <v>227</v>
      </c>
      <c r="O554" s="610">
        <f>( 'ACTA REPORTE 3ER TRI'!$AQ$30 )</f>
        <v>0</v>
      </c>
      <c r="P554" s="38"/>
      <c r="Q554" s="1394"/>
      <c r="R554" s="1395"/>
      <c r="S554" s="1400" t="str">
        <f>INDEX(AG$1:AG$3, MATCH(S553, AF$1:AF$3, 1))</f>
        <v>DEMUESTRA HABILIDADES PARA LLEGAR A ACUERDOS Y ASUMIR  COMPROMISOS.</v>
      </c>
      <c r="T554" s="944"/>
      <c r="U554" s="1400" t="str">
        <f>INDEX(AG$1:AG$3, MATCH(U553, AF$1:AF$3, 1))</f>
        <v>DEMUESTRA HABILIDADES PARA LLEGAR A ACUERDOS Y ASUMIR  COMPROMISOS.</v>
      </c>
      <c r="V554" s="1400" t="str">
        <f>INDEX(AG$1:AG$3, MATCH(V553, AF$1:AF$3, 1))</f>
        <v>DEMUESTRA HABILIDADES PARA LLEGAR A ACUERDOS Y ASUMIR  COMPROMISOS.</v>
      </c>
      <c r="X554" s="672"/>
      <c r="Y554" s="672"/>
      <c r="Z554" s="672"/>
      <c r="AA554" s="672"/>
      <c r="AB554" s="672"/>
      <c r="AC554" s="672"/>
      <c r="AD554" s="672"/>
    </row>
    <row r="555" spans="1:30" ht="69.95" customHeight="1" x14ac:dyDescent="0.35">
      <c r="A555" s="275" t="s">
        <v>229</v>
      </c>
      <c r="B555" s="610">
        <f>( 'ACTA REPORTE 3ER TRI'!$AR$30 )</f>
        <v>0</v>
      </c>
      <c r="C555" s="274"/>
      <c r="D555" s="1413"/>
      <c r="E555" s="1416"/>
      <c r="F555" s="940"/>
      <c r="G555" s="1416"/>
      <c r="H555" s="940"/>
      <c r="I555" s="1416"/>
      <c r="M555" s="66"/>
      <c r="N555" s="902" t="s">
        <v>229</v>
      </c>
      <c r="O555" s="610">
        <f>( 'ACTA REPORTE 3ER TRI'!$AR$30 )</f>
        <v>0</v>
      </c>
      <c r="P555" s="38"/>
      <c r="Q555" s="1394"/>
      <c r="R555" s="1395"/>
      <c r="S555" s="1401"/>
      <c r="T555" s="944"/>
      <c r="U555" s="1401"/>
      <c r="V555" s="1401"/>
      <c r="X555" s="672"/>
      <c r="Y555" s="672"/>
      <c r="Z555" s="672"/>
      <c r="AA555" s="672"/>
      <c r="AB555" s="672"/>
      <c r="AC555" s="672"/>
      <c r="AD555" s="672"/>
    </row>
    <row r="556" spans="1:30" ht="69.95" customHeight="1" thickBot="1" x14ac:dyDescent="0.4">
      <c r="A556" s="276" t="s">
        <v>232</v>
      </c>
      <c r="B556" s="541">
        <f>( 'ACTA REPORTE 3ER TRI'!$AS$30 )</f>
        <v>67</v>
      </c>
      <c r="C556" s="274"/>
      <c r="D556" s="1414"/>
      <c r="E556" s="1417"/>
      <c r="F556" s="941"/>
      <c r="G556" s="1417"/>
      <c r="H556" s="941"/>
      <c r="I556" s="1417"/>
      <c r="M556" s="66"/>
      <c r="N556" s="903" t="s">
        <v>232</v>
      </c>
      <c r="O556" s="541">
        <f>( 'ACTA REPORTE 3ER TRI'!$AS$30 )</f>
        <v>67</v>
      </c>
      <c r="P556" s="38"/>
      <c r="Q556" s="1396"/>
      <c r="R556" s="1397"/>
      <c r="S556" s="1402"/>
      <c r="T556" s="945"/>
      <c r="U556" s="1402"/>
      <c r="V556" s="1402"/>
      <c r="X556" s="672"/>
      <c r="Y556" s="672"/>
      <c r="Z556" s="672"/>
      <c r="AA556" s="672"/>
      <c r="AB556" s="672"/>
      <c r="AC556" s="672"/>
      <c r="AD556" s="672"/>
    </row>
    <row r="557" spans="1:30" ht="200.1" customHeight="1" x14ac:dyDescent="0.6">
      <c r="M557" s="66"/>
      <c r="N557" s="907"/>
      <c r="O557" s="36"/>
      <c r="P557" s="36"/>
      <c r="Q557" s="923"/>
      <c r="R557" s="923"/>
      <c r="S557" s="923"/>
      <c r="T557" s="874"/>
      <c r="U557" s="923"/>
      <c r="V557" s="923"/>
      <c r="W557" s="36"/>
      <c r="X557" s="36"/>
      <c r="Y557" s="36"/>
      <c r="Z557" s="36"/>
      <c r="AA557" s="36"/>
      <c r="AB557" s="36"/>
      <c r="AC557" s="36"/>
      <c r="AD557" s="36"/>
    </row>
    <row r="558" spans="1:30" ht="69.95" customHeight="1" x14ac:dyDescent="0.7">
      <c r="B558" s="1424" t="s">
        <v>235</v>
      </c>
      <c r="C558" s="1424"/>
      <c r="D558" s="1424"/>
      <c r="G558" s="1424" t="s">
        <v>255</v>
      </c>
      <c r="H558" s="1424"/>
      <c r="I558" s="1424"/>
      <c r="J558" s="861"/>
      <c r="K558" s="861"/>
      <c r="L558" s="296"/>
      <c r="M558" s="66"/>
      <c r="O558" s="1425" t="s">
        <v>235</v>
      </c>
      <c r="P558" s="1425"/>
      <c r="Q558" s="1425"/>
      <c r="S558" s="1425" t="s">
        <v>255</v>
      </c>
      <c r="T558" s="1425"/>
      <c r="U558" s="1425"/>
      <c r="V558" s="935"/>
      <c r="W558" s="75"/>
      <c r="X558" s="75"/>
      <c r="Y558" s="75"/>
      <c r="Z558" s="75"/>
      <c r="AA558" s="75"/>
      <c r="AB558" s="75"/>
      <c r="AC558" s="75"/>
      <c r="AD558" s="75"/>
    </row>
    <row r="559" spans="1:30" ht="69.95" customHeight="1" x14ac:dyDescent="0.45">
      <c r="A559" s="1426" t="s">
        <v>0</v>
      </c>
      <c r="B559" s="1426"/>
      <c r="C559" s="1426"/>
      <c r="D559" s="1426"/>
      <c r="E559" s="1426"/>
      <c r="F559" s="1426"/>
      <c r="G559" s="1426"/>
      <c r="H559" s="1426"/>
      <c r="I559" s="1426"/>
      <c r="J559" s="1426"/>
      <c r="K559" s="1426"/>
      <c r="L559" s="1426"/>
      <c r="M559" s="68"/>
      <c r="N559" s="1386" t="s">
        <v>0</v>
      </c>
      <c r="O559" s="1386"/>
      <c r="P559" s="1386"/>
      <c r="Q559" s="1386"/>
      <c r="R559" s="1386"/>
      <c r="S559" s="1386"/>
      <c r="T559" s="1386"/>
      <c r="U559" s="1386"/>
      <c r="V559" s="1386"/>
      <c r="W559" s="960"/>
      <c r="X559" s="652"/>
      <c r="Y559" s="652"/>
      <c r="Z559" s="652"/>
      <c r="AA559" s="652"/>
      <c r="AB559" s="652"/>
      <c r="AC559" s="652"/>
      <c r="AD559" s="652"/>
    </row>
    <row r="560" spans="1:30" ht="69.95" customHeight="1" x14ac:dyDescent="0.45">
      <c r="A560" s="1426" t="s">
        <v>9</v>
      </c>
      <c r="B560" s="1426"/>
      <c r="C560" s="1426"/>
      <c r="D560" s="1426"/>
      <c r="E560" s="1426"/>
      <c r="F560" s="1426"/>
      <c r="G560" s="1426"/>
      <c r="H560" s="1426"/>
      <c r="I560" s="1426"/>
      <c r="J560" s="1426"/>
      <c r="K560" s="1426"/>
      <c r="L560" s="1426"/>
      <c r="M560" s="68"/>
      <c r="N560" s="1386" t="s">
        <v>9</v>
      </c>
      <c r="O560" s="1386"/>
      <c r="P560" s="1386"/>
      <c r="Q560" s="1386"/>
      <c r="R560" s="1386"/>
      <c r="S560" s="1386"/>
      <c r="T560" s="1386"/>
      <c r="U560" s="1386"/>
      <c r="V560" s="1386"/>
      <c r="W560" s="960"/>
      <c r="X560" s="652"/>
      <c r="Y560" s="652"/>
      <c r="Z560" s="652"/>
      <c r="AA560" s="652"/>
      <c r="AB560" s="652"/>
      <c r="AC560" s="652"/>
      <c r="AD560" s="652"/>
    </row>
    <row r="561" spans="1:30" ht="69.95" customHeight="1" x14ac:dyDescent="0.45">
      <c r="A561" s="1426" t="s">
        <v>242</v>
      </c>
      <c r="B561" s="1426"/>
      <c r="C561" s="1426"/>
      <c r="D561" s="1426"/>
      <c r="E561" s="1426"/>
      <c r="F561" s="1426"/>
      <c r="G561" s="1426"/>
      <c r="H561" s="1426"/>
      <c r="I561" s="1426"/>
      <c r="J561" s="1426"/>
      <c r="K561" s="1426"/>
      <c r="L561" s="1426"/>
      <c r="M561" s="68"/>
      <c r="N561" s="1386" t="s">
        <v>242</v>
      </c>
      <c r="O561" s="1386"/>
      <c r="P561" s="1386"/>
      <c r="Q561" s="1386"/>
      <c r="R561" s="1386"/>
      <c r="S561" s="1386"/>
      <c r="T561" s="1386"/>
      <c r="U561" s="1386"/>
      <c r="V561" s="1386"/>
      <c r="W561" s="960"/>
      <c r="X561" s="652"/>
      <c r="Y561" s="652"/>
      <c r="Z561" s="652"/>
      <c r="AA561" s="652"/>
      <c r="AB561" s="652"/>
      <c r="AC561" s="652"/>
      <c r="AD561" s="652"/>
    </row>
    <row r="562" spans="1:30" ht="69.95" customHeight="1" x14ac:dyDescent="0.45">
      <c r="A562" s="1489" t="s">
        <v>220</v>
      </c>
      <c r="B562" s="1489"/>
      <c r="C562" s="1489"/>
      <c r="D562" s="1489"/>
      <c r="E562" s="1489"/>
      <c r="F562" s="1489"/>
      <c r="G562" s="1489"/>
      <c r="H562" s="1489"/>
      <c r="I562" s="1489"/>
      <c r="J562" s="1489"/>
      <c r="K562" s="1489"/>
      <c r="L562" s="1489"/>
      <c r="M562" s="68"/>
      <c r="N562" s="1387" t="s">
        <v>220</v>
      </c>
      <c r="O562" s="1387"/>
      <c r="P562" s="1387"/>
      <c r="Q562" s="1387"/>
      <c r="R562" s="1387"/>
      <c r="S562" s="1387"/>
      <c r="T562" s="1387"/>
      <c r="U562" s="1387"/>
      <c r="V562" s="1387"/>
      <c r="W562" s="961"/>
      <c r="X562" s="653"/>
      <c r="Y562" s="653"/>
      <c r="Z562" s="653"/>
      <c r="AA562" s="653"/>
      <c r="AB562" s="653"/>
      <c r="AC562" s="653"/>
      <c r="AD562" s="653"/>
    </row>
    <row r="563" spans="1:30" ht="69.95" customHeight="1" x14ac:dyDescent="0.6">
      <c r="A563" s="946" t="s">
        <v>221</v>
      </c>
      <c r="B563" s="1418">
        <f>DATOS!F26</f>
        <v>0</v>
      </c>
      <c r="C563" s="1418"/>
      <c r="D563" s="1418"/>
      <c r="E563" s="1418"/>
      <c r="F563" s="1418"/>
      <c r="G563" s="1418"/>
      <c r="H563" s="804"/>
      <c r="I563" s="290"/>
      <c r="M563" s="69"/>
      <c r="N563" s="904" t="s">
        <v>221</v>
      </c>
      <c r="O563" s="1460">
        <f>DATOS!F26</f>
        <v>0</v>
      </c>
      <c r="P563" s="1460"/>
      <c r="Q563" s="1460"/>
      <c r="R563" s="1460"/>
      <c r="S563" s="1460"/>
      <c r="T563" s="1460"/>
      <c r="U563" s="1460"/>
      <c r="V563" s="923"/>
      <c r="W563" s="36"/>
      <c r="X563" s="36"/>
      <c r="Y563" s="36"/>
      <c r="Z563" s="36"/>
      <c r="AA563" s="36"/>
      <c r="AB563" s="36"/>
      <c r="AC563" s="36"/>
      <c r="AD563" s="36"/>
    </row>
    <row r="564" spans="1:30" ht="69.95" customHeight="1" x14ac:dyDescent="0.6">
      <c r="A564" s="946" t="s">
        <v>222</v>
      </c>
      <c r="B564" s="1418" t="str">
        <f>DATOS!B20</f>
        <v xml:space="preserve"> TRELLES ORDÓÑEZ CAROL ALEXANDRA</v>
      </c>
      <c r="C564" s="1418"/>
      <c r="D564" s="1418"/>
      <c r="E564" s="1418"/>
      <c r="F564" s="1418"/>
      <c r="G564" s="1418"/>
      <c r="H564" s="804"/>
      <c r="I564" s="290"/>
      <c r="J564" s="858"/>
      <c r="K564" s="858"/>
      <c r="L564" s="292"/>
      <c r="M564" s="69"/>
      <c r="N564" s="904" t="s">
        <v>222</v>
      </c>
      <c r="O564" s="1460" t="str">
        <f>DATOS!B20</f>
        <v xml:space="preserve"> TRELLES ORDÓÑEZ CAROL ALEXANDRA</v>
      </c>
      <c r="P564" s="1460"/>
      <c r="Q564" s="1460"/>
      <c r="R564" s="1460"/>
      <c r="S564" s="1460"/>
      <c r="T564" s="1460"/>
      <c r="U564" s="1460"/>
      <c r="V564" s="923"/>
      <c r="W564" s="37"/>
      <c r="X564" s="37"/>
      <c r="Y564" s="37"/>
      <c r="Z564" s="37"/>
      <c r="AA564" s="37"/>
      <c r="AB564" s="37"/>
      <c r="AC564" s="37"/>
      <c r="AD564" s="37"/>
    </row>
    <row r="565" spans="1:30" ht="69.95" customHeight="1" x14ac:dyDescent="0.6">
      <c r="A565" s="952" t="s">
        <v>26</v>
      </c>
      <c r="B565" s="1457" t="str">
        <f>DATOS!C14</f>
        <v>SEGUNDO</v>
      </c>
      <c r="C565" s="1457"/>
      <c r="D565" s="1457"/>
      <c r="E565" s="799"/>
      <c r="F565" s="799"/>
      <c r="G565" s="936"/>
      <c r="H565" s="818"/>
      <c r="I565" s="290"/>
      <c r="M565" s="69"/>
      <c r="N565" s="905" t="s">
        <v>26</v>
      </c>
      <c r="O565" s="1458" t="str">
        <f>DATOS!C14</f>
        <v>SEGUNDO</v>
      </c>
      <c r="P565" s="1458"/>
      <c r="Q565" s="1458"/>
      <c r="R565" s="923"/>
      <c r="S565" s="925"/>
      <c r="T565" s="925"/>
      <c r="U565" s="923"/>
      <c r="V565" s="923"/>
      <c r="W565" s="36"/>
      <c r="X565" s="36"/>
      <c r="Y565" s="36"/>
      <c r="Z565" s="36"/>
      <c r="AA565" s="36"/>
      <c r="AB565" s="36"/>
      <c r="AC565" s="36"/>
      <c r="AD565" s="36"/>
    </row>
    <row r="566" spans="1:30" ht="69.95" customHeight="1" x14ac:dyDescent="0.6">
      <c r="A566" s="946" t="s">
        <v>28</v>
      </c>
      <c r="B566" s="1459" t="str">
        <f>DATOS!C15</f>
        <v>"A"</v>
      </c>
      <c r="C566" s="1459"/>
      <c r="D566" s="1459"/>
      <c r="E566" s="799"/>
      <c r="F566" s="799"/>
      <c r="G566" s="799"/>
      <c r="I566" s="290"/>
      <c r="M566" s="69"/>
      <c r="N566" s="904" t="s">
        <v>28</v>
      </c>
      <c r="O566" s="1460" t="str">
        <f>DATOS!C15</f>
        <v>"A"</v>
      </c>
      <c r="P566" s="1460"/>
      <c r="Q566" s="1460"/>
      <c r="R566" s="923"/>
      <c r="S566" s="923"/>
      <c r="T566" s="923"/>
      <c r="U566" s="923"/>
      <c r="V566" s="923"/>
      <c r="W566" s="36"/>
      <c r="X566" s="36"/>
      <c r="Y566" s="36"/>
      <c r="Z566" s="36"/>
      <c r="AA566" s="36"/>
      <c r="AB566" s="36"/>
      <c r="AC566" s="36"/>
      <c r="AD566" s="36"/>
    </row>
    <row r="567" spans="1:30" ht="69.95" customHeight="1" x14ac:dyDescent="0.6">
      <c r="A567" s="952" t="s">
        <v>223</v>
      </c>
      <c r="B567" s="1418" t="s">
        <v>290</v>
      </c>
      <c r="C567" s="1418"/>
      <c r="D567" s="1418"/>
      <c r="E567" s="799"/>
      <c r="F567" s="799"/>
      <c r="G567" s="799"/>
      <c r="I567" s="290"/>
      <c r="M567" s="69"/>
      <c r="N567" s="905" t="s">
        <v>223</v>
      </c>
      <c r="O567" s="1460" t="s">
        <v>290</v>
      </c>
      <c r="P567" s="1460"/>
      <c r="Q567" s="1460"/>
      <c r="R567" s="923"/>
      <c r="S567" s="923"/>
      <c r="T567" s="923"/>
      <c r="U567" s="923"/>
      <c r="V567" s="923"/>
      <c r="W567" s="36"/>
      <c r="X567" s="36"/>
      <c r="Y567" s="36"/>
      <c r="Z567" s="36"/>
      <c r="AA567" s="36"/>
      <c r="AB567" s="36"/>
      <c r="AC567" s="36"/>
      <c r="AD567" s="36"/>
    </row>
    <row r="568" spans="1:30" ht="69.95" customHeight="1" thickBot="1" x14ac:dyDescent="0.65">
      <c r="A568" s="946" t="s">
        <v>160</v>
      </c>
      <c r="B568" s="1439"/>
      <c r="C568" s="1439"/>
      <c r="D568" s="1439"/>
      <c r="E568" s="799"/>
      <c r="F568" s="799"/>
      <c r="G568" s="799"/>
      <c r="I568" s="290"/>
      <c r="M568" s="69"/>
      <c r="N568" s="904" t="s">
        <v>160</v>
      </c>
      <c r="O568" s="1440"/>
      <c r="P568" s="1440"/>
      <c r="Q568" s="1440"/>
      <c r="R568" s="923"/>
      <c r="S568" s="923"/>
      <c r="T568" s="923"/>
      <c r="U568" s="923"/>
      <c r="V568" s="923"/>
      <c r="W568" s="36"/>
      <c r="X568" s="36"/>
      <c r="Y568" s="36"/>
      <c r="Z568" s="36"/>
      <c r="AA568" s="36"/>
      <c r="AB568" s="36"/>
      <c r="AC568" s="36"/>
      <c r="AD568" s="36"/>
    </row>
    <row r="569" spans="1:30" ht="69.95" customHeight="1" thickBot="1" x14ac:dyDescent="0.55000000000000004">
      <c r="A569" s="1441" t="s">
        <v>37</v>
      </c>
      <c r="B569" s="1442"/>
      <c r="C569" s="1442"/>
      <c r="D569" s="1443"/>
      <c r="E569" s="1468" t="s">
        <v>245</v>
      </c>
      <c r="F569" s="1469"/>
      <c r="G569" s="1469"/>
      <c r="H569" s="1469"/>
      <c r="I569" s="1469"/>
      <c r="J569" s="859"/>
      <c r="K569" s="859"/>
      <c r="L569" s="293" t="s">
        <v>248</v>
      </c>
      <c r="M569" s="70"/>
      <c r="N569" s="1474" t="s">
        <v>37</v>
      </c>
      <c r="O569" s="1475"/>
      <c r="P569" s="1475"/>
      <c r="Q569" s="1427" t="s">
        <v>245</v>
      </c>
      <c r="R569" s="1428"/>
      <c r="S569" s="1429"/>
      <c r="T569" s="882"/>
      <c r="U569" s="293" t="s">
        <v>248</v>
      </c>
      <c r="V569" s="1466" t="s">
        <v>247</v>
      </c>
      <c r="W569" s="1403"/>
      <c r="X569" s="654"/>
      <c r="Y569" s="654"/>
      <c r="Z569" s="654"/>
      <c r="AA569" s="654"/>
      <c r="AB569" s="654"/>
      <c r="AC569" s="654"/>
      <c r="AD569" s="654"/>
    </row>
    <row r="570" spans="1:30" ht="69.95" customHeight="1" thickBot="1" x14ac:dyDescent="0.55000000000000004">
      <c r="A570" s="1444"/>
      <c r="B570" s="1445"/>
      <c r="C570" s="1445"/>
      <c r="D570" s="1446"/>
      <c r="E570" s="267" t="s">
        <v>233</v>
      </c>
      <c r="F570" s="844"/>
      <c r="G570" s="268" t="s">
        <v>249</v>
      </c>
      <c r="H570" s="850"/>
      <c r="I570" s="269" t="s">
        <v>250</v>
      </c>
      <c r="J570" s="860"/>
      <c r="K570" s="860"/>
      <c r="L570" s="294" t="s">
        <v>246</v>
      </c>
      <c r="M570" s="70"/>
      <c r="N570" s="1476"/>
      <c r="O570" s="1477"/>
      <c r="P570" s="1477"/>
      <c r="Q570" s="92" t="s">
        <v>233</v>
      </c>
      <c r="R570" s="93" t="s">
        <v>249</v>
      </c>
      <c r="S570" s="94" t="s">
        <v>250</v>
      </c>
      <c r="T570" s="881"/>
      <c r="U570" s="796" t="s">
        <v>246</v>
      </c>
      <c r="V570" s="1488"/>
      <c r="W570" s="1403"/>
      <c r="X570" s="654"/>
      <c r="Y570" s="654"/>
      <c r="Z570" s="654"/>
      <c r="AA570" s="654"/>
      <c r="AB570" s="654"/>
      <c r="AC570" s="654"/>
      <c r="AD570" s="654"/>
    </row>
    <row r="571" spans="1:30" ht="69.95" customHeight="1" x14ac:dyDescent="0.3">
      <c r="A571" s="1404" t="s">
        <v>38</v>
      </c>
      <c r="B571" s="1405"/>
      <c r="C571" s="1405"/>
      <c r="D571" s="1405"/>
      <c r="E571" s="539" t="str">
        <f>( 'ACTA REPORTE 1ER TRI'!$AD$31 )</f>
        <v>E+</v>
      </c>
      <c r="F571" s="835">
        <f>( 'ACTA REPORTE 1ER TRI'!$AE$31 )</f>
        <v>2.3333333333333335</v>
      </c>
      <c r="G571" s="539" t="str">
        <f>( 'ACTA REPORTE 2DO TRI'!$AD$31 )</f>
        <v>B-</v>
      </c>
      <c r="H571" s="846">
        <f>( 'ACTA REPORTE 2DO TRI'!$AE$31 )</f>
        <v>7</v>
      </c>
      <c r="I571" s="539" t="str">
        <f>( 'ACTA REPORTE 3ER TRI'!$AD$31 )</f>
        <v>B-</v>
      </c>
      <c r="J571" s="846">
        <f>( 'ACTA REPORTE 3ER TRI'!$AE$31 )</f>
        <v>7</v>
      </c>
      <c r="K571" s="837">
        <f>SUM(F571,H571,J571 ) / 3</f>
        <v>5.4444444444444455</v>
      </c>
      <c r="L571" s="675" t="str">
        <f>INDEX($AF$4:$AF$13, MATCH(K571, $AE$4:$AE$13, 1))</f>
        <v>C-</v>
      </c>
      <c r="M571" s="66"/>
      <c r="N571" s="1478" t="s">
        <v>38</v>
      </c>
      <c r="O571" s="1479"/>
      <c r="P571" s="1480"/>
      <c r="Q571" s="884">
        <f>( 'ACTA REPORTE 1ER TRI'!$AE$31 )</f>
        <v>2.3333333333333335</v>
      </c>
      <c r="R571" s="539">
        <f>( 'ACTA REPORTE 2DO TRI'!$AE$31 )</f>
        <v>7</v>
      </c>
      <c r="S571" s="539">
        <f>( 'ACTA REPORTE 3ER TRI'!$AE$31 )</f>
        <v>7</v>
      </c>
      <c r="T571" s="875"/>
      <c r="U571" s="930">
        <f>SUM(Q571:S571)/3</f>
        <v>5.4444444444444455</v>
      </c>
      <c r="V571" s="809">
        <v>0</v>
      </c>
      <c r="W571" s="113"/>
      <c r="X571" s="113"/>
      <c r="Y571" s="113"/>
      <c r="Z571" s="113"/>
      <c r="AA571" s="113"/>
      <c r="AB571" s="113"/>
      <c r="AC571" s="113"/>
      <c r="AD571" s="113"/>
    </row>
    <row r="572" spans="1:30" ht="69.95" customHeight="1" x14ac:dyDescent="0.3">
      <c r="A572" s="1406" t="s">
        <v>40</v>
      </c>
      <c r="B572" s="1407"/>
      <c r="C572" s="1407"/>
      <c r="D572" s="1407"/>
      <c r="E572" s="540" t="str">
        <f>( 'ACTA REPORTE 1ER TRI'!$AD$88 )</f>
        <v>E+</v>
      </c>
      <c r="F572" s="836">
        <f>( 'ACTA REPORTE 1ER TRI'!$AE$88 )</f>
        <v>2.3333333333333335</v>
      </c>
      <c r="G572" s="540" t="str">
        <f>( 'ACTA REPORTE 2DO TRI'!$AD$88 )</f>
        <v>B-</v>
      </c>
      <c r="H572" s="847">
        <f>( 'ACTA REPORTE 2DO TRI'!$AE$88 )</f>
        <v>7</v>
      </c>
      <c r="I572" s="540" t="str">
        <f>( 'ACTA REPORTE 3ER TRI'!$AD$88 )</f>
        <v>B-</v>
      </c>
      <c r="J572" s="847">
        <f>( 'ACTA REPORTE 3ER TRI'!$AE$88 )</f>
        <v>7</v>
      </c>
      <c r="K572" s="837">
        <f>SUM(F572,H572,J572 ) / 3</f>
        <v>5.4444444444444455</v>
      </c>
      <c r="L572" s="797" t="str">
        <f t="shared" ref="L572:L575" si="64">INDEX($AF$4:$AF$13, MATCH(K572, $AE$4:$AE$13, 1))</f>
        <v>C-</v>
      </c>
      <c r="M572" s="66"/>
      <c r="N572" s="1454" t="s">
        <v>40</v>
      </c>
      <c r="O572" s="1455"/>
      <c r="P572" s="1456"/>
      <c r="Q572" s="922">
        <f>( 'ACTA REPORTE 1ER TRI'!$AE$88 )</f>
        <v>2.3333333333333335</v>
      </c>
      <c r="R572" s="540">
        <f>( 'ACTA REPORTE 2DO TRI'!$AE$88 )</f>
        <v>7</v>
      </c>
      <c r="S572" s="540">
        <f>( 'ACTA REPORTE 3ER TRI'!$AE$88 )</f>
        <v>7</v>
      </c>
      <c r="T572" s="876"/>
      <c r="U572" s="931">
        <f t="shared" ref="U572:U577" si="65">SUM(Q572:S572)/3</f>
        <v>5.4444444444444455</v>
      </c>
      <c r="V572" s="811">
        <v>0</v>
      </c>
      <c r="W572" s="113"/>
      <c r="X572" s="113"/>
      <c r="Y572" s="113"/>
      <c r="Z572" s="113"/>
      <c r="AA572" s="113"/>
      <c r="AB572" s="113"/>
      <c r="AC572" s="113"/>
      <c r="AD572" s="113"/>
    </row>
    <row r="573" spans="1:30" ht="69.95" customHeight="1" x14ac:dyDescent="0.3">
      <c r="A573" s="1406" t="s">
        <v>42</v>
      </c>
      <c r="B573" s="1407"/>
      <c r="C573" s="1407"/>
      <c r="D573" s="1407"/>
      <c r="E573" s="540" t="str">
        <f>( 'ACTA REPORTE 1ER TRI'!$AD$145 )</f>
        <v>B-</v>
      </c>
      <c r="F573" s="836">
        <f>( 'ACTA REPORTE 1ER TRI'!$AE$145 )</f>
        <v>7</v>
      </c>
      <c r="G573" s="540" t="str">
        <f>( 'ACTA REPORTE 2DO TRI'!$AD$145 )</f>
        <v>B-</v>
      </c>
      <c r="H573" s="847">
        <f>( 'ACTA REPORTE 2DO TRI'!$AE$145 )</f>
        <v>7</v>
      </c>
      <c r="I573" s="540" t="str">
        <f>( 'ACTA REPORTE 3ER TRI'!$AD$145 )</f>
        <v>B-</v>
      </c>
      <c r="J573" s="847">
        <f>( 'ACTA REPORTE 3ER TRI'!$AE$145 )</f>
        <v>7</v>
      </c>
      <c r="K573" s="837">
        <f t="shared" ref="K573:K575" si="66">SUM(F573,H573,J573 ) / 3</f>
        <v>7</v>
      </c>
      <c r="L573" s="797" t="str">
        <f t="shared" si="64"/>
        <v>B-</v>
      </c>
      <c r="M573" s="66"/>
      <c r="N573" s="1454" t="s">
        <v>42</v>
      </c>
      <c r="O573" s="1455"/>
      <c r="P573" s="1456"/>
      <c r="Q573" s="922">
        <f>( 'ACTA REPORTE 1ER TRI'!$AE$145 )</f>
        <v>7</v>
      </c>
      <c r="R573" s="540">
        <f>( 'ACTA REPORTE 2DO TRI'!$AE$145 )</f>
        <v>7</v>
      </c>
      <c r="S573" s="540">
        <f>( 'ACTA REPORTE 3ER TRI'!$AE$145 )</f>
        <v>7</v>
      </c>
      <c r="T573" s="876"/>
      <c r="U573" s="931">
        <f t="shared" si="65"/>
        <v>7</v>
      </c>
      <c r="V573" s="811">
        <v>0</v>
      </c>
      <c r="W573" s="113"/>
      <c r="X573" s="113"/>
      <c r="Y573" s="113"/>
      <c r="Z573" s="113"/>
      <c r="AA573" s="113"/>
      <c r="AB573" s="113"/>
      <c r="AC573" s="113"/>
      <c r="AD573" s="113"/>
    </row>
    <row r="574" spans="1:30" ht="69.95" customHeight="1" x14ac:dyDescent="0.3">
      <c r="A574" s="1406" t="s">
        <v>44</v>
      </c>
      <c r="B574" s="1407"/>
      <c r="C574" s="1407"/>
      <c r="D574" s="1407"/>
      <c r="E574" s="540" t="str">
        <f>( 'ACTA REPORTE 1ER TRI'!$AD$202 )</f>
        <v>B-</v>
      </c>
      <c r="F574" s="836">
        <f>( 'ACTA REPORTE 1ER TRI'!$AE$202 )</f>
        <v>7</v>
      </c>
      <c r="G574" s="540" t="str">
        <f>( 'ACTA REPORTE 2DO TRI'!$AD$202 )</f>
        <v>B-</v>
      </c>
      <c r="H574" s="847">
        <f>( 'ACTA REPORTE 2DO TRI'!$AE$202 )</f>
        <v>7</v>
      </c>
      <c r="I574" s="540" t="str">
        <f>( 'ACTA REPORTE 3ER TRI'!$AD$202 )</f>
        <v>B-</v>
      </c>
      <c r="J574" s="847">
        <f>( 'ACTA REPORTE 3ER TRI'!$AE$202 )</f>
        <v>7</v>
      </c>
      <c r="K574" s="837">
        <f t="shared" si="66"/>
        <v>7</v>
      </c>
      <c r="L574" s="797" t="str">
        <f t="shared" si="64"/>
        <v>B-</v>
      </c>
      <c r="M574" s="66"/>
      <c r="N574" s="1454" t="s">
        <v>44</v>
      </c>
      <c r="O574" s="1455"/>
      <c r="P574" s="1456"/>
      <c r="Q574" s="922">
        <f>( 'ACTA REPORTE 1ER TRI'!$AE$202 )</f>
        <v>7</v>
      </c>
      <c r="R574" s="540">
        <f>( 'ACTA REPORTE 2DO TRI'!$AE$202 )</f>
        <v>7</v>
      </c>
      <c r="S574" s="540">
        <f>( 'ACTA REPORTE 3ER TRI'!$AE$202 )</f>
        <v>7</v>
      </c>
      <c r="T574" s="876"/>
      <c r="U574" s="931">
        <f t="shared" si="65"/>
        <v>7</v>
      </c>
      <c r="V574" s="811">
        <v>0</v>
      </c>
      <c r="W574" s="113"/>
      <c r="X574" s="113"/>
      <c r="Y574" s="113"/>
      <c r="Z574" s="113"/>
      <c r="AA574" s="113"/>
      <c r="AB574" s="113"/>
      <c r="AC574" s="113"/>
      <c r="AD574" s="113"/>
    </row>
    <row r="575" spans="1:30" ht="69.95" customHeight="1" x14ac:dyDescent="0.3">
      <c r="A575" s="1433" t="s">
        <v>47</v>
      </c>
      <c r="B575" s="1434"/>
      <c r="C575" s="1434"/>
      <c r="D575" s="1434"/>
      <c r="E575" s="540" t="str">
        <f>( 'ACTA REPORTE 1ER TRI'!$AD$316 )</f>
        <v>B-</v>
      </c>
      <c r="F575" s="836">
        <f>( 'ACTA REPORTE 1ER TRI'!$AE$316 )</f>
        <v>7</v>
      </c>
      <c r="G575" s="540" t="str">
        <f>( 'ACTA REPORTE 2DO TRI'!$AD$316 )</f>
        <v>B-</v>
      </c>
      <c r="H575" s="847">
        <f>( 'ACTA REPORTE 2DO TRI'!$AE$316 )</f>
        <v>7</v>
      </c>
      <c r="I575" s="540" t="str">
        <f>( 'ACTA REPORTE 3ER TRI'!$AD$316 )</f>
        <v>B-</v>
      </c>
      <c r="J575" s="847">
        <f>( 'ACTA REPORTE 3ER TRI'!$AE$316 )</f>
        <v>7</v>
      </c>
      <c r="K575" s="837">
        <f t="shared" si="66"/>
        <v>7</v>
      </c>
      <c r="L575" s="797" t="str">
        <f t="shared" si="64"/>
        <v>B-</v>
      </c>
      <c r="M575" s="66"/>
      <c r="N575" s="1482" t="s">
        <v>47</v>
      </c>
      <c r="O575" s="1483"/>
      <c r="P575" s="1484"/>
      <c r="Q575" s="922">
        <f>( 'ACTA REPORTE 1ER TRI'!$AE$316 )</f>
        <v>7</v>
      </c>
      <c r="R575" s="540">
        <f>( 'ACTA REPORTE 2DO TRI'!$AE$316 )</f>
        <v>7</v>
      </c>
      <c r="S575" s="540">
        <f>( 'ACTA REPORTE 3ER TRI'!$AE$316 )</f>
        <v>7</v>
      </c>
      <c r="T575" s="876"/>
      <c r="U575" s="931">
        <f t="shared" si="65"/>
        <v>7</v>
      </c>
      <c r="V575" s="811">
        <v>0</v>
      </c>
      <c r="W575" s="113"/>
      <c r="X575" s="113"/>
      <c r="Y575" s="113"/>
      <c r="Z575" s="113"/>
      <c r="AA575" s="113"/>
      <c r="AB575" s="113"/>
      <c r="AC575" s="113"/>
      <c r="AD575" s="113"/>
    </row>
    <row r="576" spans="1:30" ht="69.95" customHeight="1" x14ac:dyDescent="0.3">
      <c r="A576" s="1433" t="s">
        <v>50</v>
      </c>
      <c r="B576" s="1434"/>
      <c r="C576" s="1434"/>
      <c r="D576" s="1434"/>
      <c r="E576" s="540" t="str">
        <f>( 'ACTA REPORTE 1ER TRI'!$AD$373 )</f>
        <v>B-</v>
      </c>
      <c r="F576" s="836">
        <f>( 'ACTA REPORTE 1ER TRI'!$AE$373 )</f>
        <v>7</v>
      </c>
      <c r="G576" s="540" t="str">
        <f>( 'ACTA REPORTE 2DO TRI'!$AD$373 )</f>
        <v>B-</v>
      </c>
      <c r="H576" s="847">
        <f>( 'ACTA REPORTE 2DO TRI'!$AE$373 )</f>
        <v>7</v>
      </c>
      <c r="I576" s="540" t="str">
        <f>( 'ACTA REPORTE 3ER TRI'!$AD$373 )</f>
        <v>B-</v>
      </c>
      <c r="J576" s="847">
        <f>( 'ACTA REPORTE 3ER TRI'!$AE$373 )</f>
        <v>7</v>
      </c>
      <c r="K576" s="837">
        <f>SUM(F576,H576,J576 ) / 3</f>
        <v>7</v>
      </c>
      <c r="L576" s="797" t="str">
        <f>INDEX($AF$4:$AF$13, MATCH(K576, $AE$4:$AE$13, 1))</f>
        <v>B-</v>
      </c>
      <c r="M576" s="66"/>
      <c r="N576" s="1482" t="s">
        <v>50</v>
      </c>
      <c r="O576" s="1483"/>
      <c r="P576" s="1484"/>
      <c r="Q576" s="922">
        <f>( 'ACTA REPORTE 1ER TRI'!$AE$373 )</f>
        <v>7</v>
      </c>
      <c r="R576" s="540">
        <f>( 'ACTA REPORTE 2DO TRI'!$AE$373 )</f>
        <v>7</v>
      </c>
      <c r="S576" s="540">
        <f>( 'ACTA REPORTE 3ER TRI'!$AE$373 )</f>
        <v>7</v>
      </c>
      <c r="T576" s="876"/>
      <c r="U576" s="931">
        <f t="shared" si="65"/>
        <v>7</v>
      </c>
      <c r="V576" s="811">
        <v>0</v>
      </c>
      <c r="W576" s="113"/>
      <c r="X576" s="113"/>
      <c r="Y576" s="113"/>
      <c r="Z576" s="113"/>
      <c r="AA576" s="113"/>
      <c r="AB576" s="113"/>
      <c r="AC576" s="113"/>
      <c r="AD576" s="113"/>
    </row>
    <row r="577" spans="1:30" ht="69.95" customHeight="1" thickBot="1" x14ac:dyDescent="0.35">
      <c r="A577" s="1410" t="s">
        <v>52</v>
      </c>
      <c r="B577" s="1411"/>
      <c r="C577" s="1411"/>
      <c r="D577" s="1411"/>
      <c r="E577" s="610" t="str">
        <f>( 'ACTA REPORTE 1ER TRI'!$AD$431 )</f>
        <v>C+</v>
      </c>
      <c r="F577" s="836">
        <f>( 'ACTA REPORTE 1ER TRI'!$AE$431 )</f>
        <v>6</v>
      </c>
      <c r="G577" s="832" t="str">
        <f>( 'ACTA REPORTE 2DO TRI'!$AD$431 )</f>
        <v>C+</v>
      </c>
      <c r="H577" s="851">
        <f>( 'ACTA REPORTE 2DO TRI'!$AE$431 )</f>
        <v>6</v>
      </c>
      <c r="I577" s="833" t="str">
        <f>( 'ACTA REPORTE 3ER TRI'!$AD$431 )</f>
        <v>C+</v>
      </c>
      <c r="J577" s="847">
        <f>( 'ACTA REPORTE 3ER TRI'!$AE$431 )</f>
        <v>6</v>
      </c>
      <c r="K577" s="837">
        <f>SUM(F577,H577,J577 ) / 3</f>
        <v>6</v>
      </c>
      <c r="L577" s="798" t="str">
        <f>INDEX($AF$4:$AF$13, MATCH(F578, $AE$4:$AE$13, 1))</f>
        <v>C-</v>
      </c>
      <c r="M577" s="66"/>
      <c r="N577" s="1390" t="s">
        <v>52</v>
      </c>
      <c r="O577" s="1391"/>
      <c r="P577" s="1485"/>
      <c r="Q577" s="922">
        <f>( 'ACTA REPORTE 1ER TRI'!$AE$431 )</f>
        <v>6</v>
      </c>
      <c r="R577" s="831">
        <f>( 'ACTA REPORTE 2DO TRI'!$AE$431 )</f>
        <v>6</v>
      </c>
      <c r="S577" s="540">
        <f>( 'ACTA REPORTE 3ER TRI'!$AE$431 )</f>
        <v>6</v>
      </c>
      <c r="T577" s="877"/>
      <c r="U577" s="932">
        <f t="shared" si="65"/>
        <v>6</v>
      </c>
      <c r="V577" s="812">
        <v>0</v>
      </c>
      <c r="W577" s="113"/>
      <c r="X577" s="113"/>
      <c r="Y577" s="113"/>
      <c r="Z577" s="113"/>
      <c r="AA577" s="113"/>
      <c r="AB577" s="113"/>
      <c r="AC577" s="113"/>
      <c r="AD577" s="113"/>
    </row>
    <row r="578" spans="1:30" ht="69.95" customHeight="1" thickBot="1" x14ac:dyDescent="0.75">
      <c r="A578" s="1461" t="s">
        <v>237</v>
      </c>
      <c r="B578" s="1462"/>
      <c r="C578" s="1462"/>
      <c r="D578" s="1462"/>
      <c r="E578" s="805" t="str">
        <f>INDEX($AF$4:$AF$13, MATCH(F578, $AE$4:$AE$13, 1))</f>
        <v>C-</v>
      </c>
      <c r="F578" s="837">
        <f>SUM(F571:F577 ) / 7</f>
        <v>5.5238095238095246</v>
      </c>
      <c r="G578" s="805" t="str">
        <f>INDEX($AF$4:$AF$13, MATCH(H578, $AE$4:$AE$13, 1))</f>
        <v>C+</v>
      </c>
      <c r="H578" s="837">
        <f>SUM(H571:H577 ) / 7</f>
        <v>6.8571428571428568</v>
      </c>
      <c r="I578" s="819" t="str">
        <f>INDEX($AF$4:$AF$13, MATCH(J578, $AE$4:$AE$13, 1))</f>
        <v>C+</v>
      </c>
      <c r="J578" s="862">
        <f>SUM(J571:J577 ) / 7</f>
        <v>6.8571428571428568</v>
      </c>
      <c r="K578" s="862">
        <f>SUM(F578,H578,J578 ) / 3</f>
        <v>6.4126984126984121</v>
      </c>
      <c r="L578" s="1481" t="str">
        <f>INDEX($AF$4:$AF$13, MATCH(K578, $AE$4:$AE$13, 1))</f>
        <v>C+</v>
      </c>
      <c r="M578" s="66"/>
      <c r="N578" s="1437" t="s">
        <v>237</v>
      </c>
      <c r="O578" s="1438"/>
      <c r="P578" s="1438"/>
      <c r="Q578" s="813">
        <f>SUM(Q571:Q577 ) / 7</f>
        <v>5.5238095238095246</v>
      </c>
      <c r="R578" s="813">
        <f>SUM(R571:R577 ) / 7</f>
        <v>6.8571428571428568</v>
      </c>
      <c r="S578" s="813">
        <f>SUM(S571:S577 ) / 7</f>
        <v>6.8571428571428568</v>
      </c>
      <c r="T578" s="873"/>
      <c r="U578" s="1601">
        <f>SUM(Q578,R578,S578)/3</f>
        <v>6.4126984126984121</v>
      </c>
      <c r="W578" s="36"/>
      <c r="X578" s="36"/>
      <c r="Y578" s="36"/>
      <c r="Z578" s="36"/>
      <c r="AA578" s="36"/>
      <c r="AB578" s="36"/>
      <c r="AC578" s="36"/>
      <c r="AD578" s="36"/>
    </row>
    <row r="579" spans="1:30" ht="69.95" customHeight="1" thickBot="1" x14ac:dyDescent="0.75">
      <c r="A579" s="1421" t="s">
        <v>251</v>
      </c>
      <c r="B579" s="1422"/>
      <c r="C579" s="1422"/>
      <c r="D579" s="1422"/>
      <c r="E579" s="1463"/>
      <c r="F579" s="1463"/>
      <c r="G579" s="1464"/>
      <c r="H579" s="1464"/>
      <c r="I579" s="1465"/>
      <c r="J579" s="856"/>
      <c r="K579" s="865"/>
      <c r="L579" s="1436"/>
      <c r="M579" s="66"/>
      <c r="N579" s="1398" t="s">
        <v>251</v>
      </c>
      <c r="O579" s="1399"/>
      <c r="P579" s="1399"/>
      <c r="Q579" s="1399"/>
      <c r="R579" s="1399"/>
      <c r="S579" s="1399"/>
      <c r="T579" s="1600"/>
      <c r="U579" s="1602"/>
      <c r="W579" s="36"/>
      <c r="X579" s="36"/>
      <c r="Y579" s="36"/>
      <c r="Z579" s="36"/>
      <c r="AA579" s="36"/>
      <c r="AB579" s="36"/>
      <c r="AC579" s="36"/>
      <c r="AD579" s="36"/>
    </row>
    <row r="580" spans="1:30" ht="69.95" customHeight="1" x14ac:dyDescent="0.6">
      <c r="A580" s="1408" t="s">
        <v>39</v>
      </c>
      <c r="B580" s="1409"/>
      <c r="C580" s="1409"/>
      <c r="D580" s="1409"/>
      <c r="E580" s="539" t="str">
        <f>( 'ACTA REPORTE 1ER TRI'!$AD$259 )</f>
        <v>B-</v>
      </c>
      <c r="F580" s="838">
        <f>( 'ACTA REPORTE 1ER TRI'!$AE$259 )</f>
        <v>7</v>
      </c>
      <c r="G580" s="539" t="str">
        <f>( 'ACTA REPORTE 2DO TRI'!$AD$259 )</f>
        <v>B-</v>
      </c>
      <c r="H580" s="886">
        <f>( 'ACTA REPORTE 2DO TRI'!$AE$259 )</f>
        <v>7</v>
      </c>
      <c r="I580" s="539" t="str">
        <f>( 'ACTA REPORTE 3ER TRI'!$AD$259 )</f>
        <v>B-</v>
      </c>
      <c r="J580" s="887">
        <f>( 'ACTA REPORTE 3ER TRI'!$AE$259 )</f>
        <v>7</v>
      </c>
      <c r="K580" s="866">
        <f>SUM(F580,H580,J580 ) / 3</f>
        <v>7</v>
      </c>
      <c r="L580" s="675" t="str">
        <f>INDEX($AF$4:$AF$13, MATCH(K580, $AE$4:$AE$13, 1))</f>
        <v>B-</v>
      </c>
      <c r="M580" s="66"/>
      <c r="N580" s="1388" t="s">
        <v>39</v>
      </c>
      <c r="O580" s="1389"/>
      <c r="P580" s="96"/>
      <c r="Q580" s="539" t="str">
        <f>( 'ACTA REPORTE 1ER TRI'!$AD$259 )</f>
        <v>B-</v>
      </c>
      <c r="R580" s="539" t="str">
        <f>( 'ACTA REPORTE 2DO TRI'!$AD$259 )</f>
        <v>B-</v>
      </c>
      <c r="S580" s="539" t="str">
        <f>( 'ACTA REPORTE 3ER TRI'!$AD$259 )</f>
        <v>B-</v>
      </c>
      <c r="T580" s="893">
        <f>SUM(F580,H580,J580 ) / 3</f>
        <v>7</v>
      </c>
      <c r="U580" s="675" t="str">
        <f>INDEX($AF$4:$AF$13, MATCH(T580, $AE$4:$AE$13, 1))</f>
        <v>B-</v>
      </c>
      <c r="V580" s="923"/>
      <c r="W580" s="36"/>
      <c r="X580" s="36"/>
      <c r="Y580" s="36"/>
      <c r="Z580" s="36"/>
      <c r="AA580" s="36"/>
      <c r="AB580" s="36"/>
      <c r="AC580" s="36"/>
      <c r="AD580" s="36"/>
    </row>
    <row r="581" spans="1:30" ht="69.95" customHeight="1" thickBot="1" x14ac:dyDescent="0.65">
      <c r="A581" s="1410" t="s">
        <v>55</v>
      </c>
      <c r="B581" s="1411"/>
      <c r="C581" s="1411"/>
      <c r="D581" s="1411"/>
      <c r="E581" s="541" t="str">
        <f>( 'ACTA REPORTE 1ER TRI'!$AD$487 )</f>
        <v>B-</v>
      </c>
      <c r="F581" s="838">
        <f>( 'ACTA REPORTE 1ER TRI'!$AE$487 )</f>
        <v>7</v>
      </c>
      <c r="G581" s="541" t="str">
        <f>( 'ACTA REPORTE 2DO TRI'!$AD$487 )</f>
        <v>B-</v>
      </c>
      <c r="H581" s="886">
        <f>( 'ACTA REPORTE 2DO TRI'!$AE$487 )</f>
        <v>7</v>
      </c>
      <c r="I581" s="541" t="str">
        <f>( 'ACTA REPORTE 3ER TRI'!$AD$487 )</f>
        <v>B-</v>
      </c>
      <c r="J581" s="887">
        <f>( 'ACTA REPORTE 3ER TRI'!$AE$487 )</f>
        <v>7</v>
      </c>
      <c r="K581" s="866">
        <f>SUM(F581,H581,J581 ) / 3</f>
        <v>7</v>
      </c>
      <c r="L581" s="798" t="str">
        <f>INDEX($AF$4:$AF$13, MATCH(K581, $AE$4:$AE$13, 1))</f>
        <v>B-</v>
      </c>
      <c r="M581" s="66"/>
      <c r="N581" s="1390" t="s">
        <v>55</v>
      </c>
      <c r="O581" s="1391"/>
      <c r="P581" s="657"/>
      <c r="Q581" s="541" t="str">
        <f>( 'ACTA REPORTE 1ER TRI'!$AD$487 )</f>
        <v>B-</v>
      </c>
      <c r="R581" s="541" t="str">
        <f>( 'ACTA REPORTE 2DO TRI'!$AD$487 )</f>
        <v>B-</v>
      </c>
      <c r="S581" s="541" t="str">
        <f>( 'ACTA REPORTE 3ER TRI'!$AD$487 )</f>
        <v>B-</v>
      </c>
      <c r="T581" s="893">
        <f>SUM(F581,H581,J581 ) / 3</f>
        <v>7</v>
      </c>
      <c r="U581" s="798" t="str">
        <f>INDEX($AF$4:$AF$13, MATCH(T581, $AE$4:$AE$13, 1))</f>
        <v>B-</v>
      </c>
      <c r="V581" s="923"/>
      <c r="W581" s="36"/>
      <c r="X581" s="36"/>
      <c r="Y581" s="36"/>
      <c r="Z581" s="36"/>
      <c r="AA581" s="36"/>
      <c r="AB581" s="36"/>
      <c r="AC581" s="36"/>
      <c r="AD581" s="36"/>
    </row>
    <row r="582" spans="1:30" ht="69.95" customHeight="1" thickBot="1" x14ac:dyDescent="0.65">
      <c r="M582" s="66"/>
      <c r="N582" s="907"/>
      <c r="O582" s="36"/>
      <c r="P582" s="36"/>
      <c r="Q582" s="923"/>
      <c r="R582" s="923"/>
      <c r="S582" s="923"/>
      <c r="T582" s="874"/>
      <c r="U582" s="923"/>
      <c r="V582" s="923"/>
      <c r="W582" s="36"/>
      <c r="X582" s="36"/>
      <c r="Y582" s="36"/>
      <c r="Z582" s="36"/>
      <c r="AA582" s="36"/>
      <c r="AB582" s="36"/>
      <c r="AC582" s="36"/>
      <c r="AD582" s="36"/>
    </row>
    <row r="583" spans="1:30" ht="96" customHeight="1" thickBot="1" x14ac:dyDescent="0.4">
      <c r="A583" s="271"/>
      <c r="B583" s="915" t="s">
        <v>292</v>
      </c>
      <c r="C583" s="272"/>
      <c r="D583" s="1412" t="s">
        <v>287</v>
      </c>
      <c r="E583" s="914" t="s">
        <v>252</v>
      </c>
      <c r="F583" s="839"/>
      <c r="G583" s="915" t="s">
        <v>253</v>
      </c>
      <c r="H583" s="849"/>
      <c r="I583" s="916" t="s">
        <v>254</v>
      </c>
      <c r="M583" s="66"/>
      <c r="N583" s="908"/>
      <c r="O583" s="917" t="s">
        <v>291</v>
      </c>
      <c r="P583" s="39"/>
      <c r="Q583" s="1392" t="s">
        <v>287</v>
      </c>
      <c r="R583" s="1393"/>
      <c r="S583" s="955" t="s">
        <v>252</v>
      </c>
      <c r="T583" s="878"/>
      <c r="U583" s="956" t="s">
        <v>253</v>
      </c>
      <c r="V583" s="957" t="s">
        <v>254</v>
      </c>
      <c r="X583" s="673"/>
      <c r="Y583" s="673"/>
      <c r="Z583" s="673"/>
      <c r="AA583" s="673"/>
      <c r="AB583" s="673"/>
      <c r="AC583" s="673"/>
      <c r="AD583" s="673"/>
    </row>
    <row r="584" spans="1:30" ht="69.95" customHeight="1" thickBot="1" x14ac:dyDescent="0.4">
      <c r="A584" s="273" t="s">
        <v>226</v>
      </c>
      <c r="B584" s="814">
        <f>( 'ACTA REPORTE 3ER TRI'!$AP$31 )</f>
        <v>0</v>
      </c>
      <c r="C584" s="274"/>
      <c r="D584" s="1413"/>
      <c r="E584" s="814" t="str">
        <f>( 'ACTA REPORTE 1ER TRI'!$AI$31 )</f>
        <v>N</v>
      </c>
      <c r="F584" s="840"/>
      <c r="G584" s="814" t="str">
        <f>( 'ACTA REPORTE 2DO TRI'!$AI$31 )</f>
        <v>N</v>
      </c>
      <c r="H584" s="840"/>
      <c r="I584" s="814" t="str">
        <f>( 'ACTA REPORTE 3ER TRI'!$AI$31 )</f>
        <v>N</v>
      </c>
      <c r="M584" s="66"/>
      <c r="N584" s="901" t="s">
        <v>226</v>
      </c>
      <c r="O584" s="814">
        <f>( 'ACTA REPORTE 3ER TRI'!$AP$31 )</f>
        <v>0</v>
      </c>
      <c r="P584" s="38"/>
      <c r="Q584" s="1394"/>
      <c r="R584" s="1395"/>
      <c r="S584" s="814" t="str">
        <f>( 'ACTA REPORTE 1ER TRI'!$AI$31 )</f>
        <v>N</v>
      </c>
      <c r="T584" s="879"/>
      <c r="U584" s="814" t="str">
        <f>( 'ACTA REPORTE 2DO TRI'!$AI$31 )</f>
        <v>N</v>
      </c>
      <c r="V584" s="814" t="str">
        <f>( 'ACTA REPORTE 3ER TRI'!$AI$31 )</f>
        <v>N</v>
      </c>
      <c r="X584" s="671"/>
      <c r="Y584" s="671"/>
      <c r="Z584" s="671"/>
      <c r="AA584" s="671"/>
      <c r="AB584" s="671"/>
      <c r="AC584" s="671"/>
      <c r="AD584" s="671"/>
    </row>
    <row r="585" spans="1:30" ht="69.95" customHeight="1" x14ac:dyDescent="0.35">
      <c r="A585" s="275" t="s">
        <v>227</v>
      </c>
      <c r="B585" s="610">
        <f>( 'ACTA REPORTE 3ER TRI'!$AQ$31 )</f>
        <v>0</v>
      </c>
      <c r="C585" s="274"/>
      <c r="D585" s="1413"/>
      <c r="E585" s="1415" t="str">
        <f>INDEX(AG$1:AG$3, MATCH(E584, AF$1:AF$3, 1))</f>
        <v>DEMUESTRA HABILIDADES PARA LLEGAR A ACUERDOS Y ASUMIR  COMPROMISOS.</v>
      </c>
      <c r="F585" s="939"/>
      <c r="G585" s="1415" t="str">
        <f>INDEX(AG$1:AG$3, MATCH(G584, AF$1:AF$3, 1))</f>
        <v>DEMUESTRA HABILIDADES PARA LLEGAR A ACUERDOS Y ASUMIR  COMPROMISOS.</v>
      </c>
      <c r="H585" s="939"/>
      <c r="I585" s="1415" t="str">
        <f>INDEX(AG$1:AG$3, MATCH(I584, AF$1:AF$3, 1))</f>
        <v>DEMUESTRA HABILIDADES PARA LLEGAR A ACUERDOS Y ASUMIR  COMPROMISOS.</v>
      </c>
      <c r="M585" s="66"/>
      <c r="N585" s="902" t="s">
        <v>227</v>
      </c>
      <c r="O585" s="610">
        <f>( 'ACTA REPORTE 3ER TRI'!$AQ$31 )</f>
        <v>0</v>
      </c>
      <c r="P585" s="38"/>
      <c r="Q585" s="1394"/>
      <c r="R585" s="1395"/>
      <c r="S585" s="1400" t="str">
        <f>INDEX(AG$1:AG$3, MATCH(S584, AF$1:AF$3, 1))</f>
        <v>DEMUESTRA HABILIDADES PARA LLEGAR A ACUERDOS Y ASUMIR  COMPROMISOS.</v>
      </c>
      <c r="T585" s="944"/>
      <c r="U585" s="1400" t="str">
        <f>INDEX(AG$1:AG$3, MATCH(U584, AF$1:AF$3, 1))</f>
        <v>DEMUESTRA HABILIDADES PARA LLEGAR A ACUERDOS Y ASUMIR  COMPROMISOS.</v>
      </c>
      <c r="V585" s="1400" t="str">
        <f>INDEX(AG$1:AG$3, MATCH(V584, AF$1:AF$3, 1))</f>
        <v>DEMUESTRA HABILIDADES PARA LLEGAR A ACUERDOS Y ASUMIR  COMPROMISOS.</v>
      </c>
      <c r="X585" s="672"/>
      <c r="Y585" s="672"/>
      <c r="Z585" s="672"/>
      <c r="AA585" s="672"/>
      <c r="AB585" s="672"/>
      <c r="AC585" s="672"/>
      <c r="AD585" s="672"/>
    </row>
    <row r="586" spans="1:30" ht="69.95" customHeight="1" x14ac:dyDescent="0.35">
      <c r="A586" s="275" t="s">
        <v>229</v>
      </c>
      <c r="B586" s="610">
        <f>( 'ACTA REPORTE 3ER TRI'!$AR$31 )</f>
        <v>0</v>
      </c>
      <c r="C586" s="274"/>
      <c r="D586" s="1413"/>
      <c r="E586" s="1416"/>
      <c r="F586" s="940"/>
      <c r="G586" s="1416"/>
      <c r="H586" s="940"/>
      <c r="I586" s="1416"/>
      <c r="M586" s="66"/>
      <c r="N586" s="902" t="s">
        <v>229</v>
      </c>
      <c r="O586" s="610">
        <f>( 'ACTA REPORTE 3ER TRI'!$AR$31 )</f>
        <v>0</v>
      </c>
      <c r="P586" s="38"/>
      <c r="Q586" s="1394"/>
      <c r="R586" s="1395"/>
      <c r="S586" s="1401"/>
      <c r="T586" s="944"/>
      <c r="U586" s="1401"/>
      <c r="V586" s="1401"/>
      <c r="X586" s="672"/>
      <c r="Y586" s="672"/>
      <c r="Z586" s="672"/>
      <c r="AA586" s="672"/>
      <c r="AB586" s="672"/>
      <c r="AC586" s="672"/>
      <c r="AD586" s="672"/>
    </row>
    <row r="587" spans="1:30" ht="69.95" customHeight="1" thickBot="1" x14ac:dyDescent="0.4">
      <c r="A587" s="276" t="s">
        <v>232</v>
      </c>
      <c r="B587" s="541">
        <f>( 'ACTA REPORTE 3ER TRI'!$AS$31 )</f>
        <v>67</v>
      </c>
      <c r="C587" s="274"/>
      <c r="D587" s="1414"/>
      <c r="E587" s="1417"/>
      <c r="F587" s="941"/>
      <c r="G587" s="1417"/>
      <c r="H587" s="941"/>
      <c r="I587" s="1417"/>
      <c r="M587" s="66"/>
      <c r="N587" s="903" t="s">
        <v>232</v>
      </c>
      <c r="O587" s="541">
        <f>( 'ACTA REPORTE 3ER TRI'!$AS$31 )</f>
        <v>67</v>
      </c>
      <c r="P587" s="38"/>
      <c r="Q587" s="1396"/>
      <c r="R587" s="1397"/>
      <c r="S587" s="1402"/>
      <c r="T587" s="945"/>
      <c r="U587" s="1402"/>
      <c r="V587" s="1402"/>
      <c r="X587" s="672"/>
      <c r="Y587" s="672"/>
      <c r="Z587" s="672"/>
      <c r="AA587" s="672"/>
      <c r="AB587" s="672"/>
      <c r="AC587" s="672"/>
      <c r="AD587" s="672"/>
    </row>
    <row r="588" spans="1:30" ht="200.1" customHeight="1" x14ac:dyDescent="0.6">
      <c r="M588" s="66"/>
      <c r="N588" s="907"/>
      <c r="O588" s="36"/>
      <c r="P588" s="36"/>
      <c r="Q588" s="923"/>
      <c r="R588" s="923"/>
      <c r="S588" s="923"/>
      <c r="T588" s="874"/>
      <c r="U588" s="923"/>
      <c r="V588" s="923"/>
      <c r="W588" s="36"/>
      <c r="X588" s="36"/>
      <c r="Y588" s="36"/>
      <c r="Z588" s="36"/>
      <c r="AA588" s="36"/>
      <c r="AB588" s="36"/>
      <c r="AC588" s="36"/>
      <c r="AD588" s="36"/>
    </row>
    <row r="589" spans="1:30" ht="69.95" customHeight="1" x14ac:dyDescent="0.7">
      <c r="B589" s="1424" t="s">
        <v>235</v>
      </c>
      <c r="C589" s="1424"/>
      <c r="D589" s="1424"/>
      <c r="G589" s="1424" t="s">
        <v>255</v>
      </c>
      <c r="H589" s="1424"/>
      <c r="I589" s="1424"/>
      <c r="J589" s="861"/>
      <c r="K589" s="861"/>
      <c r="L589" s="296"/>
      <c r="M589" s="66"/>
      <c r="O589" s="1425" t="s">
        <v>235</v>
      </c>
      <c r="P589" s="1425"/>
      <c r="Q589" s="1425"/>
      <c r="S589" s="1425" t="s">
        <v>255</v>
      </c>
      <c r="T589" s="1425"/>
      <c r="U589" s="1425"/>
      <c r="V589" s="935"/>
      <c r="W589" s="75"/>
      <c r="X589" s="75"/>
      <c r="Y589" s="75"/>
      <c r="Z589" s="75"/>
      <c r="AA589" s="75"/>
      <c r="AB589" s="75"/>
      <c r="AC589" s="75"/>
      <c r="AD589" s="75"/>
    </row>
    <row r="590" spans="1:30" ht="69.95" customHeight="1" x14ac:dyDescent="0.45">
      <c r="A590" s="1426" t="s">
        <v>0</v>
      </c>
      <c r="B590" s="1426"/>
      <c r="C590" s="1426"/>
      <c r="D590" s="1426"/>
      <c r="E590" s="1426"/>
      <c r="F590" s="1426"/>
      <c r="G590" s="1426"/>
      <c r="H590" s="1426"/>
      <c r="I590" s="1426"/>
      <c r="J590" s="1426"/>
      <c r="K590" s="1426"/>
      <c r="L590" s="1426"/>
      <c r="M590" s="68"/>
      <c r="N590" s="1386" t="s">
        <v>0</v>
      </c>
      <c r="O590" s="1386"/>
      <c r="P590" s="1386"/>
      <c r="Q590" s="1386"/>
      <c r="R590" s="1386"/>
      <c r="S590" s="1386"/>
      <c r="T590" s="1386"/>
      <c r="U590" s="1386"/>
      <c r="V590" s="1386"/>
      <c r="W590" s="960"/>
      <c r="X590" s="652"/>
      <c r="Y590" s="652"/>
      <c r="Z590" s="652"/>
      <c r="AA590" s="652"/>
      <c r="AB590" s="652"/>
      <c r="AC590" s="652"/>
      <c r="AD590" s="652"/>
    </row>
    <row r="591" spans="1:30" ht="69.95" customHeight="1" x14ac:dyDescent="0.45">
      <c r="A591" s="1426" t="s">
        <v>9</v>
      </c>
      <c r="B591" s="1426"/>
      <c r="C591" s="1426"/>
      <c r="D591" s="1426"/>
      <c r="E591" s="1426"/>
      <c r="F591" s="1426"/>
      <c r="G591" s="1426"/>
      <c r="H591" s="1426"/>
      <c r="I591" s="1426"/>
      <c r="J591" s="1426"/>
      <c r="K591" s="1426"/>
      <c r="L591" s="1426"/>
      <c r="M591" s="68"/>
      <c r="N591" s="1386" t="s">
        <v>9</v>
      </c>
      <c r="O591" s="1386"/>
      <c r="P591" s="1386"/>
      <c r="Q591" s="1386"/>
      <c r="R591" s="1386"/>
      <c r="S591" s="1386"/>
      <c r="T591" s="1386"/>
      <c r="U591" s="1386"/>
      <c r="V591" s="1386"/>
      <c r="W591" s="960"/>
      <c r="X591" s="652"/>
      <c r="Y591" s="652"/>
      <c r="Z591" s="652"/>
      <c r="AA591" s="652"/>
      <c r="AB591" s="652"/>
      <c r="AC591" s="652"/>
      <c r="AD591" s="652"/>
    </row>
    <row r="592" spans="1:30" ht="69.95" customHeight="1" x14ac:dyDescent="0.45">
      <c r="A592" s="1426" t="s">
        <v>242</v>
      </c>
      <c r="B592" s="1426"/>
      <c r="C592" s="1426"/>
      <c r="D592" s="1426"/>
      <c r="E592" s="1426"/>
      <c r="F592" s="1426"/>
      <c r="G592" s="1426"/>
      <c r="H592" s="1426"/>
      <c r="I592" s="1426"/>
      <c r="J592" s="1426"/>
      <c r="K592" s="1426"/>
      <c r="L592" s="1426"/>
      <c r="M592" s="68"/>
      <c r="N592" s="1386" t="s">
        <v>242</v>
      </c>
      <c r="O592" s="1386"/>
      <c r="P592" s="1386"/>
      <c r="Q592" s="1386"/>
      <c r="R592" s="1386"/>
      <c r="S592" s="1386"/>
      <c r="T592" s="1386"/>
      <c r="U592" s="1386"/>
      <c r="V592" s="1386"/>
      <c r="W592" s="960"/>
      <c r="X592" s="652"/>
      <c r="Y592" s="652"/>
      <c r="Z592" s="652"/>
      <c r="AA592" s="652"/>
      <c r="AB592" s="652"/>
      <c r="AC592" s="652"/>
      <c r="AD592" s="652"/>
    </row>
    <row r="593" spans="1:30" ht="69.95" customHeight="1" x14ac:dyDescent="0.45">
      <c r="A593" s="1489" t="s">
        <v>220</v>
      </c>
      <c r="B593" s="1489"/>
      <c r="C593" s="1489"/>
      <c r="D593" s="1489"/>
      <c r="E593" s="1489"/>
      <c r="F593" s="1489"/>
      <c r="G593" s="1489"/>
      <c r="H593" s="1489"/>
      <c r="I593" s="1489"/>
      <c r="J593" s="1489"/>
      <c r="K593" s="1489"/>
      <c r="L593" s="1489"/>
      <c r="M593" s="68"/>
      <c r="N593" s="1387" t="s">
        <v>220</v>
      </c>
      <c r="O593" s="1387"/>
      <c r="P593" s="1387"/>
      <c r="Q593" s="1387"/>
      <c r="R593" s="1387"/>
      <c r="S593" s="1387"/>
      <c r="T593" s="1387"/>
      <c r="U593" s="1387"/>
      <c r="V593" s="1387"/>
      <c r="W593" s="961"/>
      <c r="X593" s="653"/>
      <c r="Y593" s="653"/>
      <c r="Z593" s="653"/>
      <c r="AA593" s="653"/>
      <c r="AB593" s="653"/>
      <c r="AC593" s="653"/>
      <c r="AD593" s="653"/>
    </row>
    <row r="594" spans="1:30" ht="60" customHeight="1" x14ac:dyDescent="0.6">
      <c r="A594" s="946" t="s">
        <v>221</v>
      </c>
      <c r="B594" s="1418">
        <f>DATOS!F27</f>
        <v>0</v>
      </c>
      <c r="C594" s="1418"/>
      <c r="D594" s="1418"/>
      <c r="E594" s="1418"/>
      <c r="F594" s="1418"/>
      <c r="G594" s="1418"/>
      <c r="H594" s="947"/>
      <c r="I594" s="799"/>
      <c r="J594" s="800"/>
      <c r="K594" s="800"/>
      <c r="L594" s="948"/>
      <c r="M594" s="949"/>
      <c r="N594" s="904" t="s">
        <v>221</v>
      </c>
      <c r="O594" s="1460">
        <f>DATOS!F27</f>
        <v>0</v>
      </c>
      <c r="P594" s="1460"/>
      <c r="Q594" s="1460"/>
      <c r="R594" s="1460"/>
      <c r="S594" s="1460"/>
      <c r="T594" s="1460"/>
      <c r="U594" s="1460"/>
      <c r="V594" s="923"/>
      <c r="W594" s="36"/>
      <c r="X594" s="36"/>
      <c r="Y594" s="36"/>
      <c r="Z594" s="36"/>
      <c r="AA594" s="36"/>
      <c r="AB594" s="36"/>
      <c r="AC594" s="36"/>
      <c r="AD594" s="36"/>
    </row>
    <row r="595" spans="1:30" ht="60" customHeight="1" x14ac:dyDescent="0.6">
      <c r="A595" s="946" t="s">
        <v>222</v>
      </c>
      <c r="B595" s="1418" t="str">
        <f>DATOS!B20</f>
        <v xml:space="preserve"> TRELLES ORDÓÑEZ CAROL ALEXANDRA</v>
      </c>
      <c r="C595" s="1418"/>
      <c r="D595" s="1418"/>
      <c r="E595" s="1418"/>
      <c r="F595" s="1418"/>
      <c r="G595" s="1418"/>
      <c r="H595" s="947"/>
      <c r="I595" s="799"/>
      <c r="J595" s="950"/>
      <c r="K595" s="950"/>
      <c r="L595" s="951"/>
      <c r="M595" s="949"/>
      <c r="N595" s="904" t="s">
        <v>222</v>
      </c>
      <c r="O595" s="1460" t="str">
        <f>DATOS!B20</f>
        <v xml:space="preserve"> TRELLES ORDÓÑEZ CAROL ALEXANDRA</v>
      </c>
      <c r="P595" s="1460"/>
      <c r="Q595" s="1460"/>
      <c r="R595" s="1460"/>
      <c r="S595" s="1460"/>
      <c r="T595" s="1460"/>
      <c r="U595" s="1460"/>
      <c r="V595" s="923"/>
      <c r="W595" s="37"/>
      <c r="X595" s="37"/>
      <c r="Y595" s="37"/>
      <c r="Z595" s="37"/>
      <c r="AA595" s="37"/>
      <c r="AB595" s="37"/>
      <c r="AC595" s="37"/>
      <c r="AD595" s="37"/>
    </row>
    <row r="596" spans="1:30" ht="60" customHeight="1" x14ac:dyDescent="0.6">
      <c r="A596" s="952" t="s">
        <v>26</v>
      </c>
      <c r="B596" s="1457" t="str">
        <f>DATOS!C14</f>
        <v>SEGUNDO</v>
      </c>
      <c r="C596" s="1457"/>
      <c r="D596" s="1457"/>
      <c r="E596" s="799"/>
      <c r="F596" s="799"/>
      <c r="G596" s="936"/>
      <c r="H596" s="936"/>
      <c r="I596" s="799"/>
      <c r="J596" s="800"/>
      <c r="K596" s="800"/>
      <c r="L596" s="948"/>
      <c r="M596" s="949"/>
      <c r="N596" s="905" t="s">
        <v>26</v>
      </c>
      <c r="O596" s="1458" t="str">
        <f>DATOS!C14</f>
        <v>SEGUNDO</v>
      </c>
      <c r="P596" s="1458"/>
      <c r="Q596" s="1458"/>
      <c r="R596" s="923"/>
      <c r="S596" s="925"/>
      <c r="T596" s="925"/>
      <c r="U596" s="923"/>
      <c r="V596" s="923"/>
      <c r="W596" s="36"/>
      <c r="X596" s="36"/>
      <c r="Y596" s="36"/>
      <c r="Z596" s="36"/>
      <c r="AA596" s="36"/>
      <c r="AB596" s="36"/>
      <c r="AC596" s="36"/>
      <c r="AD596" s="36"/>
    </row>
    <row r="597" spans="1:30" ht="60" customHeight="1" x14ac:dyDescent="0.6">
      <c r="A597" s="946" t="s">
        <v>28</v>
      </c>
      <c r="B597" s="1459" t="str">
        <f>DATOS!C15</f>
        <v>"A"</v>
      </c>
      <c r="C597" s="1459"/>
      <c r="D597" s="1459"/>
      <c r="E597" s="799"/>
      <c r="F597" s="799"/>
      <c r="G597" s="799"/>
      <c r="H597" s="799"/>
      <c r="I597" s="799"/>
      <c r="J597" s="800"/>
      <c r="K597" s="800"/>
      <c r="L597" s="948"/>
      <c r="M597" s="949"/>
      <c r="N597" s="904" t="s">
        <v>28</v>
      </c>
      <c r="O597" s="1460" t="str">
        <f>DATOS!C15</f>
        <v>"A"</v>
      </c>
      <c r="P597" s="1460"/>
      <c r="Q597" s="1460"/>
      <c r="R597" s="923"/>
      <c r="S597" s="923"/>
      <c r="T597" s="923"/>
      <c r="U597" s="923"/>
      <c r="V597" s="923"/>
      <c r="W597" s="36"/>
      <c r="X597" s="36"/>
      <c r="Y597" s="36"/>
      <c r="Z597" s="36"/>
      <c r="AA597" s="36"/>
      <c r="AB597" s="36"/>
      <c r="AC597" s="36"/>
      <c r="AD597" s="36"/>
    </row>
    <row r="598" spans="1:30" ht="60" customHeight="1" x14ac:dyDescent="0.6">
      <c r="A598" s="952" t="s">
        <v>223</v>
      </c>
      <c r="B598" s="1418" t="s">
        <v>290</v>
      </c>
      <c r="C598" s="1418"/>
      <c r="D598" s="1418"/>
      <c r="E598" s="799"/>
      <c r="F598" s="799"/>
      <c r="G598" s="799"/>
      <c r="H598" s="799"/>
      <c r="I598" s="799"/>
      <c r="J598" s="800"/>
      <c r="K598" s="800"/>
      <c r="L598" s="948"/>
      <c r="M598" s="949"/>
      <c r="N598" s="905" t="s">
        <v>223</v>
      </c>
      <c r="O598" s="1460" t="s">
        <v>290</v>
      </c>
      <c r="P598" s="1460"/>
      <c r="Q598" s="1460"/>
      <c r="R598" s="923"/>
      <c r="S598" s="923"/>
      <c r="T598" s="923"/>
      <c r="U598" s="923"/>
      <c r="V598" s="923"/>
      <c r="W598" s="36"/>
      <c r="X598" s="36"/>
      <c r="Y598" s="36"/>
      <c r="Z598" s="36"/>
      <c r="AA598" s="36"/>
      <c r="AB598" s="36"/>
      <c r="AC598" s="36"/>
      <c r="AD598" s="36"/>
    </row>
    <row r="599" spans="1:30" ht="60" customHeight="1" thickBot="1" x14ac:dyDescent="0.65">
      <c r="A599" s="946" t="s">
        <v>160</v>
      </c>
      <c r="B599" s="1439"/>
      <c r="C599" s="1439"/>
      <c r="D599" s="1439"/>
      <c r="E599" s="799"/>
      <c r="F599" s="799"/>
      <c r="G599" s="799"/>
      <c r="H599" s="799"/>
      <c r="I599" s="799"/>
      <c r="J599" s="800"/>
      <c r="K599" s="800"/>
      <c r="L599" s="948"/>
      <c r="M599" s="949"/>
      <c r="N599" s="904" t="s">
        <v>160</v>
      </c>
      <c r="O599" s="1440"/>
      <c r="P599" s="1440"/>
      <c r="Q599" s="1440"/>
      <c r="R599" s="923"/>
      <c r="S599" s="923"/>
      <c r="T599" s="923"/>
      <c r="U599" s="923"/>
      <c r="V599" s="923"/>
      <c r="W599" s="36"/>
      <c r="X599" s="36"/>
      <c r="Y599" s="36"/>
      <c r="Z599" s="36"/>
      <c r="AA599" s="36"/>
      <c r="AB599" s="36"/>
      <c r="AC599" s="36"/>
      <c r="AD599" s="36"/>
    </row>
    <row r="600" spans="1:30" ht="69.95" customHeight="1" thickBot="1" x14ac:dyDescent="0.55000000000000004">
      <c r="A600" s="1441" t="s">
        <v>37</v>
      </c>
      <c r="B600" s="1442"/>
      <c r="C600" s="1442"/>
      <c r="D600" s="1443"/>
      <c r="E600" s="1468" t="s">
        <v>245</v>
      </c>
      <c r="F600" s="1469"/>
      <c r="G600" s="1469"/>
      <c r="H600" s="1469"/>
      <c r="I600" s="1469"/>
      <c r="J600" s="859"/>
      <c r="K600" s="859"/>
      <c r="L600" s="293" t="s">
        <v>248</v>
      </c>
      <c r="M600" s="70"/>
      <c r="N600" s="1474" t="s">
        <v>37</v>
      </c>
      <c r="O600" s="1475"/>
      <c r="P600" s="1475"/>
      <c r="Q600" s="1427" t="s">
        <v>245</v>
      </c>
      <c r="R600" s="1428"/>
      <c r="S600" s="1429"/>
      <c r="T600" s="882"/>
      <c r="U600" s="293" t="s">
        <v>248</v>
      </c>
      <c r="V600" s="1466" t="s">
        <v>247</v>
      </c>
      <c r="W600" s="1403"/>
      <c r="X600" s="654"/>
      <c r="Y600" s="654"/>
      <c r="Z600" s="654"/>
      <c r="AA600" s="654"/>
      <c r="AB600" s="654"/>
      <c r="AC600" s="654"/>
      <c r="AD600" s="654"/>
    </row>
    <row r="601" spans="1:30" ht="69.95" customHeight="1" thickBot="1" x14ac:dyDescent="0.55000000000000004">
      <c r="A601" s="1444"/>
      <c r="B601" s="1445"/>
      <c r="C601" s="1445"/>
      <c r="D601" s="1446"/>
      <c r="E601" s="267" t="s">
        <v>233</v>
      </c>
      <c r="F601" s="844"/>
      <c r="G601" s="268" t="s">
        <v>249</v>
      </c>
      <c r="H601" s="850"/>
      <c r="I601" s="269" t="s">
        <v>250</v>
      </c>
      <c r="J601" s="860"/>
      <c r="K601" s="860"/>
      <c r="L601" s="294" t="s">
        <v>246</v>
      </c>
      <c r="M601" s="70"/>
      <c r="N601" s="1476"/>
      <c r="O601" s="1477"/>
      <c r="P601" s="1477"/>
      <c r="Q601" s="92" t="s">
        <v>233</v>
      </c>
      <c r="R601" s="93" t="s">
        <v>249</v>
      </c>
      <c r="S601" s="94" t="s">
        <v>250</v>
      </c>
      <c r="T601" s="881"/>
      <c r="U601" s="796" t="s">
        <v>246</v>
      </c>
      <c r="V601" s="1488"/>
      <c r="W601" s="1403"/>
      <c r="X601" s="654"/>
      <c r="Y601" s="654"/>
      <c r="Z601" s="654"/>
      <c r="AA601" s="654"/>
      <c r="AB601" s="654"/>
      <c r="AC601" s="654"/>
      <c r="AD601" s="654"/>
    </row>
    <row r="602" spans="1:30" ht="69.95" customHeight="1" x14ac:dyDescent="0.3">
      <c r="A602" s="1404" t="s">
        <v>38</v>
      </c>
      <c r="B602" s="1405"/>
      <c r="C602" s="1405"/>
      <c r="D602" s="1405"/>
      <c r="E602" s="539" t="str">
        <f>( 'ACTA REPORTE 1ER TRI'!$AD$32 )</f>
        <v>E+</v>
      </c>
      <c r="F602" s="835">
        <f>( 'ACTA REPORTE 1ER TRI'!$AE$32 )</f>
        <v>2</v>
      </c>
      <c r="G602" s="539" t="str">
        <f>( 'ACTA REPORTE 2DO TRI'!$AD$32 )</f>
        <v>C+</v>
      </c>
      <c r="H602" s="846">
        <f>( 'ACTA REPORTE 2DO TRI'!$AE$32 )</f>
        <v>6</v>
      </c>
      <c r="I602" s="539" t="str">
        <f>( 'ACTA REPORTE 3ER TRI'!$AD$32 )</f>
        <v>C+</v>
      </c>
      <c r="J602" s="846">
        <f>( 'ACTA REPORTE 3ER TRI'!$AE$32 )</f>
        <v>6</v>
      </c>
      <c r="K602" s="837">
        <f>SUM(F602,H602,J602 ) / 3</f>
        <v>4.666666666666667</v>
      </c>
      <c r="L602" s="675" t="str">
        <f>INDEX($AF$4:$AF$13, MATCH(K602, $AE$4:$AE$13, 1))</f>
        <v>D+</v>
      </c>
      <c r="M602" s="66"/>
      <c r="N602" s="1478" t="s">
        <v>38</v>
      </c>
      <c r="O602" s="1479"/>
      <c r="P602" s="1480"/>
      <c r="Q602" s="884">
        <f>( 'ACTA REPORTE 1ER TRI'!$AE$32 )</f>
        <v>2</v>
      </c>
      <c r="R602" s="539">
        <f>( 'ACTA REPORTE 2DO TRI'!$AE$32 )</f>
        <v>6</v>
      </c>
      <c r="S602" s="539">
        <f>( 'ACTA REPORTE 3ER TRI'!$AE$32 )</f>
        <v>6</v>
      </c>
      <c r="T602" s="875"/>
      <c r="U602" s="930">
        <f>SUM(Q602:S602)/3</f>
        <v>4.666666666666667</v>
      </c>
      <c r="V602" s="809">
        <v>0</v>
      </c>
      <c r="W602" s="113"/>
      <c r="X602" s="113"/>
      <c r="Y602" s="113"/>
      <c r="Z602" s="113"/>
      <c r="AA602" s="113"/>
      <c r="AB602" s="113"/>
      <c r="AC602" s="113"/>
      <c r="AD602" s="113"/>
    </row>
    <row r="603" spans="1:30" ht="69.95" customHeight="1" x14ac:dyDescent="0.3">
      <c r="A603" s="1406" t="s">
        <v>40</v>
      </c>
      <c r="B603" s="1407"/>
      <c r="C603" s="1407"/>
      <c r="D603" s="1407"/>
      <c r="E603" s="540" t="str">
        <f>( 'ACTA REPORTE 1ER TRI'!$AD$89 )</f>
        <v>E+</v>
      </c>
      <c r="F603" s="836">
        <f>( 'ACTA REPORTE 1ER TRI'!$AE$89 )</f>
        <v>2</v>
      </c>
      <c r="G603" s="540" t="str">
        <f>( 'ACTA REPORTE 2DO TRI'!$AD$89 )</f>
        <v>C+</v>
      </c>
      <c r="H603" s="847">
        <f>( 'ACTA REPORTE 2DO TRI'!$AE$89 )</f>
        <v>6</v>
      </c>
      <c r="I603" s="540" t="str">
        <f>( 'ACTA REPORTE 3ER TRI'!$AD$89 )</f>
        <v>C+</v>
      </c>
      <c r="J603" s="847">
        <f>( 'ACTA REPORTE 3ER TRI'!$AE$89 )</f>
        <v>6</v>
      </c>
      <c r="K603" s="837">
        <f>SUM(F603,H603,J603 ) / 3</f>
        <v>4.666666666666667</v>
      </c>
      <c r="L603" s="797" t="str">
        <f t="shared" ref="L603:L606" si="67">INDEX($AF$4:$AF$13, MATCH(K603, $AE$4:$AE$13, 1))</f>
        <v>D+</v>
      </c>
      <c r="M603" s="66"/>
      <c r="N603" s="1454" t="s">
        <v>40</v>
      </c>
      <c r="O603" s="1455"/>
      <c r="P603" s="1456"/>
      <c r="Q603" s="922">
        <f>( 'ACTA REPORTE 1ER TRI'!$AE$89 )</f>
        <v>2</v>
      </c>
      <c r="R603" s="540">
        <f>( 'ACTA REPORTE 2DO TRI'!$AE$89 )</f>
        <v>6</v>
      </c>
      <c r="S603" s="540">
        <f>( 'ACTA REPORTE 3ER TRI'!$AE$89 )</f>
        <v>6</v>
      </c>
      <c r="T603" s="876"/>
      <c r="U603" s="931">
        <f t="shared" ref="U603:U608" si="68">SUM(Q603:S603)/3</f>
        <v>4.666666666666667</v>
      </c>
      <c r="V603" s="811">
        <v>0</v>
      </c>
      <c r="W603" s="113"/>
      <c r="X603" s="113"/>
      <c r="Y603" s="113"/>
      <c r="Z603" s="113"/>
      <c r="AA603" s="113"/>
      <c r="AB603" s="113"/>
      <c r="AC603" s="113"/>
      <c r="AD603" s="113"/>
    </row>
    <row r="604" spans="1:30" ht="69.95" customHeight="1" x14ac:dyDescent="0.3">
      <c r="A604" s="1406" t="s">
        <v>42</v>
      </c>
      <c r="B604" s="1407"/>
      <c r="C604" s="1407"/>
      <c r="D604" s="1407"/>
      <c r="E604" s="540" t="str">
        <f>( 'ACTA REPORTE 1ER TRI'!$AD$146 )</f>
        <v>C+</v>
      </c>
      <c r="F604" s="836">
        <f>( 'ACTA REPORTE 1ER TRI'!$AE$146 )</f>
        <v>6</v>
      </c>
      <c r="G604" s="540" t="str">
        <f>( 'ACTA REPORTE 2DO TRI'!$AD$146 )</f>
        <v>C+</v>
      </c>
      <c r="H604" s="847">
        <f>( 'ACTA REPORTE 2DO TRI'!$AE$146 )</f>
        <v>6</v>
      </c>
      <c r="I604" s="540" t="str">
        <f>( 'ACTA REPORTE 3ER TRI'!$AD$146 )</f>
        <v>C+</v>
      </c>
      <c r="J604" s="847">
        <f>( 'ACTA REPORTE 3ER TRI'!$AE$146 )</f>
        <v>6</v>
      </c>
      <c r="K604" s="837">
        <f t="shared" ref="K604:K606" si="69">SUM(F604,H604,J604 ) / 3</f>
        <v>6</v>
      </c>
      <c r="L604" s="797" t="str">
        <f t="shared" si="67"/>
        <v>C+</v>
      </c>
      <c r="M604" s="66"/>
      <c r="N604" s="1454" t="s">
        <v>42</v>
      </c>
      <c r="O604" s="1455"/>
      <c r="P604" s="1456"/>
      <c r="Q604" s="922">
        <f>( 'ACTA REPORTE 1ER TRI'!$AE$146 )</f>
        <v>6</v>
      </c>
      <c r="R604" s="540">
        <f>( 'ACTA REPORTE 2DO TRI'!$AE$146 )</f>
        <v>6</v>
      </c>
      <c r="S604" s="540">
        <f>( 'ACTA REPORTE 3ER TRI'!$AE$146 )</f>
        <v>6</v>
      </c>
      <c r="T604" s="876"/>
      <c r="U604" s="931">
        <f t="shared" si="68"/>
        <v>6</v>
      </c>
      <c r="V604" s="811">
        <v>0</v>
      </c>
      <c r="W604" s="113"/>
      <c r="X604" s="113"/>
      <c r="Y604" s="113"/>
      <c r="Z604" s="113"/>
      <c r="AA604" s="113"/>
      <c r="AB604" s="113"/>
      <c r="AC604" s="113"/>
      <c r="AD604" s="113"/>
    </row>
    <row r="605" spans="1:30" ht="69.95" customHeight="1" x14ac:dyDescent="0.3">
      <c r="A605" s="1406" t="s">
        <v>44</v>
      </c>
      <c r="B605" s="1407"/>
      <c r="C605" s="1407"/>
      <c r="D605" s="1407"/>
      <c r="E605" s="540" t="str">
        <f>( 'ACTA REPORTE 1ER TRI'!$AD$203 )</f>
        <v>C+</v>
      </c>
      <c r="F605" s="836">
        <f>( 'ACTA REPORTE 1ER TRI'!$AE$203 )</f>
        <v>6</v>
      </c>
      <c r="G605" s="540" t="str">
        <f>( 'ACTA REPORTE 2DO TRI'!$AD$203 )</f>
        <v>C+</v>
      </c>
      <c r="H605" s="847">
        <f>( 'ACTA REPORTE 2DO TRI'!$AE$203 )</f>
        <v>6</v>
      </c>
      <c r="I605" s="540" t="str">
        <f>( 'ACTA REPORTE 3ER TRI'!$AD$203 )</f>
        <v>C+</v>
      </c>
      <c r="J605" s="847">
        <f>( 'ACTA REPORTE 3ER TRI'!$AE$203 )</f>
        <v>6</v>
      </c>
      <c r="K605" s="837">
        <f t="shared" si="69"/>
        <v>6</v>
      </c>
      <c r="L605" s="797" t="str">
        <f t="shared" si="67"/>
        <v>C+</v>
      </c>
      <c r="M605" s="66"/>
      <c r="N605" s="1454" t="s">
        <v>44</v>
      </c>
      <c r="O605" s="1455"/>
      <c r="P605" s="1456"/>
      <c r="Q605" s="922">
        <f>( 'ACTA REPORTE 1ER TRI'!$AE$203 )</f>
        <v>6</v>
      </c>
      <c r="R605" s="540">
        <f>( 'ACTA REPORTE 2DO TRI'!$AE$203 )</f>
        <v>6</v>
      </c>
      <c r="S605" s="540">
        <f>( 'ACTA REPORTE 3ER TRI'!$AE$203 )</f>
        <v>6</v>
      </c>
      <c r="T605" s="876"/>
      <c r="U605" s="931">
        <f t="shared" si="68"/>
        <v>6</v>
      </c>
      <c r="V605" s="811">
        <v>0</v>
      </c>
      <c r="W605" s="113"/>
      <c r="X605" s="113"/>
      <c r="Y605" s="113"/>
      <c r="Z605" s="113"/>
      <c r="AA605" s="113"/>
      <c r="AB605" s="113"/>
      <c r="AC605" s="113"/>
      <c r="AD605" s="113"/>
    </row>
    <row r="606" spans="1:30" ht="69.95" customHeight="1" x14ac:dyDescent="0.3">
      <c r="A606" s="1433" t="s">
        <v>47</v>
      </c>
      <c r="B606" s="1434"/>
      <c r="C606" s="1434"/>
      <c r="D606" s="1434"/>
      <c r="E606" s="540" t="str">
        <f>( 'ACTA REPORTE 1ER TRI'!$AD$317 )</f>
        <v>C+</v>
      </c>
      <c r="F606" s="836">
        <f>( 'ACTA REPORTE 1ER TRI'!$AE$317 )</f>
        <v>6</v>
      </c>
      <c r="G606" s="540" t="str">
        <f>( 'ACTA REPORTE 2DO TRI'!$AD$317 )</f>
        <v>C+</v>
      </c>
      <c r="H606" s="847">
        <f>( 'ACTA REPORTE 2DO TRI'!$AE$317 )</f>
        <v>6</v>
      </c>
      <c r="I606" s="540" t="str">
        <f>( 'ACTA REPORTE 3ER TRI'!$AD$317 )</f>
        <v>C+</v>
      </c>
      <c r="J606" s="847">
        <f>( 'ACTA REPORTE 3ER TRI'!$AE$317 )</f>
        <v>6</v>
      </c>
      <c r="K606" s="837">
        <f t="shared" si="69"/>
        <v>6</v>
      </c>
      <c r="L606" s="797" t="str">
        <f t="shared" si="67"/>
        <v>C+</v>
      </c>
      <c r="M606" s="66"/>
      <c r="N606" s="1482" t="s">
        <v>47</v>
      </c>
      <c r="O606" s="1483"/>
      <c r="P606" s="1484"/>
      <c r="Q606" s="922">
        <f>( 'ACTA REPORTE 1ER TRI'!$AE$317 )</f>
        <v>6</v>
      </c>
      <c r="R606" s="540">
        <f>( 'ACTA REPORTE 2DO TRI'!$AE$317 )</f>
        <v>6</v>
      </c>
      <c r="S606" s="540">
        <f>( 'ACTA REPORTE 3ER TRI'!$AE$317 )</f>
        <v>6</v>
      </c>
      <c r="T606" s="876"/>
      <c r="U606" s="931">
        <f t="shared" si="68"/>
        <v>6</v>
      </c>
      <c r="V606" s="811">
        <v>0</v>
      </c>
      <c r="W606" s="113"/>
      <c r="X606" s="113"/>
      <c r="Y606" s="113"/>
      <c r="Z606" s="113"/>
      <c r="AA606" s="113"/>
      <c r="AB606" s="113"/>
      <c r="AC606" s="113"/>
      <c r="AD606" s="113"/>
    </row>
    <row r="607" spans="1:30" ht="69.95" customHeight="1" x14ac:dyDescent="0.3">
      <c r="A607" s="1433" t="s">
        <v>50</v>
      </c>
      <c r="B607" s="1434"/>
      <c r="C607" s="1434"/>
      <c r="D607" s="1434"/>
      <c r="E607" s="540" t="str">
        <f>( 'ACTA REPORTE 1ER TRI'!$AD$374 )</f>
        <v>C+</v>
      </c>
      <c r="F607" s="836">
        <f>( 'ACTA REPORTE 1ER TRI'!$AE$374 )</f>
        <v>6</v>
      </c>
      <c r="G607" s="540" t="str">
        <f>( 'ACTA REPORTE 2DO TRI'!$AD$374 )</f>
        <v>C+</v>
      </c>
      <c r="H607" s="847">
        <f>( 'ACTA REPORTE 2DO TRI'!$AE$374 )</f>
        <v>6</v>
      </c>
      <c r="I607" s="540" t="str">
        <f>( 'ACTA REPORTE 3ER TRI'!$AD$374 )</f>
        <v>C+</v>
      </c>
      <c r="J607" s="847">
        <f>( 'ACTA REPORTE 3ER TRI'!$AE$374 )</f>
        <v>6</v>
      </c>
      <c r="K607" s="837">
        <f>SUM(F607,H607,J607 ) / 3</f>
        <v>6</v>
      </c>
      <c r="L607" s="797" t="str">
        <f>INDEX($AF$4:$AF$13, MATCH(K607, $AE$4:$AE$13, 1))</f>
        <v>C+</v>
      </c>
      <c r="M607" s="66"/>
      <c r="N607" s="1482" t="s">
        <v>50</v>
      </c>
      <c r="O607" s="1483"/>
      <c r="P607" s="1484"/>
      <c r="Q607" s="922">
        <f>( 'ACTA REPORTE 1ER TRI'!$AE$374 )</f>
        <v>6</v>
      </c>
      <c r="R607" s="540">
        <f>( 'ACTA REPORTE 2DO TRI'!$AE$374 )</f>
        <v>6</v>
      </c>
      <c r="S607" s="540">
        <f>( 'ACTA REPORTE 3ER TRI'!$AE$374 )</f>
        <v>6</v>
      </c>
      <c r="T607" s="876"/>
      <c r="U607" s="931">
        <f t="shared" si="68"/>
        <v>6</v>
      </c>
      <c r="V607" s="811">
        <v>0</v>
      </c>
      <c r="W607" s="113"/>
      <c r="X607" s="113"/>
      <c r="Y607" s="113"/>
      <c r="Z607" s="113"/>
      <c r="AA607" s="113"/>
      <c r="AB607" s="113"/>
      <c r="AC607" s="113"/>
      <c r="AD607" s="113"/>
    </row>
    <row r="608" spans="1:30" ht="69.95" customHeight="1" thickBot="1" x14ac:dyDescent="0.35">
      <c r="A608" s="1410" t="s">
        <v>52</v>
      </c>
      <c r="B608" s="1411"/>
      <c r="C608" s="1411"/>
      <c r="D608" s="1411"/>
      <c r="E608" s="610" t="str">
        <f>( 'ACTA REPORTE 1ER TRI'!$AD$432 )</f>
        <v>C+</v>
      </c>
      <c r="F608" s="836">
        <f>( 'ACTA REPORTE 1ER TRI'!$AE$432 )</f>
        <v>6</v>
      </c>
      <c r="G608" s="832" t="str">
        <f>( 'ACTA REPORTE 2DO TRI'!$AD$432 )</f>
        <v>C+</v>
      </c>
      <c r="H608" s="851">
        <f>( 'ACTA REPORTE 2DO TRI'!$AE$432 )</f>
        <v>6</v>
      </c>
      <c r="I608" s="833" t="str">
        <f>( 'ACTA REPORTE 3ER TRI'!$AD$432 )</f>
        <v>C+</v>
      </c>
      <c r="J608" s="847">
        <f>( 'ACTA REPORTE 3ER TRI'!$AE$432 )</f>
        <v>6</v>
      </c>
      <c r="K608" s="837">
        <f>SUM(F608,H608,J608 ) / 3</f>
        <v>6</v>
      </c>
      <c r="L608" s="798" t="str">
        <f>INDEX($AF$4:$AF$13, MATCH(F609, $AE$4:$AE$13, 1))</f>
        <v>D+</v>
      </c>
      <c r="M608" s="66"/>
      <c r="N608" s="1390" t="s">
        <v>52</v>
      </c>
      <c r="O608" s="1391"/>
      <c r="P608" s="1485"/>
      <c r="Q608" s="922">
        <f>( 'ACTA REPORTE 1ER TRI'!$AE$432 )</f>
        <v>6</v>
      </c>
      <c r="R608" s="831">
        <f>( 'ACTA REPORTE 2DO TRI'!$AE$432 )</f>
        <v>6</v>
      </c>
      <c r="S608" s="540">
        <f>( 'ACTA REPORTE 3ER TRI'!$AE$432 )</f>
        <v>6</v>
      </c>
      <c r="T608" s="877"/>
      <c r="U608" s="932">
        <f t="shared" si="68"/>
        <v>6</v>
      </c>
      <c r="V608" s="812">
        <v>0</v>
      </c>
      <c r="W608" s="113"/>
      <c r="X608" s="113"/>
      <c r="Y608" s="113"/>
      <c r="Z608" s="113"/>
      <c r="AA608" s="113"/>
      <c r="AB608" s="113"/>
      <c r="AC608" s="113"/>
      <c r="AD608" s="113"/>
    </row>
    <row r="609" spans="1:30" ht="69.95" customHeight="1" thickBot="1" x14ac:dyDescent="0.75">
      <c r="A609" s="1461" t="s">
        <v>237</v>
      </c>
      <c r="B609" s="1462"/>
      <c r="C609" s="1462"/>
      <c r="D609" s="1462"/>
      <c r="E609" s="805" t="str">
        <f>INDEX($AF$4:$AF$13, MATCH(F609, $AE$4:$AE$13, 1))</f>
        <v>D+</v>
      </c>
      <c r="F609" s="837">
        <f>SUM(F602:F608 ) / 7</f>
        <v>4.8571428571428568</v>
      </c>
      <c r="G609" s="805" t="str">
        <f>INDEX($AF$4:$AF$13, MATCH(H609, $AE$4:$AE$13, 1))</f>
        <v>C+</v>
      </c>
      <c r="H609" s="837">
        <f>SUM(H602:H608 ) / 7</f>
        <v>6</v>
      </c>
      <c r="I609" s="819" t="str">
        <f>INDEX($AF$4:$AF$13, MATCH(J609, $AE$4:$AE$13, 1))</f>
        <v>C+</v>
      </c>
      <c r="J609" s="862">
        <f>SUM(J602:J608 ) / 7</f>
        <v>6</v>
      </c>
      <c r="K609" s="862">
        <f>SUM(F609,H609,J609 ) / 3</f>
        <v>5.6190476190476195</v>
      </c>
      <c r="L609" s="1481" t="str">
        <f>INDEX($AF$4:$AF$13, MATCH(K609, $AE$4:$AE$13, 1))</f>
        <v>C-</v>
      </c>
      <c r="M609" s="66"/>
      <c r="N609" s="1437" t="s">
        <v>237</v>
      </c>
      <c r="O609" s="1438"/>
      <c r="P609" s="1438"/>
      <c r="Q609" s="813">
        <f>SUM(Q602:Q608 ) / 7</f>
        <v>4.8571428571428568</v>
      </c>
      <c r="R609" s="813">
        <f>SUM(R602:R608 ) / 7</f>
        <v>6</v>
      </c>
      <c r="S609" s="813">
        <f>SUM(S602:S608 ) / 7</f>
        <v>6</v>
      </c>
      <c r="T609" s="873"/>
      <c r="U609" s="1601">
        <f>SUM(Q609,R609,S609)/3</f>
        <v>5.6190476190476195</v>
      </c>
      <c r="W609" s="36"/>
      <c r="X609" s="36"/>
      <c r="Y609" s="36"/>
      <c r="Z609" s="36"/>
      <c r="AA609" s="36"/>
      <c r="AB609" s="36"/>
      <c r="AC609" s="36"/>
      <c r="AD609" s="36"/>
    </row>
    <row r="610" spans="1:30" ht="69.95" customHeight="1" thickBot="1" x14ac:dyDescent="0.75">
      <c r="A610" s="1421" t="s">
        <v>251</v>
      </c>
      <c r="B610" s="1422"/>
      <c r="C610" s="1422"/>
      <c r="D610" s="1422"/>
      <c r="E610" s="1463"/>
      <c r="F610" s="1463"/>
      <c r="G610" s="1464"/>
      <c r="H610" s="1464"/>
      <c r="I610" s="1465"/>
      <c r="J610" s="856"/>
      <c r="K610" s="865"/>
      <c r="L610" s="1436"/>
      <c r="M610" s="66"/>
      <c r="N610" s="1398" t="s">
        <v>251</v>
      </c>
      <c r="O610" s="1399"/>
      <c r="P610" s="1399"/>
      <c r="Q610" s="1399"/>
      <c r="R610" s="1399"/>
      <c r="S610" s="1399"/>
      <c r="T610" s="1600"/>
      <c r="U610" s="1602"/>
      <c r="W610" s="36"/>
      <c r="X610" s="36"/>
      <c r="Y610" s="36"/>
      <c r="Z610" s="36"/>
      <c r="AA610" s="36"/>
      <c r="AB610" s="36"/>
      <c r="AC610" s="36"/>
      <c r="AD610" s="36"/>
    </row>
    <row r="611" spans="1:30" ht="69.95" customHeight="1" x14ac:dyDescent="0.6">
      <c r="A611" s="1408" t="s">
        <v>39</v>
      </c>
      <c r="B611" s="1409"/>
      <c r="C611" s="1409"/>
      <c r="D611" s="1409"/>
      <c r="E611" s="539" t="str">
        <f>( 'ACTA REPORTE 1ER TRI'!$AD$260 )</f>
        <v>C+</v>
      </c>
      <c r="F611" s="838">
        <f>( 'ACTA REPORTE 1ER TRI'!$AE$260 )</f>
        <v>6</v>
      </c>
      <c r="G611" s="539" t="str">
        <f>( 'ACTA REPORTE 2DO TRI'!$AD$260 )</f>
        <v>C+</v>
      </c>
      <c r="H611" s="886">
        <f>( 'ACTA REPORTE 2DO TRI'!$AE$260 )</f>
        <v>6</v>
      </c>
      <c r="I611" s="539" t="str">
        <f>( 'ACTA REPORTE 3ER TRI'!$AD$260 )</f>
        <v>C+</v>
      </c>
      <c r="J611" s="887">
        <f>( 'ACTA REPORTE 3ER TRI'!$AE$260 )</f>
        <v>6</v>
      </c>
      <c r="K611" s="866">
        <f>SUM(F611,H611,J611 ) / 3</f>
        <v>6</v>
      </c>
      <c r="L611" s="675" t="str">
        <f>INDEX($AF$4:$AF$13, MATCH(K611, $AE$4:$AE$13, 1))</f>
        <v>C+</v>
      </c>
      <c r="M611" s="66"/>
      <c r="N611" s="1388" t="s">
        <v>39</v>
      </c>
      <c r="O611" s="1389"/>
      <c r="P611" s="96"/>
      <c r="Q611" s="539" t="str">
        <f>( 'ACTA REPORTE 1ER TRI'!$AD$260 )</f>
        <v>C+</v>
      </c>
      <c r="R611" s="539" t="str">
        <f>( 'ACTA REPORTE 2DO TRI'!$AD$260 )</f>
        <v>C+</v>
      </c>
      <c r="S611" s="539" t="str">
        <f>( 'ACTA REPORTE 3ER TRI'!$AD$260 )</f>
        <v>C+</v>
      </c>
      <c r="T611" s="893">
        <f>SUM(F611,H611,J611 ) / 3</f>
        <v>6</v>
      </c>
      <c r="U611" s="675" t="str">
        <f>INDEX($AF$4:$AF$13, MATCH(T611, $AE$4:$AE$13, 1))</f>
        <v>C+</v>
      </c>
      <c r="V611" s="923"/>
      <c r="W611" s="36"/>
      <c r="X611" s="36"/>
      <c r="Y611" s="36"/>
      <c r="Z611" s="36"/>
      <c r="AA611" s="36"/>
      <c r="AB611" s="36"/>
      <c r="AC611" s="36"/>
      <c r="AD611" s="36"/>
    </row>
    <row r="612" spans="1:30" ht="69.95" customHeight="1" thickBot="1" x14ac:dyDescent="0.65">
      <c r="A612" s="1410" t="s">
        <v>55</v>
      </c>
      <c r="B612" s="1411"/>
      <c r="C612" s="1411"/>
      <c r="D612" s="1411"/>
      <c r="E612" s="541" t="str">
        <f>( 'ACTA REPORTE 1ER TRI'!$AD$488 )</f>
        <v>C+</v>
      </c>
      <c r="F612" s="838">
        <f>( 'ACTA REPORTE 1ER TRI'!$AE$488 )</f>
        <v>6</v>
      </c>
      <c r="G612" s="541" t="str">
        <f>( 'ACTA REPORTE 2DO TRI'!$AD$488 )</f>
        <v>C+</v>
      </c>
      <c r="H612" s="886">
        <f>( 'ACTA REPORTE 2DO TRI'!$AE$488 )</f>
        <v>6</v>
      </c>
      <c r="I612" s="541" t="str">
        <f>( 'ACTA REPORTE 3ER TRI'!$AD$488 )</f>
        <v>C+</v>
      </c>
      <c r="J612" s="887">
        <f>( 'ACTA REPORTE 3ER TRI'!$AE$488 )</f>
        <v>6</v>
      </c>
      <c r="K612" s="866">
        <f>SUM(F612,H612,J612 ) / 3</f>
        <v>6</v>
      </c>
      <c r="L612" s="798" t="str">
        <f>INDEX($AF$4:$AF$13, MATCH(K612, $AE$4:$AE$13, 1))</f>
        <v>C+</v>
      </c>
      <c r="M612" s="66"/>
      <c r="N612" s="1390" t="s">
        <v>55</v>
      </c>
      <c r="O612" s="1391"/>
      <c r="P612" s="657"/>
      <c r="Q612" s="541" t="str">
        <f>( 'ACTA REPORTE 1ER TRI'!$AD$488 )</f>
        <v>C+</v>
      </c>
      <c r="R612" s="541" t="str">
        <f>( 'ACTA REPORTE 2DO TRI'!$AD$488 )</f>
        <v>C+</v>
      </c>
      <c r="S612" s="541" t="str">
        <f>( 'ACTA REPORTE 3ER TRI'!$AD$488 )</f>
        <v>C+</v>
      </c>
      <c r="T612" s="893">
        <f>SUM(F612,H612,J612 ) / 3</f>
        <v>6</v>
      </c>
      <c r="U612" s="798" t="str">
        <f>INDEX($AF$4:$AF$13, MATCH(T612, $AE$4:$AE$13, 1))</f>
        <v>C+</v>
      </c>
      <c r="V612" s="923"/>
      <c r="W612" s="36"/>
      <c r="X612" s="36"/>
      <c r="Y612" s="36"/>
      <c r="Z612" s="36"/>
      <c r="AA612" s="36"/>
      <c r="AB612" s="36"/>
      <c r="AC612" s="36"/>
      <c r="AD612" s="36"/>
    </row>
    <row r="613" spans="1:30" ht="69.95" customHeight="1" thickBot="1" x14ac:dyDescent="0.65">
      <c r="M613" s="66"/>
      <c r="N613" s="907"/>
      <c r="O613" s="36"/>
      <c r="P613" s="36"/>
      <c r="Q613" s="923"/>
      <c r="R613" s="923"/>
      <c r="S613" s="923"/>
      <c r="T613" s="874"/>
      <c r="U613" s="923"/>
      <c r="V613" s="923"/>
      <c r="W613" s="36"/>
      <c r="X613" s="36"/>
      <c r="Y613" s="36"/>
      <c r="Z613" s="36"/>
      <c r="AA613" s="36"/>
      <c r="AB613" s="36"/>
      <c r="AC613" s="36"/>
      <c r="AD613" s="36"/>
    </row>
    <row r="614" spans="1:30" ht="99.75" customHeight="1" thickBot="1" x14ac:dyDescent="0.4">
      <c r="A614" s="271"/>
      <c r="B614" s="915" t="s">
        <v>292</v>
      </c>
      <c r="C614" s="272"/>
      <c r="D614" s="1412" t="s">
        <v>287</v>
      </c>
      <c r="E614" s="914" t="s">
        <v>252</v>
      </c>
      <c r="F614" s="839"/>
      <c r="G614" s="915" t="s">
        <v>253</v>
      </c>
      <c r="H614" s="849"/>
      <c r="I614" s="916" t="s">
        <v>254</v>
      </c>
      <c r="M614" s="66"/>
      <c r="N614" s="908"/>
      <c r="O614" s="917" t="s">
        <v>291</v>
      </c>
      <c r="P614" s="39"/>
      <c r="Q614" s="1392" t="s">
        <v>287</v>
      </c>
      <c r="R614" s="1393"/>
      <c r="S614" s="955" t="s">
        <v>252</v>
      </c>
      <c r="T614" s="878"/>
      <c r="U614" s="956" t="s">
        <v>253</v>
      </c>
      <c r="V614" s="957" t="s">
        <v>254</v>
      </c>
      <c r="X614" s="673"/>
      <c r="Y614" s="673"/>
      <c r="Z614" s="673"/>
      <c r="AA614" s="673"/>
      <c r="AB614" s="673"/>
      <c r="AC614" s="673"/>
      <c r="AD614" s="673"/>
    </row>
    <row r="615" spans="1:30" ht="69.95" customHeight="1" thickBot="1" x14ac:dyDescent="0.4">
      <c r="A615" s="273" t="s">
        <v>226</v>
      </c>
      <c r="B615" s="814">
        <f>( 'ACTA REPORTE 3ER TRI'!$AP$32 )</f>
        <v>0</v>
      </c>
      <c r="C615" s="274"/>
      <c r="D615" s="1413"/>
      <c r="E615" s="814" t="str">
        <f>( 'ACTA REPORTE 1ER TRI'!$AI$32 )</f>
        <v>N</v>
      </c>
      <c r="F615" s="840"/>
      <c r="G615" s="814" t="str">
        <f>( 'ACTA REPORTE 2DO TRI'!$AI$32 )</f>
        <v>N</v>
      </c>
      <c r="H615" s="840"/>
      <c r="I615" s="814" t="str">
        <f>( 'ACTA REPORTE 3ER TRI'!$AI$32 )</f>
        <v>N</v>
      </c>
      <c r="M615" s="66"/>
      <c r="N615" s="901" t="s">
        <v>226</v>
      </c>
      <c r="O615" s="814">
        <f>( 'ACTA REPORTE 3ER TRI'!$AP$32 )</f>
        <v>0</v>
      </c>
      <c r="P615" s="38"/>
      <c r="Q615" s="1394"/>
      <c r="R615" s="1395"/>
      <c r="S615" s="814" t="str">
        <f>( 'ACTA REPORTE 1ER TRI'!$AI$32 )</f>
        <v>N</v>
      </c>
      <c r="T615" s="879"/>
      <c r="U615" s="814" t="str">
        <f>( 'ACTA REPORTE 2DO TRI'!$AI$32 )</f>
        <v>N</v>
      </c>
      <c r="V615" s="814" t="str">
        <f>( 'ACTA REPORTE 3ER TRI'!$AI$32 )</f>
        <v>N</v>
      </c>
      <c r="X615" s="671"/>
      <c r="Y615" s="671"/>
      <c r="Z615" s="671"/>
      <c r="AA615" s="671"/>
      <c r="AB615" s="671"/>
      <c r="AC615" s="671"/>
      <c r="AD615" s="671"/>
    </row>
    <row r="616" spans="1:30" ht="69.95" customHeight="1" x14ac:dyDescent="0.35">
      <c r="A616" s="275" t="s">
        <v>227</v>
      </c>
      <c r="B616" s="610">
        <f>( 'ACTA REPORTE 3ER TRI'!$AQ$32 )</f>
        <v>0</v>
      </c>
      <c r="C616" s="274"/>
      <c r="D616" s="1413"/>
      <c r="E616" s="1415" t="str">
        <f>INDEX(AG$1:AG$3, MATCH(E615, AF$1:AF$3, 1))</f>
        <v>DEMUESTRA HABILIDADES PARA LLEGAR A ACUERDOS Y ASUMIR  COMPROMISOS.</v>
      </c>
      <c r="F616" s="939"/>
      <c r="G616" s="1415" t="str">
        <f>INDEX(AG$1:AG$3, MATCH(G615, AF$1:AF$3, 1))</f>
        <v>DEMUESTRA HABILIDADES PARA LLEGAR A ACUERDOS Y ASUMIR  COMPROMISOS.</v>
      </c>
      <c r="H616" s="939"/>
      <c r="I616" s="1415" t="str">
        <f>INDEX(AG$1:AG$3, MATCH(I615, AF$1:AF$3, 1))</f>
        <v>DEMUESTRA HABILIDADES PARA LLEGAR A ACUERDOS Y ASUMIR  COMPROMISOS.</v>
      </c>
      <c r="M616" s="66"/>
      <c r="N616" s="902" t="s">
        <v>227</v>
      </c>
      <c r="O616" s="610">
        <f>( 'ACTA REPORTE 3ER TRI'!$AQ$32 )</f>
        <v>0</v>
      </c>
      <c r="P616" s="38"/>
      <c r="Q616" s="1394"/>
      <c r="R616" s="1395"/>
      <c r="S616" s="1400" t="str">
        <f>INDEX(AG$1:AG$3, MATCH(S615, AF$1:AF$3, 1))</f>
        <v>DEMUESTRA HABILIDADES PARA LLEGAR A ACUERDOS Y ASUMIR  COMPROMISOS.</v>
      </c>
      <c r="T616" s="944"/>
      <c r="U616" s="1400" t="str">
        <f>INDEX(AG$1:AG$3, MATCH(U615, AF$1:AF$3, 1))</f>
        <v>DEMUESTRA HABILIDADES PARA LLEGAR A ACUERDOS Y ASUMIR  COMPROMISOS.</v>
      </c>
      <c r="V616" s="1400" t="str">
        <f>INDEX(AG$1:AG$3, MATCH(V615, AF$1:AF$3, 1))</f>
        <v>DEMUESTRA HABILIDADES PARA LLEGAR A ACUERDOS Y ASUMIR  COMPROMISOS.</v>
      </c>
      <c r="X616" s="672"/>
      <c r="Y616" s="672"/>
      <c r="Z616" s="672"/>
      <c r="AA616" s="672"/>
      <c r="AB616" s="672"/>
      <c r="AC616" s="672"/>
      <c r="AD616" s="672"/>
    </row>
    <row r="617" spans="1:30" ht="69.95" customHeight="1" x14ac:dyDescent="0.35">
      <c r="A617" s="275" t="s">
        <v>229</v>
      </c>
      <c r="B617" s="610">
        <f>( 'ACTA REPORTE 3ER TRI'!$AR$32 )</f>
        <v>0</v>
      </c>
      <c r="C617" s="274"/>
      <c r="D617" s="1413"/>
      <c r="E617" s="1416"/>
      <c r="F617" s="940"/>
      <c r="G617" s="1416"/>
      <c r="H617" s="940"/>
      <c r="I617" s="1416"/>
      <c r="M617" s="66"/>
      <c r="N617" s="902" t="s">
        <v>229</v>
      </c>
      <c r="O617" s="610">
        <f>( 'ACTA REPORTE 3ER TRI'!$AR$32 )</f>
        <v>0</v>
      </c>
      <c r="P617" s="38"/>
      <c r="Q617" s="1394"/>
      <c r="R617" s="1395"/>
      <c r="S617" s="1401"/>
      <c r="T617" s="944"/>
      <c r="U617" s="1401"/>
      <c r="V617" s="1401"/>
      <c r="X617" s="672"/>
      <c r="Y617" s="672"/>
      <c r="Z617" s="672"/>
      <c r="AA617" s="672"/>
      <c r="AB617" s="672"/>
      <c r="AC617" s="672"/>
      <c r="AD617" s="672"/>
    </row>
    <row r="618" spans="1:30" ht="69.95" customHeight="1" thickBot="1" x14ac:dyDescent="0.4">
      <c r="A618" s="276" t="s">
        <v>232</v>
      </c>
      <c r="B618" s="541">
        <f>( 'ACTA REPORTE 3ER TRI'!$AS$32 )</f>
        <v>67</v>
      </c>
      <c r="C618" s="274"/>
      <c r="D618" s="1414"/>
      <c r="E618" s="1417"/>
      <c r="F618" s="941"/>
      <c r="G618" s="1417"/>
      <c r="H618" s="941"/>
      <c r="I618" s="1417"/>
      <c r="M618" s="66"/>
      <c r="N618" s="903" t="s">
        <v>232</v>
      </c>
      <c r="O618" s="541">
        <f>( 'ACTA REPORTE 3ER TRI'!$AS$32 )</f>
        <v>67</v>
      </c>
      <c r="P618" s="38"/>
      <c r="Q618" s="1396"/>
      <c r="R618" s="1397"/>
      <c r="S618" s="1402"/>
      <c r="T618" s="945"/>
      <c r="U618" s="1402"/>
      <c r="V618" s="1402"/>
      <c r="X618" s="672"/>
      <c r="Y618" s="672"/>
      <c r="Z618" s="672"/>
      <c r="AA618" s="672"/>
      <c r="AB618" s="672"/>
      <c r="AC618" s="672"/>
      <c r="AD618" s="672"/>
    </row>
    <row r="619" spans="1:30" ht="200.1" customHeight="1" x14ac:dyDescent="0.6">
      <c r="M619" s="66"/>
      <c r="N619" s="907"/>
      <c r="O619" s="36"/>
      <c r="P619" s="36"/>
      <c r="Q619" s="923"/>
      <c r="R619" s="923"/>
      <c r="S619" s="923"/>
      <c r="T619" s="874"/>
      <c r="U619" s="923"/>
      <c r="V619" s="923"/>
      <c r="W619" s="36"/>
      <c r="X619" s="36"/>
      <c r="Y619" s="36"/>
      <c r="Z619" s="36"/>
      <c r="AA619" s="36"/>
      <c r="AB619" s="36"/>
      <c r="AC619" s="36"/>
      <c r="AD619" s="36"/>
    </row>
    <row r="620" spans="1:30" ht="69.95" customHeight="1" x14ac:dyDescent="0.7">
      <c r="B620" s="1424" t="s">
        <v>235</v>
      </c>
      <c r="C620" s="1424"/>
      <c r="D620" s="1424"/>
      <c r="G620" s="1424" t="s">
        <v>255</v>
      </c>
      <c r="H620" s="1424"/>
      <c r="I620" s="1424"/>
      <c r="J620" s="861"/>
      <c r="K620" s="861"/>
      <c r="L620" s="296"/>
      <c r="M620" s="66"/>
      <c r="O620" s="1425" t="s">
        <v>235</v>
      </c>
      <c r="P620" s="1425"/>
      <c r="Q620" s="1425"/>
      <c r="S620" s="1425" t="s">
        <v>255</v>
      </c>
      <c r="T620" s="1425"/>
      <c r="U620" s="1425"/>
      <c r="V620" s="935"/>
      <c r="W620" s="75"/>
      <c r="X620" s="75"/>
      <c r="Y620" s="75"/>
      <c r="Z620" s="75"/>
      <c r="AA620" s="75"/>
      <c r="AB620" s="75"/>
      <c r="AC620" s="75"/>
      <c r="AD620" s="75"/>
    </row>
    <row r="621" spans="1:30" ht="69.95" customHeight="1" x14ac:dyDescent="0.45">
      <c r="A621" s="1426" t="s">
        <v>0</v>
      </c>
      <c r="B621" s="1426"/>
      <c r="C621" s="1426"/>
      <c r="D621" s="1426"/>
      <c r="E621" s="1426"/>
      <c r="F621" s="1426"/>
      <c r="G621" s="1426"/>
      <c r="H621" s="1426"/>
      <c r="I621" s="1426"/>
      <c r="J621" s="1426"/>
      <c r="K621" s="1426"/>
      <c r="L621" s="1426"/>
      <c r="M621" s="68"/>
      <c r="N621" s="1386" t="s">
        <v>0</v>
      </c>
      <c r="O621" s="1386"/>
      <c r="P621" s="1386"/>
      <c r="Q621" s="1386"/>
      <c r="R621" s="1386"/>
      <c r="S621" s="1386"/>
      <c r="T621" s="1386"/>
      <c r="U621" s="1386"/>
      <c r="V621" s="1386"/>
      <c r="W621" s="960"/>
      <c r="X621" s="652"/>
      <c r="Y621" s="652"/>
      <c r="Z621" s="652"/>
      <c r="AA621" s="652"/>
      <c r="AB621" s="652"/>
      <c r="AC621" s="652"/>
      <c r="AD621" s="652"/>
    </row>
    <row r="622" spans="1:30" ht="69.95" customHeight="1" x14ac:dyDescent="0.45">
      <c r="A622" s="1426" t="s">
        <v>9</v>
      </c>
      <c r="B622" s="1426"/>
      <c r="C622" s="1426"/>
      <c r="D622" s="1426"/>
      <c r="E622" s="1426"/>
      <c r="F622" s="1426"/>
      <c r="G622" s="1426"/>
      <c r="H622" s="1426"/>
      <c r="I622" s="1426"/>
      <c r="J622" s="1426"/>
      <c r="K622" s="1426"/>
      <c r="L622" s="1426"/>
      <c r="M622" s="68"/>
      <c r="N622" s="1386" t="s">
        <v>9</v>
      </c>
      <c r="O622" s="1386"/>
      <c r="P622" s="1386"/>
      <c r="Q622" s="1386"/>
      <c r="R622" s="1386"/>
      <c r="S622" s="1386"/>
      <c r="T622" s="1386"/>
      <c r="U622" s="1386"/>
      <c r="V622" s="1386"/>
      <c r="W622" s="960"/>
      <c r="X622" s="652"/>
      <c r="Y622" s="652"/>
      <c r="Z622" s="652"/>
      <c r="AA622" s="652"/>
      <c r="AB622" s="652"/>
      <c r="AC622" s="652"/>
      <c r="AD622" s="652"/>
    </row>
    <row r="623" spans="1:30" ht="69.95" customHeight="1" x14ac:dyDescent="0.45">
      <c r="A623" s="1426" t="s">
        <v>242</v>
      </c>
      <c r="B623" s="1426"/>
      <c r="C623" s="1426"/>
      <c r="D623" s="1426"/>
      <c r="E623" s="1426"/>
      <c r="F623" s="1426"/>
      <c r="G623" s="1426"/>
      <c r="H623" s="1426"/>
      <c r="I623" s="1426"/>
      <c r="J623" s="1426"/>
      <c r="K623" s="1426"/>
      <c r="L623" s="1426"/>
      <c r="M623" s="68"/>
      <c r="N623" s="1386" t="s">
        <v>242</v>
      </c>
      <c r="O623" s="1386"/>
      <c r="P623" s="1386"/>
      <c r="Q623" s="1386"/>
      <c r="R623" s="1386"/>
      <c r="S623" s="1386"/>
      <c r="T623" s="1386"/>
      <c r="U623" s="1386"/>
      <c r="V623" s="1386"/>
      <c r="W623" s="960"/>
      <c r="X623" s="652"/>
      <c r="Y623" s="652"/>
      <c r="Z623" s="652"/>
      <c r="AA623" s="652"/>
      <c r="AB623" s="652"/>
      <c r="AC623" s="652"/>
      <c r="AD623" s="652"/>
    </row>
    <row r="624" spans="1:30" ht="69.95" customHeight="1" x14ac:dyDescent="0.45">
      <c r="A624" s="1489" t="s">
        <v>220</v>
      </c>
      <c r="B624" s="1489"/>
      <c r="C624" s="1489"/>
      <c r="D624" s="1489"/>
      <c r="E624" s="1489"/>
      <c r="F624" s="1489"/>
      <c r="G624" s="1489"/>
      <c r="H624" s="1489"/>
      <c r="I624" s="1489"/>
      <c r="J624" s="1489"/>
      <c r="K624" s="1489"/>
      <c r="L624" s="1489"/>
      <c r="M624" s="68"/>
      <c r="N624" s="1387" t="s">
        <v>220</v>
      </c>
      <c r="O624" s="1387"/>
      <c r="P624" s="1387"/>
      <c r="Q624" s="1387"/>
      <c r="R624" s="1387"/>
      <c r="S624" s="1387"/>
      <c r="T624" s="1387"/>
      <c r="U624" s="1387"/>
      <c r="V624" s="1387"/>
      <c r="W624" s="961"/>
      <c r="X624" s="653"/>
      <c r="Y624" s="653"/>
      <c r="Z624" s="653"/>
      <c r="AA624" s="653"/>
      <c r="AB624" s="653"/>
      <c r="AC624" s="653"/>
      <c r="AD624" s="653"/>
    </row>
    <row r="625" spans="1:30" ht="60" customHeight="1" x14ac:dyDescent="0.6">
      <c r="A625" s="946" t="s">
        <v>221</v>
      </c>
      <c r="B625" s="1418">
        <f>DATOS!F28</f>
        <v>0</v>
      </c>
      <c r="C625" s="1418"/>
      <c r="D625" s="1418"/>
      <c r="E625" s="1418"/>
      <c r="F625" s="1418"/>
      <c r="G625" s="1418"/>
      <c r="H625" s="947"/>
      <c r="I625" s="799"/>
      <c r="J625" s="800"/>
      <c r="K625" s="800"/>
      <c r="L625" s="948"/>
      <c r="M625" s="949"/>
      <c r="N625" s="904" t="s">
        <v>221</v>
      </c>
      <c r="O625" s="1460">
        <f>DATOS!F28</f>
        <v>0</v>
      </c>
      <c r="P625" s="1460"/>
      <c r="Q625" s="1460"/>
      <c r="R625" s="1460"/>
      <c r="S625" s="1460"/>
      <c r="T625" s="1460"/>
      <c r="U625" s="1460"/>
      <c r="V625" s="923"/>
      <c r="W625" s="36"/>
      <c r="X625" s="36"/>
      <c r="Y625" s="36"/>
      <c r="Z625" s="36"/>
      <c r="AA625" s="36"/>
      <c r="AB625" s="36"/>
      <c r="AC625" s="36"/>
      <c r="AD625" s="36"/>
    </row>
    <row r="626" spans="1:30" ht="60" customHeight="1" x14ac:dyDescent="0.6">
      <c r="A626" s="946" t="s">
        <v>222</v>
      </c>
      <c r="B626" s="1418" t="str">
        <f>DATOS!B20</f>
        <v xml:space="preserve"> TRELLES ORDÓÑEZ CAROL ALEXANDRA</v>
      </c>
      <c r="C626" s="1418"/>
      <c r="D626" s="1418"/>
      <c r="E626" s="1418"/>
      <c r="F626" s="1418"/>
      <c r="G626" s="1418"/>
      <c r="H626" s="947"/>
      <c r="I626" s="799"/>
      <c r="J626" s="950"/>
      <c r="K626" s="950"/>
      <c r="L626" s="951"/>
      <c r="M626" s="949"/>
      <c r="N626" s="904" t="s">
        <v>222</v>
      </c>
      <c r="O626" s="1460" t="str">
        <f>DATOS!B20</f>
        <v xml:space="preserve"> TRELLES ORDÓÑEZ CAROL ALEXANDRA</v>
      </c>
      <c r="P626" s="1460"/>
      <c r="Q626" s="1460"/>
      <c r="R626" s="1460"/>
      <c r="S626" s="1460"/>
      <c r="T626" s="1460"/>
      <c r="U626" s="1460"/>
      <c r="V626" s="923"/>
      <c r="W626" s="37"/>
      <c r="X626" s="37"/>
      <c r="Y626" s="37"/>
      <c r="Z626" s="37"/>
      <c r="AA626" s="37"/>
      <c r="AB626" s="37"/>
      <c r="AC626" s="37"/>
      <c r="AD626" s="37"/>
    </row>
    <row r="627" spans="1:30" ht="60" customHeight="1" x14ac:dyDescent="0.6">
      <c r="A627" s="952" t="s">
        <v>26</v>
      </c>
      <c r="B627" s="1457" t="str">
        <f>DATOS!C14</f>
        <v>SEGUNDO</v>
      </c>
      <c r="C627" s="1457"/>
      <c r="D627" s="1457"/>
      <c r="E627" s="799"/>
      <c r="F627" s="799"/>
      <c r="G627" s="936"/>
      <c r="H627" s="936"/>
      <c r="I627" s="799"/>
      <c r="J627" s="800"/>
      <c r="K627" s="800"/>
      <c r="L627" s="948"/>
      <c r="M627" s="949"/>
      <c r="N627" s="905" t="s">
        <v>26</v>
      </c>
      <c r="O627" s="1458" t="str">
        <f>DATOS!C14</f>
        <v>SEGUNDO</v>
      </c>
      <c r="P627" s="1458"/>
      <c r="Q627" s="1458"/>
      <c r="R627" s="923"/>
      <c r="S627" s="925"/>
      <c r="T627" s="925"/>
      <c r="U627" s="923"/>
      <c r="V627" s="923"/>
      <c r="W627" s="36"/>
      <c r="X627" s="36"/>
      <c r="Y627" s="36"/>
      <c r="Z627" s="36"/>
      <c r="AA627" s="36"/>
      <c r="AB627" s="36"/>
      <c r="AC627" s="36"/>
      <c r="AD627" s="36"/>
    </row>
    <row r="628" spans="1:30" ht="60" customHeight="1" x14ac:dyDescent="0.6">
      <c r="A628" s="946" t="s">
        <v>28</v>
      </c>
      <c r="B628" s="1459" t="str">
        <f>DATOS!C15</f>
        <v>"A"</v>
      </c>
      <c r="C628" s="1459"/>
      <c r="D628" s="1459"/>
      <c r="E628" s="799"/>
      <c r="F628" s="799"/>
      <c r="G628" s="799"/>
      <c r="H628" s="799"/>
      <c r="I628" s="799"/>
      <c r="J628" s="800"/>
      <c r="K628" s="800"/>
      <c r="L628" s="948"/>
      <c r="M628" s="949"/>
      <c r="N628" s="904" t="s">
        <v>28</v>
      </c>
      <c r="O628" s="1460" t="str">
        <f>DATOS!C15</f>
        <v>"A"</v>
      </c>
      <c r="P628" s="1460"/>
      <c r="Q628" s="1460"/>
      <c r="R628" s="923"/>
      <c r="S628" s="923"/>
      <c r="T628" s="923"/>
      <c r="U628" s="923"/>
      <c r="V628" s="923"/>
      <c r="W628" s="36"/>
      <c r="X628" s="36"/>
      <c r="Y628" s="36"/>
      <c r="Z628" s="36"/>
      <c r="AA628" s="36"/>
      <c r="AB628" s="36"/>
      <c r="AC628" s="36"/>
      <c r="AD628" s="36"/>
    </row>
    <row r="629" spans="1:30" ht="60" customHeight="1" x14ac:dyDescent="0.6">
      <c r="A629" s="952" t="s">
        <v>223</v>
      </c>
      <c r="B629" s="1418" t="s">
        <v>290</v>
      </c>
      <c r="C629" s="1418"/>
      <c r="D629" s="1418"/>
      <c r="E629" s="799"/>
      <c r="F629" s="799"/>
      <c r="G629" s="799"/>
      <c r="H629" s="799"/>
      <c r="I629" s="799"/>
      <c r="J629" s="800"/>
      <c r="K629" s="800"/>
      <c r="L629" s="948"/>
      <c r="M629" s="949"/>
      <c r="N629" s="905" t="s">
        <v>223</v>
      </c>
      <c r="O629" s="1460" t="s">
        <v>290</v>
      </c>
      <c r="P629" s="1460"/>
      <c r="Q629" s="1460"/>
      <c r="R629" s="923"/>
      <c r="S629" s="923"/>
      <c r="T629" s="923"/>
      <c r="U629" s="923"/>
      <c r="V629" s="923"/>
      <c r="W629" s="36"/>
      <c r="X629" s="36"/>
      <c r="Y629" s="36"/>
      <c r="Z629" s="36"/>
      <c r="AA629" s="36"/>
      <c r="AB629" s="36"/>
      <c r="AC629" s="36"/>
      <c r="AD629" s="36"/>
    </row>
    <row r="630" spans="1:30" ht="60" customHeight="1" thickBot="1" x14ac:dyDescent="0.65">
      <c r="A630" s="946" t="s">
        <v>160</v>
      </c>
      <c r="B630" s="1439"/>
      <c r="C630" s="1439"/>
      <c r="D630" s="1439"/>
      <c r="E630" s="799"/>
      <c r="F630" s="799"/>
      <c r="G630" s="799"/>
      <c r="H630" s="799"/>
      <c r="I630" s="799"/>
      <c r="J630" s="800"/>
      <c r="K630" s="800"/>
      <c r="L630" s="948"/>
      <c r="M630" s="949"/>
      <c r="N630" s="904" t="s">
        <v>160</v>
      </c>
      <c r="O630" s="1440"/>
      <c r="P630" s="1440"/>
      <c r="Q630" s="1440"/>
      <c r="R630" s="923"/>
      <c r="S630" s="923"/>
      <c r="T630" s="923"/>
      <c r="U630" s="923"/>
      <c r="V630" s="923"/>
      <c r="W630" s="36"/>
      <c r="X630" s="36"/>
      <c r="Y630" s="36"/>
      <c r="Z630" s="36"/>
      <c r="AA630" s="36"/>
      <c r="AB630" s="36"/>
      <c r="AC630" s="36"/>
      <c r="AD630" s="36"/>
    </row>
    <row r="631" spans="1:30" ht="69.95" customHeight="1" thickBot="1" x14ac:dyDescent="0.55000000000000004">
      <c r="A631" s="1441" t="s">
        <v>37</v>
      </c>
      <c r="B631" s="1442"/>
      <c r="C631" s="1442"/>
      <c r="D631" s="1443"/>
      <c r="E631" s="1468" t="s">
        <v>245</v>
      </c>
      <c r="F631" s="1469"/>
      <c r="G631" s="1469"/>
      <c r="H631" s="1469"/>
      <c r="I631" s="1469"/>
      <c r="J631" s="859"/>
      <c r="K631" s="859"/>
      <c r="L631" s="293" t="s">
        <v>248</v>
      </c>
      <c r="M631" s="70"/>
      <c r="N631" s="1474" t="s">
        <v>37</v>
      </c>
      <c r="O631" s="1475"/>
      <c r="P631" s="1475"/>
      <c r="Q631" s="1427" t="s">
        <v>245</v>
      </c>
      <c r="R631" s="1428"/>
      <c r="S631" s="1429"/>
      <c r="T631" s="882"/>
      <c r="U631" s="293" t="s">
        <v>248</v>
      </c>
      <c r="V631" s="1466" t="s">
        <v>247</v>
      </c>
      <c r="W631" s="1403"/>
      <c r="X631" s="654"/>
      <c r="Y631" s="654"/>
      <c r="Z631" s="654"/>
      <c r="AA631" s="654"/>
      <c r="AB631" s="654"/>
      <c r="AC631" s="654"/>
      <c r="AD631" s="654"/>
    </row>
    <row r="632" spans="1:30" ht="69.95" customHeight="1" thickBot="1" x14ac:dyDescent="0.55000000000000004">
      <c r="A632" s="1444"/>
      <c r="B632" s="1445"/>
      <c r="C632" s="1445"/>
      <c r="D632" s="1446"/>
      <c r="E632" s="267" t="s">
        <v>233</v>
      </c>
      <c r="F632" s="844"/>
      <c r="G632" s="268" t="s">
        <v>249</v>
      </c>
      <c r="H632" s="850"/>
      <c r="I632" s="269" t="s">
        <v>250</v>
      </c>
      <c r="J632" s="860"/>
      <c r="K632" s="860"/>
      <c r="L632" s="294" t="s">
        <v>246</v>
      </c>
      <c r="M632" s="70"/>
      <c r="N632" s="1476"/>
      <c r="O632" s="1477"/>
      <c r="P632" s="1477"/>
      <c r="Q632" s="92" t="s">
        <v>233</v>
      </c>
      <c r="R632" s="93" t="s">
        <v>249</v>
      </c>
      <c r="S632" s="94" t="s">
        <v>250</v>
      </c>
      <c r="T632" s="881"/>
      <c r="U632" s="796" t="s">
        <v>246</v>
      </c>
      <c r="V632" s="1488"/>
      <c r="W632" s="1403"/>
      <c r="X632" s="654"/>
      <c r="Y632" s="654"/>
      <c r="Z632" s="654"/>
      <c r="AA632" s="654"/>
      <c r="AB632" s="654"/>
      <c r="AC632" s="654"/>
      <c r="AD632" s="654"/>
    </row>
    <row r="633" spans="1:30" ht="69.95" customHeight="1" x14ac:dyDescent="0.3">
      <c r="A633" s="1404" t="s">
        <v>38</v>
      </c>
      <c r="B633" s="1405"/>
      <c r="C633" s="1405"/>
      <c r="D633" s="1405"/>
      <c r="E633" s="539" t="str">
        <f>( 'ACTA REPORTE 1ER TRI'!$AD$33 )</f>
        <v>E+</v>
      </c>
      <c r="F633" s="835">
        <f>( 'ACTA REPORTE 1ER TRI'!$AE$33 )</f>
        <v>2</v>
      </c>
      <c r="G633" s="539" t="str">
        <f>( 'ACTA REPORTE 2DO TRI'!$AD$33 )</f>
        <v>C+</v>
      </c>
      <c r="H633" s="846">
        <f>( 'ACTA REPORTE 2DO TRI'!$AE$33 )</f>
        <v>6</v>
      </c>
      <c r="I633" s="539" t="str">
        <f>( 'ACTA REPORTE 3ER TRI'!$AD$33 )</f>
        <v>C+</v>
      </c>
      <c r="J633" s="846">
        <f>( 'ACTA REPORTE 3ER TRI'!$AE$33 )</f>
        <v>6</v>
      </c>
      <c r="K633" s="837">
        <f>SUM(F633,H633,J633 ) / 3</f>
        <v>4.666666666666667</v>
      </c>
      <c r="L633" s="675" t="str">
        <f>INDEX($AF$4:$AF$13, MATCH(K633, $AE$4:$AE$13, 1))</f>
        <v>D+</v>
      </c>
      <c r="M633" s="66"/>
      <c r="N633" s="1478" t="s">
        <v>38</v>
      </c>
      <c r="O633" s="1479"/>
      <c r="P633" s="1480"/>
      <c r="Q633" s="884">
        <f>( 'ACTA REPORTE 1ER TRI'!$AE$33 )</f>
        <v>2</v>
      </c>
      <c r="R633" s="539">
        <f>( 'ACTA REPORTE 2DO TRI'!$AE$33 )</f>
        <v>6</v>
      </c>
      <c r="S633" s="539">
        <f>( 'ACTA REPORTE 3ER TRI'!$AE$33 )</f>
        <v>6</v>
      </c>
      <c r="T633" s="875"/>
      <c r="U633" s="930">
        <f>SUM(Q633:S633)/3</f>
        <v>4.666666666666667</v>
      </c>
      <c r="V633" s="809">
        <v>0</v>
      </c>
      <c r="W633" s="113"/>
      <c r="X633" s="113"/>
      <c r="Y633" s="113"/>
      <c r="Z633" s="113"/>
      <c r="AA633" s="113"/>
      <c r="AB633" s="113"/>
      <c r="AC633" s="113"/>
      <c r="AD633" s="113"/>
    </row>
    <row r="634" spans="1:30" ht="69.95" customHeight="1" x14ac:dyDescent="0.3">
      <c r="A634" s="1406" t="s">
        <v>40</v>
      </c>
      <c r="B634" s="1407"/>
      <c r="C634" s="1407"/>
      <c r="D634" s="1407"/>
      <c r="E634" s="540" t="str">
        <f>( 'ACTA REPORTE 1ER TRI'!$AD$90 )</f>
        <v>E+</v>
      </c>
      <c r="F634" s="836">
        <f>( 'ACTA REPORTE 1ER TRI'!$AE$90 )</f>
        <v>2</v>
      </c>
      <c r="G634" s="540" t="str">
        <f>( 'ACTA REPORTE 2DO TRI'!$AD$90 )</f>
        <v>C+</v>
      </c>
      <c r="H634" s="847">
        <f>( 'ACTA REPORTE 2DO TRI'!$AE$90 )</f>
        <v>6</v>
      </c>
      <c r="I634" s="540" t="str">
        <f>( 'ACTA REPORTE 3ER TRI'!$AD$90 )</f>
        <v>C+</v>
      </c>
      <c r="J634" s="847">
        <f>( 'ACTA REPORTE 3ER TRI'!$AE$90 )</f>
        <v>6</v>
      </c>
      <c r="K634" s="837">
        <f>SUM(F634,H634,J634 ) / 3</f>
        <v>4.666666666666667</v>
      </c>
      <c r="L634" s="797" t="str">
        <f t="shared" ref="L634:L637" si="70">INDEX($AF$4:$AF$13, MATCH(K634, $AE$4:$AE$13, 1))</f>
        <v>D+</v>
      </c>
      <c r="M634" s="66"/>
      <c r="N634" s="1454" t="s">
        <v>40</v>
      </c>
      <c r="O634" s="1455"/>
      <c r="P634" s="1456"/>
      <c r="Q634" s="922">
        <f>( 'ACTA REPORTE 1ER TRI'!$AE$90 )</f>
        <v>2</v>
      </c>
      <c r="R634" s="540">
        <f>( 'ACTA REPORTE 2DO TRI'!$AE$90 )</f>
        <v>6</v>
      </c>
      <c r="S634" s="540">
        <f>( 'ACTA REPORTE 3ER TRI'!$AE$90 )</f>
        <v>6</v>
      </c>
      <c r="T634" s="876"/>
      <c r="U634" s="931">
        <f t="shared" ref="U634:U639" si="71">SUM(Q634:S634)/3</f>
        <v>4.666666666666667</v>
      </c>
      <c r="V634" s="811">
        <v>0</v>
      </c>
      <c r="W634" s="113"/>
      <c r="X634" s="113"/>
      <c r="Y634" s="113"/>
      <c r="Z634" s="113"/>
      <c r="AA634" s="113"/>
      <c r="AB634" s="113"/>
      <c r="AC634" s="113"/>
      <c r="AD634" s="113"/>
    </row>
    <row r="635" spans="1:30" ht="69.95" customHeight="1" x14ac:dyDescent="0.3">
      <c r="A635" s="1406" t="s">
        <v>42</v>
      </c>
      <c r="B635" s="1407"/>
      <c r="C635" s="1407"/>
      <c r="D635" s="1407"/>
      <c r="E635" s="540" t="str">
        <f>( 'ACTA REPORTE 1ER TRI'!$AD$147 )</f>
        <v>C+</v>
      </c>
      <c r="F635" s="836">
        <f>( 'ACTA REPORTE 1ER TRI'!$AE$147 )</f>
        <v>6</v>
      </c>
      <c r="G635" s="540" t="str">
        <f>( 'ACTA REPORTE 2DO TRI'!$AD$147 )</f>
        <v>C+</v>
      </c>
      <c r="H635" s="847">
        <f>( 'ACTA REPORTE 2DO TRI'!$AE$147 )</f>
        <v>6</v>
      </c>
      <c r="I635" s="540" t="str">
        <f>( 'ACTA REPORTE 3ER TRI'!$AD$147 )</f>
        <v>C+</v>
      </c>
      <c r="J635" s="847">
        <f>( 'ACTA REPORTE 3ER TRI'!$AE$147 )</f>
        <v>6</v>
      </c>
      <c r="K635" s="837">
        <f t="shared" ref="K635:K637" si="72">SUM(F635,H635,J635 ) / 3</f>
        <v>6</v>
      </c>
      <c r="L635" s="797" t="str">
        <f t="shared" si="70"/>
        <v>C+</v>
      </c>
      <c r="M635" s="66"/>
      <c r="N635" s="1454" t="s">
        <v>42</v>
      </c>
      <c r="O635" s="1455"/>
      <c r="P635" s="1456"/>
      <c r="Q635" s="922">
        <f>( 'ACTA REPORTE 1ER TRI'!$AE$147 )</f>
        <v>6</v>
      </c>
      <c r="R635" s="540">
        <f>( 'ACTA REPORTE 2DO TRI'!$AE$147 )</f>
        <v>6</v>
      </c>
      <c r="S635" s="540">
        <f>( 'ACTA REPORTE 3ER TRI'!$AE$147 )</f>
        <v>6</v>
      </c>
      <c r="T635" s="876"/>
      <c r="U635" s="931">
        <f t="shared" si="71"/>
        <v>6</v>
      </c>
      <c r="V635" s="811">
        <v>0</v>
      </c>
      <c r="W635" s="113"/>
      <c r="X635" s="113"/>
      <c r="Y635" s="113"/>
      <c r="Z635" s="113"/>
      <c r="AA635" s="113"/>
      <c r="AB635" s="113"/>
      <c r="AC635" s="113"/>
      <c r="AD635" s="113"/>
    </row>
    <row r="636" spans="1:30" ht="69.95" customHeight="1" x14ac:dyDescent="0.3">
      <c r="A636" s="1406" t="s">
        <v>44</v>
      </c>
      <c r="B636" s="1407"/>
      <c r="C636" s="1407"/>
      <c r="D636" s="1407"/>
      <c r="E636" s="540" t="str">
        <f>( 'ACTA REPORTE 1ER TRI'!$AD$204 )</f>
        <v>C+</v>
      </c>
      <c r="F636" s="836">
        <f>( 'ACTA REPORTE 1ER TRI'!$AE$204 )</f>
        <v>6</v>
      </c>
      <c r="G636" s="540" t="str">
        <f>( 'ACTA REPORTE 2DO TRI'!$AD$204 )</f>
        <v>C+</v>
      </c>
      <c r="H636" s="847">
        <f>( 'ACTA REPORTE 2DO TRI'!$AE$204 )</f>
        <v>6</v>
      </c>
      <c r="I636" s="540" t="str">
        <f>( 'ACTA REPORTE 3ER TRI'!$AD$204 )</f>
        <v>C+</v>
      </c>
      <c r="J636" s="847">
        <f>( 'ACTA REPORTE 3ER TRI'!$AE$204 )</f>
        <v>6</v>
      </c>
      <c r="K636" s="837">
        <f t="shared" si="72"/>
        <v>6</v>
      </c>
      <c r="L636" s="797" t="str">
        <f t="shared" si="70"/>
        <v>C+</v>
      </c>
      <c r="M636" s="66"/>
      <c r="N636" s="1454" t="s">
        <v>44</v>
      </c>
      <c r="O636" s="1455"/>
      <c r="P636" s="1456"/>
      <c r="Q636" s="922">
        <f>( 'ACTA REPORTE 1ER TRI'!$AE$204 )</f>
        <v>6</v>
      </c>
      <c r="R636" s="540">
        <f>( 'ACTA REPORTE 2DO TRI'!$AE$204 )</f>
        <v>6</v>
      </c>
      <c r="S636" s="540">
        <f>( 'ACTA REPORTE 3ER TRI'!$AE$204 )</f>
        <v>6</v>
      </c>
      <c r="T636" s="876"/>
      <c r="U636" s="931">
        <f t="shared" si="71"/>
        <v>6</v>
      </c>
      <c r="V636" s="811">
        <v>0</v>
      </c>
      <c r="W636" s="113"/>
      <c r="X636" s="113"/>
      <c r="Y636" s="113"/>
      <c r="Z636" s="113"/>
      <c r="AA636" s="113"/>
      <c r="AB636" s="113"/>
      <c r="AC636" s="113"/>
      <c r="AD636" s="113"/>
    </row>
    <row r="637" spans="1:30" ht="69.95" customHeight="1" x14ac:dyDescent="0.3">
      <c r="A637" s="1433" t="s">
        <v>47</v>
      </c>
      <c r="B637" s="1434"/>
      <c r="C637" s="1434"/>
      <c r="D637" s="1434"/>
      <c r="E637" s="540" t="str">
        <f>( 'ACTA REPORTE 1ER TRI'!$AD$318 )</f>
        <v>C+</v>
      </c>
      <c r="F637" s="836">
        <f>( 'ACTA REPORTE 1ER TRI'!$AE$318 )</f>
        <v>6</v>
      </c>
      <c r="G637" s="540" t="str">
        <f>( 'ACTA REPORTE 2DO TRI'!$AD$318 )</f>
        <v>C+</v>
      </c>
      <c r="H637" s="847">
        <f>( 'ACTA REPORTE 2DO TRI'!$AE$318 )</f>
        <v>6</v>
      </c>
      <c r="I637" s="540" t="str">
        <f>( 'ACTA REPORTE 3ER TRI'!$AD$318 )</f>
        <v>C+</v>
      </c>
      <c r="J637" s="847">
        <f>( 'ACTA REPORTE 3ER TRI'!$AE$318 )</f>
        <v>6</v>
      </c>
      <c r="K637" s="837">
        <f t="shared" si="72"/>
        <v>6</v>
      </c>
      <c r="L637" s="797" t="str">
        <f t="shared" si="70"/>
        <v>C+</v>
      </c>
      <c r="M637" s="66"/>
      <c r="N637" s="1482" t="s">
        <v>47</v>
      </c>
      <c r="O637" s="1483"/>
      <c r="P637" s="1484"/>
      <c r="Q637" s="922">
        <f>( 'ACTA REPORTE 1ER TRI'!$AE$318 )</f>
        <v>6</v>
      </c>
      <c r="R637" s="540">
        <f>( 'ACTA REPORTE 2DO TRI'!$AE$318 )</f>
        <v>6</v>
      </c>
      <c r="S637" s="540">
        <f>( 'ACTA REPORTE 3ER TRI'!$AE$318 )</f>
        <v>6</v>
      </c>
      <c r="T637" s="876"/>
      <c r="U637" s="931">
        <f t="shared" si="71"/>
        <v>6</v>
      </c>
      <c r="V637" s="811">
        <v>0</v>
      </c>
      <c r="W637" s="113"/>
      <c r="X637" s="113"/>
      <c r="Y637" s="113"/>
      <c r="Z637" s="113"/>
      <c r="AA637" s="113"/>
      <c r="AB637" s="113"/>
      <c r="AC637" s="113"/>
      <c r="AD637" s="113"/>
    </row>
    <row r="638" spans="1:30" ht="69.95" customHeight="1" x14ac:dyDescent="0.3">
      <c r="A638" s="1433" t="s">
        <v>50</v>
      </c>
      <c r="B638" s="1434"/>
      <c r="C638" s="1434"/>
      <c r="D638" s="1434"/>
      <c r="E638" s="540" t="str">
        <f>( 'ACTA REPORTE 1ER TRI'!$AD$375 )</f>
        <v>C+</v>
      </c>
      <c r="F638" s="836">
        <f>( 'ACTA REPORTE 1ER TRI'!$AE$375 )</f>
        <v>6</v>
      </c>
      <c r="G638" s="540" t="str">
        <f>( 'ACTA REPORTE 2DO TRI'!$AD$375 )</f>
        <v>C+</v>
      </c>
      <c r="H638" s="847">
        <f>( 'ACTA REPORTE 2DO TRI'!$AE$375 )</f>
        <v>6</v>
      </c>
      <c r="I638" s="540" t="str">
        <f>( 'ACTA REPORTE 3ER TRI'!$AD$375 )</f>
        <v>C+</v>
      </c>
      <c r="J638" s="847">
        <f>( 'ACTA REPORTE 3ER TRI'!$AE$375 )</f>
        <v>6</v>
      </c>
      <c r="K638" s="837">
        <f>SUM(F638,H638,J638 ) / 3</f>
        <v>6</v>
      </c>
      <c r="L638" s="797" t="str">
        <f>INDEX($AF$4:$AF$13, MATCH(K638, $AE$4:$AE$13, 1))</f>
        <v>C+</v>
      </c>
      <c r="M638" s="66"/>
      <c r="N638" s="1482" t="s">
        <v>50</v>
      </c>
      <c r="O638" s="1483"/>
      <c r="P638" s="1484"/>
      <c r="Q638" s="922">
        <f>( 'ACTA REPORTE 1ER TRI'!$AE$375 )</f>
        <v>6</v>
      </c>
      <c r="R638" s="540">
        <f>( 'ACTA REPORTE 2DO TRI'!$AE$375 )</f>
        <v>6</v>
      </c>
      <c r="S638" s="540">
        <f>( 'ACTA REPORTE 3ER TRI'!$AE$375 )</f>
        <v>6</v>
      </c>
      <c r="T638" s="876"/>
      <c r="U638" s="931">
        <f t="shared" si="71"/>
        <v>6</v>
      </c>
      <c r="V638" s="811">
        <v>0</v>
      </c>
      <c r="W638" s="113"/>
      <c r="X638" s="113"/>
      <c r="Y638" s="113"/>
      <c r="Z638" s="113"/>
      <c r="AA638" s="113"/>
      <c r="AB638" s="113"/>
      <c r="AC638" s="113"/>
      <c r="AD638" s="113"/>
    </row>
    <row r="639" spans="1:30" ht="69.95" customHeight="1" thickBot="1" x14ac:dyDescent="0.35">
      <c r="A639" s="1410" t="s">
        <v>52</v>
      </c>
      <c r="B639" s="1411"/>
      <c r="C639" s="1411"/>
      <c r="D639" s="1411"/>
      <c r="E639" s="610" t="str">
        <f>( 'ACTA REPORTE 1ER TRI'!$AD$433 )</f>
        <v>C+</v>
      </c>
      <c r="F639" s="836">
        <f>( 'ACTA REPORTE 1ER TRI'!$AE$433 )</f>
        <v>6</v>
      </c>
      <c r="G639" s="832" t="str">
        <f>( 'ACTA REPORTE 2DO TRI'!$AD$433 )</f>
        <v>C+</v>
      </c>
      <c r="H639" s="851">
        <f>( 'ACTA REPORTE 2DO TRI'!$AE$433 )</f>
        <v>6</v>
      </c>
      <c r="I639" s="833" t="str">
        <f>( 'ACTA REPORTE 3ER TRI'!$AD$433 )</f>
        <v>C+</v>
      </c>
      <c r="J639" s="847">
        <f>( 'ACTA REPORTE 3ER TRI'!$AE$433 )</f>
        <v>6</v>
      </c>
      <c r="K639" s="837">
        <f>SUM(F639,H639,J639 ) / 3</f>
        <v>6</v>
      </c>
      <c r="L639" s="798" t="str">
        <f>INDEX($AF$4:$AF$13, MATCH(F640, $AE$4:$AE$13, 1))</f>
        <v>D+</v>
      </c>
      <c r="M639" s="66"/>
      <c r="N639" s="1390" t="s">
        <v>52</v>
      </c>
      <c r="O639" s="1391"/>
      <c r="P639" s="1485"/>
      <c r="Q639" s="922">
        <f>( 'ACTA REPORTE 1ER TRI'!$AE$433 )</f>
        <v>6</v>
      </c>
      <c r="R639" s="831">
        <f>( 'ACTA REPORTE 2DO TRI'!$AE$433 )</f>
        <v>6</v>
      </c>
      <c r="S639" s="540">
        <f>( 'ACTA REPORTE 3ER TRI'!$AE$433 )</f>
        <v>6</v>
      </c>
      <c r="T639" s="877"/>
      <c r="U639" s="932">
        <f t="shared" si="71"/>
        <v>6</v>
      </c>
      <c r="V639" s="812">
        <v>0</v>
      </c>
      <c r="W639" s="113"/>
      <c r="X639" s="113"/>
      <c r="Y639" s="113"/>
      <c r="Z639" s="113"/>
      <c r="AA639" s="113"/>
      <c r="AB639" s="113"/>
      <c r="AC639" s="113"/>
      <c r="AD639" s="113"/>
    </row>
    <row r="640" spans="1:30" ht="69.95" customHeight="1" thickBot="1" x14ac:dyDescent="0.75">
      <c r="A640" s="1461" t="s">
        <v>237</v>
      </c>
      <c r="B640" s="1462"/>
      <c r="C640" s="1462"/>
      <c r="D640" s="1462"/>
      <c r="E640" s="805" t="str">
        <f>INDEX($AF$4:$AF$13, MATCH(F640, $AE$4:$AE$13, 1))</f>
        <v>D+</v>
      </c>
      <c r="F640" s="837">
        <f>SUM(F633:F639 ) / 7</f>
        <v>4.8571428571428568</v>
      </c>
      <c r="G640" s="805" t="str">
        <f>INDEX($AF$4:$AF$13, MATCH(H640, $AE$4:$AE$13, 1))</f>
        <v>C+</v>
      </c>
      <c r="H640" s="837">
        <f>SUM(H633:H639 ) / 7</f>
        <v>6</v>
      </c>
      <c r="I640" s="819" t="str">
        <f>INDEX($AF$4:$AF$13, MATCH(J640, $AE$4:$AE$13, 1))</f>
        <v>C+</v>
      </c>
      <c r="J640" s="862">
        <f>SUM(J633:J639 ) / 7</f>
        <v>6</v>
      </c>
      <c r="K640" s="862">
        <f>SUM(F640,H640,J640 ) / 3</f>
        <v>5.6190476190476195</v>
      </c>
      <c r="L640" s="1481" t="str">
        <f>INDEX($AF$4:$AF$13, MATCH(K640, $AE$4:$AE$13, 1))</f>
        <v>C-</v>
      </c>
      <c r="M640" s="66"/>
      <c r="N640" s="1437" t="s">
        <v>237</v>
      </c>
      <c r="O640" s="1438"/>
      <c r="P640" s="1438"/>
      <c r="Q640" s="813">
        <f>SUM(Q633:Q639 ) / 7</f>
        <v>4.8571428571428568</v>
      </c>
      <c r="R640" s="813">
        <f>SUM(R633:R639 ) / 7</f>
        <v>6</v>
      </c>
      <c r="S640" s="813">
        <f>SUM(S633:S639 ) / 7</f>
        <v>6</v>
      </c>
      <c r="T640" s="873"/>
      <c r="U640" s="1601">
        <f>SUM(Q640,R640,S640)/3</f>
        <v>5.6190476190476195</v>
      </c>
      <c r="W640" s="36"/>
      <c r="X640" s="36"/>
      <c r="Y640" s="36"/>
      <c r="Z640" s="36"/>
      <c r="AA640" s="36"/>
      <c r="AB640" s="36"/>
      <c r="AC640" s="36"/>
      <c r="AD640" s="36"/>
    </row>
    <row r="641" spans="1:30" ht="69.95" customHeight="1" thickBot="1" x14ac:dyDescent="0.75">
      <c r="A641" s="1421" t="s">
        <v>251</v>
      </c>
      <c r="B641" s="1422"/>
      <c r="C641" s="1422"/>
      <c r="D641" s="1422"/>
      <c r="E641" s="1463"/>
      <c r="F641" s="1463"/>
      <c r="G641" s="1464"/>
      <c r="H641" s="1464"/>
      <c r="I641" s="1465"/>
      <c r="J641" s="856"/>
      <c r="K641" s="865"/>
      <c r="L641" s="1436"/>
      <c r="M641" s="66"/>
      <c r="N641" s="1398" t="s">
        <v>251</v>
      </c>
      <c r="O641" s="1399"/>
      <c r="P641" s="1399"/>
      <c r="Q641" s="1399"/>
      <c r="R641" s="1399"/>
      <c r="S641" s="1399"/>
      <c r="T641" s="1600"/>
      <c r="U641" s="1602"/>
      <c r="W641" s="36"/>
      <c r="X641" s="36"/>
      <c r="Y641" s="36"/>
      <c r="Z641" s="36"/>
      <c r="AA641" s="36"/>
      <c r="AB641" s="36"/>
      <c r="AC641" s="36"/>
      <c r="AD641" s="36"/>
    </row>
    <row r="642" spans="1:30" ht="69.95" customHeight="1" x14ac:dyDescent="0.6">
      <c r="A642" s="1408" t="s">
        <v>39</v>
      </c>
      <c r="B642" s="1409"/>
      <c r="C642" s="1409"/>
      <c r="D642" s="1409"/>
      <c r="E642" s="539" t="str">
        <f>( 'ACTA REPORTE 1ER TRI'!$AD$261 )</f>
        <v>C+</v>
      </c>
      <c r="F642" s="838">
        <f>( 'ACTA REPORTE 1ER TRI'!$AE$261 )</f>
        <v>6</v>
      </c>
      <c r="G642" s="539" t="str">
        <f>( 'ACTA REPORTE 2DO TRI'!$AD$261 )</f>
        <v>C+</v>
      </c>
      <c r="H642" s="886">
        <f>( 'ACTA REPORTE 2DO TRI'!$AE$261 )</f>
        <v>6</v>
      </c>
      <c r="I642" s="539" t="str">
        <f>( 'ACTA REPORTE 3ER TRI'!$AD$261 )</f>
        <v>C+</v>
      </c>
      <c r="J642" s="887">
        <f>( 'ACTA REPORTE 3ER TRI'!$AE$261 )</f>
        <v>6</v>
      </c>
      <c r="K642" s="866">
        <f>SUM(F642,H642,J642 ) / 3</f>
        <v>6</v>
      </c>
      <c r="L642" s="675" t="str">
        <f>INDEX($AF$4:$AF$13, MATCH(K642, $AE$4:$AE$13, 1))</f>
        <v>C+</v>
      </c>
      <c r="M642" s="66"/>
      <c r="N642" s="1388" t="s">
        <v>39</v>
      </c>
      <c r="O642" s="1389"/>
      <c r="P642" s="96"/>
      <c r="Q642" s="539" t="str">
        <f>( 'ACTA REPORTE 1ER TRI'!$AD$261 )</f>
        <v>C+</v>
      </c>
      <c r="R642" s="539" t="str">
        <f>( 'ACTA REPORTE 2DO TRI'!$AD$261 )</f>
        <v>C+</v>
      </c>
      <c r="S642" s="539" t="str">
        <f>( 'ACTA REPORTE 3ER TRI'!$AD$261 )</f>
        <v>C+</v>
      </c>
      <c r="T642" s="893">
        <f>SUM(F642,H642,J642 ) / 3</f>
        <v>6</v>
      </c>
      <c r="U642" s="675" t="str">
        <f>INDEX($AF$4:$AF$13, MATCH(T642, $AE$4:$AE$13, 1))</f>
        <v>C+</v>
      </c>
      <c r="V642" s="923"/>
      <c r="W642" s="36"/>
      <c r="X642" s="36"/>
      <c r="Y642" s="36"/>
      <c r="Z642" s="36"/>
      <c r="AA642" s="36"/>
      <c r="AB642" s="36"/>
      <c r="AC642" s="36"/>
      <c r="AD642" s="36"/>
    </row>
    <row r="643" spans="1:30" ht="69.95" customHeight="1" thickBot="1" x14ac:dyDescent="0.65">
      <c r="A643" s="1410" t="s">
        <v>55</v>
      </c>
      <c r="B643" s="1411"/>
      <c r="C643" s="1411"/>
      <c r="D643" s="1411"/>
      <c r="E643" s="541" t="str">
        <f>( 'ACTA REPORTE 1ER TRI'!$AD$489 )</f>
        <v>C+</v>
      </c>
      <c r="F643" s="838">
        <f>( 'ACTA REPORTE 1ER TRI'!$AE$489 )</f>
        <v>6</v>
      </c>
      <c r="G643" s="541" t="str">
        <f>( 'ACTA REPORTE 2DO TRI'!$AD$489 )</f>
        <v>C+</v>
      </c>
      <c r="H643" s="886">
        <f>( 'ACTA REPORTE 2DO TRI'!$AE$489 )</f>
        <v>6</v>
      </c>
      <c r="I643" s="541" t="str">
        <f>( 'ACTA REPORTE 3ER TRI'!$AD$489 )</f>
        <v>C+</v>
      </c>
      <c r="J643" s="887">
        <f>( 'ACTA REPORTE 3ER TRI'!$AE$489 )</f>
        <v>6</v>
      </c>
      <c r="K643" s="866">
        <f>SUM(F643,H643,J643 ) / 3</f>
        <v>6</v>
      </c>
      <c r="L643" s="798" t="str">
        <f>INDEX($AF$4:$AF$13, MATCH(K643, $AE$4:$AE$13, 1))</f>
        <v>C+</v>
      </c>
      <c r="M643" s="66"/>
      <c r="N643" s="1390" t="s">
        <v>55</v>
      </c>
      <c r="O643" s="1391"/>
      <c r="P643" s="657"/>
      <c r="Q643" s="541" t="str">
        <f>( 'ACTA REPORTE 1ER TRI'!$AD$489 )</f>
        <v>C+</v>
      </c>
      <c r="R643" s="541" t="str">
        <f>( 'ACTA REPORTE 2DO TRI'!$AD$489 )</f>
        <v>C+</v>
      </c>
      <c r="S643" s="541" t="str">
        <f>( 'ACTA REPORTE 3ER TRI'!$AD$489 )</f>
        <v>C+</v>
      </c>
      <c r="T643" s="893">
        <f>SUM(F643,H643,J643 ) / 3</f>
        <v>6</v>
      </c>
      <c r="U643" s="798" t="str">
        <f>INDEX($AF$4:$AF$13, MATCH(T643, $AE$4:$AE$13, 1))</f>
        <v>C+</v>
      </c>
      <c r="V643" s="923"/>
      <c r="W643" s="36"/>
      <c r="X643" s="36"/>
      <c r="Y643" s="36"/>
      <c r="Z643" s="36"/>
      <c r="AA643" s="36"/>
      <c r="AB643" s="36"/>
      <c r="AC643" s="36"/>
      <c r="AD643" s="36"/>
    </row>
    <row r="644" spans="1:30" ht="69.95" customHeight="1" thickBot="1" x14ac:dyDescent="0.65">
      <c r="M644" s="66"/>
      <c r="N644" s="907"/>
      <c r="O644" s="36"/>
      <c r="P644" s="36"/>
      <c r="Q644" s="923"/>
      <c r="R644" s="923"/>
      <c r="S644" s="923"/>
      <c r="T644" s="874"/>
      <c r="U644" s="923"/>
      <c r="V644" s="923"/>
      <c r="W644" s="36"/>
      <c r="X644" s="36"/>
      <c r="Y644" s="36"/>
      <c r="Z644" s="36"/>
      <c r="AA644" s="36"/>
      <c r="AB644" s="36"/>
      <c r="AC644" s="36"/>
      <c r="AD644" s="36"/>
    </row>
    <row r="645" spans="1:30" ht="103.5" customHeight="1" thickBot="1" x14ac:dyDescent="0.4">
      <c r="A645" s="271"/>
      <c r="B645" s="915" t="s">
        <v>292</v>
      </c>
      <c r="C645" s="272"/>
      <c r="D645" s="1412" t="s">
        <v>287</v>
      </c>
      <c r="E645" s="914" t="s">
        <v>252</v>
      </c>
      <c r="F645" s="839"/>
      <c r="G645" s="915" t="s">
        <v>253</v>
      </c>
      <c r="H645" s="849"/>
      <c r="I645" s="916" t="s">
        <v>254</v>
      </c>
      <c r="M645" s="66"/>
      <c r="N645" s="908"/>
      <c r="O645" s="917" t="s">
        <v>291</v>
      </c>
      <c r="P645" s="39"/>
      <c r="Q645" s="1392" t="s">
        <v>287</v>
      </c>
      <c r="R645" s="1393"/>
      <c r="S645" s="955" t="s">
        <v>252</v>
      </c>
      <c r="T645" s="878"/>
      <c r="U645" s="956" t="s">
        <v>253</v>
      </c>
      <c r="V645" s="957" t="s">
        <v>254</v>
      </c>
      <c r="X645" s="673"/>
      <c r="Y645" s="673"/>
      <c r="Z645" s="673"/>
      <c r="AA645" s="673"/>
      <c r="AB645" s="673"/>
      <c r="AC645" s="673"/>
      <c r="AD645" s="673"/>
    </row>
    <row r="646" spans="1:30" ht="69.95" customHeight="1" thickBot="1" x14ac:dyDescent="0.4">
      <c r="A646" s="273" t="s">
        <v>226</v>
      </c>
      <c r="B646" s="814">
        <f>( 'ACTA REPORTE 3ER TRI'!$AP$33 )</f>
        <v>0</v>
      </c>
      <c r="C646" s="274"/>
      <c r="D646" s="1413"/>
      <c r="E646" s="814" t="str">
        <f>( 'ACTA REPORTE 1ER TRI'!$AI$33 )</f>
        <v>N</v>
      </c>
      <c r="F646" s="840"/>
      <c r="G646" s="814" t="str">
        <f>( 'ACTA REPORTE 2DO TRI'!$AI$33 )</f>
        <v>N</v>
      </c>
      <c r="H646" s="840"/>
      <c r="I646" s="814" t="str">
        <f>( 'ACTA REPORTE 3ER TRI'!$AI$33 )</f>
        <v>N</v>
      </c>
      <c r="M646" s="66"/>
      <c r="N646" s="901" t="s">
        <v>226</v>
      </c>
      <c r="O646" s="814">
        <f>( 'ACTA REPORTE 3ER TRI'!$AP$33 )</f>
        <v>0</v>
      </c>
      <c r="P646" s="38"/>
      <c r="Q646" s="1394"/>
      <c r="R646" s="1395"/>
      <c r="S646" s="814" t="str">
        <f>( 'ACTA REPORTE 1ER TRI'!$AI$33 )</f>
        <v>N</v>
      </c>
      <c r="T646" s="879"/>
      <c r="U646" s="814" t="str">
        <f>( 'ACTA REPORTE 2DO TRI'!$AI$33 )</f>
        <v>N</v>
      </c>
      <c r="V646" s="814" t="str">
        <f>( 'ACTA REPORTE 3ER TRI'!$AI$33 )</f>
        <v>N</v>
      </c>
      <c r="X646" s="671"/>
      <c r="Y646" s="671"/>
      <c r="Z646" s="671"/>
      <c r="AA646" s="671"/>
      <c r="AB646" s="671"/>
      <c r="AC646" s="671"/>
      <c r="AD646" s="671"/>
    </row>
    <row r="647" spans="1:30" ht="69.95" customHeight="1" x14ac:dyDescent="0.35">
      <c r="A647" s="275" t="s">
        <v>227</v>
      </c>
      <c r="B647" s="610">
        <f>( 'ACTA REPORTE 3ER TRI'!$AQ$33 )</f>
        <v>0</v>
      </c>
      <c r="C647" s="274"/>
      <c r="D647" s="1413"/>
      <c r="E647" s="1415" t="str">
        <f>INDEX(AG$1:AG$3, MATCH(E646, AF$1:AF$3, 1))</f>
        <v>DEMUESTRA HABILIDADES PARA LLEGAR A ACUERDOS Y ASUMIR  COMPROMISOS.</v>
      </c>
      <c r="F647" s="939"/>
      <c r="G647" s="1415" t="str">
        <f>INDEX(AG$1:AG$3, MATCH(G646, AF$1:AF$3, 1))</f>
        <v>DEMUESTRA HABILIDADES PARA LLEGAR A ACUERDOS Y ASUMIR  COMPROMISOS.</v>
      </c>
      <c r="H647" s="939"/>
      <c r="I647" s="1415" t="str">
        <f>INDEX(AG$1:AG$3, MATCH(I646, AF$1:AF$3, 1))</f>
        <v>DEMUESTRA HABILIDADES PARA LLEGAR A ACUERDOS Y ASUMIR  COMPROMISOS.</v>
      </c>
      <c r="M647" s="66"/>
      <c r="N647" s="902" t="s">
        <v>227</v>
      </c>
      <c r="O647" s="610">
        <f>( 'ACTA REPORTE 3ER TRI'!$AQ$33 )</f>
        <v>0</v>
      </c>
      <c r="P647" s="38"/>
      <c r="Q647" s="1394"/>
      <c r="R647" s="1395"/>
      <c r="S647" s="1400" t="str">
        <f>INDEX(AG$1:AG$3, MATCH(S646, AF$1:AF$3, 1))</f>
        <v>DEMUESTRA HABILIDADES PARA LLEGAR A ACUERDOS Y ASUMIR  COMPROMISOS.</v>
      </c>
      <c r="T647" s="944"/>
      <c r="U647" s="1400" t="str">
        <f>INDEX(AG$1:AG$3, MATCH(U646, AF$1:AF$3, 1))</f>
        <v>DEMUESTRA HABILIDADES PARA LLEGAR A ACUERDOS Y ASUMIR  COMPROMISOS.</v>
      </c>
      <c r="V647" s="1400" t="str">
        <f>INDEX(AG$1:AG$3, MATCH(V646, AF$1:AF$3, 1))</f>
        <v>DEMUESTRA HABILIDADES PARA LLEGAR A ACUERDOS Y ASUMIR  COMPROMISOS.</v>
      </c>
      <c r="X647" s="672"/>
      <c r="Y647" s="672"/>
      <c r="Z647" s="672"/>
      <c r="AA647" s="672"/>
      <c r="AB647" s="672"/>
      <c r="AC647" s="672"/>
      <c r="AD647" s="672"/>
    </row>
    <row r="648" spans="1:30" ht="69.95" customHeight="1" x14ac:dyDescent="0.35">
      <c r="A648" s="275" t="s">
        <v>229</v>
      </c>
      <c r="B648" s="610">
        <f>( 'ACTA REPORTE 3ER TRI'!$AR$33 )</f>
        <v>0</v>
      </c>
      <c r="C648" s="274"/>
      <c r="D648" s="1413"/>
      <c r="E648" s="1416"/>
      <c r="F648" s="940"/>
      <c r="G648" s="1416"/>
      <c r="H648" s="940"/>
      <c r="I648" s="1416"/>
      <c r="M648" s="66"/>
      <c r="N648" s="902" t="s">
        <v>229</v>
      </c>
      <c r="O648" s="610">
        <f>( 'ACTA REPORTE 3ER TRI'!$AR$33 )</f>
        <v>0</v>
      </c>
      <c r="P648" s="38"/>
      <c r="Q648" s="1394"/>
      <c r="R648" s="1395"/>
      <c r="S648" s="1401"/>
      <c r="T648" s="944"/>
      <c r="U648" s="1401"/>
      <c r="V648" s="1401"/>
      <c r="X648" s="672"/>
      <c r="Y648" s="672"/>
      <c r="Z648" s="672"/>
      <c r="AA648" s="672"/>
      <c r="AB648" s="672"/>
      <c r="AC648" s="672"/>
      <c r="AD648" s="672"/>
    </row>
    <row r="649" spans="1:30" ht="69.95" customHeight="1" thickBot="1" x14ac:dyDescent="0.4">
      <c r="A649" s="276" t="s">
        <v>232</v>
      </c>
      <c r="B649" s="541">
        <f>( 'ACTA REPORTE 3ER TRI'!$AS$33 )</f>
        <v>67</v>
      </c>
      <c r="C649" s="274"/>
      <c r="D649" s="1414"/>
      <c r="E649" s="1417"/>
      <c r="F649" s="941"/>
      <c r="G649" s="1417"/>
      <c r="H649" s="941"/>
      <c r="I649" s="1417"/>
      <c r="M649" s="66"/>
      <c r="N649" s="903" t="s">
        <v>232</v>
      </c>
      <c r="O649" s="541">
        <f>( 'ACTA REPORTE 3ER TRI'!$AS$33 )</f>
        <v>67</v>
      </c>
      <c r="P649" s="38"/>
      <c r="Q649" s="1396"/>
      <c r="R649" s="1397"/>
      <c r="S649" s="1402"/>
      <c r="T649" s="945"/>
      <c r="U649" s="1402"/>
      <c r="V649" s="1402"/>
      <c r="X649" s="672"/>
      <c r="Y649" s="672"/>
      <c r="Z649" s="672"/>
      <c r="AA649" s="672"/>
      <c r="AB649" s="672"/>
      <c r="AC649" s="672"/>
      <c r="AD649" s="672"/>
    </row>
    <row r="650" spans="1:30" ht="200.1" customHeight="1" x14ac:dyDescent="0.6">
      <c r="M650" s="66"/>
      <c r="N650" s="907"/>
      <c r="O650" s="36"/>
      <c r="P650" s="36"/>
      <c r="Q650" s="923"/>
      <c r="R650" s="923"/>
      <c r="S650" s="923"/>
      <c r="T650" s="874"/>
      <c r="U650" s="923"/>
      <c r="V650" s="923"/>
      <c r="W650" s="36"/>
      <c r="X650" s="36"/>
      <c r="Y650" s="36"/>
      <c r="Z650" s="36"/>
      <c r="AA650" s="36"/>
      <c r="AB650" s="36"/>
      <c r="AC650" s="36"/>
      <c r="AD650" s="36"/>
    </row>
    <row r="651" spans="1:30" ht="69.95" customHeight="1" x14ac:dyDescent="0.7">
      <c r="B651" s="1424" t="s">
        <v>235</v>
      </c>
      <c r="C651" s="1424"/>
      <c r="D651" s="1424"/>
      <c r="G651" s="1424" t="s">
        <v>255</v>
      </c>
      <c r="H651" s="1424"/>
      <c r="I651" s="1424"/>
      <c r="J651" s="861"/>
      <c r="K651" s="861"/>
      <c r="L651" s="296"/>
      <c r="M651" s="66"/>
      <c r="O651" s="1425" t="s">
        <v>235</v>
      </c>
      <c r="P651" s="1425"/>
      <c r="Q651" s="1425"/>
      <c r="S651" s="1425" t="s">
        <v>255</v>
      </c>
      <c r="T651" s="1425"/>
      <c r="U651" s="1425"/>
      <c r="V651" s="935"/>
      <c r="W651" s="75"/>
      <c r="X651" s="75"/>
      <c r="Y651" s="75"/>
      <c r="Z651" s="75"/>
      <c r="AA651" s="75"/>
      <c r="AB651" s="75"/>
      <c r="AC651" s="75"/>
      <c r="AD651" s="75"/>
    </row>
    <row r="652" spans="1:30" ht="69.95" customHeight="1" x14ac:dyDescent="0.45">
      <c r="A652" s="1426" t="s">
        <v>0</v>
      </c>
      <c r="B652" s="1426"/>
      <c r="C652" s="1426"/>
      <c r="D652" s="1426"/>
      <c r="E652" s="1426"/>
      <c r="F652" s="1426"/>
      <c r="G652" s="1426"/>
      <c r="H652" s="1426"/>
      <c r="I652" s="1426"/>
      <c r="J652" s="1426"/>
      <c r="K652" s="1426"/>
      <c r="L652" s="1426"/>
      <c r="M652" s="68"/>
      <c r="N652" s="1386" t="s">
        <v>0</v>
      </c>
      <c r="O652" s="1386"/>
      <c r="P652" s="1386"/>
      <c r="Q652" s="1386"/>
      <c r="R652" s="1386"/>
      <c r="S652" s="1386"/>
      <c r="T652" s="1386"/>
      <c r="U652" s="1386"/>
      <c r="V652" s="1386"/>
      <c r="W652" s="960"/>
      <c r="X652" s="652"/>
      <c r="Y652" s="652"/>
      <c r="Z652" s="652"/>
      <c r="AA652" s="652"/>
      <c r="AB652" s="652"/>
      <c r="AC652" s="652"/>
      <c r="AD652" s="652"/>
    </row>
    <row r="653" spans="1:30" ht="69.95" customHeight="1" x14ac:dyDescent="0.45">
      <c r="A653" s="1426" t="s">
        <v>9</v>
      </c>
      <c r="B653" s="1426"/>
      <c r="C653" s="1426"/>
      <c r="D653" s="1426"/>
      <c r="E653" s="1426"/>
      <c r="F653" s="1426"/>
      <c r="G653" s="1426"/>
      <c r="H653" s="1426"/>
      <c r="I653" s="1426"/>
      <c r="J653" s="1426"/>
      <c r="K653" s="1426"/>
      <c r="L653" s="1426"/>
      <c r="M653" s="68"/>
      <c r="N653" s="1386" t="s">
        <v>9</v>
      </c>
      <c r="O653" s="1386"/>
      <c r="P653" s="1386"/>
      <c r="Q653" s="1386"/>
      <c r="R653" s="1386"/>
      <c r="S653" s="1386"/>
      <c r="T653" s="1386"/>
      <c r="U653" s="1386"/>
      <c r="V653" s="1386"/>
      <c r="W653" s="960"/>
      <c r="X653" s="652"/>
      <c r="Y653" s="652"/>
      <c r="Z653" s="652"/>
      <c r="AA653" s="652"/>
      <c r="AB653" s="652"/>
      <c r="AC653" s="652"/>
      <c r="AD653" s="652"/>
    </row>
    <row r="654" spans="1:30" ht="69.95" customHeight="1" x14ac:dyDescent="0.45">
      <c r="A654" s="1426" t="s">
        <v>242</v>
      </c>
      <c r="B654" s="1426"/>
      <c r="C654" s="1426"/>
      <c r="D654" s="1426"/>
      <c r="E654" s="1426"/>
      <c r="F654" s="1426"/>
      <c r="G654" s="1426"/>
      <c r="H654" s="1426"/>
      <c r="I654" s="1426"/>
      <c r="J654" s="1426"/>
      <c r="K654" s="1426"/>
      <c r="L654" s="1426"/>
      <c r="M654" s="68"/>
      <c r="N654" s="1386" t="s">
        <v>242</v>
      </c>
      <c r="O654" s="1386"/>
      <c r="P654" s="1386"/>
      <c r="Q654" s="1386"/>
      <c r="R654" s="1386"/>
      <c r="S654" s="1386"/>
      <c r="T654" s="1386"/>
      <c r="U654" s="1386"/>
      <c r="V654" s="1386"/>
      <c r="W654" s="960"/>
      <c r="X654" s="652"/>
      <c r="Y654" s="652"/>
      <c r="Z654" s="652"/>
      <c r="AA654" s="652"/>
      <c r="AB654" s="652"/>
      <c r="AC654" s="652"/>
      <c r="AD654" s="652"/>
    </row>
    <row r="655" spans="1:30" ht="69.95" customHeight="1" x14ac:dyDescent="0.45">
      <c r="A655" s="1489" t="s">
        <v>220</v>
      </c>
      <c r="B655" s="1489"/>
      <c r="C655" s="1489"/>
      <c r="D655" s="1489"/>
      <c r="E655" s="1489"/>
      <c r="F655" s="1489"/>
      <c r="G655" s="1489"/>
      <c r="H655" s="1489"/>
      <c r="I655" s="1489"/>
      <c r="J655" s="1489"/>
      <c r="K655" s="1489"/>
      <c r="L655" s="1489"/>
      <c r="M655" s="68"/>
      <c r="N655" s="1387" t="s">
        <v>220</v>
      </c>
      <c r="O655" s="1387"/>
      <c r="P655" s="1387"/>
      <c r="Q655" s="1387"/>
      <c r="R655" s="1387"/>
      <c r="S655" s="1387"/>
      <c r="T655" s="1387"/>
      <c r="U655" s="1387"/>
      <c r="V655" s="1387"/>
      <c r="W655" s="961"/>
      <c r="X655" s="653"/>
      <c r="Y655" s="653"/>
      <c r="Z655" s="653"/>
      <c r="AA655" s="653"/>
      <c r="AB655" s="653"/>
      <c r="AC655" s="653"/>
      <c r="AD655" s="653"/>
    </row>
    <row r="656" spans="1:30" ht="60" customHeight="1" x14ac:dyDescent="0.6">
      <c r="A656" s="946" t="s">
        <v>221</v>
      </c>
      <c r="B656" s="1418">
        <f>DATOS!F29</f>
        <v>0</v>
      </c>
      <c r="C656" s="1418"/>
      <c r="D656" s="1418"/>
      <c r="E656" s="1418"/>
      <c r="F656" s="1418"/>
      <c r="G656" s="1418"/>
      <c r="H656" s="947"/>
      <c r="I656" s="799"/>
      <c r="J656" s="800"/>
      <c r="K656" s="800"/>
      <c r="L656" s="948"/>
      <c r="M656" s="949"/>
      <c r="N656" s="904" t="s">
        <v>221</v>
      </c>
      <c r="O656" s="1460">
        <f>DATOS!F29</f>
        <v>0</v>
      </c>
      <c r="P656" s="1460"/>
      <c r="Q656" s="1460"/>
      <c r="R656" s="1460"/>
      <c r="S656" s="1460"/>
      <c r="T656" s="1460"/>
      <c r="U656" s="1460"/>
      <c r="V656" s="923"/>
      <c r="W656" s="36"/>
      <c r="X656" s="36"/>
      <c r="Y656" s="36"/>
      <c r="Z656" s="36"/>
      <c r="AA656" s="36"/>
      <c r="AB656" s="36"/>
      <c r="AC656" s="36"/>
      <c r="AD656" s="36"/>
    </row>
    <row r="657" spans="1:30" ht="60" customHeight="1" x14ac:dyDescent="0.6">
      <c r="A657" s="946" t="s">
        <v>222</v>
      </c>
      <c r="B657" s="1418" t="str">
        <f>DATOS!B20</f>
        <v xml:space="preserve"> TRELLES ORDÓÑEZ CAROL ALEXANDRA</v>
      </c>
      <c r="C657" s="1418"/>
      <c r="D657" s="1418"/>
      <c r="E657" s="1418"/>
      <c r="F657" s="1418"/>
      <c r="G657" s="1418"/>
      <c r="H657" s="947"/>
      <c r="I657" s="799"/>
      <c r="J657" s="950"/>
      <c r="K657" s="950"/>
      <c r="L657" s="951"/>
      <c r="M657" s="949"/>
      <c r="N657" s="904" t="s">
        <v>222</v>
      </c>
      <c r="O657" s="1460" t="str">
        <f>DATOS!B20</f>
        <v xml:space="preserve"> TRELLES ORDÓÑEZ CAROL ALEXANDRA</v>
      </c>
      <c r="P657" s="1460"/>
      <c r="Q657" s="1460"/>
      <c r="R657" s="1460"/>
      <c r="S657" s="1460"/>
      <c r="T657" s="1460"/>
      <c r="U657" s="1460"/>
      <c r="V657" s="923"/>
      <c r="W657" s="37"/>
      <c r="X657" s="37"/>
      <c r="Y657" s="37"/>
      <c r="Z657" s="37"/>
      <c r="AA657" s="37"/>
      <c r="AB657" s="37"/>
      <c r="AC657" s="37"/>
      <c r="AD657" s="37"/>
    </row>
    <row r="658" spans="1:30" ht="60" customHeight="1" x14ac:dyDescent="0.6">
      <c r="A658" s="952" t="s">
        <v>26</v>
      </c>
      <c r="B658" s="1457" t="str">
        <f>DATOS!C14</f>
        <v>SEGUNDO</v>
      </c>
      <c r="C658" s="1457"/>
      <c r="D658" s="1457"/>
      <c r="E658" s="799"/>
      <c r="F658" s="799"/>
      <c r="G658" s="936"/>
      <c r="H658" s="936"/>
      <c r="I658" s="799"/>
      <c r="J658" s="800"/>
      <c r="K658" s="800"/>
      <c r="L658" s="948"/>
      <c r="M658" s="949"/>
      <c r="N658" s="905" t="s">
        <v>26</v>
      </c>
      <c r="O658" s="1458" t="str">
        <f>DATOS!C14</f>
        <v>SEGUNDO</v>
      </c>
      <c r="P658" s="1458"/>
      <c r="Q658" s="1458"/>
      <c r="R658" s="923"/>
      <c r="S658" s="925"/>
      <c r="T658" s="925"/>
      <c r="U658" s="923"/>
      <c r="V658" s="923"/>
      <c r="W658" s="36"/>
      <c r="X658" s="36"/>
      <c r="Y658" s="36"/>
      <c r="Z658" s="36"/>
      <c r="AA658" s="36"/>
      <c r="AB658" s="36"/>
      <c r="AC658" s="36"/>
      <c r="AD658" s="36"/>
    </row>
    <row r="659" spans="1:30" ht="60" customHeight="1" x14ac:dyDescent="0.6">
      <c r="A659" s="946" t="s">
        <v>28</v>
      </c>
      <c r="B659" s="1459" t="str">
        <f>DATOS!C15</f>
        <v>"A"</v>
      </c>
      <c r="C659" s="1459"/>
      <c r="D659" s="1459"/>
      <c r="E659" s="799"/>
      <c r="F659" s="799"/>
      <c r="G659" s="799"/>
      <c r="H659" s="799"/>
      <c r="I659" s="799"/>
      <c r="J659" s="800"/>
      <c r="K659" s="800"/>
      <c r="L659" s="948"/>
      <c r="M659" s="949"/>
      <c r="N659" s="904" t="s">
        <v>28</v>
      </c>
      <c r="O659" s="1460" t="str">
        <f>DATOS!C15</f>
        <v>"A"</v>
      </c>
      <c r="P659" s="1460"/>
      <c r="Q659" s="1460"/>
      <c r="R659" s="923"/>
      <c r="S659" s="923"/>
      <c r="T659" s="923"/>
      <c r="U659" s="923"/>
      <c r="V659" s="923"/>
      <c r="W659" s="36"/>
      <c r="X659" s="36"/>
      <c r="Y659" s="36"/>
      <c r="Z659" s="36"/>
      <c r="AA659" s="36"/>
      <c r="AB659" s="36"/>
      <c r="AC659" s="36"/>
      <c r="AD659" s="36"/>
    </row>
    <row r="660" spans="1:30" ht="60" customHeight="1" x14ac:dyDescent="0.6">
      <c r="A660" s="952" t="s">
        <v>223</v>
      </c>
      <c r="B660" s="1418" t="s">
        <v>290</v>
      </c>
      <c r="C660" s="1418"/>
      <c r="D660" s="1418"/>
      <c r="E660" s="799"/>
      <c r="F660" s="799"/>
      <c r="G660" s="799"/>
      <c r="H660" s="799"/>
      <c r="I660" s="799"/>
      <c r="J660" s="800"/>
      <c r="K660" s="800"/>
      <c r="L660" s="948"/>
      <c r="M660" s="949"/>
      <c r="N660" s="905" t="s">
        <v>223</v>
      </c>
      <c r="O660" s="1460" t="s">
        <v>290</v>
      </c>
      <c r="P660" s="1460"/>
      <c r="Q660" s="1460"/>
      <c r="R660" s="923"/>
      <c r="S660" s="923"/>
      <c r="T660" s="923"/>
      <c r="U660" s="923"/>
      <c r="V660" s="923"/>
      <c r="W660" s="36"/>
      <c r="X660" s="36"/>
      <c r="Y660" s="36"/>
      <c r="Z660" s="36"/>
      <c r="AA660" s="36"/>
      <c r="AB660" s="36"/>
      <c r="AC660" s="36"/>
      <c r="AD660" s="36"/>
    </row>
    <row r="661" spans="1:30" ht="60" customHeight="1" thickBot="1" x14ac:dyDescent="0.65">
      <c r="A661" s="946" t="s">
        <v>160</v>
      </c>
      <c r="B661" s="1439"/>
      <c r="C661" s="1439"/>
      <c r="D661" s="1439"/>
      <c r="E661" s="799"/>
      <c r="F661" s="799"/>
      <c r="G661" s="799"/>
      <c r="H661" s="799"/>
      <c r="I661" s="799"/>
      <c r="J661" s="800"/>
      <c r="K661" s="800"/>
      <c r="L661" s="948"/>
      <c r="M661" s="949"/>
      <c r="N661" s="904" t="s">
        <v>160</v>
      </c>
      <c r="O661" s="1440"/>
      <c r="P661" s="1440"/>
      <c r="Q661" s="1440"/>
      <c r="R661" s="923"/>
      <c r="S661" s="923"/>
      <c r="T661" s="923"/>
      <c r="U661" s="923"/>
      <c r="V661" s="923"/>
      <c r="W661" s="36"/>
      <c r="X661" s="36"/>
      <c r="Y661" s="36"/>
      <c r="Z661" s="36"/>
      <c r="AA661" s="36"/>
      <c r="AB661" s="36"/>
      <c r="AC661" s="36"/>
      <c r="AD661" s="36"/>
    </row>
    <row r="662" spans="1:30" ht="69.95" customHeight="1" thickBot="1" x14ac:dyDescent="0.55000000000000004">
      <c r="A662" s="1441" t="s">
        <v>37</v>
      </c>
      <c r="B662" s="1442"/>
      <c r="C662" s="1442"/>
      <c r="D662" s="1443"/>
      <c r="E662" s="1468" t="s">
        <v>245</v>
      </c>
      <c r="F662" s="1469"/>
      <c r="G662" s="1469"/>
      <c r="H662" s="1469"/>
      <c r="I662" s="1469"/>
      <c r="J662" s="859"/>
      <c r="K662" s="859"/>
      <c r="L662" s="293" t="s">
        <v>248</v>
      </c>
      <c r="M662" s="70"/>
      <c r="N662" s="1474" t="s">
        <v>37</v>
      </c>
      <c r="O662" s="1475"/>
      <c r="P662" s="1475"/>
      <c r="Q662" s="1427" t="s">
        <v>245</v>
      </c>
      <c r="R662" s="1428"/>
      <c r="S662" s="1429"/>
      <c r="T662" s="882"/>
      <c r="U662" s="293" t="s">
        <v>248</v>
      </c>
      <c r="V662" s="1466" t="s">
        <v>247</v>
      </c>
      <c r="W662" s="1403"/>
      <c r="X662" s="654"/>
      <c r="Y662" s="654"/>
      <c r="Z662" s="654"/>
      <c r="AA662" s="654"/>
      <c r="AB662" s="654"/>
      <c r="AC662" s="654"/>
      <c r="AD662" s="654"/>
    </row>
    <row r="663" spans="1:30" ht="69.95" customHeight="1" thickBot="1" x14ac:dyDescent="0.55000000000000004">
      <c r="A663" s="1444"/>
      <c r="B663" s="1445"/>
      <c r="C663" s="1445"/>
      <c r="D663" s="1446"/>
      <c r="E663" s="267" t="s">
        <v>233</v>
      </c>
      <c r="F663" s="844"/>
      <c r="G663" s="268" t="s">
        <v>249</v>
      </c>
      <c r="H663" s="850"/>
      <c r="I663" s="269" t="s">
        <v>250</v>
      </c>
      <c r="J663" s="860"/>
      <c r="K663" s="860"/>
      <c r="L663" s="294" t="s">
        <v>246</v>
      </c>
      <c r="M663" s="70"/>
      <c r="N663" s="1476"/>
      <c r="O663" s="1477"/>
      <c r="P663" s="1477"/>
      <c r="Q663" s="92" t="s">
        <v>233</v>
      </c>
      <c r="R663" s="93" t="s">
        <v>249</v>
      </c>
      <c r="S663" s="94" t="s">
        <v>250</v>
      </c>
      <c r="T663" s="881"/>
      <c r="U663" s="796" t="s">
        <v>246</v>
      </c>
      <c r="V663" s="1488"/>
      <c r="W663" s="1403"/>
      <c r="X663" s="654"/>
      <c r="Y663" s="654"/>
      <c r="Z663" s="654"/>
      <c r="AA663" s="654"/>
      <c r="AB663" s="654"/>
      <c r="AC663" s="654"/>
      <c r="AD663" s="654"/>
    </row>
    <row r="664" spans="1:30" ht="69.95" customHeight="1" x14ac:dyDescent="0.3">
      <c r="A664" s="1404" t="s">
        <v>38</v>
      </c>
      <c r="B664" s="1405"/>
      <c r="C664" s="1405"/>
      <c r="D664" s="1405"/>
      <c r="E664" s="539" t="str">
        <f>( 'ACTA REPORTE 1ER TRI'!$AD$34 )</f>
        <v>E+</v>
      </c>
      <c r="F664" s="835">
        <f>( 'ACTA REPORTE 1ER TRI'!$AE$34 )</f>
        <v>2</v>
      </c>
      <c r="G664" s="539" t="str">
        <f>( 'ACTA REPORTE 2DO TRI'!$AD$34 )</f>
        <v>C+</v>
      </c>
      <c r="H664" s="846">
        <f>( 'ACTA REPORTE 2DO TRI'!$AE$34 )</f>
        <v>6</v>
      </c>
      <c r="I664" s="539" t="str">
        <f>( 'ACTA REPORTE 3ER TRI'!$AD$34 )</f>
        <v>C+</v>
      </c>
      <c r="J664" s="846">
        <f>( 'ACTA REPORTE 3ER TRI'!$AE$34 )</f>
        <v>6</v>
      </c>
      <c r="K664" s="837">
        <f>SUM(F664,H664,J664 ) / 3</f>
        <v>4.666666666666667</v>
      </c>
      <c r="L664" s="675" t="str">
        <f>INDEX($AF$4:$AF$13, MATCH(K664, $AE$4:$AE$13, 1))</f>
        <v>D+</v>
      </c>
      <c r="M664" s="66"/>
      <c r="N664" s="1478" t="s">
        <v>38</v>
      </c>
      <c r="O664" s="1479"/>
      <c r="P664" s="1480"/>
      <c r="Q664" s="884">
        <f>( 'ACTA REPORTE 1ER TRI'!$AE$34 )</f>
        <v>2</v>
      </c>
      <c r="R664" s="539">
        <f>( 'ACTA REPORTE 2DO TRI'!$AE$34 )</f>
        <v>6</v>
      </c>
      <c r="S664" s="539">
        <f>( 'ACTA REPORTE 3ER TRI'!$AE$34 )</f>
        <v>6</v>
      </c>
      <c r="T664" s="875"/>
      <c r="U664" s="930">
        <f>SUM(Q664:S664)/3</f>
        <v>4.666666666666667</v>
      </c>
      <c r="V664" s="809">
        <v>0</v>
      </c>
      <c r="W664" s="113"/>
      <c r="X664" s="113"/>
      <c r="Y664" s="113"/>
      <c r="Z664" s="113"/>
      <c r="AA664" s="113"/>
      <c r="AB664" s="113"/>
      <c r="AC664" s="113"/>
      <c r="AD664" s="113"/>
    </row>
    <row r="665" spans="1:30" ht="69.95" customHeight="1" x14ac:dyDescent="0.3">
      <c r="A665" s="1406" t="s">
        <v>40</v>
      </c>
      <c r="B665" s="1407"/>
      <c r="C665" s="1407"/>
      <c r="D665" s="1407"/>
      <c r="E665" s="540" t="str">
        <f>( 'ACTA REPORTE 1ER TRI'!$AD$91 )</f>
        <v>E+</v>
      </c>
      <c r="F665" s="836">
        <f>( 'ACTA REPORTE 1ER TRI'!$AE$91 )</f>
        <v>2</v>
      </c>
      <c r="G665" s="540" t="str">
        <f>( 'ACTA REPORTE 2DO TRI'!$AD$91 )</f>
        <v>C+</v>
      </c>
      <c r="H665" s="847">
        <f>( 'ACTA REPORTE 2DO TRI'!$AE$91 )</f>
        <v>6</v>
      </c>
      <c r="I665" s="540" t="str">
        <f>( 'ACTA REPORTE 3ER TRI'!$AD$91 )</f>
        <v>C+</v>
      </c>
      <c r="J665" s="847">
        <f>( 'ACTA REPORTE 3ER TRI'!$AE$91 )</f>
        <v>6</v>
      </c>
      <c r="K665" s="837">
        <f>SUM(F665,H665,J665 ) / 3</f>
        <v>4.666666666666667</v>
      </c>
      <c r="L665" s="797" t="str">
        <f t="shared" ref="L665:L668" si="73">INDEX($AF$4:$AF$13, MATCH(K665, $AE$4:$AE$13, 1))</f>
        <v>D+</v>
      </c>
      <c r="M665" s="66"/>
      <c r="N665" s="1454" t="s">
        <v>40</v>
      </c>
      <c r="O665" s="1455"/>
      <c r="P665" s="1456"/>
      <c r="Q665" s="922">
        <f>( 'ACTA REPORTE 1ER TRI'!$AE$91 )</f>
        <v>2</v>
      </c>
      <c r="R665" s="540">
        <f>( 'ACTA REPORTE 2DO TRI'!$AE$91 )</f>
        <v>6</v>
      </c>
      <c r="S665" s="540">
        <f>( 'ACTA REPORTE 3ER TRI'!$AE$91 )</f>
        <v>6</v>
      </c>
      <c r="T665" s="876"/>
      <c r="U665" s="931">
        <f t="shared" ref="U665:U670" si="74">SUM(Q665:S665)/3</f>
        <v>4.666666666666667</v>
      </c>
      <c r="V665" s="811">
        <v>0</v>
      </c>
      <c r="W665" s="113"/>
      <c r="X665" s="113"/>
      <c r="Y665" s="113"/>
      <c r="Z665" s="113"/>
      <c r="AA665" s="113"/>
      <c r="AB665" s="113"/>
      <c r="AC665" s="113"/>
      <c r="AD665" s="113"/>
    </row>
    <row r="666" spans="1:30" ht="69.95" customHeight="1" x14ac:dyDescent="0.3">
      <c r="A666" s="1406" t="s">
        <v>42</v>
      </c>
      <c r="B666" s="1407"/>
      <c r="C666" s="1407"/>
      <c r="D666" s="1407"/>
      <c r="E666" s="540" t="str">
        <f>( 'ACTA REPORTE 1ER TRI'!$AD$148 )</f>
        <v>C+</v>
      </c>
      <c r="F666" s="836">
        <f>( 'ACTA REPORTE 1ER TRI'!$AE$148 )</f>
        <v>6</v>
      </c>
      <c r="G666" s="540" t="str">
        <f>( 'ACTA REPORTE 2DO TRI'!$AD$148 )</f>
        <v>C+</v>
      </c>
      <c r="H666" s="847">
        <f>( 'ACTA REPORTE 2DO TRI'!$AE$148 )</f>
        <v>6</v>
      </c>
      <c r="I666" s="540" t="str">
        <f>( 'ACTA REPORTE 3ER TRI'!$AD$148 )</f>
        <v>C+</v>
      </c>
      <c r="J666" s="847">
        <f>( 'ACTA REPORTE 3ER TRI'!$AE$148 )</f>
        <v>6</v>
      </c>
      <c r="K666" s="837">
        <f t="shared" ref="K666:K668" si="75">SUM(F666,H666,J666 ) / 3</f>
        <v>6</v>
      </c>
      <c r="L666" s="797" t="str">
        <f t="shared" si="73"/>
        <v>C+</v>
      </c>
      <c r="M666" s="66"/>
      <c r="N666" s="1454" t="s">
        <v>42</v>
      </c>
      <c r="O666" s="1455"/>
      <c r="P666" s="1456"/>
      <c r="Q666" s="922">
        <f>( 'ACTA REPORTE 1ER TRI'!$AE$148 )</f>
        <v>6</v>
      </c>
      <c r="R666" s="540">
        <f>( 'ACTA REPORTE 2DO TRI'!$AE$148 )</f>
        <v>6</v>
      </c>
      <c r="S666" s="540">
        <f>( 'ACTA REPORTE 3ER TRI'!$AE$148 )</f>
        <v>6</v>
      </c>
      <c r="T666" s="876"/>
      <c r="U666" s="931">
        <f t="shared" si="74"/>
        <v>6</v>
      </c>
      <c r="V666" s="811">
        <v>0</v>
      </c>
      <c r="W666" s="113"/>
      <c r="X666" s="113"/>
      <c r="Y666" s="113"/>
      <c r="Z666" s="113"/>
      <c r="AA666" s="113"/>
      <c r="AB666" s="113"/>
      <c r="AC666" s="113"/>
      <c r="AD666" s="113"/>
    </row>
    <row r="667" spans="1:30" ht="69.95" customHeight="1" x14ac:dyDescent="0.3">
      <c r="A667" s="1406" t="s">
        <v>44</v>
      </c>
      <c r="B667" s="1407"/>
      <c r="C667" s="1407"/>
      <c r="D667" s="1407"/>
      <c r="E667" s="540" t="str">
        <f>( 'ACTA REPORTE 1ER TRI'!$AD$205 )</f>
        <v>C+</v>
      </c>
      <c r="F667" s="836">
        <f>( 'ACTA REPORTE 1ER TRI'!$AE$205 )</f>
        <v>6</v>
      </c>
      <c r="G667" s="540" t="str">
        <f>( 'ACTA REPORTE 2DO TRI'!$AD$205 )</f>
        <v>C+</v>
      </c>
      <c r="H667" s="847">
        <f>( 'ACTA REPORTE 2DO TRI'!$AE$205 )</f>
        <v>6</v>
      </c>
      <c r="I667" s="540" t="str">
        <f>( 'ACTA REPORTE 3ER TRI'!$AD$205 )</f>
        <v>C+</v>
      </c>
      <c r="J667" s="847">
        <f>( 'ACTA REPORTE 3ER TRI'!$AE$205 )</f>
        <v>6</v>
      </c>
      <c r="K667" s="837">
        <f t="shared" si="75"/>
        <v>6</v>
      </c>
      <c r="L667" s="797" t="str">
        <f t="shared" si="73"/>
        <v>C+</v>
      </c>
      <c r="M667" s="66"/>
      <c r="N667" s="1454" t="s">
        <v>44</v>
      </c>
      <c r="O667" s="1455"/>
      <c r="P667" s="1456"/>
      <c r="Q667" s="922">
        <f>( 'ACTA REPORTE 1ER TRI'!$AE$205 )</f>
        <v>6</v>
      </c>
      <c r="R667" s="540">
        <f>( 'ACTA REPORTE 2DO TRI'!$AE$205 )</f>
        <v>6</v>
      </c>
      <c r="S667" s="540">
        <f>( 'ACTA REPORTE 3ER TRI'!$AE$205 )</f>
        <v>6</v>
      </c>
      <c r="T667" s="876"/>
      <c r="U667" s="931">
        <f t="shared" si="74"/>
        <v>6</v>
      </c>
      <c r="V667" s="811">
        <v>0</v>
      </c>
      <c r="W667" s="113"/>
      <c r="X667" s="113"/>
      <c r="Y667" s="113"/>
      <c r="Z667" s="113"/>
      <c r="AA667" s="113"/>
      <c r="AB667" s="113"/>
      <c r="AC667" s="113"/>
      <c r="AD667" s="113"/>
    </row>
    <row r="668" spans="1:30" ht="69.95" customHeight="1" x14ac:dyDescent="0.3">
      <c r="A668" s="1433" t="s">
        <v>47</v>
      </c>
      <c r="B668" s="1434"/>
      <c r="C668" s="1434"/>
      <c r="D668" s="1434"/>
      <c r="E668" s="540" t="str">
        <f>( 'ACTA REPORTE 1ER TRI'!$AD$319 )</f>
        <v>C+</v>
      </c>
      <c r="F668" s="836">
        <f>( 'ACTA REPORTE 1ER TRI'!$AE$319 )</f>
        <v>6</v>
      </c>
      <c r="G668" s="540" t="str">
        <f>( 'ACTA REPORTE 2DO TRI'!$AD$319 )</f>
        <v>C+</v>
      </c>
      <c r="H668" s="847">
        <f>( 'ACTA REPORTE 2DO TRI'!$AE$319 )</f>
        <v>6</v>
      </c>
      <c r="I668" s="540" t="str">
        <f>( 'ACTA REPORTE 3ER TRI'!$AD$319 )</f>
        <v>C+</v>
      </c>
      <c r="J668" s="847">
        <f>( 'ACTA REPORTE 3ER TRI'!$AE$319 )</f>
        <v>6</v>
      </c>
      <c r="K668" s="837">
        <f t="shared" si="75"/>
        <v>6</v>
      </c>
      <c r="L668" s="797" t="str">
        <f t="shared" si="73"/>
        <v>C+</v>
      </c>
      <c r="M668" s="66"/>
      <c r="N668" s="1482" t="s">
        <v>47</v>
      </c>
      <c r="O668" s="1483"/>
      <c r="P668" s="1484"/>
      <c r="Q668" s="922">
        <f>( 'ACTA REPORTE 1ER TRI'!$AE$319 )</f>
        <v>6</v>
      </c>
      <c r="R668" s="540">
        <f>( 'ACTA REPORTE 2DO TRI'!$AE$319 )</f>
        <v>6</v>
      </c>
      <c r="S668" s="540">
        <f>( 'ACTA REPORTE 3ER TRI'!$AE$319 )</f>
        <v>6</v>
      </c>
      <c r="T668" s="876"/>
      <c r="U668" s="931">
        <f t="shared" si="74"/>
        <v>6</v>
      </c>
      <c r="V668" s="811">
        <v>0</v>
      </c>
      <c r="W668" s="113"/>
      <c r="X668" s="113"/>
      <c r="Y668" s="113"/>
      <c r="Z668" s="113"/>
      <c r="AA668" s="113"/>
      <c r="AB668" s="113"/>
      <c r="AC668" s="113"/>
      <c r="AD668" s="113"/>
    </row>
    <row r="669" spans="1:30" ht="69.95" customHeight="1" x14ac:dyDescent="0.3">
      <c r="A669" s="1433" t="s">
        <v>50</v>
      </c>
      <c r="B669" s="1434"/>
      <c r="C669" s="1434"/>
      <c r="D669" s="1434"/>
      <c r="E669" s="540" t="str">
        <f>( 'ACTA REPORTE 1ER TRI'!$AD$376 )</f>
        <v>C+</v>
      </c>
      <c r="F669" s="836">
        <f>( 'ACTA REPORTE 1ER TRI'!$AE$376 )</f>
        <v>6</v>
      </c>
      <c r="G669" s="540" t="str">
        <f>( 'ACTA REPORTE 2DO TRI'!$AD$376 )</f>
        <v>C+</v>
      </c>
      <c r="H669" s="847">
        <f>( 'ACTA REPORTE 2DO TRI'!$AE$376 )</f>
        <v>6</v>
      </c>
      <c r="I669" s="540" t="str">
        <f>( 'ACTA REPORTE 3ER TRI'!$AD$376 )</f>
        <v>C+</v>
      </c>
      <c r="J669" s="847">
        <f>( 'ACTA REPORTE 3ER TRI'!$AE$376 )</f>
        <v>6</v>
      </c>
      <c r="K669" s="837">
        <f>SUM(F669,H669,J669 ) / 3</f>
        <v>6</v>
      </c>
      <c r="L669" s="797" t="str">
        <f>INDEX($AF$4:$AF$13, MATCH(K669, $AE$4:$AE$13, 1))</f>
        <v>C+</v>
      </c>
      <c r="M669" s="66"/>
      <c r="N669" s="1482" t="s">
        <v>50</v>
      </c>
      <c r="O669" s="1483"/>
      <c r="P669" s="1484"/>
      <c r="Q669" s="922">
        <f>( 'ACTA REPORTE 1ER TRI'!$AE$376 )</f>
        <v>6</v>
      </c>
      <c r="R669" s="540">
        <f>( 'ACTA REPORTE 2DO TRI'!$AE$376 )</f>
        <v>6</v>
      </c>
      <c r="S669" s="540">
        <f>( 'ACTA REPORTE 3ER TRI'!$AE$376 )</f>
        <v>6</v>
      </c>
      <c r="T669" s="876"/>
      <c r="U669" s="931">
        <f t="shared" si="74"/>
        <v>6</v>
      </c>
      <c r="V669" s="811">
        <v>0</v>
      </c>
      <c r="W669" s="113"/>
      <c r="X669" s="113"/>
      <c r="Y669" s="113"/>
      <c r="Z669" s="113"/>
      <c r="AA669" s="113"/>
      <c r="AB669" s="113"/>
      <c r="AC669" s="113"/>
      <c r="AD669" s="113"/>
    </row>
    <row r="670" spans="1:30" ht="69.95" customHeight="1" thickBot="1" x14ac:dyDescent="0.35">
      <c r="A670" s="1410" t="s">
        <v>52</v>
      </c>
      <c r="B670" s="1411"/>
      <c r="C670" s="1411"/>
      <c r="D670" s="1411"/>
      <c r="E670" s="610" t="str">
        <f>( 'ACTA REPORTE 1ER TRI'!$AD$434 )</f>
        <v>C-</v>
      </c>
      <c r="F670" s="836">
        <f>( 'ACTA REPORTE 1ER TRI'!$AE$434 )</f>
        <v>5</v>
      </c>
      <c r="G670" s="832" t="str">
        <f>( 'ACTA REPORTE 2DO TRI'!$AD$434 )</f>
        <v>C-</v>
      </c>
      <c r="H670" s="851">
        <f>( 'ACTA REPORTE 2DO TRI'!$AE$434 )</f>
        <v>5</v>
      </c>
      <c r="I670" s="833" t="str">
        <f>( 'ACTA REPORTE 3ER TRI'!$AD$434 )</f>
        <v>C-</v>
      </c>
      <c r="J670" s="847">
        <f>( 'ACTA REPORTE 3ER TRI'!$AE$434 )</f>
        <v>5</v>
      </c>
      <c r="K670" s="837">
        <f>SUM(F670,H670,J670 ) / 3</f>
        <v>5</v>
      </c>
      <c r="L670" s="798" t="str">
        <f>INDEX($AF$4:$AF$13, MATCH(F671, $AE$4:$AE$13, 1))</f>
        <v>D+</v>
      </c>
      <c r="M670" s="66"/>
      <c r="N670" s="1390" t="s">
        <v>52</v>
      </c>
      <c r="O670" s="1391"/>
      <c r="P670" s="1485"/>
      <c r="Q670" s="922">
        <f>( 'ACTA REPORTE 1ER TRI'!$AE$434 )</f>
        <v>5</v>
      </c>
      <c r="R670" s="831">
        <f>( 'ACTA REPORTE 2DO TRI'!$AE$434 )</f>
        <v>5</v>
      </c>
      <c r="S670" s="540">
        <f>( 'ACTA REPORTE 3ER TRI'!$AE$434 )</f>
        <v>5</v>
      </c>
      <c r="T670" s="877"/>
      <c r="U670" s="932">
        <f t="shared" si="74"/>
        <v>5</v>
      </c>
      <c r="V670" s="812">
        <v>0</v>
      </c>
      <c r="W670" s="113"/>
      <c r="X670" s="113"/>
      <c r="Y670" s="113"/>
      <c r="Z670" s="113"/>
      <c r="AA670" s="113"/>
      <c r="AB670" s="113"/>
      <c r="AC670" s="113"/>
      <c r="AD670" s="113"/>
    </row>
    <row r="671" spans="1:30" ht="69.95" customHeight="1" thickBot="1" x14ac:dyDescent="0.75">
      <c r="A671" s="1461" t="s">
        <v>237</v>
      </c>
      <c r="B671" s="1462"/>
      <c r="C671" s="1462"/>
      <c r="D671" s="1462"/>
      <c r="E671" s="805" t="str">
        <f>INDEX($AF$4:$AF$13, MATCH(F671, $AE$4:$AE$13, 1))</f>
        <v>D+</v>
      </c>
      <c r="F671" s="837">
        <f>SUM(F664:F670 ) / 7</f>
        <v>4.7142857142857144</v>
      </c>
      <c r="G671" s="805" t="str">
        <f>INDEX($AF$4:$AF$13, MATCH(H671, $AE$4:$AE$13, 1))</f>
        <v>C-</v>
      </c>
      <c r="H671" s="837">
        <f>SUM(H664:H670 ) / 7</f>
        <v>5.8571428571428568</v>
      </c>
      <c r="I671" s="819" t="str">
        <f>INDEX($AF$4:$AF$13, MATCH(J671, $AE$4:$AE$13, 1))</f>
        <v>C-</v>
      </c>
      <c r="J671" s="862">
        <f>SUM(J664:J670 ) / 7</f>
        <v>5.8571428571428568</v>
      </c>
      <c r="K671" s="862">
        <f>SUM(F671,H671,J671 ) / 3</f>
        <v>5.4761904761904754</v>
      </c>
      <c r="L671" s="1481" t="str">
        <f>INDEX($AF$4:$AF$13, MATCH(K671, $AE$4:$AE$13, 1))</f>
        <v>C-</v>
      </c>
      <c r="M671" s="66"/>
      <c r="N671" s="1437" t="s">
        <v>237</v>
      </c>
      <c r="O671" s="1438"/>
      <c r="P671" s="1438"/>
      <c r="Q671" s="813">
        <f>SUM(Q664:Q670 ) / 7</f>
        <v>4.7142857142857144</v>
      </c>
      <c r="R671" s="813">
        <f>SUM(R664:R670 ) / 7</f>
        <v>5.8571428571428568</v>
      </c>
      <c r="S671" s="813">
        <f>SUM(S664:S670 ) / 7</f>
        <v>5.8571428571428568</v>
      </c>
      <c r="T671" s="873"/>
      <c r="U671" s="1601">
        <f>SUM(Q671,R671,S671)/3</f>
        <v>5.4761904761904754</v>
      </c>
      <c r="W671" s="36"/>
      <c r="X671" s="36"/>
      <c r="Y671" s="36"/>
      <c r="Z671" s="36"/>
      <c r="AA671" s="36"/>
      <c r="AB671" s="36"/>
      <c r="AC671" s="36"/>
      <c r="AD671" s="36"/>
    </row>
    <row r="672" spans="1:30" ht="69.95" customHeight="1" thickBot="1" x14ac:dyDescent="0.75">
      <c r="A672" s="1421" t="s">
        <v>251</v>
      </c>
      <c r="B672" s="1422"/>
      <c r="C672" s="1422"/>
      <c r="D672" s="1422"/>
      <c r="E672" s="1463"/>
      <c r="F672" s="1463"/>
      <c r="G672" s="1464"/>
      <c r="H672" s="1464"/>
      <c r="I672" s="1465"/>
      <c r="J672" s="856"/>
      <c r="K672" s="865"/>
      <c r="L672" s="1436"/>
      <c r="M672" s="66"/>
      <c r="N672" s="1398" t="s">
        <v>251</v>
      </c>
      <c r="O672" s="1399"/>
      <c r="P672" s="1399"/>
      <c r="Q672" s="1399"/>
      <c r="R672" s="1399"/>
      <c r="S672" s="1399"/>
      <c r="T672" s="1600"/>
      <c r="U672" s="1602"/>
      <c r="W672" s="36"/>
      <c r="X672" s="36"/>
      <c r="Y672" s="36"/>
      <c r="Z672" s="36"/>
      <c r="AA672" s="36"/>
      <c r="AB672" s="36"/>
      <c r="AC672" s="36"/>
      <c r="AD672" s="36"/>
    </row>
    <row r="673" spans="1:30" ht="69.95" customHeight="1" x14ac:dyDescent="0.6">
      <c r="A673" s="1408" t="s">
        <v>39</v>
      </c>
      <c r="B673" s="1409"/>
      <c r="C673" s="1409"/>
      <c r="D673" s="1409"/>
      <c r="E673" s="539" t="str">
        <f>( 'ACTA REPORTE 1ER TRI'!$AD$262 )</f>
        <v>C+</v>
      </c>
      <c r="F673" s="838">
        <f>( 'ACTA REPORTE 1ER TRI'!$AE$262 )</f>
        <v>6</v>
      </c>
      <c r="G673" s="539" t="str">
        <f>( 'ACTA REPORTE 2DO TRI'!$AD$262 )</f>
        <v>C+</v>
      </c>
      <c r="H673" s="886">
        <f>( 'ACTA REPORTE 2DO TRI'!$AE$262 )</f>
        <v>6</v>
      </c>
      <c r="I673" s="539" t="str">
        <f>( 'ACTA REPORTE 3ER TRI'!$AD$262 )</f>
        <v>C+</v>
      </c>
      <c r="J673" s="887">
        <f>( 'ACTA REPORTE 3ER TRI'!$AE$262 )</f>
        <v>6</v>
      </c>
      <c r="K673" s="866">
        <f>SUM(F673,H673,J673 ) / 3</f>
        <v>6</v>
      </c>
      <c r="L673" s="675" t="str">
        <f>INDEX($AF$4:$AF$13, MATCH(K673, $AE$4:$AE$13, 1))</f>
        <v>C+</v>
      </c>
      <c r="M673" s="66"/>
      <c r="N673" s="1388" t="s">
        <v>39</v>
      </c>
      <c r="O673" s="1389"/>
      <c r="P673" s="96"/>
      <c r="Q673" s="539" t="str">
        <f>( 'ACTA REPORTE 1ER TRI'!$AD$262 )</f>
        <v>C+</v>
      </c>
      <c r="R673" s="539" t="str">
        <f>( 'ACTA REPORTE 2DO TRI'!$AD$262 )</f>
        <v>C+</v>
      </c>
      <c r="S673" s="539" t="str">
        <f>( 'ACTA REPORTE 3ER TRI'!$AD$262 )</f>
        <v>C+</v>
      </c>
      <c r="T673" s="893">
        <f>SUM(F673,H673,J673 ) / 3</f>
        <v>6</v>
      </c>
      <c r="U673" s="675" t="str">
        <f>INDEX($AF$4:$AF$13, MATCH(T673, $AE$4:$AE$13, 1))</f>
        <v>C+</v>
      </c>
      <c r="V673" s="923"/>
      <c r="W673" s="36"/>
      <c r="X673" s="36"/>
      <c r="Y673" s="36"/>
      <c r="Z673" s="36"/>
      <c r="AA673" s="36"/>
      <c r="AB673" s="36"/>
      <c r="AC673" s="36"/>
      <c r="AD673" s="36"/>
    </row>
    <row r="674" spans="1:30" ht="69.95" customHeight="1" thickBot="1" x14ac:dyDescent="0.65">
      <c r="A674" s="1410" t="s">
        <v>55</v>
      </c>
      <c r="B674" s="1411"/>
      <c r="C674" s="1411"/>
      <c r="D674" s="1411"/>
      <c r="E674" s="541" t="str">
        <f>( 'ACTA REPORTE 1ER TRI'!$AD$490 )</f>
        <v>C+</v>
      </c>
      <c r="F674" s="838">
        <f>( 'ACTA REPORTE 1ER TRI'!$AE$490 )</f>
        <v>6</v>
      </c>
      <c r="G674" s="541" t="str">
        <f>( 'ACTA REPORTE 2DO TRI'!$AD$490 )</f>
        <v>C+</v>
      </c>
      <c r="H674" s="886">
        <f>( 'ACTA REPORTE 2DO TRI'!$AE$490 )</f>
        <v>6</v>
      </c>
      <c r="I674" s="541" t="str">
        <f>( 'ACTA REPORTE 3ER TRI'!$AD$490 )</f>
        <v>C+</v>
      </c>
      <c r="J674" s="887">
        <f>( 'ACTA REPORTE 3ER TRI'!$AE$490 )</f>
        <v>6</v>
      </c>
      <c r="K674" s="866">
        <f>SUM(F674,H674,J674 ) / 3</f>
        <v>6</v>
      </c>
      <c r="L674" s="798" t="str">
        <f>INDEX($AF$4:$AF$13, MATCH(K674, $AE$4:$AE$13, 1))</f>
        <v>C+</v>
      </c>
      <c r="M674" s="66"/>
      <c r="N674" s="1390" t="s">
        <v>55</v>
      </c>
      <c r="O674" s="1391"/>
      <c r="P674" s="657"/>
      <c r="Q674" s="541" t="str">
        <f>( 'ACTA REPORTE 1ER TRI'!$AD$490 )</f>
        <v>C+</v>
      </c>
      <c r="R674" s="541" t="str">
        <f>( 'ACTA REPORTE 2DO TRI'!$AD$490 )</f>
        <v>C+</v>
      </c>
      <c r="S674" s="541" t="str">
        <f>( 'ACTA REPORTE 3ER TRI'!$AD$490 )</f>
        <v>C+</v>
      </c>
      <c r="T674" s="893">
        <f>SUM(F674,H674,J674 ) / 3</f>
        <v>6</v>
      </c>
      <c r="U674" s="798" t="str">
        <f>INDEX($AF$4:$AF$13, MATCH(T674, $AE$4:$AE$13, 1))</f>
        <v>C+</v>
      </c>
      <c r="V674" s="923"/>
      <c r="W674" s="36"/>
      <c r="X674" s="36"/>
      <c r="Y674" s="36"/>
      <c r="Z674" s="36"/>
      <c r="AA674" s="36"/>
      <c r="AB674" s="36"/>
      <c r="AC674" s="36"/>
      <c r="AD674" s="36"/>
    </row>
    <row r="675" spans="1:30" ht="69.95" customHeight="1" thickBot="1" x14ac:dyDescent="0.65">
      <c r="M675" s="66"/>
      <c r="N675" s="907"/>
      <c r="O675" s="36"/>
      <c r="P675" s="36"/>
      <c r="Q675" s="923"/>
      <c r="R675" s="923"/>
      <c r="S675" s="923"/>
      <c r="T675" s="874"/>
      <c r="U675" s="923"/>
      <c r="V675" s="923"/>
      <c r="W675" s="36"/>
      <c r="X675" s="36"/>
      <c r="Y675" s="36"/>
      <c r="Z675" s="36"/>
      <c r="AA675" s="36"/>
      <c r="AB675" s="36"/>
      <c r="AC675" s="36"/>
      <c r="AD675" s="36"/>
    </row>
    <row r="676" spans="1:30" ht="88.5" customHeight="1" thickBot="1" x14ac:dyDescent="0.4">
      <c r="A676" s="271"/>
      <c r="B676" s="915" t="s">
        <v>292</v>
      </c>
      <c r="C676" s="272"/>
      <c r="D676" s="1412" t="s">
        <v>287</v>
      </c>
      <c r="E676" s="914" t="s">
        <v>252</v>
      </c>
      <c r="F676" s="839"/>
      <c r="G676" s="915" t="s">
        <v>253</v>
      </c>
      <c r="H676" s="849"/>
      <c r="I676" s="916" t="s">
        <v>254</v>
      </c>
      <c r="M676" s="66"/>
      <c r="N676" s="908"/>
      <c r="O676" s="917" t="s">
        <v>291</v>
      </c>
      <c r="P676" s="39"/>
      <c r="Q676" s="1392" t="s">
        <v>287</v>
      </c>
      <c r="R676" s="1393"/>
      <c r="S676" s="955" t="s">
        <v>252</v>
      </c>
      <c r="T676" s="878"/>
      <c r="U676" s="956" t="s">
        <v>253</v>
      </c>
      <c r="V676" s="957" t="s">
        <v>254</v>
      </c>
      <c r="X676" s="673"/>
      <c r="Y676" s="673"/>
      <c r="Z676" s="673"/>
      <c r="AA676" s="673"/>
      <c r="AB676" s="673"/>
      <c r="AC676" s="673"/>
      <c r="AD676" s="673"/>
    </row>
    <row r="677" spans="1:30" ht="69.95" customHeight="1" thickBot="1" x14ac:dyDescent="0.4">
      <c r="A677" s="273" t="s">
        <v>226</v>
      </c>
      <c r="B677" s="814">
        <f>( 'ACTA REPORTE 3ER TRI'!$AP$34 )</f>
        <v>0</v>
      </c>
      <c r="C677" s="274"/>
      <c r="D677" s="1413"/>
      <c r="E677" s="814" t="str">
        <f>( 'ACTA REPORTE 1ER TRI'!$AI$34 )</f>
        <v>N</v>
      </c>
      <c r="F677" s="840"/>
      <c r="G677" s="814" t="str">
        <f>( 'ACTA REPORTE 2DO TRI'!$AI$34 )</f>
        <v>N</v>
      </c>
      <c r="H677" s="840"/>
      <c r="I677" s="814" t="str">
        <f>( 'ACTA REPORTE 3ER TRI'!$AI$34 )</f>
        <v>N</v>
      </c>
      <c r="M677" s="66"/>
      <c r="N677" s="901" t="s">
        <v>226</v>
      </c>
      <c r="O677" s="814">
        <f>( 'ACTA REPORTE 3ER TRI'!$AP$34 )</f>
        <v>0</v>
      </c>
      <c r="P677" s="38"/>
      <c r="Q677" s="1394"/>
      <c r="R677" s="1395"/>
      <c r="S677" s="814" t="str">
        <f>( 'ACTA REPORTE 1ER TRI'!$AI$34 )</f>
        <v>N</v>
      </c>
      <c r="T677" s="879"/>
      <c r="U677" s="814" t="str">
        <f>( 'ACTA REPORTE 2DO TRI'!$AI$34 )</f>
        <v>N</v>
      </c>
      <c r="V677" s="814" t="str">
        <f>( 'ACTA REPORTE 3ER TRI'!$AI$34 )</f>
        <v>N</v>
      </c>
      <c r="X677" s="671"/>
      <c r="Y677" s="671"/>
      <c r="Z677" s="671"/>
      <c r="AA677" s="671"/>
      <c r="AB677" s="671"/>
      <c r="AC677" s="671"/>
      <c r="AD677" s="671"/>
    </row>
    <row r="678" spans="1:30" ht="69.95" customHeight="1" x14ac:dyDescent="0.35">
      <c r="A678" s="275" t="s">
        <v>227</v>
      </c>
      <c r="B678" s="610">
        <f>( 'ACTA REPORTE 3ER TRI'!$AQ$34 )</f>
        <v>0</v>
      </c>
      <c r="C678" s="274"/>
      <c r="D678" s="1413"/>
      <c r="E678" s="1415" t="str">
        <f>INDEX(AG$1:AG$3, MATCH(E677, AF$1:AF$3, 1))</f>
        <v>DEMUESTRA HABILIDADES PARA LLEGAR A ACUERDOS Y ASUMIR  COMPROMISOS.</v>
      </c>
      <c r="F678" s="939"/>
      <c r="G678" s="1415" t="str">
        <f>INDEX(AG$1:AG$3, MATCH(G677, AF$1:AF$3, 1))</f>
        <v>DEMUESTRA HABILIDADES PARA LLEGAR A ACUERDOS Y ASUMIR  COMPROMISOS.</v>
      </c>
      <c r="H678" s="939"/>
      <c r="I678" s="1415" t="str">
        <f>INDEX(AG$1:AG$3, MATCH(I677, AF$1:AF$3, 1))</f>
        <v>DEMUESTRA HABILIDADES PARA LLEGAR A ACUERDOS Y ASUMIR  COMPROMISOS.</v>
      </c>
      <c r="M678" s="66"/>
      <c r="N678" s="902" t="s">
        <v>227</v>
      </c>
      <c r="O678" s="610">
        <f>( 'ACTA REPORTE 3ER TRI'!$AQ$34 )</f>
        <v>0</v>
      </c>
      <c r="P678" s="38"/>
      <c r="Q678" s="1394"/>
      <c r="R678" s="1395"/>
      <c r="S678" s="1400" t="str">
        <f>INDEX(AG$1:AG$3, MATCH(S677, AF$1:AF$3, 1))</f>
        <v>DEMUESTRA HABILIDADES PARA LLEGAR A ACUERDOS Y ASUMIR  COMPROMISOS.</v>
      </c>
      <c r="T678" s="944"/>
      <c r="U678" s="1400" t="str">
        <f>INDEX(AG$1:AG$3, MATCH(U677, AF$1:AF$3, 1))</f>
        <v>DEMUESTRA HABILIDADES PARA LLEGAR A ACUERDOS Y ASUMIR  COMPROMISOS.</v>
      </c>
      <c r="V678" s="1400" t="str">
        <f>INDEX(AG$1:AG$3, MATCH(V677, AF$1:AF$3, 1))</f>
        <v>DEMUESTRA HABILIDADES PARA LLEGAR A ACUERDOS Y ASUMIR  COMPROMISOS.</v>
      </c>
      <c r="X678" s="672"/>
      <c r="Y678" s="672"/>
      <c r="Z678" s="672"/>
      <c r="AA678" s="672"/>
      <c r="AB678" s="672"/>
      <c r="AC678" s="672"/>
      <c r="AD678" s="672"/>
    </row>
    <row r="679" spans="1:30" ht="69.95" customHeight="1" x14ac:dyDescent="0.35">
      <c r="A679" s="275" t="s">
        <v>229</v>
      </c>
      <c r="B679" s="610">
        <f>( 'ACTA REPORTE 3ER TRI'!$AR$34 )</f>
        <v>0</v>
      </c>
      <c r="C679" s="274"/>
      <c r="D679" s="1413"/>
      <c r="E679" s="1416"/>
      <c r="F679" s="940"/>
      <c r="G679" s="1416"/>
      <c r="H679" s="940"/>
      <c r="I679" s="1416"/>
      <c r="M679" s="66"/>
      <c r="N679" s="902" t="s">
        <v>229</v>
      </c>
      <c r="O679" s="610">
        <f>( 'ACTA REPORTE 3ER TRI'!$AR$34 )</f>
        <v>0</v>
      </c>
      <c r="P679" s="38"/>
      <c r="Q679" s="1394"/>
      <c r="R679" s="1395"/>
      <c r="S679" s="1401"/>
      <c r="T679" s="944"/>
      <c r="U679" s="1401"/>
      <c r="V679" s="1401"/>
      <c r="X679" s="672"/>
      <c r="Y679" s="672"/>
      <c r="Z679" s="672"/>
      <c r="AA679" s="672"/>
      <c r="AB679" s="672"/>
      <c r="AC679" s="672"/>
      <c r="AD679" s="672"/>
    </row>
    <row r="680" spans="1:30" ht="69.95" customHeight="1" thickBot="1" x14ac:dyDescent="0.4">
      <c r="A680" s="276" t="s">
        <v>232</v>
      </c>
      <c r="B680" s="541">
        <f>( 'ACTA REPORTE 3ER TRI'!$AS$34 )</f>
        <v>67</v>
      </c>
      <c r="C680" s="274"/>
      <c r="D680" s="1414"/>
      <c r="E680" s="1417"/>
      <c r="F680" s="941"/>
      <c r="G680" s="1417"/>
      <c r="H680" s="941"/>
      <c r="I680" s="1417"/>
      <c r="M680" s="66"/>
      <c r="N680" s="903" t="s">
        <v>232</v>
      </c>
      <c r="O680" s="541">
        <f>( 'ACTA REPORTE 3ER TRI'!$AS$34 )</f>
        <v>67</v>
      </c>
      <c r="P680" s="38"/>
      <c r="Q680" s="1396"/>
      <c r="R680" s="1397"/>
      <c r="S680" s="1402"/>
      <c r="T680" s="945"/>
      <c r="U680" s="1402"/>
      <c r="V680" s="1402"/>
      <c r="X680" s="672"/>
      <c r="Y680" s="672"/>
      <c r="Z680" s="672"/>
      <c r="AA680" s="672"/>
      <c r="AB680" s="672"/>
      <c r="AC680" s="672"/>
      <c r="AD680" s="672"/>
    </row>
    <row r="681" spans="1:30" ht="200.1" customHeight="1" x14ac:dyDescent="0.6">
      <c r="M681" s="66"/>
      <c r="N681" s="907"/>
      <c r="O681" s="36"/>
      <c r="P681" s="36"/>
      <c r="Q681" s="923"/>
      <c r="R681" s="923"/>
      <c r="S681" s="923"/>
      <c r="T681" s="874"/>
      <c r="U681" s="923"/>
      <c r="V681" s="923"/>
      <c r="W681" s="36"/>
      <c r="X681" s="36"/>
      <c r="Y681" s="36"/>
      <c r="Z681" s="36"/>
      <c r="AA681" s="36"/>
      <c r="AB681" s="36"/>
      <c r="AC681" s="36"/>
      <c r="AD681" s="36"/>
    </row>
    <row r="682" spans="1:30" ht="69.95" customHeight="1" x14ac:dyDescent="0.7">
      <c r="B682" s="1424" t="s">
        <v>235</v>
      </c>
      <c r="C682" s="1424"/>
      <c r="D682" s="1424"/>
      <c r="G682" s="1424" t="s">
        <v>255</v>
      </c>
      <c r="H682" s="1424"/>
      <c r="I682" s="1424"/>
      <c r="J682" s="861"/>
      <c r="K682" s="861"/>
      <c r="L682" s="296"/>
      <c r="M682" s="66"/>
      <c r="O682" s="1425" t="s">
        <v>235</v>
      </c>
      <c r="P682" s="1425"/>
      <c r="Q682" s="1425"/>
      <c r="S682" s="1425" t="s">
        <v>255</v>
      </c>
      <c r="T682" s="1425"/>
      <c r="U682" s="1425"/>
      <c r="V682" s="935"/>
      <c r="W682" s="75"/>
      <c r="X682" s="75"/>
      <c r="Y682" s="75"/>
      <c r="Z682" s="75"/>
      <c r="AA682" s="75"/>
      <c r="AB682" s="75"/>
      <c r="AC682" s="75"/>
      <c r="AD682" s="75"/>
    </row>
    <row r="683" spans="1:30" ht="69.95" customHeight="1" x14ac:dyDescent="0.45">
      <c r="A683" s="1426" t="s">
        <v>0</v>
      </c>
      <c r="B683" s="1426"/>
      <c r="C683" s="1426"/>
      <c r="D683" s="1426"/>
      <c r="E683" s="1426"/>
      <c r="F683" s="1426"/>
      <c r="G683" s="1426"/>
      <c r="H683" s="1426"/>
      <c r="I683" s="1426"/>
      <c r="J683" s="1426"/>
      <c r="K683" s="1426"/>
      <c r="L683" s="1426"/>
      <c r="M683" s="68"/>
      <c r="N683" s="1386" t="s">
        <v>0</v>
      </c>
      <c r="O683" s="1386"/>
      <c r="P683" s="1386"/>
      <c r="Q683" s="1386"/>
      <c r="R683" s="1386"/>
      <c r="S683" s="1386"/>
      <c r="T683" s="1386"/>
      <c r="U683" s="1386"/>
      <c r="V683" s="1386"/>
      <c r="W683" s="960"/>
      <c r="X683" s="652"/>
      <c r="Y683" s="652"/>
      <c r="Z683" s="652"/>
      <c r="AA683" s="652"/>
      <c r="AB683" s="652"/>
      <c r="AC683" s="652"/>
      <c r="AD683" s="652"/>
    </row>
    <row r="684" spans="1:30" ht="69.95" customHeight="1" x14ac:dyDescent="0.45">
      <c r="A684" s="1426" t="s">
        <v>9</v>
      </c>
      <c r="B684" s="1426"/>
      <c r="C684" s="1426"/>
      <c r="D684" s="1426"/>
      <c r="E684" s="1426"/>
      <c r="F684" s="1426"/>
      <c r="G684" s="1426"/>
      <c r="H684" s="1426"/>
      <c r="I684" s="1426"/>
      <c r="J684" s="1426"/>
      <c r="K684" s="1426"/>
      <c r="L684" s="1426"/>
      <c r="M684" s="68"/>
      <c r="N684" s="1386" t="s">
        <v>9</v>
      </c>
      <c r="O684" s="1386"/>
      <c r="P684" s="1386"/>
      <c r="Q684" s="1386"/>
      <c r="R684" s="1386"/>
      <c r="S684" s="1386"/>
      <c r="T684" s="1386"/>
      <c r="U684" s="1386"/>
      <c r="V684" s="1386"/>
      <c r="W684" s="960"/>
      <c r="X684" s="652"/>
      <c r="Y684" s="652"/>
      <c r="Z684" s="652"/>
      <c r="AA684" s="652"/>
      <c r="AB684" s="652"/>
      <c r="AC684" s="652"/>
      <c r="AD684" s="652"/>
    </row>
    <row r="685" spans="1:30" ht="69.95" customHeight="1" x14ac:dyDescent="0.45">
      <c r="A685" s="1426" t="s">
        <v>242</v>
      </c>
      <c r="B685" s="1426"/>
      <c r="C685" s="1426"/>
      <c r="D685" s="1426"/>
      <c r="E685" s="1426"/>
      <c r="F685" s="1426"/>
      <c r="G685" s="1426"/>
      <c r="H685" s="1426"/>
      <c r="I685" s="1426"/>
      <c r="J685" s="1426"/>
      <c r="K685" s="1426"/>
      <c r="L685" s="1426"/>
      <c r="M685" s="68"/>
      <c r="N685" s="1386" t="s">
        <v>242</v>
      </c>
      <c r="O685" s="1386"/>
      <c r="P685" s="1386"/>
      <c r="Q685" s="1386"/>
      <c r="R685" s="1386"/>
      <c r="S685" s="1386"/>
      <c r="T685" s="1386"/>
      <c r="U685" s="1386"/>
      <c r="V685" s="1386"/>
      <c r="W685" s="960"/>
      <c r="X685" s="652"/>
      <c r="Y685" s="652"/>
      <c r="Z685" s="652"/>
      <c r="AA685" s="652"/>
      <c r="AB685" s="652"/>
      <c r="AC685" s="652"/>
      <c r="AD685" s="652"/>
    </row>
    <row r="686" spans="1:30" ht="69.95" customHeight="1" x14ac:dyDescent="0.45">
      <c r="A686" s="1489" t="s">
        <v>220</v>
      </c>
      <c r="B686" s="1489"/>
      <c r="C686" s="1489"/>
      <c r="D686" s="1489"/>
      <c r="E686" s="1489"/>
      <c r="F686" s="1489"/>
      <c r="G686" s="1489"/>
      <c r="H686" s="1489"/>
      <c r="I686" s="1489"/>
      <c r="J686" s="1489"/>
      <c r="K686" s="1489"/>
      <c r="L686" s="1489"/>
      <c r="M686" s="68"/>
      <c r="N686" s="1387" t="s">
        <v>220</v>
      </c>
      <c r="O686" s="1387"/>
      <c r="P686" s="1387"/>
      <c r="Q686" s="1387"/>
      <c r="R686" s="1387"/>
      <c r="S686" s="1387"/>
      <c r="T686" s="1387"/>
      <c r="U686" s="1387"/>
      <c r="V686" s="1387"/>
      <c r="W686" s="961"/>
      <c r="X686" s="653"/>
      <c r="Y686" s="653"/>
      <c r="Z686" s="653"/>
      <c r="AA686" s="653"/>
      <c r="AB686" s="653"/>
      <c r="AC686" s="653"/>
      <c r="AD686" s="653"/>
    </row>
    <row r="687" spans="1:30" ht="60" customHeight="1" x14ac:dyDescent="0.6">
      <c r="A687" s="946" t="s">
        <v>221</v>
      </c>
      <c r="B687" s="1418">
        <f>DATOS!F30</f>
        <v>0</v>
      </c>
      <c r="C687" s="1418"/>
      <c r="D687" s="1418"/>
      <c r="E687" s="1418"/>
      <c r="F687" s="1418"/>
      <c r="G687" s="1418"/>
      <c r="H687" s="947"/>
      <c r="I687" s="799"/>
      <c r="J687" s="800"/>
      <c r="K687" s="800"/>
      <c r="L687" s="948"/>
      <c r="M687" s="949"/>
      <c r="N687" s="904" t="s">
        <v>221</v>
      </c>
      <c r="O687" s="1460">
        <f>DATOS!F30</f>
        <v>0</v>
      </c>
      <c r="P687" s="1460"/>
      <c r="Q687" s="1460"/>
      <c r="R687" s="1460"/>
      <c r="S687" s="1460"/>
      <c r="T687" s="1460"/>
      <c r="U687" s="1460"/>
      <c r="V687" s="923"/>
      <c r="W687" s="36"/>
      <c r="X687" s="36"/>
      <c r="Y687" s="36"/>
      <c r="Z687" s="36"/>
      <c r="AA687" s="36"/>
      <c r="AB687" s="36"/>
      <c r="AC687" s="36"/>
      <c r="AD687" s="36"/>
    </row>
    <row r="688" spans="1:30" ht="60" customHeight="1" x14ac:dyDescent="0.6">
      <c r="A688" s="946" t="s">
        <v>222</v>
      </c>
      <c r="B688" s="1418" t="str">
        <f>DATOS!B20</f>
        <v xml:space="preserve"> TRELLES ORDÓÑEZ CAROL ALEXANDRA</v>
      </c>
      <c r="C688" s="1418"/>
      <c r="D688" s="1418"/>
      <c r="E688" s="1418"/>
      <c r="F688" s="1418"/>
      <c r="G688" s="1418"/>
      <c r="H688" s="947"/>
      <c r="I688" s="799"/>
      <c r="J688" s="950"/>
      <c r="K688" s="950"/>
      <c r="L688" s="951"/>
      <c r="M688" s="949"/>
      <c r="N688" s="904" t="s">
        <v>222</v>
      </c>
      <c r="O688" s="1460" t="str">
        <f>DATOS!B20</f>
        <v xml:space="preserve"> TRELLES ORDÓÑEZ CAROL ALEXANDRA</v>
      </c>
      <c r="P688" s="1460"/>
      <c r="Q688" s="1460"/>
      <c r="R688" s="1460"/>
      <c r="S688" s="1460"/>
      <c r="T688" s="1460"/>
      <c r="U688" s="1460"/>
      <c r="V688" s="923"/>
      <c r="W688" s="37"/>
      <c r="X688" s="37"/>
      <c r="Y688" s="37"/>
      <c r="Z688" s="37"/>
      <c r="AA688" s="37"/>
      <c r="AB688" s="37"/>
      <c r="AC688" s="37"/>
      <c r="AD688" s="37"/>
    </row>
    <row r="689" spans="1:30" ht="60" customHeight="1" x14ac:dyDescent="0.6">
      <c r="A689" s="952" t="s">
        <v>26</v>
      </c>
      <c r="B689" s="1457" t="str">
        <f>DATOS!C14</f>
        <v>SEGUNDO</v>
      </c>
      <c r="C689" s="1457"/>
      <c r="D689" s="1457"/>
      <c r="E689" s="799"/>
      <c r="F689" s="799"/>
      <c r="G689" s="936"/>
      <c r="H689" s="936"/>
      <c r="I689" s="799"/>
      <c r="J689" s="800"/>
      <c r="K689" s="800"/>
      <c r="L689" s="948"/>
      <c r="M689" s="949"/>
      <c r="N689" s="905" t="s">
        <v>26</v>
      </c>
      <c r="O689" s="1458" t="str">
        <f>DATOS!C14</f>
        <v>SEGUNDO</v>
      </c>
      <c r="P689" s="1458"/>
      <c r="Q689" s="1458"/>
      <c r="R689" s="923"/>
      <c r="S689" s="925"/>
      <c r="T689" s="925"/>
      <c r="U689" s="923"/>
      <c r="V689" s="923"/>
      <c r="W689" s="36"/>
      <c r="X689" s="36"/>
      <c r="Y689" s="36"/>
      <c r="Z689" s="36"/>
      <c r="AA689" s="36"/>
      <c r="AB689" s="36"/>
      <c r="AC689" s="36"/>
      <c r="AD689" s="36"/>
    </row>
    <row r="690" spans="1:30" ht="60" customHeight="1" x14ac:dyDescent="0.6">
      <c r="A690" s="946" t="s">
        <v>28</v>
      </c>
      <c r="B690" s="1459" t="str">
        <f>DATOS!C15</f>
        <v>"A"</v>
      </c>
      <c r="C690" s="1459"/>
      <c r="D690" s="1459"/>
      <c r="E690" s="799"/>
      <c r="F690" s="799"/>
      <c r="G690" s="799"/>
      <c r="H690" s="799"/>
      <c r="I690" s="799"/>
      <c r="J690" s="800"/>
      <c r="K690" s="800"/>
      <c r="L690" s="948"/>
      <c r="M690" s="949"/>
      <c r="N690" s="904" t="s">
        <v>28</v>
      </c>
      <c r="O690" s="1460" t="str">
        <f>DATOS!C15</f>
        <v>"A"</v>
      </c>
      <c r="P690" s="1460"/>
      <c r="Q690" s="1460"/>
      <c r="R690" s="923"/>
      <c r="S690" s="923"/>
      <c r="T690" s="923"/>
      <c r="U690" s="923"/>
      <c r="V690" s="923"/>
      <c r="W690" s="36"/>
      <c r="X690" s="36"/>
      <c r="Y690" s="36"/>
      <c r="Z690" s="36"/>
      <c r="AA690" s="36"/>
      <c r="AB690" s="36"/>
      <c r="AC690" s="36"/>
      <c r="AD690" s="36"/>
    </row>
    <row r="691" spans="1:30" ht="60" customHeight="1" x14ac:dyDescent="0.6">
      <c r="A691" s="952" t="s">
        <v>223</v>
      </c>
      <c r="B691" s="1418" t="s">
        <v>290</v>
      </c>
      <c r="C691" s="1418"/>
      <c r="D691" s="1418"/>
      <c r="E691" s="799"/>
      <c r="F691" s="799"/>
      <c r="G691" s="799"/>
      <c r="H691" s="799"/>
      <c r="I691" s="799"/>
      <c r="J691" s="800"/>
      <c r="K691" s="800"/>
      <c r="L691" s="948"/>
      <c r="M691" s="949"/>
      <c r="N691" s="905" t="s">
        <v>223</v>
      </c>
      <c r="O691" s="1460" t="s">
        <v>290</v>
      </c>
      <c r="P691" s="1460"/>
      <c r="Q691" s="1460"/>
      <c r="R691" s="923"/>
      <c r="S691" s="923"/>
      <c r="T691" s="923"/>
      <c r="U691" s="923"/>
      <c r="V691" s="923"/>
      <c r="W691" s="36"/>
      <c r="X691" s="36"/>
      <c r="Y691" s="36"/>
      <c r="Z691" s="36"/>
      <c r="AA691" s="36"/>
      <c r="AB691" s="36"/>
      <c r="AC691" s="36"/>
      <c r="AD691" s="36"/>
    </row>
    <row r="692" spans="1:30" ht="60" customHeight="1" thickBot="1" x14ac:dyDescent="0.65">
      <c r="A692" s="946" t="s">
        <v>160</v>
      </c>
      <c r="B692" s="1439"/>
      <c r="C692" s="1439"/>
      <c r="D692" s="1439"/>
      <c r="E692" s="799"/>
      <c r="F692" s="799"/>
      <c r="G692" s="799"/>
      <c r="H692" s="799"/>
      <c r="I692" s="799"/>
      <c r="J692" s="800"/>
      <c r="K692" s="800"/>
      <c r="L692" s="948"/>
      <c r="M692" s="949"/>
      <c r="N692" s="904" t="s">
        <v>160</v>
      </c>
      <c r="O692" s="1440"/>
      <c r="P692" s="1440"/>
      <c r="Q692" s="1440"/>
      <c r="R692" s="923"/>
      <c r="S692" s="923"/>
      <c r="T692" s="923"/>
      <c r="U692" s="923"/>
      <c r="V692" s="923"/>
      <c r="W692" s="36"/>
      <c r="X692" s="36"/>
      <c r="Y692" s="36"/>
      <c r="Z692" s="36"/>
      <c r="AA692" s="36"/>
      <c r="AB692" s="36"/>
      <c r="AC692" s="36"/>
      <c r="AD692" s="36"/>
    </row>
    <row r="693" spans="1:30" ht="69.95" customHeight="1" thickBot="1" x14ac:dyDescent="0.55000000000000004">
      <c r="A693" s="1441" t="s">
        <v>37</v>
      </c>
      <c r="B693" s="1442"/>
      <c r="C693" s="1442"/>
      <c r="D693" s="1443"/>
      <c r="E693" s="1468" t="s">
        <v>245</v>
      </c>
      <c r="F693" s="1469"/>
      <c r="G693" s="1469"/>
      <c r="H693" s="1469"/>
      <c r="I693" s="1469"/>
      <c r="J693" s="859"/>
      <c r="K693" s="859"/>
      <c r="L693" s="293" t="s">
        <v>248</v>
      </c>
      <c r="M693" s="70"/>
      <c r="N693" s="1474" t="s">
        <v>37</v>
      </c>
      <c r="O693" s="1475"/>
      <c r="P693" s="1475"/>
      <c r="Q693" s="1427" t="s">
        <v>245</v>
      </c>
      <c r="R693" s="1428"/>
      <c r="S693" s="1429"/>
      <c r="T693" s="882"/>
      <c r="U693" s="293" t="s">
        <v>248</v>
      </c>
      <c r="V693" s="1466" t="s">
        <v>247</v>
      </c>
      <c r="W693" s="1403"/>
      <c r="X693" s="654"/>
      <c r="Y693" s="654"/>
      <c r="Z693" s="654"/>
      <c r="AA693" s="654"/>
      <c r="AB693" s="654"/>
      <c r="AC693" s="654"/>
      <c r="AD693" s="654"/>
    </row>
    <row r="694" spans="1:30" ht="69.95" customHeight="1" thickBot="1" x14ac:dyDescent="0.55000000000000004">
      <c r="A694" s="1444"/>
      <c r="B694" s="1445"/>
      <c r="C694" s="1445"/>
      <c r="D694" s="1446"/>
      <c r="E694" s="267" t="s">
        <v>233</v>
      </c>
      <c r="F694" s="844"/>
      <c r="G694" s="268" t="s">
        <v>249</v>
      </c>
      <c r="H694" s="850"/>
      <c r="I694" s="269" t="s">
        <v>250</v>
      </c>
      <c r="J694" s="860"/>
      <c r="K694" s="860"/>
      <c r="L694" s="294" t="s">
        <v>246</v>
      </c>
      <c r="M694" s="70"/>
      <c r="N694" s="1476"/>
      <c r="O694" s="1477"/>
      <c r="P694" s="1477"/>
      <c r="Q694" s="92" t="s">
        <v>233</v>
      </c>
      <c r="R694" s="93" t="s">
        <v>249</v>
      </c>
      <c r="S694" s="94" t="s">
        <v>250</v>
      </c>
      <c r="T694" s="881"/>
      <c r="U694" s="796" t="s">
        <v>246</v>
      </c>
      <c r="V694" s="1488"/>
      <c r="W694" s="1403"/>
      <c r="X694" s="654"/>
      <c r="Y694" s="654"/>
      <c r="Z694" s="654"/>
      <c r="AA694" s="654"/>
      <c r="AB694" s="654"/>
      <c r="AC694" s="654"/>
      <c r="AD694" s="654"/>
    </row>
    <row r="695" spans="1:30" ht="69.95" customHeight="1" x14ac:dyDescent="0.3">
      <c r="A695" s="1404" t="s">
        <v>38</v>
      </c>
      <c r="B695" s="1405"/>
      <c r="C695" s="1405"/>
      <c r="D695" s="1405"/>
      <c r="E695" s="539" t="str">
        <f>( 'ACTA REPORTE 1ER TRI'!$AD$35 )</f>
        <v>E-</v>
      </c>
      <c r="F695" s="835">
        <f>( 'ACTA REPORTE 1ER TRI'!$AE$35 )</f>
        <v>1.6666666666666667</v>
      </c>
      <c r="G695" s="539" t="str">
        <f>( 'ACTA REPORTE 2DO TRI'!$AD$35 )</f>
        <v>C-</v>
      </c>
      <c r="H695" s="846">
        <f>( 'ACTA REPORTE 2DO TRI'!$AE$35 )</f>
        <v>5</v>
      </c>
      <c r="I695" s="539" t="str">
        <f>( 'ACTA REPORTE 3ER TRI'!$AD$35 )</f>
        <v>C-</v>
      </c>
      <c r="J695" s="846">
        <f>( 'ACTA REPORTE 3ER TRI'!$AE$35 )</f>
        <v>5</v>
      </c>
      <c r="K695" s="837">
        <f>SUM(F695,H695,J695 ) / 3</f>
        <v>3.8888888888888893</v>
      </c>
      <c r="L695" s="675" t="str">
        <f>INDEX($AF$4:$AF$13, MATCH(K695, $AE$4:$AE$13, 1))</f>
        <v>D-</v>
      </c>
      <c r="M695" s="66"/>
      <c r="N695" s="1478" t="s">
        <v>38</v>
      </c>
      <c r="O695" s="1479"/>
      <c r="P695" s="1480"/>
      <c r="Q695" s="884">
        <f>( 'ACTA REPORTE 1ER TRI'!$AE$35 )</f>
        <v>1.6666666666666667</v>
      </c>
      <c r="R695" s="539">
        <f>( 'ACTA REPORTE 2DO TRI'!$AE$35 )</f>
        <v>5</v>
      </c>
      <c r="S695" s="539">
        <f>( 'ACTA REPORTE 3ER TRI'!$AE$35 )</f>
        <v>5</v>
      </c>
      <c r="T695" s="875"/>
      <c r="U695" s="930">
        <f>SUM(Q695:S695)/3</f>
        <v>3.8888888888888893</v>
      </c>
      <c r="V695" s="809">
        <v>0</v>
      </c>
      <c r="W695" s="113"/>
      <c r="X695" s="113"/>
      <c r="Y695" s="113"/>
      <c r="Z695" s="113"/>
      <c r="AA695" s="113"/>
      <c r="AB695" s="113"/>
      <c r="AC695" s="113"/>
      <c r="AD695" s="113"/>
    </row>
    <row r="696" spans="1:30" ht="69.95" customHeight="1" x14ac:dyDescent="0.3">
      <c r="A696" s="1406" t="s">
        <v>40</v>
      </c>
      <c r="B696" s="1407"/>
      <c r="C696" s="1407"/>
      <c r="D696" s="1407"/>
      <c r="E696" s="540" t="str">
        <f>( 'ACTA REPORTE 1ER TRI'!$AD$92 )</f>
        <v>E-</v>
      </c>
      <c r="F696" s="836">
        <f>( 'ACTA REPORTE 1ER TRI'!$AE$92 )</f>
        <v>1.6666666666666667</v>
      </c>
      <c r="G696" s="540" t="str">
        <f>( 'ACTA REPORTE 2DO TRI'!$AD$92 )</f>
        <v>C-</v>
      </c>
      <c r="H696" s="847">
        <f>( 'ACTA REPORTE 2DO TRI'!$AE$92 )</f>
        <v>5</v>
      </c>
      <c r="I696" s="540" t="str">
        <f>( 'ACTA REPORTE 3ER TRI'!$AD$92 )</f>
        <v>C-</v>
      </c>
      <c r="J696" s="847">
        <f>( 'ACTA REPORTE 3ER TRI'!$AE$92 )</f>
        <v>5</v>
      </c>
      <c r="K696" s="837">
        <f>SUM(F696,H696,J696 ) / 3</f>
        <v>3.8888888888888893</v>
      </c>
      <c r="L696" s="797" t="str">
        <f t="shared" ref="L696:L699" si="76">INDEX($AF$4:$AF$13, MATCH(K696, $AE$4:$AE$13, 1))</f>
        <v>D-</v>
      </c>
      <c r="M696" s="66"/>
      <c r="N696" s="1454" t="s">
        <v>40</v>
      </c>
      <c r="O696" s="1455"/>
      <c r="P696" s="1456"/>
      <c r="Q696" s="922">
        <f>( 'ACTA REPORTE 1ER TRI'!$AE$92 )</f>
        <v>1.6666666666666667</v>
      </c>
      <c r="R696" s="540">
        <f>( 'ACTA REPORTE 2DO TRI'!$AE$92 )</f>
        <v>5</v>
      </c>
      <c r="S696" s="540">
        <f>( 'ACTA REPORTE 3ER TRI'!$AE$92 )</f>
        <v>5</v>
      </c>
      <c r="T696" s="876"/>
      <c r="U696" s="931">
        <f t="shared" ref="U696:U701" si="77">SUM(Q696:S696)/3</f>
        <v>3.8888888888888893</v>
      </c>
      <c r="V696" s="811">
        <v>0</v>
      </c>
      <c r="W696" s="113"/>
      <c r="X696" s="113"/>
      <c r="Y696" s="113"/>
      <c r="Z696" s="113"/>
      <c r="AA696" s="113"/>
      <c r="AB696" s="113"/>
      <c r="AC696" s="113"/>
      <c r="AD696" s="113"/>
    </row>
    <row r="697" spans="1:30" ht="69.95" customHeight="1" x14ac:dyDescent="0.3">
      <c r="A697" s="1406" t="s">
        <v>42</v>
      </c>
      <c r="B697" s="1407"/>
      <c r="C697" s="1407"/>
      <c r="D697" s="1407"/>
      <c r="E697" s="540" t="str">
        <f>( 'ACTA REPORTE 1ER TRI'!$AD$149 )</f>
        <v>C-</v>
      </c>
      <c r="F697" s="836">
        <f>( 'ACTA REPORTE 1ER TRI'!$AE$149 )</f>
        <v>5</v>
      </c>
      <c r="G697" s="540" t="str">
        <f>( 'ACTA REPORTE 2DO TRI'!$AD$149 )</f>
        <v>C-</v>
      </c>
      <c r="H697" s="847">
        <f>( 'ACTA REPORTE 2DO TRI'!$AE$149 )</f>
        <v>5</v>
      </c>
      <c r="I697" s="540" t="str">
        <f>( 'ACTA REPORTE 3ER TRI'!$AD$149 )</f>
        <v>C-</v>
      </c>
      <c r="J697" s="847">
        <f>( 'ACTA REPORTE 3ER TRI'!$AE$149 )</f>
        <v>5</v>
      </c>
      <c r="K697" s="837">
        <f t="shared" ref="K697:K699" si="78">SUM(F697,H697,J697 ) / 3</f>
        <v>5</v>
      </c>
      <c r="L697" s="797" t="str">
        <f t="shared" si="76"/>
        <v>C-</v>
      </c>
      <c r="M697" s="66"/>
      <c r="N697" s="1454" t="s">
        <v>42</v>
      </c>
      <c r="O697" s="1455"/>
      <c r="P697" s="1456"/>
      <c r="Q697" s="922">
        <f>( 'ACTA REPORTE 1ER TRI'!$AE$149 )</f>
        <v>5</v>
      </c>
      <c r="R697" s="540">
        <f>( 'ACTA REPORTE 2DO TRI'!$AE$149 )</f>
        <v>5</v>
      </c>
      <c r="S697" s="540">
        <f>( 'ACTA REPORTE 3ER TRI'!$AE$149 )</f>
        <v>5</v>
      </c>
      <c r="T697" s="876"/>
      <c r="U697" s="931">
        <f t="shared" si="77"/>
        <v>5</v>
      </c>
      <c r="V697" s="811">
        <v>0</v>
      </c>
      <c r="W697" s="113"/>
      <c r="X697" s="113"/>
      <c r="Y697" s="113"/>
      <c r="Z697" s="113"/>
      <c r="AA697" s="113"/>
      <c r="AB697" s="113"/>
      <c r="AC697" s="113"/>
      <c r="AD697" s="113"/>
    </row>
    <row r="698" spans="1:30" ht="69.95" customHeight="1" x14ac:dyDescent="0.3">
      <c r="A698" s="1406" t="s">
        <v>44</v>
      </c>
      <c r="B698" s="1407"/>
      <c r="C698" s="1407"/>
      <c r="D698" s="1407"/>
      <c r="E698" s="540" t="str">
        <f>( 'ACTA REPORTE 1ER TRI'!$AD$206 )</f>
        <v>C-</v>
      </c>
      <c r="F698" s="836">
        <f>( 'ACTA REPORTE 1ER TRI'!$AE$206 )</f>
        <v>5</v>
      </c>
      <c r="G698" s="540" t="str">
        <f>( 'ACTA REPORTE 2DO TRI'!$AD$206 )</f>
        <v>C-</v>
      </c>
      <c r="H698" s="847">
        <f>( 'ACTA REPORTE 2DO TRI'!$AE$206 )</f>
        <v>5</v>
      </c>
      <c r="I698" s="540" t="str">
        <f>( 'ACTA REPORTE 3ER TRI'!$AD$206 )</f>
        <v>C-</v>
      </c>
      <c r="J698" s="847">
        <f>( 'ACTA REPORTE 3ER TRI'!$AE$206 )</f>
        <v>5</v>
      </c>
      <c r="K698" s="837">
        <f t="shared" si="78"/>
        <v>5</v>
      </c>
      <c r="L698" s="797" t="str">
        <f t="shared" si="76"/>
        <v>C-</v>
      </c>
      <c r="M698" s="66"/>
      <c r="N698" s="1454" t="s">
        <v>44</v>
      </c>
      <c r="O698" s="1455"/>
      <c r="P698" s="1456"/>
      <c r="Q698" s="922">
        <f>( 'ACTA REPORTE 1ER TRI'!$AE$206 )</f>
        <v>5</v>
      </c>
      <c r="R698" s="540">
        <f>( 'ACTA REPORTE 2DO TRI'!$AE$206 )</f>
        <v>5</v>
      </c>
      <c r="S698" s="540">
        <f>( 'ACTA REPORTE 3ER TRI'!$AE$206 )</f>
        <v>5</v>
      </c>
      <c r="T698" s="876"/>
      <c r="U698" s="931">
        <f t="shared" si="77"/>
        <v>5</v>
      </c>
      <c r="V698" s="811">
        <v>0</v>
      </c>
      <c r="W698" s="113"/>
      <c r="X698" s="113"/>
      <c r="Y698" s="113"/>
      <c r="Z698" s="113"/>
      <c r="AA698" s="113"/>
      <c r="AB698" s="113"/>
      <c r="AC698" s="113"/>
      <c r="AD698" s="113"/>
    </row>
    <row r="699" spans="1:30" ht="69.95" customHeight="1" x14ac:dyDescent="0.3">
      <c r="A699" s="1433" t="s">
        <v>47</v>
      </c>
      <c r="B699" s="1434"/>
      <c r="C699" s="1434"/>
      <c r="D699" s="1434"/>
      <c r="E699" s="540" t="str">
        <f>( 'ACTA REPORTE 1ER TRI'!$AD$320 )</f>
        <v>C-</v>
      </c>
      <c r="F699" s="836">
        <f>( 'ACTA REPORTE 1ER TRI'!$AE$320 )</f>
        <v>5</v>
      </c>
      <c r="G699" s="540" t="str">
        <f>( 'ACTA REPORTE 2DO TRI'!$AD$320 )</f>
        <v>C-</v>
      </c>
      <c r="H699" s="847">
        <f>( 'ACTA REPORTE 2DO TRI'!$AE$320 )</f>
        <v>5</v>
      </c>
      <c r="I699" s="540" t="str">
        <f>( 'ACTA REPORTE 3ER TRI'!$AD$320 )</f>
        <v>C-</v>
      </c>
      <c r="J699" s="847">
        <f>( 'ACTA REPORTE 3ER TRI'!$AE$320 )</f>
        <v>5</v>
      </c>
      <c r="K699" s="837">
        <f t="shared" si="78"/>
        <v>5</v>
      </c>
      <c r="L699" s="797" t="str">
        <f t="shared" si="76"/>
        <v>C-</v>
      </c>
      <c r="M699" s="66"/>
      <c r="N699" s="1482" t="s">
        <v>47</v>
      </c>
      <c r="O699" s="1483"/>
      <c r="P699" s="1484"/>
      <c r="Q699" s="922">
        <f>( 'ACTA REPORTE 1ER TRI'!$AE$320 )</f>
        <v>5</v>
      </c>
      <c r="R699" s="540">
        <f>( 'ACTA REPORTE 2DO TRI'!$AE$320 )</f>
        <v>5</v>
      </c>
      <c r="S699" s="540">
        <f>( 'ACTA REPORTE 3ER TRI'!$AE$320 )</f>
        <v>5</v>
      </c>
      <c r="T699" s="876"/>
      <c r="U699" s="931">
        <f t="shared" si="77"/>
        <v>5</v>
      </c>
      <c r="V699" s="811">
        <v>0</v>
      </c>
      <c r="W699" s="113"/>
      <c r="X699" s="113"/>
      <c r="Y699" s="113"/>
      <c r="Z699" s="113"/>
      <c r="AA699" s="113"/>
      <c r="AB699" s="113"/>
      <c r="AC699" s="113"/>
      <c r="AD699" s="113"/>
    </row>
    <row r="700" spans="1:30" ht="69.95" customHeight="1" x14ac:dyDescent="0.3">
      <c r="A700" s="1433" t="s">
        <v>50</v>
      </c>
      <c r="B700" s="1434"/>
      <c r="C700" s="1434"/>
      <c r="D700" s="1434"/>
      <c r="E700" s="540" t="str">
        <f>( 'ACTA REPORTE 1ER TRI'!$AD$377 )</f>
        <v>C-</v>
      </c>
      <c r="F700" s="836">
        <f>( 'ACTA REPORTE 1ER TRI'!$AE$377 )</f>
        <v>5</v>
      </c>
      <c r="G700" s="540" t="str">
        <f>( 'ACTA REPORTE 2DO TRI'!$AD$377 )</f>
        <v>C-</v>
      </c>
      <c r="H700" s="847">
        <f>( 'ACTA REPORTE 2DO TRI'!$AE$377 )</f>
        <v>5</v>
      </c>
      <c r="I700" s="540" t="str">
        <f>( 'ACTA REPORTE 3ER TRI'!$AD$377 )</f>
        <v>C-</v>
      </c>
      <c r="J700" s="847">
        <f>( 'ACTA REPORTE 3ER TRI'!$AE$377 )</f>
        <v>5</v>
      </c>
      <c r="K700" s="837">
        <f>SUM(F700,H700,J700 ) / 3</f>
        <v>5</v>
      </c>
      <c r="L700" s="797" t="str">
        <f>INDEX($AF$4:$AF$13, MATCH(K700, $AE$4:$AE$13, 1))</f>
        <v>C-</v>
      </c>
      <c r="M700" s="66"/>
      <c r="N700" s="1482" t="s">
        <v>50</v>
      </c>
      <c r="O700" s="1483"/>
      <c r="P700" s="1484"/>
      <c r="Q700" s="922">
        <f>( 'ACTA REPORTE 1ER TRI'!$AE$377 )</f>
        <v>5</v>
      </c>
      <c r="R700" s="540">
        <f>( 'ACTA REPORTE 2DO TRI'!$AE$377 )</f>
        <v>5</v>
      </c>
      <c r="S700" s="540">
        <f>( 'ACTA REPORTE 3ER TRI'!$AE$377 )</f>
        <v>5</v>
      </c>
      <c r="T700" s="876"/>
      <c r="U700" s="931">
        <f t="shared" si="77"/>
        <v>5</v>
      </c>
      <c r="V700" s="811">
        <v>0</v>
      </c>
      <c r="W700" s="113"/>
      <c r="X700" s="113"/>
      <c r="Y700" s="113"/>
      <c r="Z700" s="113"/>
      <c r="AA700" s="113"/>
      <c r="AB700" s="113"/>
      <c r="AC700" s="113"/>
      <c r="AD700" s="113"/>
    </row>
    <row r="701" spans="1:30" ht="69.95" customHeight="1" thickBot="1" x14ac:dyDescent="0.35">
      <c r="A701" s="1410" t="s">
        <v>52</v>
      </c>
      <c r="B701" s="1411"/>
      <c r="C701" s="1411"/>
      <c r="D701" s="1411"/>
      <c r="E701" s="610" t="str">
        <f>( 'ACTA REPORTE 1ER TRI'!$AD$435 )</f>
        <v>C-</v>
      </c>
      <c r="F701" s="836">
        <f>( 'ACTA REPORTE 1ER TRI'!$AE$435 )</f>
        <v>5</v>
      </c>
      <c r="G701" s="832" t="str">
        <f>( 'ACTA REPORTE 2DO TRI'!$AD$435 )</f>
        <v>C-</v>
      </c>
      <c r="H701" s="851">
        <f>( 'ACTA REPORTE 2DO TRI'!$AE$435 )</f>
        <v>5</v>
      </c>
      <c r="I701" s="833" t="str">
        <f>( 'ACTA REPORTE 3ER TRI'!$AD$435 )</f>
        <v>C-</v>
      </c>
      <c r="J701" s="847">
        <f>( 'ACTA REPORTE 3ER TRI'!$AE$435 )</f>
        <v>5</v>
      </c>
      <c r="K701" s="837">
        <f>SUM(F701,H701,J701 ) / 3</f>
        <v>5</v>
      </c>
      <c r="L701" s="798" t="str">
        <f>INDEX($AF$4:$AF$13, MATCH(F702, $AE$4:$AE$13, 1))</f>
        <v>D+</v>
      </c>
      <c r="M701" s="66"/>
      <c r="N701" s="1390" t="s">
        <v>52</v>
      </c>
      <c r="O701" s="1391"/>
      <c r="P701" s="1485"/>
      <c r="Q701" s="922">
        <f>( 'ACTA REPORTE 1ER TRI'!$AE$435 )</f>
        <v>5</v>
      </c>
      <c r="R701" s="831">
        <f>( 'ACTA REPORTE 2DO TRI'!$AE$435 )</f>
        <v>5</v>
      </c>
      <c r="S701" s="540">
        <f>( 'ACTA REPORTE 3ER TRI'!$AE$435 )</f>
        <v>5</v>
      </c>
      <c r="T701" s="877"/>
      <c r="U701" s="932">
        <f t="shared" si="77"/>
        <v>5</v>
      </c>
      <c r="V701" s="812">
        <v>0</v>
      </c>
      <c r="W701" s="113"/>
      <c r="X701" s="113"/>
      <c r="Y701" s="113"/>
      <c r="Z701" s="113"/>
      <c r="AA701" s="113"/>
      <c r="AB701" s="113"/>
      <c r="AC701" s="113"/>
      <c r="AD701" s="113"/>
    </row>
    <row r="702" spans="1:30" ht="69.95" customHeight="1" thickBot="1" x14ac:dyDescent="0.75">
      <c r="A702" s="1461" t="s">
        <v>237</v>
      </c>
      <c r="B702" s="1462"/>
      <c r="C702" s="1462"/>
      <c r="D702" s="1462"/>
      <c r="E702" s="805" t="str">
        <f>INDEX($AF$4:$AF$13, MATCH(F702, $AE$4:$AE$13, 1))</f>
        <v>D+</v>
      </c>
      <c r="F702" s="837">
        <f>SUM(F695:F701 ) / 7</f>
        <v>4.0476190476190483</v>
      </c>
      <c r="G702" s="805" t="str">
        <f>INDEX($AF$4:$AF$13, MATCH(H702, $AE$4:$AE$13, 1))</f>
        <v>C-</v>
      </c>
      <c r="H702" s="837">
        <f>SUM(H695:H701 ) / 7</f>
        <v>5</v>
      </c>
      <c r="I702" s="819" t="str">
        <f>INDEX($AF$4:$AF$13, MATCH(J702, $AE$4:$AE$13, 1))</f>
        <v>C-</v>
      </c>
      <c r="J702" s="862">
        <f>SUM(J695:J701 ) / 7</f>
        <v>5</v>
      </c>
      <c r="K702" s="862">
        <f>SUM(F702,H702,J702 ) / 3</f>
        <v>4.6825396825396828</v>
      </c>
      <c r="L702" s="1481" t="str">
        <f>INDEX($AF$4:$AF$13, MATCH(K702, $AE$4:$AE$13, 1))</f>
        <v>D+</v>
      </c>
      <c r="M702" s="66"/>
      <c r="N702" s="1437" t="s">
        <v>237</v>
      </c>
      <c r="O702" s="1438"/>
      <c r="P702" s="1438"/>
      <c r="Q702" s="813">
        <f>SUM(Q695:Q701 ) / 7</f>
        <v>4.0476190476190483</v>
      </c>
      <c r="R702" s="813">
        <f>SUM(R695:R701 ) / 7</f>
        <v>5</v>
      </c>
      <c r="S702" s="813">
        <f>SUM(S695:S701 ) / 7</f>
        <v>5</v>
      </c>
      <c r="T702" s="873"/>
      <c r="U702" s="1601">
        <f>SUM(Q702,R702,S702)/3</f>
        <v>4.6825396825396828</v>
      </c>
      <c r="W702" s="36"/>
      <c r="X702" s="36"/>
      <c r="Y702" s="36"/>
      <c r="Z702" s="36"/>
      <c r="AA702" s="36"/>
      <c r="AB702" s="36"/>
      <c r="AC702" s="36"/>
      <c r="AD702" s="36"/>
    </row>
    <row r="703" spans="1:30" ht="69.95" customHeight="1" thickBot="1" x14ac:dyDescent="0.75">
      <c r="A703" s="1421" t="s">
        <v>251</v>
      </c>
      <c r="B703" s="1422"/>
      <c r="C703" s="1422"/>
      <c r="D703" s="1422"/>
      <c r="E703" s="1463"/>
      <c r="F703" s="1463"/>
      <c r="G703" s="1464"/>
      <c r="H703" s="1464"/>
      <c r="I703" s="1465"/>
      <c r="J703" s="856"/>
      <c r="K703" s="865"/>
      <c r="L703" s="1436"/>
      <c r="M703" s="66"/>
      <c r="N703" s="1398" t="s">
        <v>251</v>
      </c>
      <c r="O703" s="1399"/>
      <c r="P703" s="1399"/>
      <c r="Q703" s="1399"/>
      <c r="R703" s="1399"/>
      <c r="S703" s="1399"/>
      <c r="T703" s="1600"/>
      <c r="U703" s="1602"/>
      <c r="W703" s="36"/>
      <c r="X703" s="36"/>
      <c r="Y703" s="36"/>
      <c r="Z703" s="36"/>
      <c r="AA703" s="36"/>
      <c r="AB703" s="36"/>
      <c r="AC703" s="36"/>
      <c r="AD703" s="36"/>
    </row>
    <row r="704" spans="1:30" ht="69.95" customHeight="1" x14ac:dyDescent="0.6">
      <c r="A704" s="1408" t="s">
        <v>39</v>
      </c>
      <c r="B704" s="1409"/>
      <c r="C704" s="1409"/>
      <c r="D704" s="1409"/>
      <c r="E704" s="539" t="str">
        <f>( 'ACTA REPORTE 1ER TRI'!$AD$263 )</f>
        <v>C-</v>
      </c>
      <c r="F704" s="838">
        <f>( 'ACTA REPORTE 1ER TRI'!$AE$263 )</f>
        <v>5</v>
      </c>
      <c r="G704" s="539" t="str">
        <f>( 'ACTA REPORTE 2DO TRI'!$AD$263 )</f>
        <v>C-</v>
      </c>
      <c r="H704" s="886">
        <f>( 'ACTA REPORTE 2DO TRI'!$AE$263 )</f>
        <v>5</v>
      </c>
      <c r="I704" s="539" t="str">
        <f>( 'ACTA REPORTE 3ER TRI'!$AD$263 )</f>
        <v>C-</v>
      </c>
      <c r="J704" s="887">
        <f>( 'ACTA REPORTE 3ER TRI'!$AE$263 )</f>
        <v>5</v>
      </c>
      <c r="K704" s="866">
        <f>SUM(F704,H704,J704 ) / 3</f>
        <v>5</v>
      </c>
      <c r="L704" s="675" t="str">
        <f>INDEX($AF$4:$AF$13, MATCH(K704, $AE$4:$AE$13, 1))</f>
        <v>C-</v>
      </c>
      <c r="M704" s="66"/>
      <c r="N704" s="1388" t="s">
        <v>39</v>
      </c>
      <c r="O704" s="1389"/>
      <c r="P704" s="96"/>
      <c r="Q704" s="539" t="str">
        <f>( 'ACTA REPORTE 1ER TRI'!$AD$263 )</f>
        <v>C-</v>
      </c>
      <c r="R704" s="539" t="str">
        <f>( 'ACTA REPORTE 2DO TRI'!$AD$263 )</f>
        <v>C-</v>
      </c>
      <c r="S704" s="539" t="str">
        <f>( 'ACTA REPORTE 3ER TRI'!$AD$263 )</f>
        <v>C-</v>
      </c>
      <c r="T704" s="893">
        <f>SUM(F704,H704,J704 ) / 3</f>
        <v>5</v>
      </c>
      <c r="U704" s="675" t="str">
        <f>INDEX($AF$4:$AF$13, MATCH(T704, $AE$4:$AE$13, 1))</f>
        <v>C-</v>
      </c>
      <c r="V704" s="923"/>
      <c r="W704" s="36"/>
      <c r="X704" s="36"/>
      <c r="Y704" s="36"/>
      <c r="Z704" s="36"/>
      <c r="AA704" s="36"/>
      <c r="AB704" s="36"/>
      <c r="AC704" s="36"/>
      <c r="AD704" s="36"/>
    </row>
    <row r="705" spans="1:30" ht="69.95" customHeight="1" thickBot="1" x14ac:dyDescent="0.65">
      <c r="A705" s="1410" t="s">
        <v>55</v>
      </c>
      <c r="B705" s="1411"/>
      <c r="C705" s="1411"/>
      <c r="D705" s="1411"/>
      <c r="E705" s="541" t="str">
        <f>( 'ACTA REPORTE 1ER TRI'!$AD$491 )</f>
        <v>C-</v>
      </c>
      <c r="F705" s="838">
        <f>( 'ACTA REPORTE 1ER TRI'!$AE$491 )</f>
        <v>5</v>
      </c>
      <c r="G705" s="541" t="str">
        <f>( 'ACTA REPORTE 2DO TRI'!$AD$491 )</f>
        <v>C-</v>
      </c>
      <c r="H705" s="886">
        <f>( 'ACTA REPORTE 2DO TRI'!$AE$491 )</f>
        <v>5</v>
      </c>
      <c r="I705" s="541" t="str">
        <f>( 'ACTA REPORTE 3ER TRI'!$AD$491 )</f>
        <v>C-</v>
      </c>
      <c r="J705" s="887">
        <f>( 'ACTA REPORTE 3ER TRI'!$AE$491 )</f>
        <v>5</v>
      </c>
      <c r="K705" s="866">
        <f>SUM(F705,H705,J705 ) / 3</f>
        <v>5</v>
      </c>
      <c r="L705" s="798" t="str">
        <f>INDEX($AF$4:$AF$13, MATCH(K705, $AE$4:$AE$13, 1))</f>
        <v>C-</v>
      </c>
      <c r="M705" s="66"/>
      <c r="N705" s="1390" t="s">
        <v>55</v>
      </c>
      <c r="O705" s="1391"/>
      <c r="P705" s="657"/>
      <c r="Q705" s="541" t="str">
        <f>( 'ACTA REPORTE 1ER TRI'!$AD$491 )</f>
        <v>C-</v>
      </c>
      <c r="R705" s="541" t="str">
        <f>( 'ACTA REPORTE 2DO TRI'!$AD$491 )</f>
        <v>C-</v>
      </c>
      <c r="S705" s="541" t="str">
        <f>( 'ACTA REPORTE 3ER TRI'!$AD$491 )</f>
        <v>C-</v>
      </c>
      <c r="T705" s="893">
        <f>SUM(F705,H705,J705 ) / 3</f>
        <v>5</v>
      </c>
      <c r="U705" s="798" t="str">
        <f>INDEX($AF$4:$AF$13, MATCH(T705, $AE$4:$AE$13, 1))</f>
        <v>C-</v>
      </c>
      <c r="V705" s="923"/>
      <c r="W705" s="36"/>
      <c r="X705" s="36"/>
      <c r="Y705" s="36"/>
      <c r="Z705" s="36"/>
      <c r="AA705" s="36"/>
      <c r="AB705" s="36"/>
      <c r="AC705" s="36"/>
      <c r="AD705" s="36"/>
    </row>
    <row r="706" spans="1:30" ht="69.75" customHeight="1" thickBot="1" x14ac:dyDescent="0.65">
      <c r="M706" s="66"/>
      <c r="N706" s="907"/>
      <c r="O706" s="36"/>
      <c r="P706" s="36"/>
      <c r="Q706" s="923"/>
      <c r="R706" s="923"/>
      <c r="S706" s="923"/>
      <c r="T706" s="874"/>
      <c r="U706" s="923"/>
      <c r="V706" s="923"/>
      <c r="W706" s="36"/>
      <c r="X706" s="36"/>
      <c r="Y706" s="36"/>
      <c r="Z706" s="36"/>
      <c r="AA706" s="36"/>
      <c r="AB706" s="36"/>
      <c r="AC706" s="36"/>
      <c r="AD706" s="36"/>
    </row>
    <row r="707" spans="1:30" ht="96" customHeight="1" thickBot="1" x14ac:dyDescent="0.4">
      <c r="A707" s="271"/>
      <c r="B707" s="915" t="s">
        <v>292</v>
      </c>
      <c r="C707" s="272"/>
      <c r="D707" s="1412" t="s">
        <v>287</v>
      </c>
      <c r="E707" s="914" t="s">
        <v>252</v>
      </c>
      <c r="F707" s="839"/>
      <c r="G707" s="915" t="s">
        <v>253</v>
      </c>
      <c r="H707" s="849"/>
      <c r="I707" s="916" t="s">
        <v>254</v>
      </c>
      <c r="M707" s="66"/>
      <c r="N707" s="908"/>
      <c r="O707" s="917" t="s">
        <v>291</v>
      </c>
      <c r="P707" s="39"/>
      <c r="Q707" s="1392" t="s">
        <v>287</v>
      </c>
      <c r="R707" s="1393"/>
      <c r="S707" s="955" t="s">
        <v>252</v>
      </c>
      <c r="T707" s="878"/>
      <c r="U707" s="956" t="s">
        <v>253</v>
      </c>
      <c r="V707" s="957" t="s">
        <v>254</v>
      </c>
      <c r="X707" s="673"/>
      <c r="Y707" s="673"/>
      <c r="Z707" s="673"/>
      <c r="AA707" s="673"/>
      <c r="AB707" s="673"/>
      <c r="AC707" s="673"/>
      <c r="AD707" s="673"/>
    </row>
    <row r="708" spans="1:30" ht="69.95" customHeight="1" thickBot="1" x14ac:dyDescent="0.4">
      <c r="A708" s="273" t="s">
        <v>226</v>
      </c>
      <c r="B708" s="814">
        <f>( 'ACTA REPORTE 3ER TRI'!$AP$35 )</f>
        <v>0</v>
      </c>
      <c r="C708" s="274"/>
      <c r="D708" s="1413"/>
      <c r="E708" s="814" t="str">
        <f>( 'ACTA REPORTE 1ER TRI'!$AI$35 )</f>
        <v>N</v>
      </c>
      <c r="F708" s="840"/>
      <c r="G708" s="814" t="str">
        <f>( 'ACTA REPORTE 2DO TRI'!$AI$35 )</f>
        <v>N</v>
      </c>
      <c r="H708" s="840"/>
      <c r="I708" s="814" t="str">
        <f>( 'ACTA REPORTE 3ER TRI'!$AI$35 )</f>
        <v>N</v>
      </c>
      <c r="M708" s="66"/>
      <c r="N708" s="901" t="s">
        <v>226</v>
      </c>
      <c r="O708" s="814">
        <f>( 'ACTA REPORTE 3ER TRI'!$AP$35 )</f>
        <v>0</v>
      </c>
      <c r="P708" s="38"/>
      <c r="Q708" s="1394"/>
      <c r="R708" s="1395"/>
      <c r="S708" s="814" t="str">
        <f>( 'ACTA REPORTE 1ER TRI'!$AI$35 )</f>
        <v>N</v>
      </c>
      <c r="T708" s="879"/>
      <c r="U708" s="814" t="str">
        <f>( 'ACTA REPORTE 2DO TRI'!$AI$35 )</f>
        <v>N</v>
      </c>
      <c r="V708" s="814" t="str">
        <f>( 'ACTA REPORTE 3ER TRI'!$AI$35 )</f>
        <v>N</v>
      </c>
      <c r="X708" s="671"/>
      <c r="Y708" s="671"/>
      <c r="Z708" s="671"/>
      <c r="AA708" s="671"/>
      <c r="AB708" s="671"/>
      <c r="AC708" s="671"/>
      <c r="AD708" s="671"/>
    </row>
    <row r="709" spans="1:30" ht="69.95" customHeight="1" x14ac:dyDescent="0.35">
      <c r="A709" s="275" t="s">
        <v>227</v>
      </c>
      <c r="B709" s="610">
        <f>( 'ACTA REPORTE 3ER TRI'!$AQ$35 )</f>
        <v>0</v>
      </c>
      <c r="C709" s="274"/>
      <c r="D709" s="1413"/>
      <c r="E709" s="1415" t="str">
        <f>INDEX(AG$1:AG$3, MATCH(E708, AF$1:AF$3, 1))</f>
        <v>DEMUESTRA HABILIDADES PARA LLEGAR A ACUERDOS Y ASUMIR  COMPROMISOS.</v>
      </c>
      <c r="F709" s="939"/>
      <c r="G709" s="1415" t="str">
        <f>INDEX(AG$1:AG$3, MATCH(G708, AF$1:AF$3, 1))</f>
        <v>DEMUESTRA HABILIDADES PARA LLEGAR A ACUERDOS Y ASUMIR  COMPROMISOS.</v>
      </c>
      <c r="H709" s="939"/>
      <c r="I709" s="1415" t="str">
        <f>INDEX(AG$1:AG$3, MATCH(I708, AF$1:AF$3, 1))</f>
        <v>DEMUESTRA HABILIDADES PARA LLEGAR A ACUERDOS Y ASUMIR  COMPROMISOS.</v>
      </c>
      <c r="M709" s="66"/>
      <c r="N709" s="902" t="s">
        <v>227</v>
      </c>
      <c r="O709" s="610">
        <f>( 'ACTA REPORTE 3ER TRI'!$AQ$35 )</f>
        <v>0</v>
      </c>
      <c r="P709" s="38"/>
      <c r="Q709" s="1394"/>
      <c r="R709" s="1395"/>
      <c r="S709" s="1400" t="str">
        <f>INDEX(AG$1:AG$3, MATCH(S708, AF$1:AF$3, 1))</f>
        <v>DEMUESTRA HABILIDADES PARA LLEGAR A ACUERDOS Y ASUMIR  COMPROMISOS.</v>
      </c>
      <c r="T709" s="944"/>
      <c r="U709" s="1400" t="str">
        <f>INDEX(AG$1:AG$3, MATCH(U708, AF$1:AF$3, 1))</f>
        <v>DEMUESTRA HABILIDADES PARA LLEGAR A ACUERDOS Y ASUMIR  COMPROMISOS.</v>
      </c>
      <c r="V709" s="1400" t="str">
        <f>INDEX(AG$1:AG$3, MATCH(V708, AF$1:AF$3, 1))</f>
        <v>DEMUESTRA HABILIDADES PARA LLEGAR A ACUERDOS Y ASUMIR  COMPROMISOS.</v>
      </c>
      <c r="X709" s="672"/>
      <c r="Y709" s="672"/>
      <c r="Z709" s="672"/>
      <c r="AA709" s="672"/>
      <c r="AB709" s="672"/>
      <c r="AC709" s="672"/>
      <c r="AD709" s="672"/>
    </row>
    <row r="710" spans="1:30" ht="69.95" customHeight="1" x14ac:dyDescent="0.35">
      <c r="A710" s="275" t="s">
        <v>229</v>
      </c>
      <c r="B710" s="610">
        <f>( 'ACTA REPORTE 3ER TRI'!$AR$35 )</f>
        <v>0</v>
      </c>
      <c r="C710" s="274"/>
      <c r="D710" s="1413"/>
      <c r="E710" s="1416"/>
      <c r="F710" s="940"/>
      <c r="G710" s="1416"/>
      <c r="H710" s="940"/>
      <c r="I710" s="1416"/>
      <c r="M710" s="66"/>
      <c r="N710" s="902" t="s">
        <v>229</v>
      </c>
      <c r="O710" s="610">
        <f>( 'ACTA REPORTE 3ER TRI'!$AR$35 )</f>
        <v>0</v>
      </c>
      <c r="P710" s="38"/>
      <c r="Q710" s="1394"/>
      <c r="R710" s="1395"/>
      <c r="S710" s="1401"/>
      <c r="T710" s="944"/>
      <c r="U710" s="1401"/>
      <c r="V710" s="1401"/>
      <c r="X710" s="672"/>
      <c r="Y710" s="672"/>
      <c r="Z710" s="672"/>
      <c r="AA710" s="672"/>
      <c r="AB710" s="672"/>
      <c r="AC710" s="672"/>
      <c r="AD710" s="672"/>
    </row>
    <row r="711" spans="1:30" ht="69.95" customHeight="1" thickBot="1" x14ac:dyDescent="0.4">
      <c r="A711" s="276" t="s">
        <v>232</v>
      </c>
      <c r="B711" s="541">
        <f>( 'ACTA REPORTE 3ER TRI'!$AS$35 )</f>
        <v>67</v>
      </c>
      <c r="C711" s="274"/>
      <c r="D711" s="1414"/>
      <c r="E711" s="1417"/>
      <c r="F711" s="941"/>
      <c r="G711" s="1417"/>
      <c r="H711" s="941"/>
      <c r="I711" s="1417"/>
      <c r="M711" s="66"/>
      <c r="N711" s="903" t="s">
        <v>232</v>
      </c>
      <c r="O711" s="541">
        <f>( 'ACTA REPORTE 3ER TRI'!$AS$35 )</f>
        <v>67</v>
      </c>
      <c r="P711" s="38"/>
      <c r="Q711" s="1396"/>
      <c r="R711" s="1397"/>
      <c r="S711" s="1402"/>
      <c r="T711" s="945"/>
      <c r="U711" s="1402"/>
      <c r="V711" s="1402"/>
      <c r="X711" s="672"/>
      <c r="Y711" s="672"/>
      <c r="Z711" s="672"/>
      <c r="AA711" s="672"/>
      <c r="AB711" s="672"/>
      <c r="AC711" s="672"/>
      <c r="AD711" s="672"/>
    </row>
    <row r="712" spans="1:30" ht="200.1" customHeight="1" x14ac:dyDescent="0.6">
      <c r="M712" s="66"/>
      <c r="N712" s="907"/>
      <c r="O712" s="36"/>
      <c r="P712" s="36"/>
      <c r="Q712" s="923"/>
      <c r="R712" s="923"/>
      <c r="S712" s="923"/>
      <c r="T712" s="874"/>
      <c r="U712" s="923"/>
      <c r="V712" s="923"/>
      <c r="W712" s="36"/>
      <c r="X712" s="36"/>
      <c r="Y712" s="36"/>
      <c r="Z712" s="36"/>
      <c r="AA712" s="36"/>
      <c r="AB712" s="36"/>
      <c r="AC712" s="36"/>
      <c r="AD712" s="36"/>
    </row>
    <row r="713" spans="1:30" ht="69.95" customHeight="1" x14ac:dyDescent="0.7">
      <c r="B713" s="1424" t="s">
        <v>235</v>
      </c>
      <c r="C713" s="1424"/>
      <c r="D713" s="1424"/>
      <c r="G713" s="1424" t="s">
        <v>255</v>
      </c>
      <c r="H713" s="1424"/>
      <c r="I713" s="1424"/>
      <c r="J713" s="861"/>
      <c r="K713" s="861"/>
      <c r="L713" s="296"/>
      <c r="M713" s="66"/>
      <c r="O713" s="1425" t="s">
        <v>235</v>
      </c>
      <c r="P713" s="1425"/>
      <c r="Q713" s="1425"/>
      <c r="S713" s="1425" t="s">
        <v>255</v>
      </c>
      <c r="T713" s="1425"/>
      <c r="U713" s="1425"/>
      <c r="V713" s="935"/>
      <c r="W713" s="75"/>
      <c r="X713" s="75"/>
      <c r="Y713" s="75"/>
      <c r="Z713" s="75"/>
      <c r="AA713" s="75"/>
      <c r="AB713" s="75"/>
      <c r="AC713" s="75"/>
      <c r="AD713" s="75"/>
    </row>
    <row r="714" spans="1:30" ht="69.95" customHeight="1" x14ac:dyDescent="0.45">
      <c r="A714" s="1426" t="s">
        <v>0</v>
      </c>
      <c r="B714" s="1426"/>
      <c r="C714" s="1426"/>
      <c r="D714" s="1426"/>
      <c r="E714" s="1426"/>
      <c r="F714" s="1426"/>
      <c r="G714" s="1426"/>
      <c r="H714" s="1426"/>
      <c r="I714" s="1426"/>
      <c r="J714" s="1426"/>
      <c r="K714" s="1426"/>
      <c r="L714" s="1426"/>
      <c r="M714" s="68"/>
      <c r="N714" s="1386" t="s">
        <v>0</v>
      </c>
      <c r="O714" s="1386"/>
      <c r="P714" s="1386"/>
      <c r="Q714" s="1386"/>
      <c r="R714" s="1386"/>
      <c r="S714" s="1386"/>
      <c r="T714" s="1386"/>
      <c r="U714" s="1386"/>
      <c r="V714" s="1386"/>
      <c r="W714" s="960"/>
      <c r="X714" s="652"/>
      <c r="Y714" s="652"/>
      <c r="Z714" s="652"/>
      <c r="AA714" s="652"/>
      <c r="AB714" s="652"/>
      <c r="AC714" s="652"/>
      <c r="AD714" s="652"/>
    </row>
    <row r="715" spans="1:30" ht="69.95" customHeight="1" x14ac:dyDescent="0.45">
      <c r="A715" s="1426" t="s">
        <v>9</v>
      </c>
      <c r="B715" s="1426"/>
      <c r="C715" s="1426"/>
      <c r="D715" s="1426"/>
      <c r="E715" s="1426"/>
      <c r="F715" s="1426"/>
      <c r="G715" s="1426"/>
      <c r="H715" s="1426"/>
      <c r="I715" s="1426"/>
      <c r="J715" s="1426"/>
      <c r="K715" s="1426"/>
      <c r="L715" s="1426"/>
      <c r="M715" s="68"/>
      <c r="N715" s="1386" t="s">
        <v>9</v>
      </c>
      <c r="O715" s="1386"/>
      <c r="P715" s="1386"/>
      <c r="Q715" s="1386"/>
      <c r="R715" s="1386"/>
      <c r="S715" s="1386"/>
      <c r="T715" s="1386"/>
      <c r="U715" s="1386"/>
      <c r="V715" s="1386"/>
      <c r="W715" s="960"/>
      <c r="X715" s="652"/>
      <c r="Y715" s="652"/>
      <c r="Z715" s="652"/>
      <c r="AA715" s="652"/>
      <c r="AB715" s="652"/>
      <c r="AC715" s="652"/>
      <c r="AD715" s="652"/>
    </row>
    <row r="716" spans="1:30" ht="69.95" customHeight="1" x14ac:dyDescent="0.45">
      <c r="A716" s="1426" t="s">
        <v>242</v>
      </c>
      <c r="B716" s="1426"/>
      <c r="C716" s="1426"/>
      <c r="D716" s="1426"/>
      <c r="E716" s="1426"/>
      <c r="F716" s="1426"/>
      <c r="G716" s="1426"/>
      <c r="H716" s="1426"/>
      <c r="I716" s="1426"/>
      <c r="J716" s="1426"/>
      <c r="K716" s="1426"/>
      <c r="L716" s="1426"/>
      <c r="M716" s="68"/>
      <c r="N716" s="1386" t="s">
        <v>242</v>
      </c>
      <c r="O716" s="1386"/>
      <c r="P716" s="1386"/>
      <c r="Q716" s="1386"/>
      <c r="R716" s="1386"/>
      <c r="S716" s="1386"/>
      <c r="T716" s="1386"/>
      <c r="U716" s="1386"/>
      <c r="V716" s="1386"/>
      <c r="W716" s="960"/>
      <c r="X716" s="652"/>
      <c r="Y716" s="652"/>
      <c r="Z716" s="652"/>
      <c r="AA716" s="652"/>
      <c r="AB716" s="652"/>
      <c r="AC716" s="652"/>
      <c r="AD716" s="652"/>
    </row>
    <row r="717" spans="1:30" ht="69.95" customHeight="1" x14ac:dyDescent="0.45">
      <c r="A717" s="1489" t="s">
        <v>220</v>
      </c>
      <c r="B717" s="1489"/>
      <c r="C717" s="1489"/>
      <c r="D717" s="1489"/>
      <c r="E717" s="1489"/>
      <c r="F717" s="1489"/>
      <c r="G717" s="1489"/>
      <c r="H717" s="1489"/>
      <c r="I717" s="1489"/>
      <c r="J717" s="1489"/>
      <c r="K717" s="1489"/>
      <c r="L717" s="1489"/>
      <c r="M717" s="68"/>
      <c r="N717" s="1387" t="s">
        <v>220</v>
      </c>
      <c r="O717" s="1387"/>
      <c r="P717" s="1387"/>
      <c r="Q717" s="1387"/>
      <c r="R717" s="1387"/>
      <c r="S717" s="1387"/>
      <c r="T717" s="1387"/>
      <c r="U717" s="1387"/>
      <c r="V717" s="1387"/>
      <c r="W717" s="961"/>
      <c r="X717" s="653"/>
      <c r="Y717" s="653"/>
      <c r="Z717" s="653"/>
      <c r="AA717" s="653"/>
      <c r="AB717" s="653"/>
      <c r="AC717" s="653"/>
      <c r="AD717" s="653"/>
    </row>
    <row r="718" spans="1:30" ht="60" customHeight="1" x14ac:dyDescent="0.6">
      <c r="A718" s="946" t="s">
        <v>221</v>
      </c>
      <c r="B718" s="1418">
        <f>DATOS!F31</f>
        <v>0</v>
      </c>
      <c r="C718" s="1418"/>
      <c r="D718" s="1418"/>
      <c r="E718" s="1418"/>
      <c r="F718" s="1418"/>
      <c r="G718" s="1418"/>
      <c r="H718" s="947"/>
      <c r="I718" s="799"/>
      <c r="J718" s="800"/>
      <c r="K718" s="800"/>
      <c r="L718" s="948"/>
      <c r="M718" s="949"/>
      <c r="N718" s="904" t="s">
        <v>221</v>
      </c>
      <c r="O718" s="1460">
        <f>DATOS!F31</f>
        <v>0</v>
      </c>
      <c r="P718" s="1460"/>
      <c r="Q718" s="1460"/>
      <c r="R718" s="1460"/>
      <c r="S718" s="1460"/>
      <c r="T718" s="1460"/>
      <c r="U718" s="1460"/>
      <c r="V718" s="923"/>
      <c r="W718" s="36"/>
      <c r="X718" s="36"/>
      <c r="Y718" s="36"/>
      <c r="Z718" s="36"/>
      <c r="AA718" s="36"/>
      <c r="AB718" s="36"/>
      <c r="AC718" s="36"/>
      <c r="AD718" s="36"/>
    </row>
    <row r="719" spans="1:30" ht="60" customHeight="1" x14ac:dyDescent="0.6">
      <c r="A719" s="946" t="s">
        <v>222</v>
      </c>
      <c r="B719" s="1418" t="str">
        <f>DATOS!B20</f>
        <v xml:space="preserve"> TRELLES ORDÓÑEZ CAROL ALEXANDRA</v>
      </c>
      <c r="C719" s="1418"/>
      <c r="D719" s="1418"/>
      <c r="E719" s="1418"/>
      <c r="F719" s="1418"/>
      <c r="G719" s="1418"/>
      <c r="H719" s="947"/>
      <c r="I719" s="799"/>
      <c r="J719" s="950"/>
      <c r="K719" s="950"/>
      <c r="L719" s="951"/>
      <c r="M719" s="949"/>
      <c r="N719" s="904" t="s">
        <v>222</v>
      </c>
      <c r="O719" s="1460" t="str">
        <f>DATOS!B20</f>
        <v xml:space="preserve"> TRELLES ORDÓÑEZ CAROL ALEXANDRA</v>
      </c>
      <c r="P719" s="1460"/>
      <c r="Q719" s="1460"/>
      <c r="R719" s="1460"/>
      <c r="S719" s="1460"/>
      <c r="T719" s="1460"/>
      <c r="U719" s="1460"/>
      <c r="V719" s="923"/>
      <c r="W719" s="37"/>
      <c r="X719" s="37"/>
      <c r="Y719" s="37"/>
      <c r="Z719" s="37"/>
      <c r="AA719" s="37"/>
      <c r="AB719" s="37"/>
      <c r="AC719" s="37"/>
      <c r="AD719" s="37"/>
    </row>
    <row r="720" spans="1:30" ht="60" customHeight="1" x14ac:dyDescent="0.6">
      <c r="A720" s="952" t="s">
        <v>26</v>
      </c>
      <c r="B720" s="1457" t="str">
        <f>DATOS!C14</f>
        <v>SEGUNDO</v>
      </c>
      <c r="C720" s="1457"/>
      <c r="D720" s="1457"/>
      <c r="E720" s="799"/>
      <c r="F720" s="799"/>
      <c r="G720" s="936"/>
      <c r="H720" s="936"/>
      <c r="I720" s="799"/>
      <c r="J720" s="800"/>
      <c r="K720" s="800"/>
      <c r="L720" s="948"/>
      <c r="M720" s="949"/>
      <c r="N720" s="905" t="s">
        <v>26</v>
      </c>
      <c r="O720" s="1458" t="str">
        <f>DATOS!C14</f>
        <v>SEGUNDO</v>
      </c>
      <c r="P720" s="1458"/>
      <c r="Q720" s="1458"/>
      <c r="R720" s="923"/>
      <c r="S720" s="925"/>
      <c r="T720" s="925"/>
      <c r="U720" s="923"/>
      <c r="V720" s="923"/>
      <c r="W720" s="36"/>
      <c r="X720" s="36"/>
      <c r="Y720" s="36"/>
      <c r="Z720" s="36"/>
      <c r="AA720" s="36"/>
      <c r="AB720" s="36"/>
      <c r="AC720" s="36"/>
      <c r="AD720" s="36"/>
    </row>
    <row r="721" spans="1:30" ht="60" customHeight="1" x14ac:dyDescent="0.6">
      <c r="A721" s="946" t="s">
        <v>28</v>
      </c>
      <c r="B721" s="1459" t="str">
        <f>DATOS!C15</f>
        <v>"A"</v>
      </c>
      <c r="C721" s="1459"/>
      <c r="D721" s="1459"/>
      <c r="E721" s="799"/>
      <c r="F721" s="799"/>
      <c r="G721" s="799"/>
      <c r="H721" s="799"/>
      <c r="I721" s="799"/>
      <c r="J721" s="800"/>
      <c r="K721" s="800"/>
      <c r="L721" s="948"/>
      <c r="M721" s="949"/>
      <c r="N721" s="904" t="s">
        <v>28</v>
      </c>
      <c r="O721" s="1460" t="str">
        <f>DATOS!C15</f>
        <v>"A"</v>
      </c>
      <c r="P721" s="1460"/>
      <c r="Q721" s="1460"/>
      <c r="R721" s="923"/>
      <c r="S721" s="923"/>
      <c r="T721" s="923"/>
      <c r="U721" s="923"/>
      <c r="V721" s="923"/>
      <c r="W721" s="36"/>
      <c r="X721" s="36"/>
      <c r="Y721" s="36"/>
      <c r="Z721" s="36"/>
      <c r="AA721" s="36"/>
      <c r="AB721" s="36"/>
      <c r="AC721" s="36"/>
      <c r="AD721" s="36"/>
    </row>
    <row r="722" spans="1:30" ht="60" customHeight="1" x14ac:dyDescent="0.6">
      <c r="A722" s="952" t="s">
        <v>223</v>
      </c>
      <c r="B722" s="1418" t="s">
        <v>290</v>
      </c>
      <c r="C722" s="1418"/>
      <c r="D722" s="1418"/>
      <c r="E722" s="799"/>
      <c r="F722" s="799"/>
      <c r="G722" s="799"/>
      <c r="H722" s="799"/>
      <c r="I722" s="799"/>
      <c r="J722" s="800"/>
      <c r="K722" s="800"/>
      <c r="L722" s="948"/>
      <c r="M722" s="949"/>
      <c r="N722" s="905" t="s">
        <v>223</v>
      </c>
      <c r="O722" s="1460" t="s">
        <v>290</v>
      </c>
      <c r="P722" s="1460"/>
      <c r="Q722" s="1460"/>
      <c r="R722" s="923"/>
      <c r="S722" s="923"/>
      <c r="T722" s="923"/>
      <c r="U722" s="923"/>
      <c r="V722" s="923"/>
      <c r="W722" s="36"/>
      <c r="X722" s="36"/>
      <c r="Y722" s="36"/>
      <c r="Z722" s="36"/>
      <c r="AA722" s="36"/>
      <c r="AB722" s="36"/>
      <c r="AC722" s="36"/>
      <c r="AD722" s="36"/>
    </row>
    <row r="723" spans="1:30" ht="60" customHeight="1" thickBot="1" x14ac:dyDescent="0.65">
      <c r="A723" s="946" t="s">
        <v>160</v>
      </c>
      <c r="B723" s="1439"/>
      <c r="C723" s="1439"/>
      <c r="D723" s="1439"/>
      <c r="E723" s="799"/>
      <c r="F723" s="799"/>
      <c r="G723" s="799"/>
      <c r="H723" s="799"/>
      <c r="I723" s="799"/>
      <c r="J723" s="800"/>
      <c r="K723" s="800"/>
      <c r="L723" s="948"/>
      <c r="M723" s="949"/>
      <c r="N723" s="904" t="s">
        <v>160</v>
      </c>
      <c r="O723" s="1440"/>
      <c r="P723" s="1440"/>
      <c r="Q723" s="1440"/>
      <c r="R723" s="923"/>
      <c r="S723" s="923"/>
      <c r="T723" s="923"/>
      <c r="U723" s="923"/>
      <c r="V723" s="923"/>
      <c r="W723" s="36"/>
      <c r="X723" s="36"/>
      <c r="Y723" s="36"/>
      <c r="Z723" s="36"/>
      <c r="AA723" s="36"/>
      <c r="AB723" s="36"/>
      <c r="AC723" s="36"/>
      <c r="AD723" s="36"/>
    </row>
    <row r="724" spans="1:30" ht="69.95" customHeight="1" thickBot="1" x14ac:dyDescent="0.55000000000000004">
      <c r="A724" s="1441" t="s">
        <v>37</v>
      </c>
      <c r="B724" s="1442"/>
      <c r="C724" s="1442"/>
      <c r="D724" s="1443"/>
      <c r="E724" s="1468" t="s">
        <v>245</v>
      </c>
      <c r="F724" s="1469"/>
      <c r="G724" s="1469"/>
      <c r="H724" s="1469"/>
      <c r="I724" s="1469"/>
      <c r="J724" s="859"/>
      <c r="K724" s="859"/>
      <c r="L724" s="293" t="s">
        <v>248</v>
      </c>
      <c r="M724" s="70"/>
      <c r="N724" s="1474" t="s">
        <v>37</v>
      </c>
      <c r="O724" s="1475"/>
      <c r="P724" s="1475"/>
      <c r="Q724" s="1427" t="s">
        <v>245</v>
      </c>
      <c r="R724" s="1428"/>
      <c r="S724" s="1429"/>
      <c r="T724" s="882"/>
      <c r="U724" s="293" t="s">
        <v>248</v>
      </c>
      <c r="V724" s="1466" t="s">
        <v>247</v>
      </c>
      <c r="W724" s="1403"/>
      <c r="X724" s="654"/>
      <c r="Y724" s="654"/>
      <c r="Z724" s="654"/>
      <c r="AA724" s="654"/>
      <c r="AB724" s="654"/>
      <c r="AC724" s="654"/>
      <c r="AD724" s="654"/>
    </row>
    <row r="725" spans="1:30" ht="69.95" customHeight="1" thickBot="1" x14ac:dyDescent="0.55000000000000004">
      <c r="A725" s="1444"/>
      <c r="B725" s="1445"/>
      <c r="C725" s="1445"/>
      <c r="D725" s="1446"/>
      <c r="E725" s="267" t="s">
        <v>233</v>
      </c>
      <c r="F725" s="844"/>
      <c r="G725" s="268" t="s">
        <v>249</v>
      </c>
      <c r="H725" s="852"/>
      <c r="I725" s="297" t="s">
        <v>250</v>
      </c>
      <c r="J725" s="860"/>
      <c r="K725" s="860"/>
      <c r="L725" s="294" t="s">
        <v>246</v>
      </c>
      <c r="M725" s="70"/>
      <c r="N725" s="1476"/>
      <c r="O725" s="1477"/>
      <c r="P725" s="1477"/>
      <c r="Q725" s="92" t="s">
        <v>233</v>
      </c>
      <c r="R725" s="93" t="s">
        <v>249</v>
      </c>
      <c r="S725" s="94" t="s">
        <v>250</v>
      </c>
      <c r="T725" s="881"/>
      <c r="U725" s="796" t="s">
        <v>246</v>
      </c>
      <c r="V725" s="1488"/>
      <c r="W725" s="1403"/>
      <c r="X725" s="654"/>
      <c r="Y725" s="654"/>
      <c r="Z725" s="654"/>
      <c r="AA725" s="654"/>
      <c r="AB725" s="654"/>
      <c r="AC725" s="654"/>
      <c r="AD725" s="654"/>
    </row>
    <row r="726" spans="1:30" ht="69.95" customHeight="1" x14ac:dyDescent="0.3">
      <c r="A726" s="1404" t="s">
        <v>38</v>
      </c>
      <c r="B726" s="1405"/>
      <c r="C726" s="1405"/>
      <c r="D726" s="1405"/>
      <c r="E726" s="539" t="str">
        <f>( 'ACTA REPORTE 1ER TRI'!$AD$36 )</f>
        <v>E-</v>
      </c>
      <c r="F726" s="835">
        <f>( 'ACTA REPORTE 1ER TRI'!$AE$36 )</f>
        <v>1.6666666666666667</v>
      </c>
      <c r="G726" s="539" t="str">
        <f>( 'ACTA REPORTE 2DO TRI'!$AD$36 )</f>
        <v>C-</v>
      </c>
      <c r="H726" s="846">
        <f>( 'ACTA REPORTE 2DO TRI'!$AE$36 )</f>
        <v>5</v>
      </c>
      <c r="I726" s="539" t="str">
        <f>( 'ACTA REPORTE 3ER TRI'!$AD$36 )</f>
        <v>C-</v>
      </c>
      <c r="J726" s="846">
        <f>( 'ACTA REPORTE 3ER TRI'!$AE$36 )</f>
        <v>5</v>
      </c>
      <c r="K726" s="837">
        <f>SUM(F726,H726,J726 ) / 3</f>
        <v>3.8888888888888893</v>
      </c>
      <c r="L726" s="675" t="str">
        <f>INDEX($AF$4:$AF$13, MATCH(K726, $AE$4:$AE$13, 1))</f>
        <v>D-</v>
      </c>
      <c r="M726" s="66"/>
      <c r="N726" s="1478" t="s">
        <v>38</v>
      </c>
      <c r="O726" s="1479"/>
      <c r="P726" s="1480"/>
      <c r="Q726" s="884">
        <f>( 'ACTA REPORTE 1ER TRI'!$AE$36 )</f>
        <v>1.6666666666666667</v>
      </c>
      <c r="R726" s="539">
        <f>( 'ACTA REPORTE 2DO TRI'!$AE$36 )</f>
        <v>5</v>
      </c>
      <c r="S726" s="539">
        <f>( 'ACTA REPORTE 3ER TRI'!$AE$36 )</f>
        <v>5</v>
      </c>
      <c r="T726" s="875"/>
      <c r="U726" s="930">
        <f>SUM(Q726:S726)/3</f>
        <v>3.8888888888888893</v>
      </c>
      <c r="V726" s="809">
        <v>0</v>
      </c>
      <c r="W726" s="113"/>
      <c r="X726" s="113"/>
      <c r="Y726" s="113"/>
      <c r="Z726" s="113"/>
      <c r="AA726" s="113"/>
      <c r="AB726" s="113"/>
      <c r="AC726" s="113"/>
      <c r="AD726" s="113"/>
    </row>
    <row r="727" spans="1:30" ht="69.95" customHeight="1" x14ac:dyDescent="0.3">
      <c r="A727" s="1406" t="s">
        <v>40</v>
      </c>
      <c r="B727" s="1407"/>
      <c r="C727" s="1407"/>
      <c r="D727" s="1407"/>
      <c r="E727" s="540" t="str">
        <f>( 'ACTA REPORTE 1ER TRI'!$AD$93 )</f>
        <v>E-</v>
      </c>
      <c r="F727" s="836">
        <f>( 'ACTA REPORTE 1ER TRI'!$AE$93 )</f>
        <v>1.6666666666666667</v>
      </c>
      <c r="G727" s="540" t="str">
        <f>( 'ACTA REPORTE 2DO TRI'!$AD$93 )</f>
        <v>C-</v>
      </c>
      <c r="H727" s="847">
        <f>( 'ACTA REPORTE 2DO TRI'!$AE$93 )</f>
        <v>5</v>
      </c>
      <c r="I727" s="540" t="str">
        <f>( 'ACTA REPORTE 3ER TRI'!$AD$93 )</f>
        <v>C-</v>
      </c>
      <c r="J727" s="847">
        <f>( 'ACTA REPORTE 3ER TRI'!$AE$93 )</f>
        <v>5</v>
      </c>
      <c r="K727" s="837">
        <f>SUM(F727,H727,J727 ) / 3</f>
        <v>3.8888888888888893</v>
      </c>
      <c r="L727" s="797" t="str">
        <f t="shared" ref="L727:L730" si="79">INDEX($AF$4:$AF$13, MATCH(K727, $AE$4:$AE$13, 1))</f>
        <v>D-</v>
      </c>
      <c r="M727" s="66"/>
      <c r="N727" s="1454" t="s">
        <v>40</v>
      </c>
      <c r="O727" s="1455"/>
      <c r="P727" s="1456"/>
      <c r="Q727" s="922">
        <f>( 'ACTA REPORTE 1ER TRI'!$AE$93 )</f>
        <v>1.6666666666666667</v>
      </c>
      <c r="R727" s="540">
        <f>( 'ACTA REPORTE 2DO TRI'!$AE$93 )</f>
        <v>5</v>
      </c>
      <c r="S727" s="540">
        <f>( 'ACTA REPORTE 3ER TRI'!$AE$93 )</f>
        <v>5</v>
      </c>
      <c r="T727" s="876"/>
      <c r="U727" s="931">
        <f t="shared" ref="U727:U732" si="80">SUM(Q727:S727)/3</f>
        <v>3.8888888888888893</v>
      </c>
      <c r="V727" s="811">
        <v>0</v>
      </c>
      <c r="W727" s="113"/>
      <c r="X727" s="113"/>
      <c r="Y727" s="113"/>
      <c r="Z727" s="113"/>
      <c r="AA727" s="113"/>
      <c r="AB727" s="113"/>
      <c r="AC727" s="113"/>
      <c r="AD727" s="113"/>
    </row>
    <row r="728" spans="1:30" ht="69.95" customHeight="1" x14ac:dyDescent="0.3">
      <c r="A728" s="1406" t="s">
        <v>42</v>
      </c>
      <c r="B728" s="1407"/>
      <c r="C728" s="1407"/>
      <c r="D728" s="1407"/>
      <c r="E728" s="540" t="str">
        <f>( 'ACTA REPORTE 1ER TRI'!$AD$150 )</f>
        <v>C-</v>
      </c>
      <c r="F728" s="836">
        <f>( 'ACTA REPORTE 1ER TRI'!$AE$150 )</f>
        <v>5</v>
      </c>
      <c r="G728" s="540" t="str">
        <f>( 'ACTA REPORTE 2DO TRI'!$AD$150 )</f>
        <v>C-</v>
      </c>
      <c r="H728" s="847">
        <f>( 'ACTA REPORTE 2DO TRI'!$AE$150 )</f>
        <v>5</v>
      </c>
      <c r="I728" s="540" t="str">
        <f>( 'ACTA REPORTE 3ER TRI'!$AD$150 )</f>
        <v>C-</v>
      </c>
      <c r="J728" s="847">
        <f>( 'ACTA REPORTE 3ER TRI'!$AE$150 )</f>
        <v>5</v>
      </c>
      <c r="K728" s="837">
        <f t="shared" ref="K728:K730" si="81">SUM(F728,H728,J728 ) / 3</f>
        <v>5</v>
      </c>
      <c r="L728" s="797" t="str">
        <f t="shared" si="79"/>
        <v>C-</v>
      </c>
      <c r="M728" s="66"/>
      <c r="N728" s="1454" t="s">
        <v>42</v>
      </c>
      <c r="O728" s="1455"/>
      <c r="P728" s="1456"/>
      <c r="Q728" s="922">
        <f>( 'ACTA REPORTE 1ER TRI'!$AE$150 )</f>
        <v>5</v>
      </c>
      <c r="R728" s="540">
        <f>( 'ACTA REPORTE 2DO TRI'!$AE$150 )</f>
        <v>5</v>
      </c>
      <c r="S728" s="540">
        <f>( 'ACTA REPORTE 3ER TRI'!$AE$150 )</f>
        <v>5</v>
      </c>
      <c r="T728" s="876"/>
      <c r="U728" s="931">
        <f t="shared" si="80"/>
        <v>5</v>
      </c>
      <c r="V728" s="811">
        <v>0</v>
      </c>
      <c r="W728" s="113"/>
      <c r="X728" s="113"/>
      <c r="Y728" s="113"/>
      <c r="Z728" s="113"/>
      <c r="AA728" s="113"/>
      <c r="AB728" s="113"/>
      <c r="AC728" s="113"/>
      <c r="AD728" s="113"/>
    </row>
    <row r="729" spans="1:30" ht="69.95" customHeight="1" x14ac:dyDescent="0.3">
      <c r="A729" s="1406" t="s">
        <v>44</v>
      </c>
      <c r="B729" s="1407"/>
      <c r="C729" s="1407"/>
      <c r="D729" s="1407"/>
      <c r="E729" s="540" t="str">
        <f>( 'ACTA REPORTE 1ER TRI'!$AD$207 )</f>
        <v>C-</v>
      </c>
      <c r="F729" s="836">
        <f>( 'ACTA REPORTE 1ER TRI'!$AE$207 )</f>
        <v>5</v>
      </c>
      <c r="G729" s="540" t="str">
        <f>( 'ACTA REPORTE 2DO TRI'!$AD$207 )</f>
        <v>C-</v>
      </c>
      <c r="H729" s="847">
        <f>( 'ACTA REPORTE 2DO TRI'!$AE$207 )</f>
        <v>5</v>
      </c>
      <c r="I729" s="540" t="str">
        <f>( 'ACTA REPORTE 3ER TRI'!$AD$207 )</f>
        <v>C-</v>
      </c>
      <c r="J729" s="847">
        <f>( 'ACTA REPORTE 3ER TRI'!$AE$207 )</f>
        <v>5</v>
      </c>
      <c r="K729" s="837">
        <f t="shared" si="81"/>
        <v>5</v>
      </c>
      <c r="L729" s="797" t="str">
        <f t="shared" si="79"/>
        <v>C-</v>
      </c>
      <c r="M729" s="66"/>
      <c r="N729" s="1454" t="s">
        <v>44</v>
      </c>
      <c r="O729" s="1455"/>
      <c r="P729" s="1456"/>
      <c r="Q729" s="922">
        <f>( 'ACTA REPORTE 1ER TRI'!$AE$207 )</f>
        <v>5</v>
      </c>
      <c r="R729" s="540">
        <f>( 'ACTA REPORTE 2DO TRI'!$AE$207 )</f>
        <v>5</v>
      </c>
      <c r="S729" s="540">
        <f>( 'ACTA REPORTE 3ER TRI'!$AE$207 )</f>
        <v>5</v>
      </c>
      <c r="T729" s="876"/>
      <c r="U729" s="931">
        <f t="shared" si="80"/>
        <v>5</v>
      </c>
      <c r="V729" s="811">
        <v>0</v>
      </c>
      <c r="W729" s="113"/>
      <c r="X729" s="113"/>
      <c r="Y729" s="113"/>
      <c r="Z729" s="113"/>
      <c r="AA729" s="113"/>
      <c r="AB729" s="113"/>
      <c r="AC729" s="113"/>
      <c r="AD729" s="113"/>
    </row>
    <row r="730" spans="1:30" ht="69.95" customHeight="1" x14ac:dyDescent="0.3">
      <c r="A730" s="1433" t="s">
        <v>47</v>
      </c>
      <c r="B730" s="1434"/>
      <c r="C730" s="1434"/>
      <c r="D730" s="1434"/>
      <c r="E730" s="540" t="str">
        <f>( 'ACTA REPORTE 1ER TRI'!$AD$321 )</f>
        <v>C-</v>
      </c>
      <c r="F730" s="836">
        <f>( 'ACTA REPORTE 1ER TRI'!$AE$321 )</f>
        <v>5</v>
      </c>
      <c r="G730" s="540" t="str">
        <f>( 'ACTA REPORTE 2DO TRI'!$AD$321 )</f>
        <v>C-</v>
      </c>
      <c r="H730" s="847">
        <f>( 'ACTA REPORTE 2DO TRI'!$AE$321 )</f>
        <v>5</v>
      </c>
      <c r="I730" s="540" t="str">
        <f>( 'ACTA REPORTE 3ER TRI'!$AD$321 )</f>
        <v>C-</v>
      </c>
      <c r="J730" s="847">
        <f>( 'ACTA REPORTE 3ER TRI'!$AE$321 )</f>
        <v>5</v>
      </c>
      <c r="K730" s="837">
        <f t="shared" si="81"/>
        <v>5</v>
      </c>
      <c r="L730" s="797" t="str">
        <f t="shared" si="79"/>
        <v>C-</v>
      </c>
      <c r="M730" s="66"/>
      <c r="N730" s="1482" t="s">
        <v>47</v>
      </c>
      <c r="O730" s="1483"/>
      <c r="P730" s="1484"/>
      <c r="Q730" s="922">
        <f>( 'ACTA REPORTE 1ER TRI'!$AE$321 )</f>
        <v>5</v>
      </c>
      <c r="R730" s="540">
        <f>( 'ACTA REPORTE 2DO TRI'!$AE$321 )</f>
        <v>5</v>
      </c>
      <c r="S730" s="540">
        <f>( 'ACTA REPORTE 3ER TRI'!$AE$321 )</f>
        <v>5</v>
      </c>
      <c r="T730" s="876"/>
      <c r="U730" s="931">
        <f t="shared" si="80"/>
        <v>5</v>
      </c>
      <c r="V730" s="811">
        <v>0</v>
      </c>
      <c r="W730" s="113"/>
      <c r="X730" s="113"/>
      <c r="Y730" s="113"/>
      <c r="Z730" s="113"/>
      <c r="AA730" s="113"/>
      <c r="AB730" s="113"/>
      <c r="AC730" s="113"/>
      <c r="AD730" s="113"/>
    </row>
    <row r="731" spans="1:30" ht="69.95" customHeight="1" x14ac:dyDescent="0.3">
      <c r="A731" s="1433" t="s">
        <v>50</v>
      </c>
      <c r="B731" s="1434"/>
      <c r="C731" s="1434"/>
      <c r="D731" s="1434"/>
      <c r="E731" s="540" t="str">
        <f>( 'ACTA REPORTE 1ER TRI'!$AD$378 )</f>
        <v>C-</v>
      </c>
      <c r="F731" s="836">
        <f>( 'ACTA REPORTE 1ER TRI'!$AE$378 )</f>
        <v>5</v>
      </c>
      <c r="G731" s="540" t="str">
        <f>( 'ACTA REPORTE 2DO TRI'!$AD$378 )</f>
        <v>C-</v>
      </c>
      <c r="H731" s="847">
        <f>( 'ACTA REPORTE 2DO TRI'!$AE$378 )</f>
        <v>5</v>
      </c>
      <c r="I731" s="540" t="str">
        <f>( 'ACTA REPORTE 3ER TRI'!$AD$378 )</f>
        <v>C-</v>
      </c>
      <c r="J731" s="847">
        <f>( 'ACTA REPORTE 3ER TRI'!$AE$378 )</f>
        <v>5</v>
      </c>
      <c r="K731" s="837">
        <f>SUM(F731,H731,J731 ) / 3</f>
        <v>5</v>
      </c>
      <c r="L731" s="797" t="str">
        <f>INDEX($AF$4:$AF$13, MATCH(K731, $AE$4:$AE$13, 1))</f>
        <v>C-</v>
      </c>
      <c r="M731" s="66"/>
      <c r="N731" s="1482" t="s">
        <v>50</v>
      </c>
      <c r="O731" s="1483"/>
      <c r="P731" s="1484"/>
      <c r="Q731" s="922">
        <f>( 'ACTA REPORTE 1ER TRI'!$AE$378 )</f>
        <v>5</v>
      </c>
      <c r="R731" s="540">
        <f>( 'ACTA REPORTE 2DO TRI'!$AE$378 )</f>
        <v>5</v>
      </c>
      <c r="S731" s="540">
        <f>( 'ACTA REPORTE 3ER TRI'!$AE$378 )</f>
        <v>5</v>
      </c>
      <c r="T731" s="876"/>
      <c r="U731" s="931">
        <f t="shared" si="80"/>
        <v>5</v>
      </c>
      <c r="V731" s="811">
        <v>0</v>
      </c>
      <c r="W731" s="113"/>
      <c r="X731" s="113"/>
      <c r="Y731" s="113"/>
      <c r="Z731" s="113"/>
      <c r="AA731" s="113"/>
      <c r="AB731" s="113"/>
      <c r="AC731" s="113"/>
      <c r="AD731" s="113"/>
    </row>
    <row r="732" spans="1:30" ht="69.95" customHeight="1" thickBot="1" x14ac:dyDescent="0.35">
      <c r="A732" s="1410" t="s">
        <v>52</v>
      </c>
      <c r="B732" s="1411"/>
      <c r="C732" s="1411"/>
      <c r="D732" s="1411"/>
      <c r="E732" s="610" t="str">
        <f>( 'ACTA REPORTE 1ER TRI'!$AD$436 )</f>
        <v>C-</v>
      </c>
      <c r="F732" s="836">
        <f>( 'ACTA REPORTE 1ER TRI'!$AE$436 )</f>
        <v>5</v>
      </c>
      <c r="G732" s="832" t="str">
        <f>( 'ACTA REPORTE 2DO TRI'!$AD$436 )</f>
        <v>C-</v>
      </c>
      <c r="H732" s="851">
        <f>( 'ACTA REPORTE 2DO TRI'!$AE$436 )</f>
        <v>5</v>
      </c>
      <c r="I732" s="833" t="str">
        <f>( 'ACTA REPORTE 3ER TRI'!$AD$436 )</f>
        <v>C-</v>
      </c>
      <c r="J732" s="847">
        <f>( 'ACTA REPORTE 3ER TRI'!$AE$436 )</f>
        <v>5</v>
      </c>
      <c r="K732" s="837">
        <f>SUM(F732,H732,J732 ) / 3</f>
        <v>5</v>
      </c>
      <c r="L732" s="798" t="str">
        <f>INDEX($AF$4:$AF$13, MATCH(F733, $AE$4:$AE$13, 1))</f>
        <v>D+</v>
      </c>
      <c r="M732" s="66"/>
      <c r="N732" s="1390" t="s">
        <v>52</v>
      </c>
      <c r="O732" s="1391"/>
      <c r="P732" s="1485"/>
      <c r="Q732" s="922">
        <f>( 'ACTA REPORTE 1ER TRI'!$AE$436 )</f>
        <v>5</v>
      </c>
      <c r="R732" s="831">
        <f>( 'ACTA REPORTE 2DO TRI'!$AE$436 )</f>
        <v>5</v>
      </c>
      <c r="S732" s="540">
        <f>( 'ACTA REPORTE 3ER TRI'!$AE$436 )</f>
        <v>5</v>
      </c>
      <c r="T732" s="877"/>
      <c r="U732" s="932">
        <f t="shared" si="80"/>
        <v>5</v>
      </c>
      <c r="V732" s="812">
        <v>0</v>
      </c>
      <c r="W732" s="113"/>
      <c r="X732" s="113"/>
      <c r="Y732" s="113"/>
      <c r="Z732" s="113"/>
      <c r="AA732" s="113"/>
      <c r="AB732" s="113"/>
      <c r="AC732" s="113"/>
      <c r="AD732" s="113"/>
    </row>
    <row r="733" spans="1:30" ht="69.95" customHeight="1" thickBot="1" x14ac:dyDescent="0.75">
      <c r="A733" s="1461" t="s">
        <v>237</v>
      </c>
      <c r="B733" s="1462"/>
      <c r="C733" s="1462"/>
      <c r="D733" s="1462"/>
      <c r="E733" s="805" t="str">
        <f>INDEX($AF$4:$AF$13, MATCH(F733, $AE$4:$AE$13, 1))</f>
        <v>D+</v>
      </c>
      <c r="F733" s="837">
        <f>SUM(F726:F732 ) / 7</f>
        <v>4.0476190476190483</v>
      </c>
      <c r="G733" s="805" t="str">
        <f>INDEX($AF$4:$AF$13, MATCH(H733, $AE$4:$AE$13, 1))</f>
        <v>C-</v>
      </c>
      <c r="H733" s="837">
        <f>SUM(H726:H732 ) / 7</f>
        <v>5</v>
      </c>
      <c r="I733" s="819" t="str">
        <f>INDEX($AF$4:$AF$13, MATCH(J733, $AE$4:$AE$13, 1))</f>
        <v>C-</v>
      </c>
      <c r="J733" s="862">
        <f>SUM(J726:J732 ) / 7</f>
        <v>5</v>
      </c>
      <c r="K733" s="862">
        <f>SUM(F733,H733,J733 ) / 3</f>
        <v>4.6825396825396828</v>
      </c>
      <c r="L733" s="1481" t="str">
        <f>INDEX($AF$4:$AF$13, MATCH(K733, $AE$4:$AE$13, 1))</f>
        <v>D+</v>
      </c>
      <c r="M733" s="66"/>
      <c r="N733" s="1437" t="s">
        <v>237</v>
      </c>
      <c r="O733" s="1438"/>
      <c r="P733" s="1438"/>
      <c r="Q733" s="813">
        <f>SUM(Q726:Q732 ) / 7</f>
        <v>4.0476190476190483</v>
      </c>
      <c r="R733" s="813">
        <f>SUM(R726:R732 ) / 7</f>
        <v>5</v>
      </c>
      <c r="S733" s="813">
        <f>SUM(S726:S732 ) / 7</f>
        <v>5</v>
      </c>
      <c r="T733" s="873"/>
      <c r="U733" s="1601">
        <f>SUM(Q733,R733,S733)/3</f>
        <v>4.6825396825396828</v>
      </c>
      <c r="W733" s="36"/>
      <c r="X733" s="36"/>
      <c r="Y733" s="36"/>
      <c r="Z733" s="36"/>
      <c r="AA733" s="36"/>
      <c r="AB733" s="36"/>
      <c r="AC733" s="36"/>
      <c r="AD733" s="36"/>
    </row>
    <row r="734" spans="1:30" ht="69.95" customHeight="1" thickBot="1" x14ac:dyDescent="0.75">
      <c r="A734" s="1421" t="s">
        <v>251</v>
      </c>
      <c r="B734" s="1422"/>
      <c r="C734" s="1422"/>
      <c r="D734" s="1422"/>
      <c r="E734" s="1463"/>
      <c r="F734" s="1463"/>
      <c r="G734" s="1464"/>
      <c r="H734" s="1464"/>
      <c r="I734" s="1465"/>
      <c r="J734" s="856"/>
      <c r="K734" s="865"/>
      <c r="L734" s="1436"/>
      <c r="M734" s="66"/>
      <c r="N734" s="1398" t="s">
        <v>251</v>
      </c>
      <c r="O734" s="1399"/>
      <c r="P734" s="1399"/>
      <c r="Q734" s="1399"/>
      <c r="R734" s="1399"/>
      <c r="S734" s="1399"/>
      <c r="T734" s="1600"/>
      <c r="U734" s="1602"/>
      <c r="W734" s="36"/>
      <c r="X734" s="36"/>
      <c r="Y734" s="36"/>
      <c r="Z734" s="36"/>
      <c r="AA734" s="36"/>
      <c r="AB734" s="36"/>
      <c r="AC734" s="36"/>
      <c r="AD734" s="36"/>
    </row>
    <row r="735" spans="1:30" ht="69.95" customHeight="1" x14ac:dyDescent="0.6">
      <c r="A735" s="1408" t="s">
        <v>39</v>
      </c>
      <c r="B735" s="1409"/>
      <c r="C735" s="1409"/>
      <c r="D735" s="1409"/>
      <c r="E735" s="539" t="str">
        <f>( 'ACTA REPORTE 1ER TRI'!$AD$264 )</f>
        <v>C-</v>
      </c>
      <c r="F735" s="838">
        <f>( 'ACTA REPORTE 1ER TRI'!$AE$264 )</f>
        <v>5</v>
      </c>
      <c r="G735" s="539" t="str">
        <f>( 'ACTA REPORTE 2DO TRI'!$AD$264 )</f>
        <v>C-</v>
      </c>
      <c r="H735" s="886">
        <f>( 'ACTA REPORTE 2DO TRI'!$AE$264 )</f>
        <v>5</v>
      </c>
      <c r="I735" s="539" t="str">
        <f>( 'ACTA REPORTE 3ER TRI'!$AD$264 )</f>
        <v>C-</v>
      </c>
      <c r="J735" s="887">
        <f>( 'ACTA REPORTE 3ER TRI'!$AE$264 )</f>
        <v>5</v>
      </c>
      <c r="K735" s="866">
        <f>SUM(F735,H735,J735 ) / 3</f>
        <v>5</v>
      </c>
      <c r="L735" s="675" t="str">
        <f>INDEX($AF$4:$AF$13, MATCH(K735, $AE$4:$AE$13, 1))</f>
        <v>C-</v>
      </c>
      <c r="M735" s="66"/>
      <c r="N735" s="1388" t="s">
        <v>39</v>
      </c>
      <c r="O735" s="1389"/>
      <c r="P735" s="96"/>
      <c r="Q735" s="539" t="str">
        <f>( 'ACTA REPORTE 1ER TRI'!$AD$264 )</f>
        <v>C-</v>
      </c>
      <c r="R735" s="539" t="str">
        <f>( 'ACTA REPORTE 2DO TRI'!$AD$264 )</f>
        <v>C-</v>
      </c>
      <c r="S735" s="539" t="str">
        <f>( 'ACTA REPORTE 3ER TRI'!$AD$264 )</f>
        <v>C-</v>
      </c>
      <c r="T735" s="893">
        <f>SUM(F735,H735,J735 ) / 3</f>
        <v>5</v>
      </c>
      <c r="U735" s="675" t="str">
        <f>INDEX($AF$4:$AF$13, MATCH(T735, $AE$4:$AE$13, 1))</f>
        <v>C-</v>
      </c>
      <c r="V735" s="923"/>
      <c r="W735" s="36"/>
      <c r="X735" s="36"/>
      <c r="Y735" s="36"/>
      <c r="Z735" s="36"/>
      <c r="AA735" s="36"/>
      <c r="AB735" s="36"/>
      <c r="AC735" s="36"/>
      <c r="AD735" s="36"/>
    </row>
    <row r="736" spans="1:30" ht="69.95" customHeight="1" thickBot="1" x14ac:dyDescent="0.65">
      <c r="A736" s="1410" t="s">
        <v>55</v>
      </c>
      <c r="B736" s="1411"/>
      <c r="C736" s="1411"/>
      <c r="D736" s="1411"/>
      <c r="E736" s="541" t="str">
        <f>( 'ACTA REPORTE 1ER TRI'!$AD$492 )</f>
        <v>C-</v>
      </c>
      <c r="F736" s="838">
        <f>( 'ACTA REPORTE 1ER TRI'!$AE$492 )</f>
        <v>5</v>
      </c>
      <c r="G736" s="541" t="str">
        <f>( 'ACTA REPORTE 2DO TRI'!$AD$492 )</f>
        <v>C-</v>
      </c>
      <c r="H736" s="886">
        <f>( 'ACTA REPORTE 2DO TRI'!$AE$492 )</f>
        <v>5</v>
      </c>
      <c r="I736" s="541" t="str">
        <f>( 'ACTA REPORTE 3ER TRI'!$AD$492 )</f>
        <v>C-</v>
      </c>
      <c r="J736" s="887">
        <f>( 'ACTA REPORTE 3ER TRI'!$AE$492 )</f>
        <v>5</v>
      </c>
      <c r="K736" s="866">
        <f>SUM(F736,H736,J736 ) / 3</f>
        <v>5</v>
      </c>
      <c r="L736" s="798" t="str">
        <f>INDEX($AF$4:$AF$13, MATCH(K736, $AE$4:$AE$13, 1))</f>
        <v>C-</v>
      </c>
      <c r="M736" s="66"/>
      <c r="N736" s="1390" t="s">
        <v>55</v>
      </c>
      <c r="O736" s="1391"/>
      <c r="P736" s="657"/>
      <c r="Q736" s="541" t="str">
        <f>( 'ACTA REPORTE 1ER TRI'!$AD$492 )</f>
        <v>C-</v>
      </c>
      <c r="R736" s="541" t="str">
        <f>( 'ACTA REPORTE 2DO TRI'!$AD$492 )</f>
        <v>C-</v>
      </c>
      <c r="S736" s="541" t="str">
        <f>( 'ACTA REPORTE 3ER TRI'!$AD$492 )</f>
        <v>C-</v>
      </c>
      <c r="T736" s="893">
        <f>SUM(F736,H736,J736 ) / 3</f>
        <v>5</v>
      </c>
      <c r="U736" s="798" t="str">
        <f>INDEX($AF$4:$AF$13, MATCH(T736, $AE$4:$AE$13, 1))</f>
        <v>C-</v>
      </c>
      <c r="V736" s="923"/>
      <c r="W736" s="36"/>
      <c r="X736" s="36"/>
      <c r="Y736" s="36"/>
      <c r="Z736" s="36"/>
      <c r="AA736" s="36"/>
      <c r="AB736" s="36"/>
      <c r="AC736" s="36"/>
      <c r="AD736" s="36"/>
    </row>
    <row r="737" spans="1:30" ht="69.95" customHeight="1" thickBot="1" x14ac:dyDescent="0.65">
      <c r="M737" s="66"/>
      <c r="N737" s="907"/>
      <c r="O737" s="36"/>
      <c r="P737" s="36"/>
      <c r="Q737" s="923"/>
      <c r="R737" s="923"/>
      <c r="S737" s="923"/>
      <c r="T737" s="874"/>
      <c r="U737" s="923"/>
      <c r="V737" s="923"/>
      <c r="W737" s="36"/>
      <c r="X737" s="36"/>
      <c r="Y737" s="36"/>
      <c r="Z737" s="36"/>
      <c r="AA737" s="36"/>
      <c r="AB737" s="36"/>
      <c r="AC737" s="36"/>
      <c r="AD737" s="36"/>
    </row>
    <row r="738" spans="1:30" ht="103.5" customHeight="1" thickBot="1" x14ac:dyDescent="0.4">
      <c r="A738" s="271"/>
      <c r="B738" s="915" t="s">
        <v>292</v>
      </c>
      <c r="C738" s="272"/>
      <c r="D738" s="1412" t="s">
        <v>287</v>
      </c>
      <c r="E738" s="914" t="s">
        <v>252</v>
      </c>
      <c r="F738" s="839"/>
      <c r="G738" s="915" t="s">
        <v>253</v>
      </c>
      <c r="H738" s="849"/>
      <c r="I738" s="916" t="s">
        <v>254</v>
      </c>
      <c r="M738" s="66"/>
      <c r="N738" s="908"/>
      <c r="O738" s="917" t="s">
        <v>291</v>
      </c>
      <c r="P738" s="39"/>
      <c r="Q738" s="1392" t="s">
        <v>287</v>
      </c>
      <c r="R738" s="1393"/>
      <c r="S738" s="955" t="s">
        <v>252</v>
      </c>
      <c r="T738" s="878"/>
      <c r="U738" s="956" t="s">
        <v>253</v>
      </c>
      <c r="V738" s="957" t="s">
        <v>254</v>
      </c>
      <c r="X738" s="673"/>
      <c r="Y738" s="673"/>
      <c r="Z738" s="673"/>
      <c r="AA738" s="673"/>
      <c r="AB738" s="673"/>
      <c r="AC738" s="673"/>
      <c r="AD738" s="673"/>
    </row>
    <row r="739" spans="1:30" ht="69.95" customHeight="1" thickBot="1" x14ac:dyDescent="0.4">
      <c r="A739" s="273" t="s">
        <v>226</v>
      </c>
      <c r="B739" s="814">
        <f>( 'ACTA REPORTE 3ER TRI'!$AP$36 )</f>
        <v>0</v>
      </c>
      <c r="C739" s="274"/>
      <c r="D739" s="1413"/>
      <c r="E739" s="814" t="str">
        <f>( 'ACTA REPORTE 1ER TRI'!$AI$36 )</f>
        <v>N</v>
      </c>
      <c r="F739" s="840"/>
      <c r="G739" s="814" t="str">
        <f>( 'ACTA REPORTE 2DO TRI'!$AI$36 )</f>
        <v>N</v>
      </c>
      <c r="H739" s="840"/>
      <c r="I739" s="814" t="str">
        <f>( 'ACTA REPORTE 3ER TRI'!$AI$36 )</f>
        <v>N</v>
      </c>
      <c r="M739" s="66"/>
      <c r="N739" s="901" t="s">
        <v>226</v>
      </c>
      <c r="O739" s="814">
        <f>( 'ACTA REPORTE 3ER TRI'!$AP$36 )</f>
        <v>0</v>
      </c>
      <c r="P739" s="38"/>
      <c r="Q739" s="1394"/>
      <c r="R739" s="1395"/>
      <c r="S739" s="814" t="str">
        <f>( 'ACTA REPORTE 1ER TRI'!$AI$36 )</f>
        <v>N</v>
      </c>
      <c r="T739" s="879"/>
      <c r="U739" s="814" t="str">
        <f>( 'ACTA REPORTE 2DO TRI'!$AI$36 )</f>
        <v>N</v>
      </c>
      <c r="V739" s="814" t="str">
        <f>( 'ACTA REPORTE 3ER TRI'!$AI$36 )</f>
        <v>N</v>
      </c>
      <c r="X739" s="671"/>
      <c r="Y739" s="671"/>
      <c r="Z739" s="671"/>
      <c r="AA739" s="671"/>
      <c r="AB739" s="671"/>
      <c r="AC739" s="671"/>
      <c r="AD739" s="671"/>
    </row>
    <row r="740" spans="1:30" ht="69.95" customHeight="1" x14ac:dyDescent="0.35">
      <c r="A740" s="275" t="s">
        <v>227</v>
      </c>
      <c r="B740" s="610">
        <f>( 'ACTA REPORTE 3ER TRI'!$AQ$36 )</f>
        <v>0</v>
      </c>
      <c r="C740" s="274"/>
      <c r="D740" s="1413"/>
      <c r="E740" s="1415" t="str">
        <f>INDEX(AG$1:AG$3, MATCH(E739, AF$1:AF$3, 1))</f>
        <v>DEMUESTRA HABILIDADES PARA LLEGAR A ACUERDOS Y ASUMIR  COMPROMISOS.</v>
      </c>
      <c r="F740" s="939"/>
      <c r="G740" s="1415" t="str">
        <f>INDEX(AG$1:AG$3, MATCH(G739, AF$1:AF$3, 1))</f>
        <v>DEMUESTRA HABILIDADES PARA LLEGAR A ACUERDOS Y ASUMIR  COMPROMISOS.</v>
      </c>
      <c r="H740" s="939"/>
      <c r="I740" s="1415" t="str">
        <f>INDEX(AG$1:AG$3, MATCH(I739, AF$1:AF$3, 1))</f>
        <v>DEMUESTRA HABILIDADES PARA LLEGAR A ACUERDOS Y ASUMIR  COMPROMISOS.</v>
      </c>
      <c r="M740" s="66"/>
      <c r="N740" s="902" t="s">
        <v>227</v>
      </c>
      <c r="O740" s="610">
        <f>( 'ACTA REPORTE 3ER TRI'!$AQ$36 )</f>
        <v>0</v>
      </c>
      <c r="P740" s="38"/>
      <c r="Q740" s="1394"/>
      <c r="R740" s="1395"/>
      <c r="S740" s="1400" t="str">
        <f>INDEX(AG$1:AG$3, MATCH(S739, AF$1:AF$3, 1))</f>
        <v>DEMUESTRA HABILIDADES PARA LLEGAR A ACUERDOS Y ASUMIR  COMPROMISOS.</v>
      </c>
      <c r="T740" s="944"/>
      <c r="U740" s="1400" t="str">
        <f>INDEX(AG$1:AG$3, MATCH(U739, AF$1:AF$3, 1))</f>
        <v>DEMUESTRA HABILIDADES PARA LLEGAR A ACUERDOS Y ASUMIR  COMPROMISOS.</v>
      </c>
      <c r="V740" s="1400" t="str">
        <f>INDEX(AG$1:AG$3, MATCH(V739, AF$1:AF$3, 1))</f>
        <v>DEMUESTRA HABILIDADES PARA LLEGAR A ACUERDOS Y ASUMIR  COMPROMISOS.</v>
      </c>
      <c r="X740" s="672"/>
      <c r="Y740" s="672"/>
      <c r="Z740" s="672"/>
      <c r="AA740" s="672"/>
      <c r="AB740" s="672"/>
      <c r="AC740" s="672"/>
      <c r="AD740" s="672"/>
    </row>
    <row r="741" spans="1:30" ht="69.95" customHeight="1" x14ac:dyDescent="0.35">
      <c r="A741" s="275" t="s">
        <v>229</v>
      </c>
      <c r="B741" s="610">
        <f>( 'ACTA REPORTE 3ER TRI'!$AR$36 )</f>
        <v>0</v>
      </c>
      <c r="C741" s="274"/>
      <c r="D741" s="1413"/>
      <c r="E741" s="1416"/>
      <c r="F741" s="940"/>
      <c r="G741" s="1416"/>
      <c r="H741" s="940"/>
      <c r="I741" s="1416"/>
      <c r="M741" s="66"/>
      <c r="N741" s="902" t="s">
        <v>229</v>
      </c>
      <c r="O741" s="610">
        <f>( 'ACTA REPORTE 3ER TRI'!$AR$36 )</f>
        <v>0</v>
      </c>
      <c r="P741" s="38"/>
      <c r="Q741" s="1394"/>
      <c r="R741" s="1395"/>
      <c r="S741" s="1401"/>
      <c r="T741" s="944"/>
      <c r="U741" s="1401"/>
      <c r="V741" s="1401"/>
      <c r="X741" s="672"/>
      <c r="Y741" s="672"/>
      <c r="Z741" s="672"/>
      <c r="AA741" s="672"/>
      <c r="AB741" s="672"/>
      <c r="AC741" s="672"/>
      <c r="AD741" s="672"/>
    </row>
    <row r="742" spans="1:30" ht="69.95" customHeight="1" thickBot="1" x14ac:dyDescent="0.4">
      <c r="A742" s="276" t="s">
        <v>232</v>
      </c>
      <c r="B742" s="541">
        <f>( 'ACTA REPORTE 3ER TRI'!$AS$36 )</f>
        <v>67</v>
      </c>
      <c r="C742" s="274"/>
      <c r="D742" s="1414"/>
      <c r="E742" s="1417"/>
      <c r="F742" s="941"/>
      <c r="G742" s="1417"/>
      <c r="H742" s="941"/>
      <c r="I742" s="1417"/>
      <c r="M742" s="66"/>
      <c r="N742" s="903" t="s">
        <v>232</v>
      </c>
      <c r="O742" s="541">
        <f>( 'ACTA REPORTE 3ER TRI'!$AS$36 )</f>
        <v>67</v>
      </c>
      <c r="P742" s="38"/>
      <c r="Q742" s="1396"/>
      <c r="R742" s="1397"/>
      <c r="S742" s="1402"/>
      <c r="T742" s="945"/>
      <c r="U742" s="1402"/>
      <c r="V742" s="1402"/>
      <c r="X742" s="672"/>
      <c r="Y742" s="672"/>
      <c r="Z742" s="672"/>
      <c r="AA742" s="672"/>
      <c r="AB742" s="672"/>
      <c r="AC742" s="672"/>
      <c r="AD742" s="672"/>
    </row>
    <row r="743" spans="1:30" ht="200.1" customHeight="1" x14ac:dyDescent="0.6">
      <c r="M743" s="66"/>
      <c r="N743" s="907"/>
      <c r="O743" s="36"/>
      <c r="P743" s="36"/>
      <c r="Q743" s="923"/>
      <c r="R743" s="923"/>
      <c r="S743" s="923"/>
      <c r="T743" s="874"/>
      <c r="U743" s="923"/>
      <c r="V743" s="923"/>
      <c r="W743" s="36"/>
      <c r="X743" s="36"/>
      <c r="Y743" s="36"/>
      <c r="Z743" s="36"/>
      <c r="AA743" s="36"/>
      <c r="AB743" s="36"/>
      <c r="AC743" s="36"/>
      <c r="AD743" s="36"/>
    </row>
    <row r="744" spans="1:30" ht="69.95" customHeight="1" x14ac:dyDescent="0.7">
      <c r="B744" s="1424" t="s">
        <v>235</v>
      </c>
      <c r="C744" s="1424"/>
      <c r="D744" s="1424"/>
      <c r="G744" s="1424" t="s">
        <v>255</v>
      </c>
      <c r="H744" s="1424"/>
      <c r="I744" s="1424"/>
      <c r="J744" s="861"/>
      <c r="K744" s="861"/>
      <c r="L744" s="296"/>
      <c r="M744" s="66"/>
      <c r="O744" s="1425" t="s">
        <v>235</v>
      </c>
      <c r="P744" s="1425"/>
      <c r="Q744" s="1425"/>
      <c r="S744" s="1425" t="s">
        <v>255</v>
      </c>
      <c r="T744" s="1425"/>
      <c r="U744" s="1425"/>
      <c r="V744" s="935"/>
      <c r="W744" s="75"/>
      <c r="X744" s="75"/>
      <c r="Y744" s="75"/>
      <c r="Z744" s="75"/>
      <c r="AA744" s="75"/>
      <c r="AB744" s="75"/>
      <c r="AC744" s="75"/>
      <c r="AD744" s="75"/>
    </row>
    <row r="745" spans="1:30" ht="69.95" customHeight="1" x14ac:dyDescent="0.45">
      <c r="A745" s="1426" t="s">
        <v>0</v>
      </c>
      <c r="B745" s="1426"/>
      <c r="C745" s="1426"/>
      <c r="D745" s="1426"/>
      <c r="E745" s="1426"/>
      <c r="F745" s="1426"/>
      <c r="G745" s="1426"/>
      <c r="H745" s="1426"/>
      <c r="I745" s="1426"/>
      <c r="J745" s="1426"/>
      <c r="K745" s="1426"/>
      <c r="L745" s="1426"/>
      <c r="M745" s="68"/>
      <c r="N745" s="1386" t="s">
        <v>0</v>
      </c>
      <c r="O745" s="1386"/>
      <c r="P745" s="1386"/>
      <c r="Q745" s="1386"/>
      <c r="R745" s="1386"/>
      <c r="S745" s="1386"/>
      <c r="T745" s="1386"/>
      <c r="U745" s="1386"/>
      <c r="V745" s="1386"/>
      <c r="W745" s="960"/>
      <c r="X745" s="652"/>
      <c r="Y745" s="652"/>
      <c r="Z745" s="652"/>
      <c r="AA745" s="652"/>
      <c r="AB745" s="652"/>
      <c r="AC745" s="652"/>
      <c r="AD745" s="652"/>
    </row>
    <row r="746" spans="1:30" ht="69.95" customHeight="1" x14ac:dyDescent="0.45">
      <c r="A746" s="1426" t="s">
        <v>9</v>
      </c>
      <c r="B746" s="1426"/>
      <c r="C746" s="1426"/>
      <c r="D746" s="1426"/>
      <c r="E746" s="1426"/>
      <c r="F746" s="1426"/>
      <c r="G746" s="1426"/>
      <c r="H746" s="1426"/>
      <c r="I746" s="1426"/>
      <c r="J746" s="1426"/>
      <c r="K746" s="1426"/>
      <c r="L746" s="1426"/>
      <c r="M746" s="68"/>
      <c r="N746" s="1386" t="s">
        <v>9</v>
      </c>
      <c r="O746" s="1386"/>
      <c r="P746" s="1386"/>
      <c r="Q746" s="1386"/>
      <c r="R746" s="1386"/>
      <c r="S746" s="1386"/>
      <c r="T746" s="1386"/>
      <c r="U746" s="1386"/>
      <c r="V746" s="1386"/>
      <c r="W746" s="960"/>
      <c r="X746" s="652"/>
      <c r="Y746" s="652"/>
      <c r="Z746" s="652"/>
      <c r="AA746" s="652"/>
      <c r="AB746" s="652"/>
      <c r="AC746" s="652"/>
      <c r="AD746" s="652"/>
    </row>
    <row r="747" spans="1:30" ht="69.95" customHeight="1" x14ac:dyDescent="0.45">
      <c r="A747" s="1426" t="s">
        <v>242</v>
      </c>
      <c r="B747" s="1426"/>
      <c r="C747" s="1426"/>
      <c r="D747" s="1426"/>
      <c r="E747" s="1426"/>
      <c r="F747" s="1426"/>
      <c r="G747" s="1426"/>
      <c r="H747" s="1426"/>
      <c r="I747" s="1426"/>
      <c r="J747" s="1426"/>
      <c r="K747" s="1426"/>
      <c r="L747" s="1426"/>
      <c r="M747" s="68"/>
      <c r="N747" s="1386" t="s">
        <v>242</v>
      </c>
      <c r="O747" s="1386"/>
      <c r="P747" s="1386"/>
      <c r="Q747" s="1386"/>
      <c r="R747" s="1386"/>
      <c r="S747" s="1386"/>
      <c r="T747" s="1386"/>
      <c r="U747" s="1386"/>
      <c r="V747" s="1386"/>
      <c r="W747" s="960"/>
      <c r="X747" s="652"/>
      <c r="Y747" s="652"/>
      <c r="Z747" s="652"/>
      <c r="AA747" s="652"/>
      <c r="AB747" s="652"/>
      <c r="AC747" s="652"/>
      <c r="AD747" s="652"/>
    </row>
    <row r="748" spans="1:30" ht="69.95" customHeight="1" x14ac:dyDescent="0.45">
      <c r="A748" s="1489" t="s">
        <v>220</v>
      </c>
      <c r="B748" s="1489"/>
      <c r="C748" s="1489"/>
      <c r="D748" s="1489"/>
      <c r="E748" s="1489"/>
      <c r="F748" s="1489"/>
      <c r="G748" s="1489"/>
      <c r="H748" s="1489"/>
      <c r="I748" s="1489"/>
      <c r="J748" s="1489"/>
      <c r="K748" s="1489"/>
      <c r="L748" s="1489"/>
      <c r="M748" s="68"/>
      <c r="N748" s="1387" t="s">
        <v>220</v>
      </c>
      <c r="O748" s="1387"/>
      <c r="P748" s="1387"/>
      <c r="Q748" s="1387"/>
      <c r="R748" s="1387"/>
      <c r="S748" s="1387"/>
      <c r="T748" s="1387"/>
      <c r="U748" s="1387"/>
      <c r="V748" s="1387"/>
      <c r="W748" s="961"/>
      <c r="X748" s="653"/>
      <c r="Y748" s="653"/>
      <c r="Z748" s="653"/>
      <c r="AA748" s="653"/>
      <c r="AB748" s="653"/>
      <c r="AC748" s="653"/>
      <c r="AD748" s="653"/>
    </row>
    <row r="749" spans="1:30" ht="60" customHeight="1" x14ac:dyDescent="0.6">
      <c r="A749" s="946" t="s">
        <v>221</v>
      </c>
      <c r="B749" s="1418">
        <f>DATOS!F32</f>
        <v>0</v>
      </c>
      <c r="C749" s="1418"/>
      <c r="D749" s="1418"/>
      <c r="E749" s="1418"/>
      <c r="F749" s="1418"/>
      <c r="G749" s="1418"/>
      <c r="H749" s="947"/>
      <c r="I749" s="799"/>
      <c r="J749" s="800"/>
      <c r="K749" s="800"/>
      <c r="L749" s="948"/>
      <c r="M749" s="949"/>
      <c r="N749" s="904" t="s">
        <v>221</v>
      </c>
      <c r="O749" s="1460">
        <f>DATOS!F32</f>
        <v>0</v>
      </c>
      <c r="P749" s="1460"/>
      <c r="Q749" s="1460"/>
      <c r="R749" s="1460"/>
      <c r="S749" s="1460"/>
      <c r="T749" s="1460"/>
      <c r="U749" s="1460"/>
      <c r="V749" s="923"/>
      <c r="W749" s="36"/>
      <c r="X749" s="36"/>
      <c r="Y749" s="36"/>
      <c r="Z749" s="36"/>
      <c r="AA749" s="36"/>
      <c r="AB749" s="36"/>
      <c r="AC749" s="36"/>
      <c r="AD749" s="36"/>
    </row>
    <row r="750" spans="1:30" ht="60" customHeight="1" x14ac:dyDescent="0.6">
      <c r="A750" s="946" t="s">
        <v>222</v>
      </c>
      <c r="B750" s="1418" t="str">
        <f>DATOS!B20</f>
        <v xml:space="preserve"> TRELLES ORDÓÑEZ CAROL ALEXANDRA</v>
      </c>
      <c r="C750" s="1418"/>
      <c r="D750" s="1418"/>
      <c r="E750" s="1418"/>
      <c r="F750" s="1418"/>
      <c r="G750" s="1418"/>
      <c r="H750" s="947"/>
      <c r="I750" s="799"/>
      <c r="J750" s="950"/>
      <c r="K750" s="950"/>
      <c r="L750" s="951"/>
      <c r="M750" s="949"/>
      <c r="N750" s="904" t="s">
        <v>222</v>
      </c>
      <c r="O750" s="1460" t="str">
        <f>DATOS!B20</f>
        <v xml:space="preserve"> TRELLES ORDÓÑEZ CAROL ALEXANDRA</v>
      </c>
      <c r="P750" s="1460"/>
      <c r="Q750" s="1460"/>
      <c r="R750" s="1460"/>
      <c r="S750" s="1460"/>
      <c r="T750" s="1460"/>
      <c r="U750" s="1460"/>
      <c r="V750" s="923"/>
      <c r="W750" s="37"/>
      <c r="X750" s="37"/>
      <c r="Y750" s="37"/>
      <c r="Z750" s="37"/>
      <c r="AA750" s="37"/>
      <c r="AB750" s="37"/>
      <c r="AC750" s="37"/>
      <c r="AD750" s="37"/>
    </row>
    <row r="751" spans="1:30" ht="60" customHeight="1" x14ac:dyDescent="0.6">
      <c r="A751" s="952" t="s">
        <v>26</v>
      </c>
      <c r="B751" s="1457" t="str">
        <f>DATOS!C14</f>
        <v>SEGUNDO</v>
      </c>
      <c r="C751" s="1457"/>
      <c r="D751" s="1457"/>
      <c r="E751" s="799"/>
      <c r="F751" s="799"/>
      <c r="G751" s="936"/>
      <c r="H751" s="936"/>
      <c r="I751" s="799"/>
      <c r="J751" s="800"/>
      <c r="K751" s="800"/>
      <c r="L751" s="948"/>
      <c r="M751" s="949"/>
      <c r="N751" s="905" t="s">
        <v>26</v>
      </c>
      <c r="O751" s="1458" t="str">
        <f>DATOS!C14</f>
        <v>SEGUNDO</v>
      </c>
      <c r="P751" s="1458"/>
      <c r="Q751" s="1458"/>
      <c r="R751" s="923"/>
      <c r="S751" s="925"/>
      <c r="T751" s="925"/>
      <c r="U751" s="923"/>
      <c r="V751" s="923"/>
      <c r="W751" s="36"/>
      <c r="X751" s="36"/>
      <c r="Y751" s="36"/>
      <c r="Z751" s="36"/>
      <c r="AA751" s="36"/>
      <c r="AB751" s="36"/>
      <c r="AC751" s="36"/>
      <c r="AD751" s="36"/>
    </row>
    <row r="752" spans="1:30" ht="60" customHeight="1" x14ac:dyDescent="0.6">
      <c r="A752" s="946" t="s">
        <v>28</v>
      </c>
      <c r="B752" s="1459" t="str">
        <f>DATOS!C15</f>
        <v>"A"</v>
      </c>
      <c r="C752" s="1459"/>
      <c r="D752" s="1459"/>
      <c r="E752" s="799"/>
      <c r="F752" s="799"/>
      <c r="G752" s="799"/>
      <c r="H752" s="799"/>
      <c r="I752" s="799"/>
      <c r="J752" s="800"/>
      <c r="K752" s="800"/>
      <c r="L752" s="948"/>
      <c r="M752" s="949"/>
      <c r="N752" s="904" t="s">
        <v>28</v>
      </c>
      <c r="O752" s="1460" t="str">
        <f>DATOS!C15</f>
        <v>"A"</v>
      </c>
      <c r="P752" s="1460"/>
      <c r="Q752" s="1460"/>
      <c r="R752" s="923"/>
      <c r="S752" s="923"/>
      <c r="T752" s="923"/>
      <c r="U752" s="923"/>
      <c r="V752" s="923"/>
      <c r="W752" s="36"/>
      <c r="X752" s="36"/>
      <c r="Y752" s="36"/>
      <c r="Z752" s="36"/>
      <c r="AA752" s="36"/>
      <c r="AB752" s="36"/>
      <c r="AC752" s="36"/>
      <c r="AD752" s="36"/>
    </row>
    <row r="753" spans="1:30" ht="60" customHeight="1" x14ac:dyDescent="0.6">
      <c r="A753" s="952" t="s">
        <v>223</v>
      </c>
      <c r="B753" s="1418" t="s">
        <v>290</v>
      </c>
      <c r="C753" s="1418"/>
      <c r="D753" s="1418"/>
      <c r="E753" s="799"/>
      <c r="F753" s="799"/>
      <c r="G753" s="799"/>
      <c r="H753" s="799"/>
      <c r="I753" s="799"/>
      <c r="J753" s="800"/>
      <c r="K753" s="800"/>
      <c r="L753" s="948"/>
      <c r="M753" s="949"/>
      <c r="N753" s="905" t="s">
        <v>223</v>
      </c>
      <c r="O753" s="1460" t="s">
        <v>290</v>
      </c>
      <c r="P753" s="1460"/>
      <c r="Q753" s="1460"/>
      <c r="R753" s="923"/>
      <c r="S753" s="923"/>
      <c r="T753" s="923"/>
      <c r="U753" s="923"/>
      <c r="V753" s="923"/>
      <c r="W753" s="36"/>
      <c r="X753" s="36"/>
      <c r="Y753" s="36"/>
      <c r="Z753" s="36"/>
      <c r="AA753" s="36"/>
      <c r="AB753" s="36"/>
      <c r="AC753" s="36"/>
      <c r="AD753" s="36"/>
    </row>
    <row r="754" spans="1:30" ht="60" customHeight="1" thickBot="1" x14ac:dyDescent="0.65">
      <c r="A754" s="946" t="s">
        <v>160</v>
      </c>
      <c r="B754" s="1439"/>
      <c r="C754" s="1439"/>
      <c r="D754" s="1439"/>
      <c r="E754" s="799"/>
      <c r="F754" s="799"/>
      <c r="G754" s="799"/>
      <c r="H754" s="799"/>
      <c r="I754" s="799"/>
      <c r="J754" s="800"/>
      <c r="K754" s="800"/>
      <c r="L754" s="948"/>
      <c r="M754" s="949"/>
      <c r="N754" s="904" t="s">
        <v>160</v>
      </c>
      <c r="O754" s="1440"/>
      <c r="P754" s="1440"/>
      <c r="Q754" s="1440"/>
      <c r="R754" s="923"/>
      <c r="S754" s="923"/>
      <c r="T754" s="923"/>
      <c r="U754" s="923"/>
      <c r="V754" s="923"/>
      <c r="W754" s="36"/>
      <c r="X754" s="36"/>
      <c r="Y754" s="36"/>
      <c r="Z754" s="36"/>
      <c r="AA754" s="36"/>
      <c r="AB754" s="36"/>
      <c r="AC754" s="36"/>
      <c r="AD754" s="36"/>
    </row>
    <row r="755" spans="1:30" ht="69.95" customHeight="1" thickBot="1" x14ac:dyDescent="0.55000000000000004">
      <c r="A755" s="1441" t="s">
        <v>37</v>
      </c>
      <c r="B755" s="1442"/>
      <c r="C755" s="1442"/>
      <c r="D755" s="1443"/>
      <c r="E755" s="1468" t="s">
        <v>245</v>
      </c>
      <c r="F755" s="1469"/>
      <c r="G755" s="1469"/>
      <c r="H755" s="1469"/>
      <c r="I755" s="1469"/>
      <c r="J755" s="859"/>
      <c r="K755" s="859"/>
      <c r="L755" s="293" t="s">
        <v>248</v>
      </c>
      <c r="M755" s="70"/>
      <c r="N755" s="1474" t="s">
        <v>37</v>
      </c>
      <c r="O755" s="1475"/>
      <c r="P755" s="1475"/>
      <c r="Q755" s="1427" t="s">
        <v>245</v>
      </c>
      <c r="R755" s="1428"/>
      <c r="S755" s="1429"/>
      <c r="T755" s="882"/>
      <c r="U755" s="293" t="s">
        <v>248</v>
      </c>
      <c r="V755" s="1466" t="s">
        <v>247</v>
      </c>
      <c r="W755" s="1403"/>
      <c r="X755" s="654"/>
      <c r="Y755" s="654"/>
      <c r="Z755" s="654"/>
      <c r="AA755" s="654"/>
      <c r="AB755" s="654"/>
      <c r="AC755" s="654"/>
      <c r="AD755" s="654"/>
    </row>
    <row r="756" spans="1:30" ht="69.95" customHeight="1" thickBot="1" x14ac:dyDescent="0.55000000000000004">
      <c r="A756" s="1444"/>
      <c r="B756" s="1445"/>
      <c r="C756" s="1445"/>
      <c r="D756" s="1446"/>
      <c r="E756" s="267" t="s">
        <v>233</v>
      </c>
      <c r="F756" s="844"/>
      <c r="G756" s="268" t="s">
        <v>249</v>
      </c>
      <c r="H756" s="850"/>
      <c r="I756" s="269" t="s">
        <v>250</v>
      </c>
      <c r="J756" s="860"/>
      <c r="K756" s="860"/>
      <c r="L756" s="294" t="s">
        <v>246</v>
      </c>
      <c r="M756" s="70"/>
      <c r="N756" s="1476"/>
      <c r="O756" s="1477"/>
      <c r="P756" s="1477"/>
      <c r="Q756" s="92" t="s">
        <v>233</v>
      </c>
      <c r="R756" s="93" t="s">
        <v>249</v>
      </c>
      <c r="S756" s="94" t="s">
        <v>250</v>
      </c>
      <c r="T756" s="881"/>
      <c r="U756" s="796" t="s">
        <v>246</v>
      </c>
      <c r="V756" s="1488"/>
      <c r="W756" s="1403"/>
      <c r="X756" s="654"/>
      <c r="Y756" s="654"/>
      <c r="Z756" s="654"/>
      <c r="AA756" s="654"/>
      <c r="AB756" s="654"/>
      <c r="AC756" s="654"/>
      <c r="AD756" s="654"/>
    </row>
    <row r="757" spans="1:30" ht="69.95" customHeight="1" x14ac:dyDescent="0.3">
      <c r="A757" s="1404" t="s">
        <v>38</v>
      </c>
      <c r="B757" s="1405"/>
      <c r="C757" s="1405"/>
      <c r="D757" s="1405"/>
      <c r="E757" s="539" t="str">
        <f>( 'ACTA REPORTE 1ER TRI'!$AD$37 )</f>
        <v>E-</v>
      </c>
      <c r="F757" s="835">
        <f>( 'ACTA REPORTE 1ER TRI'!$AE$37 )</f>
        <v>1.6666666666666667</v>
      </c>
      <c r="G757" s="539" t="str">
        <f>( 'ACTA REPORTE 2DO TRI'!$AD$37 )</f>
        <v>C-</v>
      </c>
      <c r="H757" s="846">
        <f>( 'ACTA REPORTE 2DO TRI'!$AE$37 )</f>
        <v>5</v>
      </c>
      <c r="I757" s="539" t="str">
        <f>( 'ACTA REPORTE 3ER TRI'!$AD$37 )</f>
        <v>C-</v>
      </c>
      <c r="J757" s="846">
        <f>( 'ACTA REPORTE 3ER TRI'!$AE$37 )</f>
        <v>5</v>
      </c>
      <c r="K757" s="837">
        <f>SUM(F757,H757,J757 ) / 3</f>
        <v>3.8888888888888893</v>
      </c>
      <c r="L757" s="675" t="str">
        <f>INDEX($AF$4:$AF$13, MATCH(K757, $AE$4:$AE$13, 1))</f>
        <v>D-</v>
      </c>
      <c r="M757" s="66"/>
      <c r="N757" s="1478" t="s">
        <v>38</v>
      </c>
      <c r="O757" s="1479"/>
      <c r="P757" s="1480"/>
      <c r="Q757" s="884">
        <f>( 'ACTA REPORTE 1ER TRI'!$AE$37 )</f>
        <v>1.6666666666666667</v>
      </c>
      <c r="R757" s="539">
        <f>( 'ACTA REPORTE 2DO TRI'!$AE$37 )</f>
        <v>5</v>
      </c>
      <c r="S757" s="539">
        <f>( 'ACTA REPORTE 3ER TRI'!$AE$37 )</f>
        <v>5</v>
      </c>
      <c r="T757" s="875"/>
      <c r="U757" s="930">
        <f>SUM(Q757:S757)/3</f>
        <v>3.8888888888888893</v>
      </c>
      <c r="V757" s="809">
        <v>0</v>
      </c>
      <c r="W757" s="113"/>
      <c r="X757" s="113"/>
      <c r="Y757" s="113"/>
      <c r="Z757" s="113"/>
      <c r="AA757" s="113"/>
      <c r="AB757" s="113"/>
      <c r="AC757" s="113"/>
      <c r="AD757" s="113"/>
    </row>
    <row r="758" spans="1:30" ht="69.95" customHeight="1" x14ac:dyDescent="0.3">
      <c r="A758" s="1406" t="s">
        <v>40</v>
      </c>
      <c r="B758" s="1407"/>
      <c r="C758" s="1407"/>
      <c r="D758" s="1407"/>
      <c r="E758" s="540" t="str">
        <f>( 'ACTA REPORTE 1ER TRI'!$AD$94 )</f>
        <v>E-</v>
      </c>
      <c r="F758" s="836">
        <f>( 'ACTA REPORTE 1ER TRI'!$AE$94 )</f>
        <v>1.6666666666666667</v>
      </c>
      <c r="G758" s="540" t="str">
        <f>( 'ACTA REPORTE 2DO TRI'!$AD$94 )</f>
        <v>C-</v>
      </c>
      <c r="H758" s="847">
        <f>( 'ACTA REPORTE 2DO TRI'!$AE$94 )</f>
        <v>5</v>
      </c>
      <c r="I758" s="540" t="str">
        <f>( 'ACTA REPORTE 3ER TRI'!$AD$94 )</f>
        <v>C-</v>
      </c>
      <c r="J758" s="847">
        <f>( 'ACTA REPORTE 3ER TRI'!$AE$94 )</f>
        <v>5</v>
      </c>
      <c r="K758" s="837">
        <f>SUM(F758,H758,J758 ) / 3</f>
        <v>3.8888888888888893</v>
      </c>
      <c r="L758" s="797" t="str">
        <f t="shared" ref="L758:L761" si="82">INDEX($AF$4:$AF$13, MATCH(K758, $AE$4:$AE$13, 1))</f>
        <v>D-</v>
      </c>
      <c r="M758" s="66"/>
      <c r="N758" s="1454" t="s">
        <v>40</v>
      </c>
      <c r="O758" s="1455"/>
      <c r="P758" s="1456"/>
      <c r="Q758" s="922">
        <f>( 'ACTA REPORTE 1ER TRI'!$AE$94 )</f>
        <v>1.6666666666666667</v>
      </c>
      <c r="R758" s="540">
        <f>( 'ACTA REPORTE 2DO TRI'!$AE$94 )</f>
        <v>5</v>
      </c>
      <c r="S758" s="540">
        <f>( 'ACTA REPORTE 3ER TRI'!$AE$94 )</f>
        <v>5</v>
      </c>
      <c r="T758" s="876"/>
      <c r="U758" s="931">
        <f t="shared" ref="U758:U763" si="83">SUM(Q758:S758)/3</f>
        <v>3.8888888888888893</v>
      </c>
      <c r="V758" s="811">
        <v>0</v>
      </c>
      <c r="W758" s="113"/>
      <c r="X758" s="113"/>
      <c r="Y758" s="113"/>
      <c r="Z758" s="113"/>
      <c r="AA758" s="113"/>
      <c r="AB758" s="113"/>
      <c r="AC758" s="113"/>
      <c r="AD758" s="113"/>
    </row>
    <row r="759" spans="1:30" ht="69.95" customHeight="1" x14ac:dyDescent="0.3">
      <c r="A759" s="1406" t="s">
        <v>42</v>
      </c>
      <c r="B759" s="1407"/>
      <c r="C759" s="1407"/>
      <c r="D759" s="1407"/>
      <c r="E759" s="540" t="str">
        <f>( 'ACTA REPORTE 1ER TRI'!$AD$151 )</f>
        <v>C-</v>
      </c>
      <c r="F759" s="836">
        <f>( 'ACTA REPORTE 1ER TRI'!$AE$151 )</f>
        <v>5</v>
      </c>
      <c r="G759" s="540" t="str">
        <f>( 'ACTA REPORTE 2DO TRI'!$AD$151 )</f>
        <v>C-</v>
      </c>
      <c r="H759" s="847">
        <f>( 'ACTA REPORTE 2DO TRI'!$AE$151 )</f>
        <v>5</v>
      </c>
      <c r="I759" s="540" t="str">
        <f>( 'ACTA REPORTE 3ER TRI'!$AD$151 )</f>
        <v>C-</v>
      </c>
      <c r="J759" s="847">
        <f>( 'ACTA REPORTE 3ER TRI'!$AE$151 )</f>
        <v>5</v>
      </c>
      <c r="K759" s="837">
        <f t="shared" ref="K759:K761" si="84">SUM(F759,H759,J759 ) / 3</f>
        <v>5</v>
      </c>
      <c r="L759" s="797" t="str">
        <f t="shared" si="82"/>
        <v>C-</v>
      </c>
      <c r="M759" s="66"/>
      <c r="N759" s="1454" t="s">
        <v>42</v>
      </c>
      <c r="O759" s="1455"/>
      <c r="P759" s="1456"/>
      <c r="Q759" s="922">
        <f>( 'ACTA REPORTE 1ER TRI'!$AE$151 )</f>
        <v>5</v>
      </c>
      <c r="R759" s="540">
        <f>( 'ACTA REPORTE 2DO TRI'!$AE$151 )</f>
        <v>5</v>
      </c>
      <c r="S759" s="540">
        <f>( 'ACTA REPORTE 3ER TRI'!$AE$151 )</f>
        <v>5</v>
      </c>
      <c r="T759" s="876"/>
      <c r="U759" s="931">
        <f t="shared" si="83"/>
        <v>5</v>
      </c>
      <c r="V759" s="811">
        <v>0</v>
      </c>
      <c r="W759" s="113"/>
      <c r="X759" s="113"/>
      <c r="Y759" s="113"/>
      <c r="Z759" s="113"/>
      <c r="AA759" s="113"/>
      <c r="AB759" s="113"/>
      <c r="AC759" s="113"/>
      <c r="AD759" s="113"/>
    </row>
    <row r="760" spans="1:30" ht="69.95" customHeight="1" x14ac:dyDescent="0.3">
      <c r="A760" s="1406" t="s">
        <v>44</v>
      </c>
      <c r="B760" s="1407"/>
      <c r="C760" s="1407"/>
      <c r="D760" s="1407"/>
      <c r="E760" s="540" t="str">
        <f>( 'ACTA REPORTE 1ER TRI'!$AD$208 )</f>
        <v>C-</v>
      </c>
      <c r="F760" s="836">
        <f>( 'ACTA REPORTE 1ER TRI'!$AE$208 )</f>
        <v>5</v>
      </c>
      <c r="G760" s="540" t="str">
        <f>( 'ACTA REPORTE 2DO TRI'!$AD$208 )</f>
        <v>C-</v>
      </c>
      <c r="H760" s="847">
        <f>( 'ACTA REPORTE 2DO TRI'!$AE$208 )</f>
        <v>5</v>
      </c>
      <c r="I760" s="540" t="str">
        <f>( 'ACTA REPORTE 3ER TRI'!$AD$208 )</f>
        <v>C-</v>
      </c>
      <c r="J760" s="847">
        <f>( 'ACTA REPORTE 3ER TRI'!$AE$208 )</f>
        <v>5</v>
      </c>
      <c r="K760" s="837">
        <f t="shared" si="84"/>
        <v>5</v>
      </c>
      <c r="L760" s="797" t="str">
        <f t="shared" si="82"/>
        <v>C-</v>
      </c>
      <c r="M760" s="66"/>
      <c r="N760" s="1454" t="s">
        <v>44</v>
      </c>
      <c r="O760" s="1455"/>
      <c r="P760" s="1456"/>
      <c r="Q760" s="922">
        <f>( 'ACTA REPORTE 1ER TRI'!$AE$208 )</f>
        <v>5</v>
      </c>
      <c r="R760" s="540">
        <f>( 'ACTA REPORTE 2DO TRI'!$AE$208 )</f>
        <v>5</v>
      </c>
      <c r="S760" s="540">
        <f>( 'ACTA REPORTE 3ER TRI'!$AE$208 )</f>
        <v>5</v>
      </c>
      <c r="T760" s="876"/>
      <c r="U760" s="931">
        <f t="shared" si="83"/>
        <v>5</v>
      </c>
      <c r="V760" s="811">
        <v>0</v>
      </c>
      <c r="W760" s="113"/>
      <c r="X760" s="113"/>
      <c r="Y760" s="113"/>
      <c r="Z760" s="113"/>
      <c r="AA760" s="113"/>
      <c r="AB760" s="113"/>
      <c r="AC760" s="113"/>
      <c r="AD760" s="113"/>
    </row>
    <row r="761" spans="1:30" ht="69.95" customHeight="1" x14ac:dyDescent="0.3">
      <c r="A761" s="1433" t="s">
        <v>47</v>
      </c>
      <c r="B761" s="1434"/>
      <c r="C761" s="1434"/>
      <c r="D761" s="1434"/>
      <c r="E761" s="540" t="str">
        <f>( 'ACTA REPORTE 1ER TRI'!$AD$322 )</f>
        <v>C-</v>
      </c>
      <c r="F761" s="836">
        <f>( 'ACTA REPORTE 1ER TRI'!$AE$322 )</f>
        <v>5</v>
      </c>
      <c r="G761" s="540" t="str">
        <f>( 'ACTA REPORTE 2DO TRI'!$AD$322 )</f>
        <v>C-</v>
      </c>
      <c r="H761" s="847">
        <f>( 'ACTA REPORTE 2DO TRI'!$AE$322 )</f>
        <v>5</v>
      </c>
      <c r="I761" s="540" t="str">
        <f>( 'ACTA REPORTE 3ER TRI'!$AD$322 )</f>
        <v>C-</v>
      </c>
      <c r="J761" s="847">
        <f>( 'ACTA REPORTE 3ER TRI'!$AE$322 )</f>
        <v>5</v>
      </c>
      <c r="K761" s="837">
        <f t="shared" si="84"/>
        <v>5</v>
      </c>
      <c r="L761" s="797" t="str">
        <f t="shared" si="82"/>
        <v>C-</v>
      </c>
      <c r="M761" s="66"/>
      <c r="N761" s="1482" t="s">
        <v>47</v>
      </c>
      <c r="O761" s="1483"/>
      <c r="P761" s="1484"/>
      <c r="Q761" s="922">
        <f>( 'ACTA REPORTE 1ER TRI'!$AE$322 )</f>
        <v>5</v>
      </c>
      <c r="R761" s="540">
        <f>( 'ACTA REPORTE 2DO TRI'!$AE$322 )</f>
        <v>5</v>
      </c>
      <c r="S761" s="540">
        <f>( 'ACTA REPORTE 3ER TRI'!$AE$322 )</f>
        <v>5</v>
      </c>
      <c r="T761" s="876"/>
      <c r="U761" s="931">
        <f t="shared" si="83"/>
        <v>5</v>
      </c>
      <c r="V761" s="811">
        <v>0</v>
      </c>
      <c r="W761" s="113"/>
      <c r="X761" s="113"/>
      <c r="Y761" s="113"/>
      <c r="Z761" s="113"/>
      <c r="AA761" s="113"/>
      <c r="AB761" s="113"/>
      <c r="AC761" s="113"/>
      <c r="AD761" s="113"/>
    </row>
    <row r="762" spans="1:30" ht="69.95" customHeight="1" x14ac:dyDescent="0.3">
      <c r="A762" s="1433" t="s">
        <v>50</v>
      </c>
      <c r="B762" s="1434"/>
      <c r="C762" s="1434"/>
      <c r="D762" s="1434"/>
      <c r="E762" s="540" t="str">
        <f>( 'ACTA REPORTE 1ER TRI'!$AD$379 )</f>
        <v>C-</v>
      </c>
      <c r="F762" s="836">
        <f>( 'ACTA REPORTE 1ER TRI'!$AE$379 )</f>
        <v>5</v>
      </c>
      <c r="G762" s="540" t="str">
        <f>( 'ACTA REPORTE 2DO TRI'!$AD$379 )</f>
        <v>C-</v>
      </c>
      <c r="H762" s="847">
        <f>( 'ACTA REPORTE 2DO TRI'!$AE$379 )</f>
        <v>5</v>
      </c>
      <c r="I762" s="540" t="str">
        <f>( 'ACTA REPORTE 3ER TRI'!$AD$379 )</f>
        <v>C-</v>
      </c>
      <c r="J762" s="847">
        <f>( 'ACTA REPORTE 3ER TRI'!$AE$379 )</f>
        <v>5</v>
      </c>
      <c r="K762" s="837">
        <f>SUM(F762,H762,J762 ) / 3</f>
        <v>5</v>
      </c>
      <c r="L762" s="797" t="str">
        <f>INDEX($AF$4:$AF$13, MATCH(K762, $AE$4:$AE$13, 1))</f>
        <v>C-</v>
      </c>
      <c r="M762" s="66"/>
      <c r="N762" s="1482" t="s">
        <v>50</v>
      </c>
      <c r="O762" s="1483"/>
      <c r="P762" s="1484"/>
      <c r="Q762" s="922">
        <f>( 'ACTA REPORTE 1ER TRI'!$AE$379 )</f>
        <v>5</v>
      </c>
      <c r="R762" s="540">
        <f>( 'ACTA REPORTE 2DO TRI'!$AE$379 )</f>
        <v>5</v>
      </c>
      <c r="S762" s="540">
        <f>( 'ACTA REPORTE 3ER TRI'!$AE$379 )</f>
        <v>5</v>
      </c>
      <c r="T762" s="876"/>
      <c r="U762" s="931">
        <f t="shared" si="83"/>
        <v>5</v>
      </c>
      <c r="V762" s="811">
        <v>0</v>
      </c>
      <c r="W762" s="113"/>
      <c r="X762" s="113"/>
      <c r="Y762" s="113"/>
      <c r="Z762" s="113"/>
      <c r="AA762" s="113"/>
      <c r="AB762" s="113"/>
      <c r="AC762" s="113"/>
      <c r="AD762" s="113"/>
    </row>
    <row r="763" spans="1:30" ht="69.95" customHeight="1" thickBot="1" x14ac:dyDescent="0.35">
      <c r="A763" s="1410" t="s">
        <v>52</v>
      </c>
      <c r="B763" s="1411"/>
      <c r="C763" s="1411"/>
      <c r="D763" s="1411"/>
      <c r="E763" s="610" t="str">
        <f>( 'ACTA REPORTE 1ER TRI'!$AD$437 )</f>
        <v>D+</v>
      </c>
      <c r="F763" s="836">
        <f>( 'ACTA REPORTE 1ER TRI'!$AE$437 )</f>
        <v>4</v>
      </c>
      <c r="G763" s="832" t="str">
        <f>( 'ACTA REPORTE 2DO TRI'!$AD$437 )</f>
        <v>D+</v>
      </c>
      <c r="H763" s="851">
        <f>( 'ACTA REPORTE 2DO TRI'!$AE$437 )</f>
        <v>4</v>
      </c>
      <c r="I763" s="833" t="str">
        <f>( 'ACTA REPORTE 3ER TRI'!$AD$437 )</f>
        <v>D+</v>
      </c>
      <c r="J763" s="847">
        <f>( 'ACTA REPORTE 3ER TRI'!$AE$437 )</f>
        <v>4</v>
      </c>
      <c r="K763" s="837">
        <f>SUM(F763,H763,J763 ) / 3</f>
        <v>4</v>
      </c>
      <c r="L763" s="798" t="str">
        <f>INDEX($AF$4:$AF$13, MATCH(F764, $AE$4:$AE$13, 1))</f>
        <v>D-</v>
      </c>
      <c r="M763" s="66"/>
      <c r="N763" s="1390" t="s">
        <v>52</v>
      </c>
      <c r="O763" s="1391"/>
      <c r="P763" s="1485"/>
      <c r="Q763" s="922">
        <f>( 'ACTA REPORTE 1ER TRI'!$AE$437 )</f>
        <v>4</v>
      </c>
      <c r="R763" s="831">
        <f>( 'ACTA REPORTE 2DO TRI'!$AE$437 )</f>
        <v>4</v>
      </c>
      <c r="S763" s="540">
        <f>( 'ACTA REPORTE 3ER TRI'!$AE$437 )</f>
        <v>4</v>
      </c>
      <c r="T763" s="877"/>
      <c r="U763" s="932">
        <f t="shared" si="83"/>
        <v>4</v>
      </c>
      <c r="V763" s="812">
        <v>0</v>
      </c>
      <c r="W763" s="113"/>
      <c r="X763" s="113"/>
      <c r="Y763" s="113"/>
      <c r="Z763" s="113"/>
      <c r="AA763" s="113"/>
      <c r="AB763" s="113"/>
      <c r="AC763" s="113"/>
      <c r="AD763" s="113"/>
    </row>
    <row r="764" spans="1:30" ht="69.95" customHeight="1" thickBot="1" x14ac:dyDescent="0.75">
      <c r="A764" s="1461" t="s">
        <v>237</v>
      </c>
      <c r="B764" s="1462"/>
      <c r="C764" s="1462"/>
      <c r="D764" s="1462"/>
      <c r="E764" s="805" t="str">
        <f>INDEX($AF$4:$AF$13, MATCH(F764, $AE$4:$AE$13, 1))</f>
        <v>D-</v>
      </c>
      <c r="F764" s="837">
        <f>SUM(F757:F763 ) / 7</f>
        <v>3.9047619047619051</v>
      </c>
      <c r="G764" s="805" t="str">
        <f>INDEX($AF$4:$AF$13, MATCH(H764, $AE$4:$AE$13, 1))</f>
        <v>D+</v>
      </c>
      <c r="H764" s="837">
        <f>SUM(H757:H763 ) / 7</f>
        <v>4.8571428571428568</v>
      </c>
      <c r="I764" s="819" t="str">
        <f>INDEX($AF$4:$AF$13, MATCH(J764, $AE$4:$AE$13, 1))</f>
        <v>D+</v>
      </c>
      <c r="J764" s="862">
        <f>SUM(J757:J763 ) / 7</f>
        <v>4.8571428571428568</v>
      </c>
      <c r="K764" s="862">
        <f>SUM(F764,H764,J764 ) / 3</f>
        <v>4.5396825396825404</v>
      </c>
      <c r="L764" s="1481" t="str">
        <f>INDEX($AF$4:$AF$13, MATCH(K764, $AE$4:$AE$13, 1))</f>
        <v>D+</v>
      </c>
      <c r="M764" s="66"/>
      <c r="N764" s="1437" t="s">
        <v>237</v>
      </c>
      <c r="O764" s="1438"/>
      <c r="P764" s="1438"/>
      <c r="Q764" s="813">
        <f>SUM(Q757:Q763 ) / 7</f>
        <v>3.9047619047619051</v>
      </c>
      <c r="R764" s="813">
        <f>SUM(R757:R763 ) / 7</f>
        <v>4.8571428571428568</v>
      </c>
      <c r="S764" s="813">
        <f>SUM(S757:S763 ) / 7</f>
        <v>4.8571428571428568</v>
      </c>
      <c r="T764" s="873"/>
      <c r="U764" s="1601">
        <f>SUM(Q764,R764,S764)/3</f>
        <v>4.5396825396825404</v>
      </c>
      <c r="W764" s="36"/>
      <c r="X764" s="36"/>
      <c r="Y764" s="36"/>
      <c r="Z764" s="36"/>
      <c r="AA764" s="36"/>
      <c r="AB764" s="36"/>
      <c r="AC764" s="36"/>
      <c r="AD764" s="36"/>
    </row>
    <row r="765" spans="1:30" ht="69.95" customHeight="1" thickBot="1" x14ac:dyDescent="0.75">
      <c r="A765" s="1421" t="s">
        <v>251</v>
      </c>
      <c r="B765" s="1422"/>
      <c r="C765" s="1422"/>
      <c r="D765" s="1422"/>
      <c r="E765" s="1463"/>
      <c r="F765" s="1463"/>
      <c r="G765" s="1464"/>
      <c r="H765" s="1464"/>
      <c r="I765" s="1465"/>
      <c r="J765" s="856"/>
      <c r="K765" s="865"/>
      <c r="L765" s="1436"/>
      <c r="M765" s="66"/>
      <c r="N765" s="1398" t="s">
        <v>251</v>
      </c>
      <c r="O765" s="1399"/>
      <c r="P765" s="1399"/>
      <c r="Q765" s="1399"/>
      <c r="R765" s="1399"/>
      <c r="S765" s="1399"/>
      <c r="T765" s="1600"/>
      <c r="U765" s="1602"/>
      <c r="W765" s="36"/>
      <c r="X765" s="36"/>
      <c r="Y765" s="36"/>
      <c r="Z765" s="36"/>
      <c r="AA765" s="36"/>
      <c r="AB765" s="36"/>
      <c r="AC765" s="36"/>
      <c r="AD765" s="36"/>
    </row>
    <row r="766" spans="1:30" ht="69.95" customHeight="1" x14ac:dyDescent="0.6">
      <c r="A766" s="1408" t="s">
        <v>39</v>
      </c>
      <c r="B766" s="1409"/>
      <c r="C766" s="1409"/>
      <c r="D766" s="1409"/>
      <c r="E766" s="539" t="str">
        <f>( 'ACTA REPORTE 1ER TRI'!$AD$265 )</f>
        <v>C-</v>
      </c>
      <c r="F766" s="838">
        <f>( 'ACTA REPORTE 1ER TRI'!$AE$265 )</f>
        <v>5</v>
      </c>
      <c r="G766" s="539" t="str">
        <f>( 'ACTA REPORTE 2DO TRI'!$AD$265 )</f>
        <v>C-</v>
      </c>
      <c r="H766" s="886">
        <f>( 'ACTA REPORTE 2DO TRI'!$AE$265 )</f>
        <v>5</v>
      </c>
      <c r="I766" s="539" t="str">
        <f>( 'ACTA REPORTE 3ER TRI'!$AD$265 )</f>
        <v>C-</v>
      </c>
      <c r="J766" s="887">
        <f>( 'ACTA REPORTE 3ER TRI'!$AE$265 )</f>
        <v>5</v>
      </c>
      <c r="K766" s="866">
        <f>SUM(F766,H766,J766 ) / 3</f>
        <v>5</v>
      </c>
      <c r="L766" s="675" t="str">
        <f>INDEX($AF$4:$AF$13, MATCH(K766, $AE$4:$AE$13, 1))</f>
        <v>C-</v>
      </c>
      <c r="M766" s="66"/>
      <c r="N766" s="1388" t="s">
        <v>39</v>
      </c>
      <c r="O766" s="1389"/>
      <c r="P766" s="96"/>
      <c r="Q766" s="539" t="str">
        <f>( 'ACTA REPORTE 1ER TRI'!$AD$265 )</f>
        <v>C-</v>
      </c>
      <c r="R766" s="539" t="str">
        <f>( 'ACTA REPORTE 2DO TRI'!$AD$265 )</f>
        <v>C-</v>
      </c>
      <c r="S766" s="539" t="str">
        <f>( 'ACTA REPORTE 3ER TRI'!$AD$265 )</f>
        <v>C-</v>
      </c>
      <c r="T766" s="893">
        <f>SUM(F766,H766,J766 ) / 3</f>
        <v>5</v>
      </c>
      <c r="U766" s="675" t="str">
        <f>INDEX($AF$4:$AF$13, MATCH(T766, $AE$4:$AE$13, 1))</f>
        <v>C-</v>
      </c>
      <c r="V766" s="923"/>
      <c r="W766" s="36"/>
      <c r="X766" s="36"/>
      <c r="Y766" s="36"/>
      <c r="Z766" s="36"/>
      <c r="AA766" s="36"/>
      <c r="AB766" s="36"/>
      <c r="AC766" s="36"/>
      <c r="AD766" s="36"/>
    </row>
    <row r="767" spans="1:30" ht="69.95" customHeight="1" thickBot="1" x14ac:dyDescent="0.65">
      <c r="A767" s="1410" t="s">
        <v>55</v>
      </c>
      <c r="B767" s="1411"/>
      <c r="C767" s="1411"/>
      <c r="D767" s="1411"/>
      <c r="E767" s="541" t="str">
        <f>( 'ACTA REPORTE 1ER TRI'!$AD$493 )</f>
        <v>C-</v>
      </c>
      <c r="F767" s="838">
        <f>( 'ACTA REPORTE 1ER TRI'!$AE$493 )</f>
        <v>5</v>
      </c>
      <c r="G767" s="541" t="str">
        <f>( 'ACTA REPORTE 2DO TRI'!$AD$493 )</f>
        <v>C-</v>
      </c>
      <c r="H767" s="886">
        <f>( 'ACTA REPORTE 2DO TRI'!$AE$493 )</f>
        <v>5</v>
      </c>
      <c r="I767" s="541" t="str">
        <f>( 'ACTA REPORTE 3ER TRI'!$AD$493 )</f>
        <v>C-</v>
      </c>
      <c r="J767" s="887">
        <f>( 'ACTA REPORTE 3ER TRI'!$AE$493 )</f>
        <v>5</v>
      </c>
      <c r="K767" s="866">
        <f>SUM(F767,H767,J767 ) / 3</f>
        <v>5</v>
      </c>
      <c r="L767" s="798" t="str">
        <f>INDEX($AF$4:$AF$13, MATCH(K767, $AE$4:$AE$13, 1))</f>
        <v>C-</v>
      </c>
      <c r="M767" s="66"/>
      <c r="N767" s="1390" t="s">
        <v>55</v>
      </c>
      <c r="O767" s="1391"/>
      <c r="P767" s="657"/>
      <c r="Q767" s="541" t="str">
        <f>( 'ACTA REPORTE 1ER TRI'!$AD$493 )</f>
        <v>C-</v>
      </c>
      <c r="R767" s="541" t="str">
        <f>( 'ACTA REPORTE 2DO TRI'!$AD$493 )</f>
        <v>C-</v>
      </c>
      <c r="S767" s="541" t="str">
        <f>( 'ACTA REPORTE 3ER TRI'!$AD$493 )</f>
        <v>C-</v>
      </c>
      <c r="T767" s="893">
        <f>SUM(F767,H767,J767 ) / 3</f>
        <v>5</v>
      </c>
      <c r="U767" s="798" t="str">
        <f>INDEX($AF$4:$AF$13, MATCH(T767, $AE$4:$AE$13, 1))</f>
        <v>C-</v>
      </c>
      <c r="V767" s="923"/>
      <c r="W767" s="36"/>
      <c r="X767" s="36"/>
      <c r="Y767" s="36"/>
      <c r="Z767" s="36"/>
      <c r="AA767" s="36"/>
      <c r="AB767" s="36"/>
      <c r="AC767" s="36"/>
      <c r="AD767" s="36"/>
    </row>
    <row r="768" spans="1:30" ht="69.95" customHeight="1" thickBot="1" x14ac:dyDescent="0.65">
      <c r="M768" s="66"/>
      <c r="N768" s="907"/>
      <c r="O768" s="36"/>
      <c r="P768" s="36"/>
      <c r="Q768" s="923"/>
      <c r="R768" s="923"/>
      <c r="S768" s="923"/>
      <c r="T768" s="874"/>
      <c r="U768" s="923"/>
      <c r="V768" s="923"/>
      <c r="W768" s="36"/>
      <c r="X768" s="36"/>
      <c r="Y768" s="36"/>
      <c r="Z768" s="36"/>
      <c r="AA768" s="36"/>
      <c r="AB768" s="36"/>
      <c r="AC768" s="36"/>
      <c r="AD768" s="36"/>
    </row>
    <row r="769" spans="1:30" ht="103.5" customHeight="1" thickBot="1" x14ac:dyDescent="0.4">
      <c r="A769" s="271"/>
      <c r="B769" s="915" t="s">
        <v>292</v>
      </c>
      <c r="C769" s="272"/>
      <c r="D769" s="1412" t="s">
        <v>287</v>
      </c>
      <c r="E769" s="914" t="s">
        <v>252</v>
      </c>
      <c r="F769" s="839"/>
      <c r="G769" s="915" t="s">
        <v>253</v>
      </c>
      <c r="H769" s="849"/>
      <c r="I769" s="916" t="s">
        <v>254</v>
      </c>
      <c r="M769" s="66"/>
      <c r="N769" s="908"/>
      <c r="O769" s="917" t="s">
        <v>291</v>
      </c>
      <c r="P769" s="39"/>
      <c r="Q769" s="1392" t="s">
        <v>287</v>
      </c>
      <c r="R769" s="1393"/>
      <c r="S769" s="955" t="s">
        <v>252</v>
      </c>
      <c r="T769" s="878"/>
      <c r="U769" s="956" t="s">
        <v>253</v>
      </c>
      <c r="V769" s="957" t="s">
        <v>254</v>
      </c>
      <c r="X769" s="673"/>
      <c r="Y769" s="673"/>
      <c r="Z769" s="673"/>
      <c r="AA769" s="673"/>
      <c r="AB769" s="673"/>
      <c r="AC769" s="673"/>
      <c r="AD769" s="673"/>
    </row>
    <row r="770" spans="1:30" ht="69.95" customHeight="1" thickBot="1" x14ac:dyDescent="0.4">
      <c r="A770" s="273" t="s">
        <v>226</v>
      </c>
      <c r="B770" s="814">
        <f>( 'ACTA REPORTE 3ER TRI'!$AP$37 )</f>
        <v>0</v>
      </c>
      <c r="C770" s="274"/>
      <c r="D770" s="1413"/>
      <c r="E770" s="814" t="str">
        <f>( 'ACTA REPORTE 1ER TRI'!$AI$37 )</f>
        <v>N</v>
      </c>
      <c r="F770" s="840"/>
      <c r="G770" s="814" t="str">
        <f>( 'ACTA REPORTE 2DO TRI'!$AI$37 )</f>
        <v>N</v>
      </c>
      <c r="H770" s="840"/>
      <c r="I770" s="814" t="str">
        <f>( 'ACTA REPORTE 3ER TRI'!$AI$37 )</f>
        <v>N</v>
      </c>
      <c r="M770" s="66"/>
      <c r="N770" s="901" t="s">
        <v>226</v>
      </c>
      <c r="O770" s="814">
        <f>( 'ACTA REPORTE 3ER TRI'!$AP$37 )</f>
        <v>0</v>
      </c>
      <c r="P770" s="38"/>
      <c r="Q770" s="1394"/>
      <c r="R770" s="1395"/>
      <c r="S770" s="814" t="str">
        <f>( 'ACTA REPORTE 1ER TRI'!$AI$37 )</f>
        <v>N</v>
      </c>
      <c r="T770" s="879"/>
      <c r="U770" s="814" t="str">
        <f>( 'ACTA REPORTE 2DO TRI'!$AI$37 )</f>
        <v>N</v>
      </c>
      <c r="V770" s="814" t="str">
        <f>( 'ACTA REPORTE 3ER TRI'!$AI$37 )</f>
        <v>N</v>
      </c>
      <c r="X770" s="671"/>
      <c r="Y770" s="671"/>
      <c r="Z770" s="671"/>
      <c r="AA770" s="671"/>
      <c r="AB770" s="671"/>
      <c r="AC770" s="671"/>
      <c r="AD770" s="671"/>
    </row>
    <row r="771" spans="1:30" ht="69.95" customHeight="1" x14ac:dyDescent="0.35">
      <c r="A771" s="275" t="s">
        <v>227</v>
      </c>
      <c r="B771" s="610">
        <f>( 'ACTA REPORTE 3ER TRI'!$AQ$37 )</f>
        <v>0</v>
      </c>
      <c r="C771" s="274"/>
      <c r="D771" s="1413"/>
      <c r="E771" s="1415" t="str">
        <f>INDEX(AG$1:AG$3, MATCH(E770, AF$1:AF$3, 1))</f>
        <v>DEMUESTRA HABILIDADES PARA LLEGAR A ACUERDOS Y ASUMIR  COMPROMISOS.</v>
      </c>
      <c r="F771" s="939"/>
      <c r="G771" s="1415" t="str">
        <f>INDEX(AG$1:AG$3, MATCH(G770, AF$1:AF$3, 1))</f>
        <v>DEMUESTRA HABILIDADES PARA LLEGAR A ACUERDOS Y ASUMIR  COMPROMISOS.</v>
      </c>
      <c r="H771" s="939"/>
      <c r="I771" s="1415" t="str">
        <f>INDEX(AG$1:AG$3, MATCH(I770, AF$1:AF$3, 1))</f>
        <v>DEMUESTRA HABILIDADES PARA LLEGAR A ACUERDOS Y ASUMIR  COMPROMISOS.</v>
      </c>
      <c r="M771" s="66"/>
      <c r="N771" s="902" t="s">
        <v>227</v>
      </c>
      <c r="O771" s="610">
        <f>( 'ACTA REPORTE 3ER TRI'!$AQ$37 )</f>
        <v>0</v>
      </c>
      <c r="P771" s="38"/>
      <c r="Q771" s="1394"/>
      <c r="R771" s="1395"/>
      <c r="S771" s="1400" t="str">
        <f>INDEX(AG$1:AG$3, MATCH(S770, AF$1:AF$3, 1))</f>
        <v>DEMUESTRA HABILIDADES PARA LLEGAR A ACUERDOS Y ASUMIR  COMPROMISOS.</v>
      </c>
      <c r="T771" s="944"/>
      <c r="U771" s="1400" t="str">
        <f>INDEX(AG$1:AG$3, MATCH(U770, AF$1:AF$3, 1))</f>
        <v>DEMUESTRA HABILIDADES PARA LLEGAR A ACUERDOS Y ASUMIR  COMPROMISOS.</v>
      </c>
      <c r="V771" s="1400" t="str">
        <f>INDEX(AG$1:AG$3, MATCH(V770, AF$1:AF$3, 1))</f>
        <v>DEMUESTRA HABILIDADES PARA LLEGAR A ACUERDOS Y ASUMIR  COMPROMISOS.</v>
      </c>
      <c r="X771" s="672"/>
      <c r="Y771" s="672"/>
      <c r="Z771" s="672"/>
      <c r="AA771" s="672"/>
      <c r="AB771" s="672"/>
      <c r="AC771" s="672"/>
      <c r="AD771" s="672"/>
    </row>
    <row r="772" spans="1:30" ht="69.95" customHeight="1" x14ac:dyDescent="0.35">
      <c r="A772" s="275" t="s">
        <v>229</v>
      </c>
      <c r="B772" s="610">
        <f>( 'ACTA REPORTE 3ER TRI'!$AR$37 )</f>
        <v>0</v>
      </c>
      <c r="C772" s="274"/>
      <c r="D772" s="1413"/>
      <c r="E772" s="1416"/>
      <c r="F772" s="940"/>
      <c r="G772" s="1416"/>
      <c r="H772" s="940"/>
      <c r="I772" s="1416"/>
      <c r="M772" s="66"/>
      <c r="N772" s="902" t="s">
        <v>229</v>
      </c>
      <c r="O772" s="610">
        <f>( 'ACTA REPORTE 3ER TRI'!$AR$37 )</f>
        <v>0</v>
      </c>
      <c r="P772" s="38"/>
      <c r="Q772" s="1394"/>
      <c r="R772" s="1395"/>
      <c r="S772" s="1401"/>
      <c r="T772" s="944"/>
      <c r="U772" s="1401"/>
      <c r="V772" s="1401"/>
      <c r="X772" s="672"/>
      <c r="Y772" s="672"/>
      <c r="Z772" s="672"/>
      <c r="AA772" s="672"/>
      <c r="AB772" s="672"/>
      <c r="AC772" s="672"/>
      <c r="AD772" s="672"/>
    </row>
    <row r="773" spans="1:30" ht="69.95" customHeight="1" thickBot="1" x14ac:dyDescent="0.4">
      <c r="A773" s="276" t="s">
        <v>232</v>
      </c>
      <c r="B773" s="541">
        <f>( 'ACTA REPORTE 3ER TRI'!$AS$37 )</f>
        <v>67</v>
      </c>
      <c r="C773" s="274"/>
      <c r="D773" s="1414"/>
      <c r="E773" s="1417"/>
      <c r="F773" s="941"/>
      <c r="G773" s="1417"/>
      <c r="H773" s="941"/>
      <c r="I773" s="1417"/>
      <c r="M773" s="66"/>
      <c r="N773" s="903" t="s">
        <v>232</v>
      </c>
      <c r="O773" s="541">
        <f>( 'ACTA REPORTE 3ER TRI'!$AS$37 )</f>
        <v>67</v>
      </c>
      <c r="P773" s="38"/>
      <c r="Q773" s="1396"/>
      <c r="R773" s="1397"/>
      <c r="S773" s="1402"/>
      <c r="T773" s="945"/>
      <c r="U773" s="1402"/>
      <c r="V773" s="1402"/>
      <c r="X773" s="672"/>
      <c r="Y773" s="672"/>
      <c r="Z773" s="672"/>
      <c r="AA773" s="672"/>
      <c r="AB773" s="672"/>
      <c r="AC773" s="672"/>
      <c r="AD773" s="672"/>
    </row>
    <row r="774" spans="1:30" ht="200.1" customHeight="1" x14ac:dyDescent="0.6">
      <c r="M774" s="66"/>
      <c r="N774" s="907"/>
      <c r="O774" s="36"/>
      <c r="P774" s="36"/>
      <c r="Q774" s="923"/>
      <c r="R774" s="923"/>
      <c r="S774" s="923"/>
      <c r="T774" s="874"/>
      <c r="U774" s="923"/>
      <c r="V774" s="923"/>
      <c r="W774" s="36"/>
      <c r="X774" s="36"/>
      <c r="Y774" s="36"/>
      <c r="Z774" s="36"/>
      <c r="AA774" s="36"/>
      <c r="AB774" s="36"/>
      <c r="AC774" s="36"/>
      <c r="AD774" s="36"/>
    </row>
    <row r="775" spans="1:30" ht="69.95" customHeight="1" x14ac:dyDescent="0.7">
      <c r="B775" s="1424" t="s">
        <v>235</v>
      </c>
      <c r="C775" s="1424"/>
      <c r="D775" s="1424"/>
      <c r="G775" s="1424" t="s">
        <v>255</v>
      </c>
      <c r="H775" s="1424"/>
      <c r="I775" s="1424"/>
      <c r="J775" s="861"/>
      <c r="K775" s="861"/>
      <c r="L775" s="296"/>
      <c r="M775" s="66"/>
      <c r="O775" s="1425" t="s">
        <v>235</v>
      </c>
      <c r="P775" s="1425"/>
      <c r="Q775" s="1425"/>
      <c r="S775" s="1425" t="s">
        <v>255</v>
      </c>
      <c r="T775" s="1425"/>
      <c r="U775" s="1425"/>
      <c r="V775" s="935"/>
      <c r="W775" s="75"/>
      <c r="X775" s="75"/>
      <c r="Y775" s="75"/>
      <c r="Z775" s="75"/>
      <c r="AA775" s="75"/>
      <c r="AB775" s="75"/>
      <c r="AC775" s="75"/>
      <c r="AD775" s="75"/>
    </row>
    <row r="776" spans="1:30" ht="69.95" customHeight="1" x14ac:dyDescent="0.45">
      <c r="A776" s="1426" t="s">
        <v>0</v>
      </c>
      <c r="B776" s="1426"/>
      <c r="C776" s="1426"/>
      <c r="D776" s="1426"/>
      <c r="E776" s="1426"/>
      <c r="F776" s="1426"/>
      <c r="G776" s="1426"/>
      <c r="H776" s="1426"/>
      <c r="I776" s="1426"/>
      <c r="J776" s="1426"/>
      <c r="K776" s="1426"/>
      <c r="L776" s="1426"/>
      <c r="M776" s="68"/>
      <c r="N776" s="1386" t="s">
        <v>0</v>
      </c>
      <c r="O776" s="1386"/>
      <c r="P776" s="1386"/>
      <c r="Q776" s="1386"/>
      <c r="R776" s="1386"/>
      <c r="S776" s="1386"/>
      <c r="T776" s="1386"/>
      <c r="U776" s="1386"/>
      <c r="V776" s="1386"/>
      <c r="W776" s="960"/>
      <c r="X776" s="652"/>
      <c r="Y776" s="652"/>
      <c r="Z776" s="652"/>
      <c r="AA776" s="652"/>
      <c r="AB776" s="652"/>
      <c r="AC776" s="652"/>
      <c r="AD776" s="652"/>
    </row>
    <row r="777" spans="1:30" ht="69.95" customHeight="1" x14ac:dyDescent="0.45">
      <c r="A777" s="1426" t="s">
        <v>9</v>
      </c>
      <c r="B777" s="1426"/>
      <c r="C777" s="1426"/>
      <c r="D777" s="1426"/>
      <c r="E777" s="1426"/>
      <c r="F777" s="1426"/>
      <c r="G777" s="1426"/>
      <c r="H777" s="1426"/>
      <c r="I777" s="1426"/>
      <c r="J777" s="1426"/>
      <c r="K777" s="1426"/>
      <c r="L777" s="1426"/>
      <c r="M777" s="68"/>
      <c r="N777" s="1386" t="s">
        <v>9</v>
      </c>
      <c r="O777" s="1386"/>
      <c r="P777" s="1386"/>
      <c r="Q777" s="1386"/>
      <c r="R777" s="1386"/>
      <c r="S777" s="1386"/>
      <c r="T777" s="1386"/>
      <c r="U777" s="1386"/>
      <c r="V777" s="1386"/>
      <c r="W777" s="960"/>
      <c r="X777" s="652"/>
      <c r="Y777" s="652"/>
      <c r="Z777" s="652"/>
      <c r="AA777" s="652"/>
      <c r="AB777" s="652"/>
      <c r="AC777" s="652"/>
      <c r="AD777" s="652"/>
    </row>
    <row r="778" spans="1:30" ht="69.95" customHeight="1" x14ac:dyDescent="0.45">
      <c r="A778" s="1426" t="s">
        <v>242</v>
      </c>
      <c r="B778" s="1426"/>
      <c r="C778" s="1426"/>
      <c r="D778" s="1426"/>
      <c r="E778" s="1426"/>
      <c r="F778" s="1426"/>
      <c r="G778" s="1426"/>
      <c r="H778" s="1426"/>
      <c r="I778" s="1426"/>
      <c r="J778" s="1426"/>
      <c r="K778" s="1426"/>
      <c r="L778" s="1426"/>
      <c r="M778" s="68"/>
      <c r="N778" s="1386" t="s">
        <v>242</v>
      </c>
      <c r="O778" s="1386"/>
      <c r="P778" s="1386"/>
      <c r="Q778" s="1386"/>
      <c r="R778" s="1386"/>
      <c r="S778" s="1386"/>
      <c r="T778" s="1386"/>
      <c r="U778" s="1386"/>
      <c r="V778" s="1386"/>
      <c r="W778" s="960"/>
      <c r="X778" s="652"/>
      <c r="Y778" s="652"/>
      <c r="Z778" s="652"/>
      <c r="AA778" s="652"/>
      <c r="AB778" s="652"/>
      <c r="AC778" s="652"/>
      <c r="AD778" s="652"/>
    </row>
    <row r="779" spans="1:30" ht="69.95" customHeight="1" x14ac:dyDescent="0.45">
      <c r="A779" s="1489" t="s">
        <v>220</v>
      </c>
      <c r="B779" s="1489"/>
      <c r="C779" s="1489"/>
      <c r="D779" s="1489"/>
      <c r="E779" s="1489"/>
      <c r="F779" s="1489"/>
      <c r="G779" s="1489"/>
      <c r="H779" s="1489"/>
      <c r="I779" s="1489"/>
      <c r="J779" s="1489"/>
      <c r="K779" s="1489"/>
      <c r="L779" s="1489"/>
      <c r="M779" s="68"/>
      <c r="N779" s="1387" t="s">
        <v>220</v>
      </c>
      <c r="O779" s="1387"/>
      <c r="P779" s="1387"/>
      <c r="Q779" s="1387"/>
      <c r="R779" s="1387"/>
      <c r="S779" s="1387"/>
      <c r="T779" s="1387"/>
      <c r="U779" s="1387"/>
      <c r="V779" s="1387"/>
      <c r="W779" s="961"/>
      <c r="X779" s="653"/>
      <c r="Y779" s="653"/>
      <c r="Z779" s="653"/>
      <c r="AA779" s="653"/>
      <c r="AB779" s="653"/>
      <c r="AC779" s="653"/>
      <c r="AD779" s="653"/>
    </row>
    <row r="780" spans="1:30" ht="60" customHeight="1" x14ac:dyDescent="0.6">
      <c r="A780" s="946" t="s">
        <v>221</v>
      </c>
      <c r="B780" s="1418">
        <f>DATOS!F33</f>
        <v>0</v>
      </c>
      <c r="C780" s="1418"/>
      <c r="D780" s="1418"/>
      <c r="E780" s="1418"/>
      <c r="F780" s="1418"/>
      <c r="G780" s="1418"/>
      <c r="H780" s="947"/>
      <c r="I780" s="799"/>
      <c r="J780" s="800"/>
      <c r="K780" s="800"/>
      <c r="L780" s="948"/>
      <c r="M780" s="949"/>
      <c r="N780" s="904" t="s">
        <v>221</v>
      </c>
      <c r="O780" s="1460">
        <f>DATOS!F33</f>
        <v>0</v>
      </c>
      <c r="P780" s="1460"/>
      <c r="Q780" s="1460"/>
      <c r="R780" s="1460"/>
      <c r="S780" s="1460"/>
      <c r="T780" s="1460"/>
      <c r="U780" s="1460"/>
      <c r="V780" s="923"/>
      <c r="W780" s="36"/>
      <c r="X780" s="36"/>
      <c r="Y780" s="36"/>
      <c r="Z780" s="36"/>
      <c r="AA780" s="36"/>
      <c r="AB780" s="36"/>
      <c r="AC780" s="36"/>
      <c r="AD780" s="36"/>
    </row>
    <row r="781" spans="1:30" ht="60" customHeight="1" x14ac:dyDescent="0.6">
      <c r="A781" s="946" t="s">
        <v>222</v>
      </c>
      <c r="B781" s="1418" t="str">
        <f>DATOS!B20</f>
        <v xml:space="preserve"> TRELLES ORDÓÑEZ CAROL ALEXANDRA</v>
      </c>
      <c r="C781" s="1418"/>
      <c r="D781" s="1418"/>
      <c r="E781" s="1418"/>
      <c r="F781" s="1418"/>
      <c r="G781" s="1418"/>
      <c r="H781" s="947"/>
      <c r="I781" s="799"/>
      <c r="J781" s="950"/>
      <c r="K781" s="950"/>
      <c r="L781" s="951"/>
      <c r="M781" s="949"/>
      <c r="N781" s="904" t="s">
        <v>222</v>
      </c>
      <c r="O781" s="1460" t="str">
        <f>DATOS!B20</f>
        <v xml:space="preserve"> TRELLES ORDÓÑEZ CAROL ALEXANDRA</v>
      </c>
      <c r="P781" s="1460"/>
      <c r="Q781" s="1460"/>
      <c r="R781" s="1460"/>
      <c r="S781" s="1460"/>
      <c r="T781" s="1460"/>
      <c r="U781" s="1460"/>
      <c r="V781" s="923"/>
      <c r="W781" s="37"/>
      <c r="X781" s="37"/>
      <c r="Y781" s="37"/>
      <c r="Z781" s="37"/>
      <c r="AA781" s="37"/>
      <c r="AB781" s="37"/>
      <c r="AC781" s="37"/>
      <c r="AD781" s="37"/>
    </row>
    <row r="782" spans="1:30" ht="60" customHeight="1" x14ac:dyDescent="0.6">
      <c r="A782" s="952" t="s">
        <v>26</v>
      </c>
      <c r="B782" s="1457" t="str">
        <f>DATOS!C14</f>
        <v>SEGUNDO</v>
      </c>
      <c r="C782" s="1457"/>
      <c r="D782" s="1457"/>
      <c r="E782" s="799"/>
      <c r="F782" s="799"/>
      <c r="G782" s="936"/>
      <c r="H782" s="936"/>
      <c r="I782" s="799"/>
      <c r="J782" s="800"/>
      <c r="K782" s="800"/>
      <c r="L782" s="948"/>
      <c r="M782" s="949"/>
      <c r="N782" s="905" t="s">
        <v>26</v>
      </c>
      <c r="O782" s="1458" t="str">
        <f>DATOS!C14</f>
        <v>SEGUNDO</v>
      </c>
      <c r="P782" s="1458"/>
      <c r="Q782" s="1458"/>
      <c r="R782" s="923"/>
      <c r="S782" s="925"/>
      <c r="T782" s="925"/>
      <c r="U782" s="923"/>
      <c r="V782" s="923"/>
      <c r="W782" s="36"/>
      <c r="X782" s="36"/>
      <c r="Y782" s="36"/>
      <c r="Z782" s="36"/>
      <c r="AA782" s="36"/>
      <c r="AB782" s="36"/>
      <c r="AC782" s="36"/>
      <c r="AD782" s="36"/>
    </row>
    <row r="783" spans="1:30" ht="60" customHeight="1" x14ac:dyDescent="0.6">
      <c r="A783" s="946" t="s">
        <v>28</v>
      </c>
      <c r="B783" s="1459" t="str">
        <f>DATOS!C15</f>
        <v>"A"</v>
      </c>
      <c r="C783" s="1459"/>
      <c r="D783" s="1459"/>
      <c r="E783" s="799"/>
      <c r="F783" s="799"/>
      <c r="G783" s="799"/>
      <c r="H783" s="799"/>
      <c r="I783" s="799"/>
      <c r="J783" s="800"/>
      <c r="K783" s="800"/>
      <c r="L783" s="948"/>
      <c r="M783" s="949"/>
      <c r="N783" s="904" t="s">
        <v>28</v>
      </c>
      <c r="O783" s="1460" t="str">
        <f>DATOS!C15</f>
        <v>"A"</v>
      </c>
      <c r="P783" s="1460"/>
      <c r="Q783" s="1460"/>
      <c r="R783" s="923"/>
      <c r="S783" s="923"/>
      <c r="T783" s="923"/>
      <c r="U783" s="923"/>
      <c r="V783" s="923"/>
      <c r="W783" s="36"/>
      <c r="X783" s="36"/>
      <c r="Y783" s="36"/>
      <c r="Z783" s="36"/>
      <c r="AA783" s="36"/>
      <c r="AB783" s="36"/>
      <c r="AC783" s="36"/>
      <c r="AD783" s="36"/>
    </row>
    <row r="784" spans="1:30" ht="60" customHeight="1" x14ac:dyDescent="0.6">
      <c r="A784" s="952" t="s">
        <v>223</v>
      </c>
      <c r="B784" s="1418" t="s">
        <v>290</v>
      </c>
      <c r="C784" s="1418"/>
      <c r="D784" s="1418"/>
      <c r="E784" s="799"/>
      <c r="F784" s="799"/>
      <c r="G784" s="799"/>
      <c r="H784" s="799"/>
      <c r="I784" s="799"/>
      <c r="J784" s="800"/>
      <c r="K784" s="800"/>
      <c r="L784" s="948"/>
      <c r="M784" s="949"/>
      <c r="N784" s="905" t="s">
        <v>223</v>
      </c>
      <c r="O784" s="1460" t="s">
        <v>290</v>
      </c>
      <c r="P784" s="1460"/>
      <c r="Q784" s="1460"/>
      <c r="R784" s="923"/>
      <c r="S784" s="923"/>
      <c r="T784" s="923"/>
      <c r="U784" s="923"/>
      <c r="V784" s="923"/>
      <c r="W784" s="36"/>
      <c r="X784" s="36"/>
      <c r="Y784" s="36"/>
      <c r="Z784" s="36"/>
      <c r="AA784" s="36"/>
      <c r="AB784" s="36"/>
      <c r="AC784" s="36"/>
      <c r="AD784" s="36"/>
    </row>
    <row r="785" spans="1:30" ht="60" customHeight="1" thickBot="1" x14ac:dyDescent="0.65">
      <c r="A785" s="946" t="s">
        <v>160</v>
      </c>
      <c r="B785" s="1439"/>
      <c r="C785" s="1439"/>
      <c r="D785" s="1439"/>
      <c r="E785" s="799"/>
      <c r="F785" s="799"/>
      <c r="G785" s="799"/>
      <c r="H785" s="799"/>
      <c r="I785" s="799"/>
      <c r="J785" s="800"/>
      <c r="K785" s="800"/>
      <c r="L785" s="948"/>
      <c r="M785" s="949"/>
      <c r="N785" s="904" t="s">
        <v>160</v>
      </c>
      <c r="O785" s="1440"/>
      <c r="P785" s="1440"/>
      <c r="Q785" s="1440"/>
      <c r="R785" s="923"/>
      <c r="S785" s="923"/>
      <c r="T785" s="923"/>
      <c r="U785" s="923"/>
      <c r="V785" s="923"/>
      <c r="W785" s="36"/>
      <c r="X785" s="36"/>
      <c r="Y785" s="36"/>
      <c r="Z785" s="36"/>
      <c r="AA785" s="36"/>
      <c r="AB785" s="36"/>
      <c r="AC785" s="36"/>
      <c r="AD785" s="36"/>
    </row>
    <row r="786" spans="1:30" ht="69.95" customHeight="1" thickBot="1" x14ac:dyDescent="0.55000000000000004">
      <c r="A786" s="1441" t="s">
        <v>37</v>
      </c>
      <c r="B786" s="1442"/>
      <c r="C786" s="1442"/>
      <c r="D786" s="1443"/>
      <c r="E786" s="1468" t="s">
        <v>245</v>
      </c>
      <c r="F786" s="1469"/>
      <c r="G786" s="1469"/>
      <c r="H786" s="1469"/>
      <c r="I786" s="1469"/>
      <c r="J786" s="859"/>
      <c r="K786" s="859"/>
      <c r="L786" s="293" t="s">
        <v>248</v>
      </c>
      <c r="M786" s="70"/>
      <c r="N786" s="1474" t="s">
        <v>37</v>
      </c>
      <c r="O786" s="1475"/>
      <c r="P786" s="1475"/>
      <c r="Q786" s="1427" t="s">
        <v>245</v>
      </c>
      <c r="R786" s="1428"/>
      <c r="S786" s="1429"/>
      <c r="T786" s="882"/>
      <c r="U786" s="293" t="s">
        <v>248</v>
      </c>
      <c r="V786" s="1466" t="s">
        <v>247</v>
      </c>
      <c r="W786" s="1403"/>
      <c r="X786" s="654"/>
      <c r="Y786" s="654"/>
      <c r="Z786" s="654"/>
      <c r="AA786" s="654"/>
      <c r="AB786" s="654"/>
      <c r="AC786" s="654"/>
      <c r="AD786" s="654"/>
    </row>
    <row r="787" spans="1:30" ht="69.95" customHeight="1" thickBot="1" x14ac:dyDescent="0.55000000000000004">
      <c r="A787" s="1444"/>
      <c r="B787" s="1445"/>
      <c r="C787" s="1445"/>
      <c r="D787" s="1446"/>
      <c r="E787" s="267" t="s">
        <v>233</v>
      </c>
      <c r="F787" s="844"/>
      <c r="G787" s="268" t="s">
        <v>249</v>
      </c>
      <c r="H787" s="850"/>
      <c r="I787" s="269" t="s">
        <v>250</v>
      </c>
      <c r="J787" s="860"/>
      <c r="K787" s="860"/>
      <c r="L787" s="294" t="s">
        <v>246</v>
      </c>
      <c r="M787" s="70"/>
      <c r="N787" s="1476"/>
      <c r="O787" s="1477"/>
      <c r="P787" s="1477"/>
      <c r="Q787" s="92" t="s">
        <v>233</v>
      </c>
      <c r="R787" s="93" t="s">
        <v>249</v>
      </c>
      <c r="S787" s="94" t="s">
        <v>250</v>
      </c>
      <c r="T787" s="881"/>
      <c r="U787" s="796" t="s">
        <v>246</v>
      </c>
      <c r="V787" s="1488"/>
      <c r="W787" s="1403"/>
      <c r="X787" s="654"/>
      <c r="Y787" s="654"/>
      <c r="Z787" s="654"/>
      <c r="AA787" s="654"/>
      <c r="AB787" s="654"/>
      <c r="AC787" s="654"/>
      <c r="AD787" s="654"/>
    </row>
    <row r="788" spans="1:30" ht="69.95" customHeight="1" x14ac:dyDescent="0.3">
      <c r="A788" s="1404" t="s">
        <v>38</v>
      </c>
      <c r="B788" s="1405"/>
      <c r="C788" s="1405"/>
      <c r="D788" s="1405"/>
      <c r="E788" s="539" t="str">
        <f>( 'ACTA REPORTE 1ER TRI'!$AD$38 )</f>
        <v>E-</v>
      </c>
      <c r="F788" s="835">
        <f>( 'ACTA REPORTE 1ER TRI'!$AE$38 )</f>
        <v>1.3333333333333333</v>
      </c>
      <c r="G788" s="539" t="str">
        <f>( 'ACTA REPORTE 2DO TRI'!$AD$38 )</f>
        <v>D+</v>
      </c>
      <c r="H788" s="846">
        <f>( 'ACTA REPORTE 2DO TRI'!$AE$38 )</f>
        <v>4</v>
      </c>
      <c r="I788" s="539" t="str">
        <f>( 'ACTA REPORTE 3ER TRI'!$AD$38 )</f>
        <v>D+</v>
      </c>
      <c r="J788" s="846">
        <f>( 'ACTA REPORTE 3ER TRI'!$AE$38 )</f>
        <v>4</v>
      </c>
      <c r="K788" s="837">
        <f>SUM(F788,H788,J788 ) / 3</f>
        <v>3.1111111111111107</v>
      </c>
      <c r="L788" s="675" t="str">
        <f>INDEX($AF$4:$AF$13, MATCH(K788, $AE$4:$AE$13, 1))</f>
        <v>D-</v>
      </c>
      <c r="M788" s="66"/>
      <c r="N788" s="1478" t="s">
        <v>38</v>
      </c>
      <c r="O788" s="1479"/>
      <c r="P788" s="1480"/>
      <c r="Q788" s="884">
        <f>( 'ACTA REPORTE 1ER TRI'!$AE$38 )</f>
        <v>1.3333333333333333</v>
      </c>
      <c r="R788" s="539">
        <f>( 'ACTA REPORTE 2DO TRI'!$AE$38 )</f>
        <v>4</v>
      </c>
      <c r="S788" s="539">
        <f>( 'ACTA REPORTE 3ER TRI'!$AE$38 )</f>
        <v>4</v>
      </c>
      <c r="T788" s="875"/>
      <c r="U788" s="930">
        <f>SUM(Q788:S788)/3</f>
        <v>3.1111111111111107</v>
      </c>
      <c r="V788" s="809">
        <v>0</v>
      </c>
      <c r="W788" s="113"/>
      <c r="X788" s="113"/>
      <c r="Y788" s="113"/>
      <c r="Z788" s="113"/>
      <c r="AA788" s="113"/>
      <c r="AB788" s="113"/>
      <c r="AC788" s="113"/>
      <c r="AD788" s="113"/>
    </row>
    <row r="789" spans="1:30" ht="69.95" customHeight="1" x14ac:dyDescent="0.3">
      <c r="A789" s="1406" t="s">
        <v>40</v>
      </c>
      <c r="B789" s="1407"/>
      <c r="C789" s="1407"/>
      <c r="D789" s="1407"/>
      <c r="E789" s="540" t="str">
        <f>( 'ACTA REPORTE 1ER TRI'!$AD$95 )</f>
        <v>E-</v>
      </c>
      <c r="F789" s="836">
        <f>( 'ACTA REPORTE 1ER TRI'!$AE$95 )</f>
        <v>1.3333333333333333</v>
      </c>
      <c r="G789" s="540" t="str">
        <f>( 'ACTA REPORTE 2DO TRI'!$AD$95 )</f>
        <v>D+</v>
      </c>
      <c r="H789" s="847">
        <f>( 'ACTA REPORTE 2DO TRI'!$AE$95 )</f>
        <v>4</v>
      </c>
      <c r="I789" s="540" t="str">
        <f>( 'ACTA REPORTE 3ER TRI'!$AD$95 )</f>
        <v>D+</v>
      </c>
      <c r="J789" s="847">
        <f>( 'ACTA REPORTE 3ER TRI'!$AE$95 )</f>
        <v>4</v>
      </c>
      <c r="K789" s="837">
        <f>SUM(F789,H789,J789 ) / 3</f>
        <v>3.1111111111111107</v>
      </c>
      <c r="L789" s="797" t="str">
        <f t="shared" ref="L789:L792" si="85">INDEX($AF$4:$AF$13, MATCH(K789, $AE$4:$AE$13, 1))</f>
        <v>D-</v>
      </c>
      <c r="M789" s="66"/>
      <c r="N789" s="1454" t="s">
        <v>40</v>
      </c>
      <c r="O789" s="1455"/>
      <c r="P789" s="1456"/>
      <c r="Q789" s="922">
        <f>( 'ACTA REPORTE 1ER TRI'!$AE$95 )</f>
        <v>1.3333333333333333</v>
      </c>
      <c r="R789" s="540">
        <f>( 'ACTA REPORTE 2DO TRI'!$AE$95 )</f>
        <v>4</v>
      </c>
      <c r="S789" s="540">
        <f>( 'ACTA REPORTE 3ER TRI'!$AE$95 )</f>
        <v>4</v>
      </c>
      <c r="T789" s="876"/>
      <c r="U789" s="931">
        <f t="shared" ref="U789:U794" si="86">SUM(Q789:S789)/3</f>
        <v>3.1111111111111107</v>
      </c>
      <c r="V789" s="811">
        <v>0</v>
      </c>
      <c r="W789" s="113"/>
      <c r="X789" s="113"/>
      <c r="Y789" s="113"/>
      <c r="Z789" s="113"/>
      <c r="AA789" s="113"/>
      <c r="AB789" s="113"/>
      <c r="AC789" s="113"/>
      <c r="AD789" s="113"/>
    </row>
    <row r="790" spans="1:30" ht="69.95" customHeight="1" x14ac:dyDescent="0.3">
      <c r="A790" s="1406" t="s">
        <v>42</v>
      </c>
      <c r="B790" s="1407"/>
      <c r="C790" s="1407"/>
      <c r="D790" s="1407"/>
      <c r="E790" s="540" t="str">
        <f>( 'ACTA REPORTE 1ER TRI'!$AD$152 )</f>
        <v>D+</v>
      </c>
      <c r="F790" s="836">
        <f>( 'ACTA REPORTE 1ER TRI'!$AE$152 )</f>
        <v>4</v>
      </c>
      <c r="G790" s="540" t="str">
        <f>( 'ACTA REPORTE 2DO TRI'!$AD$152 )</f>
        <v>D+</v>
      </c>
      <c r="H790" s="847">
        <f>( 'ACTA REPORTE 2DO TRI'!$AE$152 )</f>
        <v>4</v>
      </c>
      <c r="I790" s="540" t="str">
        <f>( 'ACTA REPORTE 3ER TRI'!$AD$152 )</f>
        <v>D+</v>
      </c>
      <c r="J790" s="847">
        <f>( 'ACTA REPORTE 3ER TRI'!$AE$152 )</f>
        <v>4</v>
      </c>
      <c r="K790" s="837">
        <f t="shared" ref="K790:K792" si="87">SUM(F790,H790,J790 ) / 3</f>
        <v>4</v>
      </c>
      <c r="L790" s="797" t="str">
        <f t="shared" si="85"/>
        <v>D+</v>
      </c>
      <c r="M790" s="66"/>
      <c r="N790" s="1454" t="s">
        <v>42</v>
      </c>
      <c r="O790" s="1455"/>
      <c r="P790" s="1456"/>
      <c r="Q790" s="922">
        <f>( 'ACTA REPORTE 1ER TRI'!$AE$152 )</f>
        <v>4</v>
      </c>
      <c r="R790" s="540">
        <f>( 'ACTA REPORTE 2DO TRI'!$AE$152 )</f>
        <v>4</v>
      </c>
      <c r="S790" s="540">
        <f>( 'ACTA REPORTE 3ER TRI'!$AE$152 )</f>
        <v>4</v>
      </c>
      <c r="T790" s="876"/>
      <c r="U790" s="931">
        <f t="shared" si="86"/>
        <v>4</v>
      </c>
      <c r="V790" s="811">
        <v>0</v>
      </c>
      <c r="W790" s="113"/>
      <c r="X790" s="113"/>
      <c r="Y790" s="113"/>
      <c r="Z790" s="113"/>
      <c r="AA790" s="113"/>
      <c r="AB790" s="113"/>
      <c r="AC790" s="113"/>
      <c r="AD790" s="113"/>
    </row>
    <row r="791" spans="1:30" ht="69.95" customHeight="1" x14ac:dyDescent="0.3">
      <c r="A791" s="1406" t="s">
        <v>44</v>
      </c>
      <c r="B791" s="1407"/>
      <c r="C791" s="1407"/>
      <c r="D791" s="1407"/>
      <c r="E791" s="540" t="str">
        <f>( 'ACTA REPORTE 1ER TRI'!$AD$209 )</f>
        <v>D+</v>
      </c>
      <c r="F791" s="836">
        <f>( 'ACTA REPORTE 1ER TRI'!$AE$209 )</f>
        <v>4</v>
      </c>
      <c r="G791" s="540" t="str">
        <f>( 'ACTA REPORTE 2DO TRI'!$AD$209 )</f>
        <v>D+</v>
      </c>
      <c r="H791" s="847">
        <f>( 'ACTA REPORTE 2DO TRI'!$AE$209 )</f>
        <v>4</v>
      </c>
      <c r="I791" s="540" t="str">
        <f>( 'ACTA REPORTE 3ER TRI'!$AD$209 )</f>
        <v>D+</v>
      </c>
      <c r="J791" s="847">
        <f>( 'ACTA REPORTE 3ER TRI'!$AE$209 )</f>
        <v>4</v>
      </c>
      <c r="K791" s="837">
        <f t="shared" si="87"/>
        <v>4</v>
      </c>
      <c r="L791" s="797" t="str">
        <f t="shared" si="85"/>
        <v>D+</v>
      </c>
      <c r="M791" s="66"/>
      <c r="N791" s="1454" t="s">
        <v>44</v>
      </c>
      <c r="O791" s="1455"/>
      <c r="P791" s="1456"/>
      <c r="Q791" s="922">
        <f>( 'ACTA REPORTE 1ER TRI'!$AE$209 )</f>
        <v>4</v>
      </c>
      <c r="R791" s="540">
        <f>( 'ACTA REPORTE 2DO TRI'!$AE$209 )</f>
        <v>4</v>
      </c>
      <c r="S791" s="540">
        <f>( 'ACTA REPORTE 3ER TRI'!$AE$209 )</f>
        <v>4</v>
      </c>
      <c r="T791" s="876"/>
      <c r="U791" s="931">
        <f t="shared" si="86"/>
        <v>4</v>
      </c>
      <c r="V791" s="811">
        <v>0</v>
      </c>
      <c r="W791" s="113"/>
      <c r="X791" s="113"/>
      <c r="Y791" s="113"/>
      <c r="Z791" s="113"/>
      <c r="AA791" s="113"/>
      <c r="AB791" s="113"/>
      <c r="AC791" s="113"/>
      <c r="AD791" s="113"/>
    </row>
    <row r="792" spans="1:30" ht="69.95" customHeight="1" x14ac:dyDescent="0.3">
      <c r="A792" s="1433" t="s">
        <v>47</v>
      </c>
      <c r="B792" s="1434"/>
      <c r="C792" s="1434"/>
      <c r="D792" s="1434"/>
      <c r="E792" s="540" t="str">
        <f>( 'ACTA REPORTE 1ER TRI'!$AD$323 )</f>
        <v>D+</v>
      </c>
      <c r="F792" s="836">
        <f>( 'ACTA REPORTE 1ER TRI'!$AE$323 )</f>
        <v>4</v>
      </c>
      <c r="G792" s="540" t="str">
        <f>( 'ACTA REPORTE 2DO TRI'!$AD$323 )</f>
        <v>D+</v>
      </c>
      <c r="H792" s="847">
        <f>( 'ACTA REPORTE 2DO TRI'!$AE$323 )</f>
        <v>4</v>
      </c>
      <c r="I792" s="540" t="str">
        <f>( 'ACTA REPORTE 3ER TRI'!$AD$323 )</f>
        <v>D+</v>
      </c>
      <c r="J792" s="847">
        <f>( 'ACTA REPORTE 3ER TRI'!$AE$323 )</f>
        <v>4</v>
      </c>
      <c r="K792" s="837">
        <f t="shared" si="87"/>
        <v>4</v>
      </c>
      <c r="L792" s="797" t="str">
        <f t="shared" si="85"/>
        <v>D+</v>
      </c>
      <c r="M792" s="66"/>
      <c r="N792" s="1482" t="s">
        <v>47</v>
      </c>
      <c r="O792" s="1483"/>
      <c r="P792" s="1484"/>
      <c r="Q792" s="922">
        <f>( 'ACTA REPORTE 1ER TRI'!$AE$323 )</f>
        <v>4</v>
      </c>
      <c r="R792" s="540">
        <f>( 'ACTA REPORTE 2DO TRI'!$AE$323 )</f>
        <v>4</v>
      </c>
      <c r="S792" s="540">
        <f>( 'ACTA REPORTE 3ER TRI'!$AE$323 )</f>
        <v>4</v>
      </c>
      <c r="T792" s="876"/>
      <c r="U792" s="931">
        <f t="shared" si="86"/>
        <v>4</v>
      </c>
      <c r="V792" s="811">
        <v>0</v>
      </c>
      <c r="W792" s="113"/>
      <c r="X792" s="113"/>
      <c r="Y792" s="113"/>
      <c r="Z792" s="113"/>
      <c r="AA792" s="113"/>
      <c r="AB792" s="113"/>
      <c r="AC792" s="113"/>
      <c r="AD792" s="113"/>
    </row>
    <row r="793" spans="1:30" ht="69.95" customHeight="1" x14ac:dyDescent="0.3">
      <c r="A793" s="1433" t="s">
        <v>50</v>
      </c>
      <c r="B793" s="1434"/>
      <c r="C793" s="1434"/>
      <c r="D793" s="1434"/>
      <c r="E793" s="540" t="str">
        <f>( 'ACTA REPORTE 1ER TRI'!$AD$380 )</f>
        <v>D+</v>
      </c>
      <c r="F793" s="836">
        <f>( 'ACTA REPORTE 1ER TRI'!$AE$380 )</f>
        <v>4</v>
      </c>
      <c r="G793" s="540" t="str">
        <f>( 'ACTA REPORTE 2DO TRI'!$AD$380 )</f>
        <v>D+</v>
      </c>
      <c r="H793" s="847">
        <f>( 'ACTA REPORTE 2DO TRI'!$AE$380 )</f>
        <v>4</v>
      </c>
      <c r="I793" s="540" t="str">
        <f>( 'ACTA REPORTE 3ER TRI'!$AD$380 )</f>
        <v>D+</v>
      </c>
      <c r="J793" s="847">
        <f>( 'ACTA REPORTE 3ER TRI'!$AE$380 )</f>
        <v>4</v>
      </c>
      <c r="K793" s="837">
        <f>SUM(F793,H793,J793 ) / 3</f>
        <v>4</v>
      </c>
      <c r="L793" s="797" t="str">
        <f>INDEX($AF$4:$AF$13, MATCH(K793, $AE$4:$AE$13, 1))</f>
        <v>D+</v>
      </c>
      <c r="M793" s="66"/>
      <c r="N793" s="1482" t="s">
        <v>50</v>
      </c>
      <c r="O793" s="1483"/>
      <c r="P793" s="1484"/>
      <c r="Q793" s="922">
        <f>( 'ACTA REPORTE 1ER TRI'!$AE$380 )</f>
        <v>4</v>
      </c>
      <c r="R793" s="540">
        <f>( 'ACTA REPORTE 2DO TRI'!$AE$380 )</f>
        <v>4</v>
      </c>
      <c r="S793" s="540">
        <f>( 'ACTA REPORTE 3ER TRI'!$AE$380 )</f>
        <v>4</v>
      </c>
      <c r="T793" s="876"/>
      <c r="U793" s="931">
        <f t="shared" si="86"/>
        <v>4</v>
      </c>
      <c r="V793" s="811">
        <v>0</v>
      </c>
      <c r="W793" s="113"/>
      <c r="X793" s="113"/>
      <c r="Y793" s="113"/>
      <c r="Z793" s="113"/>
      <c r="AA793" s="113"/>
      <c r="AB793" s="113"/>
      <c r="AC793" s="113"/>
      <c r="AD793" s="113"/>
    </row>
    <row r="794" spans="1:30" ht="69.95" customHeight="1" thickBot="1" x14ac:dyDescent="0.35">
      <c r="A794" s="1410" t="s">
        <v>52</v>
      </c>
      <c r="B794" s="1411"/>
      <c r="C794" s="1411"/>
      <c r="D794" s="1411"/>
      <c r="E794" s="610" t="str">
        <f>( 'ACTA REPORTE 1ER TRI'!$AD$438 )</f>
        <v>D+</v>
      </c>
      <c r="F794" s="836">
        <f>( 'ACTA REPORTE 1ER TRI'!$AE$438 )</f>
        <v>4</v>
      </c>
      <c r="G794" s="832" t="str">
        <f>( 'ACTA REPORTE 2DO TRI'!$AD$438 )</f>
        <v>D+</v>
      </c>
      <c r="H794" s="851">
        <f>( 'ACTA REPORTE 2DO TRI'!$AE$438 )</f>
        <v>4</v>
      </c>
      <c r="I794" s="833" t="str">
        <f>( 'ACTA REPORTE 3ER TRI'!$AD$438 )</f>
        <v>D+</v>
      </c>
      <c r="J794" s="847">
        <f>( 'ACTA REPORTE 3ER TRI'!$AE$438 )</f>
        <v>4</v>
      </c>
      <c r="K794" s="837">
        <f>SUM(F794,H794,J794 ) / 3</f>
        <v>4</v>
      </c>
      <c r="L794" s="798" t="str">
        <f>INDEX($AF$4:$AF$13, MATCH(F795, $AE$4:$AE$13, 1))</f>
        <v>D-</v>
      </c>
      <c r="M794" s="66"/>
      <c r="N794" s="1390" t="s">
        <v>52</v>
      </c>
      <c r="O794" s="1391"/>
      <c r="P794" s="1485"/>
      <c r="Q794" s="922">
        <f>( 'ACTA REPORTE 1ER TRI'!$AE$438 )</f>
        <v>4</v>
      </c>
      <c r="R794" s="831">
        <f>( 'ACTA REPORTE 2DO TRI'!$AE$438 )</f>
        <v>4</v>
      </c>
      <c r="S794" s="540">
        <f>( 'ACTA REPORTE 3ER TRI'!$AE$438 )</f>
        <v>4</v>
      </c>
      <c r="T794" s="877"/>
      <c r="U794" s="932">
        <f t="shared" si="86"/>
        <v>4</v>
      </c>
      <c r="V794" s="812">
        <v>0</v>
      </c>
      <c r="W794" s="113"/>
      <c r="X794" s="113"/>
      <c r="Y794" s="113"/>
      <c r="Z794" s="113"/>
      <c r="AA794" s="113"/>
      <c r="AB794" s="113"/>
      <c r="AC794" s="113"/>
      <c r="AD794" s="113"/>
    </row>
    <row r="795" spans="1:30" ht="69.95" customHeight="1" thickBot="1" x14ac:dyDescent="0.75">
      <c r="A795" s="1461" t="s">
        <v>237</v>
      </c>
      <c r="B795" s="1462"/>
      <c r="C795" s="1462"/>
      <c r="D795" s="1462"/>
      <c r="E795" s="805" t="str">
        <f>INDEX($AF$4:$AF$13, MATCH(F795, $AE$4:$AE$13, 1))</f>
        <v>D-</v>
      </c>
      <c r="F795" s="837">
        <f>SUM(F788:F794 ) / 7</f>
        <v>3.2380952380952377</v>
      </c>
      <c r="G795" s="805" t="str">
        <f>INDEX($AF$4:$AF$13, MATCH(H795, $AE$4:$AE$13, 1))</f>
        <v>D+</v>
      </c>
      <c r="H795" s="837">
        <f>SUM(H788:H794 ) / 7</f>
        <v>4</v>
      </c>
      <c r="I795" s="819" t="str">
        <f>INDEX($AF$4:$AF$13, MATCH(J795, $AE$4:$AE$13, 1))</f>
        <v>D+</v>
      </c>
      <c r="J795" s="862">
        <f>SUM(J788:J794 ) / 7</f>
        <v>4</v>
      </c>
      <c r="K795" s="862">
        <f>SUM(F795,H795,J795 ) / 3</f>
        <v>3.7460317460317456</v>
      </c>
      <c r="L795" s="1481" t="str">
        <f>INDEX($AF$4:$AF$13, MATCH(K795, $AE$4:$AE$13, 1))</f>
        <v>D-</v>
      </c>
      <c r="M795" s="66"/>
      <c r="N795" s="1437" t="s">
        <v>237</v>
      </c>
      <c r="O795" s="1438"/>
      <c r="P795" s="1438"/>
      <c r="Q795" s="813">
        <f>SUM(Q788:Q794 ) / 7</f>
        <v>3.2380952380952377</v>
      </c>
      <c r="R795" s="813">
        <f>SUM(R788:R794 ) / 7</f>
        <v>4</v>
      </c>
      <c r="S795" s="813">
        <f>SUM(S788:S794 ) / 7</f>
        <v>4</v>
      </c>
      <c r="T795" s="873"/>
      <c r="U795" s="1601">
        <f>SUM(Q795,R795,S795)/3</f>
        <v>3.7460317460317456</v>
      </c>
      <c r="W795" s="36"/>
      <c r="X795" s="36"/>
      <c r="Y795" s="36"/>
      <c r="Z795" s="36"/>
      <c r="AA795" s="36"/>
      <c r="AB795" s="36"/>
      <c r="AC795" s="36"/>
      <c r="AD795" s="36"/>
    </row>
    <row r="796" spans="1:30" ht="69.95" customHeight="1" thickBot="1" x14ac:dyDescent="0.75">
      <c r="A796" s="1421" t="s">
        <v>251</v>
      </c>
      <c r="B796" s="1422"/>
      <c r="C796" s="1422"/>
      <c r="D796" s="1422"/>
      <c r="E796" s="1463"/>
      <c r="F796" s="1463"/>
      <c r="G796" s="1464"/>
      <c r="H796" s="1464"/>
      <c r="I796" s="1465"/>
      <c r="J796" s="856"/>
      <c r="K796" s="865"/>
      <c r="L796" s="1436"/>
      <c r="M796" s="66"/>
      <c r="N796" s="1398" t="s">
        <v>251</v>
      </c>
      <c r="O796" s="1399"/>
      <c r="P796" s="1399"/>
      <c r="Q796" s="1399"/>
      <c r="R796" s="1399"/>
      <c r="S796" s="1399"/>
      <c r="T796" s="1600"/>
      <c r="U796" s="1602"/>
      <c r="W796" s="36"/>
      <c r="X796" s="36"/>
      <c r="Y796" s="36"/>
      <c r="Z796" s="36"/>
      <c r="AA796" s="36"/>
      <c r="AB796" s="36"/>
      <c r="AC796" s="36"/>
      <c r="AD796" s="36"/>
    </row>
    <row r="797" spans="1:30" ht="69.95" customHeight="1" x14ac:dyDescent="0.6">
      <c r="A797" s="1408" t="s">
        <v>39</v>
      </c>
      <c r="B797" s="1409"/>
      <c r="C797" s="1409"/>
      <c r="D797" s="1409"/>
      <c r="E797" s="539" t="str">
        <f>( 'ACTA REPORTE 1ER TRI'!$AD$266 )</f>
        <v>D+</v>
      </c>
      <c r="F797" s="838">
        <f>( 'ACTA REPORTE 1ER TRI'!$AE$266 )</f>
        <v>4</v>
      </c>
      <c r="G797" s="539" t="str">
        <f>( 'ACTA REPORTE 2DO TRI'!$AD$266 )</f>
        <v>D+</v>
      </c>
      <c r="H797" s="886">
        <f>( 'ACTA REPORTE 2DO TRI'!$AE$266 )</f>
        <v>4</v>
      </c>
      <c r="I797" s="539" t="str">
        <f>( 'ACTA REPORTE 3ER TRI'!$AD$266 )</f>
        <v>D+</v>
      </c>
      <c r="J797" s="887">
        <f>( 'ACTA REPORTE 3ER TRI'!$AE$266 )</f>
        <v>4</v>
      </c>
      <c r="K797" s="866">
        <f>SUM(F797,H797,J797 ) / 3</f>
        <v>4</v>
      </c>
      <c r="L797" s="675" t="str">
        <f>INDEX($AF$4:$AF$13, MATCH(K797, $AE$4:$AE$13, 1))</f>
        <v>D+</v>
      </c>
      <c r="M797" s="66"/>
      <c r="N797" s="1388" t="s">
        <v>39</v>
      </c>
      <c r="O797" s="1389"/>
      <c r="P797" s="96"/>
      <c r="Q797" s="539" t="str">
        <f>( 'ACTA REPORTE 1ER TRI'!$AD$266 )</f>
        <v>D+</v>
      </c>
      <c r="R797" s="539" t="str">
        <f>( 'ACTA REPORTE 2DO TRI'!$AD$266 )</f>
        <v>D+</v>
      </c>
      <c r="S797" s="539" t="str">
        <f>( 'ACTA REPORTE 3ER TRI'!$AD$266 )</f>
        <v>D+</v>
      </c>
      <c r="T797" s="893">
        <f>SUM(F797,H797,J797 ) / 3</f>
        <v>4</v>
      </c>
      <c r="U797" s="675" t="str">
        <f>INDEX($AF$4:$AF$13, MATCH(T797, $AE$4:$AE$13, 1))</f>
        <v>D+</v>
      </c>
      <c r="V797" s="923"/>
      <c r="W797" s="36"/>
      <c r="X797" s="36"/>
      <c r="Y797" s="36"/>
      <c r="Z797" s="36"/>
      <c r="AA797" s="36"/>
      <c r="AB797" s="36"/>
      <c r="AC797" s="36"/>
      <c r="AD797" s="36"/>
    </row>
    <row r="798" spans="1:30" ht="69.95" customHeight="1" thickBot="1" x14ac:dyDescent="0.65">
      <c r="A798" s="1410" t="s">
        <v>55</v>
      </c>
      <c r="B798" s="1411"/>
      <c r="C798" s="1411"/>
      <c r="D798" s="1411"/>
      <c r="E798" s="541" t="str">
        <f>( 'ACTA REPORTE 1ER TRI'!$AD$494 )</f>
        <v>D+</v>
      </c>
      <c r="F798" s="838">
        <f>( 'ACTA REPORTE 1ER TRI'!$AE$494 )</f>
        <v>4</v>
      </c>
      <c r="G798" s="541" t="str">
        <f>( 'ACTA REPORTE 2DO TRI'!$AD$494 )</f>
        <v>D+</v>
      </c>
      <c r="H798" s="886">
        <f>( 'ACTA REPORTE 2DO TRI'!$AE$494 )</f>
        <v>4</v>
      </c>
      <c r="I798" s="541" t="str">
        <f>( 'ACTA REPORTE 3ER TRI'!$AD$494 )</f>
        <v>D+</v>
      </c>
      <c r="J798" s="887">
        <f>( 'ACTA REPORTE 3ER TRI'!$AE$494 )</f>
        <v>4</v>
      </c>
      <c r="K798" s="866">
        <f>SUM(F798,H798,J798 ) / 3</f>
        <v>4</v>
      </c>
      <c r="L798" s="798" t="str">
        <f>INDEX($AF$4:$AF$13, MATCH(K798, $AE$4:$AE$13, 1))</f>
        <v>D+</v>
      </c>
      <c r="M798" s="66"/>
      <c r="N798" s="1390" t="s">
        <v>55</v>
      </c>
      <c r="O798" s="1391"/>
      <c r="P798" s="657"/>
      <c r="Q798" s="541" t="str">
        <f>( 'ACTA REPORTE 1ER TRI'!$AD$494 )</f>
        <v>D+</v>
      </c>
      <c r="R798" s="541" t="str">
        <f>( 'ACTA REPORTE 2DO TRI'!$AD$494 )</f>
        <v>D+</v>
      </c>
      <c r="S798" s="541" t="str">
        <f>( 'ACTA REPORTE 3ER TRI'!$AD$494 )</f>
        <v>D+</v>
      </c>
      <c r="T798" s="893">
        <f>SUM(F798,H798,J798 ) / 3</f>
        <v>4</v>
      </c>
      <c r="U798" s="798" t="str">
        <f>INDEX($AF$4:$AF$13, MATCH(T798, $AE$4:$AE$13, 1))</f>
        <v>D+</v>
      </c>
      <c r="V798" s="923"/>
      <c r="W798" s="36"/>
      <c r="X798" s="36"/>
      <c r="Y798" s="36"/>
      <c r="Z798" s="36"/>
      <c r="AA798" s="36"/>
      <c r="AB798" s="36"/>
      <c r="AC798" s="36"/>
      <c r="AD798" s="36"/>
    </row>
    <row r="799" spans="1:30" ht="69.95" customHeight="1" thickBot="1" x14ac:dyDescent="0.65">
      <c r="M799" s="66"/>
      <c r="N799" s="907"/>
      <c r="O799" s="36"/>
      <c r="P799" s="36"/>
      <c r="Q799" s="923"/>
      <c r="R799" s="923"/>
      <c r="S799" s="923"/>
      <c r="T799" s="874"/>
      <c r="U799" s="923"/>
      <c r="V799" s="923"/>
      <c r="W799" s="36"/>
      <c r="X799" s="36"/>
      <c r="Y799" s="36"/>
      <c r="Z799" s="36"/>
      <c r="AA799" s="36"/>
      <c r="AB799" s="36"/>
      <c r="AC799" s="36"/>
      <c r="AD799" s="36"/>
    </row>
    <row r="800" spans="1:30" ht="96" customHeight="1" thickBot="1" x14ac:dyDescent="0.4">
      <c r="A800" s="271"/>
      <c r="B800" s="915" t="s">
        <v>292</v>
      </c>
      <c r="C800" s="272"/>
      <c r="D800" s="1412" t="s">
        <v>287</v>
      </c>
      <c r="E800" s="914" t="s">
        <v>252</v>
      </c>
      <c r="F800" s="839"/>
      <c r="G800" s="915" t="s">
        <v>253</v>
      </c>
      <c r="H800" s="849"/>
      <c r="I800" s="916" t="s">
        <v>254</v>
      </c>
      <c r="M800" s="66"/>
      <c r="N800" s="908"/>
      <c r="O800" s="917" t="s">
        <v>291</v>
      </c>
      <c r="P800" s="39"/>
      <c r="Q800" s="1392" t="s">
        <v>287</v>
      </c>
      <c r="R800" s="1393"/>
      <c r="S800" s="955" t="s">
        <v>252</v>
      </c>
      <c r="T800" s="878"/>
      <c r="U800" s="956" t="s">
        <v>253</v>
      </c>
      <c r="V800" s="957" t="s">
        <v>254</v>
      </c>
      <c r="X800" s="673"/>
      <c r="Y800" s="673"/>
      <c r="Z800" s="673"/>
      <c r="AA800" s="673"/>
      <c r="AB800" s="673"/>
      <c r="AC800" s="673"/>
      <c r="AD800" s="673"/>
    </row>
    <row r="801" spans="1:30" ht="69.95" customHeight="1" thickBot="1" x14ac:dyDescent="0.4">
      <c r="A801" s="273" t="s">
        <v>226</v>
      </c>
      <c r="B801" s="814">
        <f>( 'ACTA REPORTE 3ER TRI'!$AP$38 )</f>
        <v>0</v>
      </c>
      <c r="C801" s="274"/>
      <c r="D801" s="1413"/>
      <c r="E801" s="814" t="str">
        <f>( 'ACTA REPORTE 1ER TRI'!$AI$38 )</f>
        <v>N</v>
      </c>
      <c r="F801" s="840"/>
      <c r="G801" s="814" t="str">
        <f>( 'ACTA REPORTE 2DO TRI'!$AI$38 )</f>
        <v>N</v>
      </c>
      <c r="H801" s="840"/>
      <c r="I801" s="814" t="str">
        <f>( 'ACTA REPORTE 3ER TRI'!$AI$38 )</f>
        <v>N</v>
      </c>
      <c r="M801" s="66"/>
      <c r="N801" s="901" t="s">
        <v>226</v>
      </c>
      <c r="O801" s="814">
        <f>( 'ACTA REPORTE 3ER TRI'!$AP$38 )</f>
        <v>0</v>
      </c>
      <c r="P801" s="38"/>
      <c r="Q801" s="1394"/>
      <c r="R801" s="1395"/>
      <c r="S801" s="814" t="str">
        <f>( 'ACTA REPORTE 1ER TRI'!$AI$38 )</f>
        <v>N</v>
      </c>
      <c r="T801" s="879"/>
      <c r="U801" s="814" t="str">
        <f>( 'ACTA REPORTE 2DO TRI'!$AI$38 )</f>
        <v>N</v>
      </c>
      <c r="V801" s="814" t="str">
        <f>( 'ACTA REPORTE 3ER TRI'!$AI$38 )</f>
        <v>N</v>
      </c>
      <c r="X801" s="671"/>
      <c r="Y801" s="671"/>
      <c r="Z801" s="671"/>
      <c r="AA801" s="671"/>
      <c r="AB801" s="671"/>
      <c r="AC801" s="671"/>
      <c r="AD801" s="671"/>
    </row>
    <row r="802" spans="1:30" ht="69.95" customHeight="1" x14ac:dyDescent="0.35">
      <c r="A802" s="275" t="s">
        <v>227</v>
      </c>
      <c r="B802" s="610">
        <f>( 'ACTA REPORTE 3ER TRI'!$AQ$38 )</f>
        <v>0</v>
      </c>
      <c r="C802" s="274"/>
      <c r="D802" s="1413"/>
      <c r="E802" s="1415" t="str">
        <f>INDEX(AG$1:AG$3, MATCH(E801, AF$1:AF$3, 1))</f>
        <v>DEMUESTRA HABILIDADES PARA LLEGAR A ACUERDOS Y ASUMIR  COMPROMISOS.</v>
      </c>
      <c r="F802" s="939"/>
      <c r="G802" s="1415" t="str">
        <f>INDEX(AG$1:AG$3, MATCH(G801, AF$1:AF$3, 1))</f>
        <v>DEMUESTRA HABILIDADES PARA LLEGAR A ACUERDOS Y ASUMIR  COMPROMISOS.</v>
      </c>
      <c r="H802" s="939"/>
      <c r="I802" s="1415" t="str">
        <f>INDEX(AG$1:AG$3, MATCH(I801, AF$1:AF$3, 1))</f>
        <v>DEMUESTRA HABILIDADES PARA LLEGAR A ACUERDOS Y ASUMIR  COMPROMISOS.</v>
      </c>
      <c r="M802" s="66"/>
      <c r="N802" s="902" t="s">
        <v>227</v>
      </c>
      <c r="O802" s="610">
        <f>( 'ACTA REPORTE 3ER TRI'!$AQ$38 )</f>
        <v>0</v>
      </c>
      <c r="P802" s="38"/>
      <c r="Q802" s="1394"/>
      <c r="R802" s="1395"/>
      <c r="S802" s="1400" t="str">
        <f>INDEX(AG$1:AG$3, MATCH(S801, AF$1:AF$3, 1))</f>
        <v>DEMUESTRA HABILIDADES PARA LLEGAR A ACUERDOS Y ASUMIR  COMPROMISOS.</v>
      </c>
      <c r="T802" s="944"/>
      <c r="U802" s="1400" t="str">
        <f>INDEX(AG$1:AG$3, MATCH(U801, AF$1:AF$3, 1))</f>
        <v>DEMUESTRA HABILIDADES PARA LLEGAR A ACUERDOS Y ASUMIR  COMPROMISOS.</v>
      </c>
      <c r="V802" s="1400" t="str">
        <f>INDEX(AG$1:AG$3, MATCH(V801, AF$1:AF$3, 1))</f>
        <v>DEMUESTRA HABILIDADES PARA LLEGAR A ACUERDOS Y ASUMIR  COMPROMISOS.</v>
      </c>
      <c r="X802" s="672"/>
      <c r="Y802" s="672"/>
      <c r="Z802" s="672"/>
      <c r="AA802" s="672"/>
      <c r="AB802" s="672"/>
      <c r="AC802" s="672"/>
      <c r="AD802" s="672"/>
    </row>
    <row r="803" spans="1:30" ht="69.95" customHeight="1" x14ac:dyDescent="0.35">
      <c r="A803" s="275" t="s">
        <v>229</v>
      </c>
      <c r="B803" s="610">
        <f>( 'ACTA REPORTE 3ER TRI'!$AR$38 )</f>
        <v>0</v>
      </c>
      <c r="C803" s="274"/>
      <c r="D803" s="1413"/>
      <c r="E803" s="1416"/>
      <c r="F803" s="940"/>
      <c r="G803" s="1416"/>
      <c r="H803" s="940"/>
      <c r="I803" s="1416"/>
      <c r="M803" s="66"/>
      <c r="N803" s="902" t="s">
        <v>229</v>
      </c>
      <c r="O803" s="610">
        <f>( 'ACTA REPORTE 3ER TRI'!$AR$38 )</f>
        <v>0</v>
      </c>
      <c r="P803" s="38"/>
      <c r="Q803" s="1394"/>
      <c r="R803" s="1395"/>
      <c r="S803" s="1401"/>
      <c r="T803" s="944"/>
      <c r="U803" s="1401"/>
      <c r="V803" s="1401"/>
      <c r="X803" s="672"/>
      <c r="Y803" s="672"/>
      <c r="Z803" s="672"/>
      <c r="AA803" s="672"/>
      <c r="AB803" s="672"/>
      <c r="AC803" s="672"/>
      <c r="AD803" s="672"/>
    </row>
    <row r="804" spans="1:30" ht="69.95" customHeight="1" thickBot="1" x14ac:dyDescent="0.4">
      <c r="A804" s="276" t="s">
        <v>232</v>
      </c>
      <c r="B804" s="541">
        <f>( 'ACTA REPORTE 3ER TRI'!$AS$38 )</f>
        <v>67</v>
      </c>
      <c r="C804" s="274"/>
      <c r="D804" s="1414"/>
      <c r="E804" s="1417"/>
      <c r="F804" s="941"/>
      <c r="G804" s="1417"/>
      <c r="H804" s="941"/>
      <c r="I804" s="1417"/>
      <c r="M804" s="66"/>
      <c r="N804" s="903" t="s">
        <v>232</v>
      </c>
      <c r="O804" s="541">
        <f>( 'ACTA REPORTE 3ER TRI'!$AS$38 )</f>
        <v>67</v>
      </c>
      <c r="P804" s="38"/>
      <c r="Q804" s="1396"/>
      <c r="R804" s="1397"/>
      <c r="S804" s="1402"/>
      <c r="T804" s="945"/>
      <c r="U804" s="1402"/>
      <c r="V804" s="1402"/>
      <c r="X804" s="672"/>
      <c r="Y804" s="672"/>
      <c r="Z804" s="672"/>
      <c r="AA804" s="672"/>
      <c r="AB804" s="672"/>
      <c r="AC804" s="672"/>
      <c r="AD804" s="672"/>
    </row>
    <row r="805" spans="1:30" ht="200.1" customHeight="1" x14ac:dyDescent="0.6">
      <c r="M805" s="66"/>
      <c r="N805" s="907"/>
      <c r="O805" s="36"/>
      <c r="P805" s="36"/>
      <c r="Q805" s="923"/>
      <c r="R805" s="923"/>
      <c r="S805" s="923"/>
      <c r="T805" s="874"/>
      <c r="U805" s="923"/>
      <c r="V805" s="923"/>
      <c r="W805" s="36"/>
      <c r="X805" s="36"/>
      <c r="Y805" s="36"/>
      <c r="Z805" s="36"/>
      <c r="AA805" s="36"/>
      <c r="AB805" s="36"/>
      <c r="AC805" s="36"/>
      <c r="AD805" s="36"/>
    </row>
    <row r="806" spans="1:30" ht="69.95" customHeight="1" x14ac:dyDescent="0.7">
      <c r="B806" s="1424" t="s">
        <v>235</v>
      </c>
      <c r="C806" s="1424"/>
      <c r="D806" s="1424"/>
      <c r="G806" s="1424" t="s">
        <v>255</v>
      </c>
      <c r="H806" s="1424"/>
      <c r="I806" s="1424"/>
      <c r="J806" s="861"/>
      <c r="K806" s="861"/>
      <c r="L806" s="296"/>
      <c r="M806" s="66"/>
      <c r="O806" s="1425" t="s">
        <v>235</v>
      </c>
      <c r="P806" s="1425"/>
      <c r="Q806" s="1425"/>
      <c r="S806" s="1425" t="s">
        <v>255</v>
      </c>
      <c r="T806" s="1425"/>
      <c r="U806" s="1425"/>
      <c r="V806" s="935"/>
      <c r="W806" s="75"/>
      <c r="X806" s="75"/>
      <c r="Y806" s="75"/>
      <c r="Z806" s="75"/>
      <c r="AA806" s="75"/>
      <c r="AB806" s="75"/>
      <c r="AC806" s="75"/>
      <c r="AD806" s="75"/>
    </row>
    <row r="807" spans="1:30" ht="69.95" customHeight="1" x14ac:dyDescent="0.45">
      <c r="A807" s="1426" t="s">
        <v>0</v>
      </c>
      <c r="B807" s="1426"/>
      <c r="C807" s="1426"/>
      <c r="D807" s="1426"/>
      <c r="E807" s="1426"/>
      <c r="F807" s="1426"/>
      <c r="G807" s="1426"/>
      <c r="H807" s="1426"/>
      <c r="I807" s="1426"/>
      <c r="J807" s="1426"/>
      <c r="K807" s="1426"/>
      <c r="L807" s="1426"/>
      <c r="M807" s="68"/>
      <c r="N807" s="1386" t="s">
        <v>0</v>
      </c>
      <c r="O807" s="1386"/>
      <c r="P807" s="1386"/>
      <c r="Q807" s="1386"/>
      <c r="R807" s="1386"/>
      <c r="S807" s="1386"/>
      <c r="T807" s="1386"/>
      <c r="U807" s="1386"/>
      <c r="V807" s="1386"/>
      <c r="W807" s="960"/>
      <c r="X807" s="652"/>
      <c r="Y807" s="652"/>
      <c r="Z807" s="652"/>
      <c r="AA807" s="652"/>
      <c r="AB807" s="652"/>
      <c r="AC807" s="652"/>
      <c r="AD807" s="652"/>
    </row>
    <row r="808" spans="1:30" ht="69.95" customHeight="1" x14ac:dyDescent="0.45">
      <c r="A808" s="1426" t="s">
        <v>9</v>
      </c>
      <c r="B808" s="1426"/>
      <c r="C808" s="1426"/>
      <c r="D808" s="1426"/>
      <c r="E808" s="1426"/>
      <c r="F808" s="1426"/>
      <c r="G808" s="1426"/>
      <c r="H808" s="1426"/>
      <c r="I808" s="1426"/>
      <c r="J808" s="1426"/>
      <c r="K808" s="1426"/>
      <c r="L808" s="1426"/>
      <c r="M808" s="68"/>
      <c r="N808" s="1386" t="s">
        <v>9</v>
      </c>
      <c r="O808" s="1386"/>
      <c r="P808" s="1386"/>
      <c r="Q808" s="1386"/>
      <c r="R808" s="1386"/>
      <c r="S808" s="1386"/>
      <c r="T808" s="1386"/>
      <c r="U808" s="1386"/>
      <c r="V808" s="1386"/>
      <c r="W808" s="960"/>
      <c r="X808" s="652"/>
      <c r="Y808" s="652"/>
      <c r="Z808" s="652"/>
      <c r="AA808" s="652"/>
      <c r="AB808" s="652"/>
      <c r="AC808" s="652"/>
      <c r="AD808" s="652"/>
    </row>
    <row r="809" spans="1:30" ht="69.95" customHeight="1" x14ac:dyDescent="0.45">
      <c r="A809" s="1426" t="s">
        <v>242</v>
      </c>
      <c r="B809" s="1426"/>
      <c r="C809" s="1426"/>
      <c r="D809" s="1426"/>
      <c r="E809" s="1426"/>
      <c r="F809" s="1426"/>
      <c r="G809" s="1426"/>
      <c r="H809" s="1426"/>
      <c r="I809" s="1426"/>
      <c r="J809" s="1426"/>
      <c r="K809" s="1426"/>
      <c r="L809" s="1426"/>
      <c r="M809" s="68"/>
      <c r="N809" s="1386" t="s">
        <v>242</v>
      </c>
      <c r="O809" s="1386"/>
      <c r="P809" s="1386"/>
      <c r="Q809" s="1386"/>
      <c r="R809" s="1386"/>
      <c r="S809" s="1386"/>
      <c r="T809" s="1386"/>
      <c r="U809" s="1386"/>
      <c r="V809" s="1386"/>
      <c r="W809" s="960"/>
      <c r="X809" s="652"/>
      <c r="Y809" s="652"/>
      <c r="Z809" s="652"/>
      <c r="AA809" s="652"/>
      <c r="AB809" s="652"/>
      <c r="AC809" s="652"/>
      <c r="AD809" s="652"/>
    </row>
    <row r="810" spans="1:30" ht="69.95" customHeight="1" x14ac:dyDescent="0.45">
      <c r="A810" s="1489" t="s">
        <v>220</v>
      </c>
      <c r="B810" s="1489"/>
      <c r="C810" s="1489"/>
      <c r="D810" s="1489"/>
      <c r="E810" s="1489"/>
      <c r="F810" s="1489"/>
      <c r="G810" s="1489"/>
      <c r="H810" s="1489"/>
      <c r="I810" s="1489"/>
      <c r="J810" s="1489"/>
      <c r="K810" s="1489"/>
      <c r="L810" s="1489"/>
      <c r="M810" s="68"/>
      <c r="N810" s="1387" t="s">
        <v>220</v>
      </c>
      <c r="O810" s="1387"/>
      <c r="P810" s="1387"/>
      <c r="Q810" s="1387"/>
      <c r="R810" s="1387"/>
      <c r="S810" s="1387"/>
      <c r="T810" s="1387"/>
      <c r="U810" s="1387"/>
      <c r="V810" s="1387"/>
      <c r="W810" s="961"/>
      <c r="X810" s="653"/>
      <c r="Y810" s="653"/>
      <c r="Z810" s="653"/>
      <c r="AA810" s="653"/>
      <c r="AB810" s="653"/>
      <c r="AC810" s="653"/>
      <c r="AD810" s="653"/>
    </row>
    <row r="811" spans="1:30" ht="60" customHeight="1" x14ac:dyDescent="0.6">
      <c r="A811" s="946" t="s">
        <v>221</v>
      </c>
      <c r="B811" s="1418">
        <f>DATOS!F34</f>
        <v>0</v>
      </c>
      <c r="C811" s="1418"/>
      <c r="D811" s="1418"/>
      <c r="E811" s="1418"/>
      <c r="F811" s="1418"/>
      <c r="G811" s="1418"/>
      <c r="H811" s="947"/>
      <c r="I811" s="799"/>
      <c r="J811" s="800"/>
      <c r="K811" s="800"/>
      <c r="L811" s="948"/>
      <c r="M811" s="949"/>
      <c r="N811" s="904" t="s">
        <v>221</v>
      </c>
      <c r="O811" s="1460">
        <f>DATOS!F34</f>
        <v>0</v>
      </c>
      <c r="P811" s="1460"/>
      <c r="Q811" s="1460"/>
      <c r="R811" s="1460"/>
      <c r="S811" s="1460"/>
      <c r="T811" s="1460"/>
      <c r="U811" s="1460"/>
      <c r="V811" s="923"/>
      <c r="W811" s="36"/>
      <c r="X811" s="36"/>
      <c r="Y811" s="36"/>
      <c r="Z811" s="36"/>
      <c r="AA811" s="36"/>
      <c r="AB811" s="36"/>
      <c r="AC811" s="36"/>
      <c r="AD811" s="36"/>
    </row>
    <row r="812" spans="1:30" ht="60" customHeight="1" x14ac:dyDescent="0.6">
      <c r="A812" s="946" t="s">
        <v>222</v>
      </c>
      <c r="B812" s="1418" t="str">
        <f>DATOS!B20</f>
        <v xml:space="preserve"> TRELLES ORDÓÑEZ CAROL ALEXANDRA</v>
      </c>
      <c r="C812" s="1418"/>
      <c r="D812" s="1418"/>
      <c r="E812" s="1418"/>
      <c r="F812" s="1418"/>
      <c r="G812" s="1418"/>
      <c r="H812" s="947"/>
      <c r="I812" s="799"/>
      <c r="J812" s="950"/>
      <c r="K812" s="950"/>
      <c r="L812" s="951"/>
      <c r="M812" s="949"/>
      <c r="N812" s="904" t="s">
        <v>222</v>
      </c>
      <c r="O812" s="1460" t="str">
        <f>DATOS!B20</f>
        <v xml:space="preserve"> TRELLES ORDÓÑEZ CAROL ALEXANDRA</v>
      </c>
      <c r="P812" s="1460"/>
      <c r="Q812" s="1460"/>
      <c r="R812" s="1460"/>
      <c r="S812" s="1460"/>
      <c r="T812" s="1460"/>
      <c r="U812" s="1460"/>
      <c r="V812" s="923"/>
      <c r="W812" s="37"/>
      <c r="X812" s="37"/>
      <c r="Y812" s="37"/>
      <c r="Z812" s="37"/>
      <c r="AA812" s="37"/>
      <c r="AB812" s="37"/>
      <c r="AC812" s="37"/>
      <c r="AD812" s="37"/>
    </row>
    <row r="813" spans="1:30" ht="60" customHeight="1" x14ac:dyDescent="0.6">
      <c r="A813" s="952" t="s">
        <v>26</v>
      </c>
      <c r="B813" s="1457" t="str">
        <f>DATOS!C14</f>
        <v>SEGUNDO</v>
      </c>
      <c r="C813" s="1457"/>
      <c r="D813" s="1457"/>
      <c r="E813" s="799"/>
      <c r="F813" s="799"/>
      <c r="G813" s="936"/>
      <c r="H813" s="936"/>
      <c r="I813" s="799"/>
      <c r="J813" s="800"/>
      <c r="K813" s="800"/>
      <c r="L813" s="948"/>
      <c r="M813" s="949"/>
      <c r="N813" s="905" t="s">
        <v>26</v>
      </c>
      <c r="O813" s="1458" t="str">
        <f>DATOS!C14</f>
        <v>SEGUNDO</v>
      </c>
      <c r="P813" s="1458"/>
      <c r="Q813" s="1458"/>
      <c r="R813" s="923"/>
      <c r="S813" s="925"/>
      <c r="T813" s="925"/>
      <c r="U813" s="923"/>
      <c r="V813" s="923"/>
      <c r="W813" s="36"/>
      <c r="X813" s="36"/>
      <c r="Y813" s="36"/>
      <c r="Z813" s="36"/>
      <c r="AA813" s="36"/>
      <c r="AB813" s="36"/>
      <c r="AC813" s="36"/>
      <c r="AD813" s="36"/>
    </row>
    <row r="814" spans="1:30" ht="60" customHeight="1" x14ac:dyDescent="0.6">
      <c r="A814" s="946" t="s">
        <v>28</v>
      </c>
      <c r="B814" s="1459" t="str">
        <f>DATOS!C15</f>
        <v>"A"</v>
      </c>
      <c r="C814" s="1459"/>
      <c r="D814" s="1459"/>
      <c r="E814" s="799"/>
      <c r="F814" s="799"/>
      <c r="G814" s="799"/>
      <c r="H814" s="799"/>
      <c r="I814" s="799"/>
      <c r="J814" s="800"/>
      <c r="K814" s="800"/>
      <c r="L814" s="948"/>
      <c r="M814" s="949"/>
      <c r="N814" s="904" t="s">
        <v>28</v>
      </c>
      <c r="O814" s="1460" t="str">
        <f>DATOS!C15</f>
        <v>"A"</v>
      </c>
      <c r="P814" s="1460"/>
      <c r="Q814" s="1460"/>
      <c r="R814" s="923"/>
      <c r="S814" s="923"/>
      <c r="T814" s="923"/>
      <c r="U814" s="923"/>
      <c r="V814" s="923"/>
      <c r="W814" s="36"/>
      <c r="X814" s="36"/>
      <c r="Y814" s="36"/>
      <c r="Z814" s="36"/>
      <c r="AA814" s="36"/>
      <c r="AB814" s="36"/>
      <c r="AC814" s="36"/>
      <c r="AD814" s="36"/>
    </row>
    <row r="815" spans="1:30" ht="60" customHeight="1" x14ac:dyDescent="0.6">
      <c r="A815" s="952" t="s">
        <v>223</v>
      </c>
      <c r="B815" s="1418" t="s">
        <v>290</v>
      </c>
      <c r="C815" s="1418"/>
      <c r="D815" s="1418"/>
      <c r="E815" s="799"/>
      <c r="F815" s="799"/>
      <c r="G815" s="799"/>
      <c r="H815" s="799"/>
      <c r="I815" s="799"/>
      <c r="J815" s="800"/>
      <c r="K815" s="800"/>
      <c r="L815" s="948"/>
      <c r="M815" s="949"/>
      <c r="N815" s="905" t="s">
        <v>223</v>
      </c>
      <c r="O815" s="1460" t="s">
        <v>290</v>
      </c>
      <c r="P815" s="1460"/>
      <c r="Q815" s="1460"/>
      <c r="R815" s="923"/>
      <c r="S815" s="923"/>
      <c r="T815" s="923"/>
      <c r="U815" s="923"/>
      <c r="V815" s="923"/>
      <c r="W815" s="36"/>
      <c r="X815" s="36"/>
      <c r="Y815" s="36"/>
      <c r="Z815" s="36"/>
      <c r="AA815" s="36"/>
      <c r="AB815" s="36"/>
      <c r="AC815" s="36"/>
      <c r="AD815" s="36"/>
    </row>
    <row r="816" spans="1:30" ht="60" customHeight="1" thickBot="1" x14ac:dyDescent="0.65">
      <c r="A816" s="946" t="s">
        <v>160</v>
      </c>
      <c r="B816" s="1439"/>
      <c r="C816" s="1439"/>
      <c r="D816" s="1439"/>
      <c r="E816" s="799"/>
      <c r="F816" s="799"/>
      <c r="G816" s="799"/>
      <c r="H816" s="799"/>
      <c r="I816" s="799"/>
      <c r="J816" s="800"/>
      <c r="K816" s="800"/>
      <c r="L816" s="948"/>
      <c r="M816" s="949"/>
      <c r="N816" s="904" t="s">
        <v>160</v>
      </c>
      <c r="O816" s="1440"/>
      <c r="P816" s="1440"/>
      <c r="Q816" s="1440"/>
      <c r="R816" s="923"/>
      <c r="S816" s="923"/>
      <c r="T816" s="923"/>
      <c r="U816" s="923"/>
      <c r="V816" s="923"/>
      <c r="W816" s="36"/>
      <c r="X816" s="36"/>
      <c r="Y816" s="36"/>
      <c r="Z816" s="36"/>
      <c r="AA816" s="36"/>
      <c r="AB816" s="36"/>
      <c r="AC816" s="36"/>
      <c r="AD816" s="36"/>
    </row>
    <row r="817" spans="1:30" ht="69.95" customHeight="1" thickBot="1" x14ac:dyDescent="0.55000000000000004">
      <c r="A817" s="1441" t="s">
        <v>37</v>
      </c>
      <c r="B817" s="1442"/>
      <c r="C817" s="1442"/>
      <c r="D817" s="1443"/>
      <c r="E817" s="1468" t="s">
        <v>245</v>
      </c>
      <c r="F817" s="1469"/>
      <c r="G817" s="1469"/>
      <c r="H817" s="1469"/>
      <c r="I817" s="1469"/>
      <c r="J817" s="859"/>
      <c r="K817" s="859"/>
      <c r="L817" s="293" t="s">
        <v>248</v>
      </c>
      <c r="M817" s="70"/>
      <c r="N817" s="1474" t="s">
        <v>37</v>
      </c>
      <c r="O817" s="1475"/>
      <c r="P817" s="1475"/>
      <c r="Q817" s="1427" t="s">
        <v>245</v>
      </c>
      <c r="R817" s="1428"/>
      <c r="S817" s="1429"/>
      <c r="T817" s="882"/>
      <c r="U817" s="293" t="s">
        <v>248</v>
      </c>
      <c r="V817" s="1466" t="s">
        <v>247</v>
      </c>
      <c r="W817" s="1403"/>
      <c r="X817" s="654"/>
      <c r="Y817" s="654"/>
      <c r="Z817" s="654"/>
      <c r="AA817" s="654"/>
      <c r="AB817" s="654"/>
      <c r="AC817" s="654"/>
      <c r="AD817" s="654"/>
    </row>
    <row r="818" spans="1:30" ht="69.95" customHeight="1" thickBot="1" x14ac:dyDescent="0.55000000000000004">
      <c r="A818" s="1444"/>
      <c r="B818" s="1445"/>
      <c r="C818" s="1445"/>
      <c r="D818" s="1446"/>
      <c r="E818" s="267" t="s">
        <v>233</v>
      </c>
      <c r="F818" s="844"/>
      <c r="G818" s="268" t="s">
        <v>249</v>
      </c>
      <c r="H818" s="850"/>
      <c r="I818" s="269" t="s">
        <v>250</v>
      </c>
      <c r="J818" s="860"/>
      <c r="K818" s="860"/>
      <c r="L818" s="294" t="s">
        <v>246</v>
      </c>
      <c r="M818" s="70"/>
      <c r="N818" s="1476"/>
      <c r="O818" s="1477"/>
      <c r="P818" s="1477"/>
      <c r="Q818" s="92" t="s">
        <v>233</v>
      </c>
      <c r="R818" s="93" t="s">
        <v>249</v>
      </c>
      <c r="S818" s="94" t="s">
        <v>250</v>
      </c>
      <c r="T818" s="881"/>
      <c r="U818" s="796" t="s">
        <v>246</v>
      </c>
      <c r="V818" s="1488"/>
      <c r="W818" s="1403"/>
      <c r="X818" s="654"/>
      <c r="Y818" s="654"/>
      <c r="Z818" s="654"/>
      <c r="AA818" s="654"/>
      <c r="AB818" s="654"/>
      <c r="AC818" s="654"/>
      <c r="AD818" s="654"/>
    </row>
    <row r="819" spans="1:30" ht="69.95" customHeight="1" x14ac:dyDescent="0.3">
      <c r="A819" s="1404" t="s">
        <v>38</v>
      </c>
      <c r="B819" s="1405"/>
      <c r="C819" s="1405"/>
      <c r="D819" s="1405"/>
      <c r="E819" s="539" t="str">
        <f>( 'ACTA REPORTE 1ER TRI'!$AD$39 )</f>
        <v>E-</v>
      </c>
      <c r="F819" s="835">
        <f>( 'ACTA REPORTE 1ER TRI'!$AE$39 )</f>
        <v>1.3333333333333333</v>
      </c>
      <c r="G819" s="539" t="str">
        <f>( 'ACTA REPORTE 2DO TRI'!$AD$39 )</f>
        <v>D+</v>
      </c>
      <c r="H819" s="846">
        <f>( 'ACTA REPORTE 2DO TRI'!$AE$39 )</f>
        <v>4</v>
      </c>
      <c r="I819" s="539" t="str">
        <f>( 'ACTA REPORTE 3ER TRI'!$AD$39 )</f>
        <v>D+</v>
      </c>
      <c r="J819" s="846">
        <f>( 'ACTA REPORTE 3ER TRI'!$AE$39 )</f>
        <v>4</v>
      </c>
      <c r="K819" s="837">
        <f>SUM(F819,H819,J819 ) / 3</f>
        <v>3.1111111111111107</v>
      </c>
      <c r="L819" s="675" t="str">
        <f>INDEX($AF$4:$AF$13, MATCH(K819, $AE$4:$AE$13, 1))</f>
        <v>D-</v>
      </c>
      <c r="M819" s="66"/>
      <c r="N819" s="1478" t="s">
        <v>38</v>
      </c>
      <c r="O819" s="1479"/>
      <c r="P819" s="1480"/>
      <c r="Q819" s="884">
        <f>( 'ACTA REPORTE 1ER TRI'!$AE$39 )</f>
        <v>1.3333333333333333</v>
      </c>
      <c r="R819" s="539">
        <f>( 'ACTA REPORTE 2DO TRI'!$AE$39 )</f>
        <v>4</v>
      </c>
      <c r="S819" s="539">
        <f>( 'ACTA REPORTE 3ER TRI'!$AE$39 )</f>
        <v>4</v>
      </c>
      <c r="T819" s="875"/>
      <c r="U819" s="930">
        <f>SUM(Q819:S819)/3</f>
        <v>3.1111111111111107</v>
      </c>
      <c r="V819" s="809">
        <v>0</v>
      </c>
      <c r="W819" s="113"/>
      <c r="X819" s="113"/>
      <c r="Y819" s="113"/>
      <c r="Z819" s="113"/>
      <c r="AA819" s="113"/>
      <c r="AB819" s="113"/>
      <c r="AC819" s="113"/>
      <c r="AD819" s="113"/>
    </row>
    <row r="820" spans="1:30" ht="69.95" customHeight="1" x14ac:dyDescent="0.3">
      <c r="A820" s="1406" t="s">
        <v>40</v>
      </c>
      <c r="B820" s="1407"/>
      <c r="C820" s="1407"/>
      <c r="D820" s="1407"/>
      <c r="E820" s="540" t="str">
        <f>( 'ACTA REPORTE 1ER TRI'!$AD$96 )</f>
        <v>E-</v>
      </c>
      <c r="F820" s="836">
        <f>( 'ACTA REPORTE 1ER TRI'!$AE$96 )</f>
        <v>1.3333333333333333</v>
      </c>
      <c r="G820" s="540" t="str">
        <f>( 'ACTA REPORTE 2DO TRI'!$AD$96 )</f>
        <v>D+</v>
      </c>
      <c r="H820" s="847">
        <f>( 'ACTA REPORTE 2DO TRI'!$AE$96 )</f>
        <v>4</v>
      </c>
      <c r="I820" s="540" t="str">
        <f>( 'ACTA REPORTE 3ER TRI'!$AD$96 )</f>
        <v>D+</v>
      </c>
      <c r="J820" s="847">
        <f>( 'ACTA REPORTE 3ER TRI'!$AE$96 )</f>
        <v>4</v>
      </c>
      <c r="K820" s="837">
        <f>SUM(F820,H820,J820 ) / 3</f>
        <v>3.1111111111111107</v>
      </c>
      <c r="L820" s="797" t="str">
        <f t="shared" ref="L820:L823" si="88">INDEX($AF$4:$AF$13, MATCH(K820, $AE$4:$AE$13, 1))</f>
        <v>D-</v>
      </c>
      <c r="M820" s="66"/>
      <c r="N820" s="1454" t="s">
        <v>40</v>
      </c>
      <c r="O820" s="1455"/>
      <c r="P820" s="1456"/>
      <c r="Q820" s="922">
        <f>( 'ACTA REPORTE 1ER TRI'!$AE$96 )</f>
        <v>1.3333333333333333</v>
      </c>
      <c r="R820" s="540">
        <f>( 'ACTA REPORTE 2DO TRI'!$AE$96 )</f>
        <v>4</v>
      </c>
      <c r="S820" s="540">
        <f>( 'ACTA REPORTE 3ER TRI'!$AE$96 )</f>
        <v>4</v>
      </c>
      <c r="T820" s="876"/>
      <c r="U820" s="931">
        <f t="shared" ref="U820:U825" si="89">SUM(Q820:S820)/3</f>
        <v>3.1111111111111107</v>
      </c>
      <c r="V820" s="811">
        <v>0</v>
      </c>
      <c r="W820" s="113"/>
      <c r="X820" s="113"/>
      <c r="Y820" s="113"/>
      <c r="Z820" s="113"/>
      <c r="AA820" s="113"/>
      <c r="AB820" s="113"/>
      <c r="AC820" s="113"/>
      <c r="AD820" s="113"/>
    </row>
    <row r="821" spans="1:30" ht="69.95" customHeight="1" x14ac:dyDescent="0.3">
      <c r="A821" s="1406" t="s">
        <v>42</v>
      </c>
      <c r="B821" s="1407"/>
      <c r="C821" s="1407"/>
      <c r="D821" s="1407"/>
      <c r="E821" s="540" t="str">
        <f>( 'ACTA REPORTE 1ER TRI'!$AD$153 )</f>
        <v>D+</v>
      </c>
      <c r="F821" s="836">
        <f>( 'ACTA REPORTE 1ER TRI'!$AE$153 )</f>
        <v>4</v>
      </c>
      <c r="G821" s="540" t="str">
        <f>( 'ACTA REPORTE 2DO TRI'!$AD$153 )</f>
        <v>D+</v>
      </c>
      <c r="H821" s="847">
        <f>( 'ACTA REPORTE 2DO TRI'!$AE$153 )</f>
        <v>4</v>
      </c>
      <c r="I821" s="540" t="str">
        <f>( 'ACTA REPORTE 3ER TRI'!$AD$153 )</f>
        <v>D+</v>
      </c>
      <c r="J821" s="847">
        <f>( 'ACTA REPORTE 3ER TRI'!$AE$153 )</f>
        <v>4</v>
      </c>
      <c r="K821" s="837">
        <f t="shared" ref="K821:K823" si="90">SUM(F821,H821,J821 ) / 3</f>
        <v>4</v>
      </c>
      <c r="L821" s="797" t="str">
        <f t="shared" si="88"/>
        <v>D+</v>
      </c>
      <c r="M821" s="66"/>
      <c r="N821" s="1454" t="s">
        <v>42</v>
      </c>
      <c r="O821" s="1455"/>
      <c r="P821" s="1456"/>
      <c r="Q821" s="922">
        <f>( 'ACTA REPORTE 1ER TRI'!$AE$153 )</f>
        <v>4</v>
      </c>
      <c r="R821" s="540">
        <f>( 'ACTA REPORTE 2DO TRI'!$AE$153 )</f>
        <v>4</v>
      </c>
      <c r="S821" s="540">
        <f>( 'ACTA REPORTE 3ER TRI'!$AE$153 )</f>
        <v>4</v>
      </c>
      <c r="T821" s="876"/>
      <c r="U821" s="931">
        <f t="shared" si="89"/>
        <v>4</v>
      </c>
      <c r="V821" s="811">
        <v>0</v>
      </c>
      <c r="W821" s="113"/>
      <c r="X821" s="113"/>
      <c r="Y821" s="113"/>
      <c r="Z821" s="113"/>
      <c r="AA821" s="113"/>
      <c r="AB821" s="113"/>
      <c r="AC821" s="113"/>
      <c r="AD821" s="113"/>
    </row>
    <row r="822" spans="1:30" ht="69.95" customHeight="1" x14ac:dyDescent="0.3">
      <c r="A822" s="1406" t="s">
        <v>44</v>
      </c>
      <c r="B822" s="1407"/>
      <c r="C822" s="1407"/>
      <c r="D822" s="1407"/>
      <c r="E822" s="540" t="str">
        <f>( 'ACTA REPORTE 1ER TRI'!$AD$210 )</f>
        <v>D+</v>
      </c>
      <c r="F822" s="836">
        <f>( 'ACTA REPORTE 1ER TRI'!$AE$210 )</f>
        <v>4</v>
      </c>
      <c r="G822" s="540" t="str">
        <f>( 'ACTA REPORTE 2DO TRI'!$AD$210 )</f>
        <v>D+</v>
      </c>
      <c r="H822" s="847">
        <f>( 'ACTA REPORTE 2DO TRI'!$AE$210 )</f>
        <v>4</v>
      </c>
      <c r="I822" s="540" t="str">
        <f>( 'ACTA REPORTE 3ER TRI'!$AD$210 )</f>
        <v>D+</v>
      </c>
      <c r="J822" s="847">
        <f>( 'ACTA REPORTE 3ER TRI'!$AE$210 )</f>
        <v>4</v>
      </c>
      <c r="K822" s="837">
        <f t="shared" si="90"/>
        <v>4</v>
      </c>
      <c r="L822" s="797" t="str">
        <f t="shared" si="88"/>
        <v>D+</v>
      </c>
      <c r="M822" s="66"/>
      <c r="N822" s="1454" t="s">
        <v>44</v>
      </c>
      <c r="O822" s="1455"/>
      <c r="P822" s="1456"/>
      <c r="Q822" s="922">
        <f>( 'ACTA REPORTE 1ER TRI'!$AE$210 )</f>
        <v>4</v>
      </c>
      <c r="R822" s="540">
        <f>( 'ACTA REPORTE 2DO TRI'!$AE$210 )</f>
        <v>4</v>
      </c>
      <c r="S822" s="540">
        <f>( 'ACTA REPORTE 3ER TRI'!$AE$210 )</f>
        <v>4</v>
      </c>
      <c r="T822" s="876"/>
      <c r="U822" s="931">
        <f t="shared" si="89"/>
        <v>4</v>
      </c>
      <c r="V822" s="811">
        <v>0</v>
      </c>
      <c r="W822" s="113"/>
      <c r="X822" s="113"/>
      <c r="Y822" s="113"/>
      <c r="Z822" s="113"/>
      <c r="AA822" s="113"/>
      <c r="AB822" s="113"/>
      <c r="AC822" s="113"/>
      <c r="AD822" s="113"/>
    </row>
    <row r="823" spans="1:30" ht="69.95" customHeight="1" x14ac:dyDescent="0.3">
      <c r="A823" s="1433" t="s">
        <v>47</v>
      </c>
      <c r="B823" s="1434"/>
      <c r="C823" s="1434"/>
      <c r="D823" s="1434"/>
      <c r="E823" s="540" t="str">
        <f>( 'ACTA REPORTE 1ER TRI'!$AD$324 )</f>
        <v>D+</v>
      </c>
      <c r="F823" s="836">
        <f>( 'ACTA REPORTE 1ER TRI'!$AE$324 )</f>
        <v>4</v>
      </c>
      <c r="G823" s="540" t="str">
        <f>( 'ACTA REPORTE 2DO TRI'!$AD$324 )</f>
        <v>D+</v>
      </c>
      <c r="H823" s="847">
        <f>( 'ACTA REPORTE 2DO TRI'!$AE$324 )</f>
        <v>4</v>
      </c>
      <c r="I823" s="540" t="str">
        <f>( 'ACTA REPORTE 3ER TRI'!$AD$324 )</f>
        <v>D+</v>
      </c>
      <c r="J823" s="847">
        <f>( 'ACTA REPORTE 3ER TRI'!$AE$324 )</f>
        <v>4</v>
      </c>
      <c r="K823" s="837">
        <f t="shared" si="90"/>
        <v>4</v>
      </c>
      <c r="L823" s="797" t="str">
        <f t="shared" si="88"/>
        <v>D+</v>
      </c>
      <c r="M823" s="66"/>
      <c r="N823" s="1482" t="s">
        <v>47</v>
      </c>
      <c r="O823" s="1483"/>
      <c r="P823" s="1484"/>
      <c r="Q823" s="922">
        <f>( 'ACTA REPORTE 1ER TRI'!$AE$324 )</f>
        <v>4</v>
      </c>
      <c r="R823" s="540">
        <f>( 'ACTA REPORTE 2DO TRI'!$AE$324 )</f>
        <v>4</v>
      </c>
      <c r="S823" s="540">
        <f>( 'ACTA REPORTE 3ER TRI'!$AE$324 )</f>
        <v>4</v>
      </c>
      <c r="T823" s="876"/>
      <c r="U823" s="931">
        <f t="shared" si="89"/>
        <v>4</v>
      </c>
      <c r="V823" s="811">
        <v>0</v>
      </c>
      <c r="W823" s="113"/>
      <c r="X823" s="113"/>
      <c r="Y823" s="113"/>
      <c r="Z823" s="113"/>
      <c r="AA823" s="113"/>
      <c r="AB823" s="113"/>
      <c r="AC823" s="113"/>
      <c r="AD823" s="113"/>
    </row>
    <row r="824" spans="1:30" ht="69.95" customHeight="1" x14ac:dyDescent="0.3">
      <c r="A824" s="1433" t="s">
        <v>50</v>
      </c>
      <c r="B824" s="1434"/>
      <c r="C824" s="1434"/>
      <c r="D824" s="1434"/>
      <c r="E824" s="540" t="str">
        <f>( 'ACTA REPORTE 1ER TRI'!$AD$381 )</f>
        <v>D+</v>
      </c>
      <c r="F824" s="836">
        <f>( 'ACTA REPORTE 1ER TRI'!$AE$381 )</f>
        <v>4</v>
      </c>
      <c r="G824" s="540" t="str">
        <f>( 'ACTA REPORTE 2DO TRI'!$AD$381 )</f>
        <v>D+</v>
      </c>
      <c r="H824" s="847">
        <f>( 'ACTA REPORTE 2DO TRI'!$AE$381 )</f>
        <v>4</v>
      </c>
      <c r="I824" s="540" t="str">
        <f>( 'ACTA REPORTE 3ER TRI'!$AD$381 )</f>
        <v>D+</v>
      </c>
      <c r="J824" s="847">
        <f>( 'ACTA REPORTE 3ER TRI'!$AE$381 )</f>
        <v>4</v>
      </c>
      <c r="K824" s="837">
        <f>SUM(F824,H824,J824 ) / 3</f>
        <v>4</v>
      </c>
      <c r="L824" s="797" t="str">
        <f>INDEX($AF$4:$AF$13, MATCH(K824, $AE$4:$AE$13, 1))</f>
        <v>D+</v>
      </c>
      <c r="M824" s="66"/>
      <c r="N824" s="1482" t="s">
        <v>50</v>
      </c>
      <c r="O824" s="1483"/>
      <c r="P824" s="1484"/>
      <c r="Q824" s="922">
        <f>( 'ACTA REPORTE 1ER TRI'!$AE$381 )</f>
        <v>4</v>
      </c>
      <c r="R824" s="540">
        <f>( 'ACTA REPORTE 2DO TRI'!$AE$381 )</f>
        <v>4</v>
      </c>
      <c r="S824" s="540">
        <f>( 'ACTA REPORTE 3ER TRI'!$AE$381 )</f>
        <v>4</v>
      </c>
      <c r="T824" s="876"/>
      <c r="U824" s="931">
        <f t="shared" si="89"/>
        <v>4</v>
      </c>
      <c r="V824" s="811">
        <v>0</v>
      </c>
      <c r="W824" s="113"/>
      <c r="X824" s="113"/>
      <c r="Y824" s="113"/>
      <c r="Z824" s="113"/>
      <c r="AA824" s="113"/>
      <c r="AB824" s="113"/>
      <c r="AC824" s="113"/>
      <c r="AD824" s="113"/>
    </row>
    <row r="825" spans="1:30" ht="69.95" customHeight="1" thickBot="1" x14ac:dyDescent="0.35">
      <c r="A825" s="1410" t="s">
        <v>52</v>
      </c>
      <c r="B825" s="1411"/>
      <c r="C825" s="1411"/>
      <c r="D825" s="1411"/>
      <c r="E825" s="610" t="str">
        <f>( 'ACTA REPORTE 1ER TRI'!$AD$439 )</f>
        <v>D+</v>
      </c>
      <c r="F825" s="836">
        <f>( 'ACTA REPORTE 1ER TRI'!$AE$439 )</f>
        <v>4</v>
      </c>
      <c r="G825" s="832" t="str">
        <f>( 'ACTA REPORTE 2DO TRI'!$AD$439 )</f>
        <v>D+</v>
      </c>
      <c r="H825" s="851">
        <f>( 'ACTA REPORTE 2DO TRI'!$AE$439 )</f>
        <v>4</v>
      </c>
      <c r="I825" s="833" t="str">
        <f>( 'ACTA REPORTE 3ER TRI'!$AD$439 )</f>
        <v>D+</v>
      </c>
      <c r="J825" s="847">
        <f>( 'ACTA REPORTE 3ER TRI'!$AE$439 )</f>
        <v>4</v>
      </c>
      <c r="K825" s="837">
        <f>SUM(F825,H825,J825 ) / 3</f>
        <v>4</v>
      </c>
      <c r="L825" s="798" t="str">
        <f>INDEX($AF$4:$AF$13, MATCH(F826, $AE$4:$AE$13, 1))</f>
        <v>D-</v>
      </c>
      <c r="M825" s="66"/>
      <c r="N825" s="1390" t="s">
        <v>52</v>
      </c>
      <c r="O825" s="1391"/>
      <c r="P825" s="1485"/>
      <c r="Q825" s="922">
        <f>( 'ACTA REPORTE 1ER TRI'!$AE$439 )</f>
        <v>4</v>
      </c>
      <c r="R825" s="831">
        <f>( 'ACTA REPORTE 2DO TRI'!$AE$439 )</f>
        <v>4</v>
      </c>
      <c r="S825" s="540">
        <f>( 'ACTA REPORTE 3ER TRI'!$AE$439 )</f>
        <v>4</v>
      </c>
      <c r="T825" s="877"/>
      <c r="U825" s="932">
        <f t="shared" si="89"/>
        <v>4</v>
      </c>
      <c r="V825" s="812">
        <v>0</v>
      </c>
      <c r="W825" s="113"/>
      <c r="X825" s="113"/>
      <c r="Y825" s="113"/>
      <c r="Z825" s="113"/>
      <c r="AA825" s="113"/>
      <c r="AB825" s="113"/>
      <c r="AC825" s="113"/>
      <c r="AD825" s="113"/>
    </row>
    <row r="826" spans="1:30" ht="69.95" customHeight="1" thickBot="1" x14ac:dyDescent="0.75">
      <c r="A826" s="1461" t="s">
        <v>237</v>
      </c>
      <c r="B826" s="1462"/>
      <c r="C826" s="1462"/>
      <c r="D826" s="1462"/>
      <c r="E826" s="805" t="str">
        <f>INDEX($AF$4:$AF$13, MATCH(F826, $AE$4:$AE$13, 1))</f>
        <v>D-</v>
      </c>
      <c r="F826" s="837">
        <f>SUM(F819:F825 ) / 7</f>
        <v>3.2380952380952377</v>
      </c>
      <c r="G826" s="805" t="str">
        <f>INDEX($AF$4:$AF$13, MATCH(H826, $AE$4:$AE$13, 1))</f>
        <v>D+</v>
      </c>
      <c r="H826" s="837">
        <f>SUM(H819:H825 ) / 7</f>
        <v>4</v>
      </c>
      <c r="I826" s="819" t="str">
        <f>INDEX($AF$4:$AF$13, MATCH(J826, $AE$4:$AE$13, 1))</f>
        <v>D+</v>
      </c>
      <c r="J826" s="862">
        <f>SUM(J819:J825 ) / 7</f>
        <v>4</v>
      </c>
      <c r="K826" s="862">
        <f>SUM(F826,H826,J826 ) / 3</f>
        <v>3.7460317460317456</v>
      </c>
      <c r="L826" s="1481" t="str">
        <f>INDEX($AF$4:$AF$13, MATCH(K826, $AE$4:$AE$13, 1))</f>
        <v>D-</v>
      </c>
      <c r="M826" s="66"/>
      <c r="N826" s="1437" t="s">
        <v>237</v>
      </c>
      <c r="O826" s="1438"/>
      <c r="P826" s="1438"/>
      <c r="Q826" s="813">
        <f>SUM(Q819:Q825 ) / 7</f>
        <v>3.2380952380952377</v>
      </c>
      <c r="R826" s="813">
        <f>SUM(R819:R825 ) / 7</f>
        <v>4</v>
      </c>
      <c r="S826" s="813">
        <f>SUM(S819:S825 ) / 7</f>
        <v>4</v>
      </c>
      <c r="T826" s="873"/>
      <c r="U826" s="1601">
        <f>SUM(Q826,R826,S826)/3</f>
        <v>3.7460317460317456</v>
      </c>
      <c r="W826" s="36"/>
      <c r="X826" s="36"/>
      <c r="Y826" s="36"/>
      <c r="Z826" s="36"/>
      <c r="AA826" s="36"/>
      <c r="AB826" s="36"/>
      <c r="AC826" s="36"/>
      <c r="AD826" s="36"/>
    </row>
    <row r="827" spans="1:30" ht="69.95" customHeight="1" thickBot="1" x14ac:dyDescent="0.75">
      <c r="A827" s="1421" t="s">
        <v>251</v>
      </c>
      <c r="B827" s="1422"/>
      <c r="C827" s="1422"/>
      <c r="D827" s="1422"/>
      <c r="E827" s="1463"/>
      <c r="F827" s="1463"/>
      <c r="G827" s="1464"/>
      <c r="H827" s="1464"/>
      <c r="I827" s="1465"/>
      <c r="J827" s="856"/>
      <c r="K827" s="865"/>
      <c r="L827" s="1436"/>
      <c r="M827" s="66"/>
      <c r="N827" s="1398" t="s">
        <v>251</v>
      </c>
      <c r="O827" s="1399"/>
      <c r="P827" s="1399"/>
      <c r="Q827" s="1399"/>
      <c r="R827" s="1399"/>
      <c r="S827" s="1399"/>
      <c r="T827" s="1600"/>
      <c r="U827" s="1602"/>
      <c r="W827" s="36"/>
      <c r="X827" s="36"/>
      <c r="Y827" s="36"/>
      <c r="Z827" s="36"/>
      <c r="AA827" s="36"/>
      <c r="AB827" s="36"/>
      <c r="AC827" s="36"/>
      <c r="AD827" s="36"/>
    </row>
    <row r="828" spans="1:30" ht="69.95" customHeight="1" x14ac:dyDescent="0.6">
      <c r="A828" s="1408" t="s">
        <v>39</v>
      </c>
      <c r="B828" s="1409"/>
      <c r="C828" s="1409"/>
      <c r="D828" s="1409"/>
      <c r="E828" s="539" t="str">
        <f>( 'ACTA REPORTE 1ER TRI'!$AD$267 )</f>
        <v>D+</v>
      </c>
      <c r="F828" s="838">
        <f>( 'ACTA REPORTE 1ER TRI'!$AE$267 )</f>
        <v>4</v>
      </c>
      <c r="G828" s="539" t="str">
        <f>( 'ACTA REPORTE 2DO TRI'!$AD$267 )</f>
        <v>D+</v>
      </c>
      <c r="H828" s="886">
        <f>( 'ACTA REPORTE 2DO TRI'!$AE$267 )</f>
        <v>4</v>
      </c>
      <c r="I828" s="539" t="str">
        <f>( 'ACTA REPORTE 3ER TRI'!$AD$267 )</f>
        <v>D+</v>
      </c>
      <c r="J828" s="887">
        <f>( 'ACTA REPORTE 3ER TRI'!$AE$267 )</f>
        <v>4</v>
      </c>
      <c r="K828" s="866">
        <f>SUM(F828,H828,J828 ) / 3</f>
        <v>4</v>
      </c>
      <c r="L828" s="675" t="str">
        <f>INDEX($AF$4:$AF$13, MATCH(K828, $AE$4:$AE$13, 1))</f>
        <v>D+</v>
      </c>
      <c r="M828" s="66"/>
      <c r="N828" s="1388" t="s">
        <v>39</v>
      </c>
      <c r="O828" s="1389"/>
      <c r="P828" s="96"/>
      <c r="Q828" s="539" t="str">
        <f>( 'ACTA REPORTE 1ER TRI'!$AD$267 )</f>
        <v>D+</v>
      </c>
      <c r="R828" s="539" t="str">
        <f>( 'ACTA REPORTE 2DO TRI'!$AD$267 )</f>
        <v>D+</v>
      </c>
      <c r="S828" s="539" t="str">
        <f>( 'ACTA REPORTE 3ER TRI'!$AD$267 )</f>
        <v>D+</v>
      </c>
      <c r="T828" s="893">
        <f>SUM(F828,H828,J828 ) / 3</f>
        <v>4</v>
      </c>
      <c r="U828" s="675" t="str">
        <f>INDEX($AF$4:$AF$13, MATCH(T828, $AE$4:$AE$13, 1))</f>
        <v>D+</v>
      </c>
      <c r="V828" s="923"/>
      <c r="W828" s="36"/>
      <c r="X828" s="36"/>
      <c r="Y828" s="36"/>
      <c r="Z828" s="36"/>
      <c r="AA828" s="36"/>
      <c r="AB828" s="36"/>
      <c r="AC828" s="36"/>
      <c r="AD828" s="36"/>
    </row>
    <row r="829" spans="1:30" ht="69.95" customHeight="1" thickBot="1" x14ac:dyDescent="0.65">
      <c r="A829" s="1410" t="s">
        <v>55</v>
      </c>
      <c r="B829" s="1411"/>
      <c r="C829" s="1411"/>
      <c r="D829" s="1411"/>
      <c r="E829" s="541" t="str">
        <f>( 'ACTA REPORTE 1ER TRI'!$AD$495 )</f>
        <v>D+</v>
      </c>
      <c r="F829" s="838">
        <f>( 'ACTA REPORTE 1ER TRI'!$AE$495 )</f>
        <v>4</v>
      </c>
      <c r="G829" s="541" t="str">
        <f>( 'ACTA REPORTE 2DO TRI'!$AD$495 )</f>
        <v>D+</v>
      </c>
      <c r="H829" s="886">
        <f>( 'ACTA REPORTE 2DO TRI'!$AE$495 )</f>
        <v>4</v>
      </c>
      <c r="I829" s="541" t="str">
        <f>( 'ACTA REPORTE 3ER TRI'!$AD$495 )</f>
        <v>D+</v>
      </c>
      <c r="J829" s="887">
        <f>( 'ACTA REPORTE 3ER TRI'!$AE$495 )</f>
        <v>4</v>
      </c>
      <c r="K829" s="866">
        <f>SUM(F829,H829,J829 ) / 3</f>
        <v>4</v>
      </c>
      <c r="L829" s="798" t="str">
        <f>INDEX($AF$4:$AF$13, MATCH(K829, $AE$4:$AE$13, 1))</f>
        <v>D+</v>
      </c>
      <c r="M829" s="66"/>
      <c r="N829" s="1390" t="s">
        <v>55</v>
      </c>
      <c r="O829" s="1391"/>
      <c r="P829" s="657"/>
      <c r="Q829" s="541" t="str">
        <f>( 'ACTA REPORTE 1ER TRI'!$AD$495 )</f>
        <v>D+</v>
      </c>
      <c r="R829" s="541" t="str">
        <f>( 'ACTA REPORTE 2DO TRI'!$AD$495 )</f>
        <v>D+</v>
      </c>
      <c r="S829" s="541" t="str">
        <f>( 'ACTA REPORTE 3ER TRI'!$AD$495 )</f>
        <v>D+</v>
      </c>
      <c r="T829" s="893">
        <f>SUM(F829,H829,J829 ) / 3</f>
        <v>4</v>
      </c>
      <c r="U829" s="798" t="str">
        <f>INDEX($AF$4:$AF$13, MATCH(T829, $AE$4:$AE$13, 1))</f>
        <v>D+</v>
      </c>
      <c r="V829" s="923"/>
      <c r="W829" s="36"/>
      <c r="X829" s="36"/>
      <c r="Y829" s="36"/>
      <c r="Z829" s="36"/>
      <c r="AA829" s="36"/>
      <c r="AB829" s="36"/>
      <c r="AC829" s="36"/>
      <c r="AD829" s="36"/>
    </row>
    <row r="830" spans="1:30" ht="69.95" customHeight="1" thickBot="1" x14ac:dyDescent="0.65">
      <c r="M830" s="66"/>
      <c r="N830" s="907"/>
      <c r="O830" s="36"/>
      <c r="P830" s="36"/>
      <c r="Q830" s="923"/>
      <c r="R830" s="923"/>
      <c r="S830" s="923"/>
      <c r="T830" s="874"/>
      <c r="U830" s="923"/>
      <c r="V830" s="923"/>
      <c r="W830" s="36"/>
      <c r="X830" s="36"/>
      <c r="Y830" s="36"/>
      <c r="Z830" s="36"/>
      <c r="AA830" s="36"/>
      <c r="AB830" s="36"/>
      <c r="AC830" s="36"/>
      <c r="AD830" s="36"/>
    </row>
    <row r="831" spans="1:30" ht="96" customHeight="1" thickBot="1" x14ac:dyDescent="0.4">
      <c r="A831" s="271"/>
      <c r="B831" s="915" t="s">
        <v>292</v>
      </c>
      <c r="C831" s="272"/>
      <c r="D831" s="1412" t="s">
        <v>287</v>
      </c>
      <c r="E831" s="914" t="s">
        <v>252</v>
      </c>
      <c r="F831" s="839"/>
      <c r="G831" s="915" t="s">
        <v>253</v>
      </c>
      <c r="H831" s="849"/>
      <c r="I831" s="916" t="s">
        <v>254</v>
      </c>
      <c r="M831" s="66"/>
      <c r="N831" s="908"/>
      <c r="O831" s="917" t="s">
        <v>291</v>
      </c>
      <c r="P831" s="39"/>
      <c r="Q831" s="1392" t="s">
        <v>287</v>
      </c>
      <c r="R831" s="1393"/>
      <c r="S831" s="955" t="s">
        <v>252</v>
      </c>
      <c r="T831" s="878"/>
      <c r="U831" s="956" t="s">
        <v>253</v>
      </c>
      <c r="V831" s="957" t="s">
        <v>254</v>
      </c>
      <c r="X831" s="673"/>
      <c r="Y831" s="673"/>
      <c r="Z831" s="673"/>
      <c r="AA831" s="673"/>
      <c r="AB831" s="673"/>
      <c r="AC831" s="673"/>
      <c r="AD831" s="673"/>
    </row>
    <row r="832" spans="1:30" ht="69.95" customHeight="1" thickBot="1" x14ac:dyDescent="0.4">
      <c r="A832" s="273" t="s">
        <v>226</v>
      </c>
      <c r="B832" s="814">
        <f>( 'ACTA REPORTE 3ER TRI'!$AP$39 )</f>
        <v>0</v>
      </c>
      <c r="C832" s="274"/>
      <c r="D832" s="1413"/>
      <c r="E832" s="814" t="str">
        <f>( 'ACTA REPORTE 1ER TRI'!$AI$39 )</f>
        <v>N</v>
      </c>
      <c r="F832" s="840"/>
      <c r="G832" s="814" t="str">
        <f>( 'ACTA REPORTE 2DO TRI'!$AI$39 )</f>
        <v>N</v>
      </c>
      <c r="H832" s="840"/>
      <c r="I832" s="814" t="str">
        <f>( 'ACTA REPORTE 3ER TRI'!$AI$39 )</f>
        <v>N</v>
      </c>
      <c r="M832" s="66"/>
      <c r="N832" s="901" t="s">
        <v>226</v>
      </c>
      <c r="O832" s="814">
        <f>( 'ACTA REPORTE 3ER TRI'!$AP$39 )</f>
        <v>0</v>
      </c>
      <c r="P832" s="38"/>
      <c r="Q832" s="1394"/>
      <c r="R832" s="1395"/>
      <c r="S832" s="814" t="str">
        <f>( 'ACTA REPORTE 1ER TRI'!$AI$39 )</f>
        <v>N</v>
      </c>
      <c r="T832" s="879"/>
      <c r="U832" s="814" t="str">
        <f>( 'ACTA REPORTE 2DO TRI'!$AI$39 )</f>
        <v>N</v>
      </c>
      <c r="V832" s="814" t="str">
        <f>( 'ACTA REPORTE 3ER TRI'!$AI$39 )</f>
        <v>N</v>
      </c>
      <c r="X832" s="671"/>
      <c r="Y832" s="671"/>
      <c r="Z832" s="671"/>
      <c r="AA832" s="671"/>
      <c r="AB832" s="671"/>
      <c r="AC832" s="671"/>
      <c r="AD832" s="671"/>
    </row>
    <row r="833" spans="1:30" ht="69.95" customHeight="1" x14ac:dyDescent="0.35">
      <c r="A833" s="275" t="s">
        <v>227</v>
      </c>
      <c r="B833" s="610">
        <f>( 'ACTA REPORTE 3ER TRI'!$AQ$39 )</f>
        <v>0</v>
      </c>
      <c r="C833" s="274"/>
      <c r="D833" s="1413"/>
      <c r="E833" s="1415" t="str">
        <f>INDEX(AG$1:AG$3, MATCH(E832, AF$1:AF$3, 1))</f>
        <v>DEMUESTRA HABILIDADES PARA LLEGAR A ACUERDOS Y ASUMIR  COMPROMISOS.</v>
      </c>
      <c r="F833" s="939"/>
      <c r="G833" s="1415" t="str">
        <f>INDEX(AG$1:AG$3, MATCH(G832, AF$1:AF$3, 1))</f>
        <v>DEMUESTRA HABILIDADES PARA LLEGAR A ACUERDOS Y ASUMIR  COMPROMISOS.</v>
      </c>
      <c r="H833" s="939"/>
      <c r="I833" s="1415" t="str">
        <f>INDEX(AG$1:AG$3, MATCH(I832, AF$1:AF$3, 1))</f>
        <v>DEMUESTRA HABILIDADES PARA LLEGAR A ACUERDOS Y ASUMIR  COMPROMISOS.</v>
      </c>
      <c r="M833" s="66"/>
      <c r="N833" s="902" t="s">
        <v>227</v>
      </c>
      <c r="O833" s="610">
        <f>( 'ACTA REPORTE 3ER TRI'!$AQ$39 )</f>
        <v>0</v>
      </c>
      <c r="P833" s="38"/>
      <c r="Q833" s="1394"/>
      <c r="R833" s="1395"/>
      <c r="S833" s="1400" t="str">
        <f>INDEX(AG$1:AG$3, MATCH(S832, AF$1:AF$3, 1))</f>
        <v>DEMUESTRA HABILIDADES PARA LLEGAR A ACUERDOS Y ASUMIR  COMPROMISOS.</v>
      </c>
      <c r="T833" s="944"/>
      <c r="U833" s="1400" t="str">
        <f>INDEX(AG$1:AG$3, MATCH(U832, AF$1:AF$3, 1))</f>
        <v>DEMUESTRA HABILIDADES PARA LLEGAR A ACUERDOS Y ASUMIR  COMPROMISOS.</v>
      </c>
      <c r="V833" s="1400" t="str">
        <f>INDEX(AG$1:AG$3, MATCH(V832, AF$1:AF$3, 1))</f>
        <v>DEMUESTRA HABILIDADES PARA LLEGAR A ACUERDOS Y ASUMIR  COMPROMISOS.</v>
      </c>
      <c r="X833" s="672"/>
      <c r="Y833" s="672"/>
      <c r="Z833" s="672"/>
      <c r="AA833" s="672"/>
      <c r="AB833" s="672"/>
      <c r="AC833" s="672"/>
      <c r="AD833" s="672"/>
    </row>
    <row r="834" spans="1:30" ht="69.95" customHeight="1" x14ac:dyDescent="0.35">
      <c r="A834" s="275" t="s">
        <v>229</v>
      </c>
      <c r="B834" s="610">
        <f>( 'ACTA REPORTE 3ER TRI'!$AR$39 )</f>
        <v>0</v>
      </c>
      <c r="C834" s="274"/>
      <c r="D834" s="1413"/>
      <c r="E834" s="1416"/>
      <c r="F834" s="940"/>
      <c r="G834" s="1416"/>
      <c r="H834" s="940"/>
      <c r="I834" s="1416"/>
      <c r="M834" s="66"/>
      <c r="N834" s="902" t="s">
        <v>229</v>
      </c>
      <c r="O834" s="610">
        <f>( 'ACTA REPORTE 3ER TRI'!$AR$39 )</f>
        <v>0</v>
      </c>
      <c r="P834" s="38"/>
      <c r="Q834" s="1394"/>
      <c r="R834" s="1395"/>
      <c r="S834" s="1401"/>
      <c r="T834" s="944"/>
      <c r="U834" s="1401"/>
      <c r="V834" s="1401"/>
      <c r="X834" s="672"/>
      <c r="Y834" s="672"/>
      <c r="Z834" s="672"/>
      <c r="AA834" s="672"/>
      <c r="AB834" s="672"/>
      <c r="AC834" s="672"/>
      <c r="AD834" s="672"/>
    </row>
    <row r="835" spans="1:30" ht="69.95" customHeight="1" thickBot="1" x14ac:dyDescent="0.4">
      <c r="A835" s="276" t="s">
        <v>232</v>
      </c>
      <c r="B835" s="541">
        <f>( 'ACTA REPORTE 3ER TRI'!$AS$39 )</f>
        <v>67</v>
      </c>
      <c r="C835" s="274"/>
      <c r="D835" s="1414"/>
      <c r="E835" s="1417"/>
      <c r="F835" s="941"/>
      <c r="G835" s="1417"/>
      <c r="H835" s="941"/>
      <c r="I835" s="1417"/>
      <c r="M835" s="66"/>
      <c r="N835" s="903" t="s">
        <v>232</v>
      </c>
      <c r="O835" s="541">
        <f>( 'ACTA REPORTE 3ER TRI'!$AS$39 )</f>
        <v>67</v>
      </c>
      <c r="P835" s="38"/>
      <c r="Q835" s="1396"/>
      <c r="R835" s="1397"/>
      <c r="S835" s="1402"/>
      <c r="T835" s="945"/>
      <c r="U835" s="1402"/>
      <c r="V835" s="1402"/>
      <c r="X835" s="672"/>
      <c r="Y835" s="672"/>
      <c r="Z835" s="672"/>
      <c r="AA835" s="672"/>
      <c r="AB835" s="672"/>
      <c r="AC835" s="672"/>
      <c r="AD835" s="672"/>
    </row>
    <row r="836" spans="1:30" ht="200.1" customHeight="1" x14ac:dyDescent="0.6">
      <c r="M836" s="66"/>
      <c r="N836" s="907"/>
      <c r="O836" s="36"/>
      <c r="P836" s="36"/>
      <c r="Q836" s="923"/>
      <c r="R836" s="923"/>
      <c r="S836" s="923"/>
      <c r="T836" s="874"/>
      <c r="U836" s="923"/>
      <c r="V836" s="923"/>
      <c r="W836" s="36"/>
      <c r="X836" s="36"/>
      <c r="Y836" s="36"/>
      <c r="Z836" s="36"/>
      <c r="AA836" s="36"/>
      <c r="AB836" s="36"/>
      <c r="AC836" s="36"/>
      <c r="AD836" s="36"/>
    </row>
    <row r="837" spans="1:30" ht="69.95" customHeight="1" x14ac:dyDescent="0.7">
      <c r="B837" s="1424" t="s">
        <v>235</v>
      </c>
      <c r="C837" s="1424"/>
      <c r="D837" s="1424"/>
      <c r="G837" s="1424" t="s">
        <v>255</v>
      </c>
      <c r="H837" s="1424"/>
      <c r="I837" s="1424"/>
      <c r="J837" s="861"/>
      <c r="K837" s="861"/>
      <c r="L837" s="296"/>
      <c r="M837" s="66"/>
      <c r="O837" s="1425" t="s">
        <v>235</v>
      </c>
      <c r="P837" s="1425"/>
      <c r="Q837" s="1425"/>
      <c r="S837" s="1425" t="s">
        <v>255</v>
      </c>
      <c r="T837" s="1425"/>
      <c r="U837" s="1425"/>
      <c r="V837" s="935"/>
      <c r="W837" s="75"/>
      <c r="X837" s="75"/>
      <c r="Y837" s="75"/>
      <c r="Z837" s="75"/>
      <c r="AA837" s="75"/>
      <c r="AB837" s="75"/>
      <c r="AC837" s="75"/>
      <c r="AD837" s="75"/>
    </row>
    <row r="838" spans="1:30" ht="69.95" customHeight="1" x14ac:dyDescent="0.45">
      <c r="A838" s="1426" t="s">
        <v>0</v>
      </c>
      <c r="B838" s="1426"/>
      <c r="C838" s="1426"/>
      <c r="D838" s="1426"/>
      <c r="E838" s="1426"/>
      <c r="F838" s="1426"/>
      <c r="G838" s="1426"/>
      <c r="H838" s="1426"/>
      <c r="I838" s="1426"/>
      <c r="J838" s="1426"/>
      <c r="K838" s="1426"/>
      <c r="L838" s="1426"/>
      <c r="M838" s="68"/>
      <c r="N838" s="1386" t="s">
        <v>0</v>
      </c>
      <c r="O838" s="1386"/>
      <c r="P838" s="1386"/>
      <c r="Q838" s="1386"/>
      <c r="R838" s="1386"/>
      <c r="S838" s="1386"/>
      <c r="T838" s="1386"/>
      <c r="U838" s="1386"/>
      <c r="V838" s="1386"/>
      <c r="W838" s="960"/>
      <c r="X838" s="652"/>
      <c r="Y838" s="652"/>
      <c r="Z838" s="652"/>
      <c r="AA838" s="652"/>
      <c r="AB838" s="652"/>
      <c r="AC838" s="652"/>
      <c r="AD838" s="652"/>
    </row>
    <row r="839" spans="1:30" ht="69.95" customHeight="1" x14ac:dyDescent="0.45">
      <c r="A839" s="1426" t="s">
        <v>9</v>
      </c>
      <c r="B839" s="1426"/>
      <c r="C839" s="1426"/>
      <c r="D839" s="1426"/>
      <c r="E839" s="1426"/>
      <c r="F839" s="1426"/>
      <c r="G839" s="1426"/>
      <c r="H839" s="1426"/>
      <c r="I839" s="1426"/>
      <c r="J839" s="1426"/>
      <c r="K839" s="1426"/>
      <c r="L839" s="1426"/>
      <c r="M839" s="68"/>
      <c r="N839" s="1386" t="s">
        <v>9</v>
      </c>
      <c r="O839" s="1386"/>
      <c r="P839" s="1386"/>
      <c r="Q839" s="1386"/>
      <c r="R839" s="1386"/>
      <c r="S839" s="1386"/>
      <c r="T839" s="1386"/>
      <c r="U839" s="1386"/>
      <c r="V839" s="1386"/>
      <c r="W839" s="960"/>
      <c r="X839" s="652"/>
      <c r="Y839" s="652"/>
      <c r="Z839" s="652"/>
      <c r="AA839" s="652"/>
      <c r="AB839" s="652"/>
      <c r="AC839" s="652"/>
      <c r="AD839" s="652"/>
    </row>
    <row r="840" spans="1:30" ht="69.95" customHeight="1" x14ac:dyDescent="0.45">
      <c r="A840" s="1426" t="s">
        <v>242</v>
      </c>
      <c r="B840" s="1426"/>
      <c r="C840" s="1426"/>
      <c r="D840" s="1426"/>
      <c r="E840" s="1426"/>
      <c r="F840" s="1426"/>
      <c r="G840" s="1426"/>
      <c r="H840" s="1426"/>
      <c r="I840" s="1426"/>
      <c r="J840" s="1426"/>
      <c r="K840" s="1426"/>
      <c r="L840" s="1426"/>
      <c r="M840" s="68"/>
      <c r="N840" s="1386" t="s">
        <v>242</v>
      </c>
      <c r="O840" s="1386"/>
      <c r="P840" s="1386"/>
      <c r="Q840" s="1386"/>
      <c r="R840" s="1386"/>
      <c r="S840" s="1386"/>
      <c r="T840" s="1386"/>
      <c r="U840" s="1386"/>
      <c r="V840" s="1386"/>
      <c r="W840" s="960"/>
      <c r="X840" s="652"/>
      <c r="Y840" s="652"/>
      <c r="Z840" s="652"/>
      <c r="AA840" s="652"/>
      <c r="AB840" s="652"/>
      <c r="AC840" s="652"/>
      <c r="AD840" s="652"/>
    </row>
    <row r="841" spans="1:30" ht="69.95" customHeight="1" x14ac:dyDescent="0.45">
      <c r="A841" s="1489" t="s">
        <v>220</v>
      </c>
      <c r="B841" s="1489"/>
      <c r="C841" s="1489"/>
      <c r="D841" s="1489"/>
      <c r="E841" s="1489"/>
      <c r="F841" s="1489"/>
      <c r="G841" s="1489"/>
      <c r="H841" s="1489"/>
      <c r="I841" s="1489"/>
      <c r="J841" s="1489"/>
      <c r="K841" s="1489"/>
      <c r="L841" s="1489"/>
      <c r="M841" s="68"/>
      <c r="N841" s="1387" t="s">
        <v>220</v>
      </c>
      <c r="O841" s="1387"/>
      <c r="P841" s="1387"/>
      <c r="Q841" s="1387"/>
      <c r="R841" s="1387"/>
      <c r="S841" s="1387"/>
      <c r="T841" s="1387"/>
      <c r="U841" s="1387"/>
      <c r="V841" s="1387"/>
      <c r="W841" s="961"/>
      <c r="X841" s="653"/>
      <c r="Y841" s="653"/>
      <c r="Z841" s="653"/>
      <c r="AA841" s="653"/>
      <c r="AB841" s="653"/>
      <c r="AC841" s="653"/>
      <c r="AD841" s="653"/>
    </row>
    <row r="842" spans="1:30" ht="60" customHeight="1" x14ac:dyDescent="0.6">
      <c r="A842" s="946" t="s">
        <v>221</v>
      </c>
      <c r="B842" s="1418">
        <f>DATOS!F35</f>
        <v>0</v>
      </c>
      <c r="C842" s="1418"/>
      <c r="D842" s="1418"/>
      <c r="E842" s="1418"/>
      <c r="F842" s="1418"/>
      <c r="G842" s="1418"/>
      <c r="H842" s="947"/>
      <c r="I842" s="799"/>
      <c r="J842" s="800"/>
      <c r="K842" s="800"/>
      <c r="L842" s="948"/>
      <c r="M842" s="949"/>
      <c r="N842" s="904" t="s">
        <v>221</v>
      </c>
      <c r="O842" s="1460">
        <f>DATOS!F35</f>
        <v>0</v>
      </c>
      <c r="P842" s="1460"/>
      <c r="Q842" s="1460"/>
      <c r="R842" s="1460"/>
      <c r="S842" s="1460"/>
      <c r="T842" s="1460"/>
      <c r="U842" s="1460"/>
      <c r="V842" s="923"/>
      <c r="W842" s="36"/>
      <c r="X842" s="36"/>
      <c r="Y842" s="36"/>
      <c r="Z842" s="36"/>
      <c r="AA842" s="36"/>
      <c r="AB842" s="36"/>
      <c r="AC842" s="36"/>
      <c r="AD842" s="36"/>
    </row>
    <row r="843" spans="1:30" ht="60" customHeight="1" x14ac:dyDescent="0.6">
      <c r="A843" s="946" t="s">
        <v>222</v>
      </c>
      <c r="B843" s="1418" t="str">
        <f>DATOS!B20</f>
        <v xml:space="preserve"> TRELLES ORDÓÑEZ CAROL ALEXANDRA</v>
      </c>
      <c r="C843" s="1418"/>
      <c r="D843" s="1418"/>
      <c r="E843" s="1418"/>
      <c r="F843" s="1418"/>
      <c r="G843" s="1418"/>
      <c r="H843" s="947"/>
      <c r="I843" s="799"/>
      <c r="J843" s="950"/>
      <c r="K843" s="950"/>
      <c r="L843" s="951"/>
      <c r="M843" s="949"/>
      <c r="N843" s="904" t="s">
        <v>222</v>
      </c>
      <c r="O843" s="1460" t="str">
        <f>DATOS!B20</f>
        <v xml:space="preserve"> TRELLES ORDÓÑEZ CAROL ALEXANDRA</v>
      </c>
      <c r="P843" s="1460"/>
      <c r="Q843" s="1460"/>
      <c r="R843" s="1460"/>
      <c r="S843" s="1460"/>
      <c r="T843" s="1460"/>
      <c r="U843" s="1460"/>
      <c r="V843" s="923"/>
      <c r="W843" s="37"/>
      <c r="X843" s="37"/>
      <c r="Y843" s="37"/>
      <c r="Z843" s="37"/>
      <c r="AA843" s="37"/>
      <c r="AB843" s="37"/>
      <c r="AC843" s="37"/>
      <c r="AD843" s="37"/>
    </row>
    <row r="844" spans="1:30" ht="60" customHeight="1" x14ac:dyDescent="0.6">
      <c r="A844" s="952" t="s">
        <v>26</v>
      </c>
      <c r="B844" s="1457" t="str">
        <f>DATOS!C14</f>
        <v>SEGUNDO</v>
      </c>
      <c r="C844" s="1457"/>
      <c r="D844" s="1457"/>
      <c r="E844" s="799"/>
      <c r="F844" s="799"/>
      <c r="G844" s="936"/>
      <c r="H844" s="936"/>
      <c r="I844" s="799"/>
      <c r="J844" s="800"/>
      <c r="K844" s="800"/>
      <c r="L844" s="948"/>
      <c r="M844" s="949"/>
      <c r="N844" s="905" t="s">
        <v>26</v>
      </c>
      <c r="O844" s="1458" t="str">
        <f>DATOS!C14</f>
        <v>SEGUNDO</v>
      </c>
      <c r="P844" s="1458"/>
      <c r="Q844" s="1458"/>
      <c r="R844" s="923"/>
      <c r="S844" s="925"/>
      <c r="T844" s="925"/>
      <c r="U844" s="923"/>
      <c r="V844" s="923"/>
      <c r="W844" s="36"/>
      <c r="X844" s="36"/>
      <c r="Y844" s="36"/>
      <c r="Z844" s="36"/>
      <c r="AA844" s="36"/>
      <c r="AB844" s="36"/>
      <c r="AC844" s="36"/>
      <c r="AD844" s="36"/>
    </row>
    <row r="845" spans="1:30" ht="60" customHeight="1" x14ac:dyDescent="0.6">
      <c r="A845" s="946" t="s">
        <v>28</v>
      </c>
      <c r="B845" s="1459" t="str">
        <f>DATOS!C15</f>
        <v>"A"</v>
      </c>
      <c r="C845" s="1459"/>
      <c r="D845" s="1459"/>
      <c r="E845" s="799"/>
      <c r="F845" s="799"/>
      <c r="G845" s="799"/>
      <c r="H845" s="799"/>
      <c r="I845" s="799"/>
      <c r="J845" s="800"/>
      <c r="K845" s="800"/>
      <c r="L845" s="948"/>
      <c r="M845" s="949"/>
      <c r="N845" s="904" t="s">
        <v>28</v>
      </c>
      <c r="O845" s="1460" t="str">
        <f>DATOS!C15</f>
        <v>"A"</v>
      </c>
      <c r="P845" s="1460"/>
      <c r="Q845" s="1460"/>
      <c r="R845" s="923"/>
      <c r="S845" s="923"/>
      <c r="T845" s="923"/>
      <c r="U845" s="923"/>
      <c r="V845" s="923"/>
      <c r="W845" s="36"/>
      <c r="X845" s="36"/>
      <c r="Y845" s="36"/>
      <c r="Z845" s="36"/>
      <c r="AA845" s="36"/>
      <c r="AB845" s="36"/>
      <c r="AC845" s="36"/>
      <c r="AD845" s="36"/>
    </row>
    <row r="846" spans="1:30" ht="60" customHeight="1" x14ac:dyDescent="0.6">
      <c r="A846" s="952" t="s">
        <v>223</v>
      </c>
      <c r="B846" s="1418" t="s">
        <v>290</v>
      </c>
      <c r="C846" s="1418"/>
      <c r="D846" s="1418"/>
      <c r="E846" s="799"/>
      <c r="F846" s="799"/>
      <c r="G846" s="799"/>
      <c r="H846" s="799"/>
      <c r="I846" s="799"/>
      <c r="J846" s="800"/>
      <c r="K846" s="800"/>
      <c r="L846" s="948"/>
      <c r="M846" s="949"/>
      <c r="N846" s="905" t="s">
        <v>223</v>
      </c>
      <c r="O846" s="1460" t="s">
        <v>290</v>
      </c>
      <c r="P846" s="1460"/>
      <c r="Q846" s="1460"/>
      <c r="R846" s="923"/>
      <c r="S846" s="923"/>
      <c r="T846" s="923"/>
      <c r="U846" s="923"/>
      <c r="V846" s="923"/>
      <c r="W846" s="36"/>
      <c r="X846" s="36"/>
      <c r="Y846" s="36"/>
      <c r="Z846" s="36"/>
      <c r="AA846" s="36"/>
      <c r="AB846" s="36"/>
      <c r="AC846" s="36"/>
      <c r="AD846" s="36"/>
    </row>
    <row r="847" spans="1:30" ht="60" customHeight="1" thickBot="1" x14ac:dyDescent="0.65">
      <c r="A847" s="946" t="s">
        <v>160</v>
      </c>
      <c r="B847" s="1439"/>
      <c r="C847" s="1439"/>
      <c r="D847" s="1439"/>
      <c r="E847" s="799"/>
      <c r="F847" s="799"/>
      <c r="G847" s="799"/>
      <c r="H847" s="799"/>
      <c r="I847" s="799"/>
      <c r="J847" s="800"/>
      <c r="K847" s="800"/>
      <c r="L847" s="948"/>
      <c r="M847" s="949"/>
      <c r="N847" s="904" t="s">
        <v>160</v>
      </c>
      <c r="O847" s="1440"/>
      <c r="P847" s="1440"/>
      <c r="Q847" s="1440"/>
      <c r="R847" s="923"/>
      <c r="S847" s="923"/>
      <c r="T847" s="923"/>
      <c r="U847" s="923"/>
      <c r="V847" s="923"/>
      <c r="W847" s="36"/>
      <c r="X847" s="36"/>
      <c r="Y847" s="36"/>
      <c r="Z847" s="36"/>
      <c r="AA847" s="36"/>
      <c r="AB847" s="36"/>
      <c r="AC847" s="36"/>
      <c r="AD847" s="36"/>
    </row>
    <row r="848" spans="1:30" ht="69.95" customHeight="1" thickBot="1" x14ac:dyDescent="0.55000000000000004">
      <c r="A848" s="1441" t="s">
        <v>37</v>
      </c>
      <c r="B848" s="1442"/>
      <c r="C848" s="1442"/>
      <c r="D848" s="1443"/>
      <c r="E848" s="1468" t="s">
        <v>245</v>
      </c>
      <c r="F848" s="1469"/>
      <c r="G848" s="1469"/>
      <c r="H848" s="1469"/>
      <c r="I848" s="1469"/>
      <c r="J848" s="859"/>
      <c r="K848" s="859"/>
      <c r="L848" s="293" t="s">
        <v>248</v>
      </c>
      <c r="M848" s="70"/>
      <c r="N848" s="1474" t="s">
        <v>37</v>
      </c>
      <c r="O848" s="1475"/>
      <c r="P848" s="1475"/>
      <c r="Q848" s="1427" t="s">
        <v>245</v>
      </c>
      <c r="R848" s="1428"/>
      <c r="S848" s="1429"/>
      <c r="T848" s="882"/>
      <c r="U848" s="293" t="s">
        <v>248</v>
      </c>
      <c r="V848" s="1466" t="s">
        <v>247</v>
      </c>
      <c r="W848" s="1403"/>
      <c r="X848" s="654"/>
      <c r="Y848" s="654"/>
      <c r="Z848" s="654"/>
      <c r="AA848" s="654"/>
      <c r="AB848" s="654"/>
      <c r="AC848" s="654"/>
      <c r="AD848" s="654"/>
    </row>
    <row r="849" spans="1:30" ht="69.95" customHeight="1" thickBot="1" x14ac:dyDescent="0.55000000000000004">
      <c r="A849" s="1444"/>
      <c r="B849" s="1445"/>
      <c r="C849" s="1445"/>
      <c r="D849" s="1446"/>
      <c r="E849" s="267" t="s">
        <v>233</v>
      </c>
      <c r="F849" s="844"/>
      <c r="G849" s="268" t="s">
        <v>249</v>
      </c>
      <c r="H849" s="850"/>
      <c r="I849" s="269" t="s">
        <v>250</v>
      </c>
      <c r="J849" s="860"/>
      <c r="K849" s="860"/>
      <c r="L849" s="294" t="s">
        <v>246</v>
      </c>
      <c r="M849" s="70"/>
      <c r="N849" s="1476"/>
      <c r="O849" s="1477"/>
      <c r="P849" s="1477"/>
      <c r="Q849" s="92" t="s">
        <v>233</v>
      </c>
      <c r="R849" s="93" t="s">
        <v>249</v>
      </c>
      <c r="S849" s="94" t="s">
        <v>250</v>
      </c>
      <c r="T849" s="881"/>
      <c r="U849" s="796" t="s">
        <v>246</v>
      </c>
      <c r="V849" s="1488"/>
      <c r="W849" s="1403"/>
      <c r="X849" s="654"/>
      <c r="Y849" s="654"/>
      <c r="Z849" s="654"/>
      <c r="AA849" s="654"/>
      <c r="AB849" s="654"/>
      <c r="AC849" s="654"/>
      <c r="AD849" s="654"/>
    </row>
    <row r="850" spans="1:30" ht="69.95" customHeight="1" x14ac:dyDescent="0.3">
      <c r="A850" s="1404" t="s">
        <v>38</v>
      </c>
      <c r="B850" s="1405"/>
      <c r="C850" s="1405"/>
      <c r="D850" s="1405"/>
      <c r="E850" s="539" t="str">
        <f>( 'ACTA REPORTE 1ER TRI'!$AD$40 )</f>
        <v>E-</v>
      </c>
      <c r="F850" s="835">
        <f>( 'ACTA REPORTE 1ER TRI'!$AE$40 )</f>
        <v>1.3333333333333333</v>
      </c>
      <c r="G850" s="539" t="str">
        <f>( 'ACTA REPORTE 2DO TRI'!$AD$40 )</f>
        <v>D+</v>
      </c>
      <c r="H850" s="846">
        <f>( 'ACTA REPORTE 2DO TRI'!$AE$40 )</f>
        <v>4</v>
      </c>
      <c r="I850" s="539" t="str">
        <f>( 'ACTA REPORTE 3ER TRI'!$AD$40 )</f>
        <v>D+</v>
      </c>
      <c r="J850" s="846">
        <f>( 'ACTA REPORTE 3ER TRI'!$AE$40 )</f>
        <v>4</v>
      </c>
      <c r="K850" s="837">
        <f>SUM(F850,H850,J850 ) / 3</f>
        <v>3.1111111111111107</v>
      </c>
      <c r="L850" s="675" t="str">
        <f>INDEX($AF$4:$AF$13, MATCH(K850, $AE$4:$AE$13, 1))</f>
        <v>D-</v>
      </c>
      <c r="M850" s="66"/>
      <c r="N850" s="1478" t="s">
        <v>38</v>
      </c>
      <c r="O850" s="1479"/>
      <c r="P850" s="1480"/>
      <c r="Q850" s="884">
        <f>( 'ACTA REPORTE 1ER TRI'!$AE$40 )</f>
        <v>1.3333333333333333</v>
      </c>
      <c r="R850" s="539">
        <f>( 'ACTA REPORTE 2DO TRI'!$AE$40 )</f>
        <v>4</v>
      </c>
      <c r="S850" s="539">
        <f>( 'ACTA REPORTE 3ER TRI'!$AE$40 )</f>
        <v>4</v>
      </c>
      <c r="T850" s="875"/>
      <c r="U850" s="930">
        <f>SUM(Q850:S850)/3</f>
        <v>3.1111111111111107</v>
      </c>
      <c r="V850" s="809">
        <v>0</v>
      </c>
      <c r="W850" s="113"/>
      <c r="X850" s="113"/>
      <c r="Y850" s="113"/>
      <c r="Z850" s="113"/>
      <c r="AA850" s="113"/>
      <c r="AB850" s="113"/>
      <c r="AC850" s="113"/>
      <c r="AD850" s="113"/>
    </row>
    <row r="851" spans="1:30" ht="69.95" customHeight="1" x14ac:dyDescent="0.3">
      <c r="A851" s="1406" t="s">
        <v>40</v>
      </c>
      <c r="B851" s="1407"/>
      <c r="C851" s="1407"/>
      <c r="D851" s="1407"/>
      <c r="E851" s="540" t="str">
        <f>( 'ACTA REPORTE 1ER TRI'!$AD$97 )</f>
        <v>E-</v>
      </c>
      <c r="F851" s="836">
        <f>( 'ACTA REPORTE 1ER TRI'!$AE$97 )</f>
        <v>1.3333333333333333</v>
      </c>
      <c r="G851" s="540" t="str">
        <f>( 'ACTA REPORTE 2DO TRI'!$AD$97 )</f>
        <v>D+</v>
      </c>
      <c r="H851" s="847">
        <f>( 'ACTA REPORTE 2DO TRI'!$AE$97 )</f>
        <v>4</v>
      </c>
      <c r="I851" s="540" t="str">
        <f>( 'ACTA REPORTE 3ER TRI'!$AD$97 )</f>
        <v>D+</v>
      </c>
      <c r="J851" s="847">
        <f>( 'ACTA REPORTE 3ER TRI'!$AE$97 )</f>
        <v>4</v>
      </c>
      <c r="K851" s="837">
        <f>SUM(F851,H851,J851 ) / 3</f>
        <v>3.1111111111111107</v>
      </c>
      <c r="L851" s="797" t="str">
        <f t="shared" ref="L851:L854" si="91">INDEX($AF$4:$AF$13, MATCH(K851, $AE$4:$AE$13, 1))</f>
        <v>D-</v>
      </c>
      <c r="M851" s="66"/>
      <c r="N851" s="1454" t="s">
        <v>40</v>
      </c>
      <c r="O851" s="1455"/>
      <c r="P851" s="1456"/>
      <c r="Q851" s="922">
        <f>( 'ACTA REPORTE 1ER TRI'!$AE$97 )</f>
        <v>1.3333333333333333</v>
      </c>
      <c r="R851" s="540">
        <f>( 'ACTA REPORTE 2DO TRI'!$AE$97 )</f>
        <v>4</v>
      </c>
      <c r="S851" s="540">
        <f>( 'ACTA REPORTE 3ER TRI'!$AE$97 )</f>
        <v>4</v>
      </c>
      <c r="T851" s="876"/>
      <c r="U851" s="931">
        <f t="shared" ref="U851:U856" si="92">SUM(Q851:S851)/3</f>
        <v>3.1111111111111107</v>
      </c>
      <c r="V851" s="811">
        <v>0</v>
      </c>
      <c r="W851" s="113"/>
      <c r="X851" s="113"/>
      <c r="Y851" s="113"/>
      <c r="Z851" s="113"/>
      <c r="AA851" s="113"/>
      <c r="AB851" s="113"/>
      <c r="AC851" s="113"/>
      <c r="AD851" s="113"/>
    </row>
    <row r="852" spans="1:30" ht="69.95" customHeight="1" x14ac:dyDescent="0.3">
      <c r="A852" s="1406" t="s">
        <v>42</v>
      </c>
      <c r="B852" s="1407"/>
      <c r="C852" s="1407"/>
      <c r="D852" s="1407"/>
      <c r="E852" s="540" t="str">
        <f>( 'ACTA REPORTE 1ER TRI'!$AD$154 )</f>
        <v>D+</v>
      </c>
      <c r="F852" s="836">
        <f>( 'ACTA REPORTE 1ER TRI'!$AE$154 )</f>
        <v>4</v>
      </c>
      <c r="G852" s="540" t="str">
        <f>( 'ACTA REPORTE 2DO TRI'!$AD$154 )</f>
        <v>D+</v>
      </c>
      <c r="H852" s="847">
        <f>( 'ACTA REPORTE 2DO TRI'!$AE$154 )</f>
        <v>4</v>
      </c>
      <c r="I852" s="540" t="str">
        <f>( 'ACTA REPORTE 3ER TRI'!$AD$154 )</f>
        <v>D+</v>
      </c>
      <c r="J852" s="847">
        <f>( 'ACTA REPORTE 3ER TRI'!$AE$154 )</f>
        <v>4</v>
      </c>
      <c r="K852" s="837">
        <f t="shared" ref="K852:K854" si="93">SUM(F852,H852,J852 ) / 3</f>
        <v>4</v>
      </c>
      <c r="L852" s="797" t="str">
        <f t="shared" si="91"/>
        <v>D+</v>
      </c>
      <c r="M852" s="66"/>
      <c r="N852" s="1454" t="s">
        <v>42</v>
      </c>
      <c r="O852" s="1455"/>
      <c r="P852" s="1456"/>
      <c r="Q852" s="922">
        <f>( 'ACTA REPORTE 1ER TRI'!$AE$154 )</f>
        <v>4</v>
      </c>
      <c r="R852" s="540">
        <f>( 'ACTA REPORTE 2DO TRI'!$AE$154 )</f>
        <v>4</v>
      </c>
      <c r="S852" s="540">
        <f>( 'ACTA REPORTE 3ER TRI'!$AE$154 )</f>
        <v>4</v>
      </c>
      <c r="T852" s="876"/>
      <c r="U852" s="931">
        <f t="shared" si="92"/>
        <v>4</v>
      </c>
      <c r="V852" s="811">
        <v>0</v>
      </c>
      <c r="W852" s="113"/>
      <c r="X852" s="113"/>
      <c r="Y852" s="113"/>
      <c r="Z852" s="113"/>
      <c r="AA852" s="113"/>
      <c r="AB852" s="113"/>
      <c r="AC852" s="113"/>
      <c r="AD852" s="113"/>
    </row>
    <row r="853" spans="1:30" ht="69.95" customHeight="1" x14ac:dyDescent="0.3">
      <c r="A853" s="1406" t="s">
        <v>44</v>
      </c>
      <c r="B853" s="1407"/>
      <c r="C853" s="1407"/>
      <c r="D853" s="1407"/>
      <c r="E853" s="540" t="str">
        <f>( 'ACTA REPORTE 1ER TRI'!$AD$211 )</f>
        <v>D+</v>
      </c>
      <c r="F853" s="836">
        <f>( 'ACTA REPORTE 1ER TRI'!$AE$211 )</f>
        <v>4</v>
      </c>
      <c r="G853" s="540" t="str">
        <f>( 'ACTA REPORTE 2DO TRI'!$AD$211 )</f>
        <v>D+</v>
      </c>
      <c r="H853" s="847">
        <f>( 'ACTA REPORTE 2DO TRI'!$AE$211 )</f>
        <v>4</v>
      </c>
      <c r="I853" s="540" t="str">
        <f>( 'ACTA REPORTE 3ER TRI'!$AD$211 )</f>
        <v>D+</v>
      </c>
      <c r="J853" s="847">
        <f>( 'ACTA REPORTE 3ER TRI'!$AE$211 )</f>
        <v>4</v>
      </c>
      <c r="K853" s="837">
        <f t="shared" si="93"/>
        <v>4</v>
      </c>
      <c r="L853" s="797" t="str">
        <f t="shared" si="91"/>
        <v>D+</v>
      </c>
      <c r="M853" s="66"/>
      <c r="N853" s="1454" t="s">
        <v>44</v>
      </c>
      <c r="O853" s="1455"/>
      <c r="P853" s="1456"/>
      <c r="Q853" s="922">
        <f>( 'ACTA REPORTE 1ER TRI'!$AE$211 )</f>
        <v>4</v>
      </c>
      <c r="R853" s="540">
        <f>( 'ACTA REPORTE 2DO TRI'!$AE$211 )</f>
        <v>4</v>
      </c>
      <c r="S853" s="540">
        <f>( 'ACTA REPORTE 3ER TRI'!$AE$211 )</f>
        <v>4</v>
      </c>
      <c r="T853" s="876"/>
      <c r="U853" s="931">
        <f t="shared" si="92"/>
        <v>4</v>
      </c>
      <c r="V853" s="811">
        <v>0</v>
      </c>
      <c r="W853" s="113"/>
      <c r="X853" s="113"/>
      <c r="Y853" s="113"/>
      <c r="Z853" s="113"/>
      <c r="AA853" s="113"/>
      <c r="AB853" s="113"/>
      <c r="AC853" s="113"/>
      <c r="AD853" s="113"/>
    </row>
    <row r="854" spans="1:30" ht="69.95" customHeight="1" x14ac:dyDescent="0.3">
      <c r="A854" s="1433" t="s">
        <v>47</v>
      </c>
      <c r="B854" s="1434"/>
      <c r="C854" s="1434"/>
      <c r="D854" s="1434"/>
      <c r="E854" s="540" t="str">
        <f>( 'ACTA REPORTE 1ER TRI'!$AD$325 )</f>
        <v>D+</v>
      </c>
      <c r="F854" s="836">
        <f>( 'ACTA REPORTE 1ER TRI'!$AE$325 )</f>
        <v>4</v>
      </c>
      <c r="G854" s="540" t="str">
        <f>( 'ACTA REPORTE 2DO TRI'!$AD$325 )</f>
        <v>D+</v>
      </c>
      <c r="H854" s="847">
        <f>( 'ACTA REPORTE 2DO TRI'!$AE$325 )</f>
        <v>4</v>
      </c>
      <c r="I854" s="540" t="str">
        <f>( 'ACTA REPORTE 3ER TRI'!$AD$325 )</f>
        <v>D+</v>
      </c>
      <c r="J854" s="847">
        <f>( 'ACTA REPORTE 3ER TRI'!$AE$325 )</f>
        <v>4</v>
      </c>
      <c r="K854" s="837">
        <f t="shared" si="93"/>
        <v>4</v>
      </c>
      <c r="L854" s="797" t="str">
        <f t="shared" si="91"/>
        <v>D+</v>
      </c>
      <c r="M854" s="66"/>
      <c r="N854" s="1482" t="s">
        <v>47</v>
      </c>
      <c r="O854" s="1483"/>
      <c r="P854" s="1484"/>
      <c r="Q854" s="922">
        <f>( 'ACTA REPORTE 1ER TRI'!$AE$325 )</f>
        <v>4</v>
      </c>
      <c r="R854" s="540">
        <f>( 'ACTA REPORTE 2DO TRI'!$AE$325 )</f>
        <v>4</v>
      </c>
      <c r="S854" s="540">
        <f>( 'ACTA REPORTE 3ER TRI'!$AE$325 )</f>
        <v>4</v>
      </c>
      <c r="T854" s="876"/>
      <c r="U854" s="931">
        <f t="shared" si="92"/>
        <v>4</v>
      </c>
      <c r="V854" s="811">
        <v>0</v>
      </c>
      <c r="W854" s="113"/>
      <c r="X854" s="113"/>
      <c r="Y854" s="113"/>
      <c r="Z854" s="113"/>
      <c r="AA854" s="113"/>
      <c r="AB854" s="113"/>
      <c r="AC854" s="113"/>
      <c r="AD854" s="113"/>
    </row>
    <row r="855" spans="1:30" ht="69.95" customHeight="1" x14ac:dyDescent="0.3">
      <c r="A855" s="1433" t="s">
        <v>50</v>
      </c>
      <c r="B855" s="1434"/>
      <c r="C855" s="1434"/>
      <c r="D855" s="1434"/>
      <c r="E855" s="540" t="str">
        <f>( 'ACTA REPORTE 1ER TRI'!$AD$382 )</f>
        <v>D+</v>
      </c>
      <c r="F855" s="836">
        <f>( 'ACTA REPORTE 1ER TRI'!$AE$382 )</f>
        <v>4</v>
      </c>
      <c r="G855" s="540" t="str">
        <f>( 'ACTA REPORTE 2DO TRI'!$AD$382 )</f>
        <v>D+</v>
      </c>
      <c r="H855" s="847">
        <f>( 'ACTA REPORTE 2DO TRI'!$AE$382 )</f>
        <v>4</v>
      </c>
      <c r="I855" s="540" t="str">
        <f>( 'ACTA REPORTE 3ER TRI'!$AD$382 )</f>
        <v>D+</v>
      </c>
      <c r="J855" s="847">
        <f>( 'ACTA REPORTE 3ER TRI'!$AE$382 )</f>
        <v>4</v>
      </c>
      <c r="K855" s="837">
        <f>SUM(F855,H855,J855 ) / 3</f>
        <v>4</v>
      </c>
      <c r="L855" s="797" t="str">
        <f>INDEX($AF$4:$AF$13, MATCH(K855, $AE$4:$AE$13, 1))</f>
        <v>D+</v>
      </c>
      <c r="M855" s="66"/>
      <c r="N855" s="1482" t="s">
        <v>50</v>
      </c>
      <c r="O855" s="1483"/>
      <c r="P855" s="1484"/>
      <c r="Q855" s="922">
        <f>( 'ACTA REPORTE 1ER TRI'!$AE$382 )</f>
        <v>4</v>
      </c>
      <c r="R855" s="540">
        <f>( 'ACTA REPORTE 2DO TRI'!$AE$382 )</f>
        <v>4</v>
      </c>
      <c r="S855" s="540">
        <f>( 'ACTA REPORTE 3ER TRI'!$AE$382 )</f>
        <v>4</v>
      </c>
      <c r="T855" s="876"/>
      <c r="U855" s="931">
        <f t="shared" si="92"/>
        <v>4</v>
      </c>
      <c r="V855" s="811">
        <v>0</v>
      </c>
      <c r="W855" s="113"/>
      <c r="X855" s="113"/>
      <c r="Y855" s="113"/>
      <c r="Z855" s="113"/>
      <c r="AA855" s="113"/>
      <c r="AB855" s="113"/>
      <c r="AC855" s="113"/>
      <c r="AD855" s="113"/>
    </row>
    <row r="856" spans="1:30" ht="69.95" customHeight="1" thickBot="1" x14ac:dyDescent="0.35">
      <c r="A856" s="1410" t="s">
        <v>52</v>
      </c>
      <c r="B856" s="1411"/>
      <c r="C856" s="1411"/>
      <c r="D856" s="1411"/>
      <c r="E856" s="610" t="str">
        <f>( 'ACTA REPORTE 1ER TRI'!$AD$440 )</f>
        <v>C-</v>
      </c>
      <c r="F856" s="836">
        <f>( 'ACTA REPORTE 1ER TRI'!$AE$440 )</f>
        <v>5</v>
      </c>
      <c r="G856" s="832" t="str">
        <f>( 'ACTA REPORTE 2DO TRI'!$AD$440 )</f>
        <v>C-</v>
      </c>
      <c r="H856" s="851">
        <f>( 'ACTA REPORTE 2DO TRI'!$AE$440 )</f>
        <v>5</v>
      </c>
      <c r="I856" s="833" t="str">
        <f>( 'ACTA REPORTE 3ER TRI'!$AD$440 )</f>
        <v>C-</v>
      </c>
      <c r="J856" s="847">
        <f>( 'ACTA REPORTE 3ER TRI'!$AE$440 )</f>
        <v>5</v>
      </c>
      <c r="K856" s="837">
        <f>SUM(F856,H856,J856 ) / 3</f>
        <v>5</v>
      </c>
      <c r="L856" s="798" t="str">
        <f>INDEX($AF$4:$AF$13, MATCH(F857, $AE$4:$AE$13, 1))</f>
        <v>D-</v>
      </c>
      <c r="M856" s="66"/>
      <c r="N856" s="1390" t="s">
        <v>52</v>
      </c>
      <c r="O856" s="1391"/>
      <c r="P856" s="1485"/>
      <c r="Q856" s="922">
        <f>( 'ACTA REPORTE 1ER TRI'!$AE$440 )</f>
        <v>5</v>
      </c>
      <c r="R856" s="831">
        <f>( 'ACTA REPORTE 2DO TRI'!$AE$440 )</f>
        <v>5</v>
      </c>
      <c r="S856" s="540">
        <f>( 'ACTA REPORTE 3ER TRI'!$AE$440 )</f>
        <v>5</v>
      </c>
      <c r="T856" s="877"/>
      <c r="U856" s="932">
        <f t="shared" si="92"/>
        <v>5</v>
      </c>
      <c r="V856" s="812">
        <v>0</v>
      </c>
      <c r="W856" s="113"/>
      <c r="X856" s="113"/>
      <c r="Y856" s="113"/>
      <c r="Z856" s="113"/>
      <c r="AA856" s="113"/>
      <c r="AB856" s="113"/>
      <c r="AC856" s="113"/>
      <c r="AD856" s="113"/>
    </row>
    <row r="857" spans="1:30" ht="69.95" customHeight="1" thickBot="1" x14ac:dyDescent="0.75">
      <c r="A857" s="1461" t="s">
        <v>237</v>
      </c>
      <c r="B857" s="1462"/>
      <c r="C857" s="1462"/>
      <c r="D857" s="1462"/>
      <c r="E857" s="805" t="str">
        <f>INDEX($AF$4:$AF$13, MATCH(F857, $AE$4:$AE$13, 1))</f>
        <v>D-</v>
      </c>
      <c r="F857" s="837">
        <f>SUM(F850:F856 ) / 7</f>
        <v>3.3809523809523805</v>
      </c>
      <c r="G857" s="805" t="str">
        <f>INDEX($AF$4:$AF$13, MATCH(H857, $AE$4:$AE$13, 1))</f>
        <v>D+</v>
      </c>
      <c r="H857" s="837">
        <f>SUM(H850:H856 ) / 7</f>
        <v>4.1428571428571432</v>
      </c>
      <c r="I857" s="819" t="str">
        <f>INDEX($AF$4:$AF$13, MATCH(J857, $AE$4:$AE$13, 1))</f>
        <v>D+</v>
      </c>
      <c r="J857" s="862">
        <f>SUM(J850:J856 ) / 7</f>
        <v>4.1428571428571432</v>
      </c>
      <c r="K857" s="862">
        <f>SUM(F857,H857,J857 ) / 3</f>
        <v>3.8888888888888893</v>
      </c>
      <c r="L857" s="1481" t="str">
        <f>INDEX($AF$4:$AF$13, MATCH(K857, $AE$4:$AE$13, 1))</f>
        <v>D-</v>
      </c>
      <c r="M857" s="66"/>
      <c r="N857" s="1437" t="s">
        <v>237</v>
      </c>
      <c r="O857" s="1438"/>
      <c r="P857" s="1438"/>
      <c r="Q857" s="813">
        <f>SUM(Q850:Q856 ) / 7</f>
        <v>3.3809523809523805</v>
      </c>
      <c r="R857" s="813">
        <f>SUM(R850:R856 ) / 7</f>
        <v>4.1428571428571432</v>
      </c>
      <c r="S857" s="813">
        <f>SUM(S850:S856 ) / 7</f>
        <v>4.1428571428571432</v>
      </c>
      <c r="T857" s="873"/>
      <c r="U857" s="1601">
        <f>SUM(Q857,R857,S857)/3</f>
        <v>3.8888888888888893</v>
      </c>
      <c r="W857" s="36"/>
      <c r="X857" s="36"/>
      <c r="Y857" s="36"/>
      <c r="Z857" s="36"/>
      <c r="AA857" s="36"/>
      <c r="AB857" s="36"/>
      <c r="AC857" s="36"/>
      <c r="AD857" s="36"/>
    </row>
    <row r="858" spans="1:30" ht="69.95" customHeight="1" thickBot="1" x14ac:dyDescent="0.75">
      <c r="A858" s="1421" t="s">
        <v>251</v>
      </c>
      <c r="B858" s="1422"/>
      <c r="C858" s="1422"/>
      <c r="D858" s="1422"/>
      <c r="E858" s="1463"/>
      <c r="F858" s="1463"/>
      <c r="G858" s="1464"/>
      <c r="H858" s="1464"/>
      <c r="I858" s="1465"/>
      <c r="J858" s="856"/>
      <c r="K858" s="865"/>
      <c r="L858" s="1436"/>
      <c r="M858" s="66"/>
      <c r="N858" s="1398" t="s">
        <v>251</v>
      </c>
      <c r="O858" s="1399"/>
      <c r="P858" s="1399"/>
      <c r="Q858" s="1399"/>
      <c r="R858" s="1399"/>
      <c r="S858" s="1399"/>
      <c r="T858" s="1600"/>
      <c r="U858" s="1602"/>
      <c r="W858" s="36"/>
      <c r="X858" s="36"/>
      <c r="Y858" s="36"/>
      <c r="Z858" s="36"/>
      <c r="AA858" s="36"/>
      <c r="AB858" s="36"/>
      <c r="AC858" s="36"/>
      <c r="AD858" s="36"/>
    </row>
    <row r="859" spans="1:30" ht="69.95" customHeight="1" x14ac:dyDescent="0.6">
      <c r="A859" s="1408" t="s">
        <v>39</v>
      </c>
      <c r="B859" s="1409"/>
      <c r="C859" s="1409"/>
      <c r="D859" s="1409"/>
      <c r="E859" s="539" t="str">
        <f>( 'ACTA REPORTE 1ER TRI'!$AD$267 )</f>
        <v>D+</v>
      </c>
      <c r="F859" s="838">
        <f>( 'ACTA REPORTE 1ER TRI'!$AE$267 )</f>
        <v>4</v>
      </c>
      <c r="G859" s="539" t="str">
        <f>( 'ACTA REPORTE 2DO TRI'!$AD$267 )</f>
        <v>D+</v>
      </c>
      <c r="H859" s="886">
        <f>( 'ACTA REPORTE 2DO TRI'!$AE$267 )</f>
        <v>4</v>
      </c>
      <c r="I859" s="539" t="str">
        <f>( 'ACTA REPORTE 3ER TRI'!$AD$267 )</f>
        <v>D+</v>
      </c>
      <c r="J859" s="887">
        <f>( 'ACTA REPORTE 3ER TRI'!$AE$267 )</f>
        <v>4</v>
      </c>
      <c r="K859" s="866">
        <f>SUM(F859,H859,J859 ) / 3</f>
        <v>4</v>
      </c>
      <c r="L859" s="675" t="str">
        <f>INDEX($AF$4:$AF$13, MATCH(K859, $AE$4:$AE$13, 1))</f>
        <v>D+</v>
      </c>
      <c r="M859" s="66"/>
      <c r="N859" s="1388" t="s">
        <v>39</v>
      </c>
      <c r="O859" s="1389"/>
      <c r="P859" s="96"/>
      <c r="Q859" s="539" t="str">
        <f>( 'ACTA REPORTE 1ER TRI'!$AD$267 )</f>
        <v>D+</v>
      </c>
      <c r="R859" s="539" t="str">
        <f>( 'ACTA REPORTE 2DO TRI'!$AD$267 )</f>
        <v>D+</v>
      </c>
      <c r="S859" s="539" t="str">
        <f>( 'ACTA REPORTE 3ER TRI'!$AD$267 )</f>
        <v>D+</v>
      </c>
      <c r="T859" s="893">
        <f>SUM(F859,H859,J859 ) / 3</f>
        <v>4</v>
      </c>
      <c r="U859" s="675" t="str">
        <f>INDEX($AF$4:$AF$13, MATCH(T859, $AE$4:$AE$13, 1))</f>
        <v>D+</v>
      </c>
      <c r="V859" s="923"/>
      <c r="W859" s="36"/>
      <c r="X859" s="36"/>
      <c r="Y859" s="36"/>
      <c r="Z859" s="36"/>
      <c r="AA859" s="36"/>
      <c r="AB859" s="36"/>
      <c r="AC859" s="36"/>
      <c r="AD859" s="36"/>
    </row>
    <row r="860" spans="1:30" ht="69.95" customHeight="1" thickBot="1" x14ac:dyDescent="0.65">
      <c r="A860" s="1410" t="s">
        <v>55</v>
      </c>
      <c r="B860" s="1411"/>
      <c r="C860" s="1411"/>
      <c r="D860" s="1411"/>
      <c r="E860" s="541" t="str">
        <f>( 'ACTA REPORTE 1ER TRI'!$AD$495 )</f>
        <v>D+</v>
      </c>
      <c r="F860" s="838">
        <f>( 'ACTA REPORTE 1ER TRI'!$AE$495 )</f>
        <v>4</v>
      </c>
      <c r="G860" s="541" t="str">
        <f>( 'ACTA REPORTE 2DO TRI'!$AD$495 )</f>
        <v>D+</v>
      </c>
      <c r="H860" s="886">
        <f>( 'ACTA REPORTE 2DO TRI'!$AE$495 )</f>
        <v>4</v>
      </c>
      <c r="I860" s="541" t="str">
        <f>( 'ACTA REPORTE 3ER TRI'!$AD$495 )</f>
        <v>D+</v>
      </c>
      <c r="J860" s="887">
        <f>( 'ACTA REPORTE 3ER TRI'!$AE$495 )</f>
        <v>4</v>
      </c>
      <c r="K860" s="866">
        <f>SUM(F860,H860,J860 ) / 3</f>
        <v>4</v>
      </c>
      <c r="L860" s="798" t="str">
        <f>INDEX($AF$4:$AF$13, MATCH(K860, $AE$4:$AE$13, 1))</f>
        <v>D+</v>
      </c>
      <c r="M860" s="66"/>
      <c r="N860" s="1390" t="s">
        <v>55</v>
      </c>
      <c r="O860" s="1391"/>
      <c r="P860" s="657"/>
      <c r="Q860" s="541" t="str">
        <f>( 'ACTA REPORTE 1ER TRI'!$AD$495 )</f>
        <v>D+</v>
      </c>
      <c r="R860" s="541" t="str">
        <f>( 'ACTA REPORTE 2DO TRI'!$AD$495 )</f>
        <v>D+</v>
      </c>
      <c r="S860" s="541" t="str">
        <f>( 'ACTA REPORTE 3ER TRI'!$AD$495 )</f>
        <v>D+</v>
      </c>
      <c r="T860" s="893">
        <f>SUM(F860,H860,J860 ) / 3</f>
        <v>4</v>
      </c>
      <c r="U860" s="798" t="str">
        <f>INDEX($AF$4:$AF$13, MATCH(T860, $AE$4:$AE$13, 1))</f>
        <v>D+</v>
      </c>
      <c r="V860" s="923"/>
      <c r="W860" s="36"/>
      <c r="X860" s="36"/>
      <c r="Y860" s="36"/>
      <c r="Z860" s="36"/>
      <c r="AA860" s="36"/>
      <c r="AB860" s="36"/>
      <c r="AC860" s="36"/>
      <c r="AD860" s="36"/>
    </row>
    <row r="861" spans="1:30" ht="69.95" customHeight="1" thickBot="1" x14ac:dyDescent="0.65">
      <c r="M861" s="66"/>
      <c r="N861" s="907"/>
      <c r="O861" s="36"/>
      <c r="P861" s="36"/>
      <c r="Q861" s="923"/>
      <c r="R861" s="923"/>
      <c r="S861" s="923"/>
      <c r="T861" s="874"/>
      <c r="U861" s="923"/>
      <c r="V861" s="923"/>
      <c r="W861" s="36"/>
      <c r="X861" s="36"/>
      <c r="Y861" s="36"/>
      <c r="Z861" s="36"/>
      <c r="AA861" s="36"/>
      <c r="AB861" s="36"/>
      <c r="AC861" s="36"/>
      <c r="AD861" s="36"/>
    </row>
    <row r="862" spans="1:30" ht="103.5" customHeight="1" thickBot="1" x14ac:dyDescent="0.4">
      <c r="A862" s="271"/>
      <c r="B862" s="915" t="s">
        <v>292</v>
      </c>
      <c r="C862" s="272"/>
      <c r="D862" s="1412" t="s">
        <v>287</v>
      </c>
      <c r="E862" s="914" t="s">
        <v>252</v>
      </c>
      <c r="F862" s="839"/>
      <c r="G862" s="915" t="s">
        <v>253</v>
      </c>
      <c r="H862" s="849"/>
      <c r="I862" s="916" t="s">
        <v>254</v>
      </c>
      <c r="M862" s="66"/>
      <c r="N862" s="908"/>
      <c r="O862" s="917" t="s">
        <v>291</v>
      </c>
      <c r="P862" s="39"/>
      <c r="Q862" s="1392" t="s">
        <v>287</v>
      </c>
      <c r="R862" s="1393"/>
      <c r="S862" s="955" t="s">
        <v>252</v>
      </c>
      <c r="T862" s="878"/>
      <c r="U862" s="956" t="s">
        <v>253</v>
      </c>
      <c r="V862" s="957" t="s">
        <v>254</v>
      </c>
      <c r="X862" s="673"/>
      <c r="Y862" s="673"/>
      <c r="Z862" s="673"/>
      <c r="AA862" s="673"/>
      <c r="AB862" s="673"/>
      <c r="AC862" s="673"/>
      <c r="AD862" s="673"/>
    </row>
    <row r="863" spans="1:30" ht="69.95" customHeight="1" thickBot="1" x14ac:dyDescent="0.4">
      <c r="A863" s="273" t="s">
        <v>226</v>
      </c>
      <c r="B863" s="814">
        <f>( 'ACTA REPORTE 3ER TRI'!$AP$40 )</f>
        <v>0</v>
      </c>
      <c r="C863" s="274"/>
      <c r="D863" s="1413"/>
      <c r="E863" s="814" t="str">
        <f>( 'ACTA REPORTE 1ER TRI'!$AI$40 )</f>
        <v>N</v>
      </c>
      <c r="F863" s="840"/>
      <c r="G863" s="814" t="str">
        <f>( 'ACTA REPORTE 2DO TRI'!$AI$40 )</f>
        <v>N</v>
      </c>
      <c r="H863" s="840"/>
      <c r="I863" s="814" t="str">
        <f>( 'ACTA REPORTE 3ER TRI'!$AI$40 )</f>
        <v>N</v>
      </c>
      <c r="M863" s="66"/>
      <c r="N863" s="901" t="s">
        <v>226</v>
      </c>
      <c r="O863" s="814">
        <f>( 'ACTA REPORTE 3ER TRI'!$AP$40 )</f>
        <v>0</v>
      </c>
      <c r="P863" s="38"/>
      <c r="Q863" s="1394"/>
      <c r="R863" s="1395"/>
      <c r="S863" s="894" t="str">
        <f>( 'ACTA REPORTE 1ER TRI'!$AI$40 )</f>
        <v>N</v>
      </c>
      <c r="T863" s="879"/>
      <c r="U863" s="814" t="str">
        <f>( 'ACTA REPORTE 2DO TRI'!$AI$40 )</f>
        <v>N</v>
      </c>
      <c r="V863" s="814" t="str">
        <f>( 'ACTA REPORTE 3ER TRI'!$AI$40 )</f>
        <v>N</v>
      </c>
      <c r="X863" s="671"/>
      <c r="Y863" s="671"/>
      <c r="Z863" s="671"/>
      <c r="AA863" s="671"/>
      <c r="AB863" s="671"/>
      <c r="AC863" s="671"/>
      <c r="AD863" s="671"/>
    </row>
    <row r="864" spans="1:30" ht="69.95" customHeight="1" x14ac:dyDescent="0.35">
      <c r="A864" s="275" t="s">
        <v>227</v>
      </c>
      <c r="B864" s="610">
        <f>( 'ACTA REPORTE 3ER TRI'!$AQ$40 )</f>
        <v>0</v>
      </c>
      <c r="C864" s="274"/>
      <c r="D864" s="1413"/>
      <c r="E864" s="1415" t="str">
        <f>INDEX(AG$1:AG$3, MATCH(E863, AF$1:AF$3, 1))</f>
        <v>DEMUESTRA HABILIDADES PARA LLEGAR A ACUERDOS Y ASUMIR  COMPROMISOS.</v>
      </c>
      <c r="F864" s="939"/>
      <c r="G864" s="1415" t="str">
        <f>INDEX(AG$1:AG$3, MATCH(G863, AF$1:AF$3, 1))</f>
        <v>DEMUESTRA HABILIDADES PARA LLEGAR A ACUERDOS Y ASUMIR  COMPROMISOS.</v>
      </c>
      <c r="H864" s="939"/>
      <c r="I864" s="1415" t="str">
        <f>INDEX(AG$1:AG$3, MATCH(I863, AF$1:AF$3, 1))</f>
        <v>DEMUESTRA HABILIDADES PARA LLEGAR A ACUERDOS Y ASUMIR  COMPROMISOS.</v>
      </c>
      <c r="M864" s="66"/>
      <c r="N864" s="902" t="s">
        <v>227</v>
      </c>
      <c r="O864" s="610">
        <f>( 'ACTA REPORTE 3ER TRI'!$AQ$40 )</f>
        <v>0</v>
      </c>
      <c r="P864" s="38"/>
      <c r="Q864" s="1394"/>
      <c r="R864" s="1395"/>
      <c r="S864" s="1430" t="str">
        <f>INDEX(AG$1:AG$3, MATCH(S863, AF$1:AF$3, 1))</f>
        <v>DEMUESTRA HABILIDADES PARA LLEGAR A ACUERDOS Y ASUMIR  COMPROMISOS.</v>
      </c>
      <c r="T864" s="944"/>
      <c r="U864" s="1400" t="str">
        <f>INDEX(AG$1:AG$3, MATCH(U863, AF$1:AF$3, 1))</f>
        <v>DEMUESTRA HABILIDADES PARA LLEGAR A ACUERDOS Y ASUMIR  COMPROMISOS.</v>
      </c>
      <c r="V864" s="1400" t="str">
        <f>INDEX(AG$1:AG$3, MATCH(V863, AF$1:AF$3, 1))</f>
        <v>DEMUESTRA HABILIDADES PARA LLEGAR A ACUERDOS Y ASUMIR  COMPROMISOS.</v>
      </c>
      <c r="X864" s="672"/>
      <c r="Y864" s="672"/>
      <c r="Z864" s="672"/>
      <c r="AA864" s="672"/>
      <c r="AB864" s="672"/>
      <c r="AC864" s="672"/>
      <c r="AD864" s="672"/>
    </row>
    <row r="865" spans="1:30" ht="69.95" customHeight="1" x14ac:dyDescent="0.35">
      <c r="A865" s="275" t="s">
        <v>229</v>
      </c>
      <c r="B865" s="610">
        <f>( 'ACTA REPORTE 3ER TRI'!$AR$40 )</f>
        <v>0</v>
      </c>
      <c r="C865" s="274"/>
      <c r="D865" s="1413"/>
      <c r="E865" s="1416"/>
      <c r="F865" s="940"/>
      <c r="G865" s="1416"/>
      <c r="H865" s="940"/>
      <c r="I865" s="1416"/>
      <c r="M865" s="66"/>
      <c r="N865" s="902" t="s">
        <v>229</v>
      </c>
      <c r="O865" s="610">
        <f>( 'ACTA REPORTE 3ER TRI'!$AR$40 )</f>
        <v>0</v>
      </c>
      <c r="P865" s="38"/>
      <c r="Q865" s="1394"/>
      <c r="R865" s="1395"/>
      <c r="S865" s="1431"/>
      <c r="T865" s="944"/>
      <c r="U865" s="1401"/>
      <c r="V865" s="1401"/>
      <c r="X865" s="672"/>
      <c r="Y865" s="672"/>
      <c r="Z865" s="672"/>
      <c r="AA865" s="672"/>
      <c r="AB865" s="672"/>
      <c r="AC865" s="672"/>
      <c r="AD865" s="672"/>
    </row>
    <row r="866" spans="1:30" ht="69.95" customHeight="1" thickBot="1" x14ac:dyDescent="0.4">
      <c r="A866" s="276" t="s">
        <v>232</v>
      </c>
      <c r="B866" s="541">
        <f>( 'ACTA REPORTE 3ER TRI'!$AS$40 )</f>
        <v>67</v>
      </c>
      <c r="C866" s="274"/>
      <c r="D866" s="1414"/>
      <c r="E866" s="1417"/>
      <c r="F866" s="941"/>
      <c r="G866" s="1417"/>
      <c r="H866" s="941"/>
      <c r="I866" s="1417"/>
      <c r="M866" s="66"/>
      <c r="N866" s="903" t="s">
        <v>232</v>
      </c>
      <c r="O866" s="541">
        <f>( 'ACTA REPORTE 3ER TRI'!$AS$40 )</f>
        <v>67</v>
      </c>
      <c r="P866" s="38"/>
      <c r="Q866" s="1396"/>
      <c r="R866" s="1397"/>
      <c r="S866" s="1432"/>
      <c r="T866" s="945"/>
      <c r="U866" s="1402"/>
      <c r="V866" s="1402"/>
      <c r="X866" s="672"/>
      <c r="Y866" s="672"/>
      <c r="Z866" s="672"/>
      <c r="AA866" s="672"/>
      <c r="AB866" s="672"/>
      <c r="AC866" s="672"/>
      <c r="AD866" s="672"/>
    </row>
    <row r="867" spans="1:30" ht="200.1" customHeight="1" x14ac:dyDescent="0.6">
      <c r="M867" s="66"/>
      <c r="N867" s="907"/>
      <c r="O867" s="36"/>
      <c r="P867" s="36"/>
      <c r="Q867" s="923"/>
      <c r="R867" s="923"/>
      <c r="S867" s="923"/>
      <c r="T867" s="874"/>
      <c r="U867" s="923"/>
      <c r="V867" s="923"/>
      <c r="W867" s="36"/>
      <c r="X867" s="36"/>
      <c r="Y867" s="36"/>
      <c r="Z867" s="36"/>
      <c r="AA867" s="36"/>
      <c r="AB867" s="36"/>
      <c r="AC867" s="36"/>
      <c r="AD867" s="36"/>
    </row>
    <row r="868" spans="1:30" ht="69.95" customHeight="1" x14ac:dyDescent="0.7">
      <c r="B868" s="1424" t="s">
        <v>235</v>
      </c>
      <c r="C868" s="1424"/>
      <c r="D868" s="1424"/>
      <c r="G868" s="1424" t="s">
        <v>255</v>
      </c>
      <c r="H868" s="1424"/>
      <c r="I868" s="1424"/>
      <c r="J868" s="861"/>
      <c r="K868" s="861"/>
      <c r="L868" s="296"/>
      <c r="M868" s="66"/>
      <c r="O868" s="1425" t="s">
        <v>235</v>
      </c>
      <c r="P868" s="1425"/>
      <c r="Q868" s="1425"/>
      <c r="S868" s="1425" t="s">
        <v>255</v>
      </c>
      <c r="T868" s="1425"/>
      <c r="U868" s="1425"/>
      <c r="V868" s="935"/>
      <c r="W868" s="75"/>
      <c r="X868" s="75"/>
      <c r="Y868" s="75"/>
      <c r="Z868" s="75"/>
      <c r="AA868" s="75"/>
      <c r="AB868" s="75"/>
      <c r="AC868" s="75"/>
      <c r="AD868" s="75"/>
    </row>
    <row r="869" spans="1:30" ht="69.95" customHeight="1" x14ac:dyDescent="0.45">
      <c r="A869" s="1426" t="s">
        <v>0</v>
      </c>
      <c r="B869" s="1426"/>
      <c r="C869" s="1426"/>
      <c r="D869" s="1426"/>
      <c r="E869" s="1426"/>
      <c r="F869" s="1426"/>
      <c r="G869" s="1426"/>
      <c r="H869" s="1426"/>
      <c r="I869" s="1426"/>
      <c r="J869" s="1426"/>
      <c r="K869" s="1426"/>
      <c r="L869" s="1426"/>
      <c r="M869" s="68"/>
      <c r="N869" s="1386" t="s">
        <v>0</v>
      </c>
      <c r="O869" s="1386"/>
      <c r="P869" s="1386"/>
      <c r="Q869" s="1386"/>
      <c r="R869" s="1386"/>
      <c r="S869" s="1386"/>
      <c r="T869" s="1386"/>
      <c r="U869" s="1386"/>
      <c r="V869" s="1386"/>
      <c r="W869" s="960"/>
      <c r="X869" s="652"/>
      <c r="Y869" s="652"/>
      <c r="Z869" s="652"/>
      <c r="AA869" s="652"/>
      <c r="AB869" s="652"/>
      <c r="AC869" s="652"/>
      <c r="AD869" s="652"/>
    </row>
    <row r="870" spans="1:30" ht="69.95" customHeight="1" x14ac:dyDescent="0.45">
      <c r="A870" s="1426" t="s">
        <v>9</v>
      </c>
      <c r="B870" s="1426"/>
      <c r="C870" s="1426"/>
      <c r="D870" s="1426"/>
      <c r="E870" s="1426"/>
      <c r="F870" s="1426"/>
      <c r="G870" s="1426"/>
      <c r="H870" s="1426"/>
      <c r="I870" s="1426"/>
      <c r="J870" s="1426"/>
      <c r="K870" s="1426"/>
      <c r="L870" s="1426"/>
      <c r="M870" s="68"/>
      <c r="N870" s="1386" t="s">
        <v>9</v>
      </c>
      <c r="O870" s="1386"/>
      <c r="P870" s="1386"/>
      <c r="Q870" s="1386"/>
      <c r="R870" s="1386"/>
      <c r="S870" s="1386"/>
      <c r="T870" s="1386"/>
      <c r="U870" s="1386"/>
      <c r="V870" s="1386"/>
      <c r="W870" s="960"/>
      <c r="X870" s="652"/>
      <c r="Y870" s="652"/>
      <c r="Z870" s="652"/>
      <c r="AA870" s="652"/>
      <c r="AB870" s="652"/>
      <c r="AC870" s="652"/>
      <c r="AD870" s="652"/>
    </row>
    <row r="871" spans="1:30" ht="69.95" customHeight="1" x14ac:dyDescent="0.45">
      <c r="A871" s="1426" t="s">
        <v>242</v>
      </c>
      <c r="B871" s="1426"/>
      <c r="C871" s="1426"/>
      <c r="D871" s="1426"/>
      <c r="E871" s="1426"/>
      <c r="F871" s="1426"/>
      <c r="G871" s="1426"/>
      <c r="H871" s="1426"/>
      <c r="I871" s="1426"/>
      <c r="J871" s="1426"/>
      <c r="K871" s="1426"/>
      <c r="L871" s="1426"/>
      <c r="M871" s="68"/>
      <c r="N871" s="1386" t="s">
        <v>242</v>
      </c>
      <c r="O871" s="1386"/>
      <c r="P871" s="1386"/>
      <c r="Q871" s="1386"/>
      <c r="R871" s="1386"/>
      <c r="S871" s="1386"/>
      <c r="T871" s="1386"/>
      <c r="U871" s="1386"/>
      <c r="V871" s="1386"/>
      <c r="W871" s="960"/>
      <c r="X871" s="652"/>
      <c r="Y871" s="652"/>
      <c r="Z871" s="652"/>
      <c r="AA871" s="652"/>
      <c r="AB871" s="652"/>
      <c r="AC871" s="652"/>
      <c r="AD871" s="652"/>
    </row>
    <row r="872" spans="1:30" ht="69.95" customHeight="1" x14ac:dyDescent="0.45">
      <c r="A872" s="1489" t="s">
        <v>220</v>
      </c>
      <c r="B872" s="1489"/>
      <c r="C872" s="1489"/>
      <c r="D872" s="1489"/>
      <c r="E872" s="1489"/>
      <c r="F872" s="1489"/>
      <c r="G872" s="1489"/>
      <c r="H872" s="1489"/>
      <c r="I872" s="1489"/>
      <c r="J872" s="1489"/>
      <c r="K872" s="1489"/>
      <c r="L872" s="1489"/>
      <c r="M872" s="68"/>
      <c r="N872" s="1387" t="s">
        <v>220</v>
      </c>
      <c r="O872" s="1387"/>
      <c r="P872" s="1387"/>
      <c r="Q872" s="1387"/>
      <c r="R872" s="1387"/>
      <c r="S872" s="1387"/>
      <c r="T872" s="1387"/>
      <c r="U872" s="1387"/>
      <c r="V872" s="1387"/>
      <c r="W872" s="961"/>
      <c r="X872" s="653"/>
      <c r="Y872" s="653"/>
      <c r="Z872" s="653"/>
      <c r="AA872" s="653"/>
      <c r="AB872" s="653"/>
      <c r="AC872" s="653"/>
      <c r="AD872" s="653"/>
    </row>
    <row r="873" spans="1:30" ht="60" customHeight="1" x14ac:dyDescent="0.6">
      <c r="A873" s="946" t="s">
        <v>221</v>
      </c>
      <c r="B873" s="1418">
        <f>DATOS!F36</f>
        <v>0</v>
      </c>
      <c r="C873" s="1418"/>
      <c r="D873" s="1418"/>
      <c r="E873" s="1418"/>
      <c r="F873" s="1418"/>
      <c r="G873" s="1418"/>
      <c r="H873" s="947"/>
      <c r="I873" s="799"/>
      <c r="J873" s="800"/>
      <c r="K873" s="800"/>
      <c r="L873" s="948"/>
      <c r="M873" s="949"/>
      <c r="N873" s="904" t="s">
        <v>221</v>
      </c>
      <c r="O873" s="1460">
        <f>DATOS!F36</f>
        <v>0</v>
      </c>
      <c r="P873" s="1460"/>
      <c r="Q873" s="1460"/>
      <c r="R873" s="1460"/>
      <c r="S873" s="1460"/>
      <c r="T873" s="1460"/>
      <c r="U873" s="1460"/>
      <c r="V873" s="923"/>
      <c r="W873" s="36"/>
      <c r="X873" s="36"/>
      <c r="Y873" s="36"/>
      <c r="Z873" s="36"/>
      <c r="AA873" s="36"/>
      <c r="AB873" s="36"/>
      <c r="AC873" s="36"/>
      <c r="AD873" s="36"/>
    </row>
    <row r="874" spans="1:30" ht="60" customHeight="1" x14ac:dyDescent="0.6">
      <c r="A874" s="946" t="s">
        <v>222</v>
      </c>
      <c r="B874" s="1418" t="str">
        <f>DATOS!B20</f>
        <v xml:space="preserve"> TRELLES ORDÓÑEZ CAROL ALEXANDRA</v>
      </c>
      <c r="C874" s="1418"/>
      <c r="D874" s="1418"/>
      <c r="E874" s="1418"/>
      <c r="F874" s="1418"/>
      <c r="G874" s="1418"/>
      <c r="H874" s="947"/>
      <c r="I874" s="799"/>
      <c r="J874" s="950"/>
      <c r="K874" s="950"/>
      <c r="L874" s="951"/>
      <c r="M874" s="949"/>
      <c r="N874" s="904" t="s">
        <v>222</v>
      </c>
      <c r="O874" s="1460" t="str">
        <f>DATOS!B20</f>
        <v xml:space="preserve"> TRELLES ORDÓÑEZ CAROL ALEXANDRA</v>
      </c>
      <c r="P874" s="1460"/>
      <c r="Q874" s="1460"/>
      <c r="R874" s="1460"/>
      <c r="S874" s="1460"/>
      <c r="T874" s="1460"/>
      <c r="U874" s="1460"/>
      <c r="V874" s="923"/>
      <c r="W874" s="37"/>
      <c r="X874" s="37"/>
      <c r="Y874" s="37"/>
      <c r="Z874" s="37"/>
      <c r="AA874" s="37"/>
      <c r="AB874" s="37"/>
      <c r="AC874" s="37"/>
      <c r="AD874" s="37"/>
    </row>
    <row r="875" spans="1:30" ht="60" customHeight="1" x14ac:dyDescent="0.6">
      <c r="A875" s="952" t="s">
        <v>26</v>
      </c>
      <c r="B875" s="1457" t="str">
        <f>DATOS!C14</f>
        <v>SEGUNDO</v>
      </c>
      <c r="C875" s="1457"/>
      <c r="D875" s="1457"/>
      <c r="E875" s="799"/>
      <c r="F875" s="799"/>
      <c r="G875" s="936"/>
      <c r="H875" s="936"/>
      <c r="I875" s="799"/>
      <c r="J875" s="800"/>
      <c r="K875" s="800"/>
      <c r="L875" s="948"/>
      <c r="M875" s="949"/>
      <c r="N875" s="905" t="s">
        <v>26</v>
      </c>
      <c r="O875" s="1458" t="str">
        <f>DATOS!C14</f>
        <v>SEGUNDO</v>
      </c>
      <c r="P875" s="1458"/>
      <c r="Q875" s="1458"/>
      <c r="R875" s="923"/>
      <c r="S875" s="925"/>
      <c r="T875" s="925"/>
      <c r="U875" s="923"/>
      <c r="V875" s="923"/>
      <c r="W875" s="36"/>
      <c r="X875" s="36"/>
      <c r="Y875" s="36"/>
      <c r="Z875" s="36"/>
      <c r="AA875" s="36"/>
      <c r="AB875" s="36"/>
      <c r="AC875" s="36"/>
      <c r="AD875" s="36"/>
    </row>
    <row r="876" spans="1:30" ht="60" customHeight="1" x14ac:dyDescent="0.6">
      <c r="A876" s="946" t="s">
        <v>28</v>
      </c>
      <c r="B876" s="1459" t="str">
        <f>DATOS!C15</f>
        <v>"A"</v>
      </c>
      <c r="C876" s="1459"/>
      <c r="D876" s="1459"/>
      <c r="E876" s="799"/>
      <c r="F876" s="799"/>
      <c r="G876" s="799"/>
      <c r="H876" s="799"/>
      <c r="I876" s="799"/>
      <c r="J876" s="800"/>
      <c r="K876" s="800"/>
      <c r="L876" s="948"/>
      <c r="M876" s="949"/>
      <c r="N876" s="904" t="s">
        <v>28</v>
      </c>
      <c r="O876" s="1460" t="str">
        <f>DATOS!C15</f>
        <v>"A"</v>
      </c>
      <c r="P876" s="1460"/>
      <c r="Q876" s="1460"/>
      <c r="R876" s="923"/>
      <c r="S876" s="923"/>
      <c r="T876" s="923"/>
      <c r="U876" s="923"/>
      <c r="V876" s="923"/>
      <c r="W876" s="36"/>
      <c r="X876" s="36"/>
      <c r="Y876" s="36"/>
      <c r="Z876" s="36"/>
      <c r="AA876" s="36"/>
      <c r="AB876" s="36"/>
      <c r="AC876" s="36"/>
      <c r="AD876" s="36"/>
    </row>
    <row r="877" spans="1:30" ht="60" customHeight="1" x14ac:dyDescent="0.6">
      <c r="A877" s="952" t="s">
        <v>223</v>
      </c>
      <c r="B877" s="1418" t="s">
        <v>290</v>
      </c>
      <c r="C877" s="1418"/>
      <c r="D877" s="1418"/>
      <c r="E877" s="799"/>
      <c r="F877" s="799"/>
      <c r="G877" s="799"/>
      <c r="H877" s="799"/>
      <c r="I877" s="799"/>
      <c r="J877" s="800"/>
      <c r="K877" s="800"/>
      <c r="L877" s="948"/>
      <c r="M877" s="949"/>
      <c r="N877" s="905" t="s">
        <v>223</v>
      </c>
      <c r="O877" s="1460" t="s">
        <v>290</v>
      </c>
      <c r="P877" s="1460"/>
      <c r="Q877" s="1460"/>
      <c r="R877" s="923"/>
      <c r="S877" s="923"/>
      <c r="T877" s="923"/>
      <c r="U877" s="923"/>
      <c r="V877" s="923"/>
      <c r="W877" s="36"/>
      <c r="X877" s="36"/>
      <c r="Y877" s="36"/>
      <c r="Z877" s="36"/>
      <c r="AA877" s="36"/>
      <c r="AB877" s="36"/>
      <c r="AC877" s="36"/>
      <c r="AD877" s="36"/>
    </row>
    <row r="878" spans="1:30" ht="60" customHeight="1" thickBot="1" x14ac:dyDescent="0.65">
      <c r="A878" s="946" t="s">
        <v>160</v>
      </c>
      <c r="B878" s="1439"/>
      <c r="C878" s="1439"/>
      <c r="D878" s="1439"/>
      <c r="E878" s="799"/>
      <c r="F878" s="799"/>
      <c r="G878" s="799"/>
      <c r="H878" s="799"/>
      <c r="I878" s="799"/>
      <c r="J878" s="800"/>
      <c r="K878" s="800"/>
      <c r="L878" s="948"/>
      <c r="M878" s="949"/>
      <c r="N878" s="904" t="s">
        <v>160</v>
      </c>
      <c r="O878" s="1440"/>
      <c r="P878" s="1440"/>
      <c r="Q878" s="1440"/>
      <c r="R878" s="923"/>
      <c r="S878" s="923"/>
      <c r="T878" s="923"/>
      <c r="U878" s="923"/>
      <c r="V878" s="923"/>
      <c r="W878" s="36"/>
      <c r="X878" s="36"/>
      <c r="Y878" s="36"/>
      <c r="Z878" s="36"/>
      <c r="AA878" s="36"/>
      <c r="AB878" s="36"/>
      <c r="AC878" s="36"/>
      <c r="AD878" s="36"/>
    </row>
    <row r="879" spans="1:30" ht="69.95" customHeight="1" thickBot="1" x14ac:dyDescent="0.55000000000000004">
      <c r="A879" s="1441" t="s">
        <v>37</v>
      </c>
      <c r="B879" s="1442"/>
      <c r="C879" s="1442"/>
      <c r="D879" s="1443"/>
      <c r="E879" s="1468" t="s">
        <v>245</v>
      </c>
      <c r="F879" s="1469"/>
      <c r="G879" s="1469"/>
      <c r="H879" s="1469"/>
      <c r="I879" s="1469"/>
      <c r="J879" s="859"/>
      <c r="K879" s="859"/>
      <c r="L879" s="293" t="s">
        <v>248</v>
      </c>
      <c r="M879" s="70"/>
      <c r="N879" s="1474" t="s">
        <v>37</v>
      </c>
      <c r="O879" s="1475"/>
      <c r="P879" s="1475"/>
      <c r="Q879" s="1427" t="s">
        <v>245</v>
      </c>
      <c r="R879" s="1428"/>
      <c r="S879" s="1429"/>
      <c r="T879" s="882"/>
      <c r="U879" s="293" t="s">
        <v>248</v>
      </c>
      <c r="V879" s="1466" t="s">
        <v>247</v>
      </c>
      <c r="W879" s="1403"/>
      <c r="X879" s="654"/>
      <c r="Y879" s="654"/>
      <c r="Z879" s="654"/>
      <c r="AA879" s="654"/>
      <c r="AB879" s="654"/>
      <c r="AC879" s="654"/>
      <c r="AD879" s="654"/>
    </row>
    <row r="880" spans="1:30" ht="69.95" customHeight="1" thickBot="1" x14ac:dyDescent="0.55000000000000004">
      <c r="A880" s="1444"/>
      <c r="B880" s="1445"/>
      <c r="C880" s="1445"/>
      <c r="D880" s="1446"/>
      <c r="E880" s="267" t="s">
        <v>233</v>
      </c>
      <c r="F880" s="844"/>
      <c r="G880" s="268" t="s">
        <v>249</v>
      </c>
      <c r="H880" s="850"/>
      <c r="I880" s="269" t="s">
        <v>250</v>
      </c>
      <c r="J880" s="860"/>
      <c r="K880" s="860"/>
      <c r="L880" s="294" t="s">
        <v>246</v>
      </c>
      <c r="M880" s="70"/>
      <c r="N880" s="1476"/>
      <c r="O880" s="1477"/>
      <c r="P880" s="1477"/>
      <c r="Q880" s="92" t="s">
        <v>233</v>
      </c>
      <c r="R880" s="93" t="s">
        <v>249</v>
      </c>
      <c r="S880" s="94" t="s">
        <v>250</v>
      </c>
      <c r="T880" s="881"/>
      <c r="U880" s="796" t="s">
        <v>246</v>
      </c>
      <c r="V880" s="1488"/>
      <c r="W880" s="1403"/>
      <c r="X880" s="654"/>
      <c r="Y880" s="654"/>
      <c r="Z880" s="654"/>
      <c r="AA880" s="654"/>
      <c r="AB880" s="654"/>
      <c r="AC880" s="654"/>
      <c r="AD880" s="654"/>
    </row>
    <row r="881" spans="1:30" ht="69.95" customHeight="1" x14ac:dyDescent="0.3">
      <c r="A881" s="1404" t="s">
        <v>38</v>
      </c>
      <c r="B881" s="1405"/>
      <c r="C881" s="1405"/>
      <c r="D881" s="1405"/>
      <c r="E881" s="539" t="str">
        <f>( 'ACTA REPORTE 1ER TRI'!$AD$41 )</f>
        <v>E-</v>
      </c>
      <c r="F881" s="835">
        <f>( 'ACTA REPORTE 1ER TRI'!$AE$41 )</f>
        <v>1.6666666666666667</v>
      </c>
      <c r="G881" s="539" t="str">
        <f>( 'ACTA REPORTE 2DO TRI'!$AD$41 )</f>
        <v>C-</v>
      </c>
      <c r="H881" s="846">
        <f>( 'ACTA REPORTE 2DO TRI'!$AE$41 )</f>
        <v>5</v>
      </c>
      <c r="I881" s="539" t="str">
        <f>( 'ACTA REPORTE 3ER TRI'!$AD$41 )</f>
        <v>C-</v>
      </c>
      <c r="J881" s="846">
        <f>( 'ACTA REPORTE 3ER TRI'!$AE$41 )</f>
        <v>5</v>
      </c>
      <c r="K881" s="837">
        <f>SUM(F881,H881,J881 ) / 3</f>
        <v>3.8888888888888893</v>
      </c>
      <c r="L881" s="675" t="str">
        <f>INDEX($AF$4:$AF$13, MATCH(K881, $AE$4:$AE$13, 1))</f>
        <v>D-</v>
      </c>
      <c r="M881" s="66"/>
      <c r="N881" s="1478" t="s">
        <v>38</v>
      </c>
      <c r="O881" s="1479"/>
      <c r="P881" s="1480"/>
      <c r="Q881" s="884">
        <f>( 'ACTA REPORTE 1ER TRI'!$AE$41 )</f>
        <v>1.6666666666666667</v>
      </c>
      <c r="R881" s="539">
        <f>( 'ACTA REPORTE 2DO TRI'!$AE$41 )</f>
        <v>5</v>
      </c>
      <c r="S881" s="539">
        <f>( 'ACTA REPORTE 3ER TRI'!$AE$41 )</f>
        <v>5</v>
      </c>
      <c r="T881" s="875"/>
      <c r="U881" s="930">
        <f>SUM(Q881:S881)/3</f>
        <v>3.8888888888888893</v>
      </c>
      <c r="V881" s="809">
        <v>0</v>
      </c>
      <c r="W881" s="113"/>
      <c r="X881" s="113"/>
      <c r="Y881" s="113"/>
      <c r="Z881" s="113"/>
      <c r="AA881" s="113"/>
      <c r="AB881" s="113"/>
      <c r="AC881" s="113"/>
      <c r="AD881" s="113"/>
    </row>
    <row r="882" spans="1:30" ht="69.95" customHeight="1" x14ac:dyDescent="0.3">
      <c r="A882" s="1406" t="s">
        <v>40</v>
      </c>
      <c r="B882" s="1407"/>
      <c r="C882" s="1407"/>
      <c r="D882" s="1407"/>
      <c r="E882" s="540" t="str">
        <f>( 'ACTA REPORTE 1ER TRI'!$AD$98 )</f>
        <v>E-</v>
      </c>
      <c r="F882" s="836">
        <f>( 'ACTA REPORTE 1ER TRI'!$AE$98 )</f>
        <v>1.6666666666666667</v>
      </c>
      <c r="G882" s="540" t="str">
        <f>( 'ACTA REPORTE 2DO TRI'!$AD$98 )</f>
        <v>C-</v>
      </c>
      <c r="H882" s="847">
        <f>( 'ACTA REPORTE 2DO TRI'!$AE$98 )</f>
        <v>5</v>
      </c>
      <c r="I882" s="540" t="str">
        <f>( 'ACTA REPORTE 3ER TRI'!$AD$98 )</f>
        <v>C-</v>
      </c>
      <c r="J882" s="847">
        <f>( 'ACTA REPORTE 3ER TRI'!$AE$98 )</f>
        <v>5</v>
      </c>
      <c r="K882" s="837">
        <f>SUM(F882,H882,J882 ) / 3</f>
        <v>3.8888888888888893</v>
      </c>
      <c r="L882" s="797" t="str">
        <f t="shared" ref="L882:L885" si="94">INDEX($AF$4:$AF$13, MATCH(K882, $AE$4:$AE$13, 1))</f>
        <v>D-</v>
      </c>
      <c r="M882" s="66"/>
      <c r="N882" s="1454" t="s">
        <v>40</v>
      </c>
      <c r="O882" s="1455"/>
      <c r="P882" s="1456"/>
      <c r="Q882" s="922">
        <f>( 'ACTA REPORTE 1ER TRI'!$AE$98 )</f>
        <v>1.6666666666666667</v>
      </c>
      <c r="R882" s="540">
        <f>( 'ACTA REPORTE 2DO TRI'!$AE$98 )</f>
        <v>5</v>
      </c>
      <c r="S882" s="540">
        <f>( 'ACTA REPORTE 3ER TRI'!$AE$98 )</f>
        <v>5</v>
      </c>
      <c r="T882" s="876"/>
      <c r="U882" s="931">
        <f t="shared" ref="U882:U887" si="95">SUM(Q882:S882)/3</f>
        <v>3.8888888888888893</v>
      </c>
      <c r="V882" s="811">
        <v>0</v>
      </c>
      <c r="W882" s="113"/>
      <c r="X882" s="113"/>
      <c r="Y882" s="113"/>
      <c r="Z882" s="113"/>
      <c r="AA882" s="113"/>
      <c r="AB882" s="113"/>
      <c r="AC882" s="113"/>
      <c r="AD882" s="113"/>
    </row>
    <row r="883" spans="1:30" ht="69.95" customHeight="1" x14ac:dyDescent="0.3">
      <c r="A883" s="1406" t="s">
        <v>42</v>
      </c>
      <c r="B883" s="1407"/>
      <c r="C883" s="1407"/>
      <c r="D883" s="1407"/>
      <c r="E883" s="540" t="str">
        <f>( 'ACTA REPORTE 1ER TRI'!$AD$155 )</f>
        <v>C-</v>
      </c>
      <c r="F883" s="836">
        <f>( 'ACTA REPORTE 1ER TRI'!$AE$155 )</f>
        <v>5</v>
      </c>
      <c r="G883" s="540" t="str">
        <f>( 'ACTA REPORTE 2DO TRI'!$AD$155 )</f>
        <v>C-</v>
      </c>
      <c r="H883" s="847">
        <f>( 'ACTA REPORTE 2DO TRI'!$AE$155 )</f>
        <v>5</v>
      </c>
      <c r="I883" s="540" t="str">
        <f>( 'ACTA REPORTE 3ER TRI'!$AD$155 )</f>
        <v>C-</v>
      </c>
      <c r="J883" s="847">
        <f>( 'ACTA REPORTE 3ER TRI'!$AE$155 )</f>
        <v>5</v>
      </c>
      <c r="K883" s="837">
        <f t="shared" ref="K883:K885" si="96">SUM(F883,H883,J883 ) / 3</f>
        <v>5</v>
      </c>
      <c r="L883" s="797" t="str">
        <f t="shared" si="94"/>
        <v>C-</v>
      </c>
      <c r="M883" s="66"/>
      <c r="N883" s="1454" t="s">
        <v>42</v>
      </c>
      <c r="O883" s="1455"/>
      <c r="P883" s="1456"/>
      <c r="Q883" s="922">
        <f>( 'ACTA REPORTE 1ER TRI'!$AE$155 )</f>
        <v>5</v>
      </c>
      <c r="R883" s="540">
        <f>( 'ACTA REPORTE 2DO TRI'!$AE$155 )</f>
        <v>5</v>
      </c>
      <c r="S883" s="540">
        <f>( 'ACTA REPORTE 3ER TRI'!$AE$155 )</f>
        <v>5</v>
      </c>
      <c r="T883" s="876"/>
      <c r="U883" s="931">
        <f t="shared" si="95"/>
        <v>5</v>
      </c>
      <c r="V883" s="811">
        <v>0</v>
      </c>
      <c r="W883" s="113"/>
      <c r="X883" s="113"/>
      <c r="Y883" s="113"/>
      <c r="Z883" s="113"/>
      <c r="AA883" s="113"/>
      <c r="AB883" s="113"/>
      <c r="AC883" s="113"/>
      <c r="AD883" s="113"/>
    </row>
    <row r="884" spans="1:30" ht="69.95" customHeight="1" x14ac:dyDescent="0.3">
      <c r="A884" s="1406" t="s">
        <v>44</v>
      </c>
      <c r="B884" s="1407"/>
      <c r="C884" s="1407"/>
      <c r="D884" s="1407"/>
      <c r="E884" s="540" t="str">
        <f>( 'ACTA REPORTE 1ER TRI'!$AD$212 )</f>
        <v>C-</v>
      </c>
      <c r="F884" s="836">
        <f>( 'ACTA REPORTE 1ER TRI'!$AE$212 )</f>
        <v>5</v>
      </c>
      <c r="G884" s="540" t="str">
        <f>( 'ACTA REPORTE 2DO TRI'!$AD$212 )</f>
        <v>C-</v>
      </c>
      <c r="H884" s="847">
        <f>( 'ACTA REPORTE 2DO TRI'!$AE$212 )</f>
        <v>5</v>
      </c>
      <c r="I884" s="540" t="str">
        <f>( 'ACTA REPORTE 3ER TRI'!$AD$212 )</f>
        <v>C-</v>
      </c>
      <c r="J884" s="847">
        <f>( 'ACTA REPORTE 3ER TRI'!$AE$212 )</f>
        <v>5</v>
      </c>
      <c r="K884" s="837">
        <f t="shared" si="96"/>
        <v>5</v>
      </c>
      <c r="L884" s="797" t="str">
        <f t="shared" si="94"/>
        <v>C-</v>
      </c>
      <c r="M884" s="66"/>
      <c r="N884" s="1454" t="s">
        <v>44</v>
      </c>
      <c r="O884" s="1455"/>
      <c r="P884" s="1456"/>
      <c r="Q884" s="922">
        <f>( 'ACTA REPORTE 1ER TRI'!$AE$212 )</f>
        <v>5</v>
      </c>
      <c r="R884" s="540">
        <f>( 'ACTA REPORTE 2DO TRI'!$AE$212 )</f>
        <v>5</v>
      </c>
      <c r="S884" s="540">
        <f>( 'ACTA REPORTE 3ER TRI'!$AE$212 )</f>
        <v>5</v>
      </c>
      <c r="T884" s="876"/>
      <c r="U884" s="931">
        <f t="shared" si="95"/>
        <v>5</v>
      </c>
      <c r="V884" s="811">
        <v>0</v>
      </c>
      <c r="W884" s="113"/>
      <c r="X884" s="113"/>
      <c r="Y884" s="113"/>
      <c r="Z884" s="113"/>
      <c r="AA884" s="113"/>
      <c r="AB884" s="113"/>
      <c r="AC884" s="113"/>
      <c r="AD884" s="113"/>
    </row>
    <row r="885" spans="1:30" ht="69.95" customHeight="1" x14ac:dyDescent="0.3">
      <c r="A885" s="1433" t="s">
        <v>47</v>
      </c>
      <c r="B885" s="1434"/>
      <c r="C885" s="1434"/>
      <c r="D885" s="1434"/>
      <c r="E885" s="540" t="str">
        <f>( 'ACTA REPORTE 1ER TRI'!$AD$326 )</f>
        <v>C-</v>
      </c>
      <c r="F885" s="836">
        <f>( 'ACTA REPORTE 1ER TRI'!$AE$326 )</f>
        <v>5</v>
      </c>
      <c r="G885" s="540" t="str">
        <f>( 'ACTA REPORTE 2DO TRI'!$AD$326 )</f>
        <v>C-</v>
      </c>
      <c r="H885" s="847">
        <f>( 'ACTA REPORTE 2DO TRI'!$AE$326 )</f>
        <v>5</v>
      </c>
      <c r="I885" s="540" t="str">
        <f>( 'ACTA REPORTE 3ER TRI'!$AD$326 )</f>
        <v>C-</v>
      </c>
      <c r="J885" s="847">
        <f>( 'ACTA REPORTE 3ER TRI'!$AE$326 )</f>
        <v>5</v>
      </c>
      <c r="K885" s="837">
        <f t="shared" si="96"/>
        <v>5</v>
      </c>
      <c r="L885" s="797" t="str">
        <f t="shared" si="94"/>
        <v>C-</v>
      </c>
      <c r="M885" s="66"/>
      <c r="N885" s="1482" t="s">
        <v>47</v>
      </c>
      <c r="O885" s="1483"/>
      <c r="P885" s="1484"/>
      <c r="Q885" s="922">
        <f>( 'ACTA REPORTE 1ER TRI'!$AE$326 )</f>
        <v>5</v>
      </c>
      <c r="R885" s="540">
        <f>( 'ACTA REPORTE 2DO TRI'!$AE$326 )</f>
        <v>5</v>
      </c>
      <c r="S885" s="540">
        <f>( 'ACTA REPORTE 3ER TRI'!$AE$326 )</f>
        <v>5</v>
      </c>
      <c r="T885" s="876"/>
      <c r="U885" s="931">
        <f t="shared" si="95"/>
        <v>5</v>
      </c>
      <c r="V885" s="811">
        <v>0</v>
      </c>
      <c r="W885" s="113"/>
      <c r="X885" s="113"/>
      <c r="Y885" s="113"/>
      <c r="Z885" s="113"/>
      <c r="AA885" s="113"/>
      <c r="AB885" s="113"/>
      <c r="AC885" s="113"/>
      <c r="AD885" s="113"/>
    </row>
    <row r="886" spans="1:30" ht="69.95" customHeight="1" x14ac:dyDescent="0.3">
      <c r="A886" s="1433" t="s">
        <v>50</v>
      </c>
      <c r="B886" s="1434"/>
      <c r="C886" s="1434"/>
      <c r="D886" s="1434"/>
      <c r="E886" s="540" t="str">
        <f>( 'ACTA REPORTE 1ER TRI'!$AD$383 )</f>
        <v>C-</v>
      </c>
      <c r="F886" s="836">
        <f>( 'ACTA REPORTE 1ER TRI'!$AE$383 )</f>
        <v>5</v>
      </c>
      <c r="G886" s="540" t="str">
        <f>( 'ACTA REPORTE 2DO TRI'!$AD$383 )</f>
        <v>C-</v>
      </c>
      <c r="H886" s="847">
        <f>( 'ACTA REPORTE 2DO TRI'!$AE$383 )</f>
        <v>5</v>
      </c>
      <c r="I886" s="540" t="str">
        <f>( 'ACTA REPORTE 3ER TRI'!$AD$383 )</f>
        <v>C-</v>
      </c>
      <c r="J886" s="847">
        <f>( 'ACTA REPORTE 3ER TRI'!$AE$383 )</f>
        <v>5</v>
      </c>
      <c r="K886" s="837">
        <f>SUM(F886,H886,J886 ) / 3</f>
        <v>5</v>
      </c>
      <c r="L886" s="797" t="str">
        <f>INDEX($AF$4:$AF$13, MATCH(K886, $AE$4:$AE$13, 1))</f>
        <v>C-</v>
      </c>
      <c r="M886" s="66"/>
      <c r="N886" s="1482" t="s">
        <v>50</v>
      </c>
      <c r="O886" s="1483"/>
      <c r="P886" s="1484"/>
      <c r="Q886" s="922">
        <f>( 'ACTA REPORTE 1ER TRI'!$AE$383 )</f>
        <v>5</v>
      </c>
      <c r="R886" s="540">
        <f>( 'ACTA REPORTE 2DO TRI'!$AE$383 )</f>
        <v>5</v>
      </c>
      <c r="S886" s="540">
        <f>( 'ACTA REPORTE 3ER TRI'!$AE$383 )</f>
        <v>5</v>
      </c>
      <c r="T886" s="876"/>
      <c r="U886" s="931">
        <f t="shared" si="95"/>
        <v>5</v>
      </c>
      <c r="V886" s="811">
        <v>0</v>
      </c>
      <c r="W886" s="113"/>
      <c r="X886" s="113"/>
      <c r="Y886" s="113"/>
      <c r="Z886" s="113"/>
      <c r="AA886" s="113"/>
      <c r="AB886" s="113"/>
      <c r="AC886" s="113"/>
      <c r="AD886" s="113"/>
    </row>
    <row r="887" spans="1:30" ht="69.95" customHeight="1" thickBot="1" x14ac:dyDescent="0.35">
      <c r="A887" s="1410" t="s">
        <v>52</v>
      </c>
      <c r="B887" s="1411"/>
      <c r="C887" s="1411"/>
      <c r="D887" s="1411"/>
      <c r="E887" s="610" t="str">
        <f>( 'ACTA REPORTE 1ER TRI'!$AD$441 )</f>
        <v>D-</v>
      </c>
      <c r="F887" s="836">
        <f>( 'ACTA REPORTE 1ER TRI'!$AE$441 )</f>
        <v>3</v>
      </c>
      <c r="G887" s="832" t="str">
        <f>( 'ACTA REPORTE 2DO TRI'!$AD$441 )</f>
        <v>D-</v>
      </c>
      <c r="H887" s="851">
        <f>( 'ACTA REPORTE 2DO TRI'!$AE$441 )</f>
        <v>3</v>
      </c>
      <c r="I887" s="833" t="str">
        <f>( 'ACTA REPORTE 3ER TRI'!$AD$441 )</f>
        <v>D-</v>
      </c>
      <c r="J887" s="847">
        <f>( 'ACTA REPORTE 3ER TRI'!$AE$441 )</f>
        <v>3</v>
      </c>
      <c r="K887" s="837">
        <f>SUM(F887,H887,J887 ) / 3</f>
        <v>3</v>
      </c>
      <c r="L887" s="798" t="str">
        <f>INDEX($AF$4:$AF$13, MATCH(F888, $AE$4:$AE$13, 1))</f>
        <v>D-</v>
      </c>
      <c r="M887" s="66"/>
      <c r="N887" s="1390" t="s">
        <v>52</v>
      </c>
      <c r="O887" s="1391"/>
      <c r="P887" s="1485"/>
      <c r="Q887" s="922">
        <f>( 'ACTA REPORTE 1ER TRI'!$AE$441 )</f>
        <v>3</v>
      </c>
      <c r="R887" s="831">
        <f>( 'ACTA REPORTE 2DO TRI'!$AE$441 )</f>
        <v>3</v>
      </c>
      <c r="S887" s="540">
        <f>( 'ACTA REPORTE 3ER TRI'!$AE$441 )</f>
        <v>3</v>
      </c>
      <c r="T887" s="877"/>
      <c r="U887" s="932">
        <f t="shared" si="95"/>
        <v>3</v>
      </c>
      <c r="V887" s="812">
        <v>0</v>
      </c>
      <c r="W887" s="113"/>
      <c r="X887" s="113"/>
      <c r="Y887" s="113"/>
      <c r="Z887" s="113"/>
      <c r="AA887" s="113"/>
      <c r="AB887" s="113"/>
      <c r="AC887" s="113"/>
      <c r="AD887" s="113"/>
    </row>
    <row r="888" spans="1:30" ht="69.95" customHeight="1" thickBot="1" x14ac:dyDescent="0.75">
      <c r="A888" s="1461" t="s">
        <v>237</v>
      </c>
      <c r="B888" s="1462"/>
      <c r="C888" s="1462"/>
      <c r="D888" s="1462"/>
      <c r="E888" s="805" t="str">
        <f>INDEX($AF$4:$AF$13, MATCH(F888, $AE$4:$AE$13, 1))</f>
        <v>D-</v>
      </c>
      <c r="F888" s="837">
        <f>SUM(F881:F887 ) / 7</f>
        <v>3.7619047619047623</v>
      </c>
      <c r="G888" s="805" t="str">
        <f>INDEX($AF$4:$AF$13, MATCH(H888, $AE$4:$AE$13, 1))</f>
        <v>D+</v>
      </c>
      <c r="H888" s="837">
        <f>SUM(H881:H887 ) / 7</f>
        <v>4.7142857142857144</v>
      </c>
      <c r="I888" s="819" t="str">
        <f>INDEX($AF$4:$AF$13, MATCH(J888, $AE$4:$AE$13, 1))</f>
        <v>D+</v>
      </c>
      <c r="J888" s="862">
        <f>SUM(J881:J887 ) / 7</f>
        <v>4.7142857142857144</v>
      </c>
      <c r="K888" s="862">
        <f>SUM(F888,H888,J888 ) / 3</f>
        <v>4.3968253968253963</v>
      </c>
      <c r="L888" s="1481" t="str">
        <f>INDEX($AF$4:$AF$13, MATCH(K888, $AE$4:$AE$13, 1))</f>
        <v>D+</v>
      </c>
      <c r="M888" s="66"/>
      <c r="N888" s="1437" t="s">
        <v>237</v>
      </c>
      <c r="O888" s="1438"/>
      <c r="P888" s="1438"/>
      <c r="Q888" s="813">
        <f>SUM(Q881:Q887 ) / 7</f>
        <v>3.7619047619047623</v>
      </c>
      <c r="R888" s="813">
        <f>SUM(R881:R887 ) / 7</f>
        <v>4.7142857142857144</v>
      </c>
      <c r="S888" s="813">
        <f>SUM(S881:S887 ) / 7</f>
        <v>4.7142857142857144</v>
      </c>
      <c r="T888" s="873"/>
      <c r="U888" s="1601">
        <f>SUM(Q888,R888,S888)/3</f>
        <v>4.3968253968253963</v>
      </c>
      <c r="W888" s="36"/>
      <c r="X888" s="36"/>
      <c r="Y888" s="36"/>
      <c r="Z888" s="36"/>
      <c r="AA888" s="36"/>
      <c r="AB888" s="36"/>
      <c r="AC888" s="36"/>
      <c r="AD888" s="36"/>
    </row>
    <row r="889" spans="1:30" ht="69.95" customHeight="1" thickBot="1" x14ac:dyDescent="0.75">
      <c r="A889" s="1421" t="s">
        <v>251</v>
      </c>
      <c r="B889" s="1422"/>
      <c r="C889" s="1422"/>
      <c r="D889" s="1422"/>
      <c r="E889" s="1463"/>
      <c r="F889" s="1463"/>
      <c r="G889" s="1464"/>
      <c r="H889" s="1464"/>
      <c r="I889" s="1465"/>
      <c r="J889" s="856"/>
      <c r="K889" s="865"/>
      <c r="L889" s="1436"/>
      <c r="M889" s="66"/>
      <c r="N889" s="1398" t="s">
        <v>251</v>
      </c>
      <c r="O889" s="1399"/>
      <c r="P889" s="1399"/>
      <c r="Q889" s="1399"/>
      <c r="R889" s="1399"/>
      <c r="S889" s="1399"/>
      <c r="T889" s="1600"/>
      <c r="U889" s="1602"/>
      <c r="W889" s="36"/>
      <c r="X889" s="36"/>
      <c r="Y889" s="36"/>
      <c r="Z889" s="36"/>
      <c r="AA889" s="36"/>
      <c r="AB889" s="36"/>
      <c r="AC889" s="36"/>
      <c r="AD889" s="36"/>
    </row>
    <row r="890" spans="1:30" ht="69.95" customHeight="1" x14ac:dyDescent="0.6">
      <c r="A890" s="1408" t="s">
        <v>39</v>
      </c>
      <c r="B890" s="1409"/>
      <c r="C890" s="1409"/>
      <c r="D890" s="1409"/>
      <c r="E890" s="539" t="str">
        <f>( 'ACTA REPORTE 1ER TRI'!$AD$268 )</f>
        <v>D+</v>
      </c>
      <c r="F890" s="838">
        <f>( 'ACTA REPORTE 1ER TRI'!$AE$268 )</f>
        <v>4</v>
      </c>
      <c r="G890" s="539" t="str">
        <f>( 'ACTA REPORTE 2DO TRI'!$AD$268 )</f>
        <v>D+</v>
      </c>
      <c r="H890" s="886">
        <f>( 'ACTA REPORTE 2DO TRI'!$AE$268 )</f>
        <v>4</v>
      </c>
      <c r="I890" s="539" t="str">
        <f>( 'ACTA REPORTE 3ER TRI'!$AD$268 )</f>
        <v>D+</v>
      </c>
      <c r="J890" s="887">
        <f>( 'ACTA REPORTE 3ER TRI'!$AE$268 )</f>
        <v>4</v>
      </c>
      <c r="K890" s="866">
        <f>SUM(F890,H890,J890 ) / 3</f>
        <v>4</v>
      </c>
      <c r="L890" s="675" t="str">
        <f>INDEX($AF$4:$AF$13, MATCH(K890, $AE$4:$AE$13, 1))</f>
        <v>D+</v>
      </c>
      <c r="M890" s="66"/>
      <c r="N890" s="1388" t="s">
        <v>39</v>
      </c>
      <c r="O890" s="1389"/>
      <c r="P890" s="96"/>
      <c r="Q890" s="539" t="str">
        <f>( 'ACTA REPORTE 1ER TRI'!$AD$268 )</f>
        <v>D+</v>
      </c>
      <c r="R890" s="539" t="str">
        <f>( 'ACTA REPORTE 2DO TRI'!$AD$268 )</f>
        <v>D+</v>
      </c>
      <c r="S890" s="539" t="str">
        <f>( 'ACTA REPORTE 3ER TRI'!$AD$268 )</f>
        <v>D+</v>
      </c>
      <c r="T890" s="893">
        <f>SUM(F890,H890,J890 ) / 3</f>
        <v>4</v>
      </c>
      <c r="U890" s="675" t="str">
        <f>INDEX($AF$4:$AF$13, MATCH(T890, $AE$4:$AE$13, 1))</f>
        <v>D+</v>
      </c>
      <c r="V890" s="923"/>
      <c r="W890" s="36"/>
      <c r="X890" s="36"/>
      <c r="Y890" s="36"/>
      <c r="Z890" s="36"/>
      <c r="AA890" s="36"/>
      <c r="AB890" s="36"/>
      <c r="AC890" s="36"/>
      <c r="AD890" s="36"/>
    </row>
    <row r="891" spans="1:30" ht="69.95" customHeight="1" thickBot="1" x14ac:dyDescent="0.65">
      <c r="A891" s="1410" t="s">
        <v>55</v>
      </c>
      <c r="B891" s="1411"/>
      <c r="C891" s="1411"/>
      <c r="D891" s="1411"/>
      <c r="E891" s="541" t="str">
        <f>( 'ACTA REPORTE 1ER TRI'!$AD$496 )</f>
        <v>D+</v>
      </c>
      <c r="F891" s="838">
        <f>( 'ACTA REPORTE 1ER TRI'!$AE$496 )</f>
        <v>4</v>
      </c>
      <c r="G891" s="541" t="str">
        <f>( 'ACTA REPORTE 2DO TRI'!$AD$496 )</f>
        <v>D+</v>
      </c>
      <c r="H891" s="886">
        <f>( 'ACTA REPORTE 2DO TRI'!$AE$496 )</f>
        <v>4</v>
      </c>
      <c r="I891" s="541" t="str">
        <f>( 'ACTA REPORTE 3ER TRI'!$AD$496 )</f>
        <v>D+</v>
      </c>
      <c r="J891" s="887">
        <f>( 'ACTA REPORTE 3ER TRI'!$AE$496 )</f>
        <v>4</v>
      </c>
      <c r="K891" s="866">
        <f>SUM(F891,H891,J891 ) / 3</f>
        <v>4</v>
      </c>
      <c r="L891" s="798" t="str">
        <f>INDEX($AF$4:$AF$13, MATCH(K891, $AE$4:$AE$13, 1))</f>
        <v>D+</v>
      </c>
      <c r="M891" s="66"/>
      <c r="N891" s="1390" t="s">
        <v>55</v>
      </c>
      <c r="O891" s="1391"/>
      <c r="P891" s="657"/>
      <c r="Q891" s="541" t="str">
        <f>( 'ACTA REPORTE 1ER TRI'!$AD$496 )</f>
        <v>D+</v>
      </c>
      <c r="R891" s="541" t="str">
        <f>( 'ACTA REPORTE 2DO TRI'!$AD$496 )</f>
        <v>D+</v>
      </c>
      <c r="S891" s="541" t="str">
        <f>( 'ACTA REPORTE 3ER TRI'!$AD$496 )</f>
        <v>D+</v>
      </c>
      <c r="T891" s="893">
        <f>SUM(F891,H891,J891 ) / 3</f>
        <v>4</v>
      </c>
      <c r="U891" s="798" t="str">
        <f>INDEX($AF$4:$AF$13, MATCH(T891, $AE$4:$AE$13, 1))</f>
        <v>D+</v>
      </c>
      <c r="V891" s="923"/>
      <c r="W891" s="36"/>
      <c r="X891" s="36"/>
      <c r="Y891" s="36"/>
      <c r="Z891" s="36"/>
      <c r="AA891" s="36"/>
      <c r="AB891" s="36"/>
      <c r="AC891" s="36"/>
      <c r="AD891" s="36"/>
    </row>
    <row r="892" spans="1:30" ht="69.95" customHeight="1" thickBot="1" x14ac:dyDescent="0.65">
      <c r="M892" s="66"/>
      <c r="N892" s="907"/>
      <c r="O892" s="36"/>
      <c r="P892" s="36"/>
      <c r="Q892" s="923"/>
      <c r="R892" s="923"/>
      <c r="S892" s="923"/>
      <c r="T892" s="874"/>
      <c r="U892" s="923"/>
      <c r="V892" s="923"/>
      <c r="W892" s="36"/>
      <c r="X892" s="36"/>
      <c r="Y892" s="36"/>
      <c r="Z892" s="36"/>
      <c r="AA892" s="36"/>
      <c r="AB892" s="36"/>
      <c r="AC892" s="36"/>
      <c r="AD892" s="36"/>
    </row>
    <row r="893" spans="1:30" ht="99.75" customHeight="1" thickBot="1" x14ac:dyDescent="0.4">
      <c r="A893" s="271"/>
      <c r="B893" s="915" t="s">
        <v>292</v>
      </c>
      <c r="C893" s="272"/>
      <c r="D893" s="1412" t="s">
        <v>287</v>
      </c>
      <c r="E893" s="914" t="s">
        <v>252</v>
      </c>
      <c r="F893" s="839"/>
      <c r="G893" s="915" t="s">
        <v>253</v>
      </c>
      <c r="H893" s="849"/>
      <c r="I893" s="916" t="s">
        <v>254</v>
      </c>
      <c r="M893" s="66"/>
      <c r="N893" s="908"/>
      <c r="O893" s="917" t="s">
        <v>291</v>
      </c>
      <c r="P893" s="39"/>
      <c r="Q893" s="1392" t="s">
        <v>287</v>
      </c>
      <c r="R893" s="1393"/>
      <c r="S893" s="955" t="s">
        <v>252</v>
      </c>
      <c r="T893" s="878"/>
      <c r="U893" s="956" t="s">
        <v>253</v>
      </c>
      <c r="V893" s="957" t="s">
        <v>254</v>
      </c>
      <c r="X893" s="673"/>
      <c r="Y893" s="673"/>
      <c r="Z893" s="673"/>
      <c r="AA893" s="673"/>
      <c r="AB893" s="673"/>
      <c r="AC893" s="673"/>
      <c r="AD893" s="673"/>
    </row>
    <row r="894" spans="1:30" ht="69.95" customHeight="1" thickBot="1" x14ac:dyDescent="0.4">
      <c r="A894" s="273" t="s">
        <v>226</v>
      </c>
      <c r="B894" s="814">
        <f>( 'ACTA REPORTE 3ER TRI'!$AP$41 )</f>
        <v>0</v>
      </c>
      <c r="C894" s="274"/>
      <c r="D894" s="1413"/>
      <c r="E894" s="814" t="str">
        <f>( 'ACTA REPORTE 1ER TRI'!$AI$41 )</f>
        <v>N</v>
      </c>
      <c r="F894" s="840"/>
      <c r="G894" s="814" t="str">
        <f>( 'ACTA REPORTE 2DO TRI'!$AI$41 )</f>
        <v>N</v>
      </c>
      <c r="H894" s="840"/>
      <c r="I894" s="814" t="str">
        <f>( 'ACTA REPORTE 3ER TRI'!$AI$41 )</f>
        <v>N</v>
      </c>
      <c r="M894" s="66"/>
      <c r="N894" s="901" t="s">
        <v>226</v>
      </c>
      <c r="O894" s="814">
        <f>( 'ACTA REPORTE 3ER TRI'!$AP$41 )</f>
        <v>0</v>
      </c>
      <c r="P894" s="38"/>
      <c r="Q894" s="1394"/>
      <c r="R894" s="1395"/>
      <c r="S894" s="814" t="str">
        <f>( 'ACTA REPORTE 1ER TRI'!$AI$41 )</f>
        <v>N</v>
      </c>
      <c r="T894" s="879"/>
      <c r="U894" s="814" t="str">
        <f>( 'ACTA REPORTE 2DO TRI'!$AI$41 )</f>
        <v>N</v>
      </c>
      <c r="V894" s="814" t="str">
        <f>( 'ACTA REPORTE 3ER TRI'!$AI$41 )</f>
        <v>N</v>
      </c>
      <c r="X894" s="671"/>
      <c r="Y894" s="671"/>
      <c r="Z894" s="671"/>
      <c r="AA894" s="671"/>
      <c r="AB894" s="671"/>
      <c r="AC894" s="671"/>
      <c r="AD894" s="671"/>
    </row>
    <row r="895" spans="1:30" ht="69.95" customHeight="1" x14ac:dyDescent="0.35">
      <c r="A895" s="275" t="s">
        <v>227</v>
      </c>
      <c r="B895" s="610">
        <f>( 'ACTA REPORTE 3ER TRI'!$AQ$41 )</f>
        <v>0</v>
      </c>
      <c r="C895" s="274"/>
      <c r="D895" s="1413"/>
      <c r="E895" s="1415" t="str">
        <f>INDEX(AG$1:AG$3, MATCH(E894, AF$1:AF$3, 1))</f>
        <v>DEMUESTRA HABILIDADES PARA LLEGAR A ACUERDOS Y ASUMIR  COMPROMISOS.</v>
      </c>
      <c r="F895" s="939"/>
      <c r="G895" s="1415" t="str">
        <f>INDEX(AG$1:AG$3, MATCH(G894, AF$1:AF$3, 1))</f>
        <v>DEMUESTRA HABILIDADES PARA LLEGAR A ACUERDOS Y ASUMIR  COMPROMISOS.</v>
      </c>
      <c r="H895" s="939"/>
      <c r="I895" s="1415" t="str">
        <f>INDEX(AG$1:AG$3, MATCH(I894, AF$1:AF$3, 1))</f>
        <v>DEMUESTRA HABILIDADES PARA LLEGAR A ACUERDOS Y ASUMIR  COMPROMISOS.</v>
      </c>
      <c r="M895" s="66"/>
      <c r="N895" s="902" t="s">
        <v>227</v>
      </c>
      <c r="O895" s="610">
        <f>( 'ACTA REPORTE 3ER TRI'!$AQ$41 )</f>
        <v>0</v>
      </c>
      <c r="P895" s="38"/>
      <c r="Q895" s="1394"/>
      <c r="R895" s="1395"/>
      <c r="S895" s="1400" t="str">
        <f>INDEX(AG$1:AG$3, MATCH(S894, AF$1:AF$3, 1))</f>
        <v>DEMUESTRA HABILIDADES PARA LLEGAR A ACUERDOS Y ASUMIR  COMPROMISOS.</v>
      </c>
      <c r="T895" s="944"/>
      <c r="U895" s="1400" t="str">
        <f>INDEX(AG$1:AG$3, MATCH(U894, AF$1:AF$3, 1))</f>
        <v>DEMUESTRA HABILIDADES PARA LLEGAR A ACUERDOS Y ASUMIR  COMPROMISOS.</v>
      </c>
      <c r="V895" s="1400" t="str">
        <f>INDEX(AG$1:AG$3, MATCH(V894, AF$1:AF$3, 1))</f>
        <v>DEMUESTRA HABILIDADES PARA LLEGAR A ACUERDOS Y ASUMIR  COMPROMISOS.</v>
      </c>
      <c r="X895" s="672"/>
      <c r="Y895" s="672"/>
      <c r="Z895" s="672"/>
      <c r="AA895" s="672"/>
      <c r="AB895" s="672"/>
      <c r="AC895" s="672"/>
      <c r="AD895" s="672"/>
    </row>
    <row r="896" spans="1:30" ht="69.95" customHeight="1" x14ac:dyDescent="0.35">
      <c r="A896" s="275" t="s">
        <v>229</v>
      </c>
      <c r="B896" s="610">
        <f>( 'ACTA REPORTE 3ER TRI'!$AR$41 )</f>
        <v>0</v>
      </c>
      <c r="C896" s="274"/>
      <c r="D896" s="1413"/>
      <c r="E896" s="1416"/>
      <c r="F896" s="940"/>
      <c r="G896" s="1416"/>
      <c r="H896" s="940"/>
      <c r="I896" s="1416"/>
      <c r="M896" s="66"/>
      <c r="N896" s="902" t="s">
        <v>229</v>
      </c>
      <c r="O896" s="610">
        <f>( 'ACTA REPORTE 3ER TRI'!$AR$41 )</f>
        <v>0</v>
      </c>
      <c r="P896" s="38"/>
      <c r="Q896" s="1394"/>
      <c r="R896" s="1395"/>
      <c r="S896" s="1401"/>
      <c r="T896" s="944"/>
      <c r="U896" s="1401"/>
      <c r="V896" s="1401"/>
      <c r="X896" s="672"/>
      <c r="Y896" s="672"/>
      <c r="Z896" s="672"/>
      <c r="AA896" s="672"/>
      <c r="AB896" s="672"/>
      <c r="AC896" s="672"/>
      <c r="AD896" s="672"/>
    </row>
    <row r="897" spans="1:30" ht="69.95" customHeight="1" thickBot="1" x14ac:dyDescent="0.4">
      <c r="A897" s="276" t="s">
        <v>232</v>
      </c>
      <c r="B897" s="541">
        <f>( 'ACTA REPORTE 3ER TRI'!$AS$41 )</f>
        <v>67</v>
      </c>
      <c r="C897" s="274"/>
      <c r="D897" s="1414"/>
      <c r="E897" s="1417"/>
      <c r="F897" s="941"/>
      <c r="G897" s="1417"/>
      <c r="H897" s="941"/>
      <c r="I897" s="1417"/>
      <c r="M897" s="66"/>
      <c r="N897" s="903" t="s">
        <v>232</v>
      </c>
      <c r="O897" s="541">
        <f>( 'ACTA REPORTE 3ER TRI'!$AS$41 )</f>
        <v>67</v>
      </c>
      <c r="P897" s="38"/>
      <c r="Q897" s="1396"/>
      <c r="R897" s="1397"/>
      <c r="S897" s="1402"/>
      <c r="T897" s="945"/>
      <c r="U897" s="1402"/>
      <c r="V897" s="1402"/>
      <c r="X897" s="672"/>
      <c r="Y897" s="672"/>
      <c r="Z897" s="672"/>
      <c r="AA897" s="672"/>
      <c r="AB897" s="672"/>
      <c r="AC897" s="672"/>
      <c r="AD897" s="672"/>
    </row>
    <row r="898" spans="1:30" ht="200.1" customHeight="1" x14ac:dyDescent="0.6">
      <c r="M898" s="66"/>
      <c r="N898" s="907"/>
      <c r="O898" s="36"/>
      <c r="P898" s="36"/>
      <c r="Q898" s="923"/>
      <c r="R898" s="923"/>
      <c r="S898" s="923"/>
      <c r="T898" s="874"/>
      <c r="U898" s="923"/>
      <c r="V898" s="923"/>
      <c r="W898" s="36"/>
      <c r="X898" s="36"/>
      <c r="Y898" s="36"/>
      <c r="Z898" s="36"/>
      <c r="AA898" s="36"/>
      <c r="AB898" s="36"/>
      <c r="AC898" s="36"/>
      <c r="AD898" s="36"/>
    </row>
    <row r="899" spans="1:30" ht="69.95" customHeight="1" x14ac:dyDescent="0.7">
      <c r="B899" s="1424" t="s">
        <v>235</v>
      </c>
      <c r="C899" s="1424"/>
      <c r="D899" s="1424"/>
      <c r="G899" s="1424" t="s">
        <v>255</v>
      </c>
      <c r="H899" s="1424"/>
      <c r="I899" s="1424"/>
      <c r="J899" s="861"/>
      <c r="K899" s="861"/>
      <c r="L899" s="296"/>
      <c r="M899" s="66"/>
      <c r="O899" s="1425" t="s">
        <v>235</v>
      </c>
      <c r="P899" s="1425"/>
      <c r="Q899" s="1425"/>
      <c r="S899" s="1425" t="s">
        <v>255</v>
      </c>
      <c r="T899" s="1425"/>
      <c r="U899" s="1425"/>
      <c r="V899" s="935"/>
      <c r="W899" s="75"/>
      <c r="X899" s="75"/>
      <c r="Y899" s="75"/>
      <c r="Z899" s="75"/>
      <c r="AA899" s="75"/>
      <c r="AB899" s="75"/>
      <c r="AC899" s="75"/>
      <c r="AD899" s="75"/>
    </row>
    <row r="900" spans="1:30" ht="69.95" customHeight="1" x14ac:dyDescent="0.45">
      <c r="A900" s="1426" t="s">
        <v>0</v>
      </c>
      <c r="B900" s="1426"/>
      <c r="C900" s="1426"/>
      <c r="D900" s="1426"/>
      <c r="E900" s="1426"/>
      <c r="F900" s="1426"/>
      <c r="G900" s="1426"/>
      <c r="H900" s="1426"/>
      <c r="I900" s="1426"/>
      <c r="J900" s="1426"/>
      <c r="K900" s="1426"/>
      <c r="L900" s="1426"/>
      <c r="M900" s="68"/>
      <c r="N900" s="1386" t="s">
        <v>0</v>
      </c>
      <c r="O900" s="1386"/>
      <c r="P900" s="1386"/>
      <c r="Q900" s="1386"/>
      <c r="R900" s="1386"/>
      <c r="S900" s="1386"/>
      <c r="T900" s="1386"/>
      <c r="U900" s="1386"/>
      <c r="V900" s="1386"/>
      <c r="W900" s="960"/>
      <c r="X900" s="652"/>
      <c r="Y900" s="652"/>
      <c r="Z900" s="652"/>
      <c r="AA900" s="652"/>
      <c r="AB900" s="652"/>
      <c r="AC900" s="652"/>
      <c r="AD900" s="652"/>
    </row>
    <row r="901" spans="1:30" ht="69.95" customHeight="1" x14ac:dyDescent="0.45">
      <c r="A901" s="1426" t="s">
        <v>9</v>
      </c>
      <c r="B901" s="1426"/>
      <c r="C901" s="1426"/>
      <c r="D901" s="1426"/>
      <c r="E901" s="1426"/>
      <c r="F901" s="1426"/>
      <c r="G901" s="1426"/>
      <c r="H901" s="1426"/>
      <c r="I901" s="1426"/>
      <c r="J901" s="1426"/>
      <c r="K901" s="1426"/>
      <c r="L901" s="1426"/>
      <c r="M901" s="68"/>
      <c r="N901" s="1386" t="s">
        <v>9</v>
      </c>
      <c r="O901" s="1386"/>
      <c r="P901" s="1386"/>
      <c r="Q901" s="1386"/>
      <c r="R901" s="1386"/>
      <c r="S901" s="1386"/>
      <c r="T901" s="1386"/>
      <c r="U901" s="1386"/>
      <c r="V901" s="1386"/>
      <c r="W901" s="960"/>
      <c r="X901" s="652"/>
      <c r="Y901" s="652"/>
      <c r="Z901" s="652"/>
      <c r="AA901" s="652"/>
      <c r="AB901" s="652"/>
      <c r="AC901" s="652"/>
      <c r="AD901" s="652"/>
    </row>
    <row r="902" spans="1:30" ht="69.95" customHeight="1" x14ac:dyDescent="0.45">
      <c r="A902" s="1426" t="s">
        <v>242</v>
      </c>
      <c r="B902" s="1426"/>
      <c r="C902" s="1426"/>
      <c r="D902" s="1426"/>
      <c r="E902" s="1426"/>
      <c r="F902" s="1426"/>
      <c r="G902" s="1426"/>
      <c r="H902" s="1426"/>
      <c r="I902" s="1426"/>
      <c r="J902" s="1426"/>
      <c r="K902" s="1426"/>
      <c r="L902" s="1426"/>
      <c r="M902" s="68"/>
      <c r="N902" s="1386" t="s">
        <v>242</v>
      </c>
      <c r="O902" s="1386"/>
      <c r="P902" s="1386"/>
      <c r="Q902" s="1386"/>
      <c r="R902" s="1386"/>
      <c r="S902" s="1386"/>
      <c r="T902" s="1386"/>
      <c r="U902" s="1386"/>
      <c r="V902" s="1386"/>
      <c r="W902" s="960"/>
      <c r="X902" s="652"/>
      <c r="Y902" s="652"/>
      <c r="Z902" s="652"/>
      <c r="AA902" s="652"/>
      <c r="AB902" s="652"/>
      <c r="AC902" s="652"/>
      <c r="AD902" s="652"/>
    </row>
    <row r="903" spans="1:30" ht="69.95" customHeight="1" x14ac:dyDescent="0.45">
      <c r="A903" s="1489" t="s">
        <v>220</v>
      </c>
      <c r="B903" s="1489"/>
      <c r="C903" s="1489"/>
      <c r="D903" s="1489"/>
      <c r="E903" s="1489"/>
      <c r="F903" s="1489"/>
      <c r="G903" s="1489"/>
      <c r="H903" s="1489"/>
      <c r="I903" s="1489"/>
      <c r="J903" s="1489"/>
      <c r="K903" s="1489"/>
      <c r="L903" s="1489"/>
      <c r="M903" s="68"/>
      <c r="N903" s="1387" t="s">
        <v>220</v>
      </c>
      <c r="O903" s="1387"/>
      <c r="P903" s="1387"/>
      <c r="Q903" s="1387"/>
      <c r="R903" s="1387"/>
      <c r="S903" s="1387"/>
      <c r="T903" s="1387"/>
      <c r="U903" s="1387"/>
      <c r="V903" s="1387"/>
      <c r="W903" s="961"/>
      <c r="X903" s="653"/>
      <c r="Y903" s="653"/>
      <c r="Z903" s="653"/>
      <c r="AA903" s="653"/>
      <c r="AB903" s="653"/>
      <c r="AC903" s="653"/>
      <c r="AD903" s="653"/>
    </row>
    <row r="904" spans="1:30" ht="60" customHeight="1" x14ac:dyDescent="0.6">
      <c r="A904" s="946" t="s">
        <v>221</v>
      </c>
      <c r="B904" s="1418">
        <f>DATOS!F37</f>
        <v>0</v>
      </c>
      <c r="C904" s="1418"/>
      <c r="D904" s="1418"/>
      <c r="E904" s="1418"/>
      <c r="F904" s="1418"/>
      <c r="G904" s="1418"/>
      <c r="H904" s="947"/>
      <c r="I904" s="799"/>
      <c r="J904" s="800"/>
      <c r="K904" s="800"/>
      <c r="L904" s="948"/>
      <c r="M904" s="949"/>
      <c r="N904" s="904" t="s">
        <v>221</v>
      </c>
      <c r="O904" s="1460">
        <f>DATOS!F37</f>
        <v>0</v>
      </c>
      <c r="P904" s="1460"/>
      <c r="Q904" s="1460"/>
      <c r="R904" s="1460"/>
      <c r="S904" s="1460"/>
      <c r="T904" s="1460"/>
      <c r="U904" s="1460"/>
      <c r="V904" s="923"/>
      <c r="W904" s="36"/>
      <c r="X904" s="36"/>
      <c r="Y904" s="36"/>
      <c r="Z904" s="36"/>
      <c r="AA904" s="36"/>
      <c r="AB904" s="36"/>
      <c r="AC904" s="36"/>
      <c r="AD904" s="36"/>
    </row>
    <row r="905" spans="1:30" ht="60" customHeight="1" x14ac:dyDescent="0.6">
      <c r="A905" s="946" t="s">
        <v>222</v>
      </c>
      <c r="B905" s="1418" t="str">
        <f>DATOS!B20</f>
        <v xml:space="preserve"> TRELLES ORDÓÑEZ CAROL ALEXANDRA</v>
      </c>
      <c r="C905" s="1418"/>
      <c r="D905" s="1418"/>
      <c r="E905" s="1418"/>
      <c r="F905" s="1418"/>
      <c r="G905" s="1418"/>
      <c r="H905" s="947"/>
      <c r="I905" s="799"/>
      <c r="J905" s="950"/>
      <c r="K905" s="950"/>
      <c r="L905" s="951"/>
      <c r="M905" s="949"/>
      <c r="N905" s="904" t="s">
        <v>222</v>
      </c>
      <c r="O905" s="1460" t="str">
        <f>DATOS!B20</f>
        <v xml:space="preserve"> TRELLES ORDÓÑEZ CAROL ALEXANDRA</v>
      </c>
      <c r="P905" s="1460"/>
      <c r="Q905" s="1460"/>
      <c r="R905" s="1460"/>
      <c r="S905" s="1460"/>
      <c r="T905" s="1460"/>
      <c r="U905" s="1460"/>
      <c r="V905" s="923"/>
      <c r="W905" s="37"/>
      <c r="X905" s="37"/>
      <c r="Y905" s="37"/>
      <c r="Z905" s="37"/>
      <c r="AA905" s="37"/>
      <c r="AB905" s="37"/>
      <c r="AC905" s="37"/>
      <c r="AD905" s="37"/>
    </row>
    <row r="906" spans="1:30" ht="60" customHeight="1" x14ac:dyDescent="0.6">
      <c r="A906" s="952" t="s">
        <v>26</v>
      </c>
      <c r="B906" s="1457" t="str">
        <f>DATOS!C14</f>
        <v>SEGUNDO</v>
      </c>
      <c r="C906" s="1457"/>
      <c r="D906" s="1457"/>
      <c r="E906" s="799"/>
      <c r="F906" s="799"/>
      <c r="G906" s="936"/>
      <c r="H906" s="936"/>
      <c r="I906" s="799"/>
      <c r="J906" s="800"/>
      <c r="K906" s="800"/>
      <c r="L906" s="948"/>
      <c r="M906" s="949"/>
      <c r="N906" s="905" t="s">
        <v>26</v>
      </c>
      <c r="O906" s="1458" t="str">
        <f>DATOS!C14</f>
        <v>SEGUNDO</v>
      </c>
      <c r="P906" s="1458"/>
      <c r="Q906" s="1458"/>
      <c r="R906" s="923"/>
      <c r="S906" s="925"/>
      <c r="T906" s="925"/>
      <c r="U906" s="923"/>
      <c r="V906" s="923"/>
      <c r="W906" s="36"/>
      <c r="X906" s="36"/>
      <c r="Y906" s="36"/>
      <c r="Z906" s="36"/>
      <c r="AA906" s="36"/>
      <c r="AB906" s="36"/>
      <c r="AC906" s="36"/>
      <c r="AD906" s="36"/>
    </row>
    <row r="907" spans="1:30" ht="60" customHeight="1" x14ac:dyDescent="0.6">
      <c r="A907" s="946" t="s">
        <v>28</v>
      </c>
      <c r="B907" s="1459" t="str">
        <f>DATOS!C15</f>
        <v>"A"</v>
      </c>
      <c r="C907" s="1459"/>
      <c r="D907" s="1459"/>
      <c r="E907" s="799"/>
      <c r="F907" s="799"/>
      <c r="G907" s="799"/>
      <c r="H907" s="799"/>
      <c r="I907" s="799"/>
      <c r="J907" s="800"/>
      <c r="K907" s="800"/>
      <c r="L907" s="948"/>
      <c r="M907" s="949"/>
      <c r="N907" s="904" t="s">
        <v>28</v>
      </c>
      <c r="O907" s="1460" t="str">
        <f>DATOS!C15</f>
        <v>"A"</v>
      </c>
      <c r="P907" s="1460"/>
      <c r="Q907" s="1460"/>
      <c r="R907" s="923"/>
      <c r="S907" s="923"/>
      <c r="T907" s="923"/>
      <c r="U907" s="923"/>
      <c r="V907" s="923"/>
      <c r="W907" s="36"/>
      <c r="X907" s="36"/>
      <c r="Y907" s="36"/>
      <c r="Z907" s="36"/>
      <c r="AA907" s="36"/>
      <c r="AB907" s="36"/>
      <c r="AC907" s="36"/>
      <c r="AD907" s="36"/>
    </row>
    <row r="908" spans="1:30" ht="60" customHeight="1" x14ac:dyDescent="0.6">
      <c r="A908" s="952" t="s">
        <v>223</v>
      </c>
      <c r="B908" s="1418" t="s">
        <v>290</v>
      </c>
      <c r="C908" s="1418"/>
      <c r="D908" s="1418"/>
      <c r="E908" s="799"/>
      <c r="F908" s="799"/>
      <c r="G908" s="799"/>
      <c r="H908" s="799"/>
      <c r="I908" s="799"/>
      <c r="J908" s="800"/>
      <c r="K908" s="800"/>
      <c r="L908" s="948"/>
      <c r="M908" s="949"/>
      <c r="N908" s="905" t="s">
        <v>223</v>
      </c>
      <c r="O908" s="1460" t="s">
        <v>290</v>
      </c>
      <c r="P908" s="1460"/>
      <c r="Q908" s="1460"/>
      <c r="R908" s="923"/>
      <c r="S908" s="923"/>
      <c r="T908" s="923"/>
      <c r="U908" s="923"/>
      <c r="V908" s="923"/>
      <c r="W908" s="36"/>
      <c r="X908" s="36"/>
      <c r="Y908" s="36"/>
      <c r="Z908" s="36"/>
      <c r="AA908" s="36"/>
      <c r="AB908" s="36"/>
      <c r="AC908" s="36"/>
      <c r="AD908" s="36"/>
    </row>
    <row r="909" spans="1:30" ht="60" customHeight="1" thickBot="1" x14ac:dyDescent="0.65">
      <c r="A909" s="946" t="s">
        <v>160</v>
      </c>
      <c r="B909" s="1439"/>
      <c r="C909" s="1439"/>
      <c r="D909" s="1439"/>
      <c r="E909" s="799"/>
      <c r="F909" s="799"/>
      <c r="G909" s="799"/>
      <c r="H909" s="799"/>
      <c r="I909" s="799"/>
      <c r="J909" s="800"/>
      <c r="K909" s="800"/>
      <c r="L909" s="948"/>
      <c r="M909" s="949"/>
      <c r="N909" s="904" t="s">
        <v>160</v>
      </c>
      <c r="O909" s="1440"/>
      <c r="P909" s="1440"/>
      <c r="Q909" s="1440"/>
      <c r="R909" s="923"/>
      <c r="S909" s="923"/>
      <c r="T909" s="923"/>
      <c r="U909" s="923"/>
      <c r="V909" s="923"/>
      <c r="W909" s="36"/>
      <c r="X909" s="36"/>
      <c r="Y909" s="36"/>
      <c r="Z909" s="36"/>
      <c r="AA909" s="36"/>
      <c r="AB909" s="36"/>
      <c r="AC909" s="36"/>
      <c r="AD909" s="36"/>
    </row>
    <row r="910" spans="1:30" ht="69.95" customHeight="1" thickBot="1" x14ac:dyDescent="0.55000000000000004">
      <c r="A910" s="1441" t="s">
        <v>37</v>
      </c>
      <c r="B910" s="1442"/>
      <c r="C910" s="1442"/>
      <c r="D910" s="1443"/>
      <c r="E910" s="1468" t="s">
        <v>245</v>
      </c>
      <c r="F910" s="1469"/>
      <c r="G910" s="1469"/>
      <c r="H910" s="1469"/>
      <c r="I910" s="1469"/>
      <c r="J910" s="859"/>
      <c r="K910" s="859"/>
      <c r="L910" s="293" t="s">
        <v>248</v>
      </c>
      <c r="M910" s="70"/>
      <c r="N910" s="1474" t="s">
        <v>37</v>
      </c>
      <c r="O910" s="1475"/>
      <c r="P910" s="1475"/>
      <c r="Q910" s="1427" t="s">
        <v>245</v>
      </c>
      <c r="R910" s="1428"/>
      <c r="S910" s="1429"/>
      <c r="T910" s="882"/>
      <c r="U910" s="293" t="s">
        <v>248</v>
      </c>
      <c r="V910" s="1466" t="s">
        <v>247</v>
      </c>
      <c r="W910" s="1403"/>
      <c r="X910" s="654"/>
      <c r="Y910" s="654"/>
      <c r="Z910" s="654"/>
      <c r="AA910" s="654"/>
      <c r="AB910" s="654"/>
      <c r="AC910" s="654"/>
      <c r="AD910" s="654"/>
    </row>
    <row r="911" spans="1:30" ht="69.95" customHeight="1" thickBot="1" x14ac:dyDescent="0.55000000000000004">
      <c r="A911" s="1444"/>
      <c r="B911" s="1445"/>
      <c r="C911" s="1445"/>
      <c r="D911" s="1446"/>
      <c r="E911" s="267" t="s">
        <v>233</v>
      </c>
      <c r="F911" s="844"/>
      <c r="G911" s="268" t="s">
        <v>249</v>
      </c>
      <c r="H911" s="850"/>
      <c r="I911" s="269" t="s">
        <v>250</v>
      </c>
      <c r="J911" s="860"/>
      <c r="K911" s="860"/>
      <c r="L911" s="294" t="s">
        <v>246</v>
      </c>
      <c r="M911" s="70"/>
      <c r="N911" s="1476"/>
      <c r="O911" s="1477"/>
      <c r="P911" s="1477"/>
      <c r="Q911" s="92" t="s">
        <v>233</v>
      </c>
      <c r="R911" s="93" t="s">
        <v>249</v>
      </c>
      <c r="S911" s="94" t="s">
        <v>250</v>
      </c>
      <c r="T911" s="881"/>
      <c r="U911" s="796" t="s">
        <v>246</v>
      </c>
      <c r="V911" s="1488"/>
      <c r="W911" s="1403"/>
      <c r="X911" s="654"/>
      <c r="Y911" s="654"/>
      <c r="Z911" s="654"/>
      <c r="AA911" s="654"/>
      <c r="AB911" s="654"/>
      <c r="AC911" s="654"/>
      <c r="AD911" s="654"/>
    </row>
    <row r="912" spans="1:30" ht="69.95" customHeight="1" x14ac:dyDescent="0.3">
      <c r="A912" s="1404" t="s">
        <v>38</v>
      </c>
      <c r="B912" s="1405"/>
      <c r="C912" s="1405"/>
      <c r="D912" s="1405"/>
      <c r="E912" s="539" t="str">
        <f>( 'ACTA REPORTE 1ER TRI'!$AD$42 )</f>
        <v>E-</v>
      </c>
      <c r="F912" s="835">
        <f>( 'ACTA REPORTE 1ER TRI'!$AE$42 )</f>
        <v>1</v>
      </c>
      <c r="G912" s="539" t="str">
        <f>( 'ACTA REPORTE 2DO TRI'!$AD$42 )</f>
        <v>D-</v>
      </c>
      <c r="H912" s="846">
        <f>( 'ACTA REPORTE 2DO TRI'!$AE$42 )</f>
        <v>3</v>
      </c>
      <c r="I912" s="539" t="str">
        <f>( 'ACTA REPORTE 3ER TRI'!$AD$42 )</f>
        <v>D-</v>
      </c>
      <c r="J912" s="846">
        <f>( 'ACTA REPORTE 3ER TRI'!$AE$42 )</f>
        <v>3</v>
      </c>
      <c r="K912" s="837">
        <f>SUM(F912,H912,J912 ) / 3</f>
        <v>2.3333333333333335</v>
      </c>
      <c r="L912" s="675" t="str">
        <f>INDEX($AF$4:$AF$13, MATCH(K912, $AE$4:$AE$13, 1))</f>
        <v>E+</v>
      </c>
      <c r="M912" s="66"/>
      <c r="N912" s="1478" t="s">
        <v>38</v>
      </c>
      <c r="O912" s="1479"/>
      <c r="P912" s="1480"/>
      <c r="Q912" s="884">
        <f>( 'ACTA REPORTE 1ER TRI'!$AE$42 )</f>
        <v>1</v>
      </c>
      <c r="R912" s="539">
        <f>( 'ACTA REPORTE 2DO TRI'!$AE$42 )</f>
        <v>3</v>
      </c>
      <c r="S912" s="539">
        <f>( 'ACTA REPORTE 3ER TRI'!$AE$42 )</f>
        <v>3</v>
      </c>
      <c r="T912" s="875"/>
      <c r="U912" s="930">
        <f>SUM(Q912:S912)/3</f>
        <v>2.3333333333333335</v>
      </c>
      <c r="V912" s="809">
        <v>0</v>
      </c>
      <c r="W912" s="113"/>
      <c r="X912" s="113"/>
      <c r="Y912" s="113"/>
      <c r="Z912" s="113"/>
      <c r="AA912" s="113"/>
      <c r="AB912" s="113"/>
      <c r="AC912" s="113"/>
      <c r="AD912" s="113"/>
    </row>
    <row r="913" spans="1:30" ht="69.95" customHeight="1" x14ac:dyDescent="0.3">
      <c r="A913" s="1406" t="s">
        <v>40</v>
      </c>
      <c r="B913" s="1407"/>
      <c r="C913" s="1407"/>
      <c r="D913" s="1407"/>
      <c r="E913" s="540" t="str">
        <f>( 'ACTA REPORTE 1ER TRI'!$AD$99 )</f>
        <v>E-</v>
      </c>
      <c r="F913" s="836">
        <f>( 'ACTA REPORTE 1ER TRI'!$AE$99 )</f>
        <v>1</v>
      </c>
      <c r="G913" s="540" t="str">
        <f>( 'ACTA REPORTE 2DO TRI'!$AD$99 )</f>
        <v>D-</v>
      </c>
      <c r="H913" s="847">
        <f>( 'ACTA REPORTE 2DO TRI'!$AE$99 )</f>
        <v>3</v>
      </c>
      <c r="I913" s="540" t="str">
        <f>( 'ACTA REPORTE 3ER TRI'!$AD$99 )</f>
        <v>D-</v>
      </c>
      <c r="J913" s="847">
        <f>( 'ACTA REPORTE 3ER TRI'!$AE$99 )</f>
        <v>3</v>
      </c>
      <c r="K913" s="837">
        <f>SUM(F913,H913,J913 ) / 3</f>
        <v>2.3333333333333335</v>
      </c>
      <c r="L913" s="797" t="str">
        <f t="shared" ref="L913:L916" si="97">INDEX($AF$4:$AF$13, MATCH(K913, $AE$4:$AE$13, 1))</f>
        <v>E+</v>
      </c>
      <c r="M913" s="66"/>
      <c r="N913" s="1454" t="s">
        <v>40</v>
      </c>
      <c r="O913" s="1455"/>
      <c r="P913" s="1456"/>
      <c r="Q913" s="922">
        <f>( 'ACTA REPORTE 1ER TRI'!$AE$99 )</f>
        <v>1</v>
      </c>
      <c r="R913" s="540">
        <f>( 'ACTA REPORTE 2DO TRI'!$AE$99 )</f>
        <v>3</v>
      </c>
      <c r="S913" s="540">
        <f>( 'ACTA REPORTE 3ER TRI'!$AE$99 )</f>
        <v>3</v>
      </c>
      <c r="T913" s="876"/>
      <c r="U913" s="931">
        <f t="shared" ref="U913:U918" si="98">SUM(Q913:S913)/3</f>
        <v>2.3333333333333335</v>
      </c>
      <c r="V913" s="811">
        <v>0</v>
      </c>
      <c r="W913" s="113"/>
      <c r="X913" s="113"/>
      <c r="Y913" s="113"/>
      <c r="Z913" s="113"/>
      <c r="AA913" s="113"/>
      <c r="AB913" s="113"/>
      <c r="AC913" s="113"/>
      <c r="AD913" s="113"/>
    </row>
    <row r="914" spans="1:30" ht="69.95" customHeight="1" x14ac:dyDescent="0.3">
      <c r="A914" s="1406" t="s">
        <v>42</v>
      </c>
      <c r="B914" s="1407"/>
      <c r="C914" s="1407"/>
      <c r="D914" s="1407"/>
      <c r="E914" s="540" t="str">
        <f>( 'ACTA REPORTE 1ER TRI'!$AD$156 )</f>
        <v>D-</v>
      </c>
      <c r="F914" s="836">
        <f>( 'ACTA REPORTE 1ER TRI'!$AE$156 )</f>
        <v>3</v>
      </c>
      <c r="G914" s="540" t="str">
        <f>( 'ACTA REPORTE 2DO TRI'!$AD$156 )</f>
        <v>D-</v>
      </c>
      <c r="H914" s="847">
        <f>( 'ACTA REPORTE 2DO TRI'!$AE$156 )</f>
        <v>3</v>
      </c>
      <c r="I914" s="540" t="str">
        <f>( 'ACTA REPORTE 3ER TRI'!$AD$156 )</f>
        <v>D-</v>
      </c>
      <c r="J914" s="847">
        <f>( 'ACTA REPORTE 3ER TRI'!$AE$156 )</f>
        <v>3</v>
      </c>
      <c r="K914" s="837">
        <f t="shared" ref="K914:K916" si="99">SUM(F914,H914,J914 ) / 3</f>
        <v>3</v>
      </c>
      <c r="L914" s="797" t="str">
        <f t="shared" si="97"/>
        <v>D-</v>
      </c>
      <c r="M914" s="66"/>
      <c r="N914" s="1454" t="s">
        <v>42</v>
      </c>
      <c r="O914" s="1455"/>
      <c r="P914" s="1456"/>
      <c r="Q914" s="922">
        <f>( 'ACTA REPORTE 1ER TRI'!$AE$156 )</f>
        <v>3</v>
      </c>
      <c r="R914" s="540">
        <f>( 'ACTA REPORTE 2DO TRI'!$AE$156 )</f>
        <v>3</v>
      </c>
      <c r="S914" s="540">
        <f>( 'ACTA REPORTE 3ER TRI'!$AE$156 )</f>
        <v>3</v>
      </c>
      <c r="T914" s="876"/>
      <c r="U914" s="931">
        <f t="shared" si="98"/>
        <v>3</v>
      </c>
      <c r="V914" s="811">
        <v>0</v>
      </c>
      <c r="W914" s="113"/>
      <c r="X914" s="113"/>
      <c r="Y914" s="113"/>
      <c r="Z914" s="113"/>
      <c r="AA914" s="113"/>
      <c r="AB914" s="113"/>
      <c r="AC914" s="113"/>
      <c r="AD914" s="113"/>
    </row>
    <row r="915" spans="1:30" ht="69.95" customHeight="1" x14ac:dyDescent="0.3">
      <c r="A915" s="1406" t="s">
        <v>44</v>
      </c>
      <c r="B915" s="1407"/>
      <c r="C915" s="1407"/>
      <c r="D915" s="1407"/>
      <c r="E915" s="540" t="str">
        <f>( 'ACTA REPORTE 1ER TRI'!$AD$213 )</f>
        <v>D-</v>
      </c>
      <c r="F915" s="836">
        <f>( 'ACTA REPORTE 1ER TRI'!$AE$213 )</f>
        <v>3</v>
      </c>
      <c r="G915" s="540" t="str">
        <f>( 'ACTA REPORTE 2DO TRI'!$AD$213 )</f>
        <v>D-</v>
      </c>
      <c r="H915" s="847">
        <f>( 'ACTA REPORTE 2DO TRI'!$AE$213 )</f>
        <v>3</v>
      </c>
      <c r="I915" s="540" t="str">
        <f>( 'ACTA REPORTE 3ER TRI'!$AD$213 )</f>
        <v>D-</v>
      </c>
      <c r="J915" s="847">
        <f>( 'ACTA REPORTE 3ER TRI'!$AE$213 )</f>
        <v>3</v>
      </c>
      <c r="K915" s="837">
        <f t="shared" si="99"/>
        <v>3</v>
      </c>
      <c r="L915" s="797" t="str">
        <f t="shared" si="97"/>
        <v>D-</v>
      </c>
      <c r="M915" s="66"/>
      <c r="N915" s="1454" t="s">
        <v>44</v>
      </c>
      <c r="O915" s="1455"/>
      <c r="P915" s="1456"/>
      <c r="Q915" s="922">
        <f>( 'ACTA REPORTE 1ER TRI'!$AE$213 )</f>
        <v>3</v>
      </c>
      <c r="R915" s="540">
        <f>( 'ACTA REPORTE 2DO TRI'!$AE$213 )</f>
        <v>3</v>
      </c>
      <c r="S915" s="540">
        <f>( 'ACTA REPORTE 3ER TRI'!$AE$213 )</f>
        <v>3</v>
      </c>
      <c r="T915" s="876"/>
      <c r="U915" s="931">
        <f t="shared" si="98"/>
        <v>3</v>
      </c>
      <c r="V915" s="811">
        <v>0</v>
      </c>
      <c r="W915" s="113"/>
      <c r="X915" s="113"/>
      <c r="Y915" s="113"/>
      <c r="Z915" s="113"/>
      <c r="AA915" s="113"/>
      <c r="AB915" s="113"/>
      <c r="AC915" s="113"/>
      <c r="AD915" s="113"/>
    </row>
    <row r="916" spans="1:30" ht="69.95" customHeight="1" x14ac:dyDescent="0.3">
      <c r="A916" s="1433" t="s">
        <v>47</v>
      </c>
      <c r="B916" s="1434"/>
      <c r="C916" s="1434"/>
      <c r="D916" s="1434"/>
      <c r="E916" s="540" t="str">
        <f>( 'ACTA REPORTE 1ER TRI'!$AD$327 )</f>
        <v>D-</v>
      </c>
      <c r="F916" s="836">
        <f>( 'ACTA REPORTE 1ER TRI'!$AE$327 )</f>
        <v>3</v>
      </c>
      <c r="G916" s="540" t="str">
        <f>( 'ACTA REPORTE 2DO TRI'!$AD$327 )</f>
        <v>D-</v>
      </c>
      <c r="H916" s="847">
        <f>( 'ACTA REPORTE 2DO TRI'!$AE$327 )</f>
        <v>3</v>
      </c>
      <c r="I916" s="540" t="str">
        <f>( 'ACTA REPORTE 3ER TRI'!$AD$327 )</f>
        <v>D-</v>
      </c>
      <c r="J916" s="847">
        <f>( 'ACTA REPORTE 3ER TRI'!$AE$327 )</f>
        <v>3</v>
      </c>
      <c r="K916" s="837">
        <f t="shared" si="99"/>
        <v>3</v>
      </c>
      <c r="L916" s="797" t="str">
        <f t="shared" si="97"/>
        <v>D-</v>
      </c>
      <c r="M916" s="66"/>
      <c r="N916" s="1482" t="s">
        <v>47</v>
      </c>
      <c r="O916" s="1483"/>
      <c r="P916" s="1484"/>
      <c r="Q916" s="922">
        <f>( 'ACTA REPORTE 1ER TRI'!$AE$327 )</f>
        <v>3</v>
      </c>
      <c r="R916" s="540">
        <f>( 'ACTA REPORTE 2DO TRI'!$AE$327 )</f>
        <v>3</v>
      </c>
      <c r="S916" s="540">
        <f>( 'ACTA REPORTE 3ER TRI'!$AE$327 )</f>
        <v>3</v>
      </c>
      <c r="T916" s="876"/>
      <c r="U916" s="931">
        <f t="shared" si="98"/>
        <v>3</v>
      </c>
      <c r="V916" s="811">
        <v>0</v>
      </c>
      <c r="W916" s="113"/>
      <c r="X916" s="113"/>
      <c r="Y916" s="113"/>
      <c r="Z916" s="113"/>
      <c r="AA916" s="113"/>
      <c r="AB916" s="113"/>
      <c r="AC916" s="113"/>
      <c r="AD916" s="113"/>
    </row>
    <row r="917" spans="1:30" ht="69.95" customHeight="1" x14ac:dyDescent="0.3">
      <c r="A917" s="1433" t="s">
        <v>50</v>
      </c>
      <c r="B917" s="1434"/>
      <c r="C917" s="1434"/>
      <c r="D917" s="1434"/>
      <c r="E917" s="540" t="str">
        <f>( 'ACTA REPORTE 1ER TRI'!$AD$384 )</f>
        <v>D-</v>
      </c>
      <c r="F917" s="836">
        <f>( 'ACTA REPORTE 1ER TRI'!$AE$384 )</f>
        <v>3</v>
      </c>
      <c r="G917" s="540" t="str">
        <f>( 'ACTA REPORTE 2DO TRI'!$AD$384 )</f>
        <v>D-</v>
      </c>
      <c r="H917" s="847">
        <f>( 'ACTA REPORTE 2DO TRI'!$AE$384 )</f>
        <v>3</v>
      </c>
      <c r="I917" s="540" t="str">
        <f>( 'ACTA REPORTE 3ER TRI'!$AD$384 )</f>
        <v>D-</v>
      </c>
      <c r="J917" s="847">
        <f>( 'ACTA REPORTE 3ER TRI'!$AE$384 )</f>
        <v>3</v>
      </c>
      <c r="K917" s="837">
        <f>SUM(F917,H917,J917 ) / 3</f>
        <v>3</v>
      </c>
      <c r="L917" s="797" t="str">
        <f>INDEX($AF$4:$AF$13, MATCH(K917, $AE$4:$AE$13, 1))</f>
        <v>D-</v>
      </c>
      <c r="M917" s="66"/>
      <c r="N917" s="1482" t="s">
        <v>50</v>
      </c>
      <c r="O917" s="1483"/>
      <c r="P917" s="1484"/>
      <c r="Q917" s="922">
        <f>( 'ACTA REPORTE 1ER TRI'!$AE$384 )</f>
        <v>3</v>
      </c>
      <c r="R917" s="540">
        <f>( 'ACTA REPORTE 2DO TRI'!$AE$384 )</f>
        <v>3</v>
      </c>
      <c r="S917" s="540">
        <f>( 'ACTA REPORTE 3ER TRI'!$AE$384 )</f>
        <v>3</v>
      </c>
      <c r="T917" s="876"/>
      <c r="U917" s="931">
        <f t="shared" si="98"/>
        <v>3</v>
      </c>
      <c r="V917" s="811">
        <v>0</v>
      </c>
      <c r="W917" s="113"/>
      <c r="X917" s="113"/>
      <c r="Y917" s="113"/>
      <c r="Z917" s="113"/>
      <c r="AA917" s="113"/>
      <c r="AB917" s="113"/>
      <c r="AC917" s="113"/>
      <c r="AD917" s="113"/>
    </row>
    <row r="918" spans="1:30" ht="69.95" customHeight="1" thickBot="1" x14ac:dyDescent="0.35">
      <c r="A918" s="1410" t="s">
        <v>52</v>
      </c>
      <c r="B918" s="1411"/>
      <c r="C918" s="1411"/>
      <c r="D918" s="1411"/>
      <c r="E918" s="610" t="str">
        <f>( 'ACTA REPORTE 1ER TRI'!$AD$442 )</f>
        <v>D-</v>
      </c>
      <c r="F918" s="836">
        <f>( 'ACTA REPORTE 1ER TRI'!$AE$442 )</f>
        <v>3</v>
      </c>
      <c r="G918" s="832" t="str">
        <f>( 'ACTA REPORTE 2DO TRI'!$AD$442 )</f>
        <v>D-</v>
      </c>
      <c r="H918" s="851">
        <f>( 'ACTA REPORTE 2DO TRI'!$AE$442 )</f>
        <v>3</v>
      </c>
      <c r="I918" s="833" t="str">
        <f>( 'ACTA REPORTE 3ER TRI'!$AD$442 )</f>
        <v>D-</v>
      </c>
      <c r="J918" s="847">
        <f>( 'ACTA REPORTE 3ER TRI'!$AE$442 )</f>
        <v>3</v>
      </c>
      <c r="K918" s="837">
        <f>SUM(F918,H918,J918 ) / 3</f>
        <v>3</v>
      </c>
      <c r="L918" s="798" t="str">
        <f>INDEX($AF$4:$AF$13, MATCH(F919, $AE$4:$AE$13, 1))</f>
        <v>E+</v>
      </c>
      <c r="M918" s="66"/>
      <c r="N918" s="1390" t="s">
        <v>52</v>
      </c>
      <c r="O918" s="1391"/>
      <c r="P918" s="1485"/>
      <c r="Q918" s="922">
        <f>( 'ACTA REPORTE 1ER TRI'!$AE$442 )</f>
        <v>3</v>
      </c>
      <c r="R918" s="831">
        <f>( 'ACTA REPORTE 2DO TRI'!$AE$442 )</f>
        <v>3</v>
      </c>
      <c r="S918" s="540">
        <f>( 'ACTA REPORTE 3ER TRI'!$AE$442 )</f>
        <v>3</v>
      </c>
      <c r="T918" s="877"/>
      <c r="U918" s="932">
        <f t="shared" si="98"/>
        <v>3</v>
      </c>
      <c r="V918" s="812">
        <v>0</v>
      </c>
      <c r="W918" s="113"/>
      <c r="X918" s="113"/>
      <c r="Y918" s="113"/>
      <c r="Z918" s="113"/>
      <c r="AA918" s="113"/>
      <c r="AB918" s="113"/>
      <c r="AC918" s="113"/>
      <c r="AD918" s="113"/>
    </row>
    <row r="919" spans="1:30" ht="69.95" customHeight="1" thickBot="1" x14ac:dyDescent="0.75">
      <c r="A919" s="1461" t="s">
        <v>237</v>
      </c>
      <c r="B919" s="1462"/>
      <c r="C919" s="1462"/>
      <c r="D919" s="1462"/>
      <c r="E919" s="805" t="str">
        <f>INDEX($AF$4:$AF$13, MATCH(F919, $AE$4:$AE$13, 1))</f>
        <v>E+</v>
      </c>
      <c r="F919" s="837">
        <f>SUM(F912:F918 ) / 7</f>
        <v>2.4285714285714284</v>
      </c>
      <c r="G919" s="805" t="str">
        <f>INDEX($AF$4:$AF$13, MATCH(H919, $AE$4:$AE$13, 1))</f>
        <v>D-</v>
      </c>
      <c r="H919" s="837">
        <f>SUM(H912:H918 ) / 7</f>
        <v>3</v>
      </c>
      <c r="I919" s="819" t="str">
        <f>INDEX($AF$4:$AF$13, MATCH(J919, $AE$4:$AE$13, 1))</f>
        <v>D-</v>
      </c>
      <c r="J919" s="862">
        <f>SUM(J912:J918 ) / 7</f>
        <v>3</v>
      </c>
      <c r="K919" s="862">
        <f>SUM(F919,H919,J919 ) / 3</f>
        <v>2.8095238095238098</v>
      </c>
      <c r="L919" s="1481" t="str">
        <f>INDEX($AF$4:$AF$13, MATCH(K919, $AE$4:$AE$13, 1))</f>
        <v>E+</v>
      </c>
      <c r="M919" s="66"/>
      <c r="N919" s="1437" t="s">
        <v>237</v>
      </c>
      <c r="O919" s="1438"/>
      <c r="P919" s="1438"/>
      <c r="Q919" s="813">
        <f>SUM(Q912:Q918 ) / 7</f>
        <v>2.4285714285714284</v>
      </c>
      <c r="R919" s="813">
        <f>SUM(R912:R918 ) / 7</f>
        <v>3</v>
      </c>
      <c r="S919" s="813">
        <f>SUM(S912:S918 ) / 7</f>
        <v>3</v>
      </c>
      <c r="T919" s="873"/>
      <c r="U919" s="1601">
        <f>SUM(Q919,R919,S919)/3</f>
        <v>2.8095238095238098</v>
      </c>
      <c r="W919" s="36"/>
      <c r="X919" s="36"/>
      <c r="Y919" s="36"/>
      <c r="Z919" s="36"/>
      <c r="AA919" s="36"/>
      <c r="AB919" s="36"/>
      <c r="AC919" s="36"/>
      <c r="AD919" s="36"/>
    </row>
    <row r="920" spans="1:30" ht="69.95" customHeight="1" thickBot="1" x14ac:dyDescent="0.75">
      <c r="A920" s="1421" t="s">
        <v>251</v>
      </c>
      <c r="B920" s="1422"/>
      <c r="C920" s="1422"/>
      <c r="D920" s="1422"/>
      <c r="E920" s="1463"/>
      <c r="F920" s="1463"/>
      <c r="G920" s="1464"/>
      <c r="H920" s="1464"/>
      <c r="I920" s="1465"/>
      <c r="J920" s="856"/>
      <c r="K920" s="865"/>
      <c r="L920" s="1436"/>
      <c r="M920" s="66"/>
      <c r="N920" s="1398" t="s">
        <v>251</v>
      </c>
      <c r="O920" s="1399"/>
      <c r="P920" s="1399"/>
      <c r="Q920" s="1399"/>
      <c r="R920" s="1399"/>
      <c r="S920" s="1399"/>
      <c r="T920" s="1600"/>
      <c r="U920" s="1602"/>
      <c r="W920" s="36"/>
      <c r="X920" s="36"/>
      <c r="Y920" s="36"/>
      <c r="Z920" s="36"/>
      <c r="AA920" s="36"/>
      <c r="AB920" s="36"/>
      <c r="AC920" s="36"/>
      <c r="AD920" s="36"/>
    </row>
    <row r="921" spans="1:30" ht="69.95" customHeight="1" x14ac:dyDescent="0.6">
      <c r="A921" s="1408" t="s">
        <v>39</v>
      </c>
      <c r="B921" s="1409"/>
      <c r="C921" s="1409"/>
      <c r="D921" s="1409"/>
      <c r="E921" s="539" t="str">
        <f>( 'ACTA REPORTE 1ER TRI'!$AD$269 )</f>
        <v>C-</v>
      </c>
      <c r="F921" s="838">
        <f>( 'ACTA REPORTE 1ER TRI'!$AE$269 )</f>
        <v>5</v>
      </c>
      <c r="G921" s="539" t="str">
        <f>( 'ACTA REPORTE 2DO TRI'!$AD$269 )</f>
        <v>C-</v>
      </c>
      <c r="H921" s="886">
        <f>( 'ACTA REPORTE 2DO TRI'!$AE$269 )</f>
        <v>5</v>
      </c>
      <c r="I921" s="539" t="str">
        <f>( 'ACTA REPORTE 3ER TRI'!$AD$269 )</f>
        <v>C-</v>
      </c>
      <c r="J921" s="887">
        <f>( 'ACTA REPORTE 3ER TRI'!$AE$269 )</f>
        <v>5</v>
      </c>
      <c r="K921" s="866">
        <f>SUM(F921,H921,J921 ) / 3</f>
        <v>5</v>
      </c>
      <c r="L921" s="675" t="str">
        <f>INDEX($AF$4:$AF$13, MATCH(K921, $AE$4:$AE$13, 1))</f>
        <v>C-</v>
      </c>
      <c r="M921" s="66"/>
      <c r="N921" s="1388" t="s">
        <v>39</v>
      </c>
      <c r="O921" s="1389"/>
      <c r="P921" s="96"/>
      <c r="Q921" s="539" t="str">
        <f>( 'ACTA REPORTE 1ER TRI'!$AD$269 )</f>
        <v>C-</v>
      </c>
      <c r="R921" s="539" t="str">
        <f>( 'ACTA REPORTE 2DO TRI'!$AD$269 )</f>
        <v>C-</v>
      </c>
      <c r="S921" s="539" t="str">
        <f>( 'ACTA REPORTE 3ER TRI'!$AD$269 )</f>
        <v>C-</v>
      </c>
      <c r="T921" s="893">
        <f>SUM(F921,H921,J921 ) / 3</f>
        <v>5</v>
      </c>
      <c r="U921" s="675" t="str">
        <f>INDEX($AF$4:$AF$13, MATCH(T921, $AE$4:$AE$13, 1))</f>
        <v>C-</v>
      </c>
      <c r="V921" s="923"/>
      <c r="W921" s="36"/>
      <c r="X921" s="36"/>
      <c r="Y921" s="36"/>
      <c r="Z921" s="36"/>
      <c r="AA921" s="36"/>
      <c r="AB921" s="36"/>
      <c r="AC921" s="36"/>
      <c r="AD921" s="36"/>
    </row>
    <row r="922" spans="1:30" ht="69.95" customHeight="1" thickBot="1" x14ac:dyDescent="0.65">
      <c r="A922" s="1410" t="s">
        <v>55</v>
      </c>
      <c r="B922" s="1411"/>
      <c r="C922" s="1411"/>
      <c r="D922" s="1411"/>
      <c r="E922" s="541" t="str">
        <f>( 'ACTA REPORTE 1ER TRI'!$AD$497 )</f>
        <v>C-</v>
      </c>
      <c r="F922" s="838">
        <f>( 'ACTA REPORTE 1ER TRI'!$AE$497 )</f>
        <v>5</v>
      </c>
      <c r="G922" s="541" t="str">
        <f>( 'ACTA REPORTE 2DO TRI'!$AD$497 )</f>
        <v>C-</v>
      </c>
      <c r="H922" s="886">
        <f>( 'ACTA REPORTE 2DO TRI'!$AE$497 )</f>
        <v>5</v>
      </c>
      <c r="I922" s="541" t="str">
        <f>( 'ACTA REPORTE 3ER TRI'!$AD$497 )</f>
        <v>C-</v>
      </c>
      <c r="J922" s="887">
        <f>( 'ACTA REPORTE 3ER TRI'!$AE$497 )</f>
        <v>5</v>
      </c>
      <c r="K922" s="866">
        <f>SUM(F922,H922,J922 ) / 3</f>
        <v>5</v>
      </c>
      <c r="L922" s="798" t="str">
        <f>INDEX($AF$4:$AF$13, MATCH(K922, $AE$4:$AE$13, 1))</f>
        <v>C-</v>
      </c>
      <c r="M922" s="66"/>
      <c r="N922" s="1390" t="s">
        <v>55</v>
      </c>
      <c r="O922" s="1391"/>
      <c r="P922" s="657"/>
      <c r="Q922" s="541" t="str">
        <f>( 'ACTA REPORTE 1ER TRI'!$AD$497 )</f>
        <v>C-</v>
      </c>
      <c r="R922" s="541" t="str">
        <f>( 'ACTA REPORTE 2DO TRI'!$AD$497 )</f>
        <v>C-</v>
      </c>
      <c r="S922" s="541" t="str">
        <f>( 'ACTA REPORTE 3ER TRI'!$AD$497 )</f>
        <v>C-</v>
      </c>
      <c r="T922" s="893">
        <f>SUM(F922,H922,J922 ) / 3</f>
        <v>5</v>
      </c>
      <c r="U922" s="798" t="str">
        <f>INDEX($AF$4:$AF$13, MATCH(T922, $AE$4:$AE$13, 1))</f>
        <v>C-</v>
      </c>
      <c r="V922" s="923"/>
      <c r="W922" s="36"/>
      <c r="X922" s="36"/>
      <c r="Y922" s="36"/>
      <c r="Z922" s="36"/>
      <c r="AA922" s="36"/>
      <c r="AB922" s="36"/>
      <c r="AC922" s="36"/>
      <c r="AD922" s="36"/>
    </row>
    <row r="923" spans="1:30" ht="69.95" customHeight="1" thickBot="1" x14ac:dyDescent="0.65">
      <c r="M923" s="66"/>
      <c r="N923" s="907"/>
      <c r="O923" s="36"/>
      <c r="P923" s="36"/>
      <c r="Q923" s="923"/>
      <c r="R923" s="923"/>
      <c r="S923" s="923"/>
      <c r="T923" s="874"/>
      <c r="U923" s="923"/>
      <c r="V923" s="923"/>
      <c r="W923" s="36"/>
      <c r="X923" s="36"/>
      <c r="Y923" s="36"/>
      <c r="Z923" s="36"/>
      <c r="AA923" s="36"/>
      <c r="AB923" s="36"/>
      <c r="AC923" s="36"/>
      <c r="AD923" s="36"/>
    </row>
    <row r="924" spans="1:30" ht="99.75" customHeight="1" thickBot="1" x14ac:dyDescent="0.4">
      <c r="A924" s="271"/>
      <c r="B924" s="915" t="s">
        <v>292</v>
      </c>
      <c r="C924" s="272"/>
      <c r="D924" s="1412" t="s">
        <v>287</v>
      </c>
      <c r="E924" s="914" t="s">
        <v>252</v>
      </c>
      <c r="F924" s="839"/>
      <c r="G924" s="915" t="s">
        <v>253</v>
      </c>
      <c r="H924" s="849"/>
      <c r="I924" s="916" t="s">
        <v>254</v>
      </c>
      <c r="M924" s="66"/>
      <c r="N924" s="908"/>
      <c r="O924" s="917" t="s">
        <v>291</v>
      </c>
      <c r="P924" s="39"/>
      <c r="Q924" s="1392" t="s">
        <v>287</v>
      </c>
      <c r="R924" s="1393"/>
      <c r="S924" s="955" t="s">
        <v>252</v>
      </c>
      <c r="T924" s="878"/>
      <c r="U924" s="956" t="s">
        <v>253</v>
      </c>
      <c r="V924" s="957" t="s">
        <v>254</v>
      </c>
      <c r="X924" s="673"/>
      <c r="Y924" s="673"/>
      <c r="Z924" s="673"/>
      <c r="AA924" s="673"/>
      <c r="AB924" s="673"/>
      <c r="AC924" s="673"/>
      <c r="AD924" s="673"/>
    </row>
    <row r="925" spans="1:30" ht="69.95" customHeight="1" thickBot="1" x14ac:dyDescent="0.4">
      <c r="A925" s="273" t="s">
        <v>226</v>
      </c>
      <c r="B925" s="814">
        <f>( 'ACTA REPORTE 3ER TRI'!$AP$42 )</f>
        <v>0</v>
      </c>
      <c r="C925" s="274"/>
      <c r="D925" s="1413"/>
      <c r="E925" s="814" t="str">
        <f>( 'ACTA REPORTE 1ER TRI'!$AI$42 )</f>
        <v>N</v>
      </c>
      <c r="F925" s="840"/>
      <c r="G925" s="814" t="str">
        <f>( 'ACTA REPORTE 2DO TRI'!$AI$42 )</f>
        <v>N</v>
      </c>
      <c r="H925" s="840"/>
      <c r="I925" s="814" t="str">
        <f>( 'ACTA REPORTE 3ER TRI'!$AI$42 )</f>
        <v>N</v>
      </c>
      <c r="M925" s="66"/>
      <c r="N925" s="901" t="s">
        <v>226</v>
      </c>
      <c r="O925" s="814">
        <f>( 'ACTA REPORTE 3ER TRI'!$AP$42 )</f>
        <v>0</v>
      </c>
      <c r="P925" s="38"/>
      <c r="Q925" s="1394"/>
      <c r="R925" s="1395"/>
      <c r="S925" s="814" t="str">
        <f>( 'ACTA REPORTE 1ER TRI'!$AI$42 )</f>
        <v>N</v>
      </c>
      <c r="T925" s="879"/>
      <c r="U925" s="814" t="str">
        <f>( 'ACTA REPORTE 2DO TRI'!$AI$42 )</f>
        <v>N</v>
      </c>
      <c r="V925" s="814" t="str">
        <f>( 'ACTA REPORTE 3ER TRI'!$AI$42 )</f>
        <v>N</v>
      </c>
      <c r="X925" s="671"/>
      <c r="Y925" s="671"/>
      <c r="Z925" s="671"/>
      <c r="AA925" s="671"/>
      <c r="AB925" s="671"/>
      <c r="AC925" s="671"/>
      <c r="AD925" s="671"/>
    </row>
    <row r="926" spans="1:30" ht="69.95" customHeight="1" x14ac:dyDescent="0.35">
      <c r="A926" s="275" t="s">
        <v>227</v>
      </c>
      <c r="B926" s="610">
        <f>( 'ACTA REPORTE 3ER TRI'!$AQ$42 )</f>
        <v>0</v>
      </c>
      <c r="C926" s="274"/>
      <c r="D926" s="1413"/>
      <c r="E926" s="1415" t="str">
        <f>INDEX(AG$1:AG$3, MATCH(E925, AF$1:AF$3, 1))</f>
        <v>DEMUESTRA HABILIDADES PARA LLEGAR A ACUERDOS Y ASUMIR  COMPROMISOS.</v>
      </c>
      <c r="F926" s="939"/>
      <c r="G926" s="1415" t="str">
        <f>INDEX(AG$1:AG$3, MATCH(G925, AF$1:AF$3, 1))</f>
        <v>DEMUESTRA HABILIDADES PARA LLEGAR A ACUERDOS Y ASUMIR  COMPROMISOS.</v>
      </c>
      <c r="H926" s="939"/>
      <c r="I926" s="1415" t="str">
        <f>INDEX(AG$1:AG$3, MATCH(I925, AF$1:AF$3, 1))</f>
        <v>DEMUESTRA HABILIDADES PARA LLEGAR A ACUERDOS Y ASUMIR  COMPROMISOS.</v>
      </c>
      <c r="M926" s="66"/>
      <c r="N926" s="902" t="s">
        <v>227</v>
      </c>
      <c r="O926" s="610">
        <f>( 'ACTA REPORTE 3ER TRI'!$AQ$42 )</f>
        <v>0</v>
      </c>
      <c r="P926" s="38"/>
      <c r="Q926" s="1394"/>
      <c r="R926" s="1395"/>
      <c r="S926" s="1400" t="str">
        <f>INDEX(AG$1:AG$3, MATCH(S925, AF$1:AF$3, 1))</f>
        <v>DEMUESTRA HABILIDADES PARA LLEGAR A ACUERDOS Y ASUMIR  COMPROMISOS.</v>
      </c>
      <c r="T926" s="944"/>
      <c r="U926" s="1400" t="str">
        <f>INDEX(AG$1:AG$3, MATCH(U925, AF$1:AF$3, 1))</f>
        <v>DEMUESTRA HABILIDADES PARA LLEGAR A ACUERDOS Y ASUMIR  COMPROMISOS.</v>
      </c>
      <c r="V926" s="1400" t="str">
        <f>INDEX(AG$1:AG$3, MATCH(V925, AF$1:AF$3, 1))</f>
        <v>DEMUESTRA HABILIDADES PARA LLEGAR A ACUERDOS Y ASUMIR  COMPROMISOS.</v>
      </c>
      <c r="X926" s="672"/>
      <c r="Y926" s="672"/>
      <c r="Z926" s="672"/>
      <c r="AA926" s="672"/>
      <c r="AB926" s="672"/>
      <c r="AC926" s="672"/>
      <c r="AD926" s="672"/>
    </row>
    <row r="927" spans="1:30" ht="69.95" customHeight="1" x14ac:dyDescent="0.35">
      <c r="A927" s="275" t="s">
        <v>229</v>
      </c>
      <c r="B927" s="610">
        <f>( 'ACTA REPORTE 3ER TRI'!$AR$42 )</f>
        <v>0</v>
      </c>
      <c r="C927" s="274"/>
      <c r="D927" s="1413"/>
      <c r="E927" s="1416"/>
      <c r="F927" s="940"/>
      <c r="G927" s="1416"/>
      <c r="H927" s="940"/>
      <c r="I927" s="1416"/>
      <c r="M927" s="66"/>
      <c r="N927" s="902" t="s">
        <v>229</v>
      </c>
      <c r="O927" s="610">
        <f>( 'ACTA REPORTE 3ER TRI'!$AR$42 )</f>
        <v>0</v>
      </c>
      <c r="P927" s="38"/>
      <c r="Q927" s="1394"/>
      <c r="R927" s="1395"/>
      <c r="S927" s="1401"/>
      <c r="T927" s="944"/>
      <c r="U927" s="1401"/>
      <c r="V927" s="1401"/>
      <c r="X927" s="672"/>
      <c r="Y927" s="672"/>
      <c r="Z927" s="672"/>
      <c r="AA927" s="672"/>
      <c r="AB927" s="672"/>
      <c r="AC927" s="672"/>
      <c r="AD927" s="672"/>
    </row>
    <row r="928" spans="1:30" ht="69.95" customHeight="1" thickBot="1" x14ac:dyDescent="0.4">
      <c r="A928" s="276" t="s">
        <v>232</v>
      </c>
      <c r="B928" s="541">
        <f>( 'ACTA REPORTE 3ER TRI'!$AS$42 )</f>
        <v>67</v>
      </c>
      <c r="C928" s="274"/>
      <c r="D928" s="1414"/>
      <c r="E928" s="1417"/>
      <c r="F928" s="941"/>
      <c r="G928" s="1417"/>
      <c r="H928" s="941"/>
      <c r="I928" s="1417"/>
      <c r="M928" s="66"/>
      <c r="N928" s="903" t="s">
        <v>232</v>
      </c>
      <c r="O928" s="541">
        <f>( 'ACTA REPORTE 3ER TRI'!$AS$42 )</f>
        <v>67</v>
      </c>
      <c r="P928" s="38"/>
      <c r="Q928" s="1396"/>
      <c r="R928" s="1397"/>
      <c r="S928" s="1402"/>
      <c r="T928" s="945"/>
      <c r="U928" s="1402"/>
      <c r="V928" s="1402"/>
      <c r="X928" s="672"/>
      <c r="Y928" s="672"/>
      <c r="Z928" s="672"/>
      <c r="AA928" s="672"/>
      <c r="AB928" s="672"/>
      <c r="AC928" s="672"/>
      <c r="AD928" s="672"/>
    </row>
    <row r="929" spans="1:30" ht="200.1" customHeight="1" x14ac:dyDescent="0.6">
      <c r="M929" s="66"/>
      <c r="N929" s="907"/>
      <c r="O929" s="36"/>
      <c r="P929" s="36"/>
      <c r="Q929" s="923"/>
      <c r="R929" s="923"/>
      <c r="S929" s="923"/>
      <c r="T929" s="874"/>
      <c r="U929" s="923"/>
      <c r="V929" s="923"/>
      <c r="W929" s="36"/>
      <c r="X929" s="36"/>
      <c r="Y929" s="36"/>
      <c r="Z929" s="36"/>
      <c r="AA929" s="36"/>
      <c r="AB929" s="36"/>
      <c r="AC929" s="36"/>
      <c r="AD929" s="36"/>
    </row>
    <row r="930" spans="1:30" ht="69.95" customHeight="1" x14ac:dyDescent="0.7">
      <c r="B930" s="1424" t="s">
        <v>235</v>
      </c>
      <c r="C930" s="1424"/>
      <c r="D930" s="1424"/>
      <c r="G930" s="1424" t="s">
        <v>255</v>
      </c>
      <c r="H930" s="1424"/>
      <c r="I930" s="1424"/>
      <c r="J930" s="861"/>
      <c r="K930" s="861"/>
      <c r="L930" s="296"/>
      <c r="M930" s="66"/>
      <c r="O930" s="1425" t="s">
        <v>235</v>
      </c>
      <c r="P930" s="1425"/>
      <c r="Q930" s="1425"/>
      <c r="S930" s="1425" t="s">
        <v>255</v>
      </c>
      <c r="T930" s="1425"/>
      <c r="U930" s="1425"/>
      <c r="V930" s="935"/>
      <c r="W930" s="75"/>
      <c r="X930" s="75"/>
      <c r="Y930" s="75"/>
      <c r="Z930" s="75"/>
      <c r="AA930" s="75"/>
      <c r="AB930" s="75"/>
      <c r="AC930" s="75"/>
      <c r="AD930" s="75"/>
    </row>
    <row r="931" spans="1:30" ht="69.95" customHeight="1" x14ac:dyDescent="0.45">
      <c r="A931" s="1426" t="s">
        <v>0</v>
      </c>
      <c r="B931" s="1426"/>
      <c r="C931" s="1426"/>
      <c r="D931" s="1426"/>
      <c r="E931" s="1426"/>
      <c r="F931" s="1426"/>
      <c r="G931" s="1426"/>
      <c r="H931" s="1426"/>
      <c r="I931" s="1426"/>
      <c r="J931" s="1426"/>
      <c r="K931" s="1426"/>
      <c r="L931" s="1426"/>
      <c r="M931" s="68"/>
      <c r="N931" s="1386" t="s">
        <v>0</v>
      </c>
      <c r="O931" s="1386"/>
      <c r="P931" s="1386"/>
      <c r="Q931" s="1386"/>
      <c r="R931" s="1386"/>
      <c r="S931" s="1386"/>
      <c r="T931" s="1386"/>
      <c r="U931" s="1386"/>
      <c r="V931" s="1386"/>
      <c r="W931" s="960"/>
      <c r="X931" s="652"/>
      <c r="Y931" s="652"/>
      <c r="Z931" s="652"/>
      <c r="AA931" s="652"/>
      <c r="AB931" s="652"/>
      <c r="AC931" s="652"/>
      <c r="AD931" s="652"/>
    </row>
    <row r="932" spans="1:30" ht="69.95" customHeight="1" x14ac:dyDescent="0.45">
      <c r="A932" s="1426" t="s">
        <v>9</v>
      </c>
      <c r="B932" s="1426"/>
      <c r="C932" s="1426"/>
      <c r="D932" s="1426"/>
      <c r="E932" s="1426"/>
      <c r="F932" s="1426"/>
      <c r="G932" s="1426"/>
      <c r="H932" s="1426"/>
      <c r="I932" s="1426"/>
      <c r="J932" s="1426"/>
      <c r="K932" s="1426"/>
      <c r="L932" s="1426"/>
      <c r="M932" s="68"/>
      <c r="N932" s="1386" t="s">
        <v>9</v>
      </c>
      <c r="O932" s="1386"/>
      <c r="P932" s="1386"/>
      <c r="Q932" s="1386"/>
      <c r="R932" s="1386"/>
      <c r="S932" s="1386"/>
      <c r="T932" s="1386"/>
      <c r="U932" s="1386"/>
      <c r="V932" s="1386"/>
      <c r="W932" s="960"/>
      <c r="X932" s="652"/>
      <c r="Y932" s="652"/>
      <c r="Z932" s="652"/>
      <c r="AA932" s="652"/>
      <c r="AB932" s="652"/>
      <c r="AC932" s="652"/>
      <c r="AD932" s="652"/>
    </row>
    <row r="933" spans="1:30" ht="69.95" customHeight="1" x14ac:dyDescent="0.45">
      <c r="A933" s="1426" t="s">
        <v>242</v>
      </c>
      <c r="B933" s="1426"/>
      <c r="C933" s="1426"/>
      <c r="D933" s="1426"/>
      <c r="E933" s="1426"/>
      <c r="F933" s="1426"/>
      <c r="G933" s="1426"/>
      <c r="H933" s="1426"/>
      <c r="I933" s="1426"/>
      <c r="J933" s="1426"/>
      <c r="K933" s="1426"/>
      <c r="L933" s="1426"/>
      <c r="M933" s="68"/>
      <c r="N933" s="1386" t="s">
        <v>242</v>
      </c>
      <c r="O933" s="1386"/>
      <c r="P933" s="1386"/>
      <c r="Q933" s="1386"/>
      <c r="R933" s="1386"/>
      <c r="S933" s="1386"/>
      <c r="T933" s="1386"/>
      <c r="U933" s="1386"/>
      <c r="V933" s="1386"/>
      <c r="W933" s="960"/>
      <c r="X933" s="652"/>
      <c r="Y933" s="652"/>
      <c r="Z933" s="652"/>
      <c r="AA933" s="652"/>
      <c r="AB933" s="652"/>
      <c r="AC933" s="652"/>
      <c r="AD933" s="652"/>
    </row>
    <row r="934" spans="1:30" ht="69.95" customHeight="1" x14ac:dyDescent="0.45">
      <c r="A934" s="1489" t="s">
        <v>220</v>
      </c>
      <c r="B934" s="1489"/>
      <c r="C934" s="1489"/>
      <c r="D934" s="1489"/>
      <c r="E934" s="1489"/>
      <c r="F934" s="1489"/>
      <c r="G934" s="1489"/>
      <c r="H934" s="1489"/>
      <c r="I934" s="1489"/>
      <c r="J934" s="1489"/>
      <c r="K934" s="1489"/>
      <c r="L934" s="1489"/>
      <c r="M934" s="68"/>
      <c r="N934" s="1387" t="s">
        <v>220</v>
      </c>
      <c r="O934" s="1387"/>
      <c r="P934" s="1387"/>
      <c r="Q934" s="1387"/>
      <c r="R934" s="1387"/>
      <c r="S934" s="1387"/>
      <c r="T934" s="1387"/>
      <c r="U934" s="1387"/>
      <c r="V934" s="1387"/>
      <c r="W934" s="961"/>
      <c r="X934" s="653"/>
      <c r="Y934" s="653"/>
      <c r="Z934" s="653"/>
      <c r="AA934" s="653"/>
      <c r="AB934" s="653"/>
      <c r="AC934" s="653"/>
      <c r="AD934" s="653"/>
    </row>
    <row r="935" spans="1:30" ht="60" customHeight="1" x14ac:dyDescent="0.6">
      <c r="A935" s="946" t="s">
        <v>221</v>
      </c>
      <c r="B935" s="1418">
        <f>DATOS!F38</f>
        <v>0</v>
      </c>
      <c r="C935" s="1418"/>
      <c r="D935" s="1418"/>
      <c r="E935" s="1418"/>
      <c r="F935" s="1418"/>
      <c r="G935" s="1418"/>
      <c r="H935" s="947"/>
      <c r="I935" s="799"/>
      <c r="J935" s="800"/>
      <c r="K935" s="800"/>
      <c r="L935" s="948"/>
      <c r="M935" s="949"/>
      <c r="N935" s="904" t="s">
        <v>221</v>
      </c>
      <c r="O935" s="1460">
        <f>DATOS!F38</f>
        <v>0</v>
      </c>
      <c r="P935" s="1460"/>
      <c r="Q935" s="1460"/>
      <c r="R935" s="1460"/>
      <c r="S935" s="1460"/>
      <c r="T935" s="1460"/>
      <c r="U935" s="1460"/>
      <c r="V935" s="923"/>
      <c r="W935" s="36"/>
      <c r="X935" s="36"/>
      <c r="Y935" s="36"/>
      <c r="Z935" s="36"/>
      <c r="AA935" s="36"/>
      <c r="AB935" s="36"/>
      <c r="AC935" s="36"/>
      <c r="AD935" s="36"/>
    </row>
    <row r="936" spans="1:30" ht="60" customHeight="1" x14ac:dyDescent="0.6">
      <c r="A936" s="946" t="s">
        <v>222</v>
      </c>
      <c r="B936" s="1418" t="str">
        <f>DATOS!B20</f>
        <v xml:space="preserve"> TRELLES ORDÓÑEZ CAROL ALEXANDRA</v>
      </c>
      <c r="C936" s="1418"/>
      <c r="D936" s="1418"/>
      <c r="E936" s="1418"/>
      <c r="F936" s="1418"/>
      <c r="G936" s="1418"/>
      <c r="H936" s="947"/>
      <c r="I936" s="799"/>
      <c r="J936" s="950"/>
      <c r="K936" s="950"/>
      <c r="L936" s="951"/>
      <c r="M936" s="949"/>
      <c r="N936" s="904" t="s">
        <v>222</v>
      </c>
      <c r="O936" s="1460" t="str">
        <f>DATOS!B20</f>
        <v xml:space="preserve"> TRELLES ORDÓÑEZ CAROL ALEXANDRA</v>
      </c>
      <c r="P936" s="1460"/>
      <c r="Q936" s="1460"/>
      <c r="R936" s="1460"/>
      <c r="S936" s="1460"/>
      <c r="T936" s="1460"/>
      <c r="U936" s="1460"/>
      <c r="V936" s="923"/>
      <c r="W936" s="37"/>
      <c r="X936" s="37"/>
      <c r="Y936" s="37"/>
      <c r="Z936" s="37"/>
      <c r="AA936" s="37"/>
      <c r="AB936" s="37"/>
      <c r="AC936" s="37"/>
      <c r="AD936" s="37"/>
    </row>
    <row r="937" spans="1:30" ht="60" customHeight="1" x14ac:dyDescent="0.6">
      <c r="A937" s="952" t="s">
        <v>26</v>
      </c>
      <c r="B937" s="1457" t="str">
        <f>DATOS!C14</f>
        <v>SEGUNDO</v>
      </c>
      <c r="C937" s="1457"/>
      <c r="D937" s="1457"/>
      <c r="E937" s="799"/>
      <c r="F937" s="799"/>
      <c r="G937" s="936"/>
      <c r="H937" s="936"/>
      <c r="I937" s="799"/>
      <c r="J937" s="800"/>
      <c r="K937" s="800"/>
      <c r="L937" s="948"/>
      <c r="M937" s="949"/>
      <c r="N937" s="905" t="s">
        <v>26</v>
      </c>
      <c r="O937" s="1458" t="str">
        <f>DATOS!C14</f>
        <v>SEGUNDO</v>
      </c>
      <c r="P937" s="1458"/>
      <c r="Q937" s="1458"/>
      <c r="R937" s="923"/>
      <c r="S937" s="925"/>
      <c r="T937" s="925"/>
      <c r="U937" s="923"/>
      <c r="V937" s="923"/>
      <c r="W937" s="36"/>
      <c r="X937" s="36"/>
      <c r="Y937" s="36"/>
      <c r="Z937" s="36"/>
      <c r="AA937" s="36"/>
      <c r="AB937" s="36"/>
      <c r="AC937" s="36"/>
      <c r="AD937" s="36"/>
    </row>
    <row r="938" spans="1:30" ht="60" customHeight="1" x14ac:dyDescent="0.6">
      <c r="A938" s="946" t="s">
        <v>28</v>
      </c>
      <c r="B938" s="1459" t="str">
        <f>DATOS!C15</f>
        <v>"A"</v>
      </c>
      <c r="C938" s="1459"/>
      <c r="D938" s="1459"/>
      <c r="E938" s="799"/>
      <c r="F938" s="799"/>
      <c r="G938" s="799"/>
      <c r="H938" s="799"/>
      <c r="I938" s="799"/>
      <c r="J938" s="800"/>
      <c r="K938" s="800"/>
      <c r="L938" s="948"/>
      <c r="M938" s="949"/>
      <c r="N938" s="904" t="s">
        <v>28</v>
      </c>
      <c r="O938" s="1460" t="str">
        <f>DATOS!C15</f>
        <v>"A"</v>
      </c>
      <c r="P938" s="1460"/>
      <c r="Q938" s="1460"/>
      <c r="R938" s="923"/>
      <c r="S938" s="923"/>
      <c r="T938" s="923"/>
      <c r="U938" s="923"/>
      <c r="V938" s="923"/>
      <c r="W938" s="36"/>
      <c r="X938" s="36"/>
      <c r="Y938" s="36"/>
      <c r="Z938" s="36"/>
      <c r="AA938" s="36"/>
      <c r="AB938" s="36"/>
      <c r="AC938" s="36"/>
      <c r="AD938" s="36"/>
    </row>
    <row r="939" spans="1:30" ht="60" customHeight="1" x14ac:dyDescent="0.6">
      <c r="A939" s="952" t="s">
        <v>223</v>
      </c>
      <c r="B939" s="1418" t="s">
        <v>290</v>
      </c>
      <c r="C939" s="1418"/>
      <c r="D939" s="1418"/>
      <c r="E939" s="799"/>
      <c r="F939" s="799"/>
      <c r="G939" s="799"/>
      <c r="H939" s="799"/>
      <c r="I939" s="799"/>
      <c r="J939" s="800"/>
      <c r="K939" s="800"/>
      <c r="L939" s="948"/>
      <c r="M939" s="949"/>
      <c r="N939" s="905" t="s">
        <v>223</v>
      </c>
      <c r="O939" s="1460" t="s">
        <v>290</v>
      </c>
      <c r="P939" s="1460"/>
      <c r="Q939" s="1460"/>
      <c r="R939" s="923"/>
      <c r="S939" s="923"/>
      <c r="T939" s="923"/>
      <c r="U939" s="923"/>
      <c r="V939" s="923"/>
      <c r="W939" s="36"/>
      <c r="X939" s="36"/>
      <c r="Y939" s="36"/>
      <c r="Z939" s="36"/>
      <c r="AA939" s="36"/>
      <c r="AB939" s="36"/>
      <c r="AC939" s="36"/>
      <c r="AD939" s="36"/>
    </row>
    <row r="940" spans="1:30" ht="60" customHeight="1" thickBot="1" x14ac:dyDescent="0.65">
      <c r="A940" s="946" t="s">
        <v>160</v>
      </c>
      <c r="B940" s="1439"/>
      <c r="C940" s="1439"/>
      <c r="D940" s="1439"/>
      <c r="E940" s="799"/>
      <c r="F940" s="799"/>
      <c r="G940" s="799"/>
      <c r="H940" s="799"/>
      <c r="I940" s="799"/>
      <c r="J940" s="800"/>
      <c r="K940" s="800"/>
      <c r="L940" s="948"/>
      <c r="M940" s="949"/>
      <c r="N940" s="904" t="s">
        <v>160</v>
      </c>
      <c r="O940" s="1440"/>
      <c r="P940" s="1440"/>
      <c r="Q940" s="1440"/>
      <c r="R940" s="923"/>
      <c r="S940" s="923"/>
      <c r="T940" s="923"/>
      <c r="U940" s="923"/>
      <c r="V940" s="923"/>
      <c r="W940" s="36"/>
      <c r="X940" s="36"/>
      <c r="Y940" s="36"/>
      <c r="Z940" s="36"/>
      <c r="AA940" s="36"/>
      <c r="AB940" s="36"/>
      <c r="AC940" s="36"/>
      <c r="AD940" s="36"/>
    </row>
    <row r="941" spans="1:30" ht="69.95" customHeight="1" thickBot="1" x14ac:dyDescent="0.55000000000000004">
      <c r="A941" s="1441" t="s">
        <v>37</v>
      </c>
      <c r="B941" s="1442"/>
      <c r="C941" s="1442"/>
      <c r="D941" s="1443"/>
      <c r="E941" s="1468" t="s">
        <v>245</v>
      </c>
      <c r="F941" s="1469"/>
      <c r="G941" s="1469"/>
      <c r="H941" s="1469"/>
      <c r="I941" s="1469"/>
      <c r="J941" s="859"/>
      <c r="K941" s="859"/>
      <c r="L941" s="293" t="s">
        <v>248</v>
      </c>
      <c r="M941" s="70"/>
      <c r="N941" s="1474" t="s">
        <v>37</v>
      </c>
      <c r="O941" s="1475"/>
      <c r="P941" s="1475"/>
      <c r="Q941" s="1427" t="s">
        <v>245</v>
      </c>
      <c r="R941" s="1428"/>
      <c r="S941" s="1429"/>
      <c r="T941" s="882"/>
      <c r="U941" s="293" t="s">
        <v>248</v>
      </c>
      <c r="V941" s="1466" t="s">
        <v>247</v>
      </c>
      <c r="W941" s="1403"/>
      <c r="X941" s="654"/>
      <c r="Y941" s="654"/>
      <c r="Z941" s="654"/>
      <c r="AA941" s="654"/>
      <c r="AB941" s="654"/>
      <c r="AC941" s="654"/>
      <c r="AD941" s="654"/>
    </row>
    <row r="942" spans="1:30" ht="69.95" customHeight="1" thickBot="1" x14ac:dyDescent="0.55000000000000004">
      <c r="A942" s="1444"/>
      <c r="B942" s="1445"/>
      <c r="C942" s="1445"/>
      <c r="D942" s="1446"/>
      <c r="E942" s="267" t="s">
        <v>233</v>
      </c>
      <c r="F942" s="844"/>
      <c r="G942" s="268" t="s">
        <v>249</v>
      </c>
      <c r="H942" s="850"/>
      <c r="I942" s="269" t="s">
        <v>250</v>
      </c>
      <c r="J942" s="860"/>
      <c r="K942" s="860"/>
      <c r="L942" s="294" t="s">
        <v>246</v>
      </c>
      <c r="M942" s="70"/>
      <c r="N942" s="1476"/>
      <c r="O942" s="1477"/>
      <c r="P942" s="1477"/>
      <c r="Q942" s="92" t="s">
        <v>233</v>
      </c>
      <c r="R942" s="93" t="s">
        <v>249</v>
      </c>
      <c r="S942" s="94" t="s">
        <v>250</v>
      </c>
      <c r="T942" s="881"/>
      <c r="U942" s="796" t="s">
        <v>246</v>
      </c>
      <c r="V942" s="1488"/>
      <c r="W942" s="1403"/>
      <c r="X942" s="654"/>
      <c r="Y942" s="654"/>
      <c r="Z942" s="654"/>
      <c r="AA942" s="654"/>
      <c r="AB942" s="654"/>
      <c r="AC942" s="654"/>
      <c r="AD942" s="654"/>
    </row>
    <row r="943" spans="1:30" ht="69.95" customHeight="1" x14ac:dyDescent="0.3">
      <c r="A943" s="1404" t="s">
        <v>38</v>
      </c>
      <c r="B943" s="1405"/>
      <c r="C943" s="1405"/>
      <c r="D943" s="1405"/>
      <c r="E943" s="539" t="str">
        <f>( 'ACTA REPORTE 1ER TRI'!$AD$43 )</f>
        <v>E-</v>
      </c>
      <c r="F943" s="835">
        <f>( 'ACTA REPORTE 1ER TRI'!$AE$43 )</f>
        <v>1</v>
      </c>
      <c r="G943" s="539" t="str">
        <f>( 'ACTA REPORTE 2DO TRI'!$AD$43 )</f>
        <v>D-</v>
      </c>
      <c r="H943" s="846">
        <f>( 'ACTA REPORTE 2DO TRI'!$AE$43 )</f>
        <v>3</v>
      </c>
      <c r="I943" s="539" t="str">
        <f>( 'ACTA REPORTE 3ER TRI'!$AD$43 )</f>
        <v>D-</v>
      </c>
      <c r="J943" s="846">
        <f>( 'ACTA REPORTE 3ER TRI'!$AE$43 )</f>
        <v>3</v>
      </c>
      <c r="K943" s="837">
        <f>SUM(F943,H943,J943 ) / 3</f>
        <v>2.3333333333333335</v>
      </c>
      <c r="L943" s="675" t="str">
        <f>INDEX($AF$4:$AF$13, MATCH(K943, $AE$4:$AE$13, 1))</f>
        <v>E+</v>
      </c>
      <c r="M943" s="66"/>
      <c r="N943" s="1478" t="s">
        <v>38</v>
      </c>
      <c r="O943" s="1479"/>
      <c r="P943" s="1480"/>
      <c r="Q943" s="884">
        <f>( 'ACTA REPORTE 1ER TRI'!$AE$43 )</f>
        <v>1</v>
      </c>
      <c r="R943" s="539">
        <f>( 'ACTA REPORTE 2DO TRI'!$AE$43 )</f>
        <v>3</v>
      </c>
      <c r="S943" s="539">
        <f>( 'ACTA REPORTE 3ER TRI'!$AE$43 )</f>
        <v>3</v>
      </c>
      <c r="T943" s="875"/>
      <c r="U943" s="930">
        <f>SUM(Q943:S943)/3</f>
        <v>2.3333333333333335</v>
      </c>
      <c r="V943" s="809">
        <v>0</v>
      </c>
      <c r="W943" s="113"/>
      <c r="X943" s="113"/>
      <c r="Y943" s="113"/>
      <c r="Z943" s="113"/>
      <c r="AA943" s="113"/>
      <c r="AB943" s="113"/>
      <c r="AC943" s="113"/>
      <c r="AD943" s="113"/>
    </row>
    <row r="944" spans="1:30" ht="69.95" customHeight="1" x14ac:dyDescent="0.3">
      <c r="A944" s="1406" t="s">
        <v>40</v>
      </c>
      <c r="B944" s="1407"/>
      <c r="C944" s="1407"/>
      <c r="D944" s="1407"/>
      <c r="E944" s="540" t="str">
        <f>( 'ACTA REPORTE 1ER TRI'!$AD$100 )</f>
        <v>E-</v>
      </c>
      <c r="F944" s="836">
        <f>( 'ACTA REPORTE 1ER TRI'!$AE$100 )</f>
        <v>1</v>
      </c>
      <c r="G944" s="540" t="str">
        <f>( 'ACTA REPORTE 2DO TRI'!$AD$100 )</f>
        <v>D-</v>
      </c>
      <c r="H944" s="847">
        <f>( 'ACTA REPORTE 2DO TRI'!$AE$100 )</f>
        <v>3</v>
      </c>
      <c r="I944" s="540" t="str">
        <f>( 'ACTA REPORTE 3ER TRI'!$AD$100 )</f>
        <v>D-</v>
      </c>
      <c r="J944" s="847">
        <f>( 'ACTA REPORTE 3ER TRI'!$AE$100 )</f>
        <v>3</v>
      </c>
      <c r="K944" s="837">
        <f>SUM(F944,H944,J944 ) / 3</f>
        <v>2.3333333333333335</v>
      </c>
      <c r="L944" s="797" t="str">
        <f t="shared" ref="L944:L947" si="100">INDEX($AF$4:$AF$13, MATCH(K944, $AE$4:$AE$13, 1))</f>
        <v>E+</v>
      </c>
      <c r="M944" s="66"/>
      <c r="N944" s="1454" t="s">
        <v>40</v>
      </c>
      <c r="O944" s="1455"/>
      <c r="P944" s="1456"/>
      <c r="Q944" s="922">
        <f>( 'ACTA REPORTE 1ER TRI'!$AE$100 )</f>
        <v>1</v>
      </c>
      <c r="R944" s="540">
        <f>( 'ACTA REPORTE 2DO TRI'!$AE$100 )</f>
        <v>3</v>
      </c>
      <c r="S944" s="540">
        <f>( 'ACTA REPORTE 3ER TRI'!$AE$100 )</f>
        <v>3</v>
      </c>
      <c r="T944" s="876"/>
      <c r="U944" s="931">
        <f t="shared" ref="U944:U949" si="101">SUM(Q944:S944)/3</f>
        <v>2.3333333333333335</v>
      </c>
      <c r="V944" s="811">
        <v>0</v>
      </c>
      <c r="W944" s="113"/>
      <c r="X944" s="113"/>
      <c r="Y944" s="113"/>
      <c r="Z944" s="113"/>
      <c r="AA944" s="113"/>
      <c r="AB944" s="113"/>
      <c r="AC944" s="113"/>
      <c r="AD944" s="113"/>
    </row>
    <row r="945" spans="1:30" ht="69.95" customHeight="1" x14ac:dyDescent="0.3">
      <c r="A945" s="1406" t="s">
        <v>42</v>
      </c>
      <c r="B945" s="1407"/>
      <c r="C945" s="1407"/>
      <c r="D945" s="1407"/>
      <c r="E945" s="540" t="str">
        <f>( 'ACTA REPORTE 1ER TRI'!$AD$157 )</f>
        <v>D-</v>
      </c>
      <c r="F945" s="836">
        <f>( 'ACTA REPORTE 1ER TRI'!$AE$157 )</f>
        <v>3</v>
      </c>
      <c r="G945" s="540" t="str">
        <f>( 'ACTA REPORTE 2DO TRI'!$AD$157 )</f>
        <v>D-</v>
      </c>
      <c r="H945" s="847">
        <f>( 'ACTA REPORTE 2DO TRI'!$AE$157 )</f>
        <v>3</v>
      </c>
      <c r="I945" s="540" t="str">
        <f>( 'ACTA REPORTE 3ER TRI'!$AD$157 )</f>
        <v>D-</v>
      </c>
      <c r="J945" s="847">
        <f>( 'ACTA REPORTE 3ER TRI'!$AE$157 )</f>
        <v>3</v>
      </c>
      <c r="K945" s="837">
        <f t="shared" ref="K945:K947" si="102">SUM(F945,H945,J945 ) / 3</f>
        <v>3</v>
      </c>
      <c r="L945" s="797" t="str">
        <f t="shared" si="100"/>
        <v>D-</v>
      </c>
      <c r="M945" s="66"/>
      <c r="N945" s="1454" t="s">
        <v>42</v>
      </c>
      <c r="O945" s="1455"/>
      <c r="P945" s="1456"/>
      <c r="Q945" s="922">
        <f>( 'ACTA REPORTE 1ER TRI'!$AE$157 )</f>
        <v>3</v>
      </c>
      <c r="R945" s="540">
        <f>( 'ACTA REPORTE 2DO TRI'!$AE$157 )</f>
        <v>3</v>
      </c>
      <c r="S945" s="540">
        <f>( 'ACTA REPORTE 3ER TRI'!$AE$157 )</f>
        <v>3</v>
      </c>
      <c r="T945" s="876"/>
      <c r="U945" s="931">
        <f t="shared" si="101"/>
        <v>3</v>
      </c>
      <c r="V945" s="811">
        <v>0</v>
      </c>
      <c r="W945" s="113"/>
      <c r="X945" s="113"/>
      <c r="Y945" s="113"/>
      <c r="Z945" s="113"/>
      <c r="AA945" s="113"/>
      <c r="AB945" s="113"/>
      <c r="AC945" s="113"/>
      <c r="AD945" s="113"/>
    </row>
    <row r="946" spans="1:30" ht="69.95" customHeight="1" x14ac:dyDescent="0.3">
      <c r="A946" s="1406" t="s">
        <v>44</v>
      </c>
      <c r="B946" s="1407"/>
      <c r="C946" s="1407"/>
      <c r="D946" s="1407"/>
      <c r="E946" s="540" t="str">
        <f>( 'ACTA REPORTE 1ER TRI'!$AD$214 )</f>
        <v>D-</v>
      </c>
      <c r="F946" s="836">
        <f>( 'ACTA REPORTE 1ER TRI'!$AE$214 )</f>
        <v>3</v>
      </c>
      <c r="G946" s="540" t="str">
        <f>( 'ACTA REPORTE 2DO TRI'!$AD$214 )</f>
        <v>D-</v>
      </c>
      <c r="H946" s="847">
        <f>( 'ACTA REPORTE 2DO TRI'!$AE$214 )</f>
        <v>3</v>
      </c>
      <c r="I946" s="540" t="str">
        <f>( 'ACTA REPORTE 3ER TRI'!$AD$214 )</f>
        <v>D-</v>
      </c>
      <c r="J946" s="847">
        <f>( 'ACTA REPORTE 3ER TRI'!$AE$214 )</f>
        <v>3</v>
      </c>
      <c r="K946" s="837">
        <f t="shared" si="102"/>
        <v>3</v>
      </c>
      <c r="L946" s="797" t="str">
        <f t="shared" si="100"/>
        <v>D-</v>
      </c>
      <c r="M946" s="66"/>
      <c r="N946" s="1454" t="s">
        <v>44</v>
      </c>
      <c r="O946" s="1455"/>
      <c r="P946" s="1456"/>
      <c r="Q946" s="922">
        <f>( 'ACTA REPORTE 1ER TRI'!$AE$214 )</f>
        <v>3</v>
      </c>
      <c r="R946" s="540">
        <f>( 'ACTA REPORTE 2DO TRI'!$AE$214 )</f>
        <v>3</v>
      </c>
      <c r="S946" s="540">
        <f>( 'ACTA REPORTE 3ER TRI'!$AE$214 )</f>
        <v>3</v>
      </c>
      <c r="T946" s="876"/>
      <c r="U946" s="931">
        <f t="shared" si="101"/>
        <v>3</v>
      </c>
      <c r="V946" s="811">
        <v>0</v>
      </c>
      <c r="W946" s="113"/>
      <c r="X946" s="113"/>
      <c r="Y946" s="113"/>
      <c r="Z946" s="113"/>
      <c r="AA946" s="113"/>
      <c r="AB946" s="113"/>
      <c r="AC946" s="113"/>
      <c r="AD946" s="113"/>
    </row>
    <row r="947" spans="1:30" ht="69.95" customHeight="1" x14ac:dyDescent="0.3">
      <c r="A947" s="1433" t="s">
        <v>47</v>
      </c>
      <c r="B947" s="1434"/>
      <c r="C947" s="1434"/>
      <c r="D947" s="1434"/>
      <c r="E947" s="540" t="str">
        <f>( 'ACTA REPORTE 1ER TRI'!$AD$328 )</f>
        <v>D-</v>
      </c>
      <c r="F947" s="836">
        <f>( 'ACTA REPORTE 1ER TRI'!$AE$328 )</f>
        <v>3</v>
      </c>
      <c r="G947" s="540" t="str">
        <f>( 'ACTA REPORTE 2DO TRI'!$AD$328 )</f>
        <v>D-</v>
      </c>
      <c r="H947" s="847">
        <f>( 'ACTA REPORTE 2DO TRI'!$AE$328 )</f>
        <v>3</v>
      </c>
      <c r="I947" s="540" t="str">
        <f>( 'ACTA REPORTE 3ER TRI'!$AD$328 )</f>
        <v>D-</v>
      </c>
      <c r="J947" s="847">
        <f>( 'ACTA REPORTE 3ER TRI'!$AE$328 )</f>
        <v>3</v>
      </c>
      <c r="K947" s="837">
        <f t="shared" si="102"/>
        <v>3</v>
      </c>
      <c r="L947" s="797" t="str">
        <f t="shared" si="100"/>
        <v>D-</v>
      </c>
      <c r="M947" s="66"/>
      <c r="N947" s="1482" t="s">
        <v>47</v>
      </c>
      <c r="O947" s="1483"/>
      <c r="P947" s="1484"/>
      <c r="Q947" s="922">
        <f>( 'ACTA REPORTE 1ER TRI'!$AE$328 )</f>
        <v>3</v>
      </c>
      <c r="R947" s="540">
        <f>( 'ACTA REPORTE 2DO TRI'!$AE$328 )</f>
        <v>3</v>
      </c>
      <c r="S947" s="540">
        <f>( 'ACTA REPORTE 3ER TRI'!$AE$328 )</f>
        <v>3</v>
      </c>
      <c r="T947" s="876"/>
      <c r="U947" s="931">
        <f t="shared" si="101"/>
        <v>3</v>
      </c>
      <c r="V947" s="811">
        <v>0</v>
      </c>
      <c r="W947" s="113"/>
      <c r="X947" s="113"/>
      <c r="Y947" s="113"/>
      <c r="Z947" s="113"/>
      <c r="AA947" s="113"/>
      <c r="AB947" s="113"/>
      <c r="AC947" s="113"/>
      <c r="AD947" s="113"/>
    </row>
    <row r="948" spans="1:30" ht="69.95" customHeight="1" x14ac:dyDescent="0.3">
      <c r="A948" s="1433" t="s">
        <v>50</v>
      </c>
      <c r="B948" s="1434"/>
      <c r="C948" s="1434"/>
      <c r="D948" s="1434"/>
      <c r="E948" s="540" t="str">
        <f>( 'ACTA REPORTE 1ER TRI'!$AD$385 )</f>
        <v>D-</v>
      </c>
      <c r="F948" s="836">
        <f>( 'ACTA REPORTE 1ER TRI'!$AE$385 )</f>
        <v>3</v>
      </c>
      <c r="G948" s="540" t="str">
        <f>( 'ACTA REPORTE 2DO TRI'!$AD$385 )</f>
        <v>D-</v>
      </c>
      <c r="H948" s="847">
        <f>( 'ACTA REPORTE 2DO TRI'!$AE$385 )</f>
        <v>3</v>
      </c>
      <c r="I948" s="540" t="str">
        <f>( 'ACTA REPORTE 3ER TRI'!$AD$385 )</f>
        <v>D-</v>
      </c>
      <c r="J948" s="847">
        <f>( 'ACTA REPORTE 3ER TRI'!$AE$385 )</f>
        <v>3</v>
      </c>
      <c r="K948" s="837">
        <f>SUM(F948,H948,J948 ) / 3</f>
        <v>3</v>
      </c>
      <c r="L948" s="797" t="str">
        <f>INDEX($AF$4:$AF$13, MATCH(K948, $AE$4:$AE$13, 1))</f>
        <v>D-</v>
      </c>
      <c r="M948" s="66"/>
      <c r="N948" s="1482" t="s">
        <v>50</v>
      </c>
      <c r="O948" s="1483"/>
      <c r="P948" s="1484"/>
      <c r="Q948" s="922">
        <f>( 'ACTA REPORTE 1ER TRI'!$AE$385 )</f>
        <v>3</v>
      </c>
      <c r="R948" s="540">
        <f>( 'ACTA REPORTE 2DO TRI'!$AE$385 )</f>
        <v>3</v>
      </c>
      <c r="S948" s="540">
        <f>( 'ACTA REPORTE 3ER TRI'!$AE$385 )</f>
        <v>3</v>
      </c>
      <c r="T948" s="876"/>
      <c r="U948" s="931">
        <f t="shared" si="101"/>
        <v>3</v>
      </c>
      <c r="V948" s="811">
        <v>0</v>
      </c>
      <c r="W948" s="113"/>
      <c r="X948" s="113"/>
      <c r="Y948" s="113"/>
      <c r="Z948" s="113"/>
      <c r="AA948" s="113"/>
      <c r="AB948" s="113"/>
      <c r="AC948" s="113"/>
      <c r="AD948" s="113"/>
    </row>
    <row r="949" spans="1:30" ht="69.95" customHeight="1" thickBot="1" x14ac:dyDescent="0.35">
      <c r="A949" s="1410" t="s">
        <v>52</v>
      </c>
      <c r="B949" s="1411"/>
      <c r="C949" s="1411"/>
      <c r="D949" s="1411"/>
      <c r="E949" s="610" t="str">
        <f>( 'ACTA REPORTE 1ER TRI'!$AD$443 )</f>
        <v>D-</v>
      </c>
      <c r="F949" s="836">
        <f>( 'ACTA REPORTE 1ER TRI'!$AE$443 )</f>
        <v>3</v>
      </c>
      <c r="G949" s="832" t="str">
        <f>( 'ACTA REPORTE 2DO TRI'!$AD$443 )</f>
        <v>D-</v>
      </c>
      <c r="H949" s="851">
        <f>( 'ACTA REPORTE 2DO TRI'!$AE$443 )</f>
        <v>3</v>
      </c>
      <c r="I949" s="833" t="str">
        <f>( 'ACTA REPORTE 3ER TRI'!$AD$443 )</f>
        <v>D-</v>
      </c>
      <c r="J949" s="847">
        <f>( 'ACTA REPORTE 3ER TRI'!$AE$443 )</f>
        <v>3</v>
      </c>
      <c r="K949" s="837">
        <f>SUM(F949,H949,J949 ) / 3</f>
        <v>3</v>
      </c>
      <c r="L949" s="798" t="str">
        <f>INDEX($AF$4:$AF$13, MATCH(F950, $AE$4:$AE$13, 1))</f>
        <v>E+</v>
      </c>
      <c r="M949" s="66"/>
      <c r="N949" s="1390" t="s">
        <v>52</v>
      </c>
      <c r="O949" s="1391"/>
      <c r="P949" s="1485"/>
      <c r="Q949" s="922">
        <f>( 'ACTA REPORTE 1ER TRI'!$AE$443 )</f>
        <v>3</v>
      </c>
      <c r="R949" s="831">
        <f>( 'ACTA REPORTE 2DO TRI'!$AE$443 )</f>
        <v>3</v>
      </c>
      <c r="S949" s="540">
        <f>( 'ACTA REPORTE 3ER TRI'!$AE$443 )</f>
        <v>3</v>
      </c>
      <c r="T949" s="877"/>
      <c r="U949" s="932">
        <f t="shared" si="101"/>
        <v>3</v>
      </c>
      <c r="V949" s="812">
        <v>0</v>
      </c>
      <c r="W949" s="113"/>
      <c r="X949" s="113"/>
      <c r="Y949" s="113"/>
      <c r="Z949" s="113"/>
      <c r="AA949" s="113"/>
      <c r="AB949" s="113"/>
      <c r="AC949" s="113"/>
      <c r="AD949" s="113"/>
    </row>
    <row r="950" spans="1:30" ht="69.95" customHeight="1" thickBot="1" x14ac:dyDescent="0.75">
      <c r="A950" s="1461" t="s">
        <v>237</v>
      </c>
      <c r="B950" s="1462"/>
      <c r="C950" s="1462"/>
      <c r="D950" s="1462"/>
      <c r="E950" s="805" t="str">
        <f>INDEX($AF$4:$AF$13, MATCH(F950, $AE$4:$AE$13, 1))</f>
        <v>E+</v>
      </c>
      <c r="F950" s="837">
        <f>SUM(F943:F949 ) / 7</f>
        <v>2.4285714285714284</v>
      </c>
      <c r="G950" s="805" t="str">
        <f>INDEX($AF$4:$AF$13, MATCH(H950, $AE$4:$AE$13, 1))</f>
        <v>D-</v>
      </c>
      <c r="H950" s="837">
        <f>SUM(H943:H949 ) / 7</f>
        <v>3</v>
      </c>
      <c r="I950" s="819" t="str">
        <f>INDEX($AF$4:$AF$13, MATCH(J950, $AE$4:$AE$13, 1))</f>
        <v>D-</v>
      </c>
      <c r="J950" s="862">
        <f>SUM(J943:J949 ) / 7</f>
        <v>3</v>
      </c>
      <c r="K950" s="862">
        <f>SUM(F950,H950,J950 ) / 3</f>
        <v>2.8095238095238098</v>
      </c>
      <c r="L950" s="1481" t="str">
        <f>INDEX($AF$4:$AF$13, MATCH(K950, $AE$4:$AE$13, 1))</f>
        <v>E+</v>
      </c>
      <c r="M950" s="66"/>
      <c r="N950" s="1437" t="s">
        <v>237</v>
      </c>
      <c r="O950" s="1438"/>
      <c r="P950" s="1438"/>
      <c r="Q950" s="813">
        <f>SUM(Q943:Q949 ) / 7</f>
        <v>2.4285714285714284</v>
      </c>
      <c r="R950" s="813">
        <f>SUM(R943:R949 ) / 7</f>
        <v>3</v>
      </c>
      <c r="S950" s="813">
        <f>SUM(S943:S949 ) / 7</f>
        <v>3</v>
      </c>
      <c r="T950" s="873"/>
      <c r="U950" s="1601">
        <f>SUM(Q950,R950,S950)/3</f>
        <v>2.8095238095238098</v>
      </c>
      <c r="W950" s="36"/>
      <c r="X950" s="36"/>
      <c r="Y950" s="36"/>
      <c r="Z950" s="36"/>
      <c r="AA950" s="36"/>
      <c r="AB950" s="36"/>
      <c r="AC950" s="36"/>
      <c r="AD950" s="36"/>
    </row>
    <row r="951" spans="1:30" ht="69.95" customHeight="1" thickBot="1" x14ac:dyDescent="0.75">
      <c r="A951" s="1421" t="s">
        <v>251</v>
      </c>
      <c r="B951" s="1422"/>
      <c r="C951" s="1422"/>
      <c r="D951" s="1422"/>
      <c r="E951" s="1463"/>
      <c r="F951" s="1463"/>
      <c r="G951" s="1464"/>
      <c r="H951" s="1464"/>
      <c r="I951" s="1465"/>
      <c r="J951" s="856"/>
      <c r="K951" s="865"/>
      <c r="L951" s="1436"/>
      <c r="M951" s="66"/>
      <c r="N951" s="1398" t="s">
        <v>251</v>
      </c>
      <c r="O951" s="1399"/>
      <c r="P951" s="1399"/>
      <c r="Q951" s="1399"/>
      <c r="R951" s="1399"/>
      <c r="S951" s="1399"/>
      <c r="T951" s="1600"/>
      <c r="U951" s="1602"/>
      <c r="W951" s="36"/>
      <c r="X951" s="36"/>
      <c r="Y951" s="36"/>
      <c r="Z951" s="36"/>
      <c r="AA951" s="36"/>
      <c r="AB951" s="36"/>
      <c r="AC951" s="36"/>
      <c r="AD951" s="36"/>
    </row>
    <row r="952" spans="1:30" ht="69.95" customHeight="1" x14ac:dyDescent="0.6">
      <c r="A952" s="1408" t="s">
        <v>39</v>
      </c>
      <c r="B952" s="1409"/>
      <c r="C952" s="1409"/>
      <c r="D952" s="1409"/>
      <c r="E952" s="539" t="str">
        <f>( 'ACTA REPORTE 1ER TRI'!$AD$270 )</f>
        <v>D-</v>
      </c>
      <c r="F952" s="838">
        <f>( 'ACTA REPORTE 1ER TRI'!$AE$270 )</f>
        <v>3</v>
      </c>
      <c r="G952" s="539" t="str">
        <f>( 'ACTA REPORTE 2DO TRI'!$AD$270 )</f>
        <v>D-</v>
      </c>
      <c r="H952" s="886">
        <f>( 'ACTA REPORTE 2DO TRI'!$AE$270 )</f>
        <v>3</v>
      </c>
      <c r="I952" s="539" t="str">
        <f>( 'ACTA REPORTE 3ER TRI'!$AD$270 )</f>
        <v>D-</v>
      </c>
      <c r="J952" s="887">
        <f>( 'ACTA REPORTE 3ER TRI'!$AE$270 )</f>
        <v>3</v>
      </c>
      <c r="K952" s="866">
        <f>SUM(F952,H952,J952 ) / 3</f>
        <v>3</v>
      </c>
      <c r="L952" s="675" t="str">
        <f>INDEX($AF$4:$AF$13, MATCH(K952, $AE$4:$AE$13, 1))</f>
        <v>D-</v>
      </c>
      <c r="M952" s="66"/>
      <c r="N952" s="1388" t="s">
        <v>39</v>
      </c>
      <c r="O952" s="1389"/>
      <c r="P952" s="96"/>
      <c r="Q952" s="539" t="str">
        <f>( 'ACTA REPORTE 1ER TRI'!$AD$270 )</f>
        <v>D-</v>
      </c>
      <c r="R952" s="539" t="str">
        <f>( 'ACTA REPORTE 2DO TRI'!$AD$270 )</f>
        <v>D-</v>
      </c>
      <c r="S952" s="539" t="str">
        <f>( 'ACTA REPORTE 3ER TRI'!$AD$270 )</f>
        <v>D-</v>
      </c>
      <c r="T952" s="893">
        <f>SUM(F952,H952,J952 ) / 3</f>
        <v>3</v>
      </c>
      <c r="U952" s="675" t="str">
        <f>INDEX($AF$4:$AF$13, MATCH(T952, $AE$4:$AE$13, 1))</f>
        <v>D-</v>
      </c>
      <c r="V952" s="923"/>
      <c r="W952" s="36"/>
      <c r="X952" s="36"/>
      <c r="Y952" s="36"/>
      <c r="Z952" s="36"/>
      <c r="AA952" s="36"/>
      <c r="AB952" s="36"/>
      <c r="AC952" s="36"/>
      <c r="AD952" s="36"/>
    </row>
    <row r="953" spans="1:30" ht="69.95" customHeight="1" thickBot="1" x14ac:dyDescent="0.65">
      <c r="A953" s="1410" t="s">
        <v>55</v>
      </c>
      <c r="B953" s="1411"/>
      <c r="C953" s="1411"/>
      <c r="D953" s="1411"/>
      <c r="E953" s="541" t="str">
        <f>( 'ACTA REPORTE 1ER TRI'!$AD$498 )</f>
        <v>D-</v>
      </c>
      <c r="F953" s="838">
        <f>( 'ACTA REPORTE 1ER TRI'!$AE$498 )</f>
        <v>3</v>
      </c>
      <c r="G953" s="541" t="str">
        <f>( 'ACTA REPORTE 2DO TRI'!$AD$498 )</f>
        <v>D-</v>
      </c>
      <c r="H953" s="886">
        <f>( 'ACTA REPORTE 2DO TRI'!$AE$498 )</f>
        <v>3</v>
      </c>
      <c r="I953" s="541" t="str">
        <f>( 'ACTA REPORTE 3ER TRI'!$AD$498 )</f>
        <v>D-</v>
      </c>
      <c r="J953" s="887">
        <f>( 'ACTA REPORTE 3ER TRI'!$AE$498 )</f>
        <v>3</v>
      </c>
      <c r="K953" s="866">
        <f>SUM(F953,H953,J953 ) / 3</f>
        <v>3</v>
      </c>
      <c r="L953" s="798" t="str">
        <f>INDEX($AF$4:$AF$13, MATCH(K953, $AE$4:$AE$13, 1))</f>
        <v>D-</v>
      </c>
      <c r="M953" s="66"/>
      <c r="N953" s="1390" t="s">
        <v>55</v>
      </c>
      <c r="O953" s="1391"/>
      <c r="P953" s="657"/>
      <c r="Q953" s="541" t="str">
        <f>( 'ACTA REPORTE 1ER TRI'!$AD$498 )</f>
        <v>D-</v>
      </c>
      <c r="R953" s="541" t="str">
        <f>( 'ACTA REPORTE 2DO TRI'!$AD$498 )</f>
        <v>D-</v>
      </c>
      <c r="S953" s="541" t="str">
        <f>( 'ACTA REPORTE 3ER TRI'!$AD$498 )</f>
        <v>D-</v>
      </c>
      <c r="T953" s="893">
        <f>SUM(F953,H953,J953 ) / 3</f>
        <v>3</v>
      </c>
      <c r="U953" s="798" t="str">
        <f>INDEX($AF$4:$AF$13, MATCH(T953, $AE$4:$AE$13, 1))</f>
        <v>D-</v>
      </c>
      <c r="V953" s="923"/>
      <c r="W953" s="36"/>
      <c r="X953" s="36"/>
      <c r="Y953" s="36"/>
      <c r="Z953" s="36"/>
      <c r="AA953" s="36"/>
      <c r="AB953" s="36"/>
      <c r="AC953" s="36"/>
      <c r="AD953" s="36"/>
    </row>
    <row r="954" spans="1:30" ht="69.95" customHeight="1" thickBot="1" x14ac:dyDescent="0.65">
      <c r="M954" s="66"/>
      <c r="N954" s="907"/>
      <c r="O954" s="36"/>
      <c r="P954" s="36"/>
      <c r="Q954" s="923"/>
      <c r="R954" s="923"/>
      <c r="S954" s="923"/>
      <c r="T954" s="874"/>
      <c r="U954" s="923"/>
      <c r="V954" s="923"/>
      <c r="W954" s="36"/>
      <c r="X954" s="36"/>
      <c r="Y954" s="36"/>
      <c r="Z954" s="36"/>
      <c r="AA954" s="36"/>
      <c r="AB954" s="36"/>
      <c r="AC954" s="36"/>
      <c r="AD954" s="36"/>
    </row>
    <row r="955" spans="1:30" ht="96" customHeight="1" thickBot="1" x14ac:dyDescent="0.4">
      <c r="A955" s="271"/>
      <c r="B955" s="915" t="s">
        <v>292</v>
      </c>
      <c r="C955" s="272"/>
      <c r="D955" s="1412" t="s">
        <v>287</v>
      </c>
      <c r="E955" s="914" t="s">
        <v>252</v>
      </c>
      <c r="F955" s="839"/>
      <c r="G955" s="915" t="s">
        <v>253</v>
      </c>
      <c r="H955" s="849"/>
      <c r="I955" s="916" t="s">
        <v>254</v>
      </c>
      <c r="M955" s="66"/>
      <c r="N955" s="908"/>
      <c r="O955" s="917" t="s">
        <v>291</v>
      </c>
      <c r="P955" s="39"/>
      <c r="Q955" s="1392" t="s">
        <v>287</v>
      </c>
      <c r="R955" s="1393"/>
      <c r="S955" s="955" t="s">
        <v>252</v>
      </c>
      <c r="T955" s="878"/>
      <c r="U955" s="956" t="s">
        <v>253</v>
      </c>
      <c r="V955" s="957" t="s">
        <v>254</v>
      </c>
      <c r="X955" s="673"/>
      <c r="Y955" s="673"/>
      <c r="Z955" s="673"/>
      <c r="AA955" s="673"/>
      <c r="AB955" s="673"/>
      <c r="AC955" s="673"/>
      <c r="AD955" s="673"/>
    </row>
    <row r="956" spans="1:30" ht="69.95" customHeight="1" thickBot="1" x14ac:dyDescent="0.4">
      <c r="A956" s="273" t="s">
        <v>226</v>
      </c>
      <c r="B956" s="814">
        <f>( 'ACTA REPORTE 3ER TRI'!$AP$43 )</f>
        <v>0</v>
      </c>
      <c r="C956" s="274"/>
      <c r="D956" s="1413"/>
      <c r="E956" s="814" t="str">
        <f>( 'ACTA REPORTE 1ER TRI'!$AI$43 )</f>
        <v>N</v>
      </c>
      <c r="F956" s="840"/>
      <c r="G956" s="814" t="str">
        <f>( 'ACTA REPORTE 2DO TRI'!$AI$43 )</f>
        <v>N</v>
      </c>
      <c r="H956" s="840"/>
      <c r="I956" s="814" t="str">
        <f>( 'ACTA REPORTE 3ER TRI'!$AI$43 )</f>
        <v>N</v>
      </c>
      <c r="M956" s="66"/>
      <c r="N956" s="901" t="s">
        <v>226</v>
      </c>
      <c r="O956" s="814">
        <f>( 'ACTA REPORTE 3ER TRI'!$AP$43 )</f>
        <v>0</v>
      </c>
      <c r="P956" s="38"/>
      <c r="Q956" s="1394"/>
      <c r="R956" s="1395"/>
      <c r="S956" s="814" t="str">
        <f>( 'ACTA REPORTE 1ER TRI'!$AI$43 )</f>
        <v>N</v>
      </c>
      <c r="T956" s="879"/>
      <c r="U956" s="814" t="str">
        <f>( 'ACTA REPORTE 2DO TRI'!$AI$43 )</f>
        <v>N</v>
      </c>
      <c r="V956" s="814" t="str">
        <f>( 'ACTA REPORTE 3ER TRI'!$AI$43 )</f>
        <v>N</v>
      </c>
      <c r="X956" s="671"/>
      <c r="Y956" s="671"/>
      <c r="Z956" s="671"/>
      <c r="AA956" s="671"/>
      <c r="AB956" s="671"/>
      <c r="AC956" s="671"/>
      <c r="AD956" s="671"/>
    </row>
    <row r="957" spans="1:30" ht="69.95" customHeight="1" x14ac:dyDescent="0.35">
      <c r="A957" s="275" t="s">
        <v>227</v>
      </c>
      <c r="B957" s="610">
        <f>( 'ACTA REPORTE 3ER TRI'!$AQ$43 )</f>
        <v>0</v>
      </c>
      <c r="C957" s="274"/>
      <c r="D957" s="1413"/>
      <c r="E957" s="1415" t="str">
        <f>INDEX(AG$1:AG$3, MATCH(E956, AF$1:AF$3, 1))</f>
        <v>DEMUESTRA HABILIDADES PARA LLEGAR A ACUERDOS Y ASUMIR  COMPROMISOS.</v>
      </c>
      <c r="F957" s="939"/>
      <c r="G957" s="1415" t="str">
        <f>INDEX(AG$1:AG$3, MATCH(G956, AF$1:AF$3, 1))</f>
        <v>DEMUESTRA HABILIDADES PARA LLEGAR A ACUERDOS Y ASUMIR  COMPROMISOS.</v>
      </c>
      <c r="H957" s="939"/>
      <c r="I957" s="1415" t="str">
        <f>INDEX(AG$1:AG$3, MATCH(I956, AF$1:AF$3, 1))</f>
        <v>DEMUESTRA HABILIDADES PARA LLEGAR A ACUERDOS Y ASUMIR  COMPROMISOS.</v>
      </c>
      <c r="M957" s="66"/>
      <c r="N957" s="902" t="s">
        <v>227</v>
      </c>
      <c r="O957" s="610">
        <f>( 'ACTA REPORTE 3ER TRI'!$AQ$43 )</f>
        <v>0</v>
      </c>
      <c r="P957" s="38"/>
      <c r="Q957" s="1394"/>
      <c r="R957" s="1395"/>
      <c r="S957" s="1400" t="str">
        <f>INDEX(AG$1:AG$3, MATCH(S956, AF$1:AF$3, 1))</f>
        <v>DEMUESTRA HABILIDADES PARA LLEGAR A ACUERDOS Y ASUMIR  COMPROMISOS.</v>
      </c>
      <c r="T957" s="944"/>
      <c r="U957" s="1400" t="str">
        <f>INDEX(AG$1:AG$3, MATCH(U956, AF$1:AF$3, 1))</f>
        <v>DEMUESTRA HABILIDADES PARA LLEGAR A ACUERDOS Y ASUMIR  COMPROMISOS.</v>
      </c>
      <c r="V957" s="1400" t="str">
        <f>INDEX(AG$1:AG$3, MATCH(V956, AF$1:AF$3, 1))</f>
        <v>DEMUESTRA HABILIDADES PARA LLEGAR A ACUERDOS Y ASUMIR  COMPROMISOS.</v>
      </c>
      <c r="X957" s="672"/>
      <c r="Y957" s="672"/>
      <c r="Z957" s="672"/>
      <c r="AA957" s="672"/>
      <c r="AB957" s="672"/>
      <c r="AC957" s="672"/>
      <c r="AD957" s="672"/>
    </row>
    <row r="958" spans="1:30" ht="69.95" customHeight="1" x14ac:dyDescent="0.35">
      <c r="A958" s="275" t="s">
        <v>229</v>
      </c>
      <c r="B958" s="610">
        <f>( 'ACTA REPORTE 3ER TRI'!$AR$43 )</f>
        <v>0</v>
      </c>
      <c r="C958" s="274"/>
      <c r="D958" s="1413"/>
      <c r="E958" s="1416"/>
      <c r="F958" s="940"/>
      <c r="G958" s="1416"/>
      <c r="H958" s="940"/>
      <c r="I958" s="1416"/>
      <c r="M958" s="66"/>
      <c r="N958" s="902" t="s">
        <v>229</v>
      </c>
      <c r="O958" s="610">
        <f>( 'ACTA REPORTE 3ER TRI'!$AR$43 )</f>
        <v>0</v>
      </c>
      <c r="P958" s="38"/>
      <c r="Q958" s="1394"/>
      <c r="R958" s="1395"/>
      <c r="S958" s="1401"/>
      <c r="T958" s="944"/>
      <c r="U958" s="1401"/>
      <c r="V958" s="1401"/>
      <c r="X958" s="672"/>
      <c r="Y958" s="672"/>
      <c r="Z958" s="672"/>
      <c r="AA958" s="672"/>
      <c r="AB958" s="672"/>
      <c r="AC958" s="672"/>
      <c r="AD958" s="672"/>
    </row>
    <row r="959" spans="1:30" ht="69.95" customHeight="1" thickBot="1" x14ac:dyDescent="0.4">
      <c r="A959" s="276" t="s">
        <v>232</v>
      </c>
      <c r="B959" s="541">
        <f>( 'ACTA REPORTE 3ER TRI'!$AS$43 )</f>
        <v>67</v>
      </c>
      <c r="C959" s="274"/>
      <c r="D959" s="1414"/>
      <c r="E959" s="1417"/>
      <c r="F959" s="941"/>
      <c r="G959" s="1417"/>
      <c r="H959" s="941"/>
      <c r="I959" s="1417"/>
      <c r="M959" s="66"/>
      <c r="N959" s="903" t="s">
        <v>232</v>
      </c>
      <c r="O959" s="541">
        <f>( 'ACTA REPORTE 3ER TRI'!$AS$43 )</f>
        <v>67</v>
      </c>
      <c r="P959" s="38"/>
      <c r="Q959" s="1396"/>
      <c r="R959" s="1397"/>
      <c r="S959" s="1402"/>
      <c r="T959" s="945"/>
      <c r="U959" s="1402"/>
      <c r="V959" s="1402"/>
      <c r="X959" s="672"/>
      <c r="Y959" s="672"/>
      <c r="Z959" s="672"/>
      <c r="AA959" s="672"/>
      <c r="AB959" s="672"/>
      <c r="AC959" s="672"/>
      <c r="AD959" s="672"/>
    </row>
    <row r="960" spans="1:30" ht="200.1" customHeight="1" x14ac:dyDescent="0.6">
      <c r="M960" s="66"/>
      <c r="N960" s="907"/>
      <c r="O960" s="36"/>
      <c r="P960" s="36"/>
      <c r="Q960" s="923"/>
      <c r="R960" s="923"/>
      <c r="S960" s="923"/>
      <c r="T960" s="874"/>
      <c r="U960" s="923"/>
      <c r="V960" s="923"/>
      <c r="W960" s="36"/>
      <c r="X960" s="36"/>
      <c r="Y960" s="36"/>
      <c r="Z960" s="36"/>
      <c r="AA960" s="36"/>
      <c r="AB960" s="36"/>
      <c r="AC960" s="36"/>
      <c r="AD960" s="36"/>
    </row>
    <row r="961" spans="1:30" ht="69.95" customHeight="1" x14ac:dyDescent="0.7">
      <c r="B961" s="1424" t="s">
        <v>235</v>
      </c>
      <c r="C961" s="1424"/>
      <c r="D961" s="1424"/>
      <c r="G961" s="1424" t="s">
        <v>255</v>
      </c>
      <c r="H961" s="1424"/>
      <c r="I961" s="1424"/>
      <c r="J961" s="861"/>
      <c r="K961" s="861"/>
      <c r="L961" s="296"/>
      <c r="M961" s="66"/>
      <c r="O961" s="1425" t="s">
        <v>235</v>
      </c>
      <c r="P961" s="1425"/>
      <c r="Q961" s="1425"/>
      <c r="S961" s="1425" t="s">
        <v>255</v>
      </c>
      <c r="T961" s="1425"/>
      <c r="U961" s="1425"/>
      <c r="V961" s="935"/>
      <c r="W961" s="75"/>
      <c r="X961" s="75"/>
      <c r="Y961" s="75"/>
      <c r="Z961" s="75"/>
      <c r="AA961" s="75"/>
      <c r="AB961" s="75"/>
      <c r="AC961" s="75"/>
      <c r="AD961" s="75"/>
    </row>
    <row r="962" spans="1:30" ht="69.95" customHeight="1" x14ac:dyDescent="0.45">
      <c r="A962" s="1426" t="s">
        <v>0</v>
      </c>
      <c r="B962" s="1426"/>
      <c r="C962" s="1426"/>
      <c r="D962" s="1426"/>
      <c r="E962" s="1426"/>
      <c r="F962" s="1426"/>
      <c r="G962" s="1426"/>
      <c r="H962" s="1426"/>
      <c r="I962" s="1426"/>
      <c r="J962" s="1426"/>
      <c r="K962" s="1426"/>
      <c r="L962" s="1426"/>
      <c r="M962" s="68"/>
      <c r="N962" s="1386" t="s">
        <v>0</v>
      </c>
      <c r="O962" s="1386"/>
      <c r="P962" s="1386"/>
      <c r="Q962" s="1386"/>
      <c r="R962" s="1386"/>
      <c r="S962" s="1386"/>
      <c r="T962" s="1386"/>
      <c r="U962" s="1386"/>
      <c r="V962" s="1386"/>
      <c r="W962" s="960"/>
      <c r="X962" s="652"/>
      <c r="Y962" s="652"/>
      <c r="Z962" s="652"/>
      <c r="AA962" s="652"/>
      <c r="AB962" s="652"/>
      <c r="AC962" s="652"/>
      <c r="AD962" s="652"/>
    </row>
    <row r="963" spans="1:30" ht="69.95" customHeight="1" x14ac:dyDescent="0.45">
      <c r="A963" s="1426" t="s">
        <v>9</v>
      </c>
      <c r="B963" s="1426"/>
      <c r="C963" s="1426"/>
      <c r="D963" s="1426"/>
      <c r="E963" s="1426"/>
      <c r="F963" s="1426"/>
      <c r="G963" s="1426"/>
      <c r="H963" s="1426"/>
      <c r="I963" s="1426"/>
      <c r="J963" s="1426"/>
      <c r="K963" s="1426"/>
      <c r="L963" s="1426"/>
      <c r="M963" s="68"/>
      <c r="N963" s="1386" t="s">
        <v>9</v>
      </c>
      <c r="O963" s="1386"/>
      <c r="P963" s="1386"/>
      <c r="Q963" s="1386"/>
      <c r="R963" s="1386"/>
      <c r="S963" s="1386"/>
      <c r="T963" s="1386"/>
      <c r="U963" s="1386"/>
      <c r="V963" s="1386"/>
      <c r="W963" s="960"/>
      <c r="X963" s="652"/>
      <c r="Y963" s="652"/>
      <c r="Z963" s="652"/>
      <c r="AA963" s="652"/>
      <c r="AB963" s="652"/>
      <c r="AC963" s="652"/>
      <c r="AD963" s="652"/>
    </row>
    <row r="964" spans="1:30" ht="69.95" customHeight="1" x14ac:dyDescent="0.45">
      <c r="A964" s="1426" t="s">
        <v>242</v>
      </c>
      <c r="B964" s="1426"/>
      <c r="C964" s="1426"/>
      <c r="D964" s="1426"/>
      <c r="E964" s="1426"/>
      <c r="F964" s="1426"/>
      <c r="G964" s="1426"/>
      <c r="H964" s="1426"/>
      <c r="I964" s="1426"/>
      <c r="J964" s="1426"/>
      <c r="K964" s="1426"/>
      <c r="L964" s="1426"/>
      <c r="M964" s="68"/>
      <c r="N964" s="1386" t="s">
        <v>242</v>
      </c>
      <c r="O964" s="1386"/>
      <c r="P964" s="1386"/>
      <c r="Q964" s="1386"/>
      <c r="R964" s="1386"/>
      <c r="S964" s="1386"/>
      <c r="T964" s="1386"/>
      <c r="U964" s="1386"/>
      <c r="V964" s="1386"/>
      <c r="W964" s="960"/>
      <c r="X964" s="652"/>
      <c r="Y964" s="652"/>
      <c r="Z964" s="652"/>
      <c r="AA964" s="652"/>
      <c r="AB964" s="652"/>
      <c r="AC964" s="652"/>
      <c r="AD964" s="652"/>
    </row>
    <row r="965" spans="1:30" ht="69.95" customHeight="1" x14ac:dyDescent="0.45">
      <c r="A965" s="1489" t="s">
        <v>220</v>
      </c>
      <c r="B965" s="1489"/>
      <c r="C965" s="1489"/>
      <c r="D965" s="1489"/>
      <c r="E965" s="1489"/>
      <c r="F965" s="1489"/>
      <c r="G965" s="1489"/>
      <c r="H965" s="1489"/>
      <c r="I965" s="1489"/>
      <c r="J965" s="1489"/>
      <c r="K965" s="1489"/>
      <c r="L965" s="1489"/>
      <c r="M965" s="68"/>
      <c r="N965" s="1387" t="s">
        <v>220</v>
      </c>
      <c r="O965" s="1387"/>
      <c r="P965" s="1387"/>
      <c r="Q965" s="1387"/>
      <c r="R965" s="1387"/>
      <c r="S965" s="1387"/>
      <c r="T965" s="1387"/>
      <c r="U965" s="1387"/>
      <c r="V965" s="1387"/>
      <c r="W965" s="961"/>
      <c r="X965" s="653"/>
      <c r="Y965" s="653"/>
      <c r="Z965" s="653"/>
      <c r="AA965" s="653"/>
      <c r="AB965" s="653"/>
      <c r="AC965" s="653"/>
      <c r="AD965" s="653"/>
    </row>
    <row r="966" spans="1:30" ht="60" customHeight="1" x14ac:dyDescent="0.6">
      <c r="A966" s="946" t="s">
        <v>221</v>
      </c>
      <c r="B966" s="1418">
        <f>DATOS!F39</f>
        <v>0</v>
      </c>
      <c r="C966" s="1418"/>
      <c r="D966" s="1418"/>
      <c r="E966" s="1418"/>
      <c r="F966" s="1418"/>
      <c r="G966" s="1418"/>
      <c r="H966" s="947"/>
      <c r="I966" s="799"/>
      <c r="J966" s="800"/>
      <c r="K966" s="800"/>
      <c r="L966" s="948"/>
      <c r="M966" s="949"/>
      <c r="N966" s="904" t="s">
        <v>221</v>
      </c>
      <c r="O966" s="1460">
        <f>DATOS!F39</f>
        <v>0</v>
      </c>
      <c r="P966" s="1460"/>
      <c r="Q966" s="1460"/>
      <c r="R966" s="1460"/>
      <c r="S966" s="1460"/>
      <c r="T966" s="1460"/>
      <c r="U966" s="1460"/>
      <c r="V966" s="923"/>
      <c r="W966" s="36"/>
      <c r="X966" s="36"/>
      <c r="Y966" s="36"/>
      <c r="Z966" s="36"/>
      <c r="AA966" s="36"/>
      <c r="AB966" s="36"/>
      <c r="AC966" s="36"/>
      <c r="AD966" s="36"/>
    </row>
    <row r="967" spans="1:30" ht="60" customHeight="1" x14ac:dyDescent="0.6">
      <c r="A967" s="946" t="s">
        <v>222</v>
      </c>
      <c r="B967" s="1418" t="str">
        <f>DATOS!B20</f>
        <v xml:space="preserve"> TRELLES ORDÓÑEZ CAROL ALEXANDRA</v>
      </c>
      <c r="C967" s="1418"/>
      <c r="D967" s="1418"/>
      <c r="E967" s="1418"/>
      <c r="F967" s="1418"/>
      <c r="G967" s="1418"/>
      <c r="H967" s="947"/>
      <c r="I967" s="799"/>
      <c r="J967" s="950"/>
      <c r="K967" s="950"/>
      <c r="L967" s="951"/>
      <c r="M967" s="949"/>
      <c r="N967" s="904" t="s">
        <v>222</v>
      </c>
      <c r="O967" s="1460" t="str">
        <f>DATOS!B20</f>
        <v xml:space="preserve"> TRELLES ORDÓÑEZ CAROL ALEXANDRA</v>
      </c>
      <c r="P967" s="1460"/>
      <c r="Q967" s="1460"/>
      <c r="R967" s="1460"/>
      <c r="S967" s="1460"/>
      <c r="T967" s="1460"/>
      <c r="U967" s="1460"/>
      <c r="V967" s="923"/>
      <c r="W967" s="37"/>
      <c r="X967" s="37"/>
      <c r="Y967" s="37"/>
      <c r="Z967" s="37"/>
      <c r="AA967" s="37"/>
      <c r="AB967" s="37"/>
      <c r="AC967" s="37"/>
      <c r="AD967" s="37"/>
    </row>
    <row r="968" spans="1:30" ht="60" customHeight="1" x14ac:dyDescent="0.6">
      <c r="A968" s="952" t="s">
        <v>26</v>
      </c>
      <c r="B968" s="1457" t="str">
        <f>DATOS!C14</f>
        <v>SEGUNDO</v>
      </c>
      <c r="C968" s="1457"/>
      <c r="D968" s="1457"/>
      <c r="E968" s="799"/>
      <c r="F968" s="799"/>
      <c r="G968" s="936"/>
      <c r="H968" s="936"/>
      <c r="I968" s="799"/>
      <c r="J968" s="800"/>
      <c r="K968" s="800"/>
      <c r="L968" s="948"/>
      <c r="M968" s="949"/>
      <c r="N968" s="905" t="s">
        <v>26</v>
      </c>
      <c r="O968" s="1458" t="str">
        <f>DATOS!C14</f>
        <v>SEGUNDO</v>
      </c>
      <c r="P968" s="1458"/>
      <c r="Q968" s="1458"/>
      <c r="R968" s="923"/>
      <c r="S968" s="925"/>
      <c r="T968" s="925"/>
      <c r="U968" s="923"/>
      <c r="V968" s="923"/>
      <c r="W968" s="36"/>
      <c r="X968" s="36"/>
      <c r="Y968" s="36"/>
      <c r="Z968" s="36"/>
      <c r="AA968" s="36"/>
      <c r="AB968" s="36"/>
      <c r="AC968" s="36"/>
      <c r="AD968" s="36"/>
    </row>
    <row r="969" spans="1:30" ht="60" customHeight="1" x14ac:dyDescent="0.6">
      <c r="A969" s="946" t="s">
        <v>28</v>
      </c>
      <c r="B969" s="1459" t="str">
        <f>DATOS!C15</f>
        <v>"A"</v>
      </c>
      <c r="C969" s="1459"/>
      <c r="D969" s="1459"/>
      <c r="E969" s="799"/>
      <c r="F969" s="799"/>
      <c r="G969" s="799"/>
      <c r="H969" s="799"/>
      <c r="I969" s="799"/>
      <c r="J969" s="800"/>
      <c r="K969" s="800"/>
      <c r="L969" s="948"/>
      <c r="M969" s="949"/>
      <c r="N969" s="904" t="s">
        <v>28</v>
      </c>
      <c r="O969" s="1460" t="str">
        <f>DATOS!C15</f>
        <v>"A"</v>
      </c>
      <c r="P969" s="1460"/>
      <c r="Q969" s="1460"/>
      <c r="R969" s="923"/>
      <c r="S969" s="923"/>
      <c r="T969" s="923"/>
      <c r="U969" s="923"/>
      <c r="V969" s="923"/>
      <c r="W969" s="36"/>
      <c r="X969" s="36"/>
      <c r="Y969" s="36"/>
      <c r="Z969" s="36"/>
      <c r="AA969" s="36"/>
      <c r="AB969" s="36"/>
      <c r="AC969" s="36"/>
      <c r="AD969" s="36"/>
    </row>
    <row r="970" spans="1:30" ht="60" customHeight="1" x14ac:dyDescent="0.6">
      <c r="A970" s="952" t="s">
        <v>223</v>
      </c>
      <c r="B970" s="1418" t="s">
        <v>290</v>
      </c>
      <c r="C970" s="1418"/>
      <c r="D970" s="1418"/>
      <c r="E970" s="799"/>
      <c r="F970" s="799"/>
      <c r="G970" s="799"/>
      <c r="H970" s="799"/>
      <c r="I970" s="799"/>
      <c r="J970" s="800"/>
      <c r="K970" s="800"/>
      <c r="L970" s="948"/>
      <c r="M970" s="949"/>
      <c r="N970" s="905" t="s">
        <v>223</v>
      </c>
      <c r="O970" s="1460" t="s">
        <v>290</v>
      </c>
      <c r="P970" s="1460"/>
      <c r="Q970" s="1460"/>
      <c r="R970" s="923"/>
      <c r="S970" s="923"/>
      <c r="T970" s="923"/>
      <c r="U970" s="923"/>
      <c r="V970" s="923"/>
      <c r="W970" s="36"/>
      <c r="X970" s="36"/>
      <c r="Y970" s="36"/>
      <c r="Z970" s="36"/>
      <c r="AA970" s="36"/>
      <c r="AB970" s="36"/>
      <c r="AC970" s="36"/>
      <c r="AD970" s="36"/>
    </row>
    <row r="971" spans="1:30" ht="60" customHeight="1" thickBot="1" x14ac:dyDescent="0.65">
      <c r="A971" s="946" t="s">
        <v>160</v>
      </c>
      <c r="B971" s="1439"/>
      <c r="C971" s="1439"/>
      <c r="D971" s="1439"/>
      <c r="E971" s="799"/>
      <c r="F971" s="799"/>
      <c r="G971" s="799"/>
      <c r="H971" s="799"/>
      <c r="I971" s="799"/>
      <c r="J971" s="800"/>
      <c r="K971" s="800"/>
      <c r="L971" s="948"/>
      <c r="M971" s="949"/>
      <c r="N971" s="904" t="s">
        <v>160</v>
      </c>
      <c r="O971" s="1440"/>
      <c r="P971" s="1440"/>
      <c r="Q971" s="1440"/>
      <c r="R971" s="923"/>
      <c r="S971" s="923"/>
      <c r="T971" s="923"/>
      <c r="U971" s="923"/>
      <c r="V971" s="923"/>
      <c r="W971" s="36"/>
      <c r="X971" s="36"/>
      <c r="Y971" s="36"/>
      <c r="Z971" s="36"/>
      <c r="AA971" s="36"/>
      <c r="AB971" s="36"/>
      <c r="AC971" s="36"/>
      <c r="AD971" s="36"/>
    </row>
    <row r="972" spans="1:30" ht="69.95" customHeight="1" thickBot="1" x14ac:dyDescent="0.55000000000000004">
      <c r="A972" s="1441" t="s">
        <v>37</v>
      </c>
      <c r="B972" s="1442"/>
      <c r="C972" s="1442"/>
      <c r="D972" s="1443"/>
      <c r="E972" s="1468" t="s">
        <v>245</v>
      </c>
      <c r="F972" s="1469"/>
      <c r="G972" s="1469"/>
      <c r="H972" s="1469"/>
      <c r="I972" s="1469"/>
      <c r="J972" s="859"/>
      <c r="K972" s="859"/>
      <c r="L972" s="293" t="s">
        <v>248</v>
      </c>
      <c r="M972" s="70"/>
      <c r="N972" s="1474" t="s">
        <v>37</v>
      </c>
      <c r="O972" s="1475"/>
      <c r="P972" s="1475"/>
      <c r="Q972" s="1427" t="s">
        <v>245</v>
      </c>
      <c r="R972" s="1428"/>
      <c r="S972" s="1429"/>
      <c r="T972" s="882"/>
      <c r="U972" s="293" t="s">
        <v>248</v>
      </c>
      <c r="V972" s="1466" t="s">
        <v>247</v>
      </c>
      <c r="W972" s="1403"/>
      <c r="X972" s="654"/>
      <c r="Y972" s="654"/>
      <c r="Z972" s="654"/>
      <c r="AA972" s="654"/>
      <c r="AB972" s="654"/>
      <c r="AC972" s="654"/>
      <c r="AD972" s="654"/>
    </row>
    <row r="973" spans="1:30" ht="69.95" customHeight="1" thickBot="1" x14ac:dyDescent="0.55000000000000004">
      <c r="A973" s="1444"/>
      <c r="B973" s="1445"/>
      <c r="C973" s="1445"/>
      <c r="D973" s="1446"/>
      <c r="E973" s="267" t="s">
        <v>233</v>
      </c>
      <c r="F973" s="844"/>
      <c r="G973" s="268" t="s">
        <v>249</v>
      </c>
      <c r="H973" s="850"/>
      <c r="I973" s="269" t="s">
        <v>250</v>
      </c>
      <c r="J973" s="860"/>
      <c r="K973" s="860"/>
      <c r="L973" s="294" t="s">
        <v>246</v>
      </c>
      <c r="M973" s="70"/>
      <c r="N973" s="1476"/>
      <c r="O973" s="1477"/>
      <c r="P973" s="1477"/>
      <c r="Q973" s="92" t="s">
        <v>233</v>
      </c>
      <c r="R973" s="93" t="s">
        <v>249</v>
      </c>
      <c r="S973" s="94" t="s">
        <v>250</v>
      </c>
      <c r="T973" s="881"/>
      <c r="U973" s="796" t="s">
        <v>246</v>
      </c>
      <c r="V973" s="1488"/>
      <c r="W973" s="1403"/>
      <c r="X973" s="654"/>
      <c r="Y973" s="654"/>
      <c r="Z973" s="654"/>
      <c r="AA973" s="654"/>
      <c r="AB973" s="654"/>
      <c r="AC973" s="654"/>
      <c r="AD973" s="654"/>
    </row>
    <row r="974" spans="1:30" ht="69.95" customHeight="1" x14ac:dyDescent="0.3">
      <c r="A974" s="1404" t="s">
        <v>38</v>
      </c>
      <c r="B974" s="1405"/>
      <c r="C974" s="1405"/>
      <c r="D974" s="1405"/>
      <c r="E974" s="539" t="str">
        <f>( 'ACTA REPORTE 1ER TRI'!$AD$44 )</f>
        <v>E-</v>
      </c>
      <c r="F974" s="835">
        <f>( 'ACTA REPORTE 1ER TRI'!$AE$44 )</f>
        <v>1</v>
      </c>
      <c r="G974" s="539" t="str">
        <f>( 'ACTA REPORTE 2DO TRI'!$AD$44 )</f>
        <v>D-</v>
      </c>
      <c r="H974" s="846">
        <f>( 'ACTA REPORTE 2DO TRI'!$AE$44 )</f>
        <v>3</v>
      </c>
      <c r="I974" s="539" t="str">
        <f>( 'ACTA REPORTE 3ER TRI'!$AD$44 )</f>
        <v>D-</v>
      </c>
      <c r="J974" s="846">
        <f>( 'ACTA REPORTE 3ER TRI'!$AE$44 )</f>
        <v>3</v>
      </c>
      <c r="K974" s="837">
        <f>SUM(F974,H974,J974 ) / 3</f>
        <v>2.3333333333333335</v>
      </c>
      <c r="L974" s="675" t="str">
        <f>INDEX($AF$4:$AF$13, MATCH(K974, $AE$4:$AE$13, 1))</f>
        <v>E+</v>
      </c>
      <c r="M974" s="66"/>
      <c r="N974" s="1478" t="s">
        <v>38</v>
      </c>
      <c r="O974" s="1479"/>
      <c r="P974" s="1480"/>
      <c r="Q974" s="884">
        <f>( 'ACTA REPORTE 1ER TRI'!$AE$44 )</f>
        <v>1</v>
      </c>
      <c r="R974" s="539">
        <f>( 'ACTA REPORTE 2DO TRI'!$AE$44 )</f>
        <v>3</v>
      </c>
      <c r="S974" s="539">
        <f>( 'ACTA REPORTE 3ER TRI'!$AE$44 )</f>
        <v>3</v>
      </c>
      <c r="T974" s="875"/>
      <c r="U974" s="930">
        <f>SUM(Q974:S974)/3</f>
        <v>2.3333333333333335</v>
      </c>
      <c r="V974" s="809">
        <v>0</v>
      </c>
      <c r="W974" s="113"/>
      <c r="X974" s="113"/>
      <c r="Y974" s="113"/>
      <c r="Z974" s="113"/>
      <c r="AA974" s="113"/>
      <c r="AB974" s="113"/>
      <c r="AC974" s="113"/>
      <c r="AD974" s="113"/>
    </row>
    <row r="975" spans="1:30" ht="69.95" customHeight="1" x14ac:dyDescent="0.3">
      <c r="A975" s="1406" t="s">
        <v>40</v>
      </c>
      <c r="B975" s="1407"/>
      <c r="C975" s="1407"/>
      <c r="D975" s="1407"/>
      <c r="E975" s="540" t="str">
        <f>( 'ACTA REPORTE 1ER TRI'!$AD$101 )</f>
        <v>E-</v>
      </c>
      <c r="F975" s="836">
        <f>( 'ACTA REPORTE 1ER TRI'!$AE$101 )</f>
        <v>1</v>
      </c>
      <c r="G975" s="540" t="str">
        <f>( 'ACTA REPORTE 2DO TRI'!$AD$101 )</f>
        <v>D-</v>
      </c>
      <c r="H975" s="847">
        <f>( 'ACTA REPORTE 2DO TRI'!$AE$101 )</f>
        <v>3</v>
      </c>
      <c r="I975" s="540" t="str">
        <f>( 'ACTA REPORTE 3ER TRI'!$AD$101 )</f>
        <v>D-</v>
      </c>
      <c r="J975" s="847">
        <f>( 'ACTA REPORTE 3ER TRI'!$AE$101 )</f>
        <v>3</v>
      </c>
      <c r="K975" s="837">
        <f>SUM(F975,H975,J975 ) / 3</f>
        <v>2.3333333333333335</v>
      </c>
      <c r="L975" s="797" t="str">
        <f t="shared" ref="L975:L978" si="103">INDEX($AF$4:$AF$13, MATCH(K975, $AE$4:$AE$13, 1))</f>
        <v>E+</v>
      </c>
      <c r="M975" s="66"/>
      <c r="N975" s="1454" t="s">
        <v>40</v>
      </c>
      <c r="O975" s="1455"/>
      <c r="P975" s="1456"/>
      <c r="Q975" s="922">
        <f>( 'ACTA REPORTE 1ER TRI'!$AE$101 )</f>
        <v>1</v>
      </c>
      <c r="R975" s="540">
        <f>( 'ACTA REPORTE 2DO TRI'!$AE$101 )</f>
        <v>3</v>
      </c>
      <c r="S975" s="540">
        <f>( 'ACTA REPORTE 3ER TRI'!$AE$101 )</f>
        <v>3</v>
      </c>
      <c r="T975" s="876"/>
      <c r="U975" s="931">
        <f t="shared" ref="U975:U980" si="104">SUM(Q975:S975)/3</f>
        <v>2.3333333333333335</v>
      </c>
      <c r="V975" s="811">
        <v>0</v>
      </c>
      <c r="W975" s="113"/>
      <c r="X975" s="113"/>
      <c r="Y975" s="113"/>
      <c r="Z975" s="113"/>
      <c r="AA975" s="113"/>
      <c r="AB975" s="113"/>
      <c r="AC975" s="113"/>
      <c r="AD975" s="113"/>
    </row>
    <row r="976" spans="1:30" ht="69.95" customHeight="1" x14ac:dyDescent="0.3">
      <c r="A976" s="1406" t="s">
        <v>42</v>
      </c>
      <c r="B976" s="1407"/>
      <c r="C976" s="1407"/>
      <c r="D976" s="1407"/>
      <c r="E976" s="540" t="str">
        <f>( 'ACTA REPORTE 1ER TRI'!$AD$158 )</f>
        <v>D-</v>
      </c>
      <c r="F976" s="836">
        <f>( 'ACTA REPORTE 1ER TRI'!$AE$158 )</f>
        <v>3</v>
      </c>
      <c r="G976" s="540" t="str">
        <f>( 'ACTA REPORTE 2DO TRI'!$AD$158 )</f>
        <v>D-</v>
      </c>
      <c r="H976" s="847">
        <f>( 'ACTA REPORTE 2DO TRI'!$AE$158 )</f>
        <v>3</v>
      </c>
      <c r="I976" s="540" t="str">
        <f>( 'ACTA REPORTE 3ER TRI'!$AD$158 )</f>
        <v>D-</v>
      </c>
      <c r="J976" s="847">
        <f>( 'ACTA REPORTE 3ER TRI'!$AE$158 )</f>
        <v>3</v>
      </c>
      <c r="K976" s="837">
        <f t="shared" ref="K976:K978" si="105">SUM(F976,H976,J976 ) / 3</f>
        <v>3</v>
      </c>
      <c r="L976" s="797" t="str">
        <f t="shared" si="103"/>
        <v>D-</v>
      </c>
      <c r="M976" s="66"/>
      <c r="N976" s="1454" t="s">
        <v>42</v>
      </c>
      <c r="O976" s="1455"/>
      <c r="P976" s="1456"/>
      <c r="Q976" s="922">
        <f>( 'ACTA REPORTE 1ER TRI'!$AE$158 )</f>
        <v>3</v>
      </c>
      <c r="R976" s="540">
        <f>( 'ACTA REPORTE 2DO TRI'!$AE$158 )</f>
        <v>3</v>
      </c>
      <c r="S976" s="540">
        <f>( 'ACTA REPORTE 3ER TRI'!$AE$158 )</f>
        <v>3</v>
      </c>
      <c r="T976" s="876"/>
      <c r="U976" s="931">
        <f t="shared" si="104"/>
        <v>3</v>
      </c>
      <c r="V976" s="811">
        <v>0</v>
      </c>
      <c r="W976" s="113"/>
      <c r="X976" s="113"/>
      <c r="Y976" s="113"/>
      <c r="Z976" s="113"/>
      <c r="AA976" s="113"/>
      <c r="AB976" s="113"/>
      <c r="AC976" s="113"/>
      <c r="AD976" s="113"/>
    </row>
    <row r="977" spans="1:30" ht="69.95" customHeight="1" x14ac:dyDescent="0.3">
      <c r="A977" s="1406" t="s">
        <v>44</v>
      </c>
      <c r="B977" s="1407"/>
      <c r="C977" s="1407"/>
      <c r="D977" s="1407"/>
      <c r="E977" s="540" t="str">
        <f>( 'ACTA REPORTE 1ER TRI'!$AD$215 )</f>
        <v>D-</v>
      </c>
      <c r="F977" s="836">
        <f>( 'ACTA REPORTE 1ER TRI'!$AE$215 )</f>
        <v>3</v>
      </c>
      <c r="G977" s="540" t="str">
        <f>( 'ACTA REPORTE 2DO TRI'!$AD$215 )</f>
        <v>D-</v>
      </c>
      <c r="H977" s="847">
        <f>( 'ACTA REPORTE 2DO TRI'!$AE$215 )</f>
        <v>3</v>
      </c>
      <c r="I977" s="540" t="str">
        <f>( 'ACTA REPORTE 3ER TRI'!$AD$215 )</f>
        <v>D-</v>
      </c>
      <c r="J977" s="847">
        <f>( 'ACTA REPORTE 3ER TRI'!$AE$215 )</f>
        <v>3</v>
      </c>
      <c r="K977" s="837">
        <f t="shared" si="105"/>
        <v>3</v>
      </c>
      <c r="L977" s="797" t="str">
        <f t="shared" si="103"/>
        <v>D-</v>
      </c>
      <c r="M977" s="66"/>
      <c r="N977" s="1454" t="s">
        <v>44</v>
      </c>
      <c r="O977" s="1455"/>
      <c r="P977" s="1456"/>
      <c r="Q977" s="922">
        <f>( 'ACTA REPORTE 1ER TRI'!$AE$215 )</f>
        <v>3</v>
      </c>
      <c r="R977" s="540">
        <f>( 'ACTA REPORTE 2DO TRI'!$AE$215 )</f>
        <v>3</v>
      </c>
      <c r="S977" s="540">
        <f>( 'ACTA REPORTE 3ER TRI'!$AE$215 )</f>
        <v>3</v>
      </c>
      <c r="T977" s="876"/>
      <c r="U977" s="931">
        <f t="shared" si="104"/>
        <v>3</v>
      </c>
      <c r="V977" s="811">
        <v>0</v>
      </c>
      <c r="W977" s="113"/>
      <c r="X977" s="113"/>
      <c r="Y977" s="113"/>
      <c r="Z977" s="113"/>
      <c r="AA977" s="113"/>
      <c r="AB977" s="113"/>
      <c r="AC977" s="113"/>
      <c r="AD977" s="113"/>
    </row>
    <row r="978" spans="1:30" ht="69.95" customHeight="1" x14ac:dyDescent="0.3">
      <c r="A978" s="1433" t="s">
        <v>47</v>
      </c>
      <c r="B978" s="1434"/>
      <c r="C978" s="1434"/>
      <c r="D978" s="1434"/>
      <c r="E978" s="540" t="str">
        <f>( 'ACTA REPORTE 1ER TRI'!$AD$329 )</f>
        <v>D-</v>
      </c>
      <c r="F978" s="836">
        <f>( 'ACTA REPORTE 1ER TRI'!$AE$329 )</f>
        <v>3</v>
      </c>
      <c r="G978" s="540" t="str">
        <f>( 'ACTA REPORTE 2DO TRI'!$AD$329 )</f>
        <v>D-</v>
      </c>
      <c r="H978" s="847">
        <f>( 'ACTA REPORTE 2DO TRI'!$AE$329 )</f>
        <v>3</v>
      </c>
      <c r="I978" s="540" t="str">
        <f>( 'ACTA REPORTE 3ER TRI'!$AD$329 )</f>
        <v>D-</v>
      </c>
      <c r="J978" s="847">
        <f>( 'ACTA REPORTE 3ER TRI'!$AE$329 )</f>
        <v>3</v>
      </c>
      <c r="K978" s="837">
        <f t="shared" si="105"/>
        <v>3</v>
      </c>
      <c r="L978" s="797" t="str">
        <f t="shared" si="103"/>
        <v>D-</v>
      </c>
      <c r="M978" s="66"/>
      <c r="N978" s="1482" t="s">
        <v>47</v>
      </c>
      <c r="O978" s="1483"/>
      <c r="P978" s="1484"/>
      <c r="Q978" s="922">
        <f>( 'ACTA REPORTE 1ER TRI'!$AE$329 )</f>
        <v>3</v>
      </c>
      <c r="R978" s="540">
        <f>( 'ACTA REPORTE 2DO TRI'!$AE$329 )</f>
        <v>3</v>
      </c>
      <c r="S978" s="540">
        <f>( 'ACTA REPORTE 3ER TRI'!$AE$329 )</f>
        <v>3</v>
      </c>
      <c r="T978" s="876"/>
      <c r="U978" s="931">
        <f t="shared" si="104"/>
        <v>3</v>
      </c>
      <c r="V978" s="811">
        <v>0</v>
      </c>
      <c r="W978" s="113"/>
      <c r="X978" s="113"/>
      <c r="Y978" s="113"/>
      <c r="Z978" s="113"/>
      <c r="AA978" s="113"/>
      <c r="AB978" s="113"/>
      <c r="AC978" s="113"/>
      <c r="AD978" s="113"/>
    </row>
    <row r="979" spans="1:30" ht="69.95" customHeight="1" x14ac:dyDescent="0.3">
      <c r="A979" s="1433" t="s">
        <v>50</v>
      </c>
      <c r="B979" s="1434"/>
      <c r="C979" s="1434"/>
      <c r="D979" s="1434"/>
      <c r="E979" s="540" t="str">
        <f>( 'ACTA REPORTE 1ER TRI'!$AD$386 )</f>
        <v>D-</v>
      </c>
      <c r="F979" s="836">
        <f>( 'ACTA REPORTE 1ER TRI'!$AE$386 )</f>
        <v>3</v>
      </c>
      <c r="G979" s="540" t="str">
        <f>( 'ACTA REPORTE 2DO TRI'!$AD$386 )</f>
        <v>D-</v>
      </c>
      <c r="H979" s="847">
        <f>( 'ACTA REPORTE 2DO TRI'!$AE$386 )</f>
        <v>3</v>
      </c>
      <c r="I979" s="540" t="str">
        <f>( 'ACTA REPORTE 3ER TRI'!$AD$386 )</f>
        <v>D-</v>
      </c>
      <c r="J979" s="847">
        <f>( 'ACTA REPORTE 3ER TRI'!$AE$386 )</f>
        <v>3</v>
      </c>
      <c r="K979" s="837">
        <f>SUM(F979,H979,J979 ) / 3</f>
        <v>3</v>
      </c>
      <c r="L979" s="797" t="str">
        <f>INDEX($AF$4:$AF$13, MATCH(K979, $AE$4:$AE$13, 1))</f>
        <v>D-</v>
      </c>
      <c r="M979" s="66"/>
      <c r="N979" s="1482" t="s">
        <v>50</v>
      </c>
      <c r="O979" s="1483"/>
      <c r="P979" s="1484"/>
      <c r="Q979" s="922">
        <f>( 'ACTA REPORTE 1ER TRI'!$AE$386 )</f>
        <v>3</v>
      </c>
      <c r="R979" s="540">
        <f>( 'ACTA REPORTE 2DO TRI'!$AE$386 )</f>
        <v>3</v>
      </c>
      <c r="S979" s="540">
        <f>( 'ACTA REPORTE 3ER TRI'!$AE$386 )</f>
        <v>3</v>
      </c>
      <c r="T979" s="876"/>
      <c r="U979" s="931">
        <f t="shared" si="104"/>
        <v>3</v>
      </c>
      <c r="V979" s="811">
        <v>0</v>
      </c>
      <c r="W979" s="113"/>
      <c r="X979" s="113"/>
      <c r="Y979" s="113"/>
      <c r="Z979" s="113"/>
      <c r="AA979" s="113"/>
      <c r="AB979" s="113"/>
      <c r="AC979" s="113"/>
      <c r="AD979" s="113"/>
    </row>
    <row r="980" spans="1:30" ht="69.95" customHeight="1" thickBot="1" x14ac:dyDescent="0.35">
      <c r="A980" s="1410" t="s">
        <v>52</v>
      </c>
      <c r="B980" s="1411"/>
      <c r="C980" s="1411"/>
      <c r="D980" s="1411"/>
      <c r="E980" s="610" t="str">
        <f>( 'ACTA REPORTE 1ER TRI'!$AD$444 )</f>
        <v>D+</v>
      </c>
      <c r="F980" s="836">
        <f>( 'ACTA REPORTE 1ER TRI'!$AE$444 )</f>
        <v>4</v>
      </c>
      <c r="G980" s="832" t="str">
        <f>( 'ACTA REPORTE 2DO TRI'!$AD$444 )</f>
        <v>D+</v>
      </c>
      <c r="H980" s="851">
        <f>( 'ACTA REPORTE 2DO TRI'!$AE$444 )</f>
        <v>4</v>
      </c>
      <c r="I980" s="833" t="str">
        <f>( 'ACTA REPORTE 3ER TRI'!$AD$444 )</f>
        <v>D+</v>
      </c>
      <c r="J980" s="847">
        <f>( 'ACTA REPORTE 3ER TRI'!$AE$444 )</f>
        <v>4</v>
      </c>
      <c r="K980" s="837">
        <f>SUM(F980,H980,J980 ) / 3</f>
        <v>4</v>
      </c>
      <c r="L980" s="798" t="str">
        <f>INDEX($AF$4:$AF$13, MATCH(F981, $AE$4:$AE$13, 1))</f>
        <v>E+</v>
      </c>
      <c r="M980" s="66"/>
      <c r="N980" s="1390" t="s">
        <v>52</v>
      </c>
      <c r="O980" s="1391"/>
      <c r="P980" s="1485"/>
      <c r="Q980" s="922">
        <f>( 'ACTA REPORTE 1ER TRI'!$AE$444 )</f>
        <v>4</v>
      </c>
      <c r="R980" s="831">
        <f>( 'ACTA REPORTE 2DO TRI'!$AE$444 )</f>
        <v>4</v>
      </c>
      <c r="S980" s="540">
        <f>( 'ACTA REPORTE 3ER TRI'!$AE$444 )</f>
        <v>4</v>
      </c>
      <c r="T980" s="877"/>
      <c r="U980" s="932">
        <f t="shared" si="104"/>
        <v>4</v>
      </c>
      <c r="V980" s="812">
        <v>0</v>
      </c>
      <c r="W980" s="113"/>
      <c r="X980" s="113"/>
      <c r="Y980" s="113"/>
      <c r="Z980" s="113"/>
      <c r="AA980" s="113"/>
      <c r="AB980" s="113"/>
      <c r="AC980" s="113"/>
      <c r="AD980" s="113"/>
    </row>
    <row r="981" spans="1:30" ht="69.95" customHeight="1" thickBot="1" x14ac:dyDescent="0.75">
      <c r="A981" s="1461" t="s">
        <v>237</v>
      </c>
      <c r="B981" s="1462"/>
      <c r="C981" s="1462"/>
      <c r="D981" s="1462"/>
      <c r="E981" s="805" t="str">
        <f>INDEX($AF$4:$AF$13, MATCH(F981, $AE$4:$AE$13, 1))</f>
        <v>E+</v>
      </c>
      <c r="F981" s="837">
        <f>SUM(F974:F980 ) / 7</f>
        <v>2.5714285714285716</v>
      </c>
      <c r="G981" s="805" t="str">
        <f>INDEX($AF$4:$AF$13, MATCH(H981, $AE$4:$AE$13, 1))</f>
        <v>D-</v>
      </c>
      <c r="H981" s="837">
        <f>SUM(H974:H980 ) / 7</f>
        <v>3.1428571428571428</v>
      </c>
      <c r="I981" s="819" t="str">
        <f>INDEX($AF$4:$AF$13, MATCH(J981, $AE$4:$AE$13, 1))</f>
        <v>D-</v>
      </c>
      <c r="J981" s="862">
        <f>SUM(J974:J980 ) / 7</f>
        <v>3.1428571428571428</v>
      </c>
      <c r="K981" s="862">
        <f>SUM(F981,H981,J981 ) / 3</f>
        <v>2.9523809523809526</v>
      </c>
      <c r="L981" s="1481" t="str">
        <f>INDEX($AF$4:$AF$13, MATCH(K981, $AE$4:$AE$13, 1))</f>
        <v>E+</v>
      </c>
      <c r="M981" s="66"/>
      <c r="N981" s="1437" t="s">
        <v>237</v>
      </c>
      <c r="O981" s="1438"/>
      <c r="P981" s="1438"/>
      <c r="Q981" s="813">
        <f>SUM(Q974:Q980 ) / 7</f>
        <v>2.5714285714285716</v>
      </c>
      <c r="R981" s="813">
        <f>SUM(R974:R980 ) / 7</f>
        <v>3.1428571428571428</v>
      </c>
      <c r="S981" s="813">
        <f>SUM(S974:S980 ) / 7</f>
        <v>3.1428571428571428</v>
      </c>
      <c r="T981" s="873"/>
      <c r="U981" s="1601">
        <f>SUM(Q981,R981,S981)/3</f>
        <v>2.9523809523809526</v>
      </c>
      <c r="W981" s="36"/>
      <c r="X981" s="36"/>
      <c r="Y981" s="36"/>
      <c r="Z981" s="36"/>
      <c r="AA981" s="36"/>
      <c r="AB981" s="36"/>
      <c r="AC981" s="36"/>
      <c r="AD981" s="36"/>
    </row>
    <row r="982" spans="1:30" ht="69.95" customHeight="1" thickBot="1" x14ac:dyDescent="0.75">
      <c r="A982" s="1421" t="s">
        <v>251</v>
      </c>
      <c r="B982" s="1422"/>
      <c r="C982" s="1422"/>
      <c r="D982" s="1422"/>
      <c r="E982" s="1463"/>
      <c r="F982" s="1463"/>
      <c r="G982" s="1464"/>
      <c r="H982" s="1464"/>
      <c r="I982" s="1465"/>
      <c r="J982" s="856"/>
      <c r="K982" s="865"/>
      <c r="L982" s="1436"/>
      <c r="M982" s="66"/>
      <c r="N982" s="1398" t="s">
        <v>251</v>
      </c>
      <c r="O982" s="1399"/>
      <c r="P982" s="1399"/>
      <c r="Q982" s="1399"/>
      <c r="R982" s="1399"/>
      <c r="S982" s="1399"/>
      <c r="T982" s="1600"/>
      <c r="U982" s="1602"/>
      <c r="W982" s="36"/>
      <c r="X982" s="36"/>
      <c r="Y982" s="36"/>
      <c r="Z982" s="36"/>
      <c r="AA982" s="36"/>
      <c r="AB982" s="36"/>
      <c r="AC982" s="36"/>
      <c r="AD982" s="36"/>
    </row>
    <row r="983" spans="1:30" ht="69.95" customHeight="1" x14ac:dyDescent="0.6">
      <c r="A983" s="1408" t="s">
        <v>39</v>
      </c>
      <c r="B983" s="1409"/>
      <c r="C983" s="1409"/>
      <c r="D983" s="1409"/>
      <c r="E983" s="539" t="str">
        <f>( 'ACTA REPORTE 1ER TRI'!$AD$271 )</f>
        <v>D-</v>
      </c>
      <c r="F983" s="838">
        <f>( 'ACTA REPORTE 1ER TRI'!$AE$271 )</f>
        <v>3</v>
      </c>
      <c r="G983" s="539" t="str">
        <f>( 'ACTA REPORTE 2DO TRI'!$AD$271 )</f>
        <v>D-</v>
      </c>
      <c r="H983" s="886">
        <f>( 'ACTA REPORTE 2DO TRI'!$AE$271 )</f>
        <v>3</v>
      </c>
      <c r="I983" s="539" t="str">
        <f>( 'ACTA REPORTE 3ER TRI'!$AD$271 )</f>
        <v>D-</v>
      </c>
      <c r="J983" s="887">
        <f>( 'ACTA REPORTE 3ER TRI'!$AE$271 )</f>
        <v>3</v>
      </c>
      <c r="K983" s="866">
        <f>SUM(F983,H983,J983 ) / 3</f>
        <v>3</v>
      </c>
      <c r="L983" s="675" t="str">
        <f>INDEX($AF$4:$AF$13, MATCH(K983, $AE$4:$AE$13, 1))</f>
        <v>D-</v>
      </c>
      <c r="M983" s="66"/>
      <c r="N983" s="1388" t="s">
        <v>39</v>
      </c>
      <c r="O983" s="1389"/>
      <c r="P983" s="96"/>
      <c r="Q983" s="539" t="str">
        <f>( 'ACTA REPORTE 1ER TRI'!$AD$271 )</f>
        <v>D-</v>
      </c>
      <c r="R983" s="539" t="str">
        <f>( 'ACTA REPORTE 2DO TRI'!$AD$271 )</f>
        <v>D-</v>
      </c>
      <c r="S983" s="539" t="str">
        <f>( 'ACTA REPORTE 3ER TRI'!$AD$271 )</f>
        <v>D-</v>
      </c>
      <c r="T983" s="893">
        <f>SUM(F983,H983,J983 ) / 3</f>
        <v>3</v>
      </c>
      <c r="U983" s="675" t="str">
        <f>INDEX($AF$4:$AF$13, MATCH(T983, $AE$4:$AE$13, 1))</f>
        <v>D-</v>
      </c>
      <c r="V983" s="923"/>
      <c r="W983" s="36"/>
      <c r="X983" s="36"/>
      <c r="Y983" s="36"/>
      <c r="Z983" s="36"/>
      <c r="AA983" s="36"/>
      <c r="AB983" s="36"/>
      <c r="AC983" s="36"/>
      <c r="AD983" s="36"/>
    </row>
    <row r="984" spans="1:30" ht="69.95" customHeight="1" thickBot="1" x14ac:dyDescent="0.65">
      <c r="A984" s="1410" t="s">
        <v>55</v>
      </c>
      <c r="B984" s="1411"/>
      <c r="C984" s="1411"/>
      <c r="D984" s="1411"/>
      <c r="E984" s="541" t="str">
        <f>( 'ACTA REPORTE 1ER TRI'!$AD$499 )</f>
        <v>D-</v>
      </c>
      <c r="F984" s="838">
        <f>( 'ACTA REPORTE 1ER TRI'!$AE$499 )</f>
        <v>3</v>
      </c>
      <c r="G984" s="541" t="str">
        <f>( 'ACTA REPORTE 2DO TRI'!$AD$499 )</f>
        <v>D-</v>
      </c>
      <c r="H984" s="886">
        <f>( 'ACTA REPORTE 2DO TRI'!$AE$499 )</f>
        <v>3</v>
      </c>
      <c r="I984" s="541" t="str">
        <f>( 'ACTA REPORTE 3ER TRI'!$AD$499 )</f>
        <v>D-</v>
      </c>
      <c r="J984" s="887">
        <f>( 'ACTA REPORTE 3ER TRI'!$AE$499 )</f>
        <v>3</v>
      </c>
      <c r="K984" s="866">
        <f>SUM(F984,H984,J984 ) / 3</f>
        <v>3</v>
      </c>
      <c r="L984" s="798" t="str">
        <f>INDEX($AF$4:$AF$13, MATCH(K984, $AE$4:$AE$13, 1))</f>
        <v>D-</v>
      </c>
      <c r="M984" s="66"/>
      <c r="N984" s="1390" t="s">
        <v>55</v>
      </c>
      <c r="O984" s="1391"/>
      <c r="P984" s="657"/>
      <c r="Q984" s="541" t="str">
        <f>( 'ACTA REPORTE 1ER TRI'!$AD$499 )</f>
        <v>D-</v>
      </c>
      <c r="R984" s="541" t="str">
        <f>( 'ACTA REPORTE 2DO TRI'!$AD$499 )</f>
        <v>D-</v>
      </c>
      <c r="S984" s="541" t="str">
        <f>( 'ACTA REPORTE 3ER TRI'!$AD$499 )</f>
        <v>D-</v>
      </c>
      <c r="T984" s="893">
        <f>SUM(F984,H984,J984 ) / 3</f>
        <v>3</v>
      </c>
      <c r="U984" s="798" t="str">
        <f>INDEX($AF$4:$AF$13, MATCH(T984, $AE$4:$AE$13, 1))</f>
        <v>D-</v>
      </c>
      <c r="V984" s="923"/>
      <c r="W984" s="36"/>
      <c r="X984" s="36"/>
      <c r="Y984" s="36"/>
      <c r="Z984" s="36"/>
      <c r="AA984" s="36"/>
      <c r="AB984" s="36"/>
      <c r="AC984" s="36"/>
      <c r="AD984" s="36"/>
    </row>
    <row r="985" spans="1:30" ht="69.95" customHeight="1" thickBot="1" x14ac:dyDescent="0.65">
      <c r="M985" s="66"/>
      <c r="N985" s="907"/>
      <c r="O985" s="36"/>
      <c r="P985" s="36"/>
      <c r="Q985" s="923"/>
      <c r="R985" s="923"/>
      <c r="S985" s="923"/>
      <c r="T985" s="874"/>
      <c r="U985" s="923"/>
      <c r="V985" s="923"/>
      <c r="W985" s="36"/>
      <c r="X985" s="36"/>
      <c r="Y985" s="36"/>
      <c r="Z985" s="36"/>
      <c r="AA985" s="36"/>
      <c r="AB985" s="36"/>
      <c r="AC985" s="36"/>
      <c r="AD985" s="36"/>
    </row>
    <row r="986" spans="1:30" ht="69.95" customHeight="1" thickBot="1" x14ac:dyDescent="0.4">
      <c r="A986" s="271"/>
      <c r="B986" s="915" t="s">
        <v>292</v>
      </c>
      <c r="C986" s="272"/>
      <c r="D986" s="1412" t="s">
        <v>287</v>
      </c>
      <c r="E986" s="914" t="s">
        <v>252</v>
      </c>
      <c r="F986" s="839"/>
      <c r="G986" s="915" t="s">
        <v>253</v>
      </c>
      <c r="H986" s="849"/>
      <c r="I986" s="916" t="s">
        <v>254</v>
      </c>
      <c r="M986" s="66"/>
      <c r="N986" s="908"/>
      <c r="O986" s="917" t="s">
        <v>291</v>
      </c>
      <c r="P986" s="39"/>
      <c r="Q986" s="1392" t="s">
        <v>287</v>
      </c>
      <c r="R986" s="1393"/>
      <c r="S986" s="955" t="s">
        <v>252</v>
      </c>
      <c r="T986" s="878"/>
      <c r="U986" s="956" t="s">
        <v>253</v>
      </c>
      <c r="V986" s="957" t="s">
        <v>254</v>
      </c>
      <c r="X986" s="673"/>
      <c r="Y986" s="673"/>
      <c r="Z986" s="673"/>
      <c r="AA986" s="673"/>
      <c r="AB986" s="673"/>
      <c r="AC986" s="673"/>
      <c r="AD986" s="673"/>
    </row>
    <row r="987" spans="1:30" ht="69.95" customHeight="1" thickBot="1" x14ac:dyDescent="0.4">
      <c r="A987" s="273" t="s">
        <v>226</v>
      </c>
      <c r="B987" s="814">
        <f>( 'ACTA REPORTE 3ER TRI'!$AP$44 )</f>
        <v>0</v>
      </c>
      <c r="C987" s="274"/>
      <c r="D987" s="1413"/>
      <c r="E987" s="814" t="str">
        <f>( 'ACTA REPORTE 1ER TRI'!$AI$44 )</f>
        <v>N</v>
      </c>
      <c r="F987" s="840"/>
      <c r="G987" s="814" t="str">
        <f>( 'ACTA REPORTE 2DO TRI'!$AI$44 )</f>
        <v>N</v>
      </c>
      <c r="H987" s="840"/>
      <c r="I987" s="814" t="str">
        <f>( 'ACTA REPORTE 3ER TRI'!$AI$44 )</f>
        <v>N</v>
      </c>
      <c r="M987" s="66"/>
      <c r="N987" s="901" t="s">
        <v>226</v>
      </c>
      <c r="O987" s="814">
        <f>( 'ACTA REPORTE 3ER TRI'!$AP$44 )</f>
        <v>0</v>
      </c>
      <c r="P987" s="38"/>
      <c r="Q987" s="1394"/>
      <c r="R987" s="1395"/>
      <c r="S987" s="814" t="str">
        <f>( 'ACTA REPORTE 1ER TRI'!$AI$44 )</f>
        <v>N</v>
      </c>
      <c r="T987" s="879"/>
      <c r="U987" s="814" t="str">
        <f>( 'ACTA REPORTE 2DO TRI'!$AI$44 )</f>
        <v>N</v>
      </c>
      <c r="V987" s="814" t="str">
        <f>( 'ACTA REPORTE 3ER TRI'!$AI$44 )</f>
        <v>N</v>
      </c>
      <c r="X987" s="671"/>
      <c r="Y987" s="671"/>
      <c r="Z987" s="671"/>
      <c r="AA987" s="671"/>
      <c r="AB987" s="671"/>
      <c r="AC987" s="671"/>
      <c r="AD987" s="671"/>
    </row>
    <row r="988" spans="1:30" ht="69.95" customHeight="1" x14ac:dyDescent="0.35">
      <c r="A988" s="275" t="s">
        <v>227</v>
      </c>
      <c r="B988" s="610">
        <f>( 'ACTA REPORTE 3ER TRI'!$AQ$44 )</f>
        <v>0</v>
      </c>
      <c r="C988" s="274"/>
      <c r="D988" s="1413"/>
      <c r="E988" s="1415" t="str">
        <f>INDEX(AG$1:AG$3, MATCH(E987, AF$1:AF$3, 1))</f>
        <v>DEMUESTRA HABILIDADES PARA LLEGAR A ACUERDOS Y ASUMIR  COMPROMISOS.</v>
      </c>
      <c r="F988" s="939"/>
      <c r="G988" s="1415" t="str">
        <f>INDEX(AG$1:AG$3, MATCH(G987, AF$1:AF$3, 1))</f>
        <v>DEMUESTRA HABILIDADES PARA LLEGAR A ACUERDOS Y ASUMIR  COMPROMISOS.</v>
      </c>
      <c r="H988" s="939"/>
      <c r="I988" s="1415" t="str">
        <f>INDEX(AG$1:AG$3, MATCH(I987, AF$1:AF$3, 1))</f>
        <v>DEMUESTRA HABILIDADES PARA LLEGAR A ACUERDOS Y ASUMIR  COMPROMISOS.</v>
      </c>
      <c r="M988" s="66"/>
      <c r="N988" s="902" t="s">
        <v>227</v>
      </c>
      <c r="O988" s="610">
        <f>( 'ACTA REPORTE 3ER TRI'!$AQ$44 )</f>
        <v>0</v>
      </c>
      <c r="P988" s="38"/>
      <c r="Q988" s="1394"/>
      <c r="R988" s="1395"/>
      <c r="S988" s="1400" t="str">
        <f>INDEX(AG$1:AG$3, MATCH(S987, AF$1:AF$3, 1))</f>
        <v>DEMUESTRA HABILIDADES PARA LLEGAR A ACUERDOS Y ASUMIR  COMPROMISOS.</v>
      </c>
      <c r="T988" s="944"/>
      <c r="U988" s="1400" t="str">
        <f>INDEX(AG$1:AG$3, MATCH(U987, AF$1:AF$3, 1))</f>
        <v>DEMUESTRA HABILIDADES PARA LLEGAR A ACUERDOS Y ASUMIR  COMPROMISOS.</v>
      </c>
      <c r="V988" s="1400" t="str">
        <f>INDEX(AG$1:AG$3, MATCH(V987, AF$1:AF$3, 1))</f>
        <v>DEMUESTRA HABILIDADES PARA LLEGAR A ACUERDOS Y ASUMIR  COMPROMISOS.</v>
      </c>
      <c r="X988" s="672"/>
      <c r="Y988" s="672"/>
      <c r="Z988" s="672"/>
      <c r="AA988" s="672"/>
      <c r="AB988" s="672"/>
      <c r="AC988" s="672"/>
      <c r="AD988" s="672"/>
    </row>
    <row r="989" spans="1:30" ht="69.95" customHeight="1" x14ac:dyDescent="0.35">
      <c r="A989" s="275" t="s">
        <v>229</v>
      </c>
      <c r="B989" s="610">
        <f>( 'ACTA REPORTE 3ER TRI'!$AR$44 )</f>
        <v>0</v>
      </c>
      <c r="C989" s="274"/>
      <c r="D989" s="1413"/>
      <c r="E989" s="1416"/>
      <c r="F989" s="940"/>
      <c r="G989" s="1416"/>
      <c r="H989" s="940"/>
      <c r="I989" s="1416"/>
      <c r="M989" s="66"/>
      <c r="N989" s="902" t="s">
        <v>229</v>
      </c>
      <c r="O989" s="610">
        <f>( 'ACTA REPORTE 3ER TRI'!$AR$44 )</f>
        <v>0</v>
      </c>
      <c r="P989" s="38"/>
      <c r="Q989" s="1394"/>
      <c r="R989" s="1395"/>
      <c r="S989" s="1401"/>
      <c r="T989" s="944"/>
      <c r="U989" s="1401"/>
      <c r="V989" s="1401"/>
      <c r="X989" s="672"/>
      <c r="Y989" s="672"/>
      <c r="Z989" s="672"/>
      <c r="AA989" s="672"/>
      <c r="AB989" s="672"/>
      <c r="AC989" s="672"/>
      <c r="AD989" s="672"/>
    </row>
    <row r="990" spans="1:30" ht="69.95" customHeight="1" thickBot="1" x14ac:dyDescent="0.4">
      <c r="A990" s="276" t="s">
        <v>232</v>
      </c>
      <c r="B990" s="541">
        <f>( 'ACTA REPORTE 3ER TRI'!$AS$44 )</f>
        <v>67</v>
      </c>
      <c r="C990" s="274"/>
      <c r="D990" s="1414"/>
      <c r="E990" s="1417"/>
      <c r="F990" s="941"/>
      <c r="G990" s="1417"/>
      <c r="H990" s="941"/>
      <c r="I990" s="1417"/>
      <c r="M990" s="66"/>
      <c r="N990" s="903" t="s">
        <v>232</v>
      </c>
      <c r="O990" s="541">
        <f>( 'ACTA REPORTE 3ER TRI'!$AS$44 )</f>
        <v>67</v>
      </c>
      <c r="P990" s="38"/>
      <c r="Q990" s="1396"/>
      <c r="R990" s="1397"/>
      <c r="S990" s="1402"/>
      <c r="T990" s="945"/>
      <c r="U990" s="1402"/>
      <c r="V990" s="1402"/>
      <c r="X990" s="672"/>
      <c r="Y990" s="672"/>
      <c r="Z990" s="672"/>
      <c r="AA990" s="672"/>
      <c r="AB990" s="672"/>
      <c r="AC990" s="672"/>
      <c r="AD990" s="672"/>
    </row>
    <row r="991" spans="1:30" ht="200.1" customHeight="1" x14ac:dyDescent="0.6">
      <c r="M991" s="66"/>
      <c r="N991" s="907"/>
      <c r="O991" s="36"/>
      <c r="P991" s="36"/>
      <c r="Q991" s="923"/>
      <c r="R991" s="923"/>
      <c r="S991" s="923"/>
      <c r="T991" s="874"/>
      <c r="U991" s="923"/>
      <c r="V991" s="923"/>
      <c r="W991" s="36"/>
      <c r="X991" s="36"/>
      <c r="Y991" s="36"/>
      <c r="Z991" s="36"/>
      <c r="AA991" s="36"/>
      <c r="AB991" s="36"/>
      <c r="AC991" s="36"/>
      <c r="AD991" s="36"/>
    </row>
    <row r="992" spans="1:30" ht="69.95" customHeight="1" x14ac:dyDescent="0.7">
      <c r="B992" s="1424" t="s">
        <v>235</v>
      </c>
      <c r="C992" s="1424"/>
      <c r="D992" s="1424"/>
      <c r="G992" s="1424" t="s">
        <v>255</v>
      </c>
      <c r="H992" s="1424"/>
      <c r="I992" s="1424"/>
      <c r="J992" s="861"/>
      <c r="K992" s="861"/>
      <c r="L992" s="296"/>
      <c r="M992" s="66"/>
      <c r="O992" s="1425" t="s">
        <v>235</v>
      </c>
      <c r="P992" s="1425"/>
      <c r="Q992" s="1425"/>
      <c r="S992" s="1425" t="s">
        <v>255</v>
      </c>
      <c r="T992" s="1425"/>
      <c r="U992" s="1425"/>
      <c r="V992" s="935"/>
      <c r="W992" s="75"/>
      <c r="X992" s="75"/>
      <c r="Y992" s="75"/>
      <c r="Z992" s="75"/>
      <c r="AA992" s="75"/>
      <c r="AB992" s="75"/>
      <c r="AC992" s="75"/>
      <c r="AD992" s="75"/>
    </row>
    <row r="993" spans="1:30" ht="69.95" customHeight="1" x14ac:dyDescent="0.45">
      <c r="A993" s="1426" t="s">
        <v>0</v>
      </c>
      <c r="B993" s="1426"/>
      <c r="C993" s="1426"/>
      <c r="D993" s="1426"/>
      <c r="E993" s="1426"/>
      <c r="F993" s="1426"/>
      <c r="G993" s="1426"/>
      <c r="H993" s="1426"/>
      <c r="I993" s="1426"/>
      <c r="J993" s="1426"/>
      <c r="K993" s="1426"/>
      <c r="L993" s="1426"/>
      <c r="M993" s="68"/>
      <c r="N993" s="1386" t="s">
        <v>0</v>
      </c>
      <c r="O993" s="1386"/>
      <c r="P993" s="1386"/>
      <c r="Q993" s="1386"/>
      <c r="R993" s="1386"/>
      <c r="S993" s="1386"/>
      <c r="T993" s="1386"/>
      <c r="U993" s="1386"/>
      <c r="V993" s="1386"/>
      <c r="W993" s="960"/>
      <c r="X993" s="652"/>
      <c r="Y993" s="652"/>
      <c r="Z993" s="652"/>
      <c r="AA993" s="652"/>
      <c r="AB993" s="652"/>
      <c r="AC993" s="652"/>
      <c r="AD993" s="652"/>
    </row>
    <row r="994" spans="1:30" ht="69.95" customHeight="1" x14ac:dyDescent="0.45">
      <c r="A994" s="1426" t="s">
        <v>9</v>
      </c>
      <c r="B994" s="1426"/>
      <c r="C994" s="1426"/>
      <c r="D994" s="1426"/>
      <c r="E994" s="1426"/>
      <c r="F994" s="1426"/>
      <c r="G994" s="1426"/>
      <c r="H994" s="1426"/>
      <c r="I994" s="1426"/>
      <c r="J994" s="1426"/>
      <c r="K994" s="1426"/>
      <c r="L994" s="1426"/>
      <c r="M994" s="68"/>
      <c r="N994" s="1386" t="s">
        <v>9</v>
      </c>
      <c r="O994" s="1386"/>
      <c r="P994" s="1386"/>
      <c r="Q994" s="1386"/>
      <c r="R994" s="1386"/>
      <c r="S994" s="1386"/>
      <c r="T994" s="1386"/>
      <c r="U994" s="1386"/>
      <c r="V994" s="1386"/>
      <c r="W994" s="960"/>
      <c r="X994" s="652"/>
      <c r="Y994" s="652"/>
      <c r="Z994" s="652"/>
      <c r="AA994" s="652"/>
      <c r="AB994" s="652"/>
      <c r="AC994" s="652"/>
      <c r="AD994" s="652"/>
    </row>
    <row r="995" spans="1:30" ht="69.95" customHeight="1" x14ac:dyDescent="0.45">
      <c r="A995" s="1426" t="s">
        <v>242</v>
      </c>
      <c r="B995" s="1426"/>
      <c r="C995" s="1426"/>
      <c r="D995" s="1426"/>
      <c r="E995" s="1426"/>
      <c r="F995" s="1426"/>
      <c r="G995" s="1426"/>
      <c r="H995" s="1426"/>
      <c r="I995" s="1426"/>
      <c r="J995" s="1426"/>
      <c r="K995" s="1426"/>
      <c r="L995" s="1426"/>
      <c r="M995" s="68"/>
      <c r="N995" s="1386" t="s">
        <v>242</v>
      </c>
      <c r="O995" s="1386"/>
      <c r="P995" s="1386"/>
      <c r="Q995" s="1386"/>
      <c r="R995" s="1386"/>
      <c r="S995" s="1386"/>
      <c r="T995" s="1386"/>
      <c r="U995" s="1386"/>
      <c r="V995" s="1386"/>
      <c r="W995" s="960"/>
      <c r="X995" s="652"/>
      <c r="Y995" s="652"/>
      <c r="Z995" s="652"/>
      <c r="AA995" s="652"/>
      <c r="AB995" s="652"/>
      <c r="AC995" s="652"/>
      <c r="AD995" s="652"/>
    </row>
    <row r="996" spans="1:30" ht="69.95" customHeight="1" x14ac:dyDescent="0.45">
      <c r="A996" s="1489" t="s">
        <v>220</v>
      </c>
      <c r="B996" s="1489"/>
      <c r="C996" s="1489"/>
      <c r="D996" s="1489"/>
      <c r="E996" s="1489"/>
      <c r="F996" s="1489"/>
      <c r="G996" s="1489"/>
      <c r="H996" s="1489"/>
      <c r="I996" s="1489"/>
      <c r="J996" s="1489"/>
      <c r="K996" s="1489"/>
      <c r="L996" s="1489"/>
      <c r="M996" s="68"/>
      <c r="N996" s="1387" t="s">
        <v>220</v>
      </c>
      <c r="O996" s="1387"/>
      <c r="P996" s="1387"/>
      <c r="Q996" s="1387"/>
      <c r="R996" s="1387"/>
      <c r="S996" s="1387"/>
      <c r="T996" s="1387"/>
      <c r="U996" s="1387"/>
      <c r="V996" s="1387"/>
      <c r="W996" s="961"/>
      <c r="X996" s="653"/>
      <c r="Y996" s="653"/>
      <c r="Z996" s="653"/>
      <c r="AA996" s="653"/>
      <c r="AB996" s="653"/>
      <c r="AC996" s="653"/>
      <c r="AD996" s="653"/>
    </row>
    <row r="997" spans="1:30" ht="60" customHeight="1" x14ac:dyDescent="0.6">
      <c r="A997" s="946" t="s">
        <v>221</v>
      </c>
      <c r="B997" s="1418">
        <f>DATOS!F40</f>
        <v>0</v>
      </c>
      <c r="C997" s="1418"/>
      <c r="D997" s="1418"/>
      <c r="E997" s="1418"/>
      <c r="F997" s="1418"/>
      <c r="G997" s="1418"/>
      <c r="H997" s="947"/>
      <c r="I997" s="799"/>
      <c r="J997" s="800"/>
      <c r="K997" s="800"/>
      <c r="L997" s="948"/>
      <c r="M997" s="949"/>
      <c r="N997" s="904" t="s">
        <v>221</v>
      </c>
      <c r="O997" s="1460">
        <f>DATOS!F40</f>
        <v>0</v>
      </c>
      <c r="P997" s="1460"/>
      <c r="Q997" s="1460"/>
      <c r="R997" s="1460"/>
      <c r="S997" s="1460"/>
      <c r="T997" s="1460"/>
      <c r="U997" s="1460"/>
      <c r="V997" s="923"/>
      <c r="W997" s="36"/>
      <c r="X997" s="36"/>
      <c r="Y997" s="36"/>
      <c r="Z997" s="36"/>
      <c r="AA997" s="36"/>
      <c r="AB997" s="36"/>
      <c r="AC997" s="36"/>
      <c r="AD997" s="36"/>
    </row>
    <row r="998" spans="1:30" ht="60" customHeight="1" x14ac:dyDescent="0.6">
      <c r="A998" s="946" t="s">
        <v>222</v>
      </c>
      <c r="B998" s="1418" t="str">
        <f>DATOS!B20</f>
        <v xml:space="preserve"> TRELLES ORDÓÑEZ CAROL ALEXANDRA</v>
      </c>
      <c r="C998" s="1418"/>
      <c r="D998" s="1418"/>
      <c r="E998" s="1418"/>
      <c r="F998" s="1418"/>
      <c r="G998" s="1418"/>
      <c r="H998" s="947"/>
      <c r="I998" s="799"/>
      <c r="J998" s="950"/>
      <c r="K998" s="950"/>
      <c r="L998" s="951"/>
      <c r="M998" s="949"/>
      <c r="N998" s="904" t="s">
        <v>222</v>
      </c>
      <c r="O998" s="1460" t="str">
        <f>DATOS!B20</f>
        <v xml:space="preserve"> TRELLES ORDÓÑEZ CAROL ALEXANDRA</v>
      </c>
      <c r="P998" s="1460"/>
      <c r="Q998" s="1460"/>
      <c r="R998" s="1460"/>
      <c r="S998" s="1460"/>
      <c r="T998" s="1460"/>
      <c r="U998" s="1460"/>
      <c r="V998" s="923"/>
      <c r="W998" s="37"/>
      <c r="X998" s="37"/>
      <c r="Y998" s="37"/>
      <c r="Z998" s="37"/>
      <c r="AA998" s="37"/>
      <c r="AB998" s="37"/>
      <c r="AC998" s="37"/>
      <c r="AD998" s="37"/>
    </row>
    <row r="999" spans="1:30" ht="60" customHeight="1" x14ac:dyDescent="0.6">
      <c r="A999" s="952" t="s">
        <v>26</v>
      </c>
      <c r="B999" s="1457" t="str">
        <f>DATOS!C14</f>
        <v>SEGUNDO</v>
      </c>
      <c r="C999" s="1457"/>
      <c r="D999" s="1457"/>
      <c r="E999" s="799"/>
      <c r="F999" s="799"/>
      <c r="G999" s="936"/>
      <c r="H999" s="936"/>
      <c r="I999" s="799"/>
      <c r="J999" s="800"/>
      <c r="K999" s="800"/>
      <c r="L999" s="948"/>
      <c r="M999" s="949"/>
      <c r="N999" s="905" t="s">
        <v>26</v>
      </c>
      <c r="O999" s="1458" t="str">
        <f>DATOS!C14</f>
        <v>SEGUNDO</v>
      </c>
      <c r="P999" s="1458"/>
      <c r="Q999" s="1458"/>
      <c r="R999" s="923"/>
      <c r="S999" s="925"/>
      <c r="T999" s="925"/>
      <c r="U999" s="923"/>
      <c r="V999" s="923"/>
      <c r="W999" s="36"/>
      <c r="X999" s="36"/>
      <c r="Y999" s="36"/>
      <c r="Z999" s="36"/>
      <c r="AA999" s="36"/>
      <c r="AB999" s="36"/>
      <c r="AC999" s="36"/>
      <c r="AD999" s="36"/>
    </row>
    <row r="1000" spans="1:30" ht="60" customHeight="1" x14ac:dyDescent="0.6">
      <c r="A1000" s="946" t="s">
        <v>28</v>
      </c>
      <c r="B1000" s="1459" t="str">
        <f>DATOS!C15</f>
        <v>"A"</v>
      </c>
      <c r="C1000" s="1459"/>
      <c r="D1000" s="1459"/>
      <c r="E1000" s="799"/>
      <c r="F1000" s="799"/>
      <c r="G1000" s="799"/>
      <c r="H1000" s="799"/>
      <c r="I1000" s="799"/>
      <c r="J1000" s="800"/>
      <c r="K1000" s="800"/>
      <c r="L1000" s="948"/>
      <c r="M1000" s="949"/>
      <c r="N1000" s="904" t="s">
        <v>28</v>
      </c>
      <c r="O1000" s="1460" t="str">
        <f>DATOS!C15</f>
        <v>"A"</v>
      </c>
      <c r="P1000" s="1460"/>
      <c r="Q1000" s="1460"/>
      <c r="R1000" s="923"/>
      <c r="S1000" s="923"/>
      <c r="T1000" s="923"/>
      <c r="U1000" s="923"/>
      <c r="V1000" s="923"/>
      <c r="W1000" s="36"/>
      <c r="X1000" s="36"/>
      <c r="Y1000" s="36"/>
      <c r="Z1000" s="36"/>
      <c r="AA1000" s="36"/>
      <c r="AB1000" s="36"/>
      <c r="AC1000" s="36"/>
      <c r="AD1000" s="36"/>
    </row>
    <row r="1001" spans="1:30" ht="60" customHeight="1" x14ac:dyDescent="0.6">
      <c r="A1001" s="952" t="s">
        <v>223</v>
      </c>
      <c r="B1001" s="1418" t="s">
        <v>290</v>
      </c>
      <c r="C1001" s="1418"/>
      <c r="D1001" s="1418"/>
      <c r="E1001" s="799"/>
      <c r="F1001" s="799"/>
      <c r="G1001" s="799"/>
      <c r="H1001" s="799"/>
      <c r="I1001" s="799"/>
      <c r="J1001" s="800"/>
      <c r="K1001" s="800"/>
      <c r="L1001" s="948"/>
      <c r="M1001" s="949"/>
      <c r="N1001" s="905" t="s">
        <v>223</v>
      </c>
      <c r="O1001" s="1460" t="s">
        <v>290</v>
      </c>
      <c r="P1001" s="1460"/>
      <c r="Q1001" s="1460"/>
      <c r="R1001" s="923"/>
      <c r="S1001" s="923"/>
      <c r="T1001" s="923"/>
      <c r="U1001" s="923"/>
      <c r="V1001" s="923"/>
      <c r="W1001" s="36"/>
      <c r="X1001" s="36"/>
      <c r="Y1001" s="36"/>
      <c r="Z1001" s="36"/>
      <c r="AA1001" s="36"/>
      <c r="AB1001" s="36"/>
      <c r="AC1001" s="36"/>
      <c r="AD1001" s="36"/>
    </row>
    <row r="1002" spans="1:30" ht="60" customHeight="1" thickBot="1" x14ac:dyDescent="0.65">
      <c r="A1002" s="946" t="s">
        <v>160</v>
      </c>
      <c r="B1002" s="1439"/>
      <c r="C1002" s="1439"/>
      <c r="D1002" s="1439"/>
      <c r="E1002" s="799"/>
      <c r="F1002" s="799"/>
      <c r="G1002" s="799"/>
      <c r="H1002" s="799"/>
      <c r="I1002" s="799"/>
      <c r="J1002" s="800"/>
      <c r="K1002" s="800"/>
      <c r="L1002" s="948"/>
      <c r="M1002" s="949"/>
      <c r="N1002" s="904" t="s">
        <v>160</v>
      </c>
      <c r="O1002" s="1440"/>
      <c r="P1002" s="1440"/>
      <c r="Q1002" s="1440"/>
      <c r="R1002" s="923"/>
      <c r="S1002" s="923"/>
      <c r="T1002" s="923"/>
      <c r="U1002" s="923"/>
      <c r="V1002" s="923"/>
      <c r="W1002" s="36"/>
      <c r="X1002" s="36"/>
      <c r="Y1002" s="36"/>
      <c r="Z1002" s="36"/>
      <c r="AA1002" s="36"/>
      <c r="AB1002" s="36"/>
      <c r="AC1002" s="36"/>
      <c r="AD1002" s="36"/>
    </row>
    <row r="1003" spans="1:30" ht="69.95" customHeight="1" thickBot="1" x14ac:dyDescent="0.55000000000000004">
      <c r="A1003" s="1441" t="s">
        <v>37</v>
      </c>
      <c r="B1003" s="1442"/>
      <c r="C1003" s="1442"/>
      <c r="D1003" s="1443"/>
      <c r="E1003" s="1468" t="s">
        <v>245</v>
      </c>
      <c r="F1003" s="1469"/>
      <c r="G1003" s="1469"/>
      <c r="H1003" s="1469"/>
      <c r="I1003" s="1469"/>
      <c r="J1003" s="859"/>
      <c r="K1003" s="859"/>
      <c r="L1003" s="293" t="s">
        <v>248</v>
      </c>
      <c r="M1003" s="70"/>
      <c r="N1003" s="1474" t="s">
        <v>37</v>
      </c>
      <c r="O1003" s="1475"/>
      <c r="P1003" s="1475"/>
      <c r="Q1003" s="1427" t="s">
        <v>245</v>
      </c>
      <c r="R1003" s="1428"/>
      <c r="S1003" s="1429"/>
      <c r="T1003" s="882"/>
      <c r="U1003" s="293" t="s">
        <v>248</v>
      </c>
      <c r="V1003" s="1466" t="s">
        <v>247</v>
      </c>
      <c r="W1003" s="1403"/>
      <c r="X1003" s="654"/>
      <c r="Y1003" s="654"/>
      <c r="Z1003" s="654"/>
      <c r="AA1003" s="654"/>
      <c r="AB1003" s="654"/>
      <c r="AC1003" s="654"/>
      <c r="AD1003" s="654"/>
    </row>
    <row r="1004" spans="1:30" ht="69.95" customHeight="1" thickBot="1" x14ac:dyDescent="0.55000000000000004">
      <c r="A1004" s="1444"/>
      <c r="B1004" s="1445"/>
      <c r="C1004" s="1445"/>
      <c r="D1004" s="1446"/>
      <c r="E1004" s="267" t="s">
        <v>233</v>
      </c>
      <c r="F1004" s="844"/>
      <c r="G1004" s="278" t="s">
        <v>249</v>
      </c>
      <c r="H1004" s="853"/>
      <c r="I1004" s="269" t="s">
        <v>250</v>
      </c>
      <c r="J1004" s="860"/>
      <c r="K1004" s="860"/>
      <c r="L1004" s="294" t="s">
        <v>246</v>
      </c>
      <c r="M1004" s="70"/>
      <c r="N1004" s="1476"/>
      <c r="O1004" s="1477"/>
      <c r="P1004" s="1477"/>
      <c r="Q1004" s="92" t="s">
        <v>233</v>
      </c>
      <c r="R1004" s="93" t="s">
        <v>249</v>
      </c>
      <c r="S1004" s="94" t="s">
        <v>250</v>
      </c>
      <c r="T1004" s="881"/>
      <c r="U1004" s="796" t="s">
        <v>246</v>
      </c>
      <c r="V1004" s="1488"/>
      <c r="W1004" s="1403"/>
      <c r="X1004" s="654"/>
      <c r="Y1004" s="654"/>
      <c r="Z1004" s="654"/>
      <c r="AA1004" s="654"/>
      <c r="AB1004" s="654"/>
      <c r="AC1004" s="654"/>
      <c r="AD1004" s="654"/>
    </row>
    <row r="1005" spans="1:30" ht="69.95" customHeight="1" x14ac:dyDescent="0.3">
      <c r="A1005" s="1404" t="s">
        <v>38</v>
      </c>
      <c r="B1005" s="1405"/>
      <c r="C1005" s="1405"/>
      <c r="D1005" s="1405"/>
      <c r="E1005" s="539" t="str">
        <f>( 'ACTA REPORTE 1ER TRI'!$AD$45 )</f>
        <v>E-</v>
      </c>
      <c r="F1005" s="835">
        <f>( 'ACTA REPORTE 1ER TRI'!$AE$45 )</f>
        <v>1.3333333333333333</v>
      </c>
      <c r="G1005" s="539" t="str">
        <f>( 'ACTA REPORTE 2DO TRI'!$AD$45 )</f>
        <v>D+</v>
      </c>
      <c r="H1005" s="846">
        <f>( 'ACTA REPORTE 2DO TRI'!$AE$45 )</f>
        <v>4</v>
      </c>
      <c r="I1005" s="539" t="str">
        <f>( 'ACTA REPORTE 3ER TRI'!$AD$45 )</f>
        <v>D+</v>
      </c>
      <c r="J1005" s="846">
        <f>( 'ACTA REPORTE 3ER TRI'!$AE$45 )</f>
        <v>4</v>
      </c>
      <c r="K1005" s="837">
        <f>SUM(F1005,H1005,J1005 ) / 3</f>
        <v>3.1111111111111107</v>
      </c>
      <c r="L1005" s="675" t="str">
        <f>INDEX($AF$4:$AF$13, MATCH(K1005, $AE$4:$AE$13, 1))</f>
        <v>D-</v>
      </c>
      <c r="M1005" s="66"/>
      <c r="N1005" s="1478" t="s">
        <v>38</v>
      </c>
      <c r="O1005" s="1479"/>
      <c r="P1005" s="1480"/>
      <c r="Q1005" s="884">
        <f>( 'ACTA REPORTE 1ER TRI'!$AE$45 )</f>
        <v>1.3333333333333333</v>
      </c>
      <c r="R1005" s="539">
        <f>( 'ACTA REPORTE 2DO TRI'!$AE$45 )</f>
        <v>4</v>
      </c>
      <c r="S1005" s="539">
        <f>( 'ACTA REPORTE 3ER TRI'!$AE$45 )</f>
        <v>4</v>
      </c>
      <c r="T1005" s="875"/>
      <c r="U1005" s="930">
        <f>SUM(Q1005:S1005)/3</f>
        <v>3.1111111111111107</v>
      </c>
      <c r="V1005" s="809">
        <v>0</v>
      </c>
      <c r="W1005" s="113"/>
      <c r="X1005" s="113"/>
      <c r="Y1005" s="113"/>
      <c r="Z1005" s="113"/>
      <c r="AA1005" s="113"/>
      <c r="AB1005" s="113"/>
      <c r="AC1005" s="113"/>
      <c r="AD1005" s="113"/>
    </row>
    <row r="1006" spans="1:30" ht="69.95" customHeight="1" x14ac:dyDescent="0.3">
      <c r="A1006" s="1406" t="s">
        <v>40</v>
      </c>
      <c r="B1006" s="1407"/>
      <c r="C1006" s="1407"/>
      <c r="D1006" s="1407"/>
      <c r="E1006" s="540" t="str">
        <f>( 'ACTA REPORTE 1ER TRI'!$AD$102 )</f>
        <v>E-</v>
      </c>
      <c r="F1006" s="836">
        <f>( 'ACTA REPORTE 1ER TRI'!$AE$102 )</f>
        <v>1.3333333333333333</v>
      </c>
      <c r="G1006" s="540" t="str">
        <f>( 'ACTA REPORTE 2DO TRI'!$AD$102 )</f>
        <v>D+</v>
      </c>
      <c r="H1006" s="847">
        <f>( 'ACTA REPORTE 2DO TRI'!$AE$102 )</f>
        <v>4</v>
      </c>
      <c r="I1006" s="540" t="str">
        <f>( 'ACTA REPORTE 3ER TRI'!$AD$102 )</f>
        <v>D+</v>
      </c>
      <c r="J1006" s="847">
        <f>( 'ACTA REPORTE 3ER TRI'!$AE$102 )</f>
        <v>4</v>
      </c>
      <c r="K1006" s="837">
        <f>SUM(F1006,H1006,J1006 ) / 3</f>
        <v>3.1111111111111107</v>
      </c>
      <c r="L1006" s="797" t="str">
        <f t="shared" ref="L1006:L1009" si="106">INDEX($AF$4:$AF$13, MATCH(K1006, $AE$4:$AE$13, 1))</f>
        <v>D-</v>
      </c>
      <c r="M1006" s="66"/>
      <c r="N1006" s="1454" t="s">
        <v>40</v>
      </c>
      <c r="O1006" s="1455"/>
      <c r="P1006" s="1456"/>
      <c r="Q1006" s="922">
        <f>( 'ACTA REPORTE 1ER TRI'!$AE$102 )</f>
        <v>1.3333333333333333</v>
      </c>
      <c r="R1006" s="540">
        <f>( 'ACTA REPORTE 2DO TRI'!$AE$102 )</f>
        <v>4</v>
      </c>
      <c r="S1006" s="540">
        <f>( 'ACTA REPORTE 3ER TRI'!$AE$102 )</f>
        <v>4</v>
      </c>
      <c r="T1006" s="876"/>
      <c r="U1006" s="931">
        <f t="shared" ref="U1006:U1011" si="107">SUM(Q1006:S1006)/3</f>
        <v>3.1111111111111107</v>
      </c>
      <c r="V1006" s="811">
        <v>0</v>
      </c>
      <c r="W1006" s="113"/>
      <c r="X1006" s="113"/>
      <c r="Y1006" s="113"/>
      <c r="Z1006" s="113"/>
      <c r="AA1006" s="113"/>
      <c r="AB1006" s="113"/>
      <c r="AC1006" s="113"/>
      <c r="AD1006" s="113"/>
    </row>
    <row r="1007" spans="1:30" ht="69.95" customHeight="1" x14ac:dyDescent="0.3">
      <c r="A1007" s="1406" t="s">
        <v>42</v>
      </c>
      <c r="B1007" s="1407"/>
      <c r="C1007" s="1407"/>
      <c r="D1007" s="1407"/>
      <c r="E1007" s="540" t="str">
        <f>( 'ACTA REPORTE 1ER TRI'!$AD$159 )</f>
        <v>D+</v>
      </c>
      <c r="F1007" s="836">
        <f>( 'ACTA REPORTE 1ER TRI'!$AE$159 )</f>
        <v>4</v>
      </c>
      <c r="G1007" s="540" t="str">
        <f>( 'ACTA REPORTE 2DO TRI'!$AD$159 )</f>
        <v>D+</v>
      </c>
      <c r="H1007" s="847">
        <f>( 'ACTA REPORTE 2DO TRI'!$AE$159 )</f>
        <v>4</v>
      </c>
      <c r="I1007" s="540" t="str">
        <f>( 'ACTA REPORTE 3ER TRI'!$AD$159 )</f>
        <v>D+</v>
      </c>
      <c r="J1007" s="847">
        <f>( 'ACTA REPORTE 3ER TRI'!$AE$159 )</f>
        <v>4</v>
      </c>
      <c r="K1007" s="837">
        <f t="shared" ref="K1007:K1009" si="108">SUM(F1007,H1007,J1007 ) / 3</f>
        <v>4</v>
      </c>
      <c r="L1007" s="797" t="str">
        <f t="shared" si="106"/>
        <v>D+</v>
      </c>
      <c r="M1007" s="66"/>
      <c r="N1007" s="1454" t="s">
        <v>42</v>
      </c>
      <c r="O1007" s="1455"/>
      <c r="P1007" s="1456"/>
      <c r="Q1007" s="922">
        <f>( 'ACTA REPORTE 1ER TRI'!$AE$159 )</f>
        <v>4</v>
      </c>
      <c r="R1007" s="540">
        <f>( 'ACTA REPORTE 2DO TRI'!$AE$159 )</f>
        <v>4</v>
      </c>
      <c r="S1007" s="540">
        <f>( 'ACTA REPORTE 3ER TRI'!$AE$159 )</f>
        <v>4</v>
      </c>
      <c r="T1007" s="876"/>
      <c r="U1007" s="931">
        <f t="shared" si="107"/>
        <v>4</v>
      </c>
      <c r="V1007" s="811">
        <v>0</v>
      </c>
      <c r="W1007" s="113"/>
      <c r="X1007" s="113"/>
      <c r="Y1007" s="113"/>
      <c r="Z1007" s="113"/>
      <c r="AA1007" s="113"/>
      <c r="AB1007" s="113"/>
      <c r="AC1007" s="113"/>
      <c r="AD1007" s="113"/>
    </row>
    <row r="1008" spans="1:30" ht="69.95" customHeight="1" x14ac:dyDescent="0.3">
      <c r="A1008" s="1406" t="s">
        <v>44</v>
      </c>
      <c r="B1008" s="1407"/>
      <c r="C1008" s="1407"/>
      <c r="D1008" s="1407"/>
      <c r="E1008" s="540" t="str">
        <f>( 'ACTA REPORTE 1ER TRI'!$AD$216 )</f>
        <v>D+</v>
      </c>
      <c r="F1008" s="836">
        <f>( 'ACTA REPORTE 1ER TRI'!$AE$216 )</f>
        <v>4</v>
      </c>
      <c r="G1008" s="540" t="str">
        <f>( 'ACTA REPORTE 2DO TRI'!$AD$216 )</f>
        <v>D+</v>
      </c>
      <c r="H1008" s="847">
        <f>( 'ACTA REPORTE 2DO TRI'!$AE$216 )</f>
        <v>4</v>
      </c>
      <c r="I1008" s="540" t="str">
        <f>( 'ACTA REPORTE 3ER TRI'!$AD$216 )</f>
        <v>D+</v>
      </c>
      <c r="J1008" s="847">
        <f>( 'ACTA REPORTE 3ER TRI'!$AE$216 )</f>
        <v>4</v>
      </c>
      <c r="K1008" s="837">
        <f t="shared" si="108"/>
        <v>4</v>
      </c>
      <c r="L1008" s="797" t="str">
        <f t="shared" si="106"/>
        <v>D+</v>
      </c>
      <c r="M1008" s="66"/>
      <c r="N1008" s="1454" t="s">
        <v>44</v>
      </c>
      <c r="O1008" s="1455"/>
      <c r="P1008" s="1456"/>
      <c r="Q1008" s="922">
        <f>( 'ACTA REPORTE 1ER TRI'!$AE$216 )</f>
        <v>4</v>
      </c>
      <c r="R1008" s="540">
        <f>( 'ACTA REPORTE 2DO TRI'!$AE$216 )</f>
        <v>4</v>
      </c>
      <c r="S1008" s="540">
        <f>( 'ACTA REPORTE 3ER TRI'!$AE$216 )</f>
        <v>4</v>
      </c>
      <c r="T1008" s="876"/>
      <c r="U1008" s="931">
        <f t="shared" si="107"/>
        <v>4</v>
      </c>
      <c r="V1008" s="811">
        <v>0</v>
      </c>
      <c r="W1008" s="113"/>
      <c r="X1008" s="113"/>
      <c r="Y1008" s="113"/>
      <c r="Z1008" s="113"/>
      <c r="AA1008" s="113"/>
      <c r="AB1008" s="113"/>
      <c r="AC1008" s="113"/>
      <c r="AD1008" s="113"/>
    </row>
    <row r="1009" spans="1:30" ht="69.95" customHeight="1" x14ac:dyDescent="0.3">
      <c r="A1009" s="1433" t="s">
        <v>47</v>
      </c>
      <c r="B1009" s="1434"/>
      <c r="C1009" s="1434"/>
      <c r="D1009" s="1434"/>
      <c r="E1009" s="540" t="str">
        <f>( 'ACTA REPORTE 1ER TRI'!$AD$330 )</f>
        <v>D+</v>
      </c>
      <c r="F1009" s="836">
        <f>( 'ACTA REPORTE 1ER TRI'!$AE$330 )</f>
        <v>4</v>
      </c>
      <c r="G1009" s="540" t="str">
        <f>( 'ACTA REPORTE 2DO TRI'!$AD$330 )</f>
        <v>D+</v>
      </c>
      <c r="H1009" s="847">
        <f>( 'ACTA REPORTE 2DO TRI'!$AE$330 )</f>
        <v>4</v>
      </c>
      <c r="I1009" s="540" t="str">
        <f>( 'ACTA REPORTE 3ER TRI'!$AD$330 )</f>
        <v>D+</v>
      </c>
      <c r="J1009" s="847">
        <f>( 'ACTA REPORTE 3ER TRI'!$AE$330 )</f>
        <v>4</v>
      </c>
      <c r="K1009" s="837">
        <f t="shared" si="108"/>
        <v>4</v>
      </c>
      <c r="L1009" s="797" t="str">
        <f t="shared" si="106"/>
        <v>D+</v>
      </c>
      <c r="M1009" s="66"/>
      <c r="N1009" s="1482" t="s">
        <v>47</v>
      </c>
      <c r="O1009" s="1483"/>
      <c r="P1009" s="1484"/>
      <c r="Q1009" s="922">
        <f>( 'ACTA REPORTE 1ER TRI'!$AE$330 )</f>
        <v>4</v>
      </c>
      <c r="R1009" s="540">
        <f>( 'ACTA REPORTE 2DO TRI'!$AE$330 )</f>
        <v>4</v>
      </c>
      <c r="S1009" s="540">
        <f>( 'ACTA REPORTE 3ER TRI'!$AE$330 )</f>
        <v>4</v>
      </c>
      <c r="T1009" s="876"/>
      <c r="U1009" s="931">
        <f t="shared" si="107"/>
        <v>4</v>
      </c>
      <c r="V1009" s="811">
        <v>0</v>
      </c>
      <c r="W1009" s="113"/>
      <c r="X1009" s="113"/>
      <c r="Y1009" s="113"/>
      <c r="Z1009" s="113"/>
      <c r="AA1009" s="113"/>
      <c r="AB1009" s="113"/>
      <c r="AC1009" s="113"/>
      <c r="AD1009" s="113"/>
    </row>
    <row r="1010" spans="1:30" ht="69.95" customHeight="1" x14ac:dyDescent="0.3">
      <c r="A1010" s="1433" t="s">
        <v>50</v>
      </c>
      <c r="B1010" s="1434"/>
      <c r="C1010" s="1434"/>
      <c r="D1010" s="1434"/>
      <c r="E1010" s="540" t="str">
        <f>( 'ACTA REPORTE 1ER TRI'!$AD$387 )</f>
        <v>D+</v>
      </c>
      <c r="F1010" s="836">
        <f>( 'ACTA REPORTE 1ER TRI'!$AE$387 )</f>
        <v>4</v>
      </c>
      <c r="G1010" s="540" t="str">
        <f>( 'ACTA REPORTE 2DO TRI'!$AD$387 )</f>
        <v>D+</v>
      </c>
      <c r="H1010" s="847">
        <f>( 'ACTA REPORTE 2DO TRI'!$AE$387 )</f>
        <v>4</v>
      </c>
      <c r="I1010" s="540" t="str">
        <f>( 'ACTA REPORTE 3ER TRI'!$AD$387 )</f>
        <v>D+</v>
      </c>
      <c r="J1010" s="847">
        <f>( 'ACTA REPORTE 3ER TRI'!$AE$387 )</f>
        <v>4</v>
      </c>
      <c r="K1010" s="837">
        <f>SUM(F1010,H1010,J1010 ) / 3</f>
        <v>4</v>
      </c>
      <c r="L1010" s="797" t="str">
        <f>INDEX($AF$4:$AF$13, MATCH(K1010, $AE$4:$AE$13, 1))</f>
        <v>D+</v>
      </c>
      <c r="M1010" s="66"/>
      <c r="N1010" s="1482" t="s">
        <v>50</v>
      </c>
      <c r="O1010" s="1483"/>
      <c r="P1010" s="1484"/>
      <c r="Q1010" s="922">
        <f>( 'ACTA REPORTE 1ER TRI'!$AE$387 )</f>
        <v>4</v>
      </c>
      <c r="R1010" s="540">
        <f>( 'ACTA REPORTE 2DO TRI'!$AE$387 )</f>
        <v>4</v>
      </c>
      <c r="S1010" s="540">
        <f>( 'ACTA REPORTE 3ER TRI'!$AE$387 )</f>
        <v>4</v>
      </c>
      <c r="T1010" s="876"/>
      <c r="U1010" s="931">
        <f t="shared" si="107"/>
        <v>4</v>
      </c>
      <c r="V1010" s="811">
        <v>0</v>
      </c>
      <c r="W1010" s="113"/>
      <c r="X1010" s="113"/>
      <c r="Y1010" s="113"/>
      <c r="Z1010" s="113"/>
      <c r="AA1010" s="113"/>
      <c r="AB1010" s="113"/>
      <c r="AC1010" s="113"/>
      <c r="AD1010" s="113"/>
    </row>
    <row r="1011" spans="1:30" ht="69.95" customHeight="1" thickBot="1" x14ac:dyDescent="0.35">
      <c r="A1011" s="1410" t="s">
        <v>52</v>
      </c>
      <c r="B1011" s="1411"/>
      <c r="C1011" s="1411"/>
      <c r="D1011" s="1411"/>
      <c r="E1011" s="610" t="str">
        <f>( 'ACTA REPORTE 1ER TRI'!$AD$445 )</f>
        <v>E+</v>
      </c>
      <c r="F1011" s="836">
        <f>( 'ACTA REPORTE 1ER TRI'!$AE$445 )</f>
        <v>2</v>
      </c>
      <c r="G1011" s="832" t="str">
        <f>( 'ACTA REPORTE 2DO TRI'!$AD$445 )</f>
        <v>E+</v>
      </c>
      <c r="H1011" s="851">
        <f>( 'ACTA REPORTE 2DO TRI'!$AE$445 )</f>
        <v>2</v>
      </c>
      <c r="I1011" s="833" t="str">
        <f>( 'ACTA REPORTE 3ER TRI'!$AD$445 )</f>
        <v>E+</v>
      </c>
      <c r="J1011" s="847">
        <f>( 'ACTA REPORTE 3ER TRI'!$AE$445 )</f>
        <v>2</v>
      </c>
      <c r="K1011" s="837">
        <f>SUM(F1011,H1011,J1011 ) / 3</f>
        <v>2</v>
      </c>
      <c r="L1011" s="798" t="str">
        <f>INDEX($AF$4:$AF$13, MATCH(F1012, $AE$4:$AE$13, 1))</f>
        <v>E+</v>
      </c>
      <c r="M1011" s="66"/>
      <c r="N1011" s="1390" t="s">
        <v>52</v>
      </c>
      <c r="O1011" s="1391"/>
      <c r="P1011" s="1485"/>
      <c r="Q1011" s="922">
        <f>( 'ACTA REPORTE 1ER TRI'!$AE$445 )</f>
        <v>2</v>
      </c>
      <c r="R1011" s="831">
        <f>( 'ACTA REPORTE 2DO TRI'!$AE$445 )</f>
        <v>2</v>
      </c>
      <c r="S1011" s="540">
        <f>( 'ACTA REPORTE 3ER TRI'!$AE$445 )</f>
        <v>2</v>
      </c>
      <c r="T1011" s="877"/>
      <c r="U1011" s="932">
        <f t="shared" si="107"/>
        <v>2</v>
      </c>
      <c r="V1011" s="812">
        <v>0</v>
      </c>
      <c r="W1011" s="113"/>
      <c r="X1011" s="113"/>
      <c r="Y1011" s="113"/>
      <c r="Z1011" s="113"/>
      <c r="AA1011" s="113"/>
      <c r="AB1011" s="113"/>
      <c r="AC1011" s="113"/>
      <c r="AD1011" s="113"/>
    </row>
    <row r="1012" spans="1:30" ht="69.95" customHeight="1" thickBot="1" x14ac:dyDescent="0.75">
      <c r="A1012" s="1461" t="s">
        <v>237</v>
      </c>
      <c r="B1012" s="1462"/>
      <c r="C1012" s="1462"/>
      <c r="D1012" s="1462"/>
      <c r="E1012" s="805" t="str">
        <f>INDEX($AF$4:$AF$13, MATCH(F1012, $AE$4:$AE$13, 1))</f>
        <v>E+</v>
      </c>
      <c r="F1012" s="837">
        <f>SUM(F1005:F1011 ) / 7</f>
        <v>2.9523809523809521</v>
      </c>
      <c r="G1012" s="805" t="str">
        <f>INDEX($AF$4:$AF$13, MATCH(H1012, $AE$4:$AE$13, 1))</f>
        <v>D-</v>
      </c>
      <c r="H1012" s="837">
        <f>SUM(H1005:H1011 ) / 7</f>
        <v>3.7142857142857144</v>
      </c>
      <c r="I1012" s="819" t="str">
        <f>INDEX($AF$4:$AF$13, MATCH(J1012, $AE$4:$AE$13, 1))</f>
        <v>D-</v>
      </c>
      <c r="J1012" s="862">
        <f>SUM(J1005:J1011 ) / 7</f>
        <v>3.7142857142857144</v>
      </c>
      <c r="K1012" s="862">
        <f>SUM(F1012,H1012,J1012 ) / 3</f>
        <v>3.46031746031746</v>
      </c>
      <c r="L1012" s="1481" t="str">
        <f>INDEX($AF$4:$AF$13, MATCH(K1012, $AE$4:$AE$13, 1))</f>
        <v>D-</v>
      </c>
      <c r="M1012" s="66"/>
      <c r="N1012" s="1437" t="s">
        <v>237</v>
      </c>
      <c r="O1012" s="1438"/>
      <c r="P1012" s="1438"/>
      <c r="Q1012" s="813">
        <f>SUM(Q1005:Q1011 ) / 7</f>
        <v>2.9523809523809521</v>
      </c>
      <c r="R1012" s="813">
        <f>SUM(R1005:R1011 ) / 7</f>
        <v>3.7142857142857144</v>
      </c>
      <c r="S1012" s="813">
        <f>SUM(S1005:S1011 ) / 7</f>
        <v>3.7142857142857144</v>
      </c>
      <c r="T1012" s="873"/>
      <c r="U1012" s="1601">
        <f>SUM(Q1012,R1012,S1012)/3</f>
        <v>3.46031746031746</v>
      </c>
      <c r="W1012" s="36"/>
      <c r="X1012" s="36"/>
      <c r="Y1012" s="36"/>
      <c r="Z1012" s="36"/>
      <c r="AA1012" s="36"/>
      <c r="AB1012" s="36"/>
      <c r="AC1012" s="36"/>
      <c r="AD1012" s="36"/>
    </row>
    <row r="1013" spans="1:30" ht="69.95" customHeight="1" thickBot="1" x14ac:dyDescent="0.75">
      <c r="A1013" s="1421" t="s">
        <v>251</v>
      </c>
      <c r="B1013" s="1422"/>
      <c r="C1013" s="1422"/>
      <c r="D1013" s="1422"/>
      <c r="E1013" s="1463"/>
      <c r="F1013" s="1463"/>
      <c r="G1013" s="1464"/>
      <c r="H1013" s="1464"/>
      <c r="I1013" s="1465"/>
      <c r="J1013" s="856"/>
      <c r="K1013" s="865"/>
      <c r="L1013" s="1436"/>
      <c r="M1013" s="66"/>
      <c r="N1013" s="1398" t="s">
        <v>251</v>
      </c>
      <c r="O1013" s="1399"/>
      <c r="P1013" s="1399"/>
      <c r="Q1013" s="1399"/>
      <c r="R1013" s="1399"/>
      <c r="S1013" s="1399"/>
      <c r="T1013" s="1600"/>
      <c r="U1013" s="1602"/>
      <c r="W1013" s="36"/>
      <c r="X1013" s="36"/>
      <c r="Y1013" s="36"/>
      <c r="Z1013" s="36"/>
      <c r="AA1013" s="36"/>
      <c r="AB1013" s="36"/>
      <c r="AC1013" s="36"/>
      <c r="AD1013" s="36"/>
    </row>
    <row r="1014" spans="1:30" ht="69.95" customHeight="1" x14ac:dyDescent="0.6">
      <c r="A1014" s="1408" t="s">
        <v>39</v>
      </c>
      <c r="B1014" s="1409"/>
      <c r="C1014" s="1409"/>
      <c r="D1014" s="1409"/>
      <c r="E1014" s="539" t="str">
        <f>( 'ACTA REPORTE 1ER TRI'!$AD$272 )</f>
        <v>D-</v>
      </c>
      <c r="F1014" s="838">
        <f>( 'ACTA REPORTE 1ER TRI'!$AE$272 )</f>
        <v>3</v>
      </c>
      <c r="G1014" s="539" t="str">
        <f>( 'ACTA REPORTE 2DO TRI'!$AD$272 )</f>
        <v>D-</v>
      </c>
      <c r="H1014" s="886">
        <f>( 'ACTA REPORTE 2DO TRI'!$AE$272 )</f>
        <v>3</v>
      </c>
      <c r="I1014" s="539" t="str">
        <f>( 'ACTA REPORTE 3ER TRI'!$AD$272 )</f>
        <v>D-</v>
      </c>
      <c r="J1014" s="887">
        <f>( 'ACTA REPORTE 3ER TRI'!$AE$272 )</f>
        <v>3</v>
      </c>
      <c r="K1014" s="866">
        <f>SUM(F1014,H1014,J1014 ) / 3</f>
        <v>3</v>
      </c>
      <c r="L1014" s="675" t="str">
        <f>INDEX($AF$4:$AF$13, MATCH(K1014, $AE$4:$AE$13, 1))</f>
        <v>D-</v>
      </c>
      <c r="M1014" s="66"/>
      <c r="N1014" s="1388" t="s">
        <v>39</v>
      </c>
      <c r="O1014" s="1389"/>
      <c r="P1014" s="96"/>
      <c r="Q1014" s="539" t="str">
        <f>( 'ACTA REPORTE 1ER TRI'!$AD$272 )</f>
        <v>D-</v>
      </c>
      <c r="R1014" s="539" t="str">
        <f>( 'ACTA REPORTE 2DO TRI'!$AD$272 )</f>
        <v>D-</v>
      </c>
      <c r="S1014" s="539" t="str">
        <f>( 'ACTA REPORTE 3ER TRI'!$AD$272 )</f>
        <v>D-</v>
      </c>
      <c r="T1014" s="893">
        <f>SUM(F1014,H1014,J1014 ) / 3</f>
        <v>3</v>
      </c>
      <c r="U1014" s="675" t="str">
        <f>INDEX($AF$4:$AF$13, MATCH(T1014, $AE$4:$AE$13, 1))</f>
        <v>D-</v>
      </c>
      <c r="V1014" s="923"/>
      <c r="W1014" s="36"/>
      <c r="X1014" s="36"/>
      <c r="Y1014" s="36"/>
      <c r="Z1014" s="36"/>
      <c r="AA1014" s="36"/>
      <c r="AB1014" s="36"/>
      <c r="AC1014" s="36"/>
      <c r="AD1014" s="36"/>
    </row>
    <row r="1015" spans="1:30" ht="69.95" customHeight="1" thickBot="1" x14ac:dyDescent="0.65">
      <c r="A1015" s="1410" t="s">
        <v>55</v>
      </c>
      <c r="B1015" s="1411"/>
      <c r="C1015" s="1411"/>
      <c r="D1015" s="1411"/>
      <c r="E1015" s="541" t="str">
        <f>( 'ACTA REPORTE 1ER TRI'!$AD$500 )</f>
        <v>D-</v>
      </c>
      <c r="F1015" s="838">
        <f>( 'ACTA REPORTE 1ER TRI'!$AE$500 )</f>
        <v>3</v>
      </c>
      <c r="G1015" s="541" t="str">
        <f>( 'ACTA REPORTE 2DO TRI'!$AD$500 )</f>
        <v>D-</v>
      </c>
      <c r="H1015" s="886">
        <f>( 'ACTA REPORTE 2DO TRI'!$AE$500 )</f>
        <v>3</v>
      </c>
      <c r="I1015" s="541" t="str">
        <f>( 'ACTA REPORTE 3ER TRI'!$AD$500 )</f>
        <v>D-</v>
      </c>
      <c r="J1015" s="887">
        <f>( 'ACTA REPORTE 3ER TRI'!$AE$500 )</f>
        <v>3</v>
      </c>
      <c r="K1015" s="866">
        <f>SUM(F1015,H1015,J1015 ) / 3</f>
        <v>3</v>
      </c>
      <c r="L1015" s="798" t="str">
        <f>INDEX($AF$4:$AF$13, MATCH(K1015, $AE$4:$AE$13, 1))</f>
        <v>D-</v>
      </c>
      <c r="M1015" s="66"/>
      <c r="N1015" s="1390" t="s">
        <v>55</v>
      </c>
      <c r="O1015" s="1391"/>
      <c r="P1015" s="657"/>
      <c r="Q1015" s="541" t="str">
        <f>( 'ACTA REPORTE 1ER TRI'!$AD$500 )</f>
        <v>D-</v>
      </c>
      <c r="R1015" s="541" t="str">
        <f>( 'ACTA REPORTE 2DO TRI'!$AD$500 )</f>
        <v>D-</v>
      </c>
      <c r="S1015" s="541" t="str">
        <f>( 'ACTA REPORTE 3ER TRI'!$AD$500 )</f>
        <v>D-</v>
      </c>
      <c r="T1015" s="893">
        <f>SUM(F1015,H1015,J1015 ) / 3</f>
        <v>3</v>
      </c>
      <c r="U1015" s="798" t="str">
        <f>INDEX($AF$4:$AF$13, MATCH(T1015, $AE$4:$AE$13, 1))</f>
        <v>D-</v>
      </c>
      <c r="V1015" s="923"/>
      <c r="W1015" s="36"/>
      <c r="X1015" s="36"/>
      <c r="Y1015" s="36"/>
      <c r="Z1015" s="36"/>
      <c r="AA1015" s="36"/>
      <c r="AB1015" s="36"/>
      <c r="AC1015" s="36"/>
      <c r="AD1015" s="36"/>
    </row>
    <row r="1016" spans="1:30" ht="69.95" customHeight="1" thickBot="1" x14ac:dyDescent="0.65">
      <c r="M1016" s="66"/>
      <c r="N1016" s="907"/>
      <c r="O1016" s="36"/>
      <c r="P1016" s="36"/>
      <c r="Q1016" s="923"/>
      <c r="R1016" s="923"/>
      <c r="S1016" s="923"/>
      <c r="T1016" s="874"/>
      <c r="U1016" s="923"/>
      <c r="V1016" s="923"/>
      <c r="W1016" s="36"/>
      <c r="X1016" s="36"/>
      <c r="Y1016" s="36"/>
      <c r="Z1016" s="36"/>
      <c r="AA1016" s="36"/>
      <c r="AB1016" s="36"/>
      <c r="AC1016" s="36"/>
      <c r="AD1016" s="36"/>
    </row>
    <row r="1017" spans="1:30" ht="69.95" customHeight="1" thickBot="1" x14ac:dyDescent="0.4">
      <c r="A1017" s="271"/>
      <c r="B1017" s="918" t="s">
        <v>292</v>
      </c>
      <c r="C1017" s="272"/>
      <c r="D1017" s="1412" t="s">
        <v>287</v>
      </c>
      <c r="E1017" s="914" t="s">
        <v>252</v>
      </c>
      <c r="F1017" s="839"/>
      <c r="G1017" s="918" t="s">
        <v>253</v>
      </c>
      <c r="H1017" s="854"/>
      <c r="I1017" s="916" t="s">
        <v>254</v>
      </c>
      <c r="M1017" s="66"/>
      <c r="N1017" s="908"/>
      <c r="O1017" s="917" t="s">
        <v>291</v>
      </c>
      <c r="P1017" s="39"/>
      <c r="Q1017" s="1392" t="s">
        <v>287</v>
      </c>
      <c r="R1017" s="1393"/>
      <c r="S1017" s="955" t="s">
        <v>252</v>
      </c>
      <c r="T1017" s="878"/>
      <c r="U1017" s="956" t="s">
        <v>253</v>
      </c>
      <c r="V1017" s="957" t="s">
        <v>254</v>
      </c>
      <c r="X1017" s="673"/>
      <c r="Y1017" s="673"/>
      <c r="Z1017" s="673"/>
      <c r="AA1017" s="673"/>
      <c r="AB1017" s="673"/>
      <c r="AC1017" s="673"/>
      <c r="AD1017" s="673"/>
    </row>
    <row r="1018" spans="1:30" ht="69.95" customHeight="1" thickBot="1" x14ac:dyDescent="0.4">
      <c r="A1018" s="273" t="s">
        <v>226</v>
      </c>
      <c r="B1018" s="814">
        <f>( 'ACTA REPORTE 3ER TRI'!$AP$45 )</f>
        <v>0</v>
      </c>
      <c r="C1018" s="274"/>
      <c r="D1018" s="1413"/>
      <c r="E1018" s="814" t="str">
        <f>( 'ACTA REPORTE 1ER TRI'!$AI$45 )</f>
        <v>N</v>
      </c>
      <c r="F1018" s="840"/>
      <c r="G1018" s="814" t="str">
        <f>( 'ACTA REPORTE 2DO TRI'!$AI$45 )</f>
        <v>N</v>
      </c>
      <c r="H1018" s="840"/>
      <c r="I1018" s="814" t="str">
        <f>( 'ACTA REPORTE 3ER TRI'!$AI$45 )</f>
        <v>N</v>
      </c>
      <c r="M1018" s="66"/>
      <c r="N1018" s="901" t="s">
        <v>226</v>
      </c>
      <c r="O1018" s="814">
        <f>( 'ACTA REPORTE 3ER TRI'!$AP$45 )</f>
        <v>0</v>
      </c>
      <c r="P1018" s="38"/>
      <c r="Q1018" s="1394"/>
      <c r="R1018" s="1395"/>
      <c r="S1018" s="814" t="str">
        <f>( 'ACTA REPORTE 1ER TRI'!$AI$45 )</f>
        <v>N</v>
      </c>
      <c r="T1018" s="879"/>
      <c r="U1018" s="814" t="str">
        <f>( 'ACTA REPORTE 2DO TRI'!$AI$45 )</f>
        <v>N</v>
      </c>
      <c r="V1018" s="814" t="str">
        <f>( 'ACTA REPORTE 3ER TRI'!$AI$45 )</f>
        <v>N</v>
      </c>
      <c r="X1018" s="671"/>
      <c r="Y1018" s="671"/>
      <c r="Z1018" s="671"/>
      <c r="AA1018" s="671"/>
      <c r="AB1018" s="671"/>
      <c r="AC1018" s="671"/>
      <c r="AD1018" s="671"/>
    </row>
    <row r="1019" spans="1:30" ht="69.95" customHeight="1" x14ac:dyDescent="0.35">
      <c r="A1019" s="275" t="s">
        <v>227</v>
      </c>
      <c r="B1019" s="610">
        <f>( 'ACTA REPORTE 3ER TRI'!$AQ$45 )</f>
        <v>0</v>
      </c>
      <c r="C1019" s="274"/>
      <c r="D1019" s="1413"/>
      <c r="E1019" s="1415" t="str">
        <f>INDEX(AG$1:AG$3, MATCH(E1018, AF$1:AF$3, 1))</f>
        <v>DEMUESTRA HABILIDADES PARA LLEGAR A ACUERDOS Y ASUMIR  COMPROMISOS.</v>
      </c>
      <c r="F1019" s="939"/>
      <c r="G1019" s="1415" t="str">
        <f>INDEX(AG$1:AG$3, MATCH(G1018, AF$1:AF$3, 1))</f>
        <v>DEMUESTRA HABILIDADES PARA LLEGAR A ACUERDOS Y ASUMIR  COMPROMISOS.</v>
      </c>
      <c r="H1019" s="939"/>
      <c r="I1019" s="1415" t="str">
        <f>INDEX(AG$1:AG$3, MATCH(I1018, AF$1:AF$3, 1))</f>
        <v>DEMUESTRA HABILIDADES PARA LLEGAR A ACUERDOS Y ASUMIR  COMPROMISOS.</v>
      </c>
      <c r="M1019" s="66"/>
      <c r="N1019" s="902" t="s">
        <v>227</v>
      </c>
      <c r="O1019" s="610">
        <f>( 'ACTA REPORTE 3ER TRI'!$AQ$45 )</f>
        <v>0</v>
      </c>
      <c r="P1019" s="38"/>
      <c r="Q1019" s="1394"/>
      <c r="R1019" s="1395"/>
      <c r="S1019" s="1430" t="str">
        <f>INDEX(AG$1:AG$3, MATCH(S1018, AF$1:AF$3, 1))</f>
        <v>DEMUESTRA HABILIDADES PARA LLEGAR A ACUERDOS Y ASUMIR  COMPROMISOS.</v>
      </c>
      <c r="T1019" s="944"/>
      <c r="U1019" s="1400" t="str">
        <f>INDEX(AG$1:AG$3, MATCH(U1018, AF$1:AF$3, 1))</f>
        <v>DEMUESTRA HABILIDADES PARA LLEGAR A ACUERDOS Y ASUMIR  COMPROMISOS.</v>
      </c>
      <c r="V1019" s="1400" t="str">
        <f>INDEX(AG$1:AG$3, MATCH(V1018, AF$1:AF$3, 1))</f>
        <v>DEMUESTRA HABILIDADES PARA LLEGAR A ACUERDOS Y ASUMIR  COMPROMISOS.</v>
      </c>
      <c r="X1019" s="672"/>
      <c r="Y1019" s="672"/>
      <c r="Z1019" s="672"/>
      <c r="AA1019" s="672"/>
      <c r="AB1019" s="672"/>
      <c r="AC1019" s="672"/>
      <c r="AD1019" s="672"/>
    </row>
    <row r="1020" spans="1:30" ht="69.95" customHeight="1" x14ac:dyDescent="0.35">
      <c r="A1020" s="275" t="s">
        <v>229</v>
      </c>
      <c r="B1020" s="610">
        <f>( 'ACTA REPORTE 3ER TRI'!$AR$45 )</f>
        <v>0</v>
      </c>
      <c r="C1020" s="274"/>
      <c r="D1020" s="1413"/>
      <c r="E1020" s="1416"/>
      <c r="F1020" s="940"/>
      <c r="G1020" s="1416"/>
      <c r="H1020" s="940"/>
      <c r="I1020" s="1416"/>
      <c r="M1020" s="66"/>
      <c r="N1020" s="902" t="s">
        <v>229</v>
      </c>
      <c r="O1020" s="610">
        <f>( 'ACTA REPORTE 3ER TRI'!$AR$45 )</f>
        <v>0</v>
      </c>
      <c r="P1020" s="38"/>
      <c r="Q1020" s="1394"/>
      <c r="R1020" s="1395"/>
      <c r="S1020" s="1431"/>
      <c r="T1020" s="944"/>
      <c r="U1020" s="1401"/>
      <c r="V1020" s="1401"/>
      <c r="X1020" s="672"/>
      <c r="Y1020" s="672"/>
      <c r="Z1020" s="672"/>
      <c r="AA1020" s="672"/>
      <c r="AB1020" s="672"/>
      <c r="AC1020" s="672"/>
      <c r="AD1020" s="672"/>
    </row>
    <row r="1021" spans="1:30" ht="69.95" customHeight="1" thickBot="1" x14ac:dyDescent="0.4">
      <c r="A1021" s="276" t="s">
        <v>232</v>
      </c>
      <c r="B1021" s="541">
        <f>( 'ACTA REPORTE 3ER TRI'!$AS$45 )</f>
        <v>67</v>
      </c>
      <c r="C1021" s="274"/>
      <c r="D1021" s="1414"/>
      <c r="E1021" s="1417"/>
      <c r="F1021" s="941"/>
      <c r="G1021" s="1417"/>
      <c r="H1021" s="941"/>
      <c r="I1021" s="1417"/>
      <c r="M1021" s="66"/>
      <c r="N1021" s="903" t="s">
        <v>232</v>
      </c>
      <c r="O1021" s="541">
        <f>( 'ACTA REPORTE 3ER TRI'!$AS$45 )</f>
        <v>67</v>
      </c>
      <c r="P1021" s="38"/>
      <c r="Q1021" s="1396"/>
      <c r="R1021" s="1397"/>
      <c r="S1021" s="1432"/>
      <c r="T1021" s="945"/>
      <c r="U1021" s="1402"/>
      <c r="V1021" s="1402"/>
      <c r="X1021" s="672"/>
      <c r="Y1021" s="672"/>
      <c r="Z1021" s="672"/>
      <c r="AA1021" s="672"/>
      <c r="AB1021" s="672"/>
      <c r="AC1021" s="672"/>
      <c r="AD1021" s="672"/>
    </row>
    <row r="1022" spans="1:30" ht="200.1" customHeight="1" x14ac:dyDescent="0.6">
      <c r="M1022" s="66"/>
      <c r="N1022" s="907"/>
      <c r="O1022" s="36"/>
      <c r="P1022" s="36"/>
      <c r="Q1022" s="923"/>
      <c r="R1022" s="923"/>
      <c r="S1022" s="923"/>
      <c r="T1022" s="874"/>
      <c r="U1022" s="923"/>
      <c r="V1022" s="923"/>
      <c r="W1022" s="36"/>
      <c r="X1022" s="36"/>
      <c r="Y1022" s="36"/>
      <c r="Z1022" s="36"/>
      <c r="AA1022" s="36"/>
      <c r="AB1022" s="36"/>
      <c r="AC1022" s="36"/>
      <c r="AD1022" s="36"/>
    </row>
    <row r="1023" spans="1:30" ht="69.95" customHeight="1" x14ac:dyDescent="0.7">
      <c r="B1023" s="1424" t="s">
        <v>235</v>
      </c>
      <c r="C1023" s="1424"/>
      <c r="D1023" s="1424"/>
      <c r="G1023" s="1424" t="s">
        <v>255</v>
      </c>
      <c r="H1023" s="1424"/>
      <c r="I1023" s="1424"/>
      <c r="J1023" s="861"/>
      <c r="K1023" s="861"/>
      <c r="L1023" s="296"/>
      <c r="M1023" s="66"/>
      <c r="O1023" s="1425" t="s">
        <v>235</v>
      </c>
      <c r="P1023" s="1425"/>
      <c r="Q1023" s="1425"/>
      <c r="S1023" s="1425" t="s">
        <v>255</v>
      </c>
      <c r="T1023" s="1425"/>
      <c r="U1023" s="1425"/>
      <c r="V1023" s="935"/>
      <c r="W1023" s="75"/>
      <c r="X1023" s="75"/>
      <c r="Y1023" s="75"/>
      <c r="Z1023" s="75"/>
      <c r="AA1023" s="75"/>
      <c r="AB1023" s="75"/>
      <c r="AC1023" s="75"/>
      <c r="AD1023" s="75"/>
    </row>
  </sheetData>
  <mergeCells count="2046">
    <mergeCell ref="U516:U517"/>
    <mergeCell ref="N517:S517"/>
    <mergeCell ref="U547:U548"/>
    <mergeCell ref="N548:S548"/>
    <mergeCell ref="U578:U579"/>
    <mergeCell ref="N579:S579"/>
    <mergeCell ref="U609:U610"/>
    <mergeCell ref="N610:S610"/>
    <mergeCell ref="U640:U641"/>
    <mergeCell ref="N641:S641"/>
    <mergeCell ref="U671:U672"/>
    <mergeCell ref="N672:S672"/>
    <mergeCell ref="U702:U703"/>
    <mergeCell ref="N703:S703"/>
    <mergeCell ref="U733:U734"/>
    <mergeCell ref="N734:S734"/>
    <mergeCell ref="U764:U765"/>
    <mergeCell ref="N765:S765"/>
    <mergeCell ref="U144:U145"/>
    <mergeCell ref="N145:S145"/>
    <mergeCell ref="U175:U176"/>
    <mergeCell ref="N176:S176"/>
    <mergeCell ref="U206:U207"/>
    <mergeCell ref="N207:S207"/>
    <mergeCell ref="U237:U238"/>
    <mergeCell ref="N238:S238"/>
    <mergeCell ref="U268:U269"/>
    <mergeCell ref="N269:S269"/>
    <mergeCell ref="U299:U300"/>
    <mergeCell ref="N300:S300"/>
    <mergeCell ref="U330:U331"/>
    <mergeCell ref="N331:S331"/>
    <mergeCell ref="W11:W12"/>
    <mergeCell ref="V11:V12"/>
    <mergeCell ref="N11:P12"/>
    <mergeCell ref="O5:S5"/>
    <mergeCell ref="O6:S6"/>
    <mergeCell ref="A19:D19"/>
    <mergeCell ref="A20:D20"/>
    <mergeCell ref="A21:I21"/>
    <mergeCell ref="A65:L65"/>
    <mergeCell ref="A66:L66"/>
    <mergeCell ref="A94:L94"/>
    <mergeCell ref="A95:L95"/>
    <mergeCell ref="A96:L96"/>
    <mergeCell ref="A97:L97"/>
    <mergeCell ref="A125:L125"/>
    <mergeCell ref="A126:L126"/>
    <mergeCell ref="A127:L127"/>
    <mergeCell ref="O7:S7"/>
    <mergeCell ref="O8:S8"/>
    <mergeCell ref="O9:S9"/>
    <mergeCell ref="O10:S10"/>
    <mergeCell ref="B5:G5"/>
    <mergeCell ref="B6:G6"/>
    <mergeCell ref="B7:G7"/>
    <mergeCell ref="B8:G8"/>
    <mergeCell ref="B9:G9"/>
    <mergeCell ref="B10:G10"/>
    <mergeCell ref="Q25:R29"/>
    <mergeCell ref="A32:L32"/>
    <mergeCell ref="A33:L33"/>
    <mergeCell ref="A34:L34"/>
    <mergeCell ref="A35:L35"/>
    <mergeCell ref="A1:L1"/>
    <mergeCell ref="A2:L2"/>
    <mergeCell ref="A3:L3"/>
    <mergeCell ref="A4:L4"/>
    <mergeCell ref="N13:P13"/>
    <mergeCell ref="N14:P14"/>
    <mergeCell ref="N15:P15"/>
    <mergeCell ref="N16:P16"/>
    <mergeCell ref="N17:P17"/>
    <mergeCell ref="N18:P18"/>
    <mergeCell ref="N19:P19"/>
    <mergeCell ref="N22:O22"/>
    <mergeCell ref="N23:O23"/>
    <mergeCell ref="N42:P43"/>
    <mergeCell ref="N44:P44"/>
    <mergeCell ref="A11:D12"/>
    <mergeCell ref="E11:I11"/>
    <mergeCell ref="Q11:S11"/>
    <mergeCell ref="U20:U21"/>
    <mergeCell ref="N21:S21"/>
    <mergeCell ref="A22:D22"/>
    <mergeCell ref="A23:D23"/>
    <mergeCell ref="S1019:S1021"/>
    <mergeCell ref="U1019:U1021"/>
    <mergeCell ref="O1023:Q1023"/>
    <mergeCell ref="S1023:U1023"/>
    <mergeCell ref="A1014:D1014"/>
    <mergeCell ref="A1015:D1015"/>
    <mergeCell ref="D1017:D1021"/>
    <mergeCell ref="E1019:E1021"/>
    <mergeCell ref="G1019:G1021"/>
    <mergeCell ref="I1019:I1021"/>
    <mergeCell ref="A1011:D1011"/>
    <mergeCell ref="A1012:D1012"/>
    <mergeCell ref="A1013:I1013"/>
    <mergeCell ref="N1011:P1011"/>
    <mergeCell ref="N1012:P1012"/>
    <mergeCell ref="G1023:I1023"/>
    <mergeCell ref="A128:L128"/>
    <mergeCell ref="A63:L63"/>
    <mergeCell ref="A64:L64"/>
    <mergeCell ref="N45:P45"/>
    <mergeCell ref="N46:P46"/>
    <mergeCell ref="N47:P47"/>
    <mergeCell ref="N48:P48"/>
    <mergeCell ref="N49:P49"/>
    <mergeCell ref="U51:U52"/>
    <mergeCell ref="N52:S52"/>
    <mergeCell ref="U82:U83"/>
    <mergeCell ref="N83:S83"/>
    <mergeCell ref="U113:U114"/>
    <mergeCell ref="N114:S114"/>
    <mergeCell ref="B1023:D1023"/>
    <mergeCell ref="L1012:L1013"/>
    <mergeCell ref="A1008:D1008"/>
    <mergeCell ref="A1009:D1009"/>
    <mergeCell ref="A1010:D1010"/>
    <mergeCell ref="V1003:V1004"/>
    <mergeCell ref="A1005:D1005"/>
    <mergeCell ref="A1006:D1006"/>
    <mergeCell ref="A1007:D1007"/>
    <mergeCell ref="B1002:D1002"/>
    <mergeCell ref="O1002:Q1002"/>
    <mergeCell ref="A1003:D1004"/>
    <mergeCell ref="E1003:I1003"/>
    <mergeCell ref="N1003:P1004"/>
    <mergeCell ref="N1005:P1005"/>
    <mergeCell ref="N1006:P1006"/>
    <mergeCell ref="N1007:P1007"/>
    <mergeCell ref="N1008:P1008"/>
    <mergeCell ref="N1009:P1009"/>
    <mergeCell ref="N1010:P1010"/>
    <mergeCell ref="Q1003:S1003"/>
    <mergeCell ref="N1014:O1014"/>
    <mergeCell ref="N1015:O1015"/>
    <mergeCell ref="Q1017:R1021"/>
    <mergeCell ref="U1012:U1013"/>
    <mergeCell ref="N1013:S1013"/>
    <mergeCell ref="N983:O983"/>
    <mergeCell ref="N984:O984"/>
    <mergeCell ref="Q986:R990"/>
    <mergeCell ref="B999:D999"/>
    <mergeCell ref="O999:Q999"/>
    <mergeCell ref="B1000:D1000"/>
    <mergeCell ref="O1000:Q1000"/>
    <mergeCell ref="B1001:D1001"/>
    <mergeCell ref="O1001:Q1001"/>
    <mergeCell ref="B997:G997"/>
    <mergeCell ref="O997:U997"/>
    <mergeCell ref="B998:G998"/>
    <mergeCell ref="O998:U998"/>
    <mergeCell ref="A993:L993"/>
    <mergeCell ref="A994:L994"/>
    <mergeCell ref="A995:L995"/>
    <mergeCell ref="A996:L996"/>
    <mergeCell ref="N993:V993"/>
    <mergeCell ref="N994:V994"/>
    <mergeCell ref="N995:V995"/>
    <mergeCell ref="N996:V996"/>
    <mergeCell ref="U981:U982"/>
    <mergeCell ref="N982:S982"/>
    <mergeCell ref="S988:S990"/>
    <mergeCell ref="U988:U990"/>
    <mergeCell ref="O992:Q992"/>
    <mergeCell ref="S992:U992"/>
    <mergeCell ref="A983:D983"/>
    <mergeCell ref="A984:D984"/>
    <mergeCell ref="D986:D990"/>
    <mergeCell ref="E988:E990"/>
    <mergeCell ref="G988:G990"/>
    <mergeCell ref="I988:I990"/>
    <mergeCell ref="A980:D980"/>
    <mergeCell ref="A981:D981"/>
    <mergeCell ref="A982:I982"/>
    <mergeCell ref="N980:P980"/>
    <mergeCell ref="N981:P981"/>
    <mergeCell ref="B992:D992"/>
    <mergeCell ref="G992:I992"/>
    <mergeCell ref="L981:L982"/>
    <mergeCell ref="A977:D977"/>
    <mergeCell ref="A978:D978"/>
    <mergeCell ref="A979:D979"/>
    <mergeCell ref="V972:V973"/>
    <mergeCell ref="A974:D974"/>
    <mergeCell ref="A975:D975"/>
    <mergeCell ref="A976:D976"/>
    <mergeCell ref="B971:D971"/>
    <mergeCell ref="O971:Q971"/>
    <mergeCell ref="A972:D973"/>
    <mergeCell ref="E972:I972"/>
    <mergeCell ref="N972:P973"/>
    <mergeCell ref="N974:P974"/>
    <mergeCell ref="N975:P975"/>
    <mergeCell ref="N976:P976"/>
    <mergeCell ref="N977:P977"/>
    <mergeCell ref="N978:P978"/>
    <mergeCell ref="N979:P979"/>
    <mergeCell ref="Q972:S972"/>
    <mergeCell ref="N952:O952"/>
    <mergeCell ref="N953:O953"/>
    <mergeCell ref="Q955:R959"/>
    <mergeCell ref="B968:D968"/>
    <mergeCell ref="O968:Q968"/>
    <mergeCell ref="B969:D969"/>
    <mergeCell ref="O969:Q969"/>
    <mergeCell ref="B970:D970"/>
    <mergeCell ref="O970:Q970"/>
    <mergeCell ref="B966:G966"/>
    <mergeCell ref="O966:U966"/>
    <mergeCell ref="B967:G967"/>
    <mergeCell ref="O967:U967"/>
    <mergeCell ref="A962:L962"/>
    <mergeCell ref="A963:L963"/>
    <mergeCell ref="A964:L964"/>
    <mergeCell ref="A965:L965"/>
    <mergeCell ref="N962:V962"/>
    <mergeCell ref="N963:V963"/>
    <mergeCell ref="N964:V964"/>
    <mergeCell ref="N965:V965"/>
    <mergeCell ref="U950:U951"/>
    <mergeCell ref="N951:S951"/>
    <mergeCell ref="S957:S959"/>
    <mergeCell ref="U957:U959"/>
    <mergeCell ref="O961:Q961"/>
    <mergeCell ref="S961:U961"/>
    <mergeCell ref="A952:D952"/>
    <mergeCell ref="A953:D953"/>
    <mergeCell ref="D955:D959"/>
    <mergeCell ref="E957:E959"/>
    <mergeCell ref="G957:G959"/>
    <mergeCell ref="I957:I959"/>
    <mergeCell ref="A949:D949"/>
    <mergeCell ref="A950:D950"/>
    <mergeCell ref="A951:I951"/>
    <mergeCell ref="N949:P949"/>
    <mergeCell ref="N950:P950"/>
    <mergeCell ref="B961:D961"/>
    <mergeCell ref="G961:I961"/>
    <mergeCell ref="L950:L951"/>
    <mergeCell ref="A946:D946"/>
    <mergeCell ref="A947:D947"/>
    <mergeCell ref="A948:D948"/>
    <mergeCell ref="V941:V942"/>
    <mergeCell ref="A943:D943"/>
    <mergeCell ref="A944:D944"/>
    <mergeCell ref="A945:D945"/>
    <mergeCell ref="B940:D940"/>
    <mergeCell ref="O940:Q940"/>
    <mergeCell ref="A941:D942"/>
    <mergeCell ref="E941:I941"/>
    <mergeCell ref="N941:P942"/>
    <mergeCell ref="N943:P943"/>
    <mergeCell ref="N944:P944"/>
    <mergeCell ref="N945:P945"/>
    <mergeCell ref="N946:P946"/>
    <mergeCell ref="N947:P947"/>
    <mergeCell ref="N948:P948"/>
    <mergeCell ref="Q941:S941"/>
    <mergeCell ref="N921:O921"/>
    <mergeCell ref="N922:O922"/>
    <mergeCell ref="Q924:R928"/>
    <mergeCell ref="B937:D937"/>
    <mergeCell ref="O937:Q937"/>
    <mergeCell ref="B938:D938"/>
    <mergeCell ref="O938:Q938"/>
    <mergeCell ref="B939:D939"/>
    <mergeCell ref="O939:Q939"/>
    <mergeCell ref="B935:G935"/>
    <mergeCell ref="O935:U935"/>
    <mergeCell ref="B936:G936"/>
    <mergeCell ref="O936:U936"/>
    <mergeCell ref="A931:L931"/>
    <mergeCell ref="A932:L932"/>
    <mergeCell ref="A933:L933"/>
    <mergeCell ref="A934:L934"/>
    <mergeCell ref="N931:V931"/>
    <mergeCell ref="N932:V932"/>
    <mergeCell ref="N933:V933"/>
    <mergeCell ref="N934:V934"/>
    <mergeCell ref="U919:U920"/>
    <mergeCell ref="N920:S920"/>
    <mergeCell ref="S926:S928"/>
    <mergeCell ref="U926:U928"/>
    <mergeCell ref="O930:Q930"/>
    <mergeCell ref="S930:U930"/>
    <mergeCell ref="A921:D921"/>
    <mergeCell ref="A922:D922"/>
    <mergeCell ref="D924:D928"/>
    <mergeCell ref="E926:E928"/>
    <mergeCell ref="G926:G928"/>
    <mergeCell ref="I926:I928"/>
    <mergeCell ref="A918:D918"/>
    <mergeCell ref="A919:D919"/>
    <mergeCell ref="A920:I920"/>
    <mergeCell ref="N918:P918"/>
    <mergeCell ref="N919:P919"/>
    <mergeCell ref="B930:D930"/>
    <mergeCell ref="G930:I930"/>
    <mergeCell ref="L919:L920"/>
    <mergeCell ref="A915:D915"/>
    <mergeCell ref="A916:D916"/>
    <mergeCell ref="A917:D917"/>
    <mergeCell ref="V910:V911"/>
    <mergeCell ref="A912:D912"/>
    <mergeCell ref="A913:D913"/>
    <mergeCell ref="A914:D914"/>
    <mergeCell ref="B909:D909"/>
    <mergeCell ref="O909:Q909"/>
    <mergeCell ref="A910:D911"/>
    <mergeCell ref="E910:I910"/>
    <mergeCell ref="N910:P911"/>
    <mergeCell ref="N912:P912"/>
    <mergeCell ref="N913:P913"/>
    <mergeCell ref="N914:P914"/>
    <mergeCell ref="N915:P915"/>
    <mergeCell ref="N916:P916"/>
    <mergeCell ref="N917:P917"/>
    <mergeCell ref="Q910:S910"/>
    <mergeCell ref="B906:D906"/>
    <mergeCell ref="O906:Q906"/>
    <mergeCell ref="B907:D907"/>
    <mergeCell ref="O907:Q907"/>
    <mergeCell ref="B908:D908"/>
    <mergeCell ref="O908:Q908"/>
    <mergeCell ref="B904:G904"/>
    <mergeCell ref="O904:U904"/>
    <mergeCell ref="B905:G905"/>
    <mergeCell ref="O905:U905"/>
    <mergeCell ref="A900:L900"/>
    <mergeCell ref="A901:L901"/>
    <mergeCell ref="A902:L902"/>
    <mergeCell ref="A903:L903"/>
    <mergeCell ref="N900:V900"/>
    <mergeCell ref="N901:V901"/>
    <mergeCell ref="N902:V902"/>
    <mergeCell ref="N903:V903"/>
    <mergeCell ref="S895:S897"/>
    <mergeCell ref="U895:U897"/>
    <mergeCell ref="O899:Q899"/>
    <mergeCell ref="S899:U899"/>
    <mergeCell ref="A890:D890"/>
    <mergeCell ref="A891:D891"/>
    <mergeCell ref="D893:D897"/>
    <mergeCell ref="E895:E897"/>
    <mergeCell ref="G895:G897"/>
    <mergeCell ref="I895:I897"/>
    <mergeCell ref="A887:D887"/>
    <mergeCell ref="A888:D888"/>
    <mergeCell ref="A889:I889"/>
    <mergeCell ref="N887:P887"/>
    <mergeCell ref="N888:P888"/>
    <mergeCell ref="B899:D899"/>
    <mergeCell ref="G899:I899"/>
    <mergeCell ref="L888:L889"/>
    <mergeCell ref="N891:O891"/>
    <mergeCell ref="Q893:R897"/>
    <mergeCell ref="U888:U889"/>
    <mergeCell ref="N889:S889"/>
    <mergeCell ref="B876:D876"/>
    <mergeCell ref="O876:Q876"/>
    <mergeCell ref="B877:D877"/>
    <mergeCell ref="O877:Q877"/>
    <mergeCell ref="B873:G873"/>
    <mergeCell ref="O873:U873"/>
    <mergeCell ref="B874:G874"/>
    <mergeCell ref="O874:U874"/>
    <mergeCell ref="A869:L869"/>
    <mergeCell ref="A870:L870"/>
    <mergeCell ref="A871:L871"/>
    <mergeCell ref="A872:L872"/>
    <mergeCell ref="A884:D884"/>
    <mergeCell ref="A885:D885"/>
    <mergeCell ref="A886:D886"/>
    <mergeCell ref="V879:V880"/>
    <mergeCell ref="A881:D881"/>
    <mergeCell ref="A882:D882"/>
    <mergeCell ref="A883:D883"/>
    <mergeCell ref="B878:D878"/>
    <mergeCell ref="O878:Q878"/>
    <mergeCell ref="A879:D880"/>
    <mergeCell ref="E879:I879"/>
    <mergeCell ref="N879:P880"/>
    <mergeCell ref="N881:P881"/>
    <mergeCell ref="N882:P882"/>
    <mergeCell ref="N883:P883"/>
    <mergeCell ref="N884:P884"/>
    <mergeCell ref="N885:P885"/>
    <mergeCell ref="N886:P886"/>
    <mergeCell ref="Q879:S879"/>
    <mergeCell ref="S868:U868"/>
    <mergeCell ref="A859:D859"/>
    <mergeCell ref="A860:D860"/>
    <mergeCell ref="D862:D866"/>
    <mergeCell ref="E864:E866"/>
    <mergeCell ref="G864:G866"/>
    <mergeCell ref="I864:I866"/>
    <mergeCell ref="A856:D856"/>
    <mergeCell ref="A857:D857"/>
    <mergeCell ref="A858:I858"/>
    <mergeCell ref="N856:P856"/>
    <mergeCell ref="N857:P857"/>
    <mergeCell ref="B868:D868"/>
    <mergeCell ref="G868:I868"/>
    <mergeCell ref="L857:L858"/>
    <mergeCell ref="S864:S866"/>
    <mergeCell ref="B875:D875"/>
    <mergeCell ref="O875:Q875"/>
    <mergeCell ref="U857:U858"/>
    <mergeCell ref="N858:S858"/>
    <mergeCell ref="B844:D844"/>
    <mergeCell ref="O844:Q844"/>
    <mergeCell ref="B845:D845"/>
    <mergeCell ref="O845:Q845"/>
    <mergeCell ref="B846:D846"/>
    <mergeCell ref="O846:Q846"/>
    <mergeCell ref="B842:G842"/>
    <mergeCell ref="O842:U842"/>
    <mergeCell ref="B843:G843"/>
    <mergeCell ref="O843:U843"/>
    <mergeCell ref="A838:L838"/>
    <mergeCell ref="A839:L839"/>
    <mergeCell ref="A840:L840"/>
    <mergeCell ref="A841:L841"/>
    <mergeCell ref="A853:D853"/>
    <mergeCell ref="A854:D854"/>
    <mergeCell ref="A855:D855"/>
    <mergeCell ref="A850:D850"/>
    <mergeCell ref="A851:D851"/>
    <mergeCell ref="A852:D852"/>
    <mergeCell ref="B847:D847"/>
    <mergeCell ref="O847:Q847"/>
    <mergeCell ref="A848:D849"/>
    <mergeCell ref="E848:I848"/>
    <mergeCell ref="N848:P849"/>
    <mergeCell ref="N850:P850"/>
    <mergeCell ref="N851:P851"/>
    <mergeCell ref="N852:P852"/>
    <mergeCell ref="N853:P853"/>
    <mergeCell ref="N854:P854"/>
    <mergeCell ref="N855:P855"/>
    <mergeCell ref="Q848:S848"/>
    <mergeCell ref="A828:D828"/>
    <mergeCell ref="A829:D829"/>
    <mergeCell ref="D831:D835"/>
    <mergeCell ref="E833:E835"/>
    <mergeCell ref="G833:G835"/>
    <mergeCell ref="I833:I835"/>
    <mergeCell ref="A825:D825"/>
    <mergeCell ref="A826:D826"/>
    <mergeCell ref="A827:I827"/>
    <mergeCell ref="N825:P825"/>
    <mergeCell ref="N826:P826"/>
    <mergeCell ref="S833:S835"/>
    <mergeCell ref="B837:D837"/>
    <mergeCell ref="G837:I837"/>
    <mergeCell ref="L826:L827"/>
    <mergeCell ref="O837:Q837"/>
    <mergeCell ref="S837:U837"/>
    <mergeCell ref="U826:U827"/>
    <mergeCell ref="N827:S827"/>
    <mergeCell ref="B814:D814"/>
    <mergeCell ref="O814:Q814"/>
    <mergeCell ref="B815:D815"/>
    <mergeCell ref="O815:Q815"/>
    <mergeCell ref="B811:G811"/>
    <mergeCell ref="O811:U811"/>
    <mergeCell ref="B812:G812"/>
    <mergeCell ref="O812:U812"/>
    <mergeCell ref="A822:D822"/>
    <mergeCell ref="W817:W818"/>
    <mergeCell ref="A823:D823"/>
    <mergeCell ref="A824:D824"/>
    <mergeCell ref="V817:V818"/>
    <mergeCell ref="A819:D819"/>
    <mergeCell ref="A820:D820"/>
    <mergeCell ref="A821:D821"/>
    <mergeCell ref="B816:D816"/>
    <mergeCell ref="O816:Q816"/>
    <mergeCell ref="A817:D818"/>
    <mergeCell ref="E817:I817"/>
    <mergeCell ref="N817:P818"/>
    <mergeCell ref="N819:P819"/>
    <mergeCell ref="N820:P820"/>
    <mergeCell ref="N821:P821"/>
    <mergeCell ref="N822:P822"/>
    <mergeCell ref="N823:P823"/>
    <mergeCell ref="N824:P824"/>
    <mergeCell ref="Q817:S817"/>
    <mergeCell ref="A797:D797"/>
    <mergeCell ref="A798:D798"/>
    <mergeCell ref="D800:D804"/>
    <mergeCell ref="E802:E804"/>
    <mergeCell ref="G802:G804"/>
    <mergeCell ref="I802:I804"/>
    <mergeCell ref="A794:D794"/>
    <mergeCell ref="A795:D795"/>
    <mergeCell ref="A796:I796"/>
    <mergeCell ref="N794:P794"/>
    <mergeCell ref="N795:P795"/>
    <mergeCell ref="B813:D813"/>
    <mergeCell ref="O813:Q813"/>
    <mergeCell ref="B806:D806"/>
    <mergeCell ref="G806:I806"/>
    <mergeCell ref="L795:L796"/>
    <mergeCell ref="O806:Q806"/>
    <mergeCell ref="A807:L807"/>
    <mergeCell ref="A808:L808"/>
    <mergeCell ref="A809:L809"/>
    <mergeCell ref="A810:L810"/>
    <mergeCell ref="U795:U796"/>
    <mergeCell ref="N796:S796"/>
    <mergeCell ref="A791:D791"/>
    <mergeCell ref="A792:D792"/>
    <mergeCell ref="A793:D793"/>
    <mergeCell ref="V786:V787"/>
    <mergeCell ref="A788:D788"/>
    <mergeCell ref="A789:D789"/>
    <mergeCell ref="A790:D790"/>
    <mergeCell ref="B785:D785"/>
    <mergeCell ref="O785:Q785"/>
    <mergeCell ref="A786:D787"/>
    <mergeCell ref="E786:I786"/>
    <mergeCell ref="N786:P787"/>
    <mergeCell ref="N788:P788"/>
    <mergeCell ref="N789:P789"/>
    <mergeCell ref="N790:P790"/>
    <mergeCell ref="N791:P791"/>
    <mergeCell ref="N792:P792"/>
    <mergeCell ref="N793:P793"/>
    <mergeCell ref="Q786:S786"/>
    <mergeCell ref="B782:D782"/>
    <mergeCell ref="O782:Q782"/>
    <mergeCell ref="B783:D783"/>
    <mergeCell ref="O783:Q783"/>
    <mergeCell ref="B784:D784"/>
    <mergeCell ref="O784:Q784"/>
    <mergeCell ref="B780:G780"/>
    <mergeCell ref="O780:U780"/>
    <mergeCell ref="B781:G781"/>
    <mergeCell ref="O781:U781"/>
    <mergeCell ref="A776:L776"/>
    <mergeCell ref="A777:L777"/>
    <mergeCell ref="A778:L778"/>
    <mergeCell ref="A779:L779"/>
    <mergeCell ref="N776:V776"/>
    <mergeCell ref="N777:V777"/>
    <mergeCell ref="N778:V778"/>
    <mergeCell ref="N779:V779"/>
    <mergeCell ref="A766:D766"/>
    <mergeCell ref="A767:D767"/>
    <mergeCell ref="D769:D773"/>
    <mergeCell ref="E771:E773"/>
    <mergeCell ref="G771:G773"/>
    <mergeCell ref="I771:I773"/>
    <mergeCell ref="A763:D763"/>
    <mergeCell ref="A764:D764"/>
    <mergeCell ref="A765:I765"/>
    <mergeCell ref="N763:P763"/>
    <mergeCell ref="N764:P764"/>
    <mergeCell ref="B775:D775"/>
    <mergeCell ref="G775:I775"/>
    <mergeCell ref="L764:L765"/>
    <mergeCell ref="O775:Q775"/>
    <mergeCell ref="S775:U775"/>
    <mergeCell ref="N766:O766"/>
    <mergeCell ref="N767:O767"/>
    <mergeCell ref="Q769:R773"/>
    <mergeCell ref="A760:D760"/>
    <mergeCell ref="A761:D761"/>
    <mergeCell ref="A762:D762"/>
    <mergeCell ref="V755:V756"/>
    <mergeCell ref="A757:D757"/>
    <mergeCell ref="A758:D758"/>
    <mergeCell ref="A759:D759"/>
    <mergeCell ref="B754:D754"/>
    <mergeCell ref="O754:Q754"/>
    <mergeCell ref="A755:D756"/>
    <mergeCell ref="E755:I755"/>
    <mergeCell ref="N755:P756"/>
    <mergeCell ref="N757:P757"/>
    <mergeCell ref="N758:P758"/>
    <mergeCell ref="N759:P759"/>
    <mergeCell ref="N760:P760"/>
    <mergeCell ref="N761:P761"/>
    <mergeCell ref="N762:P762"/>
    <mergeCell ref="Q755:S755"/>
    <mergeCell ref="B751:D751"/>
    <mergeCell ref="O751:Q751"/>
    <mergeCell ref="B752:D752"/>
    <mergeCell ref="O752:Q752"/>
    <mergeCell ref="B753:D753"/>
    <mergeCell ref="O753:Q753"/>
    <mergeCell ref="B749:G749"/>
    <mergeCell ref="O749:U749"/>
    <mergeCell ref="B750:G750"/>
    <mergeCell ref="O750:U750"/>
    <mergeCell ref="A745:L745"/>
    <mergeCell ref="A746:L746"/>
    <mergeCell ref="A747:L747"/>
    <mergeCell ref="A748:L748"/>
    <mergeCell ref="N745:V745"/>
    <mergeCell ref="N746:V746"/>
    <mergeCell ref="N747:V747"/>
    <mergeCell ref="N748:V748"/>
    <mergeCell ref="A735:D735"/>
    <mergeCell ref="A736:D736"/>
    <mergeCell ref="D738:D742"/>
    <mergeCell ref="E740:E742"/>
    <mergeCell ref="G740:G742"/>
    <mergeCell ref="I740:I742"/>
    <mergeCell ref="A732:D732"/>
    <mergeCell ref="A733:D733"/>
    <mergeCell ref="A734:I734"/>
    <mergeCell ref="N732:P732"/>
    <mergeCell ref="N733:P733"/>
    <mergeCell ref="B744:D744"/>
    <mergeCell ref="G744:I744"/>
    <mergeCell ref="L733:L734"/>
    <mergeCell ref="O744:Q744"/>
    <mergeCell ref="S744:U744"/>
    <mergeCell ref="N735:O735"/>
    <mergeCell ref="N736:O736"/>
    <mergeCell ref="Q738:R742"/>
    <mergeCell ref="A729:D729"/>
    <mergeCell ref="A730:D730"/>
    <mergeCell ref="A731:D731"/>
    <mergeCell ref="V724:V725"/>
    <mergeCell ref="A726:D726"/>
    <mergeCell ref="A727:D727"/>
    <mergeCell ref="A728:D728"/>
    <mergeCell ref="B723:D723"/>
    <mergeCell ref="O723:Q723"/>
    <mergeCell ref="A724:D725"/>
    <mergeCell ref="E724:I724"/>
    <mergeCell ref="N724:P725"/>
    <mergeCell ref="N726:P726"/>
    <mergeCell ref="N727:P727"/>
    <mergeCell ref="N728:P728"/>
    <mergeCell ref="N729:P729"/>
    <mergeCell ref="N730:P730"/>
    <mergeCell ref="N731:P731"/>
    <mergeCell ref="Q724:S724"/>
    <mergeCell ref="B720:D720"/>
    <mergeCell ref="O720:Q720"/>
    <mergeCell ref="B721:D721"/>
    <mergeCell ref="O721:Q721"/>
    <mergeCell ref="B722:D722"/>
    <mergeCell ref="O722:Q722"/>
    <mergeCell ref="B718:G718"/>
    <mergeCell ref="O718:U718"/>
    <mergeCell ref="B719:G719"/>
    <mergeCell ref="O719:U719"/>
    <mergeCell ref="A714:L714"/>
    <mergeCell ref="A715:L715"/>
    <mergeCell ref="A716:L716"/>
    <mergeCell ref="A717:L717"/>
    <mergeCell ref="N714:V714"/>
    <mergeCell ref="N715:V715"/>
    <mergeCell ref="N716:V716"/>
    <mergeCell ref="N717:V717"/>
    <mergeCell ref="A704:D704"/>
    <mergeCell ref="A705:D705"/>
    <mergeCell ref="D707:D711"/>
    <mergeCell ref="E709:E711"/>
    <mergeCell ref="G709:G711"/>
    <mergeCell ref="I709:I711"/>
    <mergeCell ref="A701:D701"/>
    <mergeCell ref="A702:D702"/>
    <mergeCell ref="A703:I703"/>
    <mergeCell ref="N701:P701"/>
    <mergeCell ref="N702:P702"/>
    <mergeCell ref="B713:D713"/>
    <mergeCell ref="G713:I713"/>
    <mergeCell ref="L702:L703"/>
    <mergeCell ref="O713:Q713"/>
    <mergeCell ref="S713:U713"/>
    <mergeCell ref="N704:O704"/>
    <mergeCell ref="N705:O705"/>
    <mergeCell ref="Q707:R711"/>
    <mergeCell ref="A698:D698"/>
    <mergeCell ref="A699:D699"/>
    <mergeCell ref="A700:D700"/>
    <mergeCell ref="V693:V694"/>
    <mergeCell ref="A695:D695"/>
    <mergeCell ref="A696:D696"/>
    <mergeCell ref="A697:D697"/>
    <mergeCell ref="B692:D692"/>
    <mergeCell ref="O692:Q692"/>
    <mergeCell ref="A693:D694"/>
    <mergeCell ref="E693:I693"/>
    <mergeCell ref="N693:P694"/>
    <mergeCell ref="N695:P695"/>
    <mergeCell ref="N696:P696"/>
    <mergeCell ref="N697:P697"/>
    <mergeCell ref="N698:P698"/>
    <mergeCell ref="N699:P699"/>
    <mergeCell ref="N700:P700"/>
    <mergeCell ref="Q693:S693"/>
    <mergeCell ref="B689:D689"/>
    <mergeCell ref="O689:Q689"/>
    <mergeCell ref="B690:D690"/>
    <mergeCell ref="O690:Q690"/>
    <mergeCell ref="B691:D691"/>
    <mergeCell ref="O691:Q691"/>
    <mergeCell ref="B687:G687"/>
    <mergeCell ref="O687:U687"/>
    <mergeCell ref="B688:G688"/>
    <mergeCell ref="O688:U688"/>
    <mergeCell ref="A683:L683"/>
    <mergeCell ref="A684:L684"/>
    <mergeCell ref="A685:L685"/>
    <mergeCell ref="A686:L686"/>
    <mergeCell ref="N683:V683"/>
    <mergeCell ref="N684:V684"/>
    <mergeCell ref="N685:V685"/>
    <mergeCell ref="N686:V686"/>
    <mergeCell ref="A673:D673"/>
    <mergeCell ref="A674:D674"/>
    <mergeCell ref="D676:D680"/>
    <mergeCell ref="E678:E680"/>
    <mergeCell ref="G678:G680"/>
    <mergeCell ref="I678:I680"/>
    <mergeCell ref="A670:D670"/>
    <mergeCell ref="A671:D671"/>
    <mergeCell ref="A672:I672"/>
    <mergeCell ref="N670:P670"/>
    <mergeCell ref="N671:P671"/>
    <mergeCell ref="B682:D682"/>
    <mergeCell ref="G682:I682"/>
    <mergeCell ref="L671:L672"/>
    <mergeCell ref="N673:O673"/>
    <mergeCell ref="N674:O674"/>
    <mergeCell ref="Q676:R680"/>
    <mergeCell ref="A667:D667"/>
    <mergeCell ref="A668:D668"/>
    <mergeCell ref="A669:D669"/>
    <mergeCell ref="V662:V663"/>
    <mergeCell ref="A664:D664"/>
    <mergeCell ref="A665:D665"/>
    <mergeCell ref="A666:D666"/>
    <mergeCell ref="B661:D661"/>
    <mergeCell ref="O661:Q661"/>
    <mergeCell ref="A662:D663"/>
    <mergeCell ref="E662:I662"/>
    <mergeCell ref="N662:P663"/>
    <mergeCell ref="N664:P664"/>
    <mergeCell ref="N665:P665"/>
    <mergeCell ref="N666:P666"/>
    <mergeCell ref="N667:P667"/>
    <mergeCell ref="N668:P668"/>
    <mergeCell ref="N669:P669"/>
    <mergeCell ref="Q662:S662"/>
    <mergeCell ref="B658:D658"/>
    <mergeCell ref="O658:Q658"/>
    <mergeCell ref="B659:D659"/>
    <mergeCell ref="O659:Q659"/>
    <mergeCell ref="B660:D660"/>
    <mergeCell ref="O660:Q660"/>
    <mergeCell ref="B656:G656"/>
    <mergeCell ref="O656:U656"/>
    <mergeCell ref="B657:G657"/>
    <mergeCell ref="O657:U657"/>
    <mergeCell ref="A652:L652"/>
    <mergeCell ref="A653:L653"/>
    <mergeCell ref="A654:L654"/>
    <mergeCell ref="A655:L655"/>
    <mergeCell ref="N652:V652"/>
    <mergeCell ref="N653:V653"/>
    <mergeCell ref="N654:V654"/>
    <mergeCell ref="N655:V655"/>
    <mergeCell ref="A642:D642"/>
    <mergeCell ref="A643:D643"/>
    <mergeCell ref="D645:D649"/>
    <mergeCell ref="E647:E649"/>
    <mergeCell ref="G647:G649"/>
    <mergeCell ref="I647:I649"/>
    <mergeCell ref="A639:D639"/>
    <mergeCell ref="A640:D640"/>
    <mergeCell ref="A641:I641"/>
    <mergeCell ref="N639:P639"/>
    <mergeCell ref="N640:P640"/>
    <mergeCell ref="B651:D651"/>
    <mergeCell ref="G651:I651"/>
    <mergeCell ref="L640:L641"/>
    <mergeCell ref="N642:O642"/>
    <mergeCell ref="N643:O643"/>
    <mergeCell ref="Q645:R649"/>
    <mergeCell ref="A636:D636"/>
    <mergeCell ref="A637:D637"/>
    <mergeCell ref="A638:D638"/>
    <mergeCell ref="V631:V632"/>
    <mergeCell ref="A633:D633"/>
    <mergeCell ref="A634:D634"/>
    <mergeCell ref="A635:D635"/>
    <mergeCell ref="B630:D630"/>
    <mergeCell ref="O630:Q630"/>
    <mergeCell ref="A631:D632"/>
    <mergeCell ref="E631:I631"/>
    <mergeCell ref="N631:P632"/>
    <mergeCell ref="N633:P633"/>
    <mergeCell ref="N634:P634"/>
    <mergeCell ref="N635:P635"/>
    <mergeCell ref="N636:P636"/>
    <mergeCell ref="N637:P637"/>
    <mergeCell ref="N638:P638"/>
    <mergeCell ref="Q631:S631"/>
    <mergeCell ref="B627:D627"/>
    <mergeCell ref="O627:Q627"/>
    <mergeCell ref="B628:D628"/>
    <mergeCell ref="O628:Q628"/>
    <mergeCell ref="B629:D629"/>
    <mergeCell ref="O629:Q629"/>
    <mergeCell ref="B625:G625"/>
    <mergeCell ref="O625:U625"/>
    <mergeCell ref="B626:G626"/>
    <mergeCell ref="O626:U626"/>
    <mergeCell ref="A621:L621"/>
    <mergeCell ref="A622:L622"/>
    <mergeCell ref="A623:L623"/>
    <mergeCell ref="A624:L624"/>
    <mergeCell ref="N621:V621"/>
    <mergeCell ref="N622:V622"/>
    <mergeCell ref="N623:V623"/>
    <mergeCell ref="N624:V624"/>
    <mergeCell ref="A611:D611"/>
    <mergeCell ref="A612:D612"/>
    <mergeCell ref="D614:D618"/>
    <mergeCell ref="E616:E618"/>
    <mergeCell ref="G616:G618"/>
    <mergeCell ref="I616:I618"/>
    <mergeCell ref="A608:D608"/>
    <mergeCell ref="A609:D609"/>
    <mergeCell ref="A610:I610"/>
    <mergeCell ref="N608:P608"/>
    <mergeCell ref="N609:P609"/>
    <mergeCell ref="B620:D620"/>
    <mergeCell ref="G620:I620"/>
    <mergeCell ref="L609:L610"/>
    <mergeCell ref="N611:O611"/>
    <mergeCell ref="N612:O612"/>
    <mergeCell ref="Q614:R618"/>
    <mergeCell ref="A605:D605"/>
    <mergeCell ref="A606:D606"/>
    <mergeCell ref="A607:D607"/>
    <mergeCell ref="V600:V601"/>
    <mergeCell ref="A602:D602"/>
    <mergeCell ref="A603:D603"/>
    <mergeCell ref="A604:D604"/>
    <mergeCell ref="B599:D599"/>
    <mergeCell ref="O599:Q599"/>
    <mergeCell ref="A600:D601"/>
    <mergeCell ref="E600:I600"/>
    <mergeCell ref="N600:P601"/>
    <mergeCell ref="N602:P602"/>
    <mergeCell ref="N603:P603"/>
    <mergeCell ref="N604:P604"/>
    <mergeCell ref="N605:P605"/>
    <mergeCell ref="N606:P606"/>
    <mergeCell ref="N607:P607"/>
    <mergeCell ref="Q600:S600"/>
    <mergeCell ref="B596:D596"/>
    <mergeCell ref="O596:Q596"/>
    <mergeCell ref="B597:D597"/>
    <mergeCell ref="O597:Q597"/>
    <mergeCell ref="B598:D598"/>
    <mergeCell ref="O598:Q598"/>
    <mergeCell ref="B594:G594"/>
    <mergeCell ref="O594:U594"/>
    <mergeCell ref="B595:G595"/>
    <mergeCell ref="O595:U595"/>
    <mergeCell ref="A590:L590"/>
    <mergeCell ref="A591:L591"/>
    <mergeCell ref="A592:L592"/>
    <mergeCell ref="A593:L593"/>
    <mergeCell ref="N590:V590"/>
    <mergeCell ref="N591:V591"/>
    <mergeCell ref="N592:V592"/>
    <mergeCell ref="N593:V593"/>
    <mergeCell ref="A580:D580"/>
    <mergeCell ref="A581:D581"/>
    <mergeCell ref="D583:D587"/>
    <mergeCell ref="E585:E587"/>
    <mergeCell ref="G585:G587"/>
    <mergeCell ref="I585:I587"/>
    <mergeCell ref="A577:D577"/>
    <mergeCell ref="A578:D578"/>
    <mergeCell ref="A579:I579"/>
    <mergeCell ref="N577:P577"/>
    <mergeCell ref="N578:P578"/>
    <mergeCell ref="B589:D589"/>
    <mergeCell ref="G589:I589"/>
    <mergeCell ref="S585:S587"/>
    <mergeCell ref="L578:L579"/>
    <mergeCell ref="N580:O580"/>
    <mergeCell ref="N581:O581"/>
    <mergeCell ref="Q583:R587"/>
    <mergeCell ref="B566:D566"/>
    <mergeCell ref="O566:Q566"/>
    <mergeCell ref="B567:D567"/>
    <mergeCell ref="O567:Q567"/>
    <mergeCell ref="B563:G563"/>
    <mergeCell ref="O563:U563"/>
    <mergeCell ref="B564:G564"/>
    <mergeCell ref="O564:U564"/>
    <mergeCell ref="A574:D574"/>
    <mergeCell ref="N562:V562"/>
    <mergeCell ref="A575:D575"/>
    <mergeCell ref="A576:D576"/>
    <mergeCell ref="V569:V570"/>
    <mergeCell ref="A571:D571"/>
    <mergeCell ref="A572:D572"/>
    <mergeCell ref="A573:D573"/>
    <mergeCell ref="B568:D568"/>
    <mergeCell ref="O568:Q568"/>
    <mergeCell ref="A569:D570"/>
    <mergeCell ref="E569:I569"/>
    <mergeCell ref="N569:P570"/>
    <mergeCell ref="N571:P571"/>
    <mergeCell ref="N572:P572"/>
    <mergeCell ref="N573:P573"/>
    <mergeCell ref="N574:P574"/>
    <mergeCell ref="N575:P575"/>
    <mergeCell ref="N576:P576"/>
    <mergeCell ref="Q569:S569"/>
    <mergeCell ref="A549:D549"/>
    <mergeCell ref="A550:D550"/>
    <mergeCell ref="D552:D556"/>
    <mergeCell ref="E554:E556"/>
    <mergeCell ref="G554:G556"/>
    <mergeCell ref="I554:I556"/>
    <mergeCell ref="A546:D546"/>
    <mergeCell ref="A547:D547"/>
    <mergeCell ref="A548:I548"/>
    <mergeCell ref="N546:P546"/>
    <mergeCell ref="N547:P547"/>
    <mergeCell ref="B558:D558"/>
    <mergeCell ref="G558:I558"/>
    <mergeCell ref="B565:D565"/>
    <mergeCell ref="O565:Q565"/>
    <mergeCell ref="O558:Q558"/>
    <mergeCell ref="S558:U558"/>
    <mergeCell ref="L547:L548"/>
    <mergeCell ref="S554:S556"/>
    <mergeCell ref="A559:L559"/>
    <mergeCell ref="A560:L560"/>
    <mergeCell ref="A561:L561"/>
    <mergeCell ref="A562:L562"/>
    <mergeCell ref="N550:O550"/>
    <mergeCell ref="Q552:R556"/>
    <mergeCell ref="N559:V559"/>
    <mergeCell ref="N560:V560"/>
    <mergeCell ref="N561:V561"/>
    <mergeCell ref="B535:D535"/>
    <mergeCell ref="O535:Q535"/>
    <mergeCell ref="B536:D536"/>
    <mergeCell ref="O536:Q536"/>
    <mergeCell ref="B532:G532"/>
    <mergeCell ref="O532:U532"/>
    <mergeCell ref="B533:G533"/>
    <mergeCell ref="O533:U533"/>
    <mergeCell ref="A543:D543"/>
    <mergeCell ref="A544:D544"/>
    <mergeCell ref="A545:D545"/>
    <mergeCell ref="V538:V539"/>
    <mergeCell ref="A540:D540"/>
    <mergeCell ref="A541:D541"/>
    <mergeCell ref="A542:D542"/>
    <mergeCell ref="B537:D537"/>
    <mergeCell ref="O537:Q537"/>
    <mergeCell ref="A538:D539"/>
    <mergeCell ref="E538:I538"/>
    <mergeCell ref="N538:P539"/>
    <mergeCell ref="N540:P540"/>
    <mergeCell ref="N541:P541"/>
    <mergeCell ref="N542:P542"/>
    <mergeCell ref="N543:P543"/>
    <mergeCell ref="N544:P544"/>
    <mergeCell ref="N545:P545"/>
    <mergeCell ref="Q538:S538"/>
    <mergeCell ref="A518:D518"/>
    <mergeCell ref="A519:D519"/>
    <mergeCell ref="D521:D525"/>
    <mergeCell ref="E523:E525"/>
    <mergeCell ref="G523:G525"/>
    <mergeCell ref="I523:I525"/>
    <mergeCell ref="A515:D515"/>
    <mergeCell ref="A516:D516"/>
    <mergeCell ref="A517:I517"/>
    <mergeCell ref="N515:P515"/>
    <mergeCell ref="N516:P516"/>
    <mergeCell ref="B527:D527"/>
    <mergeCell ref="G527:I527"/>
    <mergeCell ref="B534:D534"/>
    <mergeCell ref="O534:Q534"/>
    <mergeCell ref="L516:L517"/>
    <mergeCell ref="O527:Q527"/>
    <mergeCell ref="A528:L528"/>
    <mergeCell ref="A529:L529"/>
    <mergeCell ref="A530:L530"/>
    <mergeCell ref="A531:L531"/>
    <mergeCell ref="B503:D503"/>
    <mergeCell ref="O503:Q503"/>
    <mergeCell ref="B504:D504"/>
    <mergeCell ref="O504:Q504"/>
    <mergeCell ref="B505:D505"/>
    <mergeCell ref="O505:Q505"/>
    <mergeCell ref="B501:G501"/>
    <mergeCell ref="O501:U501"/>
    <mergeCell ref="B502:G502"/>
    <mergeCell ref="O502:U502"/>
    <mergeCell ref="A497:L497"/>
    <mergeCell ref="A498:L498"/>
    <mergeCell ref="A499:L499"/>
    <mergeCell ref="A500:L500"/>
    <mergeCell ref="A512:D512"/>
    <mergeCell ref="A513:D513"/>
    <mergeCell ref="A514:D514"/>
    <mergeCell ref="A509:D509"/>
    <mergeCell ref="A510:D510"/>
    <mergeCell ref="A511:D511"/>
    <mergeCell ref="B506:D506"/>
    <mergeCell ref="O506:Q506"/>
    <mergeCell ref="A507:D508"/>
    <mergeCell ref="E507:I507"/>
    <mergeCell ref="N507:P508"/>
    <mergeCell ref="N509:P509"/>
    <mergeCell ref="N510:P510"/>
    <mergeCell ref="N511:P511"/>
    <mergeCell ref="N512:P512"/>
    <mergeCell ref="N513:P513"/>
    <mergeCell ref="N514:P514"/>
    <mergeCell ref="Q507:S507"/>
    <mergeCell ref="A487:D487"/>
    <mergeCell ref="A488:D488"/>
    <mergeCell ref="D490:D494"/>
    <mergeCell ref="E492:E494"/>
    <mergeCell ref="G492:G494"/>
    <mergeCell ref="I492:I494"/>
    <mergeCell ref="A484:D484"/>
    <mergeCell ref="A485:D485"/>
    <mergeCell ref="A486:I486"/>
    <mergeCell ref="N484:P484"/>
    <mergeCell ref="N485:P485"/>
    <mergeCell ref="B496:D496"/>
    <mergeCell ref="G496:I496"/>
    <mergeCell ref="O496:Q496"/>
    <mergeCell ref="S496:U496"/>
    <mergeCell ref="L485:L486"/>
    <mergeCell ref="S492:S494"/>
    <mergeCell ref="U485:U486"/>
    <mergeCell ref="N486:S486"/>
    <mergeCell ref="B473:D473"/>
    <mergeCell ref="O473:Q473"/>
    <mergeCell ref="B474:D474"/>
    <mergeCell ref="O474:Q474"/>
    <mergeCell ref="B470:G470"/>
    <mergeCell ref="O470:U470"/>
    <mergeCell ref="B471:G471"/>
    <mergeCell ref="O471:U471"/>
    <mergeCell ref="A481:D481"/>
    <mergeCell ref="W476:W477"/>
    <mergeCell ref="A482:D482"/>
    <mergeCell ref="A483:D483"/>
    <mergeCell ref="V476:V477"/>
    <mergeCell ref="A478:D478"/>
    <mergeCell ref="A479:D479"/>
    <mergeCell ref="A480:D480"/>
    <mergeCell ref="B475:D475"/>
    <mergeCell ref="O475:Q475"/>
    <mergeCell ref="A476:D477"/>
    <mergeCell ref="E476:I476"/>
    <mergeCell ref="N476:P477"/>
    <mergeCell ref="N478:P478"/>
    <mergeCell ref="N479:P479"/>
    <mergeCell ref="N480:P480"/>
    <mergeCell ref="N481:P481"/>
    <mergeCell ref="N482:P482"/>
    <mergeCell ref="N483:P483"/>
    <mergeCell ref="Q476:S476"/>
    <mergeCell ref="A456:D456"/>
    <mergeCell ref="A457:D457"/>
    <mergeCell ref="D459:D463"/>
    <mergeCell ref="E461:E463"/>
    <mergeCell ref="G461:G463"/>
    <mergeCell ref="I461:I463"/>
    <mergeCell ref="A453:D453"/>
    <mergeCell ref="A454:D454"/>
    <mergeCell ref="A455:I455"/>
    <mergeCell ref="N453:P453"/>
    <mergeCell ref="N454:P454"/>
    <mergeCell ref="B465:D465"/>
    <mergeCell ref="G465:I465"/>
    <mergeCell ref="B472:D472"/>
    <mergeCell ref="O472:Q472"/>
    <mergeCell ref="O465:Q465"/>
    <mergeCell ref="S465:U465"/>
    <mergeCell ref="L454:L455"/>
    <mergeCell ref="A466:L466"/>
    <mergeCell ref="A467:L467"/>
    <mergeCell ref="A468:L468"/>
    <mergeCell ref="A469:L469"/>
    <mergeCell ref="U454:U455"/>
    <mergeCell ref="N455:S455"/>
    <mergeCell ref="A450:D450"/>
    <mergeCell ref="A451:D451"/>
    <mergeCell ref="A452:D452"/>
    <mergeCell ref="V445:V446"/>
    <mergeCell ref="A447:D447"/>
    <mergeCell ref="A448:D448"/>
    <mergeCell ref="A449:D449"/>
    <mergeCell ref="B444:D444"/>
    <mergeCell ref="O444:Q444"/>
    <mergeCell ref="A445:D446"/>
    <mergeCell ref="E445:I445"/>
    <mergeCell ref="N445:P446"/>
    <mergeCell ref="N447:P447"/>
    <mergeCell ref="N448:P448"/>
    <mergeCell ref="N449:P449"/>
    <mergeCell ref="N450:P450"/>
    <mergeCell ref="N451:P451"/>
    <mergeCell ref="N452:P452"/>
    <mergeCell ref="Q445:S445"/>
    <mergeCell ref="B441:D441"/>
    <mergeCell ref="O441:Q441"/>
    <mergeCell ref="B442:D442"/>
    <mergeCell ref="O442:Q442"/>
    <mergeCell ref="B443:D443"/>
    <mergeCell ref="O443:Q443"/>
    <mergeCell ref="B439:G439"/>
    <mergeCell ref="O439:U439"/>
    <mergeCell ref="B440:G440"/>
    <mergeCell ref="O440:U440"/>
    <mergeCell ref="A435:L435"/>
    <mergeCell ref="A436:L436"/>
    <mergeCell ref="A437:L437"/>
    <mergeCell ref="A438:L438"/>
    <mergeCell ref="N435:V435"/>
    <mergeCell ref="N436:V436"/>
    <mergeCell ref="N437:V437"/>
    <mergeCell ref="N438:V438"/>
    <mergeCell ref="A425:D425"/>
    <mergeCell ref="A426:D426"/>
    <mergeCell ref="D428:D432"/>
    <mergeCell ref="E430:E432"/>
    <mergeCell ref="G430:G432"/>
    <mergeCell ref="I430:I432"/>
    <mergeCell ref="A422:D422"/>
    <mergeCell ref="A423:D423"/>
    <mergeCell ref="A424:I424"/>
    <mergeCell ref="N422:P422"/>
    <mergeCell ref="N423:P423"/>
    <mergeCell ref="B434:D434"/>
    <mergeCell ref="G434:I434"/>
    <mergeCell ref="S434:U434"/>
    <mergeCell ref="L423:L424"/>
    <mergeCell ref="O434:Q434"/>
    <mergeCell ref="Q428:R432"/>
    <mergeCell ref="U423:U424"/>
    <mergeCell ref="N424:S424"/>
    <mergeCell ref="A420:D420"/>
    <mergeCell ref="A421:D421"/>
    <mergeCell ref="V414:V415"/>
    <mergeCell ref="A416:D416"/>
    <mergeCell ref="A417:D417"/>
    <mergeCell ref="A418:D418"/>
    <mergeCell ref="B413:D413"/>
    <mergeCell ref="O413:Q413"/>
    <mergeCell ref="A414:D415"/>
    <mergeCell ref="E414:I414"/>
    <mergeCell ref="N414:P415"/>
    <mergeCell ref="N416:P416"/>
    <mergeCell ref="N417:P417"/>
    <mergeCell ref="N418:P418"/>
    <mergeCell ref="N419:P419"/>
    <mergeCell ref="N420:P420"/>
    <mergeCell ref="N421:P421"/>
    <mergeCell ref="Q414:S414"/>
    <mergeCell ref="B411:D411"/>
    <mergeCell ref="O411:Q411"/>
    <mergeCell ref="B412:D412"/>
    <mergeCell ref="O412:Q412"/>
    <mergeCell ref="B408:G408"/>
    <mergeCell ref="O408:U408"/>
    <mergeCell ref="B409:G409"/>
    <mergeCell ref="O409:U409"/>
    <mergeCell ref="A404:L404"/>
    <mergeCell ref="A405:L405"/>
    <mergeCell ref="A406:L406"/>
    <mergeCell ref="A407:L407"/>
    <mergeCell ref="N404:V404"/>
    <mergeCell ref="N405:V405"/>
    <mergeCell ref="N406:V406"/>
    <mergeCell ref="N407:V407"/>
    <mergeCell ref="A419:D419"/>
    <mergeCell ref="A394:D394"/>
    <mergeCell ref="A395:D395"/>
    <mergeCell ref="D397:D401"/>
    <mergeCell ref="E399:E401"/>
    <mergeCell ref="G399:G401"/>
    <mergeCell ref="I399:I401"/>
    <mergeCell ref="A391:D391"/>
    <mergeCell ref="A392:D392"/>
    <mergeCell ref="A393:I393"/>
    <mergeCell ref="N391:P391"/>
    <mergeCell ref="N392:P392"/>
    <mergeCell ref="B403:D403"/>
    <mergeCell ref="G403:I403"/>
    <mergeCell ref="L392:L393"/>
    <mergeCell ref="O403:Q403"/>
    <mergeCell ref="S403:U403"/>
    <mergeCell ref="B410:D410"/>
    <mergeCell ref="O410:Q410"/>
    <mergeCell ref="U392:U393"/>
    <mergeCell ref="N393:S393"/>
    <mergeCell ref="B380:D380"/>
    <mergeCell ref="O380:Q380"/>
    <mergeCell ref="B381:D381"/>
    <mergeCell ref="O381:Q381"/>
    <mergeCell ref="B377:G377"/>
    <mergeCell ref="O377:U377"/>
    <mergeCell ref="B378:G378"/>
    <mergeCell ref="O378:U378"/>
    <mergeCell ref="A373:L373"/>
    <mergeCell ref="A374:L374"/>
    <mergeCell ref="A375:L375"/>
    <mergeCell ref="A376:L376"/>
    <mergeCell ref="A388:D388"/>
    <mergeCell ref="A389:D389"/>
    <mergeCell ref="A390:D390"/>
    <mergeCell ref="V383:V384"/>
    <mergeCell ref="A385:D385"/>
    <mergeCell ref="A386:D386"/>
    <mergeCell ref="A387:D387"/>
    <mergeCell ref="B382:D382"/>
    <mergeCell ref="O382:Q382"/>
    <mergeCell ref="A383:D384"/>
    <mergeCell ref="E383:I383"/>
    <mergeCell ref="N383:P384"/>
    <mergeCell ref="N385:P385"/>
    <mergeCell ref="N386:P386"/>
    <mergeCell ref="N387:P387"/>
    <mergeCell ref="N388:P388"/>
    <mergeCell ref="N389:P389"/>
    <mergeCell ref="N390:P390"/>
    <mergeCell ref="Q383:S383"/>
    <mergeCell ref="A363:D363"/>
    <mergeCell ref="A364:D364"/>
    <mergeCell ref="D366:D370"/>
    <mergeCell ref="E368:E370"/>
    <mergeCell ref="G368:G370"/>
    <mergeCell ref="I368:I370"/>
    <mergeCell ref="A360:D360"/>
    <mergeCell ref="A361:D361"/>
    <mergeCell ref="A362:I362"/>
    <mergeCell ref="N360:P360"/>
    <mergeCell ref="N361:P361"/>
    <mergeCell ref="B372:D372"/>
    <mergeCell ref="G372:I372"/>
    <mergeCell ref="L361:L362"/>
    <mergeCell ref="O372:Q372"/>
    <mergeCell ref="S372:U372"/>
    <mergeCell ref="B379:D379"/>
    <mergeCell ref="O379:Q379"/>
    <mergeCell ref="U361:U362"/>
    <mergeCell ref="N362:S362"/>
    <mergeCell ref="B350:D350"/>
    <mergeCell ref="O350:Q350"/>
    <mergeCell ref="B346:G346"/>
    <mergeCell ref="O346:U346"/>
    <mergeCell ref="B347:G347"/>
    <mergeCell ref="O347:U347"/>
    <mergeCell ref="A342:L342"/>
    <mergeCell ref="A343:L343"/>
    <mergeCell ref="A344:L344"/>
    <mergeCell ref="A345:L345"/>
    <mergeCell ref="A357:D357"/>
    <mergeCell ref="A358:D358"/>
    <mergeCell ref="A359:D359"/>
    <mergeCell ref="V352:V353"/>
    <mergeCell ref="A354:D354"/>
    <mergeCell ref="A355:D355"/>
    <mergeCell ref="A356:D356"/>
    <mergeCell ref="B351:D351"/>
    <mergeCell ref="O351:Q351"/>
    <mergeCell ref="A352:D353"/>
    <mergeCell ref="E352:I352"/>
    <mergeCell ref="N352:P353"/>
    <mergeCell ref="N354:P354"/>
    <mergeCell ref="N355:P355"/>
    <mergeCell ref="N356:P356"/>
    <mergeCell ref="N357:P357"/>
    <mergeCell ref="N358:P358"/>
    <mergeCell ref="N359:P359"/>
    <mergeCell ref="Q352:S352"/>
    <mergeCell ref="A332:D332"/>
    <mergeCell ref="A333:D333"/>
    <mergeCell ref="D335:D339"/>
    <mergeCell ref="E337:E339"/>
    <mergeCell ref="G337:G339"/>
    <mergeCell ref="I337:I339"/>
    <mergeCell ref="A329:D329"/>
    <mergeCell ref="A330:D330"/>
    <mergeCell ref="A331:I331"/>
    <mergeCell ref="N329:P329"/>
    <mergeCell ref="N330:P330"/>
    <mergeCell ref="B341:D341"/>
    <mergeCell ref="G341:I341"/>
    <mergeCell ref="L330:L331"/>
    <mergeCell ref="B348:D348"/>
    <mergeCell ref="O348:Q348"/>
    <mergeCell ref="B349:D349"/>
    <mergeCell ref="O349:Q349"/>
    <mergeCell ref="B318:D318"/>
    <mergeCell ref="O318:Q318"/>
    <mergeCell ref="B319:D319"/>
    <mergeCell ref="O319:Q319"/>
    <mergeCell ref="B315:G315"/>
    <mergeCell ref="O315:U315"/>
    <mergeCell ref="B316:G316"/>
    <mergeCell ref="O316:U316"/>
    <mergeCell ref="A326:D326"/>
    <mergeCell ref="A327:D327"/>
    <mergeCell ref="A328:D328"/>
    <mergeCell ref="V321:V322"/>
    <mergeCell ref="A323:D323"/>
    <mergeCell ref="A324:D324"/>
    <mergeCell ref="A325:D325"/>
    <mergeCell ref="B320:D320"/>
    <mergeCell ref="O320:Q320"/>
    <mergeCell ref="A321:D322"/>
    <mergeCell ref="E321:I321"/>
    <mergeCell ref="N321:P322"/>
    <mergeCell ref="N323:P323"/>
    <mergeCell ref="N324:P324"/>
    <mergeCell ref="N325:P325"/>
    <mergeCell ref="N326:P326"/>
    <mergeCell ref="N327:P327"/>
    <mergeCell ref="N328:P328"/>
    <mergeCell ref="Q321:S321"/>
    <mergeCell ref="A301:D301"/>
    <mergeCell ref="A302:D302"/>
    <mergeCell ref="D304:D308"/>
    <mergeCell ref="E306:E308"/>
    <mergeCell ref="G306:G308"/>
    <mergeCell ref="I306:I308"/>
    <mergeCell ref="A298:D298"/>
    <mergeCell ref="A299:D299"/>
    <mergeCell ref="A300:I300"/>
    <mergeCell ref="N298:P298"/>
    <mergeCell ref="N299:P299"/>
    <mergeCell ref="B310:D310"/>
    <mergeCell ref="G310:I310"/>
    <mergeCell ref="L299:L300"/>
    <mergeCell ref="B317:D317"/>
    <mergeCell ref="O317:Q317"/>
    <mergeCell ref="A311:L311"/>
    <mergeCell ref="A312:L312"/>
    <mergeCell ref="A313:L313"/>
    <mergeCell ref="A314:L314"/>
    <mergeCell ref="B287:D287"/>
    <mergeCell ref="O287:Q287"/>
    <mergeCell ref="B288:D288"/>
    <mergeCell ref="O288:Q288"/>
    <mergeCell ref="B284:G284"/>
    <mergeCell ref="O284:U284"/>
    <mergeCell ref="B285:G285"/>
    <mergeCell ref="O285:U285"/>
    <mergeCell ref="A295:D295"/>
    <mergeCell ref="A296:D296"/>
    <mergeCell ref="A297:D297"/>
    <mergeCell ref="V290:V291"/>
    <mergeCell ref="A292:D292"/>
    <mergeCell ref="A293:D293"/>
    <mergeCell ref="A294:D294"/>
    <mergeCell ref="B289:D289"/>
    <mergeCell ref="O289:Q289"/>
    <mergeCell ref="A290:D291"/>
    <mergeCell ref="E290:I290"/>
    <mergeCell ref="N290:P291"/>
    <mergeCell ref="N292:P292"/>
    <mergeCell ref="N293:P293"/>
    <mergeCell ref="N294:P294"/>
    <mergeCell ref="N295:P295"/>
    <mergeCell ref="N296:P296"/>
    <mergeCell ref="N297:P297"/>
    <mergeCell ref="A270:D270"/>
    <mergeCell ref="A271:D271"/>
    <mergeCell ref="D273:D277"/>
    <mergeCell ref="E275:E277"/>
    <mergeCell ref="G275:G277"/>
    <mergeCell ref="I275:I277"/>
    <mergeCell ref="A267:D267"/>
    <mergeCell ref="A268:D268"/>
    <mergeCell ref="A269:I269"/>
    <mergeCell ref="N267:P267"/>
    <mergeCell ref="N268:P268"/>
    <mergeCell ref="B279:D279"/>
    <mergeCell ref="G279:I279"/>
    <mergeCell ref="B286:D286"/>
    <mergeCell ref="O286:Q286"/>
    <mergeCell ref="L268:L269"/>
    <mergeCell ref="A280:L280"/>
    <mergeCell ref="A281:L281"/>
    <mergeCell ref="A282:L282"/>
    <mergeCell ref="A283:L283"/>
    <mergeCell ref="N271:O271"/>
    <mergeCell ref="Q273:R277"/>
    <mergeCell ref="N280:V280"/>
    <mergeCell ref="N281:V281"/>
    <mergeCell ref="N282:V282"/>
    <mergeCell ref="N283:V283"/>
    <mergeCell ref="B256:D256"/>
    <mergeCell ref="O256:Q256"/>
    <mergeCell ref="B257:D257"/>
    <mergeCell ref="O257:Q257"/>
    <mergeCell ref="B253:G253"/>
    <mergeCell ref="O253:U253"/>
    <mergeCell ref="B254:G254"/>
    <mergeCell ref="O254:U254"/>
    <mergeCell ref="A264:D264"/>
    <mergeCell ref="A265:D265"/>
    <mergeCell ref="A266:D266"/>
    <mergeCell ref="V259:V260"/>
    <mergeCell ref="A261:D261"/>
    <mergeCell ref="A262:D262"/>
    <mergeCell ref="A263:D263"/>
    <mergeCell ref="B258:D258"/>
    <mergeCell ref="O258:Q258"/>
    <mergeCell ref="A259:D260"/>
    <mergeCell ref="E259:I259"/>
    <mergeCell ref="N259:P260"/>
    <mergeCell ref="N261:P261"/>
    <mergeCell ref="N262:P262"/>
    <mergeCell ref="N263:P263"/>
    <mergeCell ref="N264:P264"/>
    <mergeCell ref="N265:P265"/>
    <mergeCell ref="N266:P266"/>
    <mergeCell ref="A239:D239"/>
    <mergeCell ref="A240:D240"/>
    <mergeCell ref="D242:D246"/>
    <mergeCell ref="E244:E246"/>
    <mergeCell ref="G244:G246"/>
    <mergeCell ref="I244:I246"/>
    <mergeCell ref="A236:D236"/>
    <mergeCell ref="A237:D237"/>
    <mergeCell ref="A238:I238"/>
    <mergeCell ref="N236:P236"/>
    <mergeCell ref="N237:P237"/>
    <mergeCell ref="B248:D248"/>
    <mergeCell ref="G248:I248"/>
    <mergeCell ref="B255:D255"/>
    <mergeCell ref="O255:Q255"/>
    <mergeCell ref="L237:L238"/>
    <mergeCell ref="A249:L249"/>
    <mergeCell ref="A250:L250"/>
    <mergeCell ref="A251:L251"/>
    <mergeCell ref="A252:L252"/>
    <mergeCell ref="N249:V249"/>
    <mergeCell ref="N250:V250"/>
    <mergeCell ref="N251:V251"/>
    <mergeCell ref="N252:V252"/>
    <mergeCell ref="B225:D225"/>
    <mergeCell ref="O225:Q225"/>
    <mergeCell ref="B226:D226"/>
    <mergeCell ref="O226:Q226"/>
    <mergeCell ref="B222:G222"/>
    <mergeCell ref="O222:U222"/>
    <mergeCell ref="B223:G223"/>
    <mergeCell ref="O223:U223"/>
    <mergeCell ref="A233:D233"/>
    <mergeCell ref="W228:W229"/>
    <mergeCell ref="A234:D234"/>
    <mergeCell ref="A235:D235"/>
    <mergeCell ref="V228:V229"/>
    <mergeCell ref="A230:D230"/>
    <mergeCell ref="A231:D231"/>
    <mergeCell ref="A232:D232"/>
    <mergeCell ref="B227:D227"/>
    <mergeCell ref="O227:Q227"/>
    <mergeCell ref="A228:D229"/>
    <mergeCell ref="E228:I228"/>
    <mergeCell ref="N228:P229"/>
    <mergeCell ref="N230:P230"/>
    <mergeCell ref="N231:P231"/>
    <mergeCell ref="N232:P232"/>
    <mergeCell ref="N233:P233"/>
    <mergeCell ref="N234:P234"/>
    <mergeCell ref="N235:P235"/>
    <mergeCell ref="A208:D208"/>
    <mergeCell ref="A209:D209"/>
    <mergeCell ref="D211:D215"/>
    <mergeCell ref="E213:E215"/>
    <mergeCell ref="G213:G215"/>
    <mergeCell ref="I213:I215"/>
    <mergeCell ref="A205:D205"/>
    <mergeCell ref="A206:D206"/>
    <mergeCell ref="A207:I207"/>
    <mergeCell ref="N205:P205"/>
    <mergeCell ref="N206:P206"/>
    <mergeCell ref="B217:D217"/>
    <mergeCell ref="G217:I217"/>
    <mergeCell ref="B224:D224"/>
    <mergeCell ref="O224:Q224"/>
    <mergeCell ref="L206:L207"/>
    <mergeCell ref="A218:L218"/>
    <mergeCell ref="A219:L219"/>
    <mergeCell ref="A220:L220"/>
    <mergeCell ref="A221:L221"/>
    <mergeCell ref="N218:V218"/>
    <mergeCell ref="N219:V219"/>
    <mergeCell ref="N220:V220"/>
    <mergeCell ref="N221:V221"/>
    <mergeCell ref="B194:D194"/>
    <mergeCell ref="O194:Q194"/>
    <mergeCell ref="B195:D195"/>
    <mergeCell ref="O195:Q195"/>
    <mergeCell ref="B191:G191"/>
    <mergeCell ref="O191:U191"/>
    <mergeCell ref="B192:G192"/>
    <mergeCell ref="O192:U192"/>
    <mergeCell ref="A202:D202"/>
    <mergeCell ref="A203:D203"/>
    <mergeCell ref="A204:D204"/>
    <mergeCell ref="V197:V198"/>
    <mergeCell ref="A199:D199"/>
    <mergeCell ref="A200:D200"/>
    <mergeCell ref="A201:D201"/>
    <mergeCell ref="B196:D196"/>
    <mergeCell ref="O196:Q196"/>
    <mergeCell ref="A197:D198"/>
    <mergeCell ref="E197:I197"/>
    <mergeCell ref="N197:P198"/>
    <mergeCell ref="N199:P199"/>
    <mergeCell ref="N200:P200"/>
    <mergeCell ref="N201:P201"/>
    <mergeCell ref="N202:P202"/>
    <mergeCell ref="N203:P203"/>
    <mergeCell ref="N204:P204"/>
    <mergeCell ref="A177:D177"/>
    <mergeCell ref="A178:D178"/>
    <mergeCell ref="D180:D184"/>
    <mergeCell ref="E182:E184"/>
    <mergeCell ref="G182:G184"/>
    <mergeCell ref="I182:I184"/>
    <mergeCell ref="A174:D174"/>
    <mergeCell ref="A175:D175"/>
    <mergeCell ref="A176:I176"/>
    <mergeCell ref="N174:P174"/>
    <mergeCell ref="N175:P175"/>
    <mergeCell ref="B186:D186"/>
    <mergeCell ref="G186:I186"/>
    <mergeCell ref="B193:D193"/>
    <mergeCell ref="O193:Q193"/>
    <mergeCell ref="L175:L176"/>
    <mergeCell ref="A187:L187"/>
    <mergeCell ref="A188:L188"/>
    <mergeCell ref="A189:L189"/>
    <mergeCell ref="A190:L190"/>
    <mergeCell ref="N187:V187"/>
    <mergeCell ref="N188:V188"/>
    <mergeCell ref="N189:V189"/>
    <mergeCell ref="N190:V190"/>
    <mergeCell ref="B163:D163"/>
    <mergeCell ref="O163:Q163"/>
    <mergeCell ref="B164:D164"/>
    <mergeCell ref="O164:Q164"/>
    <mergeCell ref="B160:G160"/>
    <mergeCell ref="O160:U160"/>
    <mergeCell ref="B161:G161"/>
    <mergeCell ref="O161:U161"/>
    <mergeCell ref="A171:D171"/>
    <mergeCell ref="W166:W167"/>
    <mergeCell ref="A172:D172"/>
    <mergeCell ref="A173:D173"/>
    <mergeCell ref="V166:V167"/>
    <mergeCell ref="A168:D168"/>
    <mergeCell ref="A169:D169"/>
    <mergeCell ref="A170:D170"/>
    <mergeCell ref="B165:D165"/>
    <mergeCell ref="O165:Q165"/>
    <mergeCell ref="A166:D167"/>
    <mergeCell ref="E166:I166"/>
    <mergeCell ref="N166:P167"/>
    <mergeCell ref="N168:P168"/>
    <mergeCell ref="N169:P169"/>
    <mergeCell ref="N170:P170"/>
    <mergeCell ref="N171:P171"/>
    <mergeCell ref="N172:P172"/>
    <mergeCell ref="N173:P173"/>
    <mergeCell ref="Q135:S135"/>
    <mergeCell ref="A146:D146"/>
    <mergeCell ref="A147:D147"/>
    <mergeCell ref="D149:D153"/>
    <mergeCell ref="E151:E153"/>
    <mergeCell ref="G151:G153"/>
    <mergeCell ref="I151:I153"/>
    <mergeCell ref="A143:D143"/>
    <mergeCell ref="A144:D144"/>
    <mergeCell ref="A145:I145"/>
    <mergeCell ref="N143:P143"/>
    <mergeCell ref="N144:P144"/>
    <mergeCell ref="B155:D155"/>
    <mergeCell ref="G155:I155"/>
    <mergeCell ref="B162:D162"/>
    <mergeCell ref="O162:Q162"/>
    <mergeCell ref="L144:L145"/>
    <mergeCell ref="A157:L157"/>
    <mergeCell ref="A158:L158"/>
    <mergeCell ref="A159:L159"/>
    <mergeCell ref="A109:D109"/>
    <mergeCell ref="A110:D110"/>
    <mergeCell ref="A111:D111"/>
    <mergeCell ref="V104:V105"/>
    <mergeCell ref="A106:D106"/>
    <mergeCell ref="A107:D107"/>
    <mergeCell ref="A108:D108"/>
    <mergeCell ref="N106:P106"/>
    <mergeCell ref="A140:D140"/>
    <mergeCell ref="A141:D141"/>
    <mergeCell ref="A142:D142"/>
    <mergeCell ref="V135:V136"/>
    <mergeCell ref="A137:D137"/>
    <mergeCell ref="A138:D138"/>
    <mergeCell ref="A139:D139"/>
    <mergeCell ref="B134:D134"/>
    <mergeCell ref="O134:Q134"/>
    <mergeCell ref="A135:D136"/>
    <mergeCell ref="E135:I135"/>
    <mergeCell ref="B131:D131"/>
    <mergeCell ref="O131:Q131"/>
    <mergeCell ref="B132:D132"/>
    <mergeCell ref="O132:Q132"/>
    <mergeCell ref="B133:D133"/>
    <mergeCell ref="O133:Q133"/>
    <mergeCell ref="N135:P136"/>
    <mergeCell ref="N137:P137"/>
    <mergeCell ref="N138:P138"/>
    <mergeCell ref="N139:P139"/>
    <mergeCell ref="N140:P140"/>
    <mergeCell ref="N141:P141"/>
    <mergeCell ref="N142:P142"/>
    <mergeCell ref="B99:G99"/>
    <mergeCell ref="O99:U99"/>
    <mergeCell ref="N104:P105"/>
    <mergeCell ref="N79:P79"/>
    <mergeCell ref="N80:P80"/>
    <mergeCell ref="N81:P81"/>
    <mergeCell ref="N82:P82"/>
    <mergeCell ref="A81:D81"/>
    <mergeCell ref="V73:V74"/>
    <mergeCell ref="W73:W74"/>
    <mergeCell ref="A78:D78"/>
    <mergeCell ref="A79:D79"/>
    <mergeCell ref="B129:G129"/>
    <mergeCell ref="O129:U129"/>
    <mergeCell ref="B130:G130"/>
    <mergeCell ref="O130:U130"/>
    <mergeCell ref="S120:S122"/>
    <mergeCell ref="U120:U122"/>
    <mergeCell ref="V120:V122"/>
    <mergeCell ref="O124:Q124"/>
    <mergeCell ref="S124:U124"/>
    <mergeCell ref="B124:D124"/>
    <mergeCell ref="G124:I124"/>
    <mergeCell ref="O101:Q101"/>
    <mergeCell ref="A116:D116"/>
    <mergeCell ref="D118:D122"/>
    <mergeCell ref="E120:E122"/>
    <mergeCell ref="G120:G122"/>
    <mergeCell ref="I120:I122"/>
    <mergeCell ref="A112:D112"/>
    <mergeCell ref="A113:D113"/>
    <mergeCell ref="A114:I114"/>
    <mergeCell ref="A115:D115"/>
    <mergeCell ref="S89:S91"/>
    <mergeCell ref="U89:U91"/>
    <mergeCell ref="V89:V91"/>
    <mergeCell ref="O93:Q93"/>
    <mergeCell ref="S93:U93"/>
    <mergeCell ref="L113:L114"/>
    <mergeCell ref="D87:D91"/>
    <mergeCell ref="E89:E91"/>
    <mergeCell ref="G89:G91"/>
    <mergeCell ref="I89:I91"/>
    <mergeCell ref="B93:D93"/>
    <mergeCell ref="G93:I93"/>
    <mergeCell ref="B103:D103"/>
    <mergeCell ref="O103:Q103"/>
    <mergeCell ref="B100:D100"/>
    <mergeCell ref="O100:Q100"/>
    <mergeCell ref="B101:D101"/>
    <mergeCell ref="N107:P107"/>
    <mergeCell ref="N108:P108"/>
    <mergeCell ref="N109:P109"/>
    <mergeCell ref="N110:P110"/>
    <mergeCell ref="N111:P111"/>
    <mergeCell ref="N112:P112"/>
    <mergeCell ref="N113:P113"/>
    <mergeCell ref="A104:D105"/>
    <mergeCell ref="E104:I104"/>
    <mergeCell ref="Q104:S104"/>
    <mergeCell ref="B102:D102"/>
    <mergeCell ref="O102:Q102"/>
    <mergeCell ref="B98:G98"/>
    <mergeCell ref="O98:U98"/>
    <mergeCell ref="A84:D84"/>
    <mergeCell ref="A85:D85"/>
    <mergeCell ref="O67:U67"/>
    <mergeCell ref="B68:G68"/>
    <mergeCell ref="O68:U68"/>
    <mergeCell ref="S58:S60"/>
    <mergeCell ref="U58:U60"/>
    <mergeCell ref="V58:V60"/>
    <mergeCell ref="O62:Q62"/>
    <mergeCell ref="S62:U62"/>
    <mergeCell ref="B62:D62"/>
    <mergeCell ref="G62:I62"/>
    <mergeCell ref="O69:Q69"/>
    <mergeCell ref="B70:D70"/>
    <mergeCell ref="O70:Q70"/>
    <mergeCell ref="B71:D71"/>
    <mergeCell ref="O71:Q71"/>
    <mergeCell ref="N73:P74"/>
    <mergeCell ref="N75:P75"/>
    <mergeCell ref="N76:P76"/>
    <mergeCell ref="B72:D72"/>
    <mergeCell ref="O72:Q72"/>
    <mergeCell ref="A73:D74"/>
    <mergeCell ref="B36:G36"/>
    <mergeCell ref="O36:U36"/>
    <mergeCell ref="B37:G37"/>
    <mergeCell ref="O37:U37"/>
    <mergeCell ref="A50:D50"/>
    <mergeCell ref="A51:D51"/>
    <mergeCell ref="A52:I52"/>
    <mergeCell ref="A47:D47"/>
    <mergeCell ref="A48:D48"/>
    <mergeCell ref="A49:D49"/>
    <mergeCell ref="V42:V43"/>
    <mergeCell ref="A44:D44"/>
    <mergeCell ref="A45:D45"/>
    <mergeCell ref="A46:D46"/>
    <mergeCell ref="N51:P51"/>
    <mergeCell ref="W42:W43"/>
    <mergeCell ref="A80:D80"/>
    <mergeCell ref="A75:D75"/>
    <mergeCell ref="A76:D76"/>
    <mergeCell ref="A77:D77"/>
    <mergeCell ref="E73:I73"/>
    <mergeCell ref="Q73:S73"/>
    <mergeCell ref="B69:D69"/>
    <mergeCell ref="N50:P50"/>
    <mergeCell ref="A16:D16"/>
    <mergeCell ref="A17:D17"/>
    <mergeCell ref="W135:W136"/>
    <mergeCell ref="W104:W105"/>
    <mergeCell ref="W20:W21"/>
    <mergeCell ref="D25:D29"/>
    <mergeCell ref="E27:E29"/>
    <mergeCell ref="G27:G29"/>
    <mergeCell ref="I27:I29"/>
    <mergeCell ref="L20:L21"/>
    <mergeCell ref="N20:P20"/>
    <mergeCell ref="B41:D41"/>
    <mergeCell ref="O41:Q41"/>
    <mergeCell ref="A42:D43"/>
    <mergeCell ref="L51:L52"/>
    <mergeCell ref="L82:L83"/>
    <mergeCell ref="E42:I42"/>
    <mergeCell ref="Q42:S42"/>
    <mergeCell ref="A18:D18"/>
    <mergeCell ref="N54:O54"/>
    <mergeCell ref="N77:P77"/>
    <mergeCell ref="N78:P78"/>
    <mergeCell ref="B38:D38"/>
    <mergeCell ref="O38:Q38"/>
    <mergeCell ref="B39:D39"/>
    <mergeCell ref="O39:Q39"/>
    <mergeCell ref="B40:D40"/>
    <mergeCell ref="O40:Q40"/>
    <mergeCell ref="S151:S153"/>
    <mergeCell ref="U151:U153"/>
    <mergeCell ref="V151:V153"/>
    <mergeCell ref="O155:Q155"/>
    <mergeCell ref="S155:U155"/>
    <mergeCell ref="S213:S215"/>
    <mergeCell ref="U213:U215"/>
    <mergeCell ref="W259:W260"/>
    <mergeCell ref="W290:W291"/>
    <mergeCell ref="Q166:S166"/>
    <mergeCell ref="Q228:S228"/>
    <mergeCell ref="Q259:S259"/>
    <mergeCell ref="Q290:S290"/>
    <mergeCell ref="S182:S184"/>
    <mergeCell ref="U182:U184"/>
    <mergeCell ref="O186:Q186"/>
    <mergeCell ref="S186:U186"/>
    <mergeCell ref="U275:U277"/>
    <mergeCell ref="O279:Q279"/>
    <mergeCell ref="S279:U279"/>
    <mergeCell ref="N270:O270"/>
    <mergeCell ref="N425:O425"/>
    <mergeCell ref="N426:O426"/>
    <mergeCell ref="S337:S339"/>
    <mergeCell ref="U337:U339"/>
    <mergeCell ref="S368:S370"/>
    <mergeCell ref="U368:U370"/>
    <mergeCell ref="V275:V277"/>
    <mergeCell ref="V244:V246"/>
    <mergeCell ref="V213:V215"/>
    <mergeCell ref="O310:Q310"/>
    <mergeCell ref="S310:U310"/>
    <mergeCell ref="O341:Q341"/>
    <mergeCell ref="S341:U341"/>
    <mergeCell ref="W197:W198"/>
    <mergeCell ref="Q197:S197"/>
    <mergeCell ref="N178:O178"/>
    <mergeCell ref="Q180:R184"/>
    <mergeCell ref="N208:O208"/>
    <mergeCell ref="N209:O209"/>
    <mergeCell ref="Q211:R215"/>
    <mergeCell ref="N239:O239"/>
    <mergeCell ref="N240:O240"/>
    <mergeCell ref="Q242:R246"/>
    <mergeCell ref="S306:S308"/>
    <mergeCell ref="U306:U308"/>
    <mergeCell ref="S430:S432"/>
    <mergeCell ref="V492:V494"/>
    <mergeCell ref="W383:W384"/>
    <mergeCell ref="S647:S649"/>
    <mergeCell ref="U647:U649"/>
    <mergeCell ref="W786:W787"/>
    <mergeCell ref="U833:U835"/>
    <mergeCell ref="W507:W508"/>
    <mergeCell ref="W538:W539"/>
    <mergeCell ref="W569:W570"/>
    <mergeCell ref="O589:Q589"/>
    <mergeCell ref="S589:U589"/>
    <mergeCell ref="W414:W415"/>
    <mergeCell ref="W445:W446"/>
    <mergeCell ref="W662:W663"/>
    <mergeCell ref="W693:W694"/>
    <mergeCell ref="O620:Q620"/>
    <mergeCell ref="S620:U620"/>
    <mergeCell ref="O651:Q651"/>
    <mergeCell ref="S651:U651"/>
    <mergeCell ref="O682:Q682"/>
    <mergeCell ref="S682:U682"/>
    <mergeCell ref="S399:S401"/>
    <mergeCell ref="U399:U401"/>
    <mergeCell ref="U430:U432"/>
    <mergeCell ref="S461:S463"/>
    <mergeCell ref="U461:U463"/>
    <mergeCell ref="V430:V432"/>
    <mergeCell ref="N395:O395"/>
    <mergeCell ref="Q397:R401"/>
    <mergeCell ref="W600:W601"/>
    <mergeCell ref="B31:D31"/>
    <mergeCell ref="G31:I31"/>
    <mergeCell ref="U554:U556"/>
    <mergeCell ref="V182:V184"/>
    <mergeCell ref="O217:Q217"/>
    <mergeCell ref="S217:U217"/>
    <mergeCell ref="S244:S246"/>
    <mergeCell ref="U244:U246"/>
    <mergeCell ref="O248:Q248"/>
    <mergeCell ref="S248:U248"/>
    <mergeCell ref="S275:S277"/>
    <mergeCell ref="A156:L156"/>
    <mergeCell ref="U864:U866"/>
    <mergeCell ref="S678:S680"/>
    <mergeCell ref="U678:U680"/>
    <mergeCell ref="S771:S773"/>
    <mergeCell ref="U771:U773"/>
    <mergeCell ref="S802:S804"/>
    <mergeCell ref="U802:U804"/>
    <mergeCell ref="W321:W322"/>
    <mergeCell ref="W352:W353"/>
    <mergeCell ref="V368:V370"/>
    <mergeCell ref="V337:V339"/>
    <mergeCell ref="V306:V308"/>
    <mergeCell ref="S709:S711"/>
    <mergeCell ref="U709:U711"/>
    <mergeCell ref="S740:S742"/>
    <mergeCell ref="U740:U742"/>
    <mergeCell ref="W724:W725"/>
    <mergeCell ref="S523:S525"/>
    <mergeCell ref="U523:U525"/>
    <mergeCell ref="W910:W911"/>
    <mergeCell ref="W941:W942"/>
    <mergeCell ref="W755:W756"/>
    <mergeCell ref="W848:W849"/>
    <mergeCell ref="W972:W973"/>
    <mergeCell ref="W631:W632"/>
    <mergeCell ref="W879:W880"/>
    <mergeCell ref="W1003:W1004"/>
    <mergeCell ref="A13:D13"/>
    <mergeCell ref="A14:D14"/>
    <mergeCell ref="A15:D15"/>
    <mergeCell ref="A53:D53"/>
    <mergeCell ref="A54:D54"/>
    <mergeCell ref="D56:D60"/>
    <mergeCell ref="E58:E60"/>
    <mergeCell ref="G58:G60"/>
    <mergeCell ref="I58:I60"/>
    <mergeCell ref="B67:G67"/>
    <mergeCell ref="A82:D82"/>
    <mergeCell ref="A83:I83"/>
    <mergeCell ref="V399:V401"/>
    <mergeCell ref="U585:U587"/>
    <mergeCell ref="S616:S618"/>
    <mergeCell ref="U616:U618"/>
    <mergeCell ref="U492:U494"/>
    <mergeCell ref="N146:O146"/>
    <mergeCell ref="N147:O147"/>
    <mergeCell ref="Q149:R153"/>
    <mergeCell ref="N177:O177"/>
    <mergeCell ref="N126:V126"/>
    <mergeCell ref="N127:V127"/>
    <mergeCell ref="N128:V128"/>
    <mergeCell ref="N156:V156"/>
    <mergeCell ref="N157:V157"/>
    <mergeCell ref="N158:V158"/>
    <mergeCell ref="N159:V159"/>
    <mergeCell ref="V1019:V1021"/>
    <mergeCell ref="V988:V990"/>
    <mergeCell ref="V957:V959"/>
    <mergeCell ref="V926:V928"/>
    <mergeCell ref="V895:V897"/>
    <mergeCell ref="V864:V866"/>
    <mergeCell ref="V833:V835"/>
    <mergeCell ref="V802:V804"/>
    <mergeCell ref="V771:V773"/>
    <mergeCell ref="V740:V742"/>
    <mergeCell ref="V709:V711"/>
    <mergeCell ref="V678:V680"/>
    <mergeCell ref="V647:V649"/>
    <mergeCell ref="V616:V618"/>
    <mergeCell ref="V585:V587"/>
    <mergeCell ref="V554:V556"/>
    <mergeCell ref="V523:V525"/>
    <mergeCell ref="N301:O301"/>
    <mergeCell ref="N302:O302"/>
    <mergeCell ref="Q304:R308"/>
    <mergeCell ref="N332:O332"/>
    <mergeCell ref="N333:O333"/>
    <mergeCell ref="Q335:R339"/>
    <mergeCell ref="N363:O363"/>
    <mergeCell ref="N364:O364"/>
    <mergeCell ref="Q366:R370"/>
    <mergeCell ref="N394:O394"/>
    <mergeCell ref="N311:V311"/>
    <mergeCell ref="N312:V312"/>
    <mergeCell ref="N313:V313"/>
    <mergeCell ref="N314:V314"/>
    <mergeCell ref="N342:V342"/>
    <mergeCell ref="N343:V343"/>
    <mergeCell ref="N344:V344"/>
    <mergeCell ref="N345:V345"/>
    <mergeCell ref="N373:V373"/>
    <mergeCell ref="N374:V374"/>
    <mergeCell ref="N375:V375"/>
    <mergeCell ref="N376:V376"/>
    <mergeCell ref="N456:O456"/>
    <mergeCell ref="N457:O457"/>
    <mergeCell ref="Q459:R463"/>
    <mergeCell ref="N487:O487"/>
    <mergeCell ref="N488:O488"/>
    <mergeCell ref="Q490:R494"/>
    <mergeCell ref="N518:O518"/>
    <mergeCell ref="N519:O519"/>
    <mergeCell ref="Q521:R525"/>
    <mergeCell ref="N549:O549"/>
    <mergeCell ref="N466:V466"/>
    <mergeCell ref="N467:V467"/>
    <mergeCell ref="N468:V468"/>
    <mergeCell ref="N469:V469"/>
    <mergeCell ref="N497:V497"/>
    <mergeCell ref="N498:V498"/>
    <mergeCell ref="N499:V499"/>
    <mergeCell ref="N500:V500"/>
    <mergeCell ref="N528:V528"/>
    <mergeCell ref="N529:V529"/>
    <mergeCell ref="N530:V530"/>
    <mergeCell ref="N531:V531"/>
    <mergeCell ref="V461:V463"/>
    <mergeCell ref="V507:V508"/>
    <mergeCell ref="S527:U527"/>
    <mergeCell ref="N797:O797"/>
    <mergeCell ref="N798:O798"/>
    <mergeCell ref="Q800:R804"/>
    <mergeCell ref="N828:O828"/>
    <mergeCell ref="N829:O829"/>
    <mergeCell ref="Q831:R835"/>
    <mergeCell ref="N859:O859"/>
    <mergeCell ref="N860:O860"/>
    <mergeCell ref="Q862:R866"/>
    <mergeCell ref="N890:O890"/>
    <mergeCell ref="N807:V807"/>
    <mergeCell ref="N808:V808"/>
    <mergeCell ref="N809:V809"/>
    <mergeCell ref="N810:V810"/>
    <mergeCell ref="N838:V838"/>
    <mergeCell ref="N839:V839"/>
    <mergeCell ref="N840:V840"/>
    <mergeCell ref="N841:V841"/>
    <mergeCell ref="N869:V869"/>
    <mergeCell ref="N870:V870"/>
    <mergeCell ref="N871:V871"/>
    <mergeCell ref="N872:V872"/>
    <mergeCell ref="S806:U806"/>
    <mergeCell ref="V848:V849"/>
    <mergeCell ref="O868:Q868"/>
    <mergeCell ref="N1:V1"/>
    <mergeCell ref="N2:V2"/>
    <mergeCell ref="N3:V3"/>
    <mergeCell ref="N4:V4"/>
    <mergeCell ref="N32:V32"/>
    <mergeCell ref="N33:V33"/>
    <mergeCell ref="N34:V34"/>
    <mergeCell ref="N35:V35"/>
    <mergeCell ref="N63:V63"/>
    <mergeCell ref="N64:V64"/>
    <mergeCell ref="N65:V65"/>
    <mergeCell ref="N66:V66"/>
    <mergeCell ref="N94:V94"/>
    <mergeCell ref="N95:V95"/>
    <mergeCell ref="N96:V96"/>
    <mergeCell ref="N97:V97"/>
    <mergeCell ref="N125:V125"/>
    <mergeCell ref="N84:O84"/>
    <mergeCell ref="N85:O85"/>
    <mergeCell ref="Q87:R91"/>
    <mergeCell ref="Q56:R60"/>
    <mergeCell ref="N115:O115"/>
    <mergeCell ref="N116:O116"/>
    <mergeCell ref="Q118:R122"/>
    <mergeCell ref="O31:Q31"/>
    <mergeCell ref="S31:U31"/>
    <mergeCell ref="S27:S29"/>
    <mergeCell ref="U27:U29"/>
    <mergeCell ref="V27:V29"/>
  </mergeCells>
  <pageMargins left="0.25" right="0.25" top="0.75" bottom="0.75" header="0.3" footer="0.3"/>
  <pageSetup paperSize="9" scale="28" fitToWidth="2" orientation="portrait" horizontalDpi="360" verticalDpi="360" r:id="rId1"/>
  <rowBreaks count="32" manualBreakCount="32">
    <brk id="31" max="21" man="1"/>
    <brk id="62" max="21" man="1"/>
    <brk id="93" max="21" man="1"/>
    <brk id="124" max="21" man="1"/>
    <brk id="155" max="21" man="1"/>
    <brk id="186" max="21" man="1"/>
    <brk id="217" max="21" man="1"/>
    <brk id="248" max="21" man="1"/>
    <brk id="279" max="21" man="1"/>
    <brk id="310" max="21" man="1"/>
    <brk id="341" max="21" man="1"/>
    <brk id="372" max="21" man="1"/>
    <brk id="403" max="21" man="1"/>
    <brk id="434" max="21" man="1"/>
    <brk id="465" max="21" man="1"/>
    <brk id="496" max="21" man="1"/>
    <brk id="527" max="21" man="1"/>
    <brk id="558" max="21" man="1"/>
    <brk id="589" max="21" man="1"/>
    <brk id="620" max="21" man="1"/>
    <brk id="651" max="21" man="1"/>
    <brk id="682" max="21" man="1"/>
    <brk id="713" max="21" man="1"/>
    <brk id="744" max="21" man="1"/>
    <brk id="775" max="21" man="1"/>
    <brk id="806" max="21" man="1"/>
    <brk id="837" max="21" man="1"/>
    <brk id="868" max="21" man="1"/>
    <brk id="899" max="21" man="1"/>
    <brk id="930" max="21" man="1"/>
    <brk id="961" max="21" man="1"/>
    <brk id="992" max="21" man="1"/>
  </rowBreaks>
  <colBreaks count="2" manualBreakCount="2">
    <brk id="12" max="1022" man="1"/>
    <brk id="13" max="1022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C0016-21D3-4C35-ADCC-58BB1D24C9A5}">
  <sheetPr>
    <tabColor rgb="FFFFFF00"/>
    <pageSetUpPr fitToPage="1"/>
  </sheetPr>
  <dimension ref="A1:BP1483"/>
  <sheetViews>
    <sheetView view="pageBreakPreview" topLeftCell="A55" zoomScale="20" zoomScaleNormal="70" zoomScaleSheetLayoutView="20" workbookViewId="0">
      <selection activeCell="D72" sqref="D72"/>
    </sheetView>
  </sheetViews>
  <sheetFormatPr baseColWidth="10" defaultColWidth="11.42578125" defaultRowHeight="99.95" customHeight="1" x14ac:dyDescent="0.25"/>
  <cols>
    <col min="1" max="1" width="34.85546875" style="1" customWidth="1"/>
    <col min="2" max="2" width="227.7109375" style="350" customWidth="1"/>
    <col min="3" max="3" width="217.7109375" style="350" customWidth="1"/>
    <col min="4" max="4" width="62.140625" style="105" customWidth="1"/>
    <col min="5" max="5" width="255.85546875" style="977" customWidth="1"/>
    <col min="6" max="34" width="35.7109375" style="7" customWidth="1"/>
    <col min="35" max="35" width="1.5703125" style="7" customWidth="1"/>
    <col min="36" max="36" width="19" style="1581" customWidth="1"/>
    <col min="37" max="37" width="38.7109375" style="1586" customWidth="1"/>
    <col min="38" max="38" width="18.42578125" style="1586" customWidth="1"/>
    <col min="39" max="39" width="23.28515625" style="1586" customWidth="1"/>
    <col min="40" max="40" width="59.7109375" style="1586" customWidth="1"/>
    <col min="41" max="51" width="11.42578125" style="1586"/>
    <col min="52" max="68" width="11.42578125" style="1580"/>
  </cols>
  <sheetData>
    <row r="1" spans="2:50" ht="99.95" customHeight="1" x14ac:dyDescent="0.25">
      <c r="B1" s="1507" t="s">
        <v>299</v>
      </c>
      <c r="C1" s="1507"/>
      <c r="D1" s="1507"/>
      <c r="E1" s="1507"/>
      <c r="AJ1" s="1579" t="s">
        <v>214</v>
      </c>
      <c r="AK1" s="1582" t="s">
        <v>312</v>
      </c>
      <c r="AL1" s="1583"/>
      <c r="AM1" s="1584" t="s">
        <v>96</v>
      </c>
      <c r="AN1" s="1585" t="s">
        <v>300</v>
      </c>
      <c r="AO1" s="1585"/>
      <c r="AP1" s="1585"/>
      <c r="AQ1" s="1585"/>
      <c r="AR1" s="1585"/>
      <c r="AS1" s="1585"/>
      <c r="AT1" s="1585"/>
      <c r="AU1" s="1585"/>
      <c r="AV1" s="1585"/>
      <c r="AW1" s="1585"/>
      <c r="AX1" s="1585"/>
    </row>
    <row r="2" spans="2:50" ht="99.95" customHeight="1" x14ac:dyDescent="0.25">
      <c r="B2" s="1507" t="s">
        <v>992</v>
      </c>
      <c r="C2" s="1507"/>
      <c r="D2" s="1507"/>
      <c r="E2" s="1507"/>
      <c r="AJ2" s="1579" t="s">
        <v>216</v>
      </c>
      <c r="AK2" s="1582" t="s">
        <v>313</v>
      </c>
      <c r="AL2" s="1583"/>
      <c r="AM2" s="1587" t="s">
        <v>98</v>
      </c>
      <c r="AN2" s="1588" t="s">
        <v>315</v>
      </c>
      <c r="AO2" s="1588"/>
      <c r="AP2" s="1588"/>
      <c r="AQ2" s="1588"/>
      <c r="AR2" s="1588"/>
      <c r="AS2" s="1588"/>
      <c r="AT2" s="1588"/>
      <c r="AU2" s="1588"/>
      <c r="AV2" s="1588"/>
      <c r="AW2" s="1588"/>
      <c r="AX2" s="1588"/>
    </row>
    <row r="3" spans="2:50" ht="99.95" customHeight="1" x14ac:dyDescent="0.25">
      <c r="B3" s="1508"/>
      <c r="C3" s="1508"/>
      <c r="D3" s="1508"/>
      <c r="E3" s="1508"/>
      <c r="AJ3" s="1579" t="s">
        <v>218</v>
      </c>
      <c r="AK3" s="1582" t="s">
        <v>314</v>
      </c>
      <c r="AL3" s="1583"/>
      <c r="AM3" s="1587" t="s">
        <v>100</v>
      </c>
      <c r="AN3" s="1588"/>
      <c r="AO3" s="1588"/>
      <c r="AP3" s="1588"/>
      <c r="AQ3" s="1588"/>
      <c r="AR3" s="1588"/>
      <c r="AS3" s="1588"/>
      <c r="AT3" s="1588"/>
      <c r="AU3" s="1588"/>
      <c r="AV3" s="1588"/>
      <c r="AW3" s="1588"/>
      <c r="AX3" s="1588"/>
    </row>
    <row r="4" spans="2:50" ht="99.95" customHeight="1" x14ac:dyDescent="0.25">
      <c r="B4" s="1509" t="s">
        <v>9</v>
      </c>
      <c r="C4" s="1509"/>
      <c r="D4" s="1509"/>
      <c r="E4" s="1509"/>
      <c r="AJ4" s="1579"/>
      <c r="AK4" s="1589"/>
      <c r="AL4" s="1583"/>
      <c r="AM4" s="1587" t="s">
        <v>101</v>
      </c>
      <c r="AN4" s="1588"/>
      <c r="AO4" s="1588"/>
      <c r="AP4" s="1588"/>
      <c r="AQ4" s="1588"/>
      <c r="AR4" s="1588"/>
      <c r="AS4" s="1588"/>
      <c r="AT4" s="1588"/>
      <c r="AU4" s="1588"/>
      <c r="AV4" s="1588"/>
      <c r="AW4" s="1588"/>
      <c r="AX4" s="1588"/>
    </row>
    <row r="5" spans="2:50" ht="99.95" customHeight="1" x14ac:dyDescent="0.25">
      <c r="B5" s="1510" t="s">
        <v>301</v>
      </c>
      <c r="C5" s="1510"/>
      <c r="D5" s="1510"/>
      <c r="E5" s="1510"/>
      <c r="AM5" s="1587" t="s">
        <v>102</v>
      </c>
      <c r="AN5" s="1588" t="s">
        <v>316</v>
      </c>
      <c r="AO5" s="1588"/>
      <c r="AP5" s="1588"/>
      <c r="AQ5" s="1588"/>
      <c r="AR5" s="1588"/>
      <c r="AS5" s="1588"/>
      <c r="AT5" s="1588"/>
      <c r="AU5" s="1588"/>
      <c r="AV5" s="1588"/>
      <c r="AW5" s="1588"/>
      <c r="AX5" s="1588"/>
    </row>
    <row r="6" spans="2:50" ht="99.95" customHeight="1" x14ac:dyDescent="0.25">
      <c r="B6" s="1507" t="s">
        <v>302</v>
      </c>
      <c r="C6" s="1507"/>
      <c r="D6" s="1507"/>
      <c r="E6" s="1507"/>
      <c r="AM6" s="1587" t="s">
        <v>104</v>
      </c>
      <c r="AN6" s="1588"/>
      <c r="AO6" s="1588"/>
      <c r="AP6" s="1588"/>
      <c r="AQ6" s="1588"/>
      <c r="AR6" s="1588"/>
      <c r="AS6" s="1588"/>
      <c r="AT6" s="1588"/>
      <c r="AU6" s="1588"/>
      <c r="AV6" s="1588"/>
      <c r="AW6" s="1588"/>
      <c r="AX6" s="1588"/>
    </row>
    <row r="7" spans="2:50" ht="99.95" customHeight="1" x14ac:dyDescent="0.25">
      <c r="B7" s="1511" t="s">
        <v>303</v>
      </c>
      <c r="C7" s="1511"/>
      <c r="D7" s="1511"/>
      <c r="E7" s="1511"/>
      <c r="AM7" s="1587" t="s">
        <v>105</v>
      </c>
      <c r="AN7" s="1588"/>
      <c r="AO7" s="1588"/>
      <c r="AP7" s="1588"/>
      <c r="AQ7" s="1588"/>
      <c r="AR7" s="1588"/>
      <c r="AS7" s="1588"/>
      <c r="AT7" s="1588"/>
      <c r="AU7" s="1588"/>
      <c r="AV7" s="1588"/>
      <c r="AW7" s="1588"/>
      <c r="AX7" s="1588"/>
    </row>
    <row r="8" spans="2:50" ht="99.95" customHeight="1" x14ac:dyDescent="0.25">
      <c r="B8" s="1500"/>
      <c r="C8" s="1500"/>
      <c r="D8" s="1500"/>
      <c r="E8" s="1500"/>
      <c r="AM8" s="1587" t="s">
        <v>106</v>
      </c>
      <c r="AN8" s="1588" t="s">
        <v>234</v>
      </c>
      <c r="AO8" s="1588"/>
      <c r="AP8" s="1588"/>
      <c r="AQ8" s="1588"/>
      <c r="AR8" s="1588"/>
      <c r="AS8" s="1588"/>
      <c r="AT8" s="1588"/>
      <c r="AU8" s="1588"/>
      <c r="AV8" s="1588"/>
      <c r="AW8" s="1588"/>
      <c r="AX8" s="1588"/>
    </row>
    <row r="9" spans="2:50" ht="155.1" customHeight="1" x14ac:dyDescent="0.25">
      <c r="B9" s="1512" t="s">
        <v>304</v>
      </c>
      <c r="C9" s="1512"/>
      <c r="D9" s="1512"/>
      <c r="E9" s="1512"/>
      <c r="AM9" s="1587" t="s">
        <v>108</v>
      </c>
      <c r="AN9" s="1588"/>
      <c r="AO9" s="1588"/>
      <c r="AP9" s="1588"/>
      <c r="AQ9" s="1588"/>
      <c r="AR9" s="1588"/>
      <c r="AS9" s="1588"/>
      <c r="AT9" s="1588"/>
      <c r="AU9" s="1588"/>
      <c r="AV9" s="1588"/>
      <c r="AW9" s="1588"/>
      <c r="AX9" s="1588"/>
    </row>
    <row r="10" spans="2:50" ht="99.95" customHeight="1" x14ac:dyDescent="0.25">
      <c r="B10" s="826"/>
      <c r="C10" s="826"/>
      <c r="D10" s="101"/>
      <c r="E10" s="972"/>
      <c r="AM10" s="1587" t="s">
        <v>109</v>
      </c>
      <c r="AN10" s="1588"/>
      <c r="AO10" s="1588"/>
      <c r="AP10" s="1588"/>
      <c r="AQ10" s="1588"/>
      <c r="AR10" s="1588"/>
      <c r="AS10" s="1588"/>
      <c r="AT10" s="1588"/>
      <c r="AU10" s="1588"/>
      <c r="AV10" s="1588"/>
      <c r="AW10" s="1588"/>
      <c r="AX10" s="1588"/>
    </row>
    <row r="11" spans="2:50" ht="200.1" customHeight="1" x14ac:dyDescent="0.25">
      <c r="B11" s="1514">
        <f>DATOS!F8</f>
        <v>0</v>
      </c>
      <c r="C11" s="1514"/>
      <c r="D11" s="1514"/>
      <c r="E11" s="1514"/>
      <c r="AM11" s="1587" t="s">
        <v>110</v>
      </c>
      <c r="AN11" s="1588"/>
      <c r="AO11" s="1588"/>
      <c r="AP11" s="1588"/>
      <c r="AQ11" s="1588"/>
      <c r="AR11" s="1588"/>
      <c r="AS11" s="1588"/>
      <c r="AT11" s="1588"/>
      <c r="AU11" s="1588"/>
      <c r="AV11" s="1588"/>
      <c r="AW11" s="1588"/>
      <c r="AX11" s="1588"/>
    </row>
    <row r="12" spans="2:50" ht="99.95" customHeight="1" x14ac:dyDescent="0.25">
      <c r="B12" s="827"/>
      <c r="C12" s="827"/>
      <c r="D12" s="829"/>
      <c r="E12" s="973"/>
      <c r="AN12" s="1590"/>
      <c r="AO12" s="1590"/>
      <c r="AP12" s="1590"/>
      <c r="AQ12" s="1590"/>
      <c r="AR12" s="1590"/>
      <c r="AS12" s="1590"/>
      <c r="AT12" s="1590"/>
      <c r="AU12" s="1590"/>
      <c r="AV12" s="1590"/>
      <c r="AW12" s="1590"/>
      <c r="AX12" s="1590"/>
    </row>
    <row r="13" spans="2:50" ht="99.95" customHeight="1" x14ac:dyDescent="0.5">
      <c r="B13" s="1515" t="s">
        <v>982</v>
      </c>
      <c r="C13" s="1515"/>
      <c r="D13" s="1515"/>
      <c r="E13" s="1515"/>
      <c r="AM13" s="1591" t="s">
        <v>213</v>
      </c>
      <c r="AN13" s="1592" t="s">
        <v>228</v>
      </c>
      <c r="AO13" s="1592"/>
      <c r="AP13" s="1592"/>
      <c r="AQ13" s="1592"/>
      <c r="AR13" s="1592"/>
      <c r="AS13" s="1593"/>
      <c r="AT13" s="1593"/>
      <c r="AU13" s="1593"/>
      <c r="AV13" s="1593"/>
      <c r="AW13" s="1593"/>
      <c r="AX13" s="1593"/>
    </row>
    <row r="14" spans="2:50" ht="81" customHeight="1" x14ac:dyDescent="0.5">
      <c r="B14" s="1595" t="s">
        <v>305</v>
      </c>
      <c r="C14" s="1595" t="s">
        <v>277</v>
      </c>
      <c r="D14" s="1503" t="s">
        <v>306</v>
      </c>
      <c r="E14" s="1504"/>
      <c r="AM14" s="1591" t="s">
        <v>230</v>
      </c>
      <c r="AN14" s="1592" t="s">
        <v>231</v>
      </c>
      <c r="AO14" s="1592"/>
      <c r="AP14" s="1592"/>
      <c r="AQ14" s="1592"/>
      <c r="AR14" s="1592"/>
      <c r="AS14" s="1593"/>
      <c r="AT14" s="1593"/>
      <c r="AU14" s="1593"/>
      <c r="AV14" s="1593"/>
      <c r="AW14" s="1593"/>
      <c r="AX14" s="1593"/>
    </row>
    <row r="15" spans="2:50" ht="73.5" customHeight="1" x14ac:dyDescent="0.5">
      <c r="B15" s="1596"/>
      <c r="C15" s="1596"/>
      <c r="D15" s="1505"/>
      <c r="E15" s="1506"/>
      <c r="AM15" s="1591" t="s">
        <v>233</v>
      </c>
      <c r="AN15" s="1592" t="s">
        <v>234</v>
      </c>
      <c r="AO15" s="1592"/>
      <c r="AP15" s="1592"/>
      <c r="AQ15" s="1592"/>
      <c r="AR15" s="1592"/>
      <c r="AS15" s="1593"/>
      <c r="AT15" s="1593"/>
      <c r="AU15" s="1593"/>
      <c r="AV15" s="1593"/>
      <c r="AW15" s="1593"/>
      <c r="AX15" s="1593"/>
    </row>
    <row r="16" spans="2:50" ht="137.25" customHeight="1" x14ac:dyDescent="0.25">
      <c r="B16" s="1597"/>
      <c r="C16" s="1597"/>
      <c r="D16" s="1598" t="s">
        <v>986</v>
      </c>
      <c r="E16" s="970" t="s">
        <v>307</v>
      </c>
    </row>
    <row r="17" spans="2:37" ht="99.95" customHeight="1" x14ac:dyDescent="0.25">
      <c r="B17" s="969" t="s">
        <v>38</v>
      </c>
      <c r="C17" s="969" t="s">
        <v>38</v>
      </c>
      <c r="D17" s="351" t="str">
        <f>( 'LIBRETA INF APREN 3TRI'!$L$13 )</f>
        <v>B-</v>
      </c>
      <c r="E17" s="971" t="str">
        <f>IF(OR(D17="A+", D17="A-", D17="B+"), "DESTREZA O APRENDIZAJE ALCANZADO", IF(OR(D17="B-", D17="C+", D17="C-"), "DESTREZA O APRENDIZAJE EN PROCESO DE DESARROLLO", IF(OR(D17="D+", D17="D-", D17="E+", AJ17="E-"), "DESTREZA O APRENDIZAJE INICIADO", "NO ENCONTRADO")))</f>
        <v>DESTREZA O APRENDIZAJE EN PROCESO DE DESARROLLO</v>
      </c>
    </row>
    <row r="18" spans="2:37" ht="99.95" customHeight="1" x14ac:dyDescent="0.25">
      <c r="B18" s="969" t="s">
        <v>40</v>
      </c>
      <c r="C18" s="969" t="s">
        <v>40</v>
      </c>
      <c r="D18" s="351" t="str">
        <f>( 'LIBRETA INF APREN 3TRI'!$L$14 )</f>
        <v>B-</v>
      </c>
      <c r="E18" s="971" t="str">
        <f t="shared" ref="E18:E26" si="0">IF(OR(D18="A+", D18="A-", D18="B+"), "DESTREZA O APRENDIZAJE ALCANZADO", IF(OR(D18="B-", D18="C+", D18="C-"), "DESTREZA O APRENDIZAJE EN PROCESO DE DESARROLLO", IF(OR(D18="D+", D18="D-", D18="E+", AJ18="E-"), "DESTREZA O APRENDIZAJE INICIADO", "NO ENCONTRADO")))</f>
        <v>DESTREZA O APRENDIZAJE EN PROCESO DE DESARROLLO</v>
      </c>
    </row>
    <row r="19" spans="2:37" ht="99.95" customHeight="1" x14ac:dyDescent="0.25">
      <c r="B19" s="967" t="s">
        <v>308</v>
      </c>
      <c r="C19" s="967" t="s">
        <v>42</v>
      </c>
      <c r="D19" s="351" t="str">
        <f>( 'LIBRETA INF APREN 3TRI'!$L$15 )</f>
        <v>A+</v>
      </c>
      <c r="E19" s="971" t="str">
        <f t="shared" si="0"/>
        <v>DESTREZA O APRENDIZAJE ALCANZADO</v>
      </c>
    </row>
    <row r="20" spans="2:37" ht="99.95" customHeight="1" x14ac:dyDescent="0.25">
      <c r="B20" s="969" t="s">
        <v>44</v>
      </c>
      <c r="C20" s="969" t="s">
        <v>44</v>
      </c>
      <c r="D20" s="351" t="str">
        <f>( 'LIBRETA INF APREN 3TRI'!$L$16 )</f>
        <v>A+</v>
      </c>
      <c r="E20" s="971" t="str">
        <f t="shared" si="0"/>
        <v>DESTREZA O APRENDIZAJE ALCANZADO</v>
      </c>
    </row>
    <row r="21" spans="2:37" ht="99.95" customHeight="1" x14ac:dyDescent="0.25">
      <c r="B21" s="969" t="s">
        <v>309</v>
      </c>
      <c r="C21" s="969" t="s">
        <v>47</v>
      </c>
      <c r="D21" s="351" t="str">
        <f>( 'LIBRETA INF APREN 3TRI'!$L$17 )</f>
        <v>A+</v>
      </c>
      <c r="E21" s="971" t="str">
        <f t="shared" si="0"/>
        <v>DESTREZA O APRENDIZAJE ALCANZADO</v>
      </c>
    </row>
    <row r="22" spans="2:37" ht="99.95" customHeight="1" x14ac:dyDescent="0.25">
      <c r="B22" s="969" t="s">
        <v>50</v>
      </c>
      <c r="C22" s="969" t="s">
        <v>50</v>
      </c>
      <c r="D22" s="351" t="str">
        <f>( 'LIBRETA INF APREN 3TRI'!$L$18 )</f>
        <v>A+</v>
      </c>
      <c r="E22" s="971" t="str">
        <f t="shared" si="0"/>
        <v>DESTREZA O APRENDIZAJE ALCANZADO</v>
      </c>
    </row>
    <row r="23" spans="2:37" ht="99.95" customHeight="1" x14ac:dyDescent="0.25">
      <c r="B23" s="968" t="s">
        <v>52</v>
      </c>
      <c r="C23" s="968" t="s">
        <v>52</v>
      </c>
      <c r="D23" s="351" t="str">
        <f>( 'LIBRETA INF APREN 3TRI'!$L$19 )</f>
        <v>B+</v>
      </c>
      <c r="E23" s="971" t="str">
        <f t="shared" si="0"/>
        <v>DESTREZA O APRENDIZAJE ALCANZADO</v>
      </c>
    </row>
    <row r="24" spans="2:37" ht="99.95" customHeight="1" x14ac:dyDescent="0.45">
      <c r="B24" s="1513" t="s">
        <v>225</v>
      </c>
      <c r="C24" s="1513"/>
      <c r="D24" s="351" t="str">
        <f>( 'LIBRETA INF APREN 3TRI'!$L$22 )</f>
        <v>A-</v>
      </c>
      <c r="E24" s="971" t="str">
        <f t="shared" si="0"/>
        <v>DESTREZA O APRENDIZAJE ALCANZADO</v>
      </c>
      <c r="AK24" s="1594" t="s">
        <v>284</v>
      </c>
    </row>
    <row r="25" spans="2:37" ht="99.95" customHeight="1" x14ac:dyDescent="0.45">
      <c r="B25" s="1513" t="s">
        <v>55</v>
      </c>
      <c r="C25" s="1513"/>
      <c r="D25" s="351" t="str">
        <f>( 'LIBRETA INF APREN 3TRI'!$L$23 )</f>
        <v>A-</v>
      </c>
      <c r="E25" s="971" t="str">
        <f t="shared" si="0"/>
        <v>DESTREZA O APRENDIZAJE ALCANZADO</v>
      </c>
      <c r="AK25" s="1594" t="s">
        <v>285</v>
      </c>
    </row>
    <row r="26" spans="2:37" ht="99.95" customHeight="1" x14ac:dyDescent="0.25">
      <c r="B26" s="1516" t="s">
        <v>248</v>
      </c>
      <c r="C26" s="1516"/>
      <c r="D26" s="351" t="str">
        <f>( 'LIBRETA INF APREN 3TRI'!$L$20 )</f>
        <v>A-</v>
      </c>
      <c r="E26" s="971" t="str">
        <f t="shared" si="0"/>
        <v>DESTREZA O APRENDIZAJE ALCANZADO</v>
      </c>
    </row>
    <row r="27" spans="2:37" ht="99.95" customHeight="1" x14ac:dyDescent="0.25">
      <c r="B27" s="1517" t="s">
        <v>287</v>
      </c>
      <c r="C27" s="1517"/>
      <c r="D27" s="351" t="str">
        <f>( 'LIBRETA INF APREN 3TRI'!$I$26 )</f>
        <v>N</v>
      </c>
      <c r="E27" s="971" t="e">
        <f>VLOOKUP(D27, AJ1:AK4, 2, FALSE)</f>
        <v>#N/A</v>
      </c>
    </row>
    <row r="28" spans="2:37" ht="99.95" customHeight="1" x14ac:dyDescent="0.25">
      <c r="B28" s="348"/>
      <c r="C28" s="349"/>
      <c r="D28" s="104"/>
      <c r="E28" s="974"/>
    </row>
    <row r="29" spans="2:37" ht="99.95" customHeight="1" x14ac:dyDescent="0.25">
      <c r="B29" s="962" t="s">
        <v>989</v>
      </c>
      <c r="C29" s="963"/>
      <c r="D29" s="964"/>
      <c r="E29" s="974"/>
    </row>
    <row r="30" spans="2:37" ht="99.95" customHeight="1" x14ac:dyDescent="0.25">
      <c r="B30" s="962"/>
      <c r="C30" s="962"/>
      <c r="D30" s="962"/>
      <c r="E30" s="975"/>
    </row>
    <row r="31" spans="2:37" ht="99.95" customHeight="1" x14ac:dyDescent="0.25">
      <c r="B31" s="1518" t="s">
        <v>988</v>
      </c>
      <c r="C31" s="1518"/>
      <c r="D31" s="1518"/>
      <c r="E31" s="1518"/>
    </row>
    <row r="32" spans="2:37" ht="99.95" customHeight="1" x14ac:dyDescent="0.25">
      <c r="B32" s="962"/>
      <c r="C32" s="962"/>
      <c r="D32" s="962"/>
      <c r="E32" s="975"/>
    </row>
    <row r="33" spans="2:5" ht="99.95" customHeight="1" x14ac:dyDescent="0.25">
      <c r="B33" s="962"/>
      <c r="C33" s="962"/>
      <c r="D33" s="962"/>
      <c r="E33" s="975"/>
    </row>
    <row r="34" spans="2:5" ht="99.95" customHeight="1" x14ac:dyDescent="0.25">
      <c r="B34" s="962"/>
      <c r="C34" s="962"/>
      <c r="D34" s="962"/>
      <c r="E34" s="830"/>
    </row>
    <row r="35" spans="2:5" ht="99.95" customHeight="1" x14ac:dyDescent="0.25">
      <c r="B35" s="965"/>
      <c r="C35" s="962"/>
      <c r="D35" s="966"/>
      <c r="E35" s="976"/>
    </row>
    <row r="36" spans="2:5" ht="99.95" customHeight="1" x14ac:dyDescent="0.25">
      <c r="B36" s="1519" t="s">
        <v>991</v>
      </c>
      <c r="C36" s="1519"/>
      <c r="D36" s="1519" t="s">
        <v>285</v>
      </c>
      <c r="E36" s="1519"/>
    </row>
    <row r="37" spans="2:5" ht="99.95" customHeight="1" x14ac:dyDescent="0.25">
      <c r="B37" s="1520" t="s">
        <v>239</v>
      </c>
      <c r="C37" s="1520"/>
      <c r="D37" s="1520" t="s">
        <v>310</v>
      </c>
      <c r="E37" s="1520"/>
    </row>
    <row r="38" spans="2:5" ht="99.95" customHeight="1" x14ac:dyDescent="0.25">
      <c r="B38" s="348"/>
      <c r="C38" s="825"/>
      <c r="D38" s="102"/>
      <c r="E38" s="975"/>
    </row>
    <row r="39" spans="2:5" ht="99.95" customHeight="1" x14ac:dyDescent="0.25">
      <c r="C39" s="827"/>
    </row>
    <row r="40" spans="2:5" ht="60" customHeight="1" x14ac:dyDescent="0.25">
      <c r="B40" s="1571" t="s">
        <v>983</v>
      </c>
      <c r="C40" s="1571"/>
    </row>
    <row r="41" spans="2:5" ht="60" customHeight="1" x14ac:dyDescent="0.25">
      <c r="B41" s="1572" t="s">
        <v>990</v>
      </c>
      <c r="C41" s="1572"/>
      <c r="D41" s="106"/>
      <c r="E41" s="978"/>
    </row>
    <row r="42" spans="2:5" ht="60" customHeight="1" x14ac:dyDescent="0.25">
      <c r="B42" s="1572" t="s">
        <v>984</v>
      </c>
      <c r="C42" s="1572"/>
    </row>
    <row r="43" spans="2:5" ht="60" customHeight="1" x14ac:dyDescent="0.25">
      <c r="B43" s="1572" t="s">
        <v>985</v>
      </c>
      <c r="C43" s="1572"/>
    </row>
    <row r="44" spans="2:5" ht="60" customHeight="1" x14ac:dyDescent="0.25">
      <c r="B44" s="1573" t="s">
        <v>311</v>
      </c>
      <c r="C44" s="1599" t="s">
        <v>993</v>
      </c>
      <c r="D44" s="1599"/>
      <c r="E44" s="1599"/>
    </row>
    <row r="45" spans="2:5" ht="60" customHeight="1" x14ac:dyDescent="0.25">
      <c r="B45" s="1571"/>
      <c r="C45" s="1571"/>
    </row>
    <row r="46" spans="2:5" ht="99.95" customHeight="1" x14ac:dyDescent="0.25">
      <c r="B46" s="1507" t="s">
        <v>299</v>
      </c>
      <c r="C46" s="1507"/>
      <c r="D46" s="1507"/>
      <c r="E46" s="1507"/>
    </row>
    <row r="47" spans="2:5" ht="99.95" customHeight="1" x14ac:dyDescent="0.25">
      <c r="B47" s="1507" t="s">
        <v>992</v>
      </c>
      <c r="C47" s="1507"/>
      <c r="D47" s="1507"/>
      <c r="E47" s="1507"/>
    </row>
    <row r="48" spans="2:5" ht="99.95" customHeight="1" x14ac:dyDescent="0.25">
      <c r="B48" s="1508"/>
      <c r="C48" s="1508"/>
      <c r="D48" s="1508"/>
      <c r="E48" s="1508"/>
    </row>
    <row r="49" spans="2:5" ht="99.95" customHeight="1" x14ac:dyDescent="0.25">
      <c r="B49" s="1509" t="s">
        <v>9</v>
      </c>
      <c r="C49" s="1509"/>
      <c r="D49" s="1509"/>
      <c r="E49" s="1509"/>
    </row>
    <row r="50" spans="2:5" ht="99.95" customHeight="1" x14ac:dyDescent="0.25">
      <c r="B50" s="1510" t="s">
        <v>301</v>
      </c>
      <c r="C50" s="1510"/>
      <c r="D50" s="1510"/>
      <c r="E50" s="1510"/>
    </row>
    <row r="51" spans="2:5" ht="99.95" customHeight="1" x14ac:dyDescent="0.25">
      <c r="B51" s="1507" t="s">
        <v>302</v>
      </c>
      <c r="C51" s="1507"/>
      <c r="D51" s="1507"/>
      <c r="E51" s="1507"/>
    </row>
    <row r="52" spans="2:5" ht="99.95" customHeight="1" x14ac:dyDescent="0.25">
      <c r="B52" s="1511" t="s">
        <v>303</v>
      </c>
      <c r="C52" s="1511"/>
      <c r="D52" s="1511"/>
      <c r="E52" s="1511"/>
    </row>
    <row r="53" spans="2:5" ht="99.95" customHeight="1" x14ac:dyDescent="0.25">
      <c r="B53" s="1500"/>
      <c r="C53" s="1500"/>
      <c r="D53" s="1500"/>
      <c r="E53" s="1500"/>
    </row>
    <row r="54" spans="2:5" ht="155.1" customHeight="1" x14ac:dyDescent="0.25">
      <c r="B54" s="1512" t="s">
        <v>304</v>
      </c>
      <c r="C54" s="1512"/>
      <c r="D54" s="1512"/>
      <c r="E54" s="1512"/>
    </row>
    <row r="55" spans="2:5" ht="99.95" customHeight="1" x14ac:dyDescent="0.25">
      <c r="B55" s="826"/>
      <c r="C55" s="826"/>
      <c r="D55" s="101"/>
      <c r="E55" s="972"/>
    </row>
    <row r="56" spans="2:5" ht="200.1" customHeight="1" x14ac:dyDescent="0.25">
      <c r="B56" s="1514">
        <f>DATOS!F9</f>
        <v>0</v>
      </c>
      <c r="C56" s="1514"/>
      <c r="D56" s="1514"/>
      <c r="E56" s="1514"/>
    </row>
    <row r="57" spans="2:5" ht="99.95" customHeight="1" x14ac:dyDescent="0.25">
      <c r="B57" s="827"/>
      <c r="C57" s="827"/>
      <c r="D57" s="829"/>
      <c r="E57" s="973"/>
    </row>
    <row r="58" spans="2:5" ht="99.95" customHeight="1" x14ac:dyDescent="0.25">
      <c r="B58" s="1515" t="s">
        <v>982</v>
      </c>
      <c r="C58" s="1515"/>
      <c r="D58" s="1515"/>
      <c r="E58" s="1515"/>
    </row>
    <row r="59" spans="2:5" ht="99.95" customHeight="1" x14ac:dyDescent="0.25">
      <c r="B59" s="1595" t="s">
        <v>305</v>
      </c>
      <c r="C59" s="1595" t="s">
        <v>277</v>
      </c>
      <c r="D59" s="1503" t="s">
        <v>306</v>
      </c>
      <c r="E59" s="1504"/>
    </row>
    <row r="60" spans="2:5" ht="99.95" customHeight="1" x14ac:dyDescent="0.25">
      <c r="B60" s="1596"/>
      <c r="C60" s="1596"/>
      <c r="D60" s="1505"/>
      <c r="E60" s="1506"/>
    </row>
    <row r="61" spans="2:5" ht="137.25" customHeight="1" x14ac:dyDescent="0.25">
      <c r="B61" s="1597"/>
      <c r="C61" s="1597"/>
      <c r="D61" s="1598" t="s">
        <v>986</v>
      </c>
      <c r="E61" s="970" t="s">
        <v>307</v>
      </c>
    </row>
    <row r="62" spans="2:5" ht="99.95" customHeight="1" x14ac:dyDescent="0.25">
      <c r="B62" s="828" t="s">
        <v>38</v>
      </c>
      <c r="C62" s="828" t="s">
        <v>38</v>
      </c>
      <c r="D62" s="351" t="str">
        <f>( 'LIBRETA INF APREN 3TRI'!$L$44 )</f>
        <v>B-</v>
      </c>
      <c r="E62" s="971" t="str">
        <f>IF(OR(D62="A+", D62="A-", D62="B+"), "DESTREZA O APRENDIZAJE ALCANZADO", IF(OR(D62="B-", D62="C+", D62="C-"), "DESTREZA O APRENDIZAJE EN PROCESO DE DESARROLLO", IF(OR(D62="D+", D62="D-", D62="E+", AJ62="E-"), "DESTREZA O APRENDIZAJE INICIADO", "NO ENCONTRADO")))</f>
        <v>DESTREZA O APRENDIZAJE EN PROCESO DE DESARROLLO</v>
      </c>
    </row>
    <row r="63" spans="2:5" ht="99.95" customHeight="1" x14ac:dyDescent="0.25">
      <c r="B63" s="828" t="s">
        <v>40</v>
      </c>
      <c r="C63" s="828" t="s">
        <v>40</v>
      </c>
      <c r="D63" s="351" t="str">
        <f>( 'LIBRETA INF APREN 3TRI'!$L$45 )</f>
        <v>B-</v>
      </c>
      <c r="E63" s="971" t="str">
        <f t="shared" ref="E63:E71" si="1">IF(OR(D63="A+", D63="A-", D63="B+"), "DESTREZA O APRENDIZAJE ALCANZADO", IF(OR(D63="B-", D63="C+", D63="C-"), "DESTREZA O APRENDIZAJE EN PROCESO DE DESARROLLO", IF(OR(D63="D+", D63="D-", D63="E+", AJ63="E-"), "DESTREZA O APRENDIZAJE INICIADO", "NO ENCONTRADO")))</f>
        <v>DESTREZA O APRENDIZAJE EN PROCESO DE DESARROLLO</v>
      </c>
    </row>
    <row r="64" spans="2:5" ht="99.95" customHeight="1" x14ac:dyDescent="0.25">
      <c r="B64" s="820" t="s">
        <v>308</v>
      </c>
      <c r="C64" s="820" t="s">
        <v>42</v>
      </c>
      <c r="D64" s="351" t="str">
        <f>( 'LIBRETA INF APREN 3TRI'!$L$46 )</f>
        <v>A+</v>
      </c>
      <c r="E64" s="971" t="str">
        <f t="shared" si="1"/>
        <v>DESTREZA O APRENDIZAJE ALCANZADO</v>
      </c>
    </row>
    <row r="65" spans="2:5" ht="99.95" customHeight="1" x14ac:dyDescent="0.25">
      <c r="B65" s="828" t="s">
        <v>44</v>
      </c>
      <c r="C65" s="828" t="s">
        <v>44</v>
      </c>
      <c r="D65" s="351" t="str">
        <f>( 'LIBRETA INF APREN 3TRI'!$L$47 )</f>
        <v>A+</v>
      </c>
      <c r="E65" s="971" t="str">
        <f t="shared" si="1"/>
        <v>DESTREZA O APRENDIZAJE ALCANZADO</v>
      </c>
    </row>
    <row r="66" spans="2:5" ht="99.95" customHeight="1" x14ac:dyDescent="0.25">
      <c r="B66" s="828" t="s">
        <v>309</v>
      </c>
      <c r="C66" s="828" t="s">
        <v>47</v>
      </c>
      <c r="D66" s="351" t="str">
        <f>( 'LIBRETA INF APREN 3TRI'!$L$48 )</f>
        <v>A+</v>
      </c>
      <c r="E66" s="971" t="str">
        <f t="shared" si="1"/>
        <v>DESTREZA O APRENDIZAJE ALCANZADO</v>
      </c>
    </row>
    <row r="67" spans="2:5" ht="99.95" customHeight="1" x14ac:dyDescent="0.25">
      <c r="B67" s="828" t="s">
        <v>50</v>
      </c>
      <c r="C67" s="828" t="s">
        <v>50</v>
      </c>
      <c r="D67" s="351" t="str">
        <f>( 'LIBRETA INF APREN 3TRI'!$L$49 )</f>
        <v>A+</v>
      </c>
      <c r="E67" s="971" t="str">
        <f t="shared" si="1"/>
        <v>DESTREZA O APRENDIZAJE ALCANZADO</v>
      </c>
    </row>
    <row r="68" spans="2:5" ht="99.95" customHeight="1" x14ac:dyDescent="0.25">
      <c r="B68" s="821" t="s">
        <v>52</v>
      </c>
      <c r="C68" s="821" t="s">
        <v>52</v>
      </c>
      <c r="D68" s="351" t="str">
        <f>( 'LIBRETA INF APREN 3TRI'!$L$50 )</f>
        <v>B+</v>
      </c>
      <c r="E68" s="971" t="str">
        <f t="shared" si="1"/>
        <v>DESTREZA O APRENDIZAJE ALCANZADO</v>
      </c>
    </row>
    <row r="69" spans="2:5" ht="99.95" customHeight="1" x14ac:dyDescent="0.25">
      <c r="B69" s="1575" t="s">
        <v>225</v>
      </c>
      <c r="C69" s="1575"/>
      <c r="D69" s="351" t="str">
        <f>( 'LIBRETA INF APREN 3TRI'!$L$53 )</f>
        <v>A+</v>
      </c>
      <c r="E69" s="971" t="str">
        <f t="shared" si="1"/>
        <v>DESTREZA O APRENDIZAJE ALCANZADO</v>
      </c>
    </row>
    <row r="70" spans="2:5" ht="99.95" customHeight="1" x14ac:dyDescent="0.25">
      <c r="B70" s="1575" t="s">
        <v>55</v>
      </c>
      <c r="C70" s="1575"/>
      <c r="D70" s="351" t="str">
        <f>( 'LIBRETA INF APREN 3TRI'!$L$54 )</f>
        <v>A+</v>
      </c>
      <c r="E70" s="971" t="str">
        <f t="shared" si="1"/>
        <v>DESTREZA O APRENDIZAJE ALCANZADO</v>
      </c>
    </row>
    <row r="71" spans="2:5" ht="99.95" customHeight="1" x14ac:dyDescent="0.25">
      <c r="B71" s="1569" t="s">
        <v>248</v>
      </c>
      <c r="C71" s="1569"/>
      <c r="D71" s="351" t="str">
        <f>( 'LIBRETA INF APREN 3TRI'!$L$51 )</f>
        <v>A-</v>
      </c>
      <c r="E71" s="971" t="str">
        <f t="shared" si="1"/>
        <v>DESTREZA O APRENDIZAJE ALCANZADO</v>
      </c>
    </row>
    <row r="72" spans="2:5" ht="99.95" customHeight="1" x14ac:dyDescent="0.25">
      <c r="B72" s="1570" t="s">
        <v>287</v>
      </c>
      <c r="C72" s="1570"/>
      <c r="D72" s="351" t="str">
        <f>( 'LIBRETA INF APREN 3TRI'!$I$57 )</f>
        <v>N</v>
      </c>
      <c r="E72" s="971" t="e">
        <f>VLOOKUP(D72, AJ1:AK4, 2, FALSE)</f>
        <v>#N/A</v>
      </c>
    </row>
    <row r="73" spans="2:5" ht="99.95" customHeight="1" x14ac:dyDescent="0.25">
      <c r="B73" s="348"/>
      <c r="C73" s="349"/>
      <c r="D73" s="104"/>
      <c r="E73" s="974"/>
    </row>
    <row r="74" spans="2:5" ht="99.95" customHeight="1" x14ac:dyDescent="0.25">
      <c r="B74" s="962" t="s">
        <v>987</v>
      </c>
      <c r="C74" s="963"/>
      <c r="D74" s="964"/>
      <c r="E74" s="974"/>
    </row>
    <row r="75" spans="2:5" ht="99.95" customHeight="1" x14ac:dyDescent="0.25">
      <c r="B75" s="962"/>
      <c r="C75" s="962"/>
      <c r="D75" s="962"/>
      <c r="E75" s="975"/>
    </row>
    <row r="76" spans="2:5" ht="99.95" customHeight="1" x14ac:dyDescent="0.25">
      <c r="B76" s="1518" t="s">
        <v>988</v>
      </c>
      <c r="C76" s="1518"/>
      <c r="D76" s="1518"/>
      <c r="E76" s="1518"/>
    </row>
    <row r="77" spans="2:5" ht="99.95" customHeight="1" x14ac:dyDescent="0.25">
      <c r="B77" s="962"/>
      <c r="C77" s="962"/>
      <c r="D77" s="962"/>
      <c r="E77" s="975"/>
    </row>
    <row r="78" spans="2:5" ht="99.95" customHeight="1" x14ac:dyDescent="0.25">
      <c r="B78" s="962"/>
      <c r="C78" s="962"/>
      <c r="D78" s="962"/>
      <c r="E78" s="975"/>
    </row>
    <row r="79" spans="2:5" ht="99.95" customHeight="1" x14ac:dyDescent="0.25">
      <c r="B79" s="962"/>
      <c r="C79" s="962"/>
      <c r="D79" s="962"/>
      <c r="E79" s="830"/>
    </row>
    <row r="80" spans="2:5" ht="99.95" customHeight="1" x14ac:dyDescent="0.25">
      <c r="B80" s="965"/>
      <c r="C80" s="962"/>
      <c r="D80" s="966"/>
      <c r="E80" s="976"/>
    </row>
    <row r="81" spans="2:5" ht="99.95" customHeight="1" x14ac:dyDescent="0.25">
      <c r="B81" s="1519" t="s">
        <v>991</v>
      </c>
      <c r="C81" s="1519"/>
      <c r="D81" s="1519" t="s">
        <v>285</v>
      </c>
      <c r="E81" s="1519"/>
    </row>
    <row r="82" spans="2:5" ht="99.95" customHeight="1" x14ac:dyDescent="0.25">
      <c r="B82" s="1520" t="s">
        <v>239</v>
      </c>
      <c r="C82" s="1520"/>
      <c r="D82" s="1520" t="s">
        <v>310</v>
      </c>
      <c r="E82" s="1520"/>
    </row>
    <row r="83" spans="2:5" ht="99.95" customHeight="1" x14ac:dyDescent="0.25">
      <c r="B83" s="348"/>
      <c r="C83" s="825"/>
      <c r="D83" s="102"/>
      <c r="E83" s="975"/>
    </row>
    <row r="84" spans="2:5" ht="60" customHeight="1" x14ac:dyDescent="0.25">
      <c r="B84" s="1571" t="s">
        <v>983</v>
      </c>
      <c r="C84" s="1571"/>
    </row>
    <row r="85" spans="2:5" ht="60" customHeight="1" x14ac:dyDescent="0.25">
      <c r="B85" s="1572" t="s">
        <v>990</v>
      </c>
      <c r="C85" s="1572"/>
    </row>
    <row r="86" spans="2:5" ht="60" customHeight="1" x14ac:dyDescent="0.25">
      <c r="B86" s="1574" t="s">
        <v>984</v>
      </c>
      <c r="C86" s="1574"/>
      <c r="D86" s="106"/>
      <c r="E86" s="978"/>
    </row>
    <row r="87" spans="2:5" ht="60" customHeight="1" x14ac:dyDescent="0.25">
      <c r="B87" s="1574" t="s">
        <v>985</v>
      </c>
      <c r="C87" s="1574"/>
    </row>
    <row r="88" spans="2:5" ht="60" customHeight="1" x14ac:dyDescent="0.25">
      <c r="B88" s="1573" t="s">
        <v>311</v>
      </c>
      <c r="C88" s="1599" t="s">
        <v>993</v>
      </c>
      <c r="D88" s="1599"/>
      <c r="E88" s="1599"/>
    </row>
    <row r="89" spans="2:5" s="1574" customFormat="1" ht="60" customHeight="1" x14ac:dyDescent="0.25"/>
    <row r="90" spans="2:5" ht="99.95" customHeight="1" x14ac:dyDescent="0.25">
      <c r="B90" s="1507" t="s">
        <v>299</v>
      </c>
      <c r="C90" s="1507"/>
      <c r="D90" s="1507"/>
      <c r="E90" s="1507"/>
    </row>
    <row r="91" spans="2:5" ht="99.95" customHeight="1" x14ac:dyDescent="0.25">
      <c r="B91" s="1507" t="s">
        <v>992</v>
      </c>
      <c r="C91" s="1507"/>
      <c r="D91" s="1507"/>
      <c r="E91" s="1507"/>
    </row>
    <row r="92" spans="2:5" ht="99.95" customHeight="1" x14ac:dyDescent="0.25">
      <c r="B92" s="1508"/>
      <c r="C92" s="1508"/>
      <c r="D92" s="1508"/>
      <c r="E92" s="1508"/>
    </row>
    <row r="93" spans="2:5" ht="99.95" customHeight="1" x14ac:dyDescent="0.25">
      <c r="B93" s="1509" t="s">
        <v>9</v>
      </c>
      <c r="C93" s="1509"/>
      <c r="D93" s="1509"/>
      <c r="E93" s="1509"/>
    </row>
    <row r="94" spans="2:5" ht="99.95" customHeight="1" x14ac:dyDescent="0.25">
      <c r="B94" s="1510" t="s">
        <v>301</v>
      </c>
      <c r="C94" s="1510"/>
      <c r="D94" s="1510"/>
      <c r="E94" s="1510"/>
    </row>
    <row r="95" spans="2:5" ht="99.95" customHeight="1" x14ac:dyDescent="0.25">
      <c r="B95" s="1507" t="s">
        <v>302</v>
      </c>
      <c r="C95" s="1507"/>
      <c r="D95" s="1507"/>
      <c r="E95" s="1507"/>
    </row>
    <row r="96" spans="2:5" ht="99.95" customHeight="1" x14ac:dyDescent="0.25">
      <c r="B96" s="1511" t="s">
        <v>303</v>
      </c>
      <c r="C96" s="1511"/>
      <c r="D96" s="1511"/>
      <c r="E96" s="1511"/>
    </row>
    <row r="97" spans="2:5" ht="99.95" customHeight="1" x14ac:dyDescent="0.25">
      <c r="B97" s="1500"/>
      <c r="C97" s="1500"/>
      <c r="D97" s="1500"/>
      <c r="E97" s="1500"/>
    </row>
    <row r="98" spans="2:5" ht="155.1" customHeight="1" x14ac:dyDescent="0.25">
      <c r="B98" s="1512" t="s">
        <v>304</v>
      </c>
      <c r="C98" s="1512"/>
      <c r="D98" s="1512"/>
      <c r="E98" s="1512"/>
    </row>
    <row r="99" spans="2:5" ht="99.95" customHeight="1" x14ac:dyDescent="0.25">
      <c r="B99" s="826"/>
      <c r="C99" s="826"/>
      <c r="D99" s="101"/>
      <c r="E99" s="972"/>
    </row>
    <row r="100" spans="2:5" ht="200.1" customHeight="1" x14ac:dyDescent="0.25">
      <c r="B100" s="1514">
        <f>DATOS!F10</f>
        <v>0</v>
      </c>
      <c r="C100" s="1514"/>
      <c r="D100" s="1514"/>
      <c r="E100" s="1514"/>
    </row>
    <row r="101" spans="2:5" ht="99.95" customHeight="1" x14ac:dyDescent="0.25">
      <c r="B101" s="827"/>
      <c r="C101" s="827"/>
      <c r="D101" s="829"/>
      <c r="E101" s="973"/>
    </row>
    <row r="102" spans="2:5" ht="99.95" customHeight="1" x14ac:dyDescent="0.25">
      <c r="B102" s="1515" t="s">
        <v>982</v>
      </c>
      <c r="C102" s="1515"/>
      <c r="D102" s="1515"/>
      <c r="E102" s="1515"/>
    </row>
    <row r="103" spans="2:5" ht="99.95" customHeight="1" x14ac:dyDescent="0.25">
      <c r="B103" s="1595" t="s">
        <v>305</v>
      </c>
      <c r="C103" s="1595" t="s">
        <v>277</v>
      </c>
      <c r="D103" s="1503" t="s">
        <v>306</v>
      </c>
      <c r="E103" s="1504"/>
    </row>
    <row r="104" spans="2:5" ht="99.95" customHeight="1" x14ac:dyDescent="0.25">
      <c r="B104" s="1596"/>
      <c r="C104" s="1596"/>
      <c r="D104" s="1505"/>
      <c r="E104" s="1506"/>
    </row>
    <row r="105" spans="2:5" ht="141" customHeight="1" x14ac:dyDescent="0.25">
      <c r="B105" s="1597"/>
      <c r="C105" s="1597"/>
      <c r="D105" s="1598" t="s">
        <v>986</v>
      </c>
      <c r="E105" s="970" t="s">
        <v>307</v>
      </c>
    </row>
    <row r="106" spans="2:5" ht="99.95" customHeight="1" x14ac:dyDescent="0.25">
      <c r="B106" s="828" t="s">
        <v>38</v>
      </c>
      <c r="C106" s="828" t="s">
        <v>38</v>
      </c>
      <c r="D106" s="351" t="str">
        <f>( 'LIBRETA INF APREN 3TRI'!$L$75 )</f>
        <v>B-</v>
      </c>
      <c r="E106" s="971" t="str">
        <f>IF(OR(D106="A+", D106="A-", D106="B+"), "DESTREZA O APRENDIZAJE ALCANZADO", IF(OR(D106="B-", D106="C+", D106="C-"), "DESTREZA O APRENDIZAJE EN PROCESO DE DESARROLLO", IF(OR(D106="D+", D106="D-", D106="E+", AJ106="E-"), "DESTREZA O APRENDIZAJE INICIADO", "NO ENCONTRADO")))</f>
        <v>DESTREZA O APRENDIZAJE EN PROCESO DE DESARROLLO</v>
      </c>
    </row>
    <row r="107" spans="2:5" ht="99.95" customHeight="1" x14ac:dyDescent="0.25">
      <c r="B107" s="828" t="s">
        <v>40</v>
      </c>
      <c r="C107" s="828" t="s">
        <v>40</v>
      </c>
      <c r="D107" s="351" t="str">
        <f>( 'LIBRETA INF APREN 3TRI'!$L$76 )</f>
        <v>B-</v>
      </c>
      <c r="E107" s="971" t="str">
        <f t="shared" ref="E107:E115" si="2">IF(OR(D107="A+", D107="A-", D107="B+"), "DESTREZA O APRENDIZAJE ALCANZADO", IF(OR(D107="B-", D107="C+", D107="C-"), "DESTREZA O APRENDIZAJE EN PROCESO DE DESARROLLO", IF(OR(D107="D+", D107="D-", D107="E+", AJ107="E-"), "DESTREZA O APRENDIZAJE INICIADO", "NO ENCONTRADO")))</f>
        <v>DESTREZA O APRENDIZAJE EN PROCESO DE DESARROLLO</v>
      </c>
    </row>
    <row r="108" spans="2:5" ht="99.95" customHeight="1" x14ac:dyDescent="0.25">
      <c r="B108" s="820" t="s">
        <v>308</v>
      </c>
      <c r="C108" s="820" t="s">
        <v>42</v>
      </c>
      <c r="D108" s="351" t="str">
        <f>( 'LIBRETA INF APREN 3TRI'!$L$77 )</f>
        <v>A+</v>
      </c>
      <c r="E108" s="971" t="str">
        <f t="shared" si="2"/>
        <v>DESTREZA O APRENDIZAJE ALCANZADO</v>
      </c>
    </row>
    <row r="109" spans="2:5" ht="99.95" customHeight="1" x14ac:dyDescent="0.25">
      <c r="B109" s="828" t="s">
        <v>44</v>
      </c>
      <c r="C109" s="828" t="s">
        <v>44</v>
      </c>
      <c r="D109" s="351" t="str">
        <f>( 'LIBRETA INF APREN 3TRI'!$L$78 )</f>
        <v>A+</v>
      </c>
      <c r="E109" s="971" t="str">
        <f t="shared" si="2"/>
        <v>DESTREZA O APRENDIZAJE ALCANZADO</v>
      </c>
    </row>
    <row r="110" spans="2:5" ht="99.95" customHeight="1" x14ac:dyDescent="0.25">
      <c r="B110" s="828" t="s">
        <v>309</v>
      </c>
      <c r="C110" s="828" t="s">
        <v>47</v>
      </c>
      <c r="D110" s="351" t="str">
        <f>( 'LIBRETA INF APREN 3TRI'!$L$79 )</f>
        <v>A+</v>
      </c>
      <c r="E110" s="971" t="str">
        <f t="shared" si="2"/>
        <v>DESTREZA O APRENDIZAJE ALCANZADO</v>
      </c>
    </row>
    <row r="111" spans="2:5" ht="99.95" customHeight="1" x14ac:dyDescent="0.25">
      <c r="B111" s="828" t="s">
        <v>50</v>
      </c>
      <c r="C111" s="828" t="s">
        <v>50</v>
      </c>
      <c r="D111" s="351" t="str">
        <f>( 'LIBRETA INF APREN 3TRI'!$L$80 )</f>
        <v>A+</v>
      </c>
      <c r="E111" s="971" t="str">
        <f t="shared" si="2"/>
        <v>DESTREZA O APRENDIZAJE ALCANZADO</v>
      </c>
    </row>
    <row r="112" spans="2:5" ht="99.95" customHeight="1" x14ac:dyDescent="0.25">
      <c r="B112" s="821" t="s">
        <v>52</v>
      </c>
      <c r="C112" s="821" t="s">
        <v>52</v>
      </c>
      <c r="D112" s="351" t="str">
        <f>( 'LIBRETA INF APREN 3TRI'!$L$81 )</f>
        <v>B+</v>
      </c>
      <c r="E112" s="971" t="str">
        <f t="shared" si="2"/>
        <v>DESTREZA O APRENDIZAJE ALCANZADO</v>
      </c>
    </row>
    <row r="113" spans="2:5" ht="99.95" customHeight="1" x14ac:dyDescent="0.25">
      <c r="B113" s="1575" t="s">
        <v>225</v>
      </c>
      <c r="C113" s="1575"/>
      <c r="D113" s="351" t="str">
        <f>( 'LIBRETA INF APREN 3TRI'!$L$84 )</f>
        <v>A+</v>
      </c>
      <c r="E113" s="971" t="str">
        <f t="shared" si="2"/>
        <v>DESTREZA O APRENDIZAJE ALCANZADO</v>
      </c>
    </row>
    <row r="114" spans="2:5" ht="99.95" customHeight="1" x14ac:dyDescent="0.25">
      <c r="B114" s="1575" t="s">
        <v>55</v>
      </c>
      <c r="C114" s="1575"/>
      <c r="D114" s="351" t="str">
        <f>( 'LIBRETA INF APREN 3TRI'!$L$85 )</f>
        <v>A+</v>
      </c>
      <c r="E114" s="971" t="str">
        <f t="shared" si="2"/>
        <v>DESTREZA O APRENDIZAJE ALCANZADO</v>
      </c>
    </row>
    <row r="115" spans="2:5" ht="99.95" customHeight="1" x14ac:dyDescent="0.25">
      <c r="B115" s="1501" t="s">
        <v>248</v>
      </c>
      <c r="C115" s="1501"/>
      <c r="D115" s="351" t="str">
        <f>( 'LIBRETA INF APREN 3TRI'!$L$82 )</f>
        <v>A-</v>
      </c>
      <c r="E115" s="971" t="str">
        <f t="shared" si="2"/>
        <v>DESTREZA O APRENDIZAJE ALCANZADO</v>
      </c>
    </row>
    <row r="116" spans="2:5" ht="99.95" customHeight="1" x14ac:dyDescent="0.25">
      <c r="B116" s="1502" t="s">
        <v>287</v>
      </c>
      <c r="C116" s="1502"/>
      <c r="D116" s="351" t="str">
        <f>( 'LIBRETA INF APREN 3TRI'!$I$88 )</f>
        <v>N</v>
      </c>
      <c r="E116" s="971" t="e">
        <f>VLOOKUP(D116, AJ1:AK4, 2, FALSE)</f>
        <v>#N/A</v>
      </c>
    </row>
    <row r="117" spans="2:5" ht="99.95" customHeight="1" x14ac:dyDescent="0.25">
      <c r="B117" s="348"/>
      <c r="C117" s="349"/>
      <c r="D117" s="104"/>
      <c r="E117" s="974"/>
    </row>
    <row r="118" spans="2:5" ht="99.95" customHeight="1" x14ac:dyDescent="0.25">
      <c r="B118" s="962" t="s">
        <v>989</v>
      </c>
      <c r="C118" s="963"/>
      <c r="D118" s="964"/>
      <c r="E118" s="974"/>
    </row>
    <row r="119" spans="2:5" ht="99.95" customHeight="1" x14ac:dyDescent="0.25">
      <c r="B119" s="962"/>
      <c r="C119" s="962"/>
      <c r="D119" s="962"/>
      <c r="E119" s="975"/>
    </row>
    <row r="120" spans="2:5" ht="99.95" customHeight="1" x14ac:dyDescent="0.25">
      <c r="B120" s="1518" t="s">
        <v>988</v>
      </c>
      <c r="C120" s="1518"/>
      <c r="D120" s="1518"/>
      <c r="E120" s="1518"/>
    </row>
    <row r="121" spans="2:5" ht="99.95" customHeight="1" x14ac:dyDescent="0.25">
      <c r="B121" s="962"/>
      <c r="C121" s="962"/>
      <c r="D121" s="962"/>
      <c r="E121" s="975"/>
    </row>
    <row r="122" spans="2:5" ht="99.95" customHeight="1" x14ac:dyDescent="0.25">
      <c r="B122" s="962"/>
      <c r="C122" s="962"/>
      <c r="D122" s="962"/>
      <c r="E122" s="975"/>
    </row>
    <row r="123" spans="2:5" ht="99.95" customHeight="1" x14ac:dyDescent="0.25">
      <c r="B123" s="962"/>
      <c r="C123" s="962"/>
      <c r="D123" s="962"/>
      <c r="E123" s="830"/>
    </row>
    <row r="124" spans="2:5" ht="99.95" customHeight="1" x14ac:dyDescent="0.25">
      <c r="B124" s="965"/>
      <c r="C124" s="962"/>
      <c r="D124" s="966"/>
      <c r="E124" s="976"/>
    </row>
    <row r="125" spans="2:5" ht="99.95" customHeight="1" x14ac:dyDescent="0.25">
      <c r="B125" s="1519" t="s">
        <v>991</v>
      </c>
      <c r="C125" s="1519"/>
      <c r="D125" s="1519" t="s">
        <v>285</v>
      </c>
      <c r="E125" s="1519"/>
    </row>
    <row r="126" spans="2:5" ht="99.95" customHeight="1" x14ac:dyDescent="0.25">
      <c r="B126" s="1520" t="s">
        <v>239</v>
      </c>
      <c r="C126" s="1520"/>
      <c r="D126" s="1520" t="s">
        <v>310</v>
      </c>
      <c r="E126" s="1520"/>
    </row>
    <row r="127" spans="2:5" ht="99.95" customHeight="1" x14ac:dyDescent="0.25">
      <c r="B127" s="348"/>
      <c r="C127" s="825"/>
      <c r="D127" s="102"/>
      <c r="E127" s="975"/>
    </row>
    <row r="128" spans="2:5" ht="99.95" customHeight="1" x14ac:dyDescent="0.25">
      <c r="C128" s="827"/>
    </row>
    <row r="129" spans="2:5" ht="60" customHeight="1" x14ac:dyDescent="0.25">
      <c r="B129" s="1571" t="s">
        <v>983</v>
      </c>
      <c r="C129" s="1571"/>
    </row>
    <row r="130" spans="2:5" ht="60" customHeight="1" x14ac:dyDescent="0.25">
      <c r="B130" s="1572" t="s">
        <v>990</v>
      </c>
      <c r="C130" s="1572"/>
      <c r="D130" s="106"/>
      <c r="E130" s="978"/>
    </row>
    <row r="131" spans="2:5" ht="60" customHeight="1" x14ac:dyDescent="0.25">
      <c r="B131" s="1572" t="s">
        <v>984</v>
      </c>
      <c r="C131" s="1572"/>
    </row>
    <row r="132" spans="2:5" ht="60" customHeight="1" x14ac:dyDescent="0.25">
      <c r="B132" s="1572" t="s">
        <v>985</v>
      </c>
      <c r="C132" s="1572"/>
    </row>
    <row r="133" spans="2:5" ht="60" customHeight="1" x14ac:dyDescent="0.25">
      <c r="B133" s="1573" t="s">
        <v>311</v>
      </c>
      <c r="C133" s="1599" t="s">
        <v>993</v>
      </c>
      <c r="D133" s="1599"/>
      <c r="E133" s="1599"/>
    </row>
    <row r="134" spans="2:5" ht="60" customHeight="1" x14ac:dyDescent="0.25"/>
    <row r="135" spans="2:5" ht="99.95" customHeight="1" x14ac:dyDescent="0.25">
      <c r="B135" s="1507" t="s">
        <v>299</v>
      </c>
      <c r="C135" s="1507"/>
      <c r="D135" s="1507"/>
      <c r="E135" s="1507"/>
    </row>
    <row r="136" spans="2:5" ht="99.95" customHeight="1" x14ac:dyDescent="0.25">
      <c r="B136" s="1507" t="s">
        <v>992</v>
      </c>
      <c r="C136" s="1507"/>
      <c r="D136" s="1507"/>
      <c r="E136" s="1507"/>
    </row>
    <row r="137" spans="2:5" ht="99.95" customHeight="1" x14ac:dyDescent="0.25">
      <c r="B137" s="1508"/>
      <c r="C137" s="1508"/>
      <c r="D137" s="1508"/>
      <c r="E137" s="1508"/>
    </row>
    <row r="138" spans="2:5" ht="99.95" customHeight="1" x14ac:dyDescent="0.25">
      <c r="B138" s="1509" t="s">
        <v>9</v>
      </c>
      <c r="C138" s="1509"/>
      <c r="D138" s="1509"/>
      <c r="E138" s="1509"/>
    </row>
    <row r="139" spans="2:5" ht="99.95" customHeight="1" x14ac:dyDescent="0.25">
      <c r="B139" s="1510" t="s">
        <v>301</v>
      </c>
      <c r="C139" s="1510"/>
      <c r="D139" s="1510"/>
      <c r="E139" s="1510"/>
    </row>
    <row r="140" spans="2:5" ht="99.95" customHeight="1" x14ac:dyDescent="0.25">
      <c r="B140" s="1507" t="s">
        <v>302</v>
      </c>
      <c r="C140" s="1507"/>
      <c r="D140" s="1507"/>
      <c r="E140" s="1507"/>
    </row>
    <row r="141" spans="2:5" ht="99.95" customHeight="1" x14ac:dyDescent="0.25">
      <c r="B141" s="1511" t="s">
        <v>303</v>
      </c>
      <c r="C141" s="1511"/>
      <c r="D141" s="1511"/>
      <c r="E141" s="1511"/>
    </row>
    <row r="142" spans="2:5" ht="99.95" customHeight="1" x14ac:dyDescent="0.25">
      <c r="B142" s="1500"/>
      <c r="C142" s="1500"/>
      <c r="D142" s="1500"/>
      <c r="E142" s="1500"/>
    </row>
    <row r="143" spans="2:5" ht="155.1" customHeight="1" x14ac:dyDescent="0.25">
      <c r="B143" s="1512" t="s">
        <v>304</v>
      </c>
      <c r="C143" s="1512"/>
      <c r="D143" s="1512"/>
      <c r="E143" s="1512"/>
    </row>
    <row r="144" spans="2:5" ht="99.95" customHeight="1" x14ac:dyDescent="0.25">
      <c r="B144" s="826"/>
      <c r="C144" s="826"/>
      <c r="D144" s="101"/>
      <c r="E144" s="972"/>
    </row>
    <row r="145" spans="2:5" ht="200.1" customHeight="1" x14ac:dyDescent="0.25">
      <c r="B145" s="1514">
        <f>DATOS!F11</f>
        <v>0</v>
      </c>
      <c r="C145" s="1514"/>
      <c r="D145" s="1514"/>
      <c r="E145" s="1514"/>
    </row>
    <row r="146" spans="2:5" ht="99.95" customHeight="1" x14ac:dyDescent="0.25">
      <c r="B146" s="827"/>
      <c r="C146" s="827"/>
      <c r="D146" s="829"/>
      <c r="E146" s="973"/>
    </row>
    <row r="147" spans="2:5" ht="99.95" customHeight="1" x14ac:dyDescent="0.25">
      <c r="B147" s="1515" t="s">
        <v>982</v>
      </c>
      <c r="C147" s="1515"/>
      <c r="D147" s="1515"/>
      <c r="E147" s="1515"/>
    </row>
    <row r="148" spans="2:5" ht="99.95" customHeight="1" x14ac:dyDescent="0.25">
      <c r="B148" s="1595" t="s">
        <v>305</v>
      </c>
      <c r="C148" s="1595" t="s">
        <v>277</v>
      </c>
      <c r="D148" s="1503" t="s">
        <v>306</v>
      </c>
      <c r="E148" s="1504"/>
    </row>
    <row r="149" spans="2:5" ht="99.95" customHeight="1" x14ac:dyDescent="0.25">
      <c r="B149" s="1596"/>
      <c r="C149" s="1596"/>
      <c r="D149" s="1505"/>
      <c r="E149" s="1506"/>
    </row>
    <row r="150" spans="2:5" ht="152.25" customHeight="1" x14ac:dyDescent="0.25">
      <c r="B150" s="1597"/>
      <c r="C150" s="1597"/>
      <c r="D150" s="1598" t="s">
        <v>986</v>
      </c>
      <c r="E150" s="970" t="s">
        <v>307</v>
      </c>
    </row>
    <row r="151" spans="2:5" ht="99.95" customHeight="1" x14ac:dyDescent="0.25">
      <c r="B151" s="828" t="s">
        <v>38</v>
      </c>
      <c r="C151" s="828" t="s">
        <v>38</v>
      </c>
      <c r="D151" s="351" t="str">
        <f>( 'LIBRETA INF APREN 3TRI'!$L$106 )</f>
        <v>B-</v>
      </c>
      <c r="E151" s="971" t="str">
        <f>IF(OR(D151="A+", D151="A-", D151="B+"), "DESTREZA O APRENDIZAJE ALCANZADO", IF(OR(D151="B-", D151="C+", D151="C-"), "DESTREZA O APRENDIZAJE EN PROCESO DE DESARROLLO", IF(OR(D151="D+", D151="D-", D151="E+", AJ151="E-"), "DESTREZA O APRENDIZAJE INICIADO", "NO ENCONTRADO")))</f>
        <v>DESTREZA O APRENDIZAJE EN PROCESO DE DESARROLLO</v>
      </c>
    </row>
    <row r="152" spans="2:5" ht="99.95" customHeight="1" x14ac:dyDescent="0.25">
      <c r="B152" s="828" t="s">
        <v>40</v>
      </c>
      <c r="C152" s="828" t="s">
        <v>40</v>
      </c>
      <c r="D152" s="351" t="str">
        <f>( 'LIBRETA INF APREN 3TRI'!$L$107 )</f>
        <v>B-</v>
      </c>
      <c r="E152" s="971" t="str">
        <f t="shared" ref="E152:E160" si="3">IF(OR(D152="A+", D152="A-", D152="B+"), "DESTREZA O APRENDIZAJE ALCANZADO", IF(OR(D152="B-", D152="C+", D152="C-"), "DESTREZA O APRENDIZAJE EN PROCESO DE DESARROLLO", IF(OR(D152="D+", D152="D-", D152="E+", AJ152="E-"), "DESTREZA O APRENDIZAJE INICIADO", "NO ENCONTRADO")))</f>
        <v>DESTREZA O APRENDIZAJE EN PROCESO DE DESARROLLO</v>
      </c>
    </row>
    <row r="153" spans="2:5" ht="99.95" customHeight="1" x14ac:dyDescent="0.25">
      <c r="B153" s="820" t="s">
        <v>308</v>
      </c>
      <c r="C153" s="820" t="s">
        <v>42</v>
      </c>
      <c r="D153" s="351" t="str">
        <f>( 'LIBRETA INF APREN 3TRI'!$L$108 )</f>
        <v>A+</v>
      </c>
      <c r="E153" s="971" t="str">
        <f t="shared" si="3"/>
        <v>DESTREZA O APRENDIZAJE ALCANZADO</v>
      </c>
    </row>
    <row r="154" spans="2:5" ht="99.95" customHeight="1" x14ac:dyDescent="0.25">
      <c r="B154" s="828" t="s">
        <v>44</v>
      </c>
      <c r="C154" s="828" t="s">
        <v>44</v>
      </c>
      <c r="D154" s="351" t="str">
        <f>( 'LIBRETA INF APREN 3TRI'!$L$109 )</f>
        <v>A+</v>
      </c>
      <c r="E154" s="971" t="str">
        <f t="shared" si="3"/>
        <v>DESTREZA O APRENDIZAJE ALCANZADO</v>
      </c>
    </row>
    <row r="155" spans="2:5" ht="99.95" customHeight="1" x14ac:dyDescent="0.25">
      <c r="B155" s="828" t="s">
        <v>309</v>
      </c>
      <c r="C155" s="828" t="s">
        <v>47</v>
      </c>
      <c r="D155" s="351" t="str">
        <f>( 'LIBRETA INF APREN 3TRI'!$L$110 )</f>
        <v>A+</v>
      </c>
      <c r="E155" s="971" t="str">
        <f t="shared" si="3"/>
        <v>DESTREZA O APRENDIZAJE ALCANZADO</v>
      </c>
    </row>
    <row r="156" spans="2:5" ht="99.95" customHeight="1" x14ac:dyDescent="0.25">
      <c r="B156" s="828" t="s">
        <v>50</v>
      </c>
      <c r="C156" s="828" t="s">
        <v>50</v>
      </c>
      <c r="D156" s="351" t="str">
        <f>( 'LIBRETA INF APREN 3TRI'!$L$111 )</f>
        <v>A+</v>
      </c>
      <c r="E156" s="971" t="str">
        <f t="shared" si="3"/>
        <v>DESTREZA O APRENDIZAJE ALCANZADO</v>
      </c>
    </row>
    <row r="157" spans="2:5" ht="99.95" customHeight="1" x14ac:dyDescent="0.25">
      <c r="B157" s="821" t="s">
        <v>52</v>
      </c>
      <c r="C157" s="821" t="s">
        <v>52</v>
      </c>
      <c r="D157" s="351" t="str">
        <f>( 'LIBRETA INF APREN 3TRI'!$L$112 )</f>
        <v>B+</v>
      </c>
      <c r="E157" s="971" t="str">
        <f t="shared" si="3"/>
        <v>DESTREZA O APRENDIZAJE ALCANZADO</v>
      </c>
    </row>
    <row r="158" spans="2:5" ht="99.95" customHeight="1" x14ac:dyDescent="0.25">
      <c r="B158" s="1575" t="s">
        <v>225</v>
      </c>
      <c r="C158" s="1575"/>
      <c r="D158" s="351" t="str">
        <f>( 'LIBRETA INF APREN 3TRI'!$L$115 )</f>
        <v>A+</v>
      </c>
      <c r="E158" s="971" t="str">
        <f t="shared" si="3"/>
        <v>DESTREZA O APRENDIZAJE ALCANZADO</v>
      </c>
    </row>
    <row r="159" spans="2:5" ht="99.95" customHeight="1" x14ac:dyDescent="0.25">
      <c r="B159" s="1575" t="s">
        <v>55</v>
      </c>
      <c r="C159" s="1575"/>
      <c r="D159" s="351" t="str">
        <f>( 'LIBRETA INF APREN 3TRI'!$L$116 )</f>
        <v>A+</v>
      </c>
      <c r="E159" s="971" t="str">
        <f t="shared" si="3"/>
        <v>DESTREZA O APRENDIZAJE ALCANZADO</v>
      </c>
    </row>
    <row r="160" spans="2:5" ht="99.95" customHeight="1" x14ac:dyDescent="0.25">
      <c r="B160" s="1501" t="s">
        <v>248</v>
      </c>
      <c r="C160" s="1501"/>
      <c r="D160" s="351" t="str">
        <f>( 'LIBRETA INF APREN 3TRI'!$L$113 )</f>
        <v>A-</v>
      </c>
      <c r="E160" s="971" t="str">
        <f t="shared" si="3"/>
        <v>DESTREZA O APRENDIZAJE ALCANZADO</v>
      </c>
    </row>
    <row r="161" spans="2:5" ht="99.95" customHeight="1" x14ac:dyDescent="0.25">
      <c r="B161" s="1502" t="s">
        <v>287</v>
      </c>
      <c r="C161" s="1502"/>
      <c r="D161" s="351" t="str">
        <f>( 'LIBRETA INF APREN 3TRI'!$I$119)</f>
        <v>N</v>
      </c>
      <c r="E161" s="971" t="e">
        <f>VLOOKUP(D161, AJ1:AK4, 2, FALSE)</f>
        <v>#N/A</v>
      </c>
    </row>
    <row r="162" spans="2:5" ht="99.95" customHeight="1" x14ac:dyDescent="0.25">
      <c r="B162" s="348"/>
      <c r="C162" s="349"/>
      <c r="D162" s="104"/>
      <c r="E162" s="974"/>
    </row>
    <row r="163" spans="2:5" ht="99.95" customHeight="1" x14ac:dyDescent="0.25">
      <c r="B163" s="962" t="s">
        <v>989</v>
      </c>
      <c r="C163" s="963"/>
      <c r="D163" s="964"/>
      <c r="E163" s="974"/>
    </row>
    <row r="164" spans="2:5" ht="99.95" customHeight="1" x14ac:dyDescent="0.25">
      <c r="B164" s="962"/>
      <c r="C164" s="962"/>
      <c r="D164" s="962"/>
      <c r="E164" s="975"/>
    </row>
    <row r="165" spans="2:5" ht="99.95" customHeight="1" x14ac:dyDescent="0.25">
      <c r="B165" s="1518" t="s">
        <v>988</v>
      </c>
      <c r="C165" s="1518"/>
      <c r="D165" s="1518"/>
      <c r="E165" s="1518"/>
    </row>
    <row r="166" spans="2:5" ht="99.95" customHeight="1" x14ac:dyDescent="0.25">
      <c r="B166" s="962"/>
      <c r="C166" s="962"/>
      <c r="D166" s="962"/>
      <c r="E166" s="975"/>
    </row>
    <row r="167" spans="2:5" ht="99.95" customHeight="1" x14ac:dyDescent="0.25">
      <c r="B167" s="962"/>
      <c r="C167" s="962"/>
      <c r="D167" s="962"/>
      <c r="E167" s="975"/>
    </row>
    <row r="168" spans="2:5" ht="99.95" customHeight="1" x14ac:dyDescent="0.25">
      <c r="B168" s="962"/>
      <c r="C168" s="962"/>
      <c r="D168" s="962"/>
      <c r="E168" s="830"/>
    </row>
    <row r="169" spans="2:5" ht="99.95" customHeight="1" x14ac:dyDescent="0.25">
      <c r="B169" s="965"/>
      <c r="C169" s="962"/>
      <c r="D169" s="966"/>
      <c r="E169" s="976"/>
    </row>
    <row r="170" spans="2:5" ht="99.95" customHeight="1" x14ac:dyDescent="0.25">
      <c r="B170" s="1519" t="s">
        <v>991</v>
      </c>
      <c r="C170" s="1519"/>
      <c r="D170" s="1519" t="s">
        <v>285</v>
      </c>
      <c r="E170" s="1519"/>
    </row>
    <row r="171" spans="2:5" ht="99.95" customHeight="1" x14ac:dyDescent="0.25">
      <c r="B171" s="1520" t="s">
        <v>239</v>
      </c>
      <c r="C171" s="1520"/>
      <c r="D171" s="1520" t="s">
        <v>310</v>
      </c>
      <c r="E171" s="1520"/>
    </row>
    <row r="172" spans="2:5" ht="99.95" customHeight="1" x14ac:dyDescent="0.25">
      <c r="B172" s="348"/>
      <c r="C172" s="825"/>
      <c r="D172" s="102"/>
      <c r="E172" s="975"/>
    </row>
    <row r="173" spans="2:5" ht="99.95" customHeight="1" x14ac:dyDescent="0.25">
      <c r="C173" s="827"/>
    </row>
    <row r="174" spans="2:5" ht="60" customHeight="1" x14ac:dyDescent="0.25">
      <c r="B174" s="1571" t="s">
        <v>983</v>
      </c>
      <c r="C174" s="1571"/>
    </row>
    <row r="175" spans="2:5" ht="60" customHeight="1" x14ac:dyDescent="0.25">
      <c r="B175" s="1572" t="s">
        <v>990</v>
      </c>
      <c r="C175" s="1572"/>
      <c r="D175" s="106"/>
      <c r="E175" s="978"/>
    </row>
    <row r="176" spans="2:5" ht="60" customHeight="1" x14ac:dyDescent="0.25">
      <c r="B176" s="1572" t="s">
        <v>984</v>
      </c>
      <c r="C176" s="1572"/>
    </row>
    <row r="177" spans="2:5" ht="60" customHeight="1" x14ac:dyDescent="0.25">
      <c r="B177" s="1572" t="s">
        <v>985</v>
      </c>
      <c r="C177" s="1572"/>
    </row>
    <row r="178" spans="2:5" ht="60" customHeight="1" x14ac:dyDescent="0.25">
      <c r="B178" s="1573" t="s">
        <v>311</v>
      </c>
      <c r="C178" s="1599" t="s">
        <v>993</v>
      </c>
      <c r="D178" s="1599"/>
      <c r="E178" s="1599"/>
    </row>
    <row r="179" spans="2:5" ht="60" customHeight="1" x14ac:dyDescent="0.25"/>
    <row r="180" spans="2:5" ht="99.95" customHeight="1" x14ac:dyDescent="0.25">
      <c r="B180" s="1507" t="s">
        <v>299</v>
      </c>
      <c r="C180" s="1507"/>
      <c r="D180" s="1507"/>
      <c r="E180" s="1507"/>
    </row>
    <row r="181" spans="2:5" ht="99.95" customHeight="1" x14ac:dyDescent="0.25">
      <c r="B181" s="1507" t="s">
        <v>992</v>
      </c>
      <c r="C181" s="1507"/>
      <c r="D181" s="1507"/>
      <c r="E181" s="1507"/>
    </row>
    <row r="182" spans="2:5" ht="99.95" customHeight="1" x14ac:dyDescent="0.25">
      <c r="B182" s="1508"/>
      <c r="C182" s="1508"/>
      <c r="D182" s="1508"/>
      <c r="E182" s="1508"/>
    </row>
    <row r="183" spans="2:5" ht="99.95" customHeight="1" x14ac:dyDescent="0.25">
      <c r="B183" s="1509" t="s">
        <v>9</v>
      </c>
      <c r="C183" s="1509"/>
      <c r="D183" s="1509"/>
      <c r="E183" s="1509"/>
    </row>
    <row r="184" spans="2:5" ht="99.95" customHeight="1" x14ac:dyDescent="0.25">
      <c r="B184" s="1510" t="s">
        <v>301</v>
      </c>
      <c r="C184" s="1510"/>
      <c r="D184" s="1510"/>
      <c r="E184" s="1510"/>
    </row>
    <row r="185" spans="2:5" ht="99.95" customHeight="1" x14ac:dyDescent="0.25">
      <c r="B185" s="1507" t="s">
        <v>302</v>
      </c>
      <c r="C185" s="1507"/>
      <c r="D185" s="1507"/>
      <c r="E185" s="1507"/>
    </row>
    <row r="186" spans="2:5" ht="99.95" customHeight="1" x14ac:dyDescent="0.25">
      <c r="B186" s="1511" t="s">
        <v>303</v>
      </c>
      <c r="C186" s="1511"/>
      <c r="D186" s="1511"/>
      <c r="E186" s="1511"/>
    </row>
    <row r="187" spans="2:5" ht="99.95" customHeight="1" x14ac:dyDescent="0.25">
      <c r="B187" s="1500"/>
      <c r="C187" s="1500"/>
      <c r="D187" s="1500"/>
      <c r="E187" s="1500"/>
    </row>
    <row r="188" spans="2:5" ht="155.1" customHeight="1" x14ac:dyDescent="0.25">
      <c r="B188" s="1512" t="s">
        <v>304</v>
      </c>
      <c r="C188" s="1512"/>
      <c r="D188" s="1512"/>
      <c r="E188" s="1512"/>
    </row>
    <row r="189" spans="2:5" ht="99.95" customHeight="1" x14ac:dyDescent="0.25">
      <c r="B189" s="826"/>
      <c r="C189" s="826"/>
      <c r="D189" s="101"/>
      <c r="E189" s="972"/>
    </row>
    <row r="190" spans="2:5" ht="200.1" customHeight="1" x14ac:dyDescent="0.25">
      <c r="B190" s="1514">
        <f>DATOS!F12</f>
        <v>0</v>
      </c>
      <c r="C190" s="1514"/>
      <c r="D190" s="1514"/>
      <c r="E190" s="1514"/>
    </row>
    <row r="191" spans="2:5" ht="99.95" customHeight="1" x14ac:dyDescent="0.25">
      <c r="B191" s="827"/>
      <c r="C191" s="827"/>
      <c r="D191" s="829"/>
      <c r="E191" s="973"/>
    </row>
    <row r="192" spans="2:5" ht="99.95" customHeight="1" x14ac:dyDescent="0.25">
      <c r="B192" s="1515" t="s">
        <v>982</v>
      </c>
      <c r="C192" s="1515"/>
      <c r="D192" s="1515"/>
      <c r="E192" s="1515"/>
    </row>
    <row r="193" spans="2:5" ht="99.95" customHeight="1" x14ac:dyDescent="0.25">
      <c r="B193" s="1595" t="s">
        <v>305</v>
      </c>
      <c r="C193" s="1595" t="s">
        <v>277</v>
      </c>
      <c r="D193" s="1503" t="s">
        <v>306</v>
      </c>
      <c r="E193" s="1504"/>
    </row>
    <row r="194" spans="2:5" ht="99.95" customHeight="1" x14ac:dyDescent="0.25">
      <c r="B194" s="1596"/>
      <c r="C194" s="1596"/>
      <c r="D194" s="1505"/>
      <c r="E194" s="1506"/>
    </row>
    <row r="195" spans="2:5" ht="159.75" customHeight="1" x14ac:dyDescent="0.25">
      <c r="B195" s="1597"/>
      <c r="C195" s="1597"/>
      <c r="D195" s="1598" t="s">
        <v>986</v>
      </c>
      <c r="E195" s="970" t="s">
        <v>307</v>
      </c>
    </row>
    <row r="196" spans="2:5" ht="99.95" customHeight="1" x14ac:dyDescent="0.25">
      <c r="B196" s="828" t="s">
        <v>38</v>
      </c>
      <c r="C196" s="828" t="s">
        <v>38</v>
      </c>
      <c r="D196" s="351" t="str">
        <f>( 'LIBRETA INF APREN 3TRI'!$L$137 )</f>
        <v>B-</v>
      </c>
      <c r="E196" s="971" t="str">
        <f>IF(OR(D196="A+", D196="A-", D196="B+"), "DESTREZA O APRENDIZAJE ALCANZADO", IF(OR(D196="B-", D196="C+", D196="C-"), "DESTREZA O APRENDIZAJE EN PROCESO DE DESARROLLO", IF(OR(D196="D+", D196="D-", D196="E+", AJ196="E-"), "DESTREZA O APRENDIZAJE INICIADO", "NO ENCONTRADO")))</f>
        <v>DESTREZA O APRENDIZAJE EN PROCESO DE DESARROLLO</v>
      </c>
    </row>
    <row r="197" spans="2:5" ht="99.95" customHeight="1" x14ac:dyDescent="0.25">
      <c r="B197" s="828" t="s">
        <v>40</v>
      </c>
      <c r="C197" s="828" t="s">
        <v>40</v>
      </c>
      <c r="D197" s="351" t="str">
        <f>( 'LIBRETA INF APREN 3TRI'!$L$138 )</f>
        <v>B-</v>
      </c>
      <c r="E197" s="971" t="str">
        <f t="shared" ref="E197:E205" si="4">IF(OR(D197="A+", D197="A-", D197="B+"), "DESTREZA O APRENDIZAJE ALCANZADO", IF(OR(D197="B-", D197="C+", D197="C-"), "DESTREZA O APRENDIZAJE EN PROCESO DE DESARROLLO", IF(OR(D197="D+", D197="D-", D197="E+", AJ197="E-"), "DESTREZA O APRENDIZAJE INICIADO", "NO ENCONTRADO")))</f>
        <v>DESTREZA O APRENDIZAJE EN PROCESO DE DESARROLLO</v>
      </c>
    </row>
    <row r="198" spans="2:5" ht="99.95" customHeight="1" x14ac:dyDescent="0.25">
      <c r="B198" s="820" t="s">
        <v>308</v>
      </c>
      <c r="C198" s="820" t="s">
        <v>42</v>
      </c>
      <c r="D198" s="351" t="str">
        <f>( 'LIBRETA INF APREN 3TRI'!$L$139 )</f>
        <v>A+</v>
      </c>
      <c r="E198" s="971" t="str">
        <f t="shared" si="4"/>
        <v>DESTREZA O APRENDIZAJE ALCANZADO</v>
      </c>
    </row>
    <row r="199" spans="2:5" ht="99.95" customHeight="1" x14ac:dyDescent="0.25">
      <c r="B199" s="828" t="s">
        <v>44</v>
      </c>
      <c r="C199" s="828" t="s">
        <v>44</v>
      </c>
      <c r="D199" s="351" t="str">
        <f>( 'LIBRETA INF APREN 3TRI'!$L$140 )</f>
        <v>A+</v>
      </c>
      <c r="E199" s="971" t="str">
        <f t="shared" si="4"/>
        <v>DESTREZA O APRENDIZAJE ALCANZADO</v>
      </c>
    </row>
    <row r="200" spans="2:5" ht="99.95" customHeight="1" x14ac:dyDescent="0.25">
      <c r="B200" s="828" t="s">
        <v>309</v>
      </c>
      <c r="C200" s="828" t="s">
        <v>47</v>
      </c>
      <c r="D200" s="351" t="str">
        <f>( 'LIBRETA INF APREN 3TRI'!$L$141 )</f>
        <v>A+</v>
      </c>
      <c r="E200" s="971" t="str">
        <f t="shared" si="4"/>
        <v>DESTREZA O APRENDIZAJE ALCANZADO</v>
      </c>
    </row>
    <row r="201" spans="2:5" ht="99.95" customHeight="1" x14ac:dyDescent="0.25">
      <c r="B201" s="828" t="s">
        <v>50</v>
      </c>
      <c r="C201" s="828" t="s">
        <v>50</v>
      </c>
      <c r="D201" s="351" t="str">
        <f>( 'LIBRETA INF APREN 3TRI'!$L$142 )</f>
        <v>A+</v>
      </c>
      <c r="E201" s="971" t="str">
        <f t="shared" si="4"/>
        <v>DESTREZA O APRENDIZAJE ALCANZADO</v>
      </c>
    </row>
    <row r="202" spans="2:5" ht="99.95" customHeight="1" x14ac:dyDescent="0.25">
      <c r="B202" s="821" t="s">
        <v>52</v>
      </c>
      <c r="C202" s="821" t="s">
        <v>52</v>
      </c>
      <c r="D202" s="351" t="str">
        <f>( 'LIBRETA INF APREN 3TRI'!$L$143 )</f>
        <v>B+</v>
      </c>
      <c r="E202" s="971" t="str">
        <f t="shared" si="4"/>
        <v>DESTREZA O APRENDIZAJE ALCANZADO</v>
      </c>
    </row>
    <row r="203" spans="2:5" ht="99.95" customHeight="1" x14ac:dyDescent="0.25">
      <c r="B203" s="1575" t="s">
        <v>225</v>
      </c>
      <c r="C203" s="1575"/>
      <c r="D203" s="351" t="str">
        <f>( 'LIBRETA INF APREN 3TRI'!$L$146 )</f>
        <v>A+</v>
      </c>
      <c r="E203" s="971" t="str">
        <f t="shared" si="4"/>
        <v>DESTREZA O APRENDIZAJE ALCANZADO</v>
      </c>
    </row>
    <row r="204" spans="2:5" ht="99.95" customHeight="1" x14ac:dyDescent="0.25">
      <c r="B204" s="1575" t="s">
        <v>55</v>
      </c>
      <c r="C204" s="1575"/>
      <c r="D204" s="351" t="str">
        <f>( 'LIBRETA INF APREN 3TRI'!$L$147 )</f>
        <v>A+</v>
      </c>
      <c r="E204" s="971" t="str">
        <f t="shared" si="4"/>
        <v>DESTREZA O APRENDIZAJE ALCANZADO</v>
      </c>
    </row>
    <row r="205" spans="2:5" ht="99.95" customHeight="1" x14ac:dyDescent="0.25">
      <c r="B205" s="1501" t="s">
        <v>248</v>
      </c>
      <c r="C205" s="1501"/>
      <c r="D205" s="351" t="str">
        <f>( 'LIBRETA INF APREN 3TRI'!$L$144 )</f>
        <v>A-</v>
      </c>
      <c r="E205" s="971" t="str">
        <f t="shared" si="4"/>
        <v>DESTREZA O APRENDIZAJE ALCANZADO</v>
      </c>
    </row>
    <row r="206" spans="2:5" ht="99.95" customHeight="1" x14ac:dyDescent="0.25">
      <c r="B206" s="1502" t="s">
        <v>287</v>
      </c>
      <c r="C206" s="1502"/>
      <c r="D206" s="351" t="str">
        <f>( 'LIBRETA INF APREN 3TRI'!$I$150)</f>
        <v>N</v>
      </c>
      <c r="E206" s="971" t="e">
        <f>VLOOKUP(D206, AJ1:AK4, 2, FALSE)</f>
        <v>#N/A</v>
      </c>
    </row>
    <row r="207" spans="2:5" ht="99.95" customHeight="1" x14ac:dyDescent="0.25">
      <c r="C207" s="822"/>
      <c r="D207" s="107"/>
      <c r="E207" s="979"/>
    </row>
    <row r="208" spans="2:5" ht="99.95" customHeight="1" x14ac:dyDescent="0.25">
      <c r="B208" s="962" t="s">
        <v>989</v>
      </c>
      <c r="C208" s="963"/>
      <c r="D208" s="964"/>
      <c r="E208" s="974"/>
    </row>
    <row r="209" spans="2:5" ht="99.95" customHeight="1" x14ac:dyDescent="0.25">
      <c r="B209" s="962"/>
      <c r="C209" s="962"/>
      <c r="D209" s="962"/>
      <c r="E209" s="975"/>
    </row>
    <row r="210" spans="2:5" ht="99.95" customHeight="1" x14ac:dyDescent="0.25">
      <c r="B210" s="1518" t="s">
        <v>988</v>
      </c>
      <c r="C210" s="1518"/>
      <c r="D210" s="1518"/>
      <c r="E210" s="1518"/>
    </row>
    <row r="211" spans="2:5" ht="99.95" customHeight="1" x14ac:dyDescent="0.25">
      <c r="B211" s="962"/>
      <c r="C211" s="962"/>
      <c r="D211" s="962"/>
      <c r="E211" s="975"/>
    </row>
    <row r="212" spans="2:5" ht="99.95" customHeight="1" x14ac:dyDescent="0.25">
      <c r="B212" s="962"/>
      <c r="C212" s="962"/>
      <c r="D212" s="962"/>
      <c r="E212" s="975"/>
    </row>
    <row r="213" spans="2:5" ht="99.95" customHeight="1" x14ac:dyDescent="0.25">
      <c r="B213" s="962"/>
      <c r="C213" s="962"/>
      <c r="D213" s="962"/>
      <c r="E213" s="830"/>
    </row>
    <row r="214" spans="2:5" ht="99.95" customHeight="1" x14ac:dyDescent="0.25">
      <c r="B214" s="965"/>
      <c r="C214" s="962"/>
      <c r="D214" s="966"/>
      <c r="E214" s="976"/>
    </row>
    <row r="215" spans="2:5" ht="99.95" customHeight="1" x14ac:dyDescent="0.25">
      <c r="B215" s="1519" t="s">
        <v>991</v>
      </c>
      <c r="C215" s="1519"/>
      <c r="D215" s="1519" t="s">
        <v>285</v>
      </c>
      <c r="E215" s="1519"/>
    </row>
    <row r="216" spans="2:5" ht="99.95" customHeight="1" x14ac:dyDescent="0.25">
      <c r="B216" s="1520" t="s">
        <v>239</v>
      </c>
      <c r="C216" s="1520"/>
      <c r="D216" s="1520" t="s">
        <v>310</v>
      </c>
      <c r="E216" s="1520"/>
    </row>
    <row r="217" spans="2:5" ht="99.95" customHeight="1" x14ac:dyDescent="0.25">
      <c r="B217" s="348"/>
      <c r="C217" s="825"/>
      <c r="D217" s="102"/>
      <c r="E217" s="975"/>
    </row>
    <row r="218" spans="2:5" ht="99.95" customHeight="1" x14ac:dyDescent="0.25">
      <c r="C218" s="827"/>
    </row>
    <row r="219" spans="2:5" ht="60" customHeight="1" x14ac:dyDescent="0.25">
      <c r="B219" s="1571" t="s">
        <v>983</v>
      </c>
      <c r="C219" s="1571"/>
    </row>
    <row r="220" spans="2:5" ht="60" customHeight="1" x14ac:dyDescent="0.25">
      <c r="B220" s="1572" t="s">
        <v>990</v>
      </c>
      <c r="C220" s="1572"/>
      <c r="D220" s="106"/>
      <c r="E220" s="978"/>
    </row>
    <row r="221" spans="2:5" ht="60" customHeight="1" x14ac:dyDescent="0.25">
      <c r="B221" s="1572" t="s">
        <v>984</v>
      </c>
      <c r="C221" s="1572"/>
    </row>
    <row r="222" spans="2:5" ht="60" customHeight="1" x14ac:dyDescent="0.25">
      <c r="B222" s="1572" t="s">
        <v>985</v>
      </c>
      <c r="C222" s="1572"/>
    </row>
    <row r="223" spans="2:5" ht="60" customHeight="1" x14ac:dyDescent="0.25">
      <c r="B223" s="1573" t="s">
        <v>311</v>
      </c>
      <c r="C223" s="1599" t="s">
        <v>993</v>
      </c>
      <c r="D223" s="1599"/>
      <c r="E223" s="1599"/>
    </row>
    <row r="224" spans="2:5" ht="60" customHeight="1" x14ac:dyDescent="0.25"/>
    <row r="225" spans="2:5" ht="99.95" customHeight="1" x14ac:dyDescent="0.25">
      <c r="B225" s="1507" t="s">
        <v>299</v>
      </c>
      <c r="C225" s="1507"/>
      <c r="D225" s="1507"/>
      <c r="E225" s="1507"/>
    </row>
    <row r="226" spans="2:5" ht="99.95" customHeight="1" x14ac:dyDescent="0.25">
      <c r="B226" s="1507" t="s">
        <v>992</v>
      </c>
      <c r="C226" s="1507"/>
      <c r="D226" s="1507"/>
      <c r="E226" s="1507"/>
    </row>
    <row r="227" spans="2:5" ht="99.95" customHeight="1" x14ac:dyDescent="0.25">
      <c r="B227" s="1508"/>
      <c r="C227" s="1508"/>
      <c r="D227" s="1508"/>
      <c r="E227" s="1508"/>
    </row>
    <row r="228" spans="2:5" ht="99.95" customHeight="1" x14ac:dyDescent="0.25">
      <c r="B228" s="1509" t="s">
        <v>9</v>
      </c>
      <c r="C228" s="1509"/>
      <c r="D228" s="1509"/>
      <c r="E228" s="1509"/>
    </row>
    <row r="229" spans="2:5" ht="99.95" customHeight="1" x14ac:dyDescent="0.25">
      <c r="B229" s="1510" t="s">
        <v>301</v>
      </c>
      <c r="C229" s="1510"/>
      <c r="D229" s="1510"/>
      <c r="E229" s="1510"/>
    </row>
    <row r="230" spans="2:5" ht="99.95" customHeight="1" x14ac:dyDescent="0.25">
      <c r="B230" s="1507" t="s">
        <v>302</v>
      </c>
      <c r="C230" s="1507"/>
      <c r="D230" s="1507"/>
      <c r="E230" s="1507"/>
    </row>
    <row r="231" spans="2:5" ht="99.95" customHeight="1" x14ac:dyDescent="0.25">
      <c r="B231" s="1511" t="s">
        <v>303</v>
      </c>
      <c r="C231" s="1511"/>
      <c r="D231" s="1511"/>
      <c r="E231" s="1511"/>
    </row>
    <row r="232" spans="2:5" ht="99.95" customHeight="1" x14ac:dyDescent="0.25">
      <c r="B232" s="1500"/>
      <c r="C232" s="1500"/>
      <c r="D232" s="1500"/>
      <c r="E232" s="1500"/>
    </row>
    <row r="233" spans="2:5" ht="155.1" customHeight="1" x14ac:dyDescent="0.25">
      <c r="B233" s="1512" t="s">
        <v>304</v>
      </c>
      <c r="C233" s="1512"/>
      <c r="D233" s="1512"/>
      <c r="E233" s="1512"/>
    </row>
    <row r="234" spans="2:5" ht="99.95" customHeight="1" x14ac:dyDescent="0.25">
      <c r="B234" s="826"/>
      <c r="C234" s="826"/>
      <c r="D234" s="101"/>
      <c r="E234" s="972"/>
    </row>
    <row r="235" spans="2:5" ht="200.1" customHeight="1" x14ac:dyDescent="0.25">
      <c r="B235" s="1514">
        <f>DATOS!F13</f>
        <v>0</v>
      </c>
      <c r="C235" s="1514"/>
      <c r="D235" s="1514"/>
      <c r="E235" s="1514"/>
    </row>
    <row r="236" spans="2:5" ht="99.95" customHeight="1" x14ac:dyDescent="0.25">
      <c r="B236" s="827"/>
      <c r="C236" s="827"/>
      <c r="D236" s="829"/>
      <c r="E236" s="973"/>
    </row>
    <row r="237" spans="2:5" ht="99.95" customHeight="1" x14ac:dyDescent="0.25">
      <c r="B237" s="1515" t="s">
        <v>982</v>
      </c>
      <c r="C237" s="1515"/>
      <c r="D237" s="1515"/>
      <c r="E237" s="1515"/>
    </row>
    <row r="238" spans="2:5" ht="99.95" customHeight="1" x14ac:dyDescent="0.25">
      <c r="B238" s="1595" t="s">
        <v>305</v>
      </c>
      <c r="C238" s="1595" t="s">
        <v>277</v>
      </c>
      <c r="D238" s="1503" t="s">
        <v>306</v>
      </c>
      <c r="E238" s="1504"/>
    </row>
    <row r="239" spans="2:5" ht="99.95" customHeight="1" x14ac:dyDescent="0.25">
      <c r="B239" s="1596"/>
      <c r="C239" s="1596"/>
      <c r="D239" s="1505"/>
      <c r="E239" s="1506"/>
    </row>
    <row r="240" spans="2:5" ht="159.75" customHeight="1" x14ac:dyDescent="0.25">
      <c r="B240" s="1597"/>
      <c r="C240" s="1597"/>
      <c r="D240" s="1598" t="s">
        <v>986</v>
      </c>
      <c r="E240" s="970" t="s">
        <v>307</v>
      </c>
    </row>
    <row r="241" spans="2:5" ht="99.95" customHeight="1" x14ac:dyDescent="0.25">
      <c r="B241" s="828" t="s">
        <v>38</v>
      </c>
      <c r="C241" s="828" t="s">
        <v>38</v>
      </c>
      <c r="D241" s="351" t="str">
        <f>( 'LIBRETA INF APREN 3TRI'!$L$168 )</f>
        <v>B-</v>
      </c>
      <c r="E241" s="971" t="str">
        <f>IF(OR(D241="A+", D241="A-", D241="B+"), "DESTREZA O APRENDIZAJE ALCANZADO", IF(OR(D241="B-", D241="C+", D241="C-"), "DESTREZA O APRENDIZAJE EN PROCESO DE DESARROLLO", IF(OR(D241="D+", D241="D-", D241="E+", AJ241="E-"), "DESTREZA O APRENDIZAJE INICIADO", "NO ENCONTRADO")))</f>
        <v>DESTREZA O APRENDIZAJE EN PROCESO DE DESARROLLO</v>
      </c>
    </row>
    <row r="242" spans="2:5" ht="99.95" customHeight="1" x14ac:dyDescent="0.25">
      <c r="B242" s="828" t="s">
        <v>40</v>
      </c>
      <c r="C242" s="828" t="s">
        <v>40</v>
      </c>
      <c r="D242" s="351" t="str">
        <f>( 'LIBRETA INF APREN 3TRI'!$L$169 )</f>
        <v>B-</v>
      </c>
      <c r="E242" s="971" t="str">
        <f t="shared" ref="E242:E250" si="5">IF(OR(D242="A+", D242="A-", D242="B+"), "DESTREZA O APRENDIZAJE ALCANZADO", IF(OR(D242="B-", D242="C+", D242="C-"), "DESTREZA O APRENDIZAJE EN PROCESO DE DESARROLLO", IF(OR(D242="D+", D242="D-", D242="E+", AJ242="E-"), "DESTREZA O APRENDIZAJE INICIADO", "NO ENCONTRADO")))</f>
        <v>DESTREZA O APRENDIZAJE EN PROCESO DE DESARROLLO</v>
      </c>
    </row>
    <row r="243" spans="2:5" ht="99.95" customHeight="1" x14ac:dyDescent="0.25">
      <c r="B243" s="820" t="s">
        <v>308</v>
      </c>
      <c r="C243" s="820" t="s">
        <v>42</v>
      </c>
      <c r="D243" s="351" t="str">
        <f>( 'LIBRETA INF APREN 3TRI'!$L$170 )</f>
        <v>A+</v>
      </c>
      <c r="E243" s="971" t="str">
        <f t="shared" si="5"/>
        <v>DESTREZA O APRENDIZAJE ALCANZADO</v>
      </c>
    </row>
    <row r="244" spans="2:5" ht="99.95" customHeight="1" x14ac:dyDescent="0.25">
      <c r="B244" s="828" t="s">
        <v>44</v>
      </c>
      <c r="C244" s="828" t="s">
        <v>44</v>
      </c>
      <c r="D244" s="351" t="str">
        <f>( 'LIBRETA INF APREN 3TRI'!$L$171 )</f>
        <v>A+</v>
      </c>
      <c r="E244" s="971" t="str">
        <f t="shared" si="5"/>
        <v>DESTREZA O APRENDIZAJE ALCANZADO</v>
      </c>
    </row>
    <row r="245" spans="2:5" ht="99.95" customHeight="1" x14ac:dyDescent="0.25">
      <c r="B245" s="828" t="s">
        <v>309</v>
      </c>
      <c r="C245" s="828" t="s">
        <v>47</v>
      </c>
      <c r="D245" s="351" t="str">
        <f>( 'LIBRETA INF APREN 3TRI'!$L$172 )</f>
        <v>A+</v>
      </c>
      <c r="E245" s="971" t="str">
        <f t="shared" si="5"/>
        <v>DESTREZA O APRENDIZAJE ALCANZADO</v>
      </c>
    </row>
    <row r="246" spans="2:5" ht="99.95" customHeight="1" x14ac:dyDescent="0.25">
      <c r="B246" s="828" t="s">
        <v>50</v>
      </c>
      <c r="C246" s="828" t="s">
        <v>50</v>
      </c>
      <c r="D246" s="351" t="str">
        <f>( 'LIBRETA INF APREN 3TRI'!$L$173 )</f>
        <v>A+</v>
      </c>
      <c r="E246" s="971" t="str">
        <f t="shared" si="5"/>
        <v>DESTREZA O APRENDIZAJE ALCANZADO</v>
      </c>
    </row>
    <row r="247" spans="2:5" ht="99.95" customHeight="1" x14ac:dyDescent="0.25">
      <c r="B247" s="821" t="s">
        <v>52</v>
      </c>
      <c r="C247" s="821" t="s">
        <v>52</v>
      </c>
      <c r="D247" s="351" t="str">
        <f>( 'LIBRETA INF APREN 3TRI'!$L$174 )</f>
        <v>B+</v>
      </c>
      <c r="E247" s="971" t="str">
        <f t="shared" si="5"/>
        <v>DESTREZA O APRENDIZAJE ALCANZADO</v>
      </c>
    </row>
    <row r="248" spans="2:5" ht="99.95" customHeight="1" x14ac:dyDescent="0.25">
      <c r="B248" s="1575" t="s">
        <v>225</v>
      </c>
      <c r="C248" s="1575"/>
      <c r="D248" s="351" t="str">
        <f>( 'LIBRETA INF APREN 3TRI'!$L$177 )</f>
        <v>A+</v>
      </c>
      <c r="E248" s="971" t="str">
        <f t="shared" si="5"/>
        <v>DESTREZA O APRENDIZAJE ALCANZADO</v>
      </c>
    </row>
    <row r="249" spans="2:5" ht="99.95" customHeight="1" x14ac:dyDescent="0.25">
      <c r="B249" s="1575" t="s">
        <v>55</v>
      </c>
      <c r="C249" s="1575"/>
      <c r="D249" s="351" t="str">
        <f>( 'LIBRETA INF APREN 3TRI'!$L$178 )</f>
        <v>A+</v>
      </c>
      <c r="E249" s="971" t="str">
        <f t="shared" si="5"/>
        <v>DESTREZA O APRENDIZAJE ALCANZADO</v>
      </c>
    </row>
    <row r="250" spans="2:5" ht="99.95" customHeight="1" x14ac:dyDescent="0.25">
      <c r="B250" s="1501" t="s">
        <v>248</v>
      </c>
      <c r="C250" s="1501"/>
      <c r="D250" s="351" t="str">
        <f>( 'LIBRETA INF APREN 3TRI'!$L$175 )</f>
        <v>A-</v>
      </c>
      <c r="E250" s="971" t="str">
        <f t="shared" si="5"/>
        <v>DESTREZA O APRENDIZAJE ALCANZADO</v>
      </c>
    </row>
    <row r="251" spans="2:5" ht="99.95" customHeight="1" x14ac:dyDescent="0.25">
      <c r="B251" s="1502" t="s">
        <v>287</v>
      </c>
      <c r="C251" s="1502"/>
      <c r="D251" s="351" t="str">
        <f>( 'LIBRETA INF APREN 3TRI'!$I$181)</f>
        <v>N</v>
      </c>
      <c r="E251" s="971" t="e">
        <f>VLOOKUP(D251, AJ1:AK4, 2, FALSE)</f>
        <v>#N/A</v>
      </c>
    </row>
    <row r="252" spans="2:5" ht="99.95" customHeight="1" x14ac:dyDescent="0.25">
      <c r="B252" s="348"/>
      <c r="C252" s="349"/>
      <c r="D252" s="104"/>
      <c r="E252" s="974"/>
    </row>
    <row r="253" spans="2:5" ht="99.95" customHeight="1" x14ac:dyDescent="0.25">
      <c r="B253" s="962" t="s">
        <v>989</v>
      </c>
      <c r="C253" s="963"/>
      <c r="D253" s="964"/>
      <c r="E253" s="974"/>
    </row>
    <row r="254" spans="2:5" ht="99.95" customHeight="1" x14ac:dyDescent="0.25">
      <c r="B254" s="962"/>
      <c r="C254" s="962"/>
      <c r="D254" s="962"/>
      <c r="E254" s="975"/>
    </row>
    <row r="255" spans="2:5" ht="99.95" customHeight="1" x14ac:dyDescent="0.25">
      <c r="B255" s="1518" t="s">
        <v>988</v>
      </c>
      <c r="C255" s="1518"/>
      <c r="D255" s="1518"/>
      <c r="E255" s="1518"/>
    </row>
    <row r="256" spans="2:5" ht="99.95" customHeight="1" x14ac:dyDescent="0.25">
      <c r="B256" s="962"/>
      <c r="C256" s="962"/>
      <c r="D256" s="962"/>
      <c r="E256" s="975"/>
    </row>
    <row r="257" spans="2:5" ht="99.95" customHeight="1" x14ac:dyDescent="0.25">
      <c r="B257" s="962"/>
      <c r="C257" s="962"/>
      <c r="D257" s="962"/>
      <c r="E257" s="975"/>
    </row>
    <row r="258" spans="2:5" ht="99.95" customHeight="1" x14ac:dyDescent="0.25">
      <c r="B258" s="962"/>
      <c r="C258" s="962"/>
      <c r="D258" s="962"/>
      <c r="E258" s="830"/>
    </row>
    <row r="259" spans="2:5" ht="99.95" customHeight="1" x14ac:dyDescent="0.25">
      <c r="B259" s="965"/>
      <c r="C259" s="962"/>
      <c r="D259" s="966"/>
      <c r="E259" s="976"/>
    </row>
    <row r="260" spans="2:5" ht="99.95" customHeight="1" x14ac:dyDescent="0.25">
      <c r="B260" s="1519" t="s">
        <v>991</v>
      </c>
      <c r="C260" s="1519"/>
      <c r="D260" s="1519" t="s">
        <v>285</v>
      </c>
      <c r="E260" s="1519"/>
    </row>
    <row r="261" spans="2:5" ht="99.95" customHeight="1" x14ac:dyDescent="0.25">
      <c r="B261" s="1520" t="s">
        <v>239</v>
      </c>
      <c r="C261" s="1520"/>
      <c r="D261" s="1520" t="s">
        <v>310</v>
      </c>
      <c r="E261" s="1520"/>
    </row>
    <row r="262" spans="2:5" ht="99.95" customHeight="1" x14ac:dyDescent="0.25">
      <c r="B262" s="348"/>
      <c r="C262" s="825"/>
      <c r="D262" s="102"/>
      <c r="E262" s="975"/>
    </row>
    <row r="263" spans="2:5" ht="99.95" customHeight="1" x14ac:dyDescent="0.25">
      <c r="C263" s="827"/>
    </row>
    <row r="264" spans="2:5" ht="60" customHeight="1" x14ac:dyDescent="0.25">
      <c r="B264" s="1571" t="s">
        <v>983</v>
      </c>
      <c r="C264" s="1571"/>
    </row>
    <row r="265" spans="2:5" ht="60" customHeight="1" x14ac:dyDescent="0.25">
      <c r="B265" s="1572" t="s">
        <v>990</v>
      </c>
      <c r="C265" s="1572"/>
      <c r="D265" s="106"/>
      <c r="E265" s="978"/>
    </row>
    <row r="266" spans="2:5" ht="60" customHeight="1" x14ac:dyDescent="0.25">
      <c r="B266" s="1572" t="s">
        <v>984</v>
      </c>
      <c r="C266" s="1572"/>
    </row>
    <row r="267" spans="2:5" ht="60" customHeight="1" x14ac:dyDescent="0.25">
      <c r="B267" s="1572" t="s">
        <v>985</v>
      </c>
      <c r="C267" s="1572"/>
    </row>
    <row r="268" spans="2:5" ht="60" customHeight="1" x14ac:dyDescent="0.25">
      <c r="B268" s="1573" t="s">
        <v>311</v>
      </c>
      <c r="C268" s="1599" t="s">
        <v>993</v>
      </c>
      <c r="D268" s="1599"/>
      <c r="E268" s="1599"/>
    </row>
    <row r="269" spans="2:5" ht="60" customHeight="1" x14ac:dyDescent="0.25"/>
    <row r="270" spans="2:5" ht="99.95" customHeight="1" x14ac:dyDescent="0.25">
      <c r="B270" s="1507" t="s">
        <v>299</v>
      </c>
      <c r="C270" s="1507"/>
      <c r="D270" s="1507"/>
      <c r="E270" s="1507"/>
    </row>
    <row r="271" spans="2:5" ht="99.95" customHeight="1" x14ac:dyDescent="0.25">
      <c r="B271" s="1507" t="s">
        <v>992</v>
      </c>
      <c r="C271" s="1507"/>
      <c r="D271" s="1507"/>
      <c r="E271" s="1507"/>
    </row>
    <row r="272" spans="2:5" ht="99.95" customHeight="1" x14ac:dyDescent="0.25">
      <c r="B272" s="1508"/>
      <c r="C272" s="1508"/>
      <c r="D272" s="1508"/>
      <c r="E272" s="1508"/>
    </row>
    <row r="273" spans="2:5" ht="99.95" customHeight="1" x14ac:dyDescent="0.25">
      <c r="B273" s="1509" t="s">
        <v>9</v>
      </c>
      <c r="C273" s="1509"/>
      <c r="D273" s="1509"/>
      <c r="E273" s="1509"/>
    </row>
    <row r="274" spans="2:5" ht="99.95" customHeight="1" x14ac:dyDescent="0.25">
      <c r="B274" s="1510" t="s">
        <v>301</v>
      </c>
      <c r="C274" s="1510"/>
      <c r="D274" s="1510"/>
      <c r="E274" s="1510"/>
    </row>
    <row r="275" spans="2:5" ht="99.95" customHeight="1" x14ac:dyDescent="0.25">
      <c r="B275" s="1507" t="s">
        <v>302</v>
      </c>
      <c r="C275" s="1507"/>
      <c r="D275" s="1507"/>
      <c r="E275" s="1507"/>
    </row>
    <row r="276" spans="2:5" ht="99.95" customHeight="1" x14ac:dyDescent="0.25">
      <c r="B276" s="1511" t="s">
        <v>303</v>
      </c>
      <c r="C276" s="1511"/>
      <c r="D276" s="1511"/>
      <c r="E276" s="1511"/>
    </row>
    <row r="277" spans="2:5" ht="99.95" customHeight="1" x14ac:dyDescent="0.25">
      <c r="B277" s="1500"/>
      <c r="C277" s="1500"/>
      <c r="D277" s="1500"/>
      <c r="E277" s="1500"/>
    </row>
    <row r="278" spans="2:5" ht="155.1" customHeight="1" x14ac:dyDescent="0.25">
      <c r="B278" s="1512" t="s">
        <v>304</v>
      </c>
      <c r="C278" s="1512"/>
      <c r="D278" s="1512"/>
      <c r="E278" s="1512"/>
    </row>
    <row r="279" spans="2:5" ht="99.95" customHeight="1" x14ac:dyDescent="0.25">
      <c r="B279" s="826"/>
      <c r="C279" s="826"/>
      <c r="D279" s="101"/>
      <c r="E279" s="972"/>
    </row>
    <row r="280" spans="2:5" ht="200.1" customHeight="1" x14ac:dyDescent="0.25">
      <c r="B280" s="1514">
        <f>DATOS!F14</f>
        <v>0</v>
      </c>
      <c r="C280" s="1514"/>
      <c r="D280" s="1514"/>
      <c r="E280" s="1514"/>
    </row>
    <row r="281" spans="2:5" ht="99.95" customHeight="1" x14ac:dyDescent="0.25">
      <c r="B281" s="827"/>
      <c r="C281" s="827"/>
      <c r="D281" s="829"/>
      <c r="E281" s="973"/>
    </row>
    <row r="282" spans="2:5" ht="99.95" customHeight="1" x14ac:dyDescent="0.25">
      <c r="B282" s="1515" t="s">
        <v>982</v>
      </c>
      <c r="C282" s="1515"/>
      <c r="D282" s="1515"/>
      <c r="E282" s="1515"/>
    </row>
    <row r="283" spans="2:5" ht="99.95" customHeight="1" x14ac:dyDescent="0.25">
      <c r="B283" s="1595" t="s">
        <v>305</v>
      </c>
      <c r="C283" s="1595" t="s">
        <v>277</v>
      </c>
      <c r="D283" s="1503" t="s">
        <v>306</v>
      </c>
      <c r="E283" s="1504"/>
    </row>
    <row r="284" spans="2:5" ht="99.95" customHeight="1" x14ac:dyDescent="0.25">
      <c r="B284" s="1596"/>
      <c r="C284" s="1596"/>
      <c r="D284" s="1505"/>
      <c r="E284" s="1506"/>
    </row>
    <row r="285" spans="2:5" ht="152.25" customHeight="1" x14ac:dyDescent="0.25">
      <c r="B285" s="1597"/>
      <c r="C285" s="1597"/>
      <c r="D285" s="1598" t="s">
        <v>986</v>
      </c>
      <c r="E285" s="970" t="s">
        <v>307</v>
      </c>
    </row>
    <row r="286" spans="2:5" ht="99.95" customHeight="1" x14ac:dyDescent="0.25">
      <c r="B286" s="828" t="s">
        <v>38</v>
      </c>
      <c r="C286" s="828" t="s">
        <v>38</v>
      </c>
      <c r="D286" s="351" t="str">
        <f>( 'LIBRETA INF APREN 3TRI'!$L$199 )</f>
        <v>B-</v>
      </c>
      <c r="E286" s="971" t="str">
        <f>IF(OR(D286="A+", D286="A-", D286="B+"), "DESTREZA O APRENDIZAJE ALCANZADO", IF(OR(D286="B-", D286="C+", D286="C-"), "DESTREZA O APRENDIZAJE EN PROCESO DE DESARROLLO", IF(OR(D286="D+", D286="D-", D286="E+", AJ286="E-"), "DESTREZA O APRENDIZAJE INICIADO", "NO ENCONTRADO")))</f>
        <v>DESTREZA O APRENDIZAJE EN PROCESO DE DESARROLLO</v>
      </c>
    </row>
    <row r="287" spans="2:5" ht="99.95" customHeight="1" x14ac:dyDescent="0.25">
      <c r="B287" s="828" t="s">
        <v>40</v>
      </c>
      <c r="C287" s="828" t="s">
        <v>40</v>
      </c>
      <c r="D287" s="351" t="str">
        <f>( 'LIBRETA INF APREN 3TRI'!$L$200 )</f>
        <v>B-</v>
      </c>
      <c r="E287" s="971" t="str">
        <f t="shared" ref="E287:E295" si="6">IF(OR(D287="A+", D287="A-", D287="B+"), "DESTREZA O APRENDIZAJE ALCANZADO", IF(OR(D287="B-", D287="C+", D287="C-"), "DESTREZA O APRENDIZAJE EN PROCESO DE DESARROLLO", IF(OR(D287="D+", D287="D-", D287="E+", AJ287="E-"), "DESTREZA O APRENDIZAJE INICIADO", "NO ENCONTRADO")))</f>
        <v>DESTREZA O APRENDIZAJE EN PROCESO DE DESARROLLO</v>
      </c>
    </row>
    <row r="288" spans="2:5" ht="99.95" customHeight="1" x14ac:dyDescent="0.25">
      <c r="B288" s="820" t="s">
        <v>308</v>
      </c>
      <c r="C288" s="820" t="s">
        <v>42</v>
      </c>
      <c r="D288" s="351" t="str">
        <f>( 'LIBRETA INF APREN 3TRI'!$L$201 )</f>
        <v>A-</v>
      </c>
      <c r="E288" s="971" t="str">
        <f t="shared" si="6"/>
        <v>DESTREZA O APRENDIZAJE ALCANZADO</v>
      </c>
    </row>
    <row r="289" spans="2:5" ht="99.95" customHeight="1" x14ac:dyDescent="0.25">
      <c r="B289" s="828" t="s">
        <v>44</v>
      </c>
      <c r="C289" s="828" t="s">
        <v>44</v>
      </c>
      <c r="D289" s="351" t="str">
        <f>( 'LIBRETA INF APREN 3TRI'!$L$202 )</f>
        <v>A-</v>
      </c>
      <c r="E289" s="971" t="str">
        <f t="shared" si="6"/>
        <v>DESTREZA O APRENDIZAJE ALCANZADO</v>
      </c>
    </row>
    <row r="290" spans="2:5" ht="99.95" customHeight="1" x14ac:dyDescent="0.25">
      <c r="B290" s="828" t="s">
        <v>309</v>
      </c>
      <c r="C290" s="828" t="s">
        <v>47</v>
      </c>
      <c r="D290" s="351" t="str">
        <f>( 'LIBRETA INF APREN 3TRI'!$L$203 )</f>
        <v>A-</v>
      </c>
      <c r="E290" s="971" t="str">
        <f t="shared" si="6"/>
        <v>DESTREZA O APRENDIZAJE ALCANZADO</v>
      </c>
    </row>
    <row r="291" spans="2:5" ht="99.95" customHeight="1" x14ac:dyDescent="0.25">
      <c r="B291" s="828" t="s">
        <v>50</v>
      </c>
      <c r="C291" s="828" t="s">
        <v>50</v>
      </c>
      <c r="D291" s="351" t="str">
        <f>( 'LIBRETA INF APREN 3TRI'!$L$204 )</f>
        <v>A-</v>
      </c>
      <c r="E291" s="971" t="str">
        <f t="shared" si="6"/>
        <v>DESTREZA O APRENDIZAJE ALCANZADO</v>
      </c>
    </row>
    <row r="292" spans="2:5" ht="99.95" customHeight="1" x14ac:dyDescent="0.25">
      <c r="B292" s="821" t="s">
        <v>52</v>
      </c>
      <c r="C292" s="821" t="s">
        <v>52</v>
      </c>
      <c r="D292" s="351" t="str">
        <f>( 'LIBRETA INF APREN 3TRI'!$L$205 )</f>
        <v>B-</v>
      </c>
      <c r="E292" s="971" t="str">
        <f t="shared" si="6"/>
        <v>DESTREZA O APRENDIZAJE EN PROCESO DE DESARROLLO</v>
      </c>
    </row>
    <row r="293" spans="2:5" ht="99.95" customHeight="1" x14ac:dyDescent="0.25">
      <c r="B293" s="1575" t="s">
        <v>225</v>
      </c>
      <c r="C293" s="1575"/>
      <c r="D293" s="351" t="str">
        <f>( 'LIBRETA INF APREN 3TRI'!$L$208 )</f>
        <v>A-</v>
      </c>
      <c r="E293" s="971" t="str">
        <f t="shared" si="6"/>
        <v>DESTREZA O APRENDIZAJE ALCANZADO</v>
      </c>
    </row>
    <row r="294" spans="2:5" ht="99.95" customHeight="1" x14ac:dyDescent="0.25">
      <c r="B294" s="1575" t="s">
        <v>55</v>
      </c>
      <c r="C294" s="1575"/>
      <c r="D294" s="351" t="str">
        <f>( 'LIBRETA INF APREN 3TRI'!$L$209 )</f>
        <v>A-</v>
      </c>
      <c r="E294" s="971" t="str">
        <f t="shared" si="6"/>
        <v>DESTREZA O APRENDIZAJE ALCANZADO</v>
      </c>
    </row>
    <row r="295" spans="2:5" ht="99.95" customHeight="1" x14ac:dyDescent="0.25">
      <c r="B295" s="1501" t="s">
        <v>248</v>
      </c>
      <c r="C295" s="1501"/>
      <c r="D295" s="351" t="str">
        <f>( 'LIBRETA INF APREN 3TRI'!$L$206 )</f>
        <v>B+</v>
      </c>
      <c r="E295" s="971" t="str">
        <f t="shared" si="6"/>
        <v>DESTREZA O APRENDIZAJE ALCANZADO</v>
      </c>
    </row>
    <row r="296" spans="2:5" ht="99.95" customHeight="1" x14ac:dyDescent="0.25">
      <c r="B296" s="1502" t="s">
        <v>287</v>
      </c>
      <c r="C296" s="1502"/>
      <c r="D296" s="351" t="str">
        <f>( 'LIBRETA INF APREN 3TRI'!$I$212 )</f>
        <v>N</v>
      </c>
      <c r="E296" s="971" t="e">
        <f>VLOOKUP(D296, AJ1:AK4, 2, FALSE)</f>
        <v>#N/A</v>
      </c>
    </row>
    <row r="297" spans="2:5" ht="99.95" customHeight="1" x14ac:dyDescent="0.25">
      <c r="B297" s="348"/>
      <c r="C297" s="349"/>
      <c r="D297" s="104"/>
      <c r="E297" s="974"/>
    </row>
    <row r="298" spans="2:5" ht="99.95" customHeight="1" x14ac:dyDescent="0.25">
      <c r="B298" s="962" t="s">
        <v>989</v>
      </c>
      <c r="C298" s="963"/>
      <c r="D298" s="964"/>
      <c r="E298" s="974"/>
    </row>
    <row r="299" spans="2:5" ht="99.95" customHeight="1" x14ac:dyDescent="0.25">
      <c r="B299" s="962"/>
      <c r="C299" s="962"/>
      <c r="D299" s="962"/>
      <c r="E299" s="975"/>
    </row>
    <row r="300" spans="2:5" ht="99.95" customHeight="1" x14ac:dyDescent="0.25">
      <c r="B300" s="1518" t="s">
        <v>988</v>
      </c>
      <c r="C300" s="1518"/>
      <c r="D300" s="1518"/>
      <c r="E300" s="1518"/>
    </row>
    <row r="301" spans="2:5" ht="99.95" customHeight="1" x14ac:dyDescent="0.25">
      <c r="B301" s="962"/>
      <c r="C301" s="962"/>
      <c r="D301" s="962"/>
      <c r="E301" s="975"/>
    </row>
    <row r="302" spans="2:5" ht="99.95" customHeight="1" x14ac:dyDescent="0.25">
      <c r="B302" s="962"/>
      <c r="C302" s="962"/>
      <c r="D302" s="962"/>
      <c r="E302" s="975"/>
    </row>
    <row r="303" spans="2:5" ht="99.95" customHeight="1" x14ac:dyDescent="0.25">
      <c r="B303" s="962"/>
      <c r="C303" s="962"/>
      <c r="D303" s="962"/>
      <c r="E303" s="830"/>
    </row>
    <row r="304" spans="2:5" ht="99.95" customHeight="1" x14ac:dyDescent="0.25">
      <c r="B304" s="965"/>
      <c r="C304" s="962"/>
      <c r="D304" s="966"/>
      <c r="E304" s="976"/>
    </row>
    <row r="305" spans="2:5" ht="99.95" customHeight="1" x14ac:dyDescent="0.25">
      <c r="B305" s="1519" t="s">
        <v>991</v>
      </c>
      <c r="C305" s="1519"/>
      <c r="D305" s="1519" t="s">
        <v>285</v>
      </c>
      <c r="E305" s="1519"/>
    </row>
    <row r="306" spans="2:5" ht="99.95" customHeight="1" x14ac:dyDescent="0.25">
      <c r="B306" s="1520" t="s">
        <v>239</v>
      </c>
      <c r="C306" s="1520"/>
      <c r="D306" s="1520" t="s">
        <v>310</v>
      </c>
      <c r="E306" s="1520"/>
    </row>
    <row r="307" spans="2:5" ht="99.95" customHeight="1" x14ac:dyDescent="0.25">
      <c r="B307" s="348"/>
      <c r="C307" s="825"/>
      <c r="D307" s="102"/>
      <c r="E307" s="975"/>
    </row>
    <row r="308" spans="2:5" ht="99.95" customHeight="1" x14ac:dyDescent="0.25">
      <c r="C308" s="827"/>
    </row>
    <row r="309" spans="2:5" ht="60" customHeight="1" x14ac:dyDescent="0.25">
      <c r="B309" s="1571" t="s">
        <v>983</v>
      </c>
      <c r="C309" s="1571"/>
    </row>
    <row r="310" spans="2:5" ht="60" customHeight="1" x14ac:dyDescent="0.25">
      <c r="B310" s="1572" t="s">
        <v>990</v>
      </c>
      <c r="C310" s="1572"/>
      <c r="D310" s="106"/>
      <c r="E310" s="978"/>
    </row>
    <row r="311" spans="2:5" ht="60" customHeight="1" x14ac:dyDescent="0.25">
      <c r="B311" s="1572" t="s">
        <v>984</v>
      </c>
      <c r="C311" s="1572"/>
    </row>
    <row r="312" spans="2:5" ht="60" customHeight="1" x14ac:dyDescent="0.25">
      <c r="B312" s="1572" t="s">
        <v>985</v>
      </c>
      <c r="C312" s="1572"/>
    </row>
    <row r="313" spans="2:5" ht="60" customHeight="1" x14ac:dyDescent="0.25">
      <c r="B313" s="1573" t="s">
        <v>311</v>
      </c>
      <c r="C313" s="1599" t="s">
        <v>993</v>
      </c>
      <c r="D313" s="1599"/>
      <c r="E313" s="1599"/>
    </row>
    <row r="314" spans="2:5" ht="60" customHeight="1" x14ac:dyDescent="0.25"/>
    <row r="315" spans="2:5" ht="99.95" customHeight="1" x14ac:dyDescent="0.25">
      <c r="B315" s="1507" t="s">
        <v>299</v>
      </c>
      <c r="C315" s="1507"/>
      <c r="D315" s="1507"/>
      <c r="E315" s="1507"/>
    </row>
    <row r="316" spans="2:5" ht="99.95" customHeight="1" x14ac:dyDescent="0.25">
      <c r="B316" s="1507" t="s">
        <v>992</v>
      </c>
      <c r="C316" s="1507"/>
      <c r="D316" s="1507"/>
      <c r="E316" s="1507"/>
    </row>
    <row r="317" spans="2:5" ht="99.95" customHeight="1" x14ac:dyDescent="0.25">
      <c r="B317" s="1508"/>
      <c r="C317" s="1508"/>
      <c r="D317" s="1508"/>
      <c r="E317" s="1508"/>
    </row>
    <row r="318" spans="2:5" ht="99.95" customHeight="1" x14ac:dyDescent="0.25">
      <c r="B318" s="1509" t="s">
        <v>9</v>
      </c>
      <c r="C318" s="1509"/>
      <c r="D318" s="1509"/>
      <c r="E318" s="1509"/>
    </row>
    <row r="319" spans="2:5" ht="99.95" customHeight="1" x14ac:dyDescent="0.25">
      <c r="B319" s="1510" t="s">
        <v>301</v>
      </c>
      <c r="C319" s="1510"/>
      <c r="D319" s="1510"/>
      <c r="E319" s="1510"/>
    </row>
    <row r="320" spans="2:5" ht="99.95" customHeight="1" x14ac:dyDescent="0.25">
      <c r="B320" s="1507" t="s">
        <v>302</v>
      </c>
      <c r="C320" s="1507"/>
      <c r="D320" s="1507"/>
      <c r="E320" s="1507"/>
    </row>
    <row r="321" spans="2:5" ht="99.95" customHeight="1" x14ac:dyDescent="0.25">
      <c r="B321" s="1511" t="s">
        <v>303</v>
      </c>
      <c r="C321" s="1511"/>
      <c r="D321" s="1511"/>
      <c r="E321" s="1511"/>
    </row>
    <row r="322" spans="2:5" ht="99.95" customHeight="1" x14ac:dyDescent="0.25">
      <c r="B322" s="1500"/>
      <c r="C322" s="1500"/>
      <c r="D322" s="1500"/>
      <c r="E322" s="1500"/>
    </row>
    <row r="323" spans="2:5" ht="155.1" customHeight="1" x14ac:dyDescent="0.25">
      <c r="B323" s="1512" t="s">
        <v>304</v>
      </c>
      <c r="C323" s="1512"/>
      <c r="D323" s="1512"/>
      <c r="E323" s="1512"/>
    </row>
    <row r="324" spans="2:5" ht="99.95" customHeight="1" x14ac:dyDescent="0.25">
      <c r="B324" s="826"/>
      <c r="C324" s="826"/>
      <c r="D324" s="101"/>
      <c r="E324" s="972"/>
    </row>
    <row r="325" spans="2:5" ht="200.1" customHeight="1" x14ac:dyDescent="0.25">
      <c r="B325" s="1514">
        <f>DATOS!F15</f>
        <v>0</v>
      </c>
      <c r="C325" s="1514"/>
      <c r="D325" s="1514"/>
      <c r="E325" s="1514"/>
    </row>
    <row r="326" spans="2:5" ht="99.95" customHeight="1" x14ac:dyDescent="0.25">
      <c r="B326" s="827"/>
      <c r="C326" s="827"/>
      <c r="D326" s="829"/>
      <c r="E326" s="973"/>
    </row>
    <row r="327" spans="2:5" ht="99.95" customHeight="1" x14ac:dyDescent="0.25">
      <c r="B327" s="1515" t="s">
        <v>982</v>
      </c>
      <c r="C327" s="1515"/>
      <c r="D327" s="1515"/>
      <c r="E327" s="1515"/>
    </row>
    <row r="328" spans="2:5" ht="99.95" customHeight="1" x14ac:dyDescent="0.25">
      <c r="B328" s="1595" t="s">
        <v>305</v>
      </c>
      <c r="C328" s="1595" t="s">
        <v>277</v>
      </c>
      <c r="D328" s="1503" t="s">
        <v>306</v>
      </c>
      <c r="E328" s="1504"/>
    </row>
    <row r="329" spans="2:5" ht="99.95" customHeight="1" x14ac:dyDescent="0.25">
      <c r="B329" s="1596"/>
      <c r="C329" s="1596"/>
      <c r="D329" s="1505"/>
      <c r="E329" s="1506"/>
    </row>
    <row r="330" spans="2:5" ht="141" customHeight="1" x14ac:dyDescent="0.25">
      <c r="B330" s="1597"/>
      <c r="C330" s="1597"/>
      <c r="D330" s="1598" t="s">
        <v>986</v>
      </c>
      <c r="E330" s="970" t="s">
        <v>307</v>
      </c>
    </row>
    <row r="331" spans="2:5" ht="99.95" customHeight="1" x14ac:dyDescent="0.25">
      <c r="B331" s="828" t="s">
        <v>38</v>
      </c>
      <c r="C331" s="828" t="s">
        <v>38</v>
      </c>
      <c r="D331" s="351" t="str">
        <f>( 'LIBRETA INF APREN 3TRI'!$L$230 )</f>
        <v>B-</v>
      </c>
      <c r="E331" s="971" t="str">
        <f>IF(OR(D331="A+", D331="A-", D331="B+"), "DESTREZA O APRENDIZAJE ALCANZADO", IF(OR(D331="B-", D331="C+", D331="C-"), "DESTREZA O APRENDIZAJE EN PROCESO DE DESARROLLO", IF(OR(D331="D+", D331="D-", D331="E+", AJ331="E-"), "DESTREZA O APRENDIZAJE INICIADO", "NO ENCONTRADO")))</f>
        <v>DESTREZA O APRENDIZAJE EN PROCESO DE DESARROLLO</v>
      </c>
    </row>
    <row r="332" spans="2:5" ht="99.95" customHeight="1" x14ac:dyDescent="0.25">
      <c r="B332" s="828" t="s">
        <v>40</v>
      </c>
      <c r="C332" s="828" t="s">
        <v>40</v>
      </c>
      <c r="D332" s="351" t="str">
        <f>( 'LIBRETA INF APREN 3TRI'!$L$231 )</f>
        <v>B-</v>
      </c>
      <c r="E332" s="971" t="str">
        <f t="shared" ref="E332:E340" si="7">IF(OR(D332="A+", D332="A-", D332="B+"), "DESTREZA O APRENDIZAJE ALCANZADO", IF(OR(D332="B-", D332="C+", D332="C-"), "DESTREZA O APRENDIZAJE EN PROCESO DE DESARROLLO", IF(OR(D332="D+", D332="D-", D332="E+", AJ332="E-"), "DESTREZA O APRENDIZAJE INICIADO", "NO ENCONTRADO")))</f>
        <v>DESTREZA O APRENDIZAJE EN PROCESO DE DESARROLLO</v>
      </c>
    </row>
    <row r="333" spans="2:5" ht="99.95" customHeight="1" x14ac:dyDescent="0.25">
      <c r="B333" s="820" t="s">
        <v>308</v>
      </c>
      <c r="C333" s="820" t="s">
        <v>42</v>
      </c>
      <c r="D333" s="351" t="str">
        <f>( 'LIBRETA INF APREN 3TRI'!$L$232 )</f>
        <v>A-</v>
      </c>
      <c r="E333" s="971" t="str">
        <f t="shared" si="7"/>
        <v>DESTREZA O APRENDIZAJE ALCANZADO</v>
      </c>
    </row>
    <row r="334" spans="2:5" ht="99.95" customHeight="1" x14ac:dyDescent="0.25">
      <c r="B334" s="828" t="s">
        <v>44</v>
      </c>
      <c r="C334" s="828" t="s">
        <v>44</v>
      </c>
      <c r="D334" s="351" t="str">
        <f>( 'LIBRETA INF APREN 3TRI'!$L$233 )</f>
        <v>A-</v>
      </c>
      <c r="E334" s="971" t="str">
        <f t="shared" si="7"/>
        <v>DESTREZA O APRENDIZAJE ALCANZADO</v>
      </c>
    </row>
    <row r="335" spans="2:5" ht="99.95" customHeight="1" x14ac:dyDescent="0.25">
      <c r="B335" s="828" t="s">
        <v>309</v>
      </c>
      <c r="C335" s="828" t="s">
        <v>47</v>
      </c>
      <c r="D335" s="351" t="str">
        <f>( 'LIBRETA INF APREN 3TRI'!$L$234 )</f>
        <v>A-</v>
      </c>
      <c r="E335" s="971" t="str">
        <f t="shared" si="7"/>
        <v>DESTREZA O APRENDIZAJE ALCANZADO</v>
      </c>
    </row>
    <row r="336" spans="2:5" ht="99.95" customHeight="1" x14ac:dyDescent="0.25">
      <c r="B336" s="828" t="s">
        <v>50</v>
      </c>
      <c r="C336" s="828" t="s">
        <v>50</v>
      </c>
      <c r="D336" s="351" t="str">
        <f>( 'LIBRETA INF APREN 3TRI'!$L$235 )</f>
        <v>A-</v>
      </c>
      <c r="E336" s="971" t="str">
        <f t="shared" si="7"/>
        <v>DESTREZA O APRENDIZAJE ALCANZADO</v>
      </c>
    </row>
    <row r="337" spans="2:5" ht="99.95" customHeight="1" x14ac:dyDescent="0.25">
      <c r="B337" s="821" t="s">
        <v>52</v>
      </c>
      <c r="C337" s="821" t="s">
        <v>52</v>
      </c>
      <c r="D337" s="351" t="str">
        <f>( 'LIBRETA INF APREN 3TRI'!$L$236 )</f>
        <v>B-</v>
      </c>
      <c r="E337" s="971" t="str">
        <f t="shared" si="7"/>
        <v>DESTREZA O APRENDIZAJE EN PROCESO DE DESARROLLO</v>
      </c>
    </row>
    <row r="338" spans="2:5" ht="99.95" customHeight="1" x14ac:dyDescent="0.25">
      <c r="B338" s="1575" t="s">
        <v>225</v>
      </c>
      <c r="C338" s="1575"/>
      <c r="D338" s="351" t="str">
        <f>( 'LIBRETA INF APREN 3TRI'!$L$239 )</f>
        <v>A-</v>
      </c>
      <c r="E338" s="971" t="str">
        <f t="shared" si="7"/>
        <v>DESTREZA O APRENDIZAJE ALCANZADO</v>
      </c>
    </row>
    <row r="339" spans="2:5" ht="99.95" customHeight="1" x14ac:dyDescent="0.25">
      <c r="B339" s="1575" t="s">
        <v>55</v>
      </c>
      <c r="C339" s="1575"/>
      <c r="D339" s="351" t="str">
        <f>( 'LIBRETA INF APREN 3TRI'!$L$240 )</f>
        <v>A-</v>
      </c>
      <c r="E339" s="971" t="str">
        <f t="shared" si="7"/>
        <v>DESTREZA O APRENDIZAJE ALCANZADO</v>
      </c>
    </row>
    <row r="340" spans="2:5" ht="99.95" customHeight="1" x14ac:dyDescent="0.25">
      <c r="B340" s="1501" t="s">
        <v>248</v>
      </c>
      <c r="C340" s="1501"/>
      <c r="D340" s="351" t="str">
        <f>( 'LIBRETA INF APREN 3TRI'!$L$237 )</f>
        <v>B+</v>
      </c>
      <c r="E340" s="971" t="str">
        <f t="shared" si="7"/>
        <v>DESTREZA O APRENDIZAJE ALCANZADO</v>
      </c>
    </row>
    <row r="341" spans="2:5" ht="99.95" customHeight="1" x14ac:dyDescent="0.25">
      <c r="B341" s="1502" t="s">
        <v>287</v>
      </c>
      <c r="C341" s="1502"/>
      <c r="D341" s="351" t="str">
        <f>( 'LIBRETA INF APREN 3TRI'!$I$243 )</f>
        <v>N</v>
      </c>
      <c r="E341" s="971" t="e">
        <f>VLOOKUP(D341, AJ1:AK4, 2, FALSE)</f>
        <v>#N/A</v>
      </c>
    </row>
    <row r="342" spans="2:5" ht="99.95" customHeight="1" x14ac:dyDescent="0.25">
      <c r="B342" s="348"/>
      <c r="C342" s="349"/>
      <c r="D342" s="104"/>
      <c r="E342" s="974"/>
    </row>
    <row r="343" spans="2:5" ht="99.95" customHeight="1" x14ac:dyDescent="0.25">
      <c r="B343" s="962" t="s">
        <v>989</v>
      </c>
      <c r="C343" s="963"/>
      <c r="D343" s="964"/>
      <c r="E343" s="974"/>
    </row>
    <row r="344" spans="2:5" ht="99.95" customHeight="1" x14ac:dyDescent="0.25">
      <c r="B344" s="962"/>
      <c r="C344" s="962"/>
      <c r="D344" s="962"/>
      <c r="E344" s="975"/>
    </row>
    <row r="345" spans="2:5" ht="99.95" customHeight="1" x14ac:dyDescent="0.25">
      <c r="B345" s="1518" t="s">
        <v>988</v>
      </c>
      <c r="C345" s="1518"/>
      <c r="D345" s="1518"/>
      <c r="E345" s="1518"/>
    </row>
    <row r="346" spans="2:5" ht="99.95" customHeight="1" x14ac:dyDescent="0.25">
      <c r="B346" s="962"/>
      <c r="C346" s="962"/>
      <c r="D346" s="962"/>
      <c r="E346" s="975"/>
    </row>
    <row r="347" spans="2:5" ht="99.95" customHeight="1" x14ac:dyDescent="0.25">
      <c r="B347" s="962"/>
      <c r="C347" s="962"/>
      <c r="D347" s="962"/>
      <c r="E347" s="975"/>
    </row>
    <row r="348" spans="2:5" ht="99.95" customHeight="1" x14ac:dyDescent="0.25">
      <c r="B348" s="962"/>
      <c r="C348" s="962"/>
      <c r="D348" s="962"/>
      <c r="E348" s="830"/>
    </row>
    <row r="349" spans="2:5" ht="99.95" customHeight="1" x14ac:dyDescent="0.25">
      <c r="B349" s="965"/>
      <c r="C349" s="962"/>
      <c r="D349" s="966"/>
      <c r="E349" s="976"/>
    </row>
    <row r="350" spans="2:5" ht="99.95" customHeight="1" x14ac:dyDescent="0.25">
      <c r="B350" s="1519" t="s">
        <v>991</v>
      </c>
      <c r="C350" s="1519"/>
      <c r="D350" s="1519" t="s">
        <v>285</v>
      </c>
      <c r="E350" s="1519"/>
    </row>
    <row r="351" spans="2:5" ht="99.95" customHeight="1" x14ac:dyDescent="0.25">
      <c r="B351" s="1520" t="s">
        <v>239</v>
      </c>
      <c r="C351" s="1520"/>
      <c r="D351" s="1520" t="s">
        <v>310</v>
      </c>
      <c r="E351" s="1520"/>
    </row>
    <row r="352" spans="2:5" ht="99.95" customHeight="1" x14ac:dyDescent="0.25">
      <c r="B352" s="348"/>
      <c r="C352" s="825"/>
      <c r="D352" s="102"/>
      <c r="E352" s="975"/>
    </row>
    <row r="353" spans="2:5" ht="99.95" customHeight="1" x14ac:dyDescent="0.25">
      <c r="C353" s="827"/>
    </row>
    <row r="354" spans="2:5" ht="60" customHeight="1" x14ac:dyDescent="0.25">
      <c r="B354" s="1571" t="s">
        <v>983</v>
      </c>
      <c r="C354" s="1571"/>
    </row>
    <row r="355" spans="2:5" ht="60" customHeight="1" x14ac:dyDescent="0.25">
      <c r="B355" s="1572" t="s">
        <v>990</v>
      </c>
      <c r="C355" s="1572"/>
      <c r="D355" s="106"/>
      <c r="E355" s="978"/>
    </row>
    <row r="356" spans="2:5" ht="60" customHeight="1" x14ac:dyDescent="0.25">
      <c r="B356" s="1572" t="s">
        <v>984</v>
      </c>
      <c r="C356" s="1572"/>
    </row>
    <row r="357" spans="2:5" ht="60" customHeight="1" x14ac:dyDescent="0.25">
      <c r="B357" s="1572" t="s">
        <v>985</v>
      </c>
      <c r="C357" s="1572"/>
    </row>
    <row r="358" spans="2:5" ht="60" customHeight="1" x14ac:dyDescent="0.25">
      <c r="B358" s="1573" t="s">
        <v>311</v>
      </c>
      <c r="C358" s="1599" t="s">
        <v>993</v>
      </c>
      <c r="D358" s="1599"/>
      <c r="E358" s="1599"/>
    </row>
    <row r="359" spans="2:5" ht="60" customHeight="1" x14ac:dyDescent="0.25"/>
    <row r="360" spans="2:5" ht="99.95" customHeight="1" x14ac:dyDescent="0.25">
      <c r="B360" s="1507" t="s">
        <v>299</v>
      </c>
      <c r="C360" s="1507"/>
      <c r="D360" s="1507"/>
      <c r="E360" s="1507"/>
    </row>
    <row r="361" spans="2:5" ht="99.95" customHeight="1" x14ac:dyDescent="0.25">
      <c r="B361" s="1507" t="s">
        <v>992</v>
      </c>
      <c r="C361" s="1507"/>
      <c r="D361" s="1507"/>
      <c r="E361" s="1507"/>
    </row>
    <row r="362" spans="2:5" ht="99.95" customHeight="1" x14ac:dyDescent="0.25">
      <c r="B362" s="1508"/>
      <c r="C362" s="1508"/>
      <c r="D362" s="1508"/>
      <c r="E362" s="1508"/>
    </row>
    <row r="363" spans="2:5" ht="99.95" customHeight="1" x14ac:dyDescent="0.25">
      <c r="B363" s="1509" t="s">
        <v>9</v>
      </c>
      <c r="C363" s="1509"/>
      <c r="D363" s="1509"/>
      <c r="E363" s="1509"/>
    </row>
    <row r="364" spans="2:5" ht="99.95" customHeight="1" x14ac:dyDescent="0.25">
      <c r="B364" s="1510" t="s">
        <v>301</v>
      </c>
      <c r="C364" s="1510"/>
      <c r="D364" s="1510"/>
      <c r="E364" s="1510"/>
    </row>
    <row r="365" spans="2:5" ht="99.95" customHeight="1" x14ac:dyDescent="0.25">
      <c r="B365" s="1507" t="s">
        <v>302</v>
      </c>
      <c r="C365" s="1507"/>
      <c r="D365" s="1507"/>
      <c r="E365" s="1507"/>
    </row>
    <row r="366" spans="2:5" ht="99.95" customHeight="1" x14ac:dyDescent="0.25">
      <c r="B366" s="1511" t="s">
        <v>303</v>
      </c>
      <c r="C366" s="1511"/>
      <c r="D366" s="1511"/>
      <c r="E366" s="1511"/>
    </row>
    <row r="367" spans="2:5" ht="99.95" customHeight="1" x14ac:dyDescent="0.25">
      <c r="B367" s="1500"/>
      <c r="C367" s="1500"/>
      <c r="D367" s="1500"/>
      <c r="E367" s="1500"/>
    </row>
    <row r="368" spans="2:5" ht="155.1" customHeight="1" x14ac:dyDescent="0.25">
      <c r="B368" s="1512" t="s">
        <v>304</v>
      </c>
      <c r="C368" s="1512"/>
      <c r="D368" s="1512"/>
      <c r="E368" s="1512"/>
    </row>
    <row r="369" spans="2:5" ht="99.95" customHeight="1" x14ac:dyDescent="0.25">
      <c r="B369" s="826"/>
      <c r="C369" s="826"/>
      <c r="D369" s="101"/>
      <c r="E369" s="972"/>
    </row>
    <row r="370" spans="2:5" ht="200.1" customHeight="1" x14ac:dyDescent="0.25">
      <c r="B370" s="1514">
        <f>DATOS!F16</f>
        <v>0</v>
      </c>
      <c r="C370" s="1514"/>
      <c r="D370" s="1514"/>
      <c r="E370" s="1514"/>
    </row>
    <row r="371" spans="2:5" ht="99.95" customHeight="1" x14ac:dyDescent="0.25">
      <c r="B371" s="827"/>
      <c r="C371" s="827"/>
      <c r="D371" s="829"/>
      <c r="E371" s="973"/>
    </row>
    <row r="372" spans="2:5" ht="99.95" customHeight="1" x14ac:dyDescent="0.25">
      <c r="B372" s="1515" t="s">
        <v>982</v>
      </c>
      <c r="C372" s="1515"/>
      <c r="D372" s="1515"/>
      <c r="E372" s="1515"/>
    </row>
    <row r="373" spans="2:5" ht="99.95" customHeight="1" x14ac:dyDescent="0.25">
      <c r="B373" s="1595" t="s">
        <v>305</v>
      </c>
      <c r="C373" s="1595" t="s">
        <v>277</v>
      </c>
      <c r="D373" s="1503" t="s">
        <v>306</v>
      </c>
      <c r="E373" s="1504"/>
    </row>
    <row r="374" spans="2:5" ht="99.95" customHeight="1" x14ac:dyDescent="0.25">
      <c r="B374" s="1596"/>
      <c r="C374" s="1596"/>
      <c r="D374" s="1505"/>
      <c r="E374" s="1506"/>
    </row>
    <row r="375" spans="2:5" ht="148.5" customHeight="1" x14ac:dyDescent="0.25">
      <c r="B375" s="1597"/>
      <c r="C375" s="1597"/>
      <c r="D375" s="1598" t="s">
        <v>986</v>
      </c>
      <c r="E375" s="970" t="s">
        <v>307</v>
      </c>
    </row>
    <row r="376" spans="2:5" ht="99.95" customHeight="1" x14ac:dyDescent="0.25">
      <c r="B376" s="828" t="s">
        <v>38</v>
      </c>
      <c r="C376" s="828" t="s">
        <v>38</v>
      </c>
      <c r="D376" s="351" t="str">
        <f>( 'LIBRETA INF APREN 3TRI'!$L$261 )</f>
        <v>B-</v>
      </c>
      <c r="E376" s="971" t="str">
        <f>IF(OR(D376="A+", D376="A-", D376="B+"), "DESTREZA O APRENDIZAJE ALCANZADO", IF(OR(D376="B-", D376="C+", D376="C-"), "DESTREZA O APRENDIZAJE EN PROCESO DE DESARROLLO", IF(OR(D376="D+", D376="D-", D376="E+", AJ376="E-"), "DESTREZA O APRENDIZAJE INICIADO", "NO ENCONTRADO")))</f>
        <v>DESTREZA O APRENDIZAJE EN PROCESO DE DESARROLLO</v>
      </c>
    </row>
    <row r="377" spans="2:5" ht="99.95" customHeight="1" x14ac:dyDescent="0.25">
      <c r="B377" s="828" t="s">
        <v>40</v>
      </c>
      <c r="C377" s="828" t="s">
        <v>40</v>
      </c>
      <c r="D377" s="351" t="str">
        <f>( 'LIBRETA INF APREN 3TRI'!$L$262 )</f>
        <v>B-</v>
      </c>
      <c r="E377" s="971" t="str">
        <f t="shared" ref="E377:E385" si="8">IF(OR(D377="A+", D377="A-", D377="B+"), "DESTREZA O APRENDIZAJE ALCANZADO", IF(OR(D377="B-", D377="C+", D377="C-"), "DESTREZA O APRENDIZAJE EN PROCESO DE DESARROLLO", IF(OR(D377="D+", D377="D-", D377="E+", AJ377="E-"), "DESTREZA O APRENDIZAJE INICIADO", "NO ENCONTRADO")))</f>
        <v>DESTREZA O APRENDIZAJE EN PROCESO DE DESARROLLO</v>
      </c>
    </row>
    <row r="378" spans="2:5" ht="99.95" customHeight="1" x14ac:dyDescent="0.25">
      <c r="B378" s="820" t="s">
        <v>308</v>
      </c>
      <c r="C378" s="820" t="s">
        <v>42</v>
      </c>
      <c r="D378" s="351" t="str">
        <f>( 'LIBRETA INF APREN 3TRI'!$L$263 )</f>
        <v>A-</v>
      </c>
      <c r="E378" s="971" t="str">
        <f t="shared" si="8"/>
        <v>DESTREZA O APRENDIZAJE ALCANZADO</v>
      </c>
    </row>
    <row r="379" spans="2:5" ht="99.95" customHeight="1" x14ac:dyDescent="0.25">
      <c r="B379" s="828" t="s">
        <v>44</v>
      </c>
      <c r="C379" s="828" t="s">
        <v>44</v>
      </c>
      <c r="D379" s="351" t="str">
        <f>( 'LIBRETA INF APREN 3TRI'!$L$264 )</f>
        <v>A-</v>
      </c>
      <c r="E379" s="971" t="str">
        <f t="shared" si="8"/>
        <v>DESTREZA O APRENDIZAJE ALCANZADO</v>
      </c>
    </row>
    <row r="380" spans="2:5" ht="99.95" customHeight="1" x14ac:dyDescent="0.25">
      <c r="B380" s="828" t="s">
        <v>309</v>
      </c>
      <c r="C380" s="828" t="s">
        <v>47</v>
      </c>
      <c r="D380" s="351" t="str">
        <f>( 'LIBRETA INF APREN 3TRI'!$L$265 )</f>
        <v>A-</v>
      </c>
      <c r="E380" s="971" t="str">
        <f t="shared" si="8"/>
        <v>DESTREZA O APRENDIZAJE ALCANZADO</v>
      </c>
    </row>
    <row r="381" spans="2:5" ht="99.95" customHeight="1" x14ac:dyDescent="0.25">
      <c r="B381" s="828" t="s">
        <v>50</v>
      </c>
      <c r="C381" s="828" t="s">
        <v>50</v>
      </c>
      <c r="D381" s="351" t="str">
        <f>( 'LIBRETA INF APREN 3TRI'!$L$266 )</f>
        <v>A-</v>
      </c>
      <c r="E381" s="971" t="str">
        <f t="shared" si="8"/>
        <v>DESTREZA O APRENDIZAJE ALCANZADO</v>
      </c>
    </row>
    <row r="382" spans="2:5" ht="99.95" customHeight="1" x14ac:dyDescent="0.25">
      <c r="B382" s="821" t="s">
        <v>52</v>
      </c>
      <c r="C382" s="821" t="s">
        <v>52</v>
      </c>
      <c r="D382" s="351" t="str">
        <f>( 'LIBRETA INF APREN 3TRI'!$L$267 )</f>
        <v>B-</v>
      </c>
      <c r="E382" s="971" t="str">
        <f t="shared" si="8"/>
        <v>DESTREZA O APRENDIZAJE EN PROCESO DE DESARROLLO</v>
      </c>
    </row>
    <row r="383" spans="2:5" ht="99.95" customHeight="1" x14ac:dyDescent="0.25">
      <c r="B383" s="1575" t="s">
        <v>225</v>
      </c>
      <c r="C383" s="1575"/>
      <c r="D383" s="351" t="str">
        <f>( 'LIBRETA INF APREN 3TRI'!$L$270 )</f>
        <v>A-</v>
      </c>
      <c r="E383" s="971" t="str">
        <f t="shared" si="8"/>
        <v>DESTREZA O APRENDIZAJE ALCANZADO</v>
      </c>
    </row>
    <row r="384" spans="2:5" ht="99.95" customHeight="1" x14ac:dyDescent="0.25">
      <c r="B384" s="1575" t="s">
        <v>55</v>
      </c>
      <c r="C384" s="1575"/>
      <c r="D384" s="351" t="str">
        <f>( 'LIBRETA INF APREN 3TRI'!$L$271 )</f>
        <v>A-</v>
      </c>
      <c r="E384" s="971" t="str">
        <f t="shared" si="8"/>
        <v>DESTREZA O APRENDIZAJE ALCANZADO</v>
      </c>
    </row>
    <row r="385" spans="2:5" ht="99.95" customHeight="1" x14ac:dyDescent="0.25">
      <c r="B385" s="1501" t="s">
        <v>248</v>
      </c>
      <c r="C385" s="1501"/>
      <c r="D385" s="351" t="str">
        <f>( 'LIBRETA INF APREN 3TRI'!$L$268 )</f>
        <v>B+</v>
      </c>
      <c r="E385" s="971" t="str">
        <f t="shared" si="8"/>
        <v>DESTREZA O APRENDIZAJE ALCANZADO</v>
      </c>
    </row>
    <row r="386" spans="2:5" ht="99.95" customHeight="1" x14ac:dyDescent="0.25">
      <c r="B386" s="1502" t="s">
        <v>287</v>
      </c>
      <c r="C386" s="1502"/>
      <c r="D386" s="351" t="str">
        <f>( 'LIBRETA INF APREN 3TRI'!$I$274 )</f>
        <v>N</v>
      </c>
      <c r="E386" s="971" t="e">
        <f>VLOOKUP(D386, AJ1:AK4, 2, FALSE)</f>
        <v>#N/A</v>
      </c>
    </row>
    <row r="387" spans="2:5" ht="99.95" customHeight="1" x14ac:dyDescent="0.25">
      <c r="B387" s="348"/>
      <c r="C387" s="349"/>
      <c r="D387" s="104"/>
      <c r="E387" s="974"/>
    </row>
    <row r="388" spans="2:5" ht="99.95" customHeight="1" x14ac:dyDescent="0.25">
      <c r="B388" s="962" t="s">
        <v>989</v>
      </c>
      <c r="C388" s="963"/>
      <c r="D388" s="964"/>
      <c r="E388" s="974"/>
    </row>
    <row r="389" spans="2:5" ht="99.95" customHeight="1" x14ac:dyDescent="0.25">
      <c r="B389" s="962"/>
      <c r="C389" s="962"/>
      <c r="D389" s="962"/>
      <c r="E389" s="975"/>
    </row>
    <row r="390" spans="2:5" ht="99.95" customHeight="1" x14ac:dyDescent="0.25">
      <c r="B390" s="1518" t="s">
        <v>988</v>
      </c>
      <c r="C390" s="1518"/>
      <c r="D390" s="1518"/>
      <c r="E390" s="1518"/>
    </row>
    <row r="391" spans="2:5" ht="99.95" customHeight="1" x14ac:dyDescent="0.25">
      <c r="B391" s="962"/>
      <c r="C391" s="962"/>
      <c r="D391" s="962"/>
      <c r="E391" s="975"/>
    </row>
    <row r="392" spans="2:5" ht="99.95" customHeight="1" x14ac:dyDescent="0.25">
      <c r="B392" s="962"/>
      <c r="C392" s="962"/>
      <c r="D392" s="962"/>
      <c r="E392" s="975"/>
    </row>
    <row r="393" spans="2:5" ht="99.95" customHeight="1" x14ac:dyDescent="0.25">
      <c r="B393" s="962"/>
      <c r="C393" s="962"/>
      <c r="D393" s="962"/>
      <c r="E393" s="830"/>
    </row>
    <row r="394" spans="2:5" ht="99.95" customHeight="1" x14ac:dyDescent="0.25">
      <c r="B394" s="965"/>
      <c r="C394" s="962"/>
      <c r="D394" s="966"/>
      <c r="E394" s="976"/>
    </row>
    <row r="395" spans="2:5" ht="99.95" customHeight="1" x14ac:dyDescent="0.25">
      <c r="B395" s="1519" t="s">
        <v>991</v>
      </c>
      <c r="C395" s="1519"/>
      <c r="D395" s="1519" t="s">
        <v>285</v>
      </c>
      <c r="E395" s="1519"/>
    </row>
    <row r="396" spans="2:5" ht="99.95" customHeight="1" x14ac:dyDescent="0.25">
      <c r="B396" s="1520" t="s">
        <v>239</v>
      </c>
      <c r="C396" s="1520"/>
      <c r="D396" s="1520" t="s">
        <v>310</v>
      </c>
      <c r="E396" s="1520"/>
    </row>
    <row r="397" spans="2:5" ht="99.95" customHeight="1" x14ac:dyDescent="0.25">
      <c r="B397" s="348"/>
      <c r="C397" s="825"/>
      <c r="D397" s="102"/>
      <c r="E397" s="975"/>
    </row>
    <row r="398" spans="2:5" ht="99.95" customHeight="1" x14ac:dyDescent="0.25">
      <c r="C398" s="827"/>
    </row>
    <row r="399" spans="2:5" ht="60" customHeight="1" x14ac:dyDescent="0.25">
      <c r="B399" s="1571" t="s">
        <v>983</v>
      </c>
      <c r="C399" s="1571"/>
    </row>
    <row r="400" spans="2:5" ht="60" customHeight="1" x14ac:dyDescent="0.25">
      <c r="B400" s="1574" t="s">
        <v>990</v>
      </c>
      <c r="C400" s="1574"/>
      <c r="D400" s="106"/>
      <c r="E400" s="978"/>
    </row>
    <row r="401" spans="2:5" ht="60" customHeight="1" x14ac:dyDescent="0.25">
      <c r="B401" s="1572" t="s">
        <v>984</v>
      </c>
      <c r="C401" s="1572"/>
    </row>
    <row r="402" spans="2:5" ht="60" customHeight="1" x14ac:dyDescent="0.25">
      <c r="B402" s="1572" t="s">
        <v>985</v>
      </c>
      <c r="C402" s="1572"/>
    </row>
    <row r="403" spans="2:5" ht="60" customHeight="1" x14ac:dyDescent="0.25">
      <c r="B403" s="1573" t="s">
        <v>311</v>
      </c>
      <c r="C403" s="1599" t="s">
        <v>993</v>
      </c>
      <c r="D403" s="1599"/>
      <c r="E403" s="1599"/>
    </row>
    <row r="404" spans="2:5" ht="60" customHeight="1" x14ac:dyDescent="0.25"/>
    <row r="405" spans="2:5" ht="99.95" customHeight="1" x14ac:dyDescent="0.25">
      <c r="B405" s="1507" t="s">
        <v>299</v>
      </c>
      <c r="C405" s="1507"/>
      <c r="D405" s="1507"/>
      <c r="E405" s="1507"/>
    </row>
    <row r="406" spans="2:5" ht="99.95" customHeight="1" x14ac:dyDescent="0.25">
      <c r="B406" s="1507" t="s">
        <v>992</v>
      </c>
      <c r="C406" s="1507"/>
      <c r="D406" s="1507"/>
      <c r="E406" s="1507"/>
    </row>
    <row r="407" spans="2:5" ht="99.95" customHeight="1" x14ac:dyDescent="0.25">
      <c r="B407" s="1508"/>
      <c r="C407" s="1508"/>
      <c r="D407" s="1508"/>
      <c r="E407" s="1508"/>
    </row>
    <row r="408" spans="2:5" ht="99.95" customHeight="1" x14ac:dyDescent="0.25">
      <c r="B408" s="1509" t="s">
        <v>9</v>
      </c>
      <c r="C408" s="1509"/>
      <c r="D408" s="1509"/>
      <c r="E408" s="1509"/>
    </row>
    <row r="409" spans="2:5" ht="99.95" customHeight="1" x14ac:dyDescent="0.25">
      <c r="B409" s="1510" t="s">
        <v>301</v>
      </c>
      <c r="C409" s="1510"/>
      <c r="D409" s="1510"/>
      <c r="E409" s="1510"/>
    </row>
    <row r="410" spans="2:5" ht="99.95" customHeight="1" x14ac:dyDescent="0.25">
      <c r="B410" s="1507" t="s">
        <v>302</v>
      </c>
      <c r="C410" s="1507"/>
      <c r="D410" s="1507"/>
      <c r="E410" s="1507"/>
    </row>
    <row r="411" spans="2:5" ht="99.95" customHeight="1" x14ac:dyDescent="0.25">
      <c r="B411" s="1511" t="s">
        <v>303</v>
      </c>
      <c r="C411" s="1511"/>
      <c r="D411" s="1511"/>
      <c r="E411" s="1511"/>
    </row>
    <row r="412" spans="2:5" ht="99.95" customHeight="1" x14ac:dyDescent="0.25">
      <c r="B412" s="1500"/>
      <c r="C412" s="1500"/>
      <c r="D412" s="1500"/>
      <c r="E412" s="1500"/>
    </row>
    <row r="413" spans="2:5" ht="155.1" customHeight="1" x14ac:dyDescent="0.25">
      <c r="B413" s="1512" t="s">
        <v>304</v>
      </c>
      <c r="C413" s="1512"/>
      <c r="D413" s="1512"/>
      <c r="E413" s="1512"/>
    </row>
    <row r="414" spans="2:5" ht="99.95" customHeight="1" x14ac:dyDescent="0.25">
      <c r="B414" s="826"/>
      <c r="C414" s="826"/>
      <c r="D414" s="101"/>
      <c r="E414" s="972"/>
    </row>
    <row r="415" spans="2:5" ht="200.1" customHeight="1" x14ac:dyDescent="0.25">
      <c r="B415" s="1514">
        <f>DATOS!F17</f>
        <v>0</v>
      </c>
      <c r="C415" s="1514"/>
      <c r="D415" s="1514"/>
      <c r="E415" s="1514"/>
    </row>
    <row r="416" spans="2:5" ht="99.95" customHeight="1" x14ac:dyDescent="0.25">
      <c r="B416" s="827"/>
      <c r="C416" s="827"/>
      <c r="D416" s="829"/>
      <c r="E416" s="973"/>
    </row>
    <row r="417" spans="2:5" ht="99.95" customHeight="1" x14ac:dyDescent="0.25">
      <c r="B417" s="1515" t="s">
        <v>982</v>
      </c>
      <c r="C417" s="1515"/>
      <c r="D417" s="1515"/>
      <c r="E417" s="1515"/>
    </row>
    <row r="418" spans="2:5" ht="99.95" customHeight="1" x14ac:dyDescent="0.25">
      <c r="B418" s="1595" t="s">
        <v>305</v>
      </c>
      <c r="C418" s="1595" t="s">
        <v>277</v>
      </c>
      <c r="D418" s="1503" t="s">
        <v>306</v>
      </c>
      <c r="E418" s="1504"/>
    </row>
    <row r="419" spans="2:5" ht="99.95" customHeight="1" x14ac:dyDescent="0.25">
      <c r="B419" s="1596"/>
      <c r="C419" s="1596"/>
      <c r="D419" s="1505"/>
      <c r="E419" s="1506"/>
    </row>
    <row r="420" spans="2:5" ht="141" customHeight="1" x14ac:dyDescent="0.25">
      <c r="B420" s="1597"/>
      <c r="C420" s="1597"/>
      <c r="D420" s="1598" t="s">
        <v>986</v>
      </c>
      <c r="E420" s="970" t="s">
        <v>307</v>
      </c>
    </row>
    <row r="421" spans="2:5" ht="99.95" customHeight="1" x14ac:dyDescent="0.25">
      <c r="B421" s="828" t="s">
        <v>38</v>
      </c>
      <c r="C421" s="828" t="s">
        <v>38</v>
      </c>
      <c r="D421" s="351" t="str">
        <f>( 'LIBRETA INF APREN 3TRI'!$L$292 )</f>
        <v>B-</v>
      </c>
      <c r="E421" s="971" t="str">
        <f>IF(OR(D421="A+", D421="A-", D421="B+"), "DESTREZA O APRENDIZAJE ALCANZADO", IF(OR(D421="B-", D421="C+", D421="C-"), "DESTREZA O APRENDIZAJE EN PROCESO DE DESARROLLO", IF(OR(D421="D+", D421="D-", D421="E+", AJ421="E-"), "DESTREZA O APRENDIZAJE INICIADO", "NO ENCONTRADO")))</f>
        <v>DESTREZA O APRENDIZAJE EN PROCESO DE DESARROLLO</v>
      </c>
    </row>
    <row r="422" spans="2:5" ht="99.95" customHeight="1" x14ac:dyDescent="0.25">
      <c r="B422" s="828" t="s">
        <v>40</v>
      </c>
      <c r="C422" s="828" t="s">
        <v>40</v>
      </c>
      <c r="D422" s="351" t="str">
        <f>( 'LIBRETA INF APREN 3TRI'!$L$293 )</f>
        <v>B-</v>
      </c>
      <c r="E422" s="971" t="str">
        <f t="shared" ref="E422:E430" si="9">IF(OR(D422="A+", D422="A-", D422="B+"), "DESTREZA O APRENDIZAJE ALCANZADO", IF(OR(D422="B-", D422="C+", D422="C-"), "DESTREZA O APRENDIZAJE EN PROCESO DE DESARROLLO", IF(OR(D422="D+", D422="D-", D422="E+", AJ422="E-"), "DESTREZA O APRENDIZAJE INICIADO", "NO ENCONTRADO")))</f>
        <v>DESTREZA O APRENDIZAJE EN PROCESO DE DESARROLLO</v>
      </c>
    </row>
    <row r="423" spans="2:5" ht="99.95" customHeight="1" x14ac:dyDescent="0.25">
      <c r="B423" s="820" t="s">
        <v>308</v>
      </c>
      <c r="C423" s="820" t="s">
        <v>42</v>
      </c>
      <c r="D423" s="351" t="str">
        <f>( 'LIBRETA INF APREN 3TRI'!$L$294 )</f>
        <v>A-</v>
      </c>
      <c r="E423" s="971" t="str">
        <f t="shared" si="9"/>
        <v>DESTREZA O APRENDIZAJE ALCANZADO</v>
      </c>
    </row>
    <row r="424" spans="2:5" ht="99.95" customHeight="1" x14ac:dyDescent="0.25">
      <c r="B424" s="828" t="s">
        <v>44</v>
      </c>
      <c r="C424" s="828" t="s">
        <v>44</v>
      </c>
      <c r="D424" s="351" t="str">
        <f>( 'LIBRETA INF APREN 3TRI'!$L$295 )</f>
        <v>A-</v>
      </c>
      <c r="E424" s="971" t="str">
        <f t="shared" si="9"/>
        <v>DESTREZA O APRENDIZAJE ALCANZADO</v>
      </c>
    </row>
    <row r="425" spans="2:5" ht="99.95" customHeight="1" x14ac:dyDescent="0.25">
      <c r="B425" s="828" t="s">
        <v>309</v>
      </c>
      <c r="C425" s="828" t="s">
        <v>47</v>
      </c>
      <c r="D425" s="351" t="str">
        <f>( 'LIBRETA INF APREN 3TRI'!$L$296 )</f>
        <v>A-</v>
      </c>
      <c r="E425" s="971" t="str">
        <f t="shared" si="9"/>
        <v>DESTREZA O APRENDIZAJE ALCANZADO</v>
      </c>
    </row>
    <row r="426" spans="2:5" ht="99.95" customHeight="1" x14ac:dyDescent="0.25">
      <c r="B426" s="828" t="s">
        <v>50</v>
      </c>
      <c r="C426" s="828" t="s">
        <v>50</v>
      </c>
      <c r="D426" s="351" t="str">
        <f>( 'LIBRETA INF APREN 3TRI'!$L$297 )</f>
        <v>A-</v>
      </c>
      <c r="E426" s="971" t="str">
        <f t="shared" si="9"/>
        <v>DESTREZA O APRENDIZAJE ALCANZADO</v>
      </c>
    </row>
    <row r="427" spans="2:5" ht="99.95" customHeight="1" x14ac:dyDescent="0.25">
      <c r="B427" s="821" t="s">
        <v>52</v>
      </c>
      <c r="C427" s="821" t="s">
        <v>52</v>
      </c>
      <c r="D427" s="351" t="str">
        <f>( 'LIBRETA INF APREN 3TRI'!$L$298 )</f>
        <v>B-</v>
      </c>
      <c r="E427" s="971" t="str">
        <f t="shared" si="9"/>
        <v>DESTREZA O APRENDIZAJE EN PROCESO DE DESARROLLO</v>
      </c>
    </row>
    <row r="428" spans="2:5" ht="99.95" customHeight="1" x14ac:dyDescent="0.25">
      <c r="B428" s="1575" t="s">
        <v>225</v>
      </c>
      <c r="C428" s="1575"/>
      <c r="D428" s="351" t="str">
        <f>( 'LIBRETA INF APREN 3TRI'!$L$301 )</f>
        <v>A-</v>
      </c>
      <c r="E428" s="971" t="str">
        <f t="shared" si="9"/>
        <v>DESTREZA O APRENDIZAJE ALCANZADO</v>
      </c>
    </row>
    <row r="429" spans="2:5" ht="99.95" customHeight="1" x14ac:dyDescent="0.25">
      <c r="B429" s="1575" t="s">
        <v>55</v>
      </c>
      <c r="C429" s="1575"/>
      <c r="D429" s="351" t="str">
        <f>( 'LIBRETA INF APREN 3TRI'!$L$302 )</f>
        <v>A-</v>
      </c>
      <c r="E429" s="971" t="str">
        <f t="shared" si="9"/>
        <v>DESTREZA O APRENDIZAJE ALCANZADO</v>
      </c>
    </row>
    <row r="430" spans="2:5" ht="99.95" customHeight="1" x14ac:dyDescent="0.25">
      <c r="B430" s="1501" t="s">
        <v>248</v>
      </c>
      <c r="C430" s="1501"/>
      <c r="D430" s="351" t="str">
        <f>( 'LIBRETA INF APREN 3TRI'!$L$299 )</f>
        <v>B+</v>
      </c>
      <c r="E430" s="971" t="str">
        <f t="shared" si="9"/>
        <v>DESTREZA O APRENDIZAJE ALCANZADO</v>
      </c>
    </row>
    <row r="431" spans="2:5" ht="99.95" customHeight="1" x14ac:dyDescent="0.25">
      <c r="B431" s="1502" t="s">
        <v>287</v>
      </c>
      <c r="C431" s="1502"/>
      <c r="D431" s="351" t="str">
        <f>( 'LIBRETA INF APREN 3TRI'!$I$305 )</f>
        <v>N</v>
      </c>
      <c r="E431" s="971" t="e">
        <f>VLOOKUP(D431, AJ1:AK4, 2, FALSE)</f>
        <v>#N/A</v>
      </c>
    </row>
    <row r="432" spans="2:5" ht="99.95" customHeight="1" x14ac:dyDescent="0.25">
      <c r="B432" s="348"/>
      <c r="C432" s="349"/>
      <c r="D432" s="104"/>
      <c r="E432" s="974"/>
    </row>
    <row r="433" spans="2:5" ht="99.95" customHeight="1" x14ac:dyDescent="0.25">
      <c r="B433" s="962" t="s">
        <v>989</v>
      </c>
      <c r="C433" s="963"/>
      <c r="D433" s="964"/>
      <c r="E433" s="974"/>
    </row>
    <row r="434" spans="2:5" ht="99.95" customHeight="1" x14ac:dyDescent="0.25">
      <c r="B434" s="962"/>
      <c r="C434" s="962"/>
      <c r="D434" s="962"/>
      <c r="E434" s="975"/>
    </row>
    <row r="435" spans="2:5" ht="99.95" customHeight="1" x14ac:dyDescent="0.25">
      <c r="B435" s="1518" t="s">
        <v>988</v>
      </c>
      <c r="C435" s="1518"/>
      <c r="D435" s="1518"/>
      <c r="E435" s="1518"/>
    </row>
    <row r="436" spans="2:5" ht="99.95" customHeight="1" x14ac:dyDescent="0.25">
      <c r="B436" s="962"/>
      <c r="C436" s="962"/>
      <c r="D436" s="962"/>
      <c r="E436" s="975"/>
    </row>
    <row r="437" spans="2:5" ht="99.95" customHeight="1" x14ac:dyDescent="0.25">
      <c r="B437" s="962"/>
      <c r="C437" s="962"/>
      <c r="D437" s="962"/>
      <c r="E437" s="975"/>
    </row>
    <row r="438" spans="2:5" ht="99.95" customHeight="1" x14ac:dyDescent="0.25">
      <c r="B438" s="962"/>
      <c r="C438" s="962"/>
      <c r="D438" s="962"/>
      <c r="E438" s="830"/>
    </row>
    <row r="439" spans="2:5" ht="99.95" customHeight="1" x14ac:dyDescent="0.25">
      <c r="B439" s="965"/>
      <c r="C439" s="962"/>
      <c r="D439" s="966"/>
      <c r="E439" s="976"/>
    </row>
    <row r="440" spans="2:5" ht="99.95" customHeight="1" x14ac:dyDescent="0.25">
      <c r="B440" s="1519" t="s">
        <v>991</v>
      </c>
      <c r="C440" s="1519"/>
      <c r="D440" s="1519" t="s">
        <v>285</v>
      </c>
      <c r="E440" s="1519"/>
    </row>
    <row r="441" spans="2:5" ht="99.95" customHeight="1" x14ac:dyDescent="0.25">
      <c r="B441" s="1520" t="s">
        <v>239</v>
      </c>
      <c r="C441" s="1520"/>
      <c r="D441" s="1520" t="s">
        <v>310</v>
      </c>
      <c r="E441" s="1520"/>
    </row>
    <row r="442" spans="2:5" ht="99.95" customHeight="1" x14ac:dyDescent="0.25">
      <c r="B442" s="348"/>
      <c r="C442" s="825"/>
      <c r="D442" s="102"/>
      <c r="E442" s="975"/>
    </row>
    <row r="443" spans="2:5" ht="99.95" customHeight="1" x14ac:dyDescent="0.25">
      <c r="C443" s="827"/>
    </row>
    <row r="444" spans="2:5" ht="60" customHeight="1" x14ac:dyDescent="0.25">
      <c r="B444" s="1571" t="s">
        <v>983</v>
      </c>
      <c r="C444" s="1571"/>
    </row>
    <row r="445" spans="2:5" ht="60" customHeight="1" x14ac:dyDescent="0.25">
      <c r="B445" s="1574" t="s">
        <v>990</v>
      </c>
      <c r="C445" s="1574"/>
      <c r="D445" s="106"/>
      <c r="E445" s="978"/>
    </row>
    <row r="446" spans="2:5" ht="60" customHeight="1" x14ac:dyDescent="0.25">
      <c r="B446" s="1572" t="s">
        <v>984</v>
      </c>
      <c r="C446" s="1572"/>
    </row>
    <row r="447" spans="2:5" ht="60" customHeight="1" x14ac:dyDescent="0.25">
      <c r="B447" s="1572" t="s">
        <v>985</v>
      </c>
      <c r="C447" s="1572"/>
    </row>
    <row r="448" spans="2:5" ht="60" customHeight="1" x14ac:dyDescent="0.25">
      <c r="B448" s="1573" t="s">
        <v>311</v>
      </c>
      <c r="C448" s="1599" t="s">
        <v>993</v>
      </c>
      <c r="D448" s="1599"/>
      <c r="E448" s="1599"/>
    </row>
    <row r="449" spans="2:5" ht="60" customHeight="1" x14ac:dyDescent="0.25"/>
    <row r="450" spans="2:5" ht="99.95" customHeight="1" x14ac:dyDescent="0.25">
      <c r="B450" s="1507" t="s">
        <v>299</v>
      </c>
      <c r="C450" s="1507"/>
      <c r="D450" s="1507"/>
      <c r="E450" s="1507"/>
    </row>
    <row r="451" spans="2:5" ht="99.95" customHeight="1" x14ac:dyDescent="0.25">
      <c r="B451" s="1507" t="s">
        <v>992</v>
      </c>
      <c r="C451" s="1507"/>
      <c r="D451" s="1507"/>
      <c r="E451" s="1507"/>
    </row>
    <row r="452" spans="2:5" ht="99.95" customHeight="1" x14ac:dyDescent="0.25">
      <c r="B452" s="1508"/>
      <c r="C452" s="1508"/>
      <c r="D452" s="1508"/>
      <c r="E452" s="1508"/>
    </row>
    <row r="453" spans="2:5" ht="99.95" customHeight="1" x14ac:dyDescent="0.25">
      <c r="B453" s="1509" t="s">
        <v>9</v>
      </c>
      <c r="C453" s="1509"/>
      <c r="D453" s="1509"/>
      <c r="E453" s="1509"/>
    </row>
    <row r="454" spans="2:5" ht="99.95" customHeight="1" x14ac:dyDescent="0.25">
      <c r="B454" s="1510" t="s">
        <v>301</v>
      </c>
      <c r="C454" s="1510"/>
      <c r="D454" s="1510"/>
      <c r="E454" s="1510"/>
    </row>
    <row r="455" spans="2:5" ht="99.95" customHeight="1" x14ac:dyDescent="0.25">
      <c r="B455" s="1507" t="s">
        <v>302</v>
      </c>
      <c r="C455" s="1507"/>
      <c r="D455" s="1507"/>
      <c r="E455" s="1507"/>
    </row>
    <row r="456" spans="2:5" ht="99.95" customHeight="1" x14ac:dyDescent="0.25">
      <c r="B456" s="1511" t="s">
        <v>303</v>
      </c>
      <c r="C456" s="1511"/>
      <c r="D456" s="1511"/>
      <c r="E456" s="1511"/>
    </row>
    <row r="457" spans="2:5" ht="99.95" customHeight="1" x14ac:dyDescent="0.25">
      <c r="B457" s="1500"/>
      <c r="C457" s="1500"/>
      <c r="D457" s="1500"/>
      <c r="E457" s="1500"/>
    </row>
    <row r="458" spans="2:5" ht="155.1" customHeight="1" x14ac:dyDescent="0.25">
      <c r="B458" s="1512" t="s">
        <v>304</v>
      </c>
      <c r="C458" s="1512"/>
      <c r="D458" s="1512"/>
      <c r="E458" s="1512"/>
    </row>
    <row r="459" spans="2:5" ht="99.95" customHeight="1" x14ac:dyDescent="0.25">
      <c r="B459" s="826"/>
      <c r="C459" s="826"/>
      <c r="D459" s="101"/>
      <c r="E459" s="972"/>
    </row>
    <row r="460" spans="2:5" ht="200.1" customHeight="1" x14ac:dyDescent="0.25">
      <c r="B460" s="1514">
        <f>DATOS!F18</f>
        <v>0</v>
      </c>
      <c r="C460" s="1514"/>
      <c r="D460" s="1514"/>
      <c r="E460" s="1514"/>
    </row>
    <row r="461" spans="2:5" ht="99.95" customHeight="1" x14ac:dyDescent="0.25">
      <c r="B461" s="827"/>
      <c r="C461" s="827"/>
      <c r="D461" s="829"/>
      <c r="E461" s="973"/>
    </row>
    <row r="462" spans="2:5" ht="99.95" customHeight="1" x14ac:dyDescent="0.25">
      <c r="B462" s="1515" t="s">
        <v>982</v>
      </c>
      <c r="C462" s="1515"/>
      <c r="D462" s="1515"/>
      <c r="E462" s="1515"/>
    </row>
    <row r="463" spans="2:5" ht="99.95" customHeight="1" x14ac:dyDescent="0.25">
      <c r="B463" s="1595" t="s">
        <v>305</v>
      </c>
      <c r="C463" s="1595" t="s">
        <v>277</v>
      </c>
      <c r="D463" s="1503" t="s">
        <v>306</v>
      </c>
      <c r="E463" s="1504"/>
    </row>
    <row r="464" spans="2:5" ht="99.95" customHeight="1" x14ac:dyDescent="0.25">
      <c r="B464" s="1596"/>
      <c r="C464" s="1596"/>
      <c r="D464" s="1505"/>
      <c r="E464" s="1506"/>
    </row>
    <row r="465" spans="2:5" ht="156" customHeight="1" x14ac:dyDescent="0.25">
      <c r="B465" s="1597"/>
      <c r="C465" s="1597"/>
      <c r="D465" s="1598" t="s">
        <v>986</v>
      </c>
      <c r="E465" s="970" t="s">
        <v>307</v>
      </c>
    </row>
    <row r="466" spans="2:5" ht="99.95" customHeight="1" x14ac:dyDescent="0.25">
      <c r="B466" s="828" t="s">
        <v>38</v>
      </c>
      <c r="C466" s="828" t="s">
        <v>38</v>
      </c>
      <c r="D466" s="351" t="str">
        <f>( 'LIBRETA INF APREN 3TRI'!$L$323 )</f>
        <v>B-</v>
      </c>
      <c r="E466" s="971" t="str">
        <f>IF(OR(D466="A+", D466="A-", D466="B+"), "DESTREZA O APRENDIZAJE ALCANZADO", IF(OR(D466="B-", D466="C+", D466="C-"), "DESTREZA O APRENDIZAJE EN PROCESO DE DESARROLLO", IF(OR(D466="D+", D466="D-", D466="E+", AJ466="E-"), "DESTREZA O APRENDIZAJE INICIADO", "NO ENCONTRADO")))</f>
        <v>DESTREZA O APRENDIZAJE EN PROCESO DE DESARROLLO</v>
      </c>
    </row>
    <row r="467" spans="2:5" ht="99.95" customHeight="1" x14ac:dyDescent="0.25">
      <c r="B467" s="828" t="s">
        <v>40</v>
      </c>
      <c r="C467" s="828" t="s">
        <v>40</v>
      </c>
      <c r="D467" s="351" t="str">
        <f>( 'LIBRETA INF APREN 3TRI'!$L$324 )</f>
        <v>B-</v>
      </c>
      <c r="E467" s="971" t="str">
        <f t="shared" ref="E467:E475" si="10">IF(OR(D467="A+", D467="A-", D467="B+"), "DESTREZA O APRENDIZAJE ALCANZADO", IF(OR(D467="B-", D467="C+", D467="C-"), "DESTREZA O APRENDIZAJE EN PROCESO DE DESARROLLO", IF(OR(D467="D+", D467="D-", D467="E+", AJ467="E-"), "DESTREZA O APRENDIZAJE INICIADO", "NO ENCONTRADO")))</f>
        <v>DESTREZA O APRENDIZAJE EN PROCESO DE DESARROLLO</v>
      </c>
    </row>
    <row r="468" spans="2:5" ht="99.95" customHeight="1" x14ac:dyDescent="0.25">
      <c r="B468" s="820" t="s">
        <v>308</v>
      </c>
      <c r="C468" s="820" t="s">
        <v>42</v>
      </c>
      <c r="D468" s="351" t="str">
        <f>( 'LIBRETA INF APREN 3TRI'!$L$325 )</f>
        <v>A-</v>
      </c>
      <c r="E468" s="971" t="str">
        <f t="shared" si="10"/>
        <v>DESTREZA O APRENDIZAJE ALCANZADO</v>
      </c>
    </row>
    <row r="469" spans="2:5" ht="99.95" customHeight="1" x14ac:dyDescent="0.25">
      <c r="B469" s="828" t="s">
        <v>44</v>
      </c>
      <c r="C469" s="828" t="s">
        <v>44</v>
      </c>
      <c r="D469" s="351" t="str">
        <f>( 'LIBRETA INF APREN 3TRI'!$L$326 )</f>
        <v>A-</v>
      </c>
      <c r="E469" s="971" t="str">
        <f t="shared" si="10"/>
        <v>DESTREZA O APRENDIZAJE ALCANZADO</v>
      </c>
    </row>
    <row r="470" spans="2:5" ht="99.95" customHeight="1" x14ac:dyDescent="0.25">
      <c r="B470" s="828" t="s">
        <v>309</v>
      </c>
      <c r="C470" s="828" t="s">
        <v>47</v>
      </c>
      <c r="D470" s="351" t="str">
        <f>( 'LIBRETA INF APREN 3TRI'!$L$327 )</f>
        <v>A-</v>
      </c>
      <c r="E470" s="971" t="str">
        <f t="shared" si="10"/>
        <v>DESTREZA O APRENDIZAJE ALCANZADO</v>
      </c>
    </row>
    <row r="471" spans="2:5" ht="99.95" customHeight="1" x14ac:dyDescent="0.25">
      <c r="B471" s="828" t="s">
        <v>50</v>
      </c>
      <c r="C471" s="828" t="s">
        <v>50</v>
      </c>
      <c r="D471" s="351" t="str">
        <f>( 'LIBRETA INF APREN 3TRI'!$L$328 )</f>
        <v>A-</v>
      </c>
      <c r="E471" s="971" t="str">
        <f t="shared" si="10"/>
        <v>DESTREZA O APRENDIZAJE ALCANZADO</v>
      </c>
    </row>
    <row r="472" spans="2:5" ht="99.95" customHeight="1" x14ac:dyDescent="0.25">
      <c r="B472" s="821" t="s">
        <v>52</v>
      </c>
      <c r="C472" s="821" t="s">
        <v>52</v>
      </c>
      <c r="D472" s="351" t="str">
        <f>( 'LIBRETA INF APREN 3TRI'!$L$329 )</f>
        <v>B-</v>
      </c>
      <c r="E472" s="971" t="str">
        <f t="shared" si="10"/>
        <v>DESTREZA O APRENDIZAJE EN PROCESO DE DESARROLLO</v>
      </c>
    </row>
    <row r="473" spans="2:5" ht="99.95" customHeight="1" x14ac:dyDescent="0.25">
      <c r="B473" s="1575" t="s">
        <v>225</v>
      </c>
      <c r="C473" s="1575"/>
      <c r="D473" s="351" t="str">
        <f>( 'LIBRETA INF APREN 3TRI'!$L$332 )</f>
        <v>A-</v>
      </c>
      <c r="E473" s="971" t="str">
        <f t="shared" si="10"/>
        <v>DESTREZA O APRENDIZAJE ALCANZADO</v>
      </c>
    </row>
    <row r="474" spans="2:5" ht="99.95" customHeight="1" x14ac:dyDescent="0.25">
      <c r="B474" s="1575" t="s">
        <v>55</v>
      </c>
      <c r="C474" s="1575"/>
      <c r="D474" s="351" t="str">
        <f>( 'LIBRETA INF APREN 3TRI'!$L$333 )</f>
        <v>A-</v>
      </c>
      <c r="E474" s="971" t="str">
        <f t="shared" si="10"/>
        <v>DESTREZA O APRENDIZAJE ALCANZADO</v>
      </c>
    </row>
    <row r="475" spans="2:5" ht="99.95" customHeight="1" x14ac:dyDescent="0.25">
      <c r="B475" s="1501" t="s">
        <v>248</v>
      </c>
      <c r="C475" s="1501"/>
      <c r="D475" s="351" t="str">
        <f>( 'LIBRETA INF APREN 3TRI'!$L$330 )</f>
        <v>B+</v>
      </c>
      <c r="E475" s="971" t="str">
        <f t="shared" si="10"/>
        <v>DESTREZA O APRENDIZAJE ALCANZADO</v>
      </c>
    </row>
    <row r="476" spans="2:5" ht="99.95" customHeight="1" x14ac:dyDescent="0.25">
      <c r="B476" s="1502" t="s">
        <v>287</v>
      </c>
      <c r="C476" s="1502"/>
      <c r="D476" s="351" t="str">
        <f>( 'LIBRETA INF APREN 3TRI'!$I$336 )</f>
        <v>N</v>
      </c>
      <c r="E476" s="971" t="e">
        <f>VLOOKUP(D476, AJ1:AK4, 2, FALSE)</f>
        <v>#N/A</v>
      </c>
    </row>
    <row r="477" spans="2:5" ht="99.95" customHeight="1" x14ac:dyDescent="0.25">
      <c r="B477" s="348"/>
      <c r="C477" s="349"/>
      <c r="D477" s="104"/>
      <c r="E477" s="974"/>
    </row>
    <row r="478" spans="2:5" ht="99.95" customHeight="1" x14ac:dyDescent="0.25">
      <c r="B478" s="962" t="s">
        <v>989</v>
      </c>
      <c r="C478" s="963"/>
      <c r="D478" s="964"/>
      <c r="E478" s="974"/>
    </row>
    <row r="479" spans="2:5" ht="99.95" customHeight="1" x14ac:dyDescent="0.25">
      <c r="B479" s="962"/>
      <c r="C479" s="962"/>
      <c r="D479" s="962"/>
      <c r="E479" s="975"/>
    </row>
    <row r="480" spans="2:5" ht="99.95" customHeight="1" x14ac:dyDescent="0.25">
      <c r="B480" s="1518" t="s">
        <v>988</v>
      </c>
      <c r="C480" s="1518"/>
      <c r="D480" s="1518"/>
      <c r="E480" s="1518"/>
    </row>
    <row r="481" spans="2:5" ht="99.95" customHeight="1" x14ac:dyDescent="0.25">
      <c r="B481" s="962"/>
      <c r="C481" s="962"/>
      <c r="D481" s="962"/>
      <c r="E481" s="975"/>
    </row>
    <row r="482" spans="2:5" ht="99.95" customHeight="1" x14ac:dyDescent="0.25">
      <c r="B482" s="962"/>
      <c r="C482" s="962"/>
      <c r="D482" s="962"/>
      <c r="E482" s="975"/>
    </row>
    <row r="483" spans="2:5" ht="99.95" customHeight="1" x14ac:dyDescent="0.25">
      <c r="B483" s="962"/>
      <c r="C483" s="962"/>
      <c r="D483" s="962"/>
      <c r="E483" s="830"/>
    </row>
    <row r="484" spans="2:5" ht="99.95" customHeight="1" x14ac:dyDescent="0.25">
      <c r="B484" s="965"/>
      <c r="C484" s="962"/>
      <c r="D484" s="966"/>
      <c r="E484" s="976"/>
    </row>
    <row r="485" spans="2:5" ht="99.95" customHeight="1" x14ac:dyDescent="0.25">
      <c r="B485" s="1519" t="s">
        <v>991</v>
      </c>
      <c r="C485" s="1519"/>
      <c r="D485" s="1519" t="s">
        <v>285</v>
      </c>
      <c r="E485" s="1519"/>
    </row>
    <row r="486" spans="2:5" ht="99.95" customHeight="1" x14ac:dyDescent="0.25">
      <c r="B486" s="1520" t="s">
        <v>239</v>
      </c>
      <c r="C486" s="1520"/>
      <c r="D486" s="1520" t="s">
        <v>310</v>
      </c>
      <c r="E486" s="1520"/>
    </row>
    <row r="487" spans="2:5" ht="99.95" customHeight="1" x14ac:dyDescent="0.25">
      <c r="B487" s="348"/>
      <c r="C487" s="825"/>
      <c r="D487" s="102"/>
      <c r="E487" s="975"/>
    </row>
    <row r="488" spans="2:5" ht="99.95" customHeight="1" x14ac:dyDescent="0.25">
      <c r="C488" s="827"/>
    </row>
    <row r="489" spans="2:5" ht="60" customHeight="1" x14ac:dyDescent="0.25">
      <c r="B489" s="1571" t="s">
        <v>983</v>
      </c>
      <c r="C489" s="1571"/>
    </row>
    <row r="490" spans="2:5" ht="60" customHeight="1" x14ac:dyDescent="0.25">
      <c r="B490" s="1574" t="s">
        <v>990</v>
      </c>
      <c r="C490" s="1574"/>
      <c r="D490" s="106"/>
      <c r="E490" s="978"/>
    </row>
    <row r="491" spans="2:5" ht="60" customHeight="1" x14ac:dyDescent="0.25">
      <c r="B491" s="1572" t="s">
        <v>984</v>
      </c>
      <c r="C491" s="1572"/>
    </row>
    <row r="492" spans="2:5" ht="60" customHeight="1" x14ac:dyDescent="0.25">
      <c r="B492" s="1572" t="s">
        <v>985</v>
      </c>
      <c r="C492" s="1572"/>
    </row>
    <row r="493" spans="2:5" ht="60" customHeight="1" x14ac:dyDescent="0.25">
      <c r="B493" s="1573" t="s">
        <v>311</v>
      </c>
      <c r="C493" s="1599" t="s">
        <v>993</v>
      </c>
      <c r="D493" s="1599"/>
      <c r="E493" s="1599"/>
    </row>
    <row r="494" spans="2:5" ht="60" customHeight="1" x14ac:dyDescent="0.25"/>
    <row r="495" spans="2:5" ht="99.95" customHeight="1" x14ac:dyDescent="0.25">
      <c r="B495" s="1507" t="s">
        <v>299</v>
      </c>
      <c r="C495" s="1507"/>
      <c r="D495" s="1507"/>
      <c r="E495" s="1507"/>
    </row>
    <row r="496" spans="2:5" ht="99.95" customHeight="1" x14ac:dyDescent="0.25">
      <c r="B496" s="1507" t="s">
        <v>992</v>
      </c>
      <c r="C496" s="1507"/>
      <c r="D496" s="1507"/>
      <c r="E496" s="1507"/>
    </row>
    <row r="497" spans="2:5" ht="99.95" customHeight="1" x14ac:dyDescent="0.25">
      <c r="B497" s="1508"/>
      <c r="C497" s="1508"/>
      <c r="D497" s="1508"/>
      <c r="E497" s="1508"/>
    </row>
    <row r="498" spans="2:5" ht="99.95" customHeight="1" x14ac:dyDescent="0.25">
      <c r="B498" s="1509" t="s">
        <v>9</v>
      </c>
      <c r="C498" s="1509"/>
      <c r="D498" s="1509"/>
      <c r="E498" s="1509"/>
    </row>
    <row r="499" spans="2:5" ht="99.95" customHeight="1" x14ac:dyDescent="0.25">
      <c r="B499" s="1510" t="s">
        <v>301</v>
      </c>
      <c r="C499" s="1510"/>
      <c r="D499" s="1510"/>
      <c r="E499" s="1510"/>
    </row>
    <row r="500" spans="2:5" ht="99.95" customHeight="1" x14ac:dyDescent="0.25">
      <c r="B500" s="1507" t="s">
        <v>302</v>
      </c>
      <c r="C500" s="1507"/>
      <c r="D500" s="1507"/>
      <c r="E500" s="1507"/>
    </row>
    <row r="501" spans="2:5" ht="99.95" customHeight="1" x14ac:dyDescent="0.25">
      <c r="B501" s="1511" t="s">
        <v>303</v>
      </c>
      <c r="C501" s="1511"/>
      <c r="D501" s="1511"/>
      <c r="E501" s="1511"/>
    </row>
    <row r="502" spans="2:5" ht="99.95" customHeight="1" x14ac:dyDescent="0.25">
      <c r="B502" s="1500"/>
      <c r="C502" s="1500"/>
      <c r="D502" s="1500"/>
      <c r="E502" s="1500"/>
    </row>
    <row r="503" spans="2:5" ht="155.1" customHeight="1" x14ac:dyDescent="0.25">
      <c r="B503" s="1512" t="s">
        <v>304</v>
      </c>
      <c r="C503" s="1512"/>
      <c r="D503" s="1512"/>
      <c r="E503" s="1512"/>
    </row>
    <row r="504" spans="2:5" ht="99.95" customHeight="1" x14ac:dyDescent="0.25">
      <c r="B504" s="826"/>
      <c r="C504" s="826"/>
      <c r="D504" s="101"/>
      <c r="E504" s="972"/>
    </row>
    <row r="505" spans="2:5" ht="200.1" customHeight="1" x14ac:dyDescent="0.25">
      <c r="B505" s="1514">
        <f>DATOS!F19</f>
        <v>0</v>
      </c>
      <c r="C505" s="1514"/>
      <c r="D505" s="1514"/>
      <c r="E505" s="1514"/>
    </row>
    <row r="506" spans="2:5" ht="99.95" customHeight="1" x14ac:dyDescent="0.25">
      <c r="B506" s="827"/>
      <c r="C506" s="827"/>
      <c r="D506" s="829"/>
      <c r="E506" s="973"/>
    </row>
    <row r="507" spans="2:5" ht="99.95" customHeight="1" x14ac:dyDescent="0.25">
      <c r="B507" s="1515" t="s">
        <v>982</v>
      </c>
      <c r="C507" s="1515"/>
      <c r="D507" s="1515"/>
      <c r="E507" s="1515"/>
    </row>
    <row r="508" spans="2:5" ht="99.95" customHeight="1" x14ac:dyDescent="0.25">
      <c r="B508" s="1595" t="s">
        <v>305</v>
      </c>
      <c r="C508" s="1595" t="s">
        <v>277</v>
      </c>
      <c r="D508" s="1503" t="s">
        <v>306</v>
      </c>
      <c r="E508" s="1504"/>
    </row>
    <row r="509" spans="2:5" ht="99.95" customHeight="1" x14ac:dyDescent="0.25">
      <c r="B509" s="1596"/>
      <c r="C509" s="1596"/>
      <c r="D509" s="1505"/>
      <c r="E509" s="1506"/>
    </row>
    <row r="510" spans="2:5" ht="141" customHeight="1" x14ac:dyDescent="0.25">
      <c r="B510" s="1597"/>
      <c r="C510" s="1597"/>
      <c r="D510" s="1598" t="s">
        <v>986</v>
      </c>
      <c r="E510" s="970" t="s">
        <v>307</v>
      </c>
    </row>
    <row r="511" spans="2:5" ht="99.95" customHeight="1" x14ac:dyDescent="0.25">
      <c r="B511" s="828" t="s">
        <v>38</v>
      </c>
      <c r="C511" s="828" t="s">
        <v>38</v>
      </c>
      <c r="D511" s="351" t="str">
        <f>( 'LIBRETA INF APREN 3TRI'!$L$354 )</f>
        <v>C+</v>
      </c>
      <c r="E511" s="971" t="str">
        <f>IF(OR(D511="A+", D511="A-", D511="B+"), "DESTREZA O APRENDIZAJE ALCANZADO", IF(OR(D511="B-", D511="C+", D511="C-"), "DESTREZA O APRENDIZAJE EN PROCESO DE DESARROLLO", IF(OR(D511="D+", D511="D-", D511="E+", AJ511="E-"), "DESTREZA O APRENDIZAJE INICIADO", "NO ENCONTRADO")))</f>
        <v>DESTREZA O APRENDIZAJE EN PROCESO DE DESARROLLO</v>
      </c>
    </row>
    <row r="512" spans="2:5" ht="99.95" customHeight="1" x14ac:dyDescent="0.25">
      <c r="B512" s="828" t="s">
        <v>40</v>
      </c>
      <c r="C512" s="828" t="s">
        <v>40</v>
      </c>
      <c r="D512" s="351" t="str">
        <f>( 'LIBRETA INF APREN 3TRI'!$L$355 )</f>
        <v>C+</v>
      </c>
      <c r="E512" s="971" t="str">
        <f t="shared" ref="E512:E520" si="11">IF(OR(D512="A+", D512="A-", D512="B+"), "DESTREZA O APRENDIZAJE ALCANZADO", IF(OR(D512="B-", D512="C+", D512="C-"), "DESTREZA O APRENDIZAJE EN PROCESO DE DESARROLLO", IF(OR(D512="D+", D512="D-", D512="E+", AJ512="E-"), "DESTREZA O APRENDIZAJE INICIADO", "NO ENCONTRADO")))</f>
        <v>DESTREZA O APRENDIZAJE EN PROCESO DE DESARROLLO</v>
      </c>
    </row>
    <row r="513" spans="2:5" ht="99.95" customHeight="1" x14ac:dyDescent="0.25">
      <c r="B513" s="820" t="s">
        <v>308</v>
      </c>
      <c r="C513" s="820" t="s">
        <v>42</v>
      </c>
      <c r="D513" s="351" t="str">
        <f>( 'LIBRETA INF APREN 3TRI'!$L$356 )</f>
        <v>B+</v>
      </c>
      <c r="E513" s="971" t="str">
        <f t="shared" si="11"/>
        <v>DESTREZA O APRENDIZAJE ALCANZADO</v>
      </c>
    </row>
    <row r="514" spans="2:5" ht="99.95" customHeight="1" x14ac:dyDescent="0.25">
      <c r="B514" s="828" t="s">
        <v>44</v>
      </c>
      <c r="C514" s="828" t="s">
        <v>44</v>
      </c>
      <c r="D514" s="351" t="str">
        <f>( 'LIBRETA INF APREN 3TRI'!$L$357 )</f>
        <v>B+</v>
      </c>
      <c r="E514" s="971" t="str">
        <f t="shared" si="11"/>
        <v>DESTREZA O APRENDIZAJE ALCANZADO</v>
      </c>
    </row>
    <row r="515" spans="2:5" ht="99.95" customHeight="1" x14ac:dyDescent="0.25">
      <c r="B515" s="828" t="s">
        <v>309</v>
      </c>
      <c r="C515" s="828" t="s">
        <v>47</v>
      </c>
      <c r="D515" s="351" t="str">
        <f>( 'LIBRETA INF APREN 3TRI'!$L$358 )</f>
        <v>B+</v>
      </c>
      <c r="E515" s="971" t="str">
        <f t="shared" si="11"/>
        <v>DESTREZA O APRENDIZAJE ALCANZADO</v>
      </c>
    </row>
    <row r="516" spans="2:5" ht="99.95" customHeight="1" x14ac:dyDescent="0.25">
      <c r="B516" s="828" t="s">
        <v>50</v>
      </c>
      <c r="C516" s="828" t="s">
        <v>50</v>
      </c>
      <c r="D516" s="351" t="str">
        <f>( 'LIBRETA INF APREN 3TRI'!$L$359 )</f>
        <v>B+</v>
      </c>
      <c r="E516" s="971" t="str">
        <f t="shared" si="11"/>
        <v>DESTREZA O APRENDIZAJE ALCANZADO</v>
      </c>
    </row>
    <row r="517" spans="2:5" ht="99.95" customHeight="1" x14ac:dyDescent="0.25">
      <c r="B517" s="821" t="s">
        <v>52</v>
      </c>
      <c r="C517" s="821" t="s">
        <v>52</v>
      </c>
      <c r="D517" s="351" t="str">
        <f>( 'LIBRETA INF APREN 3TRI'!$L$360 )</f>
        <v>C+</v>
      </c>
      <c r="E517" s="971" t="str">
        <f t="shared" si="11"/>
        <v>DESTREZA O APRENDIZAJE EN PROCESO DE DESARROLLO</v>
      </c>
    </row>
    <row r="518" spans="2:5" ht="99.95" customHeight="1" x14ac:dyDescent="0.25">
      <c r="B518" s="1575" t="s">
        <v>225</v>
      </c>
      <c r="C518" s="1575"/>
      <c r="D518" s="351" t="str">
        <f>( 'LIBRETA INF APREN 3TRI'!$L$363 )</f>
        <v>B+</v>
      </c>
      <c r="E518" s="971" t="str">
        <f t="shared" si="11"/>
        <v>DESTREZA O APRENDIZAJE ALCANZADO</v>
      </c>
    </row>
    <row r="519" spans="2:5" ht="99.95" customHeight="1" x14ac:dyDescent="0.25">
      <c r="B519" s="1575" t="s">
        <v>55</v>
      </c>
      <c r="C519" s="1575"/>
      <c r="D519" s="351" t="str">
        <f>( 'LIBRETA INF APREN 3TRI'!$L$364 )</f>
        <v>B+</v>
      </c>
      <c r="E519" s="971" t="str">
        <f t="shared" si="11"/>
        <v>DESTREZA O APRENDIZAJE ALCANZADO</v>
      </c>
    </row>
    <row r="520" spans="2:5" ht="99.95" customHeight="1" x14ac:dyDescent="0.25">
      <c r="B520" s="1501" t="s">
        <v>248</v>
      </c>
      <c r="C520" s="1501"/>
      <c r="D520" s="351" t="str">
        <f>( 'LIBRETA INF APREN 3TRI'!$L$361 )</f>
        <v>B-</v>
      </c>
      <c r="E520" s="971" t="str">
        <f t="shared" si="11"/>
        <v>DESTREZA O APRENDIZAJE EN PROCESO DE DESARROLLO</v>
      </c>
    </row>
    <row r="521" spans="2:5" ht="99.95" customHeight="1" x14ac:dyDescent="0.25">
      <c r="B521" s="1502" t="s">
        <v>287</v>
      </c>
      <c r="C521" s="1502"/>
      <c r="D521" s="351" t="str">
        <f>( 'LIBRETA INF APREN 3TRI'!$I$367 )</f>
        <v>N</v>
      </c>
      <c r="E521" s="971" t="e">
        <f>VLOOKUP(D521, AJ1:AK4, 2, FALSE)</f>
        <v>#N/A</v>
      </c>
    </row>
    <row r="522" spans="2:5" ht="99.95" customHeight="1" x14ac:dyDescent="0.25">
      <c r="B522" s="348"/>
      <c r="C522" s="349"/>
      <c r="D522" s="104"/>
      <c r="E522" s="974"/>
    </row>
    <row r="523" spans="2:5" ht="99.95" customHeight="1" x14ac:dyDescent="0.25">
      <c r="B523" s="962" t="s">
        <v>989</v>
      </c>
      <c r="C523" s="963"/>
      <c r="D523" s="964"/>
      <c r="E523" s="974"/>
    </row>
    <row r="524" spans="2:5" ht="99.95" customHeight="1" x14ac:dyDescent="0.25">
      <c r="B524" s="962"/>
      <c r="C524" s="962"/>
      <c r="D524" s="962"/>
      <c r="E524" s="975"/>
    </row>
    <row r="525" spans="2:5" ht="99.95" customHeight="1" x14ac:dyDescent="0.25">
      <c r="B525" s="1518" t="s">
        <v>988</v>
      </c>
      <c r="C525" s="1518"/>
      <c r="D525" s="1518"/>
      <c r="E525" s="1518"/>
    </row>
    <row r="526" spans="2:5" ht="99.95" customHeight="1" x14ac:dyDescent="0.25">
      <c r="B526" s="962"/>
      <c r="C526" s="962"/>
      <c r="D526" s="962"/>
      <c r="E526" s="975"/>
    </row>
    <row r="527" spans="2:5" ht="99.95" customHeight="1" x14ac:dyDescent="0.25">
      <c r="B527" s="962"/>
      <c r="C527" s="962"/>
      <c r="D527" s="962"/>
      <c r="E527" s="975"/>
    </row>
    <row r="528" spans="2:5" ht="99.95" customHeight="1" x14ac:dyDescent="0.25">
      <c r="B528" s="962"/>
      <c r="C528" s="962"/>
      <c r="D528" s="962"/>
      <c r="E528" s="830"/>
    </row>
    <row r="529" spans="2:5" ht="99.95" customHeight="1" x14ac:dyDescent="0.25">
      <c r="B529" s="965"/>
      <c r="C529" s="962"/>
      <c r="D529" s="966"/>
      <c r="E529" s="976"/>
    </row>
    <row r="530" spans="2:5" ht="99.95" customHeight="1" x14ac:dyDescent="0.25">
      <c r="B530" s="1519" t="s">
        <v>991</v>
      </c>
      <c r="C530" s="1519"/>
      <c r="D530" s="1519" t="s">
        <v>285</v>
      </c>
      <c r="E530" s="1519"/>
    </row>
    <row r="531" spans="2:5" ht="99.95" customHeight="1" x14ac:dyDescent="0.25">
      <c r="B531" s="1520" t="s">
        <v>239</v>
      </c>
      <c r="C531" s="1520"/>
      <c r="D531" s="1520" t="s">
        <v>310</v>
      </c>
      <c r="E531" s="1520"/>
    </row>
    <row r="532" spans="2:5" ht="99.95" customHeight="1" x14ac:dyDescent="0.25">
      <c r="B532" s="348"/>
      <c r="C532" s="825"/>
      <c r="D532" s="102"/>
      <c r="E532" s="975"/>
    </row>
    <row r="533" spans="2:5" ht="99.95" customHeight="1" x14ac:dyDescent="0.25">
      <c r="C533" s="827"/>
    </row>
    <row r="534" spans="2:5" ht="60" customHeight="1" x14ac:dyDescent="0.25">
      <c r="B534" s="1571" t="s">
        <v>983</v>
      </c>
      <c r="C534" s="1571"/>
    </row>
    <row r="535" spans="2:5" ht="60" customHeight="1" x14ac:dyDescent="0.25">
      <c r="B535" s="1574" t="s">
        <v>990</v>
      </c>
      <c r="C535" s="1574"/>
      <c r="D535" s="106"/>
      <c r="E535" s="978"/>
    </row>
    <row r="536" spans="2:5" ht="60" customHeight="1" x14ac:dyDescent="0.25">
      <c r="B536" s="1572" t="s">
        <v>984</v>
      </c>
      <c r="C536" s="1572"/>
    </row>
    <row r="537" spans="2:5" ht="60" customHeight="1" x14ac:dyDescent="0.25">
      <c r="B537" s="1572" t="s">
        <v>985</v>
      </c>
      <c r="C537" s="1572"/>
    </row>
    <row r="538" spans="2:5" ht="60" customHeight="1" x14ac:dyDescent="0.25">
      <c r="B538" s="1573" t="s">
        <v>311</v>
      </c>
      <c r="C538" s="1599" t="s">
        <v>993</v>
      </c>
      <c r="D538" s="1599"/>
      <c r="E538" s="1599"/>
    </row>
    <row r="539" spans="2:5" ht="60" customHeight="1" x14ac:dyDescent="0.25"/>
    <row r="540" spans="2:5" ht="99.95" customHeight="1" x14ac:dyDescent="0.25">
      <c r="B540" s="1507" t="s">
        <v>299</v>
      </c>
      <c r="C540" s="1507"/>
      <c r="D540" s="1507"/>
      <c r="E540" s="1507"/>
    </row>
    <row r="541" spans="2:5" ht="99.95" customHeight="1" x14ac:dyDescent="0.25">
      <c r="B541" s="1507" t="s">
        <v>992</v>
      </c>
      <c r="C541" s="1507"/>
      <c r="D541" s="1507"/>
      <c r="E541" s="1507"/>
    </row>
    <row r="542" spans="2:5" ht="99.95" customHeight="1" x14ac:dyDescent="0.25">
      <c r="B542" s="1508"/>
      <c r="C542" s="1508"/>
      <c r="D542" s="1508"/>
      <c r="E542" s="1508"/>
    </row>
    <row r="543" spans="2:5" ht="99.95" customHeight="1" x14ac:dyDescent="0.25">
      <c r="B543" s="1509" t="s">
        <v>9</v>
      </c>
      <c r="C543" s="1509"/>
      <c r="D543" s="1509"/>
      <c r="E543" s="1509"/>
    </row>
    <row r="544" spans="2:5" ht="99.95" customHeight="1" x14ac:dyDescent="0.25">
      <c r="B544" s="1510" t="s">
        <v>301</v>
      </c>
      <c r="C544" s="1510"/>
      <c r="D544" s="1510"/>
      <c r="E544" s="1510"/>
    </row>
    <row r="545" spans="2:5" ht="99.95" customHeight="1" x14ac:dyDescent="0.25">
      <c r="B545" s="1507" t="s">
        <v>302</v>
      </c>
      <c r="C545" s="1507"/>
      <c r="D545" s="1507"/>
      <c r="E545" s="1507"/>
    </row>
    <row r="546" spans="2:5" ht="99.95" customHeight="1" x14ac:dyDescent="0.25">
      <c r="B546" s="1511" t="s">
        <v>303</v>
      </c>
      <c r="C546" s="1511"/>
      <c r="D546" s="1511"/>
      <c r="E546" s="1511"/>
    </row>
    <row r="547" spans="2:5" ht="99.95" customHeight="1" x14ac:dyDescent="0.25">
      <c r="B547" s="1500"/>
      <c r="C547" s="1500"/>
      <c r="D547" s="1500"/>
      <c r="E547" s="1500"/>
    </row>
    <row r="548" spans="2:5" ht="155.1" customHeight="1" x14ac:dyDescent="0.25">
      <c r="B548" s="1512" t="s">
        <v>304</v>
      </c>
      <c r="C548" s="1512"/>
      <c r="D548" s="1512"/>
      <c r="E548" s="1512"/>
    </row>
    <row r="549" spans="2:5" ht="99.95" customHeight="1" x14ac:dyDescent="0.25">
      <c r="B549" s="826"/>
      <c r="C549" s="826"/>
      <c r="D549" s="101"/>
      <c r="E549" s="972"/>
    </row>
    <row r="550" spans="2:5" ht="200.1" customHeight="1" x14ac:dyDescent="0.25">
      <c r="B550" s="1514">
        <f>DATOS!F20</f>
        <v>0</v>
      </c>
      <c r="C550" s="1514"/>
      <c r="D550" s="1514"/>
      <c r="E550" s="1514"/>
    </row>
    <row r="551" spans="2:5" ht="99.95" customHeight="1" x14ac:dyDescent="0.25">
      <c r="B551" s="827"/>
      <c r="C551" s="827"/>
      <c r="D551" s="829"/>
      <c r="E551" s="973"/>
    </row>
    <row r="552" spans="2:5" ht="99.95" customHeight="1" x14ac:dyDescent="0.25">
      <c r="B552" s="1515" t="s">
        <v>982</v>
      </c>
      <c r="C552" s="1515"/>
      <c r="D552" s="1515"/>
      <c r="E552" s="1515"/>
    </row>
    <row r="553" spans="2:5" ht="99.95" customHeight="1" x14ac:dyDescent="0.25">
      <c r="B553" s="1595" t="s">
        <v>305</v>
      </c>
      <c r="C553" s="1595" t="s">
        <v>277</v>
      </c>
      <c r="D553" s="1503" t="s">
        <v>306</v>
      </c>
      <c r="E553" s="1504"/>
    </row>
    <row r="554" spans="2:5" ht="99.95" customHeight="1" x14ac:dyDescent="0.25">
      <c r="B554" s="1596"/>
      <c r="C554" s="1596"/>
      <c r="D554" s="1505"/>
      <c r="E554" s="1506"/>
    </row>
    <row r="555" spans="2:5" ht="144.75" customHeight="1" x14ac:dyDescent="0.25">
      <c r="B555" s="1597"/>
      <c r="C555" s="1597"/>
      <c r="D555" s="1598" t="s">
        <v>986</v>
      </c>
      <c r="E555" s="970" t="s">
        <v>307</v>
      </c>
    </row>
    <row r="556" spans="2:5" ht="99.95" customHeight="1" x14ac:dyDescent="0.25">
      <c r="B556" s="828" t="s">
        <v>38</v>
      </c>
      <c r="C556" s="828" t="s">
        <v>38</v>
      </c>
      <c r="D556" s="351" t="str">
        <f>( 'LIBRETA INF APREN 3TRI'!$L$385 )</f>
        <v>C+</v>
      </c>
      <c r="E556" s="971" t="str">
        <f>IF(OR(D556="A+", D556="A-", D556="B+"), "DESTREZA O APRENDIZAJE ALCANZADO", IF(OR(D556="B-", D556="C+", D556="C-"), "DESTREZA O APRENDIZAJE EN PROCESO DE DESARROLLO", IF(OR(D556="D+", D556="D-", D556="E+", AJ556="E-"), "DESTREZA O APRENDIZAJE INICIADO", "NO ENCONTRADO")))</f>
        <v>DESTREZA O APRENDIZAJE EN PROCESO DE DESARROLLO</v>
      </c>
    </row>
    <row r="557" spans="2:5" ht="99.95" customHeight="1" x14ac:dyDescent="0.25">
      <c r="B557" s="828" t="s">
        <v>40</v>
      </c>
      <c r="C557" s="828" t="s">
        <v>40</v>
      </c>
      <c r="D557" s="351" t="str">
        <f>( 'LIBRETA INF APREN 3TRI'!$L$386 )</f>
        <v>C+</v>
      </c>
      <c r="E557" s="971" t="str">
        <f t="shared" ref="E557:E565" si="12">IF(OR(D557="A+", D557="A-", D557="B+"), "DESTREZA O APRENDIZAJE ALCANZADO", IF(OR(D557="B-", D557="C+", D557="C-"), "DESTREZA O APRENDIZAJE EN PROCESO DE DESARROLLO", IF(OR(D557="D+", D557="D-", D557="E+", AJ557="E-"), "DESTREZA O APRENDIZAJE INICIADO", "NO ENCONTRADO")))</f>
        <v>DESTREZA O APRENDIZAJE EN PROCESO DE DESARROLLO</v>
      </c>
    </row>
    <row r="558" spans="2:5" ht="99.95" customHeight="1" x14ac:dyDescent="0.25">
      <c r="B558" s="820" t="s">
        <v>308</v>
      </c>
      <c r="C558" s="820" t="s">
        <v>42</v>
      </c>
      <c r="D558" s="351" t="str">
        <f>( 'LIBRETA INF APREN 3TRI'!$L$387 )</f>
        <v>B+</v>
      </c>
      <c r="E558" s="971" t="str">
        <f t="shared" si="12"/>
        <v>DESTREZA O APRENDIZAJE ALCANZADO</v>
      </c>
    </row>
    <row r="559" spans="2:5" ht="99.95" customHeight="1" x14ac:dyDescent="0.25">
      <c r="B559" s="828" t="s">
        <v>44</v>
      </c>
      <c r="C559" s="828" t="s">
        <v>44</v>
      </c>
      <c r="D559" s="351" t="str">
        <f>( 'LIBRETA INF APREN 3TRI'!$L$388 )</f>
        <v>B+</v>
      </c>
      <c r="E559" s="971" t="str">
        <f t="shared" si="12"/>
        <v>DESTREZA O APRENDIZAJE ALCANZADO</v>
      </c>
    </row>
    <row r="560" spans="2:5" ht="99.95" customHeight="1" x14ac:dyDescent="0.25">
      <c r="B560" s="828" t="s">
        <v>309</v>
      </c>
      <c r="C560" s="828" t="s">
        <v>47</v>
      </c>
      <c r="D560" s="351" t="str">
        <f>( 'LIBRETA INF APREN 3TRI'!$L$389 )</f>
        <v>B+</v>
      </c>
      <c r="E560" s="971" t="str">
        <f t="shared" si="12"/>
        <v>DESTREZA O APRENDIZAJE ALCANZADO</v>
      </c>
    </row>
    <row r="561" spans="2:5" ht="99.95" customHeight="1" x14ac:dyDescent="0.25">
      <c r="B561" s="828" t="s">
        <v>50</v>
      </c>
      <c r="C561" s="828" t="s">
        <v>50</v>
      </c>
      <c r="D561" s="351" t="str">
        <f>( 'LIBRETA INF APREN 3TRI'!$L$390 )</f>
        <v>B+</v>
      </c>
      <c r="E561" s="971" t="str">
        <f t="shared" si="12"/>
        <v>DESTREZA O APRENDIZAJE ALCANZADO</v>
      </c>
    </row>
    <row r="562" spans="2:5" ht="99.95" customHeight="1" x14ac:dyDescent="0.25">
      <c r="B562" s="821" t="s">
        <v>52</v>
      </c>
      <c r="C562" s="821" t="s">
        <v>52</v>
      </c>
      <c r="D562" s="351" t="str">
        <f>( 'LIBRETA INF APREN 3TRI'!$L$391 )</f>
        <v>C+</v>
      </c>
      <c r="E562" s="971" t="str">
        <f t="shared" si="12"/>
        <v>DESTREZA O APRENDIZAJE EN PROCESO DE DESARROLLO</v>
      </c>
    </row>
    <row r="563" spans="2:5" ht="99.95" customHeight="1" x14ac:dyDescent="0.25">
      <c r="B563" s="1575" t="s">
        <v>225</v>
      </c>
      <c r="C563" s="1575"/>
      <c r="D563" s="351" t="str">
        <f>( 'LIBRETA INF APREN 3TRI'!$L$394 )</f>
        <v>B+</v>
      </c>
      <c r="E563" s="971" t="str">
        <f t="shared" si="12"/>
        <v>DESTREZA O APRENDIZAJE ALCANZADO</v>
      </c>
    </row>
    <row r="564" spans="2:5" ht="99.95" customHeight="1" x14ac:dyDescent="0.25">
      <c r="B564" s="1575" t="s">
        <v>55</v>
      </c>
      <c r="C564" s="1575"/>
      <c r="D564" s="351" t="str">
        <f>( 'LIBRETA INF APREN 3TRI'!$L$395 )</f>
        <v>B+</v>
      </c>
      <c r="E564" s="971" t="str">
        <f t="shared" si="12"/>
        <v>DESTREZA O APRENDIZAJE ALCANZADO</v>
      </c>
    </row>
    <row r="565" spans="2:5" ht="99.95" customHeight="1" x14ac:dyDescent="0.25">
      <c r="B565" s="1501" t="s">
        <v>248</v>
      </c>
      <c r="C565" s="1501"/>
      <c r="D565" s="351" t="str">
        <f>( 'LIBRETA INF APREN 3TRI'!$L$392 )</f>
        <v>B-</v>
      </c>
      <c r="E565" s="971" t="str">
        <f t="shared" si="12"/>
        <v>DESTREZA O APRENDIZAJE EN PROCESO DE DESARROLLO</v>
      </c>
    </row>
    <row r="566" spans="2:5" ht="99.95" customHeight="1" x14ac:dyDescent="0.25">
      <c r="B566" s="1502" t="s">
        <v>287</v>
      </c>
      <c r="C566" s="1502"/>
      <c r="D566" s="351" t="str">
        <f>( 'LIBRETA INF APREN 3TRI'!$I$398 )</f>
        <v>N</v>
      </c>
      <c r="E566" s="971" t="e">
        <f>VLOOKUP(D566, AJ1:AK4, 2, FALSE)</f>
        <v>#N/A</v>
      </c>
    </row>
    <row r="567" spans="2:5" ht="99.95" customHeight="1" x14ac:dyDescent="0.25">
      <c r="B567" s="348"/>
      <c r="C567" s="349"/>
      <c r="D567" s="104"/>
      <c r="E567" s="974"/>
    </row>
    <row r="568" spans="2:5" ht="99.95" customHeight="1" x14ac:dyDescent="0.25">
      <c r="B568" s="962" t="s">
        <v>989</v>
      </c>
      <c r="C568" s="963"/>
      <c r="D568" s="964"/>
      <c r="E568" s="974"/>
    </row>
    <row r="569" spans="2:5" ht="99.95" customHeight="1" x14ac:dyDescent="0.25">
      <c r="B569" s="962"/>
      <c r="C569" s="962"/>
      <c r="D569" s="962"/>
      <c r="E569" s="975"/>
    </row>
    <row r="570" spans="2:5" ht="99.95" customHeight="1" x14ac:dyDescent="0.25">
      <c r="B570" s="1518" t="s">
        <v>988</v>
      </c>
      <c r="C570" s="1518"/>
      <c r="D570" s="1518"/>
      <c r="E570" s="1518"/>
    </row>
    <row r="571" spans="2:5" ht="99.95" customHeight="1" x14ac:dyDescent="0.25">
      <c r="B571" s="962"/>
      <c r="C571" s="962"/>
      <c r="D571" s="962"/>
      <c r="E571" s="975"/>
    </row>
    <row r="572" spans="2:5" ht="99.95" customHeight="1" x14ac:dyDescent="0.25">
      <c r="B572" s="962"/>
      <c r="C572" s="962"/>
      <c r="D572" s="962"/>
      <c r="E572" s="975"/>
    </row>
    <row r="573" spans="2:5" ht="99.95" customHeight="1" x14ac:dyDescent="0.25">
      <c r="B573" s="962"/>
      <c r="C573" s="962"/>
      <c r="D573" s="962"/>
      <c r="E573" s="830"/>
    </row>
    <row r="574" spans="2:5" ht="99.95" customHeight="1" x14ac:dyDescent="0.25">
      <c r="B574" s="965"/>
      <c r="C574" s="962"/>
      <c r="D574" s="966"/>
      <c r="E574" s="976"/>
    </row>
    <row r="575" spans="2:5" ht="99.95" customHeight="1" x14ac:dyDescent="0.25">
      <c r="B575" s="1519" t="s">
        <v>991</v>
      </c>
      <c r="C575" s="1519"/>
      <c r="D575" s="1519" t="s">
        <v>285</v>
      </c>
      <c r="E575" s="1519"/>
    </row>
    <row r="576" spans="2:5" ht="99.95" customHeight="1" x14ac:dyDescent="0.25">
      <c r="B576" s="1520" t="s">
        <v>239</v>
      </c>
      <c r="C576" s="1520"/>
      <c r="D576" s="1520" t="s">
        <v>310</v>
      </c>
      <c r="E576" s="1520"/>
    </row>
    <row r="577" spans="2:5" ht="99.95" customHeight="1" x14ac:dyDescent="0.25">
      <c r="B577" s="348"/>
      <c r="C577" s="825"/>
      <c r="D577" s="102"/>
      <c r="E577" s="975"/>
    </row>
    <row r="578" spans="2:5" ht="99.95" customHeight="1" x14ac:dyDescent="0.25">
      <c r="C578" s="827"/>
    </row>
    <row r="579" spans="2:5" ht="60" customHeight="1" x14ac:dyDescent="0.25">
      <c r="B579" s="1571" t="s">
        <v>983</v>
      </c>
      <c r="C579" s="1571"/>
    </row>
    <row r="580" spans="2:5" ht="60" customHeight="1" x14ac:dyDescent="0.25">
      <c r="B580" s="1574" t="s">
        <v>990</v>
      </c>
      <c r="C580" s="1574"/>
      <c r="D580" s="106"/>
      <c r="E580" s="978"/>
    </row>
    <row r="581" spans="2:5" ht="60" customHeight="1" x14ac:dyDescent="0.25">
      <c r="B581" s="1572" t="s">
        <v>984</v>
      </c>
      <c r="C581" s="1572"/>
    </row>
    <row r="582" spans="2:5" ht="60" customHeight="1" x14ac:dyDescent="0.25">
      <c r="B582" s="1572" t="s">
        <v>985</v>
      </c>
      <c r="C582" s="1572"/>
    </row>
    <row r="583" spans="2:5" ht="60" customHeight="1" x14ac:dyDescent="0.25">
      <c r="B583" s="1573" t="s">
        <v>311</v>
      </c>
      <c r="C583" s="1599" t="s">
        <v>993</v>
      </c>
      <c r="D583" s="1599"/>
      <c r="E583" s="1599"/>
    </row>
    <row r="584" spans="2:5" ht="60" customHeight="1" x14ac:dyDescent="0.25"/>
    <row r="585" spans="2:5" ht="99.95" customHeight="1" x14ac:dyDescent="0.25">
      <c r="B585" s="1507" t="s">
        <v>299</v>
      </c>
      <c r="C585" s="1507"/>
      <c r="D585" s="1507"/>
      <c r="E585" s="1507"/>
    </row>
    <row r="586" spans="2:5" ht="99.95" customHeight="1" x14ac:dyDescent="0.25">
      <c r="B586" s="1507" t="s">
        <v>992</v>
      </c>
      <c r="C586" s="1507"/>
      <c r="D586" s="1507"/>
      <c r="E586" s="1507"/>
    </row>
    <row r="587" spans="2:5" ht="99.95" customHeight="1" x14ac:dyDescent="0.25">
      <c r="B587" s="1508"/>
      <c r="C587" s="1508"/>
      <c r="D587" s="1508"/>
      <c r="E587" s="1508"/>
    </row>
    <row r="588" spans="2:5" ht="99.95" customHeight="1" x14ac:dyDescent="0.25">
      <c r="B588" s="1509" t="s">
        <v>9</v>
      </c>
      <c r="C588" s="1509"/>
      <c r="D588" s="1509"/>
      <c r="E588" s="1509"/>
    </row>
    <row r="589" spans="2:5" ht="99.95" customHeight="1" x14ac:dyDescent="0.25">
      <c r="B589" s="1510" t="s">
        <v>301</v>
      </c>
      <c r="C589" s="1510"/>
      <c r="D589" s="1510"/>
      <c r="E589" s="1510"/>
    </row>
    <row r="590" spans="2:5" ht="99.95" customHeight="1" x14ac:dyDescent="0.25">
      <c r="B590" s="1507" t="s">
        <v>302</v>
      </c>
      <c r="C590" s="1507"/>
      <c r="D590" s="1507"/>
      <c r="E590" s="1507"/>
    </row>
    <row r="591" spans="2:5" ht="99.95" customHeight="1" x14ac:dyDescent="0.25">
      <c r="B591" s="1511" t="s">
        <v>303</v>
      </c>
      <c r="C591" s="1511"/>
      <c r="D591" s="1511"/>
      <c r="E591" s="1511"/>
    </row>
    <row r="592" spans="2:5" ht="99.95" customHeight="1" x14ac:dyDescent="0.25">
      <c r="B592" s="1500"/>
      <c r="C592" s="1500"/>
      <c r="D592" s="1500"/>
      <c r="E592" s="1500"/>
    </row>
    <row r="593" spans="2:5" ht="155.1" customHeight="1" x14ac:dyDescent="0.25">
      <c r="B593" s="1512" t="s">
        <v>304</v>
      </c>
      <c r="C593" s="1512"/>
      <c r="D593" s="1512"/>
      <c r="E593" s="1512"/>
    </row>
    <row r="594" spans="2:5" ht="99.95" customHeight="1" x14ac:dyDescent="0.25">
      <c r="B594" s="826"/>
      <c r="C594" s="826"/>
      <c r="D594" s="101"/>
      <c r="E594" s="972"/>
    </row>
    <row r="595" spans="2:5" ht="200.1" customHeight="1" x14ac:dyDescent="0.25">
      <c r="B595" s="1514">
        <f>DATOS!F21</f>
        <v>0</v>
      </c>
      <c r="C595" s="1514"/>
      <c r="D595" s="1514"/>
      <c r="E595" s="1514"/>
    </row>
    <row r="596" spans="2:5" ht="99.95" customHeight="1" x14ac:dyDescent="0.25">
      <c r="B596" s="827"/>
      <c r="C596" s="827"/>
      <c r="D596" s="829"/>
      <c r="E596" s="973"/>
    </row>
    <row r="597" spans="2:5" ht="99.95" customHeight="1" x14ac:dyDescent="0.25">
      <c r="B597" s="1515" t="s">
        <v>982</v>
      </c>
      <c r="C597" s="1515"/>
      <c r="D597" s="1515"/>
      <c r="E597" s="1515"/>
    </row>
    <row r="598" spans="2:5" ht="99.95" customHeight="1" x14ac:dyDescent="0.25">
      <c r="B598" s="1595" t="s">
        <v>305</v>
      </c>
      <c r="C598" s="1595" t="s">
        <v>277</v>
      </c>
      <c r="D598" s="1503" t="s">
        <v>306</v>
      </c>
      <c r="E598" s="1504"/>
    </row>
    <row r="599" spans="2:5" ht="99.95" customHeight="1" x14ac:dyDescent="0.25">
      <c r="B599" s="1596"/>
      <c r="C599" s="1596"/>
      <c r="D599" s="1505"/>
      <c r="E599" s="1506"/>
    </row>
    <row r="600" spans="2:5" ht="163.5" customHeight="1" x14ac:dyDescent="0.25">
      <c r="B600" s="1597"/>
      <c r="C600" s="1597"/>
      <c r="D600" s="1598" t="s">
        <v>986</v>
      </c>
      <c r="E600" s="970" t="s">
        <v>307</v>
      </c>
    </row>
    <row r="601" spans="2:5" ht="99.95" customHeight="1" x14ac:dyDescent="0.25">
      <c r="B601" s="828" t="s">
        <v>38</v>
      </c>
      <c r="C601" s="828" t="s">
        <v>38</v>
      </c>
      <c r="D601" s="351" t="str">
        <f>( 'LIBRETA INF APREN 3TRI'!$L$416 )</f>
        <v>C+</v>
      </c>
      <c r="E601" s="971" t="str">
        <f>IF(OR(D601="A+", D601="A-", D601="B+"), "DESTREZA O APRENDIZAJE ALCANZADO", IF(OR(D601="B-", D601="C+", D601="C-"), "DESTREZA O APRENDIZAJE EN PROCESO DE DESARROLLO", IF(OR(D601="D+", D601="D-", D601="E+", AJ601="E-"), "DESTREZA O APRENDIZAJE INICIADO", "NO ENCONTRADO")))</f>
        <v>DESTREZA O APRENDIZAJE EN PROCESO DE DESARROLLO</v>
      </c>
    </row>
    <row r="602" spans="2:5" ht="99.95" customHeight="1" x14ac:dyDescent="0.25">
      <c r="B602" s="828" t="s">
        <v>40</v>
      </c>
      <c r="C602" s="828" t="s">
        <v>40</v>
      </c>
      <c r="D602" s="351" t="str">
        <f>( 'LIBRETA INF APREN 3TRI'!$L$417 )</f>
        <v>C+</v>
      </c>
      <c r="E602" s="971" t="str">
        <f t="shared" ref="E602:E610" si="13">IF(OR(D602="A+", D602="A-", D602="B+"), "DESTREZA O APRENDIZAJE ALCANZADO", IF(OR(D602="B-", D602="C+", D602="C-"), "DESTREZA O APRENDIZAJE EN PROCESO DE DESARROLLO", IF(OR(D602="D+", D602="D-", D602="E+", AJ602="E-"), "DESTREZA O APRENDIZAJE INICIADO", "NO ENCONTRADO")))</f>
        <v>DESTREZA O APRENDIZAJE EN PROCESO DE DESARROLLO</v>
      </c>
    </row>
    <row r="603" spans="2:5" ht="99.95" customHeight="1" x14ac:dyDescent="0.25">
      <c r="B603" s="820" t="s">
        <v>308</v>
      </c>
      <c r="C603" s="820" t="s">
        <v>42</v>
      </c>
      <c r="D603" s="351" t="str">
        <f>( 'LIBRETA INF APREN 3TRI'!$L$418 )</f>
        <v>B+</v>
      </c>
      <c r="E603" s="971" t="str">
        <f t="shared" si="13"/>
        <v>DESTREZA O APRENDIZAJE ALCANZADO</v>
      </c>
    </row>
    <row r="604" spans="2:5" ht="99.95" customHeight="1" x14ac:dyDescent="0.25">
      <c r="B604" s="828" t="s">
        <v>44</v>
      </c>
      <c r="C604" s="828" t="s">
        <v>44</v>
      </c>
      <c r="D604" s="351" t="str">
        <f>( 'LIBRETA INF APREN 3TRI'!$L$419 )</f>
        <v>B+</v>
      </c>
      <c r="E604" s="971" t="str">
        <f t="shared" si="13"/>
        <v>DESTREZA O APRENDIZAJE ALCANZADO</v>
      </c>
    </row>
    <row r="605" spans="2:5" ht="99.95" customHeight="1" x14ac:dyDescent="0.25">
      <c r="B605" s="828" t="s">
        <v>309</v>
      </c>
      <c r="C605" s="828" t="s">
        <v>47</v>
      </c>
      <c r="D605" s="351" t="str">
        <f>( 'LIBRETA INF APREN 3TRI'!$L$420 )</f>
        <v>B+</v>
      </c>
      <c r="E605" s="971" t="str">
        <f t="shared" si="13"/>
        <v>DESTREZA O APRENDIZAJE ALCANZADO</v>
      </c>
    </row>
    <row r="606" spans="2:5" ht="99.95" customHeight="1" x14ac:dyDescent="0.25">
      <c r="B606" s="828" t="s">
        <v>50</v>
      </c>
      <c r="C606" s="828" t="s">
        <v>50</v>
      </c>
      <c r="D606" s="351" t="str">
        <f>( 'LIBRETA INF APREN 3TRI'!$L$421 )</f>
        <v>B+</v>
      </c>
      <c r="E606" s="971" t="str">
        <f t="shared" si="13"/>
        <v>DESTREZA O APRENDIZAJE ALCANZADO</v>
      </c>
    </row>
    <row r="607" spans="2:5" ht="99.95" customHeight="1" x14ac:dyDescent="0.25">
      <c r="B607" s="821" t="s">
        <v>52</v>
      </c>
      <c r="C607" s="821" t="s">
        <v>52</v>
      </c>
      <c r="D607" s="351" t="str">
        <f>( 'LIBRETA INF APREN 3TRI'!$L$422 )</f>
        <v>C+</v>
      </c>
      <c r="E607" s="971" t="str">
        <f t="shared" si="13"/>
        <v>DESTREZA O APRENDIZAJE EN PROCESO DE DESARROLLO</v>
      </c>
    </row>
    <row r="608" spans="2:5" ht="99.95" customHeight="1" x14ac:dyDescent="0.25">
      <c r="B608" s="1575" t="s">
        <v>225</v>
      </c>
      <c r="C608" s="1575"/>
      <c r="D608" s="351" t="str">
        <f>( 'LIBRETA INF APREN 3TRI'!$L$425 )</f>
        <v>B+</v>
      </c>
      <c r="E608" s="971" t="str">
        <f t="shared" si="13"/>
        <v>DESTREZA O APRENDIZAJE ALCANZADO</v>
      </c>
    </row>
    <row r="609" spans="2:5" ht="99.95" customHeight="1" x14ac:dyDescent="0.25">
      <c r="B609" s="1575" t="s">
        <v>55</v>
      </c>
      <c r="C609" s="1575"/>
      <c r="D609" s="351" t="str">
        <f>( 'LIBRETA INF APREN 3TRI'!$L$426 )</f>
        <v>B+</v>
      </c>
      <c r="E609" s="971" t="str">
        <f t="shared" si="13"/>
        <v>DESTREZA O APRENDIZAJE ALCANZADO</v>
      </c>
    </row>
    <row r="610" spans="2:5" ht="99.95" customHeight="1" x14ac:dyDescent="0.25">
      <c r="B610" s="1501" t="s">
        <v>248</v>
      </c>
      <c r="C610" s="1501"/>
      <c r="D610" s="351" t="str">
        <f>( 'LIBRETA INF APREN 3TRI'!$L$423 )</f>
        <v>B-</v>
      </c>
      <c r="E610" s="971" t="str">
        <f t="shared" si="13"/>
        <v>DESTREZA O APRENDIZAJE EN PROCESO DE DESARROLLO</v>
      </c>
    </row>
    <row r="611" spans="2:5" ht="99.95" customHeight="1" x14ac:dyDescent="0.25">
      <c r="B611" s="1502" t="s">
        <v>287</v>
      </c>
      <c r="C611" s="1502"/>
      <c r="D611" s="351" t="str">
        <f>( 'LIBRETA INF APREN 3TRI'!$I$429 )</f>
        <v>N</v>
      </c>
      <c r="E611" s="971" t="e">
        <f>VLOOKUP(D611, AJ1:AK4, 2, FALSE)</f>
        <v>#N/A</v>
      </c>
    </row>
    <row r="612" spans="2:5" ht="99.95" customHeight="1" x14ac:dyDescent="0.25">
      <c r="B612" s="348"/>
      <c r="C612" s="349"/>
      <c r="D612" s="104"/>
      <c r="E612" s="974"/>
    </row>
    <row r="613" spans="2:5" ht="99.95" customHeight="1" x14ac:dyDescent="0.25">
      <c r="B613" s="962" t="s">
        <v>989</v>
      </c>
      <c r="C613" s="963"/>
      <c r="D613" s="964"/>
      <c r="E613" s="974"/>
    </row>
    <row r="614" spans="2:5" ht="99.95" customHeight="1" x14ac:dyDescent="0.25">
      <c r="B614" s="962"/>
      <c r="C614" s="962"/>
      <c r="D614" s="962"/>
      <c r="E614" s="975"/>
    </row>
    <row r="615" spans="2:5" ht="99.95" customHeight="1" x14ac:dyDescent="0.25">
      <c r="B615" s="1518" t="s">
        <v>988</v>
      </c>
      <c r="C615" s="1518"/>
      <c r="D615" s="1518"/>
      <c r="E615" s="1518"/>
    </row>
    <row r="616" spans="2:5" ht="99.95" customHeight="1" x14ac:dyDescent="0.25">
      <c r="B616" s="962"/>
      <c r="C616" s="962"/>
      <c r="D616" s="962"/>
      <c r="E616" s="975"/>
    </row>
    <row r="617" spans="2:5" ht="99.95" customHeight="1" x14ac:dyDescent="0.25">
      <c r="B617" s="962"/>
      <c r="C617" s="962"/>
      <c r="D617" s="962"/>
      <c r="E617" s="975"/>
    </row>
    <row r="618" spans="2:5" ht="99.95" customHeight="1" x14ac:dyDescent="0.25">
      <c r="B618" s="962"/>
      <c r="C618" s="962"/>
      <c r="D618" s="962"/>
      <c r="E618" s="830"/>
    </row>
    <row r="619" spans="2:5" ht="99.95" customHeight="1" x14ac:dyDescent="0.25">
      <c r="B619" s="965"/>
      <c r="C619" s="962"/>
      <c r="D619" s="966"/>
      <c r="E619" s="976"/>
    </row>
    <row r="620" spans="2:5" ht="99.95" customHeight="1" x14ac:dyDescent="0.25">
      <c r="B620" s="1519" t="s">
        <v>991</v>
      </c>
      <c r="C620" s="1519"/>
      <c r="D620" s="1519" t="s">
        <v>285</v>
      </c>
      <c r="E620" s="1519"/>
    </row>
    <row r="621" spans="2:5" ht="99.95" customHeight="1" x14ac:dyDescent="0.25">
      <c r="B621" s="1520" t="s">
        <v>239</v>
      </c>
      <c r="C621" s="1520"/>
      <c r="D621" s="1520" t="s">
        <v>310</v>
      </c>
      <c r="E621" s="1520"/>
    </row>
    <row r="622" spans="2:5" ht="99.95" customHeight="1" x14ac:dyDescent="0.25">
      <c r="B622" s="348"/>
      <c r="C622" s="825"/>
      <c r="D622" s="102"/>
      <c r="E622" s="975"/>
    </row>
    <row r="623" spans="2:5" ht="99.95" customHeight="1" x14ac:dyDescent="0.25">
      <c r="C623" s="827"/>
    </row>
    <row r="624" spans="2:5" ht="60" customHeight="1" x14ac:dyDescent="0.25">
      <c r="B624" s="1571" t="s">
        <v>983</v>
      </c>
      <c r="C624" s="1571"/>
    </row>
    <row r="625" spans="2:5" ht="60" customHeight="1" x14ac:dyDescent="0.25">
      <c r="B625" s="1574" t="s">
        <v>990</v>
      </c>
      <c r="C625" s="1574"/>
      <c r="D625" s="106"/>
      <c r="E625" s="978"/>
    </row>
    <row r="626" spans="2:5" ht="60" customHeight="1" x14ac:dyDescent="0.25">
      <c r="B626" s="1572" t="s">
        <v>984</v>
      </c>
      <c r="C626" s="1572"/>
    </row>
    <row r="627" spans="2:5" ht="60" customHeight="1" x14ac:dyDescent="0.25">
      <c r="B627" s="1572" t="s">
        <v>985</v>
      </c>
      <c r="C627" s="1572"/>
    </row>
    <row r="628" spans="2:5" ht="60" customHeight="1" x14ac:dyDescent="0.25">
      <c r="B628" s="1573" t="s">
        <v>311</v>
      </c>
      <c r="C628" s="1599" t="s">
        <v>993</v>
      </c>
      <c r="D628" s="1599"/>
      <c r="E628" s="1599"/>
    </row>
    <row r="629" spans="2:5" ht="60" customHeight="1" x14ac:dyDescent="0.25"/>
    <row r="630" spans="2:5" ht="99.95" customHeight="1" x14ac:dyDescent="0.25">
      <c r="B630" s="1507" t="s">
        <v>299</v>
      </c>
      <c r="C630" s="1507"/>
      <c r="D630" s="1507"/>
      <c r="E630" s="1507"/>
    </row>
    <row r="631" spans="2:5" ht="99.95" customHeight="1" x14ac:dyDescent="0.25">
      <c r="B631" s="1507" t="s">
        <v>992</v>
      </c>
      <c r="C631" s="1507"/>
      <c r="D631" s="1507"/>
      <c r="E631" s="1507"/>
    </row>
    <row r="632" spans="2:5" ht="99.95" customHeight="1" x14ac:dyDescent="0.25">
      <c r="B632" s="1508"/>
      <c r="C632" s="1508"/>
      <c r="D632" s="1508"/>
      <c r="E632" s="1508"/>
    </row>
    <row r="633" spans="2:5" ht="99.95" customHeight="1" x14ac:dyDescent="0.25">
      <c r="B633" s="1509" t="s">
        <v>9</v>
      </c>
      <c r="C633" s="1509"/>
      <c r="D633" s="1509"/>
      <c r="E633" s="1509"/>
    </row>
    <row r="634" spans="2:5" ht="99.95" customHeight="1" x14ac:dyDescent="0.25">
      <c r="B634" s="1510" t="s">
        <v>301</v>
      </c>
      <c r="C634" s="1510"/>
      <c r="D634" s="1510"/>
      <c r="E634" s="1510"/>
    </row>
    <row r="635" spans="2:5" ht="99.95" customHeight="1" x14ac:dyDescent="0.25">
      <c r="B635" s="1507" t="s">
        <v>302</v>
      </c>
      <c r="C635" s="1507"/>
      <c r="D635" s="1507"/>
      <c r="E635" s="1507"/>
    </row>
    <row r="636" spans="2:5" ht="99.95" customHeight="1" x14ac:dyDescent="0.25">
      <c r="B636" s="1511" t="s">
        <v>303</v>
      </c>
      <c r="C636" s="1511"/>
      <c r="D636" s="1511"/>
      <c r="E636" s="1511"/>
    </row>
    <row r="637" spans="2:5" ht="99.95" customHeight="1" x14ac:dyDescent="0.25">
      <c r="B637" s="1500"/>
      <c r="C637" s="1500"/>
      <c r="D637" s="1500"/>
      <c r="E637" s="1500"/>
    </row>
    <row r="638" spans="2:5" ht="155.1" customHeight="1" x14ac:dyDescent="0.25">
      <c r="B638" s="1512" t="s">
        <v>304</v>
      </c>
      <c r="C638" s="1512"/>
      <c r="D638" s="1512"/>
      <c r="E638" s="1512"/>
    </row>
    <row r="639" spans="2:5" ht="99.95" customHeight="1" x14ac:dyDescent="0.25">
      <c r="B639" s="826"/>
      <c r="C639" s="826"/>
      <c r="D639" s="101"/>
      <c r="E639" s="972"/>
    </row>
    <row r="640" spans="2:5" ht="200.1" customHeight="1" x14ac:dyDescent="0.25">
      <c r="B640" s="1514">
        <f>DATOS!F22</f>
        <v>0</v>
      </c>
      <c r="C640" s="1514"/>
      <c r="D640" s="1514"/>
      <c r="E640" s="1514"/>
    </row>
    <row r="641" spans="2:5" ht="99.95" customHeight="1" x14ac:dyDescent="0.25">
      <c r="B641" s="827"/>
      <c r="C641" s="827"/>
      <c r="D641" s="829"/>
      <c r="E641" s="973"/>
    </row>
    <row r="642" spans="2:5" ht="99.95" customHeight="1" x14ac:dyDescent="0.25">
      <c r="B642" s="1515" t="s">
        <v>982</v>
      </c>
      <c r="C642" s="1515"/>
      <c r="D642" s="1515"/>
      <c r="E642" s="1515"/>
    </row>
    <row r="643" spans="2:5" ht="99.95" customHeight="1" x14ac:dyDescent="0.25">
      <c r="B643" s="1595" t="s">
        <v>305</v>
      </c>
      <c r="C643" s="1595" t="s">
        <v>277</v>
      </c>
      <c r="D643" s="1503" t="s">
        <v>306</v>
      </c>
      <c r="E643" s="1504"/>
    </row>
    <row r="644" spans="2:5" ht="99.95" customHeight="1" x14ac:dyDescent="0.25">
      <c r="B644" s="1596"/>
      <c r="C644" s="1596"/>
      <c r="D644" s="1505"/>
      <c r="E644" s="1506"/>
    </row>
    <row r="645" spans="2:5" ht="152.25" customHeight="1" x14ac:dyDescent="0.25">
      <c r="B645" s="1597"/>
      <c r="C645" s="1597"/>
      <c r="D645" s="1598" t="s">
        <v>986</v>
      </c>
      <c r="E645" s="970" t="s">
        <v>307</v>
      </c>
    </row>
    <row r="646" spans="2:5" ht="99.95" customHeight="1" x14ac:dyDescent="0.25">
      <c r="B646" s="828" t="s">
        <v>38</v>
      </c>
      <c r="C646" s="828" t="s">
        <v>38</v>
      </c>
      <c r="D646" s="351" t="str">
        <f>( 'LIBRETA INF APREN 3TRI'!$L$447 )</f>
        <v>C+</v>
      </c>
      <c r="E646" s="971" t="str">
        <f>IF(OR(D646="A+", D646="A-", D646="B+"), "DESTREZA O APRENDIZAJE ALCANZADO", IF(OR(D646="B-", D646="C+", D646="C-"), "DESTREZA O APRENDIZAJE EN PROCESO DE DESARROLLO", IF(OR(D646="D+", D646="D-", D646="E+", AJ646="E-"), "DESTREZA O APRENDIZAJE INICIADO", "NO ENCONTRADO")))</f>
        <v>DESTREZA O APRENDIZAJE EN PROCESO DE DESARROLLO</v>
      </c>
    </row>
    <row r="647" spans="2:5" ht="99.95" customHeight="1" x14ac:dyDescent="0.25">
      <c r="B647" s="828" t="s">
        <v>40</v>
      </c>
      <c r="C647" s="828" t="s">
        <v>40</v>
      </c>
      <c r="D647" s="351" t="str">
        <f>( 'LIBRETA INF APREN 3TRI'!$L$448 )</f>
        <v>C+</v>
      </c>
      <c r="E647" s="971" t="str">
        <f t="shared" ref="E647:E655" si="14">IF(OR(D647="A+", D647="A-", D647="B+"), "DESTREZA O APRENDIZAJE ALCANZADO", IF(OR(D647="B-", D647="C+", D647="C-"), "DESTREZA O APRENDIZAJE EN PROCESO DE DESARROLLO", IF(OR(D647="D+", D647="D-", D647="E+", AJ647="E-"), "DESTREZA O APRENDIZAJE INICIADO", "NO ENCONTRADO")))</f>
        <v>DESTREZA O APRENDIZAJE EN PROCESO DE DESARROLLO</v>
      </c>
    </row>
    <row r="648" spans="2:5" ht="99.95" customHeight="1" x14ac:dyDescent="0.25">
      <c r="B648" s="820" t="s">
        <v>308</v>
      </c>
      <c r="C648" s="820" t="s">
        <v>42</v>
      </c>
      <c r="D648" s="351" t="str">
        <f>( 'LIBRETA INF APREN 3TRI'!$L$449 )</f>
        <v>B+</v>
      </c>
      <c r="E648" s="971" t="str">
        <f t="shared" si="14"/>
        <v>DESTREZA O APRENDIZAJE ALCANZADO</v>
      </c>
    </row>
    <row r="649" spans="2:5" ht="99.95" customHeight="1" x14ac:dyDescent="0.25">
      <c r="B649" s="828" t="s">
        <v>44</v>
      </c>
      <c r="C649" s="828" t="s">
        <v>44</v>
      </c>
      <c r="D649" s="351" t="str">
        <f>( 'LIBRETA INF APREN 3TRI'!$L$450 )</f>
        <v>B+</v>
      </c>
      <c r="E649" s="971" t="str">
        <f t="shared" si="14"/>
        <v>DESTREZA O APRENDIZAJE ALCANZADO</v>
      </c>
    </row>
    <row r="650" spans="2:5" ht="99.95" customHeight="1" x14ac:dyDescent="0.25">
      <c r="B650" s="828" t="s">
        <v>309</v>
      </c>
      <c r="C650" s="828" t="s">
        <v>47</v>
      </c>
      <c r="D650" s="351" t="str">
        <f>( 'LIBRETA INF APREN 3TRI'!$L$451 )</f>
        <v>B+</v>
      </c>
      <c r="E650" s="971" t="str">
        <f t="shared" si="14"/>
        <v>DESTREZA O APRENDIZAJE ALCANZADO</v>
      </c>
    </row>
    <row r="651" spans="2:5" ht="99.95" customHeight="1" x14ac:dyDescent="0.25">
      <c r="B651" s="828" t="s">
        <v>50</v>
      </c>
      <c r="C651" s="828" t="s">
        <v>50</v>
      </c>
      <c r="D651" s="351" t="str">
        <f>( 'LIBRETA INF APREN 3TRI'!$L$452 )</f>
        <v>B+</v>
      </c>
      <c r="E651" s="971" t="str">
        <f t="shared" si="14"/>
        <v>DESTREZA O APRENDIZAJE ALCANZADO</v>
      </c>
    </row>
    <row r="652" spans="2:5" ht="99.95" customHeight="1" x14ac:dyDescent="0.25">
      <c r="B652" s="821" t="s">
        <v>52</v>
      </c>
      <c r="C652" s="821" t="s">
        <v>52</v>
      </c>
      <c r="D652" s="351" t="str">
        <f>( 'LIBRETA INF APREN 3TRI'!$L$453 )</f>
        <v>C+</v>
      </c>
      <c r="E652" s="971" t="str">
        <f t="shared" si="14"/>
        <v>DESTREZA O APRENDIZAJE EN PROCESO DE DESARROLLO</v>
      </c>
    </row>
    <row r="653" spans="2:5" ht="99.95" customHeight="1" x14ac:dyDescent="0.25">
      <c r="B653" s="1575" t="s">
        <v>225</v>
      </c>
      <c r="C653" s="1575"/>
      <c r="D653" s="351" t="str">
        <f>( 'LIBRETA INF APREN 3TRI'!$L$456 )</f>
        <v>B+</v>
      </c>
      <c r="E653" s="971" t="str">
        <f t="shared" si="14"/>
        <v>DESTREZA O APRENDIZAJE ALCANZADO</v>
      </c>
    </row>
    <row r="654" spans="2:5" ht="99.95" customHeight="1" x14ac:dyDescent="0.25">
      <c r="B654" s="1575" t="s">
        <v>55</v>
      </c>
      <c r="C654" s="1575"/>
      <c r="D654" s="351" t="str">
        <f>( 'LIBRETA INF APREN 3TRI'!$L$457 )</f>
        <v>B+</v>
      </c>
      <c r="E654" s="971" t="str">
        <f t="shared" si="14"/>
        <v>DESTREZA O APRENDIZAJE ALCANZADO</v>
      </c>
    </row>
    <row r="655" spans="2:5" ht="122.25" customHeight="1" x14ac:dyDescent="0.25">
      <c r="B655" s="1501" t="s">
        <v>248</v>
      </c>
      <c r="C655" s="1501"/>
      <c r="D655" s="351" t="str">
        <f>( 'LIBRETA INF APREN 3TRI'!$L$454 )</f>
        <v>B-</v>
      </c>
      <c r="E655" s="971" t="str">
        <f t="shared" si="14"/>
        <v>DESTREZA O APRENDIZAJE EN PROCESO DE DESARROLLO</v>
      </c>
    </row>
    <row r="656" spans="2:5" ht="99.95" customHeight="1" x14ac:dyDescent="0.25">
      <c r="B656" s="1502" t="s">
        <v>287</v>
      </c>
      <c r="C656" s="1502"/>
      <c r="D656" s="351" t="str">
        <f>( 'LIBRETA INF APREN 3TRI'!$I$460 )</f>
        <v>N</v>
      </c>
      <c r="E656" s="971" t="e">
        <f>VLOOKUP(D656, AJ1:AK4, 2, FALSE)</f>
        <v>#N/A</v>
      </c>
    </row>
    <row r="657" spans="2:5" ht="99.95" customHeight="1" x14ac:dyDescent="0.25">
      <c r="B657" s="348"/>
      <c r="C657" s="349"/>
      <c r="D657" s="104"/>
      <c r="E657" s="974"/>
    </row>
    <row r="658" spans="2:5" ht="99.95" customHeight="1" x14ac:dyDescent="0.25">
      <c r="B658" s="962" t="s">
        <v>989</v>
      </c>
      <c r="C658" s="963"/>
      <c r="D658" s="964"/>
      <c r="E658" s="974"/>
    </row>
    <row r="659" spans="2:5" ht="99.95" customHeight="1" x14ac:dyDescent="0.25">
      <c r="B659" s="962"/>
      <c r="C659" s="962"/>
      <c r="D659" s="962"/>
      <c r="E659" s="975"/>
    </row>
    <row r="660" spans="2:5" ht="99.95" customHeight="1" x14ac:dyDescent="0.25">
      <c r="B660" s="1518" t="s">
        <v>988</v>
      </c>
      <c r="C660" s="1518"/>
      <c r="D660" s="1518"/>
      <c r="E660" s="1518"/>
    </row>
    <row r="661" spans="2:5" ht="99.95" customHeight="1" x14ac:dyDescent="0.25">
      <c r="B661" s="962"/>
      <c r="C661" s="962"/>
      <c r="D661" s="962"/>
      <c r="E661" s="975"/>
    </row>
    <row r="662" spans="2:5" ht="99.95" customHeight="1" x14ac:dyDescent="0.25">
      <c r="B662" s="962"/>
      <c r="C662" s="962"/>
      <c r="D662" s="962"/>
      <c r="E662" s="975"/>
    </row>
    <row r="663" spans="2:5" ht="99.95" customHeight="1" x14ac:dyDescent="0.25">
      <c r="B663" s="962"/>
      <c r="C663" s="962"/>
      <c r="D663" s="962"/>
      <c r="E663" s="830"/>
    </row>
    <row r="664" spans="2:5" ht="99.95" customHeight="1" x14ac:dyDescent="0.25">
      <c r="B664" s="965"/>
      <c r="C664" s="962"/>
      <c r="D664" s="966"/>
      <c r="E664" s="976"/>
    </row>
    <row r="665" spans="2:5" ht="99.95" customHeight="1" x14ac:dyDescent="0.25">
      <c r="B665" s="1519" t="s">
        <v>991</v>
      </c>
      <c r="C665" s="1519"/>
      <c r="D665" s="1519" t="s">
        <v>285</v>
      </c>
      <c r="E665" s="1519"/>
    </row>
    <row r="666" spans="2:5" ht="99.95" customHeight="1" x14ac:dyDescent="0.25">
      <c r="B666" s="1520" t="s">
        <v>239</v>
      </c>
      <c r="C666" s="1520"/>
      <c r="D666" s="1520" t="s">
        <v>310</v>
      </c>
      <c r="E666" s="1520"/>
    </row>
    <row r="667" spans="2:5" ht="99.95" customHeight="1" x14ac:dyDescent="0.25">
      <c r="B667" s="348"/>
      <c r="C667" s="825"/>
      <c r="D667" s="102"/>
      <c r="E667" s="975"/>
    </row>
    <row r="668" spans="2:5" ht="99.95" customHeight="1" x14ac:dyDescent="0.25">
      <c r="C668" s="827"/>
    </row>
    <row r="669" spans="2:5" ht="60" customHeight="1" x14ac:dyDescent="0.25">
      <c r="B669" s="1571" t="s">
        <v>983</v>
      </c>
      <c r="C669" s="1571"/>
    </row>
    <row r="670" spans="2:5" ht="60" customHeight="1" x14ac:dyDescent="0.25">
      <c r="B670" s="1574" t="s">
        <v>990</v>
      </c>
      <c r="C670" s="1574"/>
      <c r="D670" s="106"/>
      <c r="E670" s="978"/>
    </row>
    <row r="671" spans="2:5" ht="60" customHeight="1" x14ac:dyDescent="0.25">
      <c r="B671" s="1572" t="s">
        <v>984</v>
      </c>
      <c r="C671" s="1572"/>
    </row>
    <row r="672" spans="2:5" ht="60" customHeight="1" x14ac:dyDescent="0.25">
      <c r="B672" s="1572" t="s">
        <v>985</v>
      </c>
      <c r="C672" s="1572"/>
    </row>
    <row r="673" spans="2:5" ht="60" customHeight="1" x14ac:dyDescent="0.25">
      <c r="B673" s="1573" t="s">
        <v>311</v>
      </c>
      <c r="C673" s="1599" t="s">
        <v>993</v>
      </c>
      <c r="D673" s="1599"/>
      <c r="E673" s="1599"/>
    </row>
    <row r="674" spans="2:5" ht="60" customHeight="1" x14ac:dyDescent="0.25"/>
    <row r="675" spans="2:5" ht="99.95" customHeight="1" x14ac:dyDescent="0.25">
      <c r="B675" s="1507" t="s">
        <v>299</v>
      </c>
      <c r="C675" s="1507"/>
      <c r="D675" s="1507"/>
      <c r="E675" s="1507"/>
    </row>
    <row r="676" spans="2:5" ht="99.95" customHeight="1" x14ac:dyDescent="0.25">
      <c r="B676" s="1507" t="s">
        <v>992</v>
      </c>
      <c r="C676" s="1507"/>
      <c r="D676" s="1507"/>
      <c r="E676" s="1507"/>
    </row>
    <row r="677" spans="2:5" ht="99.95" customHeight="1" x14ac:dyDescent="0.25">
      <c r="B677" s="1508"/>
      <c r="C677" s="1508"/>
      <c r="D677" s="1508"/>
      <c r="E677" s="1508"/>
    </row>
    <row r="678" spans="2:5" ht="99.95" customHeight="1" x14ac:dyDescent="0.25">
      <c r="B678" s="1509" t="s">
        <v>9</v>
      </c>
      <c r="C678" s="1509"/>
      <c r="D678" s="1509"/>
      <c r="E678" s="1509"/>
    </row>
    <row r="679" spans="2:5" ht="99.95" customHeight="1" x14ac:dyDescent="0.25">
      <c r="B679" s="1510" t="s">
        <v>301</v>
      </c>
      <c r="C679" s="1510"/>
      <c r="D679" s="1510"/>
      <c r="E679" s="1510"/>
    </row>
    <row r="680" spans="2:5" ht="99.95" customHeight="1" x14ac:dyDescent="0.25">
      <c r="B680" s="1507" t="s">
        <v>302</v>
      </c>
      <c r="C680" s="1507"/>
      <c r="D680" s="1507"/>
      <c r="E680" s="1507"/>
    </row>
    <row r="681" spans="2:5" ht="99.95" customHeight="1" x14ac:dyDescent="0.25">
      <c r="B681" s="1511" t="s">
        <v>303</v>
      </c>
      <c r="C681" s="1511"/>
      <c r="D681" s="1511"/>
      <c r="E681" s="1511"/>
    </row>
    <row r="682" spans="2:5" ht="99.95" customHeight="1" x14ac:dyDescent="0.25">
      <c r="B682" s="1500"/>
      <c r="C682" s="1500"/>
      <c r="D682" s="1500"/>
      <c r="E682" s="1500"/>
    </row>
    <row r="683" spans="2:5" ht="155.1" customHeight="1" x14ac:dyDescent="0.25">
      <c r="B683" s="1512" t="s">
        <v>304</v>
      </c>
      <c r="C683" s="1512"/>
      <c r="D683" s="1512"/>
      <c r="E683" s="1512"/>
    </row>
    <row r="684" spans="2:5" ht="99.95" customHeight="1" x14ac:dyDescent="0.25">
      <c r="B684" s="826"/>
      <c r="C684" s="826"/>
      <c r="D684" s="101"/>
      <c r="E684" s="972"/>
    </row>
    <row r="685" spans="2:5" ht="200.1" customHeight="1" x14ac:dyDescent="0.25">
      <c r="B685" s="1514">
        <f>DATOS!F23</f>
        <v>0</v>
      </c>
      <c r="C685" s="1514"/>
      <c r="D685" s="1514"/>
      <c r="E685" s="1514"/>
    </row>
    <row r="686" spans="2:5" ht="99.95" customHeight="1" x14ac:dyDescent="0.25">
      <c r="B686" s="827"/>
      <c r="C686" s="827"/>
      <c r="D686" s="829"/>
      <c r="E686" s="973"/>
    </row>
    <row r="687" spans="2:5" ht="99.95" customHeight="1" x14ac:dyDescent="0.25">
      <c r="B687" s="1515" t="s">
        <v>982</v>
      </c>
      <c r="C687" s="1515"/>
      <c r="D687" s="1515"/>
      <c r="E687" s="1515"/>
    </row>
    <row r="688" spans="2:5" ht="99.95" customHeight="1" x14ac:dyDescent="0.25">
      <c r="B688" s="1595" t="s">
        <v>305</v>
      </c>
      <c r="C688" s="1595" t="s">
        <v>277</v>
      </c>
      <c r="D688" s="1503" t="s">
        <v>306</v>
      </c>
      <c r="E688" s="1504"/>
    </row>
    <row r="689" spans="2:5" ht="99.95" customHeight="1" x14ac:dyDescent="0.25">
      <c r="B689" s="1596"/>
      <c r="C689" s="1596"/>
      <c r="D689" s="1505"/>
      <c r="E689" s="1506"/>
    </row>
    <row r="690" spans="2:5" ht="148.5" customHeight="1" x14ac:dyDescent="0.25">
      <c r="B690" s="1597"/>
      <c r="C690" s="1597"/>
      <c r="D690" s="1598" t="s">
        <v>986</v>
      </c>
      <c r="E690" s="970" t="s">
        <v>307</v>
      </c>
    </row>
    <row r="691" spans="2:5" ht="99.95" customHeight="1" x14ac:dyDescent="0.25">
      <c r="B691" s="828" t="s">
        <v>38</v>
      </c>
      <c r="C691" s="828" t="s">
        <v>38</v>
      </c>
      <c r="D691" s="351" t="str">
        <f>( 'LIBRETA INF APREN 3TRI'!$L$478 )</f>
        <v>C-</v>
      </c>
      <c r="E691" s="971" t="str">
        <f>IF(OR(D691="A+", D691="A-", D691="B+"), "DESTREZA O APRENDIZAJE ALCANZADO", IF(OR(D691="B-", D691="C+", D691="C-"), "DESTREZA O APRENDIZAJE EN PROCESO DE DESARROLLO", IF(OR(D691="D+", D691="D-", D691="E+", AJ691="E-"), "DESTREZA O APRENDIZAJE INICIADO", "NO ENCONTRADO")))</f>
        <v>DESTREZA O APRENDIZAJE EN PROCESO DE DESARROLLO</v>
      </c>
    </row>
    <row r="692" spans="2:5" ht="99.95" customHeight="1" x14ac:dyDescent="0.25">
      <c r="B692" s="828" t="s">
        <v>40</v>
      </c>
      <c r="C692" s="828" t="s">
        <v>40</v>
      </c>
      <c r="D692" s="351" t="str">
        <f>( 'LIBRETA INF APREN 3TRI'!$L$479 )</f>
        <v>C-</v>
      </c>
      <c r="E692" s="971" t="str">
        <f t="shared" ref="E692:E700" si="15">IF(OR(D692="A+", D692="A-", D692="B+"), "DESTREZA O APRENDIZAJE ALCANZADO", IF(OR(D692="B-", D692="C+", D692="C-"), "DESTREZA O APRENDIZAJE EN PROCESO DE DESARROLLO", IF(OR(D692="D+", D692="D-", D692="E+", AJ692="E-"), "DESTREZA O APRENDIZAJE INICIADO", "NO ENCONTRADO")))</f>
        <v>DESTREZA O APRENDIZAJE EN PROCESO DE DESARROLLO</v>
      </c>
    </row>
    <row r="693" spans="2:5" ht="99.95" customHeight="1" x14ac:dyDescent="0.25">
      <c r="B693" s="820" t="s">
        <v>308</v>
      </c>
      <c r="C693" s="820" t="s">
        <v>42</v>
      </c>
      <c r="D693" s="351" t="str">
        <f>( 'LIBRETA INF APREN 3TRI'!$L$480 )</f>
        <v>B-</v>
      </c>
      <c r="E693" s="971" t="str">
        <f t="shared" si="15"/>
        <v>DESTREZA O APRENDIZAJE EN PROCESO DE DESARROLLO</v>
      </c>
    </row>
    <row r="694" spans="2:5" ht="99.95" customHeight="1" x14ac:dyDescent="0.25">
      <c r="B694" s="828" t="s">
        <v>44</v>
      </c>
      <c r="C694" s="828" t="s">
        <v>44</v>
      </c>
      <c r="D694" s="351" t="str">
        <f>( 'LIBRETA INF APREN 3TRI'!$L$481 )</f>
        <v>B-</v>
      </c>
      <c r="E694" s="971" t="str">
        <f t="shared" si="15"/>
        <v>DESTREZA O APRENDIZAJE EN PROCESO DE DESARROLLO</v>
      </c>
    </row>
    <row r="695" spans="2:5" ht="99.95" customHeight="1" x14ac:dyDescent="0.25">
      <c r="B695" s="828" t="s">
        <v>309</v>
      </c>
      <c r="C695" s="828" t="s">
        <v>47</v>
      </c>
      <c r="D695" s="351" t="str">
        <f>( 'LIBRETA INF APREN 3TRI'!$L$482 )</f>
        <v>B-</v>
      </c>
      <c r="E695" s="971" t="str">
        <f t="shared" si="15"/>
        <v>DESTREZA O APRENDIZAJE EN PROCESO DE DESARROLLO</v>
      </c>
    </row>
    <row r="696" spans="2:5" ht="99.95" customHeight="1" x14ac:dyDescent="0.25">
      <c r="B696" s="828" t="s">
        <v>50</v>
      </c>
      <c r="C696" s="828" t="s">
        <v>50</v>
      </c>
      <c r="D696" s="351" t="str">
        <f>( 'LIBRETA INF APREN 3TRI'!$L$483 )</f>
        <v>B-</v>
      </c>
      <c r="E696" s="971" t="str">
        <f t="shared" si="15"/>
        <v>DESTREZA O APRENDIZAJE EN PROCESO DE DESARROLLO</v>
      </c>
    </row>
    <row r="697" spans="2:5" ht="99.95" customHeight="1" x14ac:dyDescent="0.25">
      <c r="B697" s="821" t="s">
        <v>52</v>
      </c>
      <c r="C697" s="821" t="s">
        <v>52</v>
      </c>
      <c r="D697" s="351" t="str">
        <f>( 'LIBRETA INF APREN 3TRI'!$L$484 )</f>
        <v>C-</v>
      </c>
      <c r="E697" s="971" t="str">
        <f t="shared" si="15"/>
        <v>DESTREZA O APRENDIZAJE EN PROCESO DE DESARROLLO</v>
      </c>
    </row>
    <row r="698" spans="2:5" ht="99.95" customHeight="1" x14ac:dyDescent="0.25">
      <c r="B698" s="1575" t="s">
        <v>225</v>
      </c>
      <c r="C698" s="1575"/>
      <c r="D698" s="351" t="str">
        <f>( 'LIBRETA INF APREN 3TRI'!$L$487 )</f>
        <v>B-</v>
      </c>
      <c r="E698" s="971" t="str">
        <f t="shared" si="15"/>
        <v>DESTREZA O APRENDIZAJE EN PROCESO DE DESARROLLO</v>
      </c>
    </row>
    <row r="699" spans="2:5" ht="99.95" customHeight="1" x14ac:dyDescent="0.25">
      <c r="B699" s="1575" t="s">
        <v>55</v>
      </c>
      <c r="C699" s="1575"/>
      <c r="D699" s="351" t="str">
        <f>( 'LIBRETA INF APREN 3TRI'!$L$488 )</f>
        <v>B-</v>
      </c>
      <c r="E699" s="971" t="str">
        <f t="shared" si="15"/>
        <v>DESTREZA O APRENDIZAJE EN PROCESO DE DESARROLLO</v>
      </c>
    </row>
    <row r="700" spans="2:5" ht="99.95" customHeight="1" x14ac:dyDescent="0.25">
      <c r="B700" s="1501" t="s">
        <v>248</v>
      </c>
      <c r="C700" s="1501"/>
      <c r="D700" s="351" t="str">
        <f>( 'LIBRETA INF APREN 3TRI'!$L$485 )</f>
        <v>C+</v>
      </c>
      <c r="E700" s="971" t="str">
        <f t="shared" si="15"/>
        <v>DESTREZA O APRENDIZAJE EN PROCESO DE DESARROLLO</v>
      </c>
    </row>
    <row r="701" spans="2:5" ht="99.95" customHeight="1" x14ac:dyDescent="0.25">
      <c r="B701" s="1502" t="s">
        <v>287</v>
      </c>
      <c r="C701" s="1502"/>
      <c r="D701" s="351" t="str">
        <f>( 'LIBRETA INF APREN 3TRI'!$I$491 )</f>
        <v>N</v>
      </c>
      <c r="E701" s="971" t="e">
        <f>VLOOKUP(D701, AJ1:AK4, 2, FALSE)</f>
        <v>#N/A</v>
      </c>
    </row>
    <row r="702" spans="2:5" ht="99.95" customHeight="1" x14ac:dyDescent="0.25">
      <c r="B702" s="348"/>
      <c r="C702" s="349"/>
      <c r="D702" s="104"/>
      <c r="E702" s="974"/>
    </row>
    <row r="703" spans="2:5" ht="99.95" customHeight="1" x14ac:dyDescent="0.25">
      <c r="B703" s="962" t="s">
        <v>989</v>
      </c>
      <c r="C703" s="963"/>
      <c r="D703" s="964"/>
      <c r="E703" s="974"/>
    </row>
    <row r="704" spans="2:5" ht="99.95" customHeight="1" x14ac:dyDescent="0.25">
      <c r="B704" s="962"/>
      <c r="C704" s="962"/>
      <c r="D704" s="962"/>
      <c r="E704" s="975"/>
    </row>
    <row r="705" spans="2:5" ht="99.95" customHeight="1" x14ac:dyDescent="0.25">
      <c r="B705" s="1518" t="s">
        <v>988</v>
      </c>
      <c r="C705" s="1518"/>
      <c r="D705" s="1518"/>
      <c r="E705" s="1518"/>
    </row>
    <row r="706" spans="2:5" ht="99.95" customHeight="1" x14ac:dyDescent="0.25">
      <c r="B706" s="962"/>
      <c r="C706" s="962"/>
      <c r="D706" s="962"/>
      <c r="E706" s="975"/>
    </row>
    <row r="707" spans="2:5" ht="99.95" customHeight="1" x14ac:dyDescent="0.25">
      <c r="B707" s="962"/>
      <c r="C707" s="962"/>
      <c r="D707" s="962"/>
      <c r="E707" s="975"/>
    </row>
    <row r="708" spans="2:5" ht="99.95" customHeight="1" x14ac:dyDescent="0.25">
      <c r="B708" s="962"/>
      <c r="C708" s="962"/>
      <c r="D708" s="962"/>
      <c r="E708" s="830"/>
    </row>
    <row r="709" spans="2:5" ht="99.95" customHeight="1" x14ac:dyDescent="0.25">
      <c r="B709" s="965"/>
      <c r="C709" s="962"/>
      <c r="D709" s="966"/>
      <c r="E709" s="976"/>
    </row>
    <row r="710" spans="2:5" ht="99.95" customHeight="1" x14ac:dyDescent="0.25">
      <c r="B710" s="1519" t="s">
        <v>991</v>
      </c>
      <c r="C710" s="1519"/>
      <c r="D710" s="1519" t="s">
        <v>285</v>
      </c>
      <c r="E710" s="1519"/>
    </row>
    <row r="711" spans="2:5" ht="99.95" customHeight="1" x14ac:dyDescent="0.25">
      <c r="B711" s="1520" t="s">
        <v>239</v>
      </c>
      <c r="C711" s="1520"/>
      <c r="D711" s="1520" t="s">
        <v>310</v>
      </c>
      <c r="E711" s="1520"/>
    </row>
    <row r="712" spans="2:5" ht="99.95" customHeight="1" x14ac:dyDescent="0.25">
      <c r="B712" s="348"/>
      <c r="C712" s="825"/>
      <c r="D712" s="102"/>
      <c r="E712" s="975"/>
    </row>
    <row r="713" spans="2:5" ht="99.95" customHeight="1" x14ac:dyDescent="0.25">
      <c r="C713" s="827"/>
    </row>
    <row r="714" spans="2:5" ht="60" customHeight="1" x14ac:dyDescent="0.25">
      <c r="B714" s="1571" t="s">
        <v>983</v>
      </c>
      <c r="C714" s="1571"/>
    </row>
    <row r="715" spans="2:5" ht="60" customHeight="1" x14ac:dyDescent="0.25">
      <c r="B715" s="1574" t="s">
        <v>990</v>
      </c>
      <c r="C715" s="1574"/>
      <c r="D715" s="106"/>
      <c r="E715" s="978"/>
    </row>
    <row r="716" spans="2:5" ht="60" customHeight="1" x14ac:dyDescent="0.25">
      <c r="B716" s="1572" t="s">
        <v>984</v>
      </c>
      <c r="C716" s="1572"/>
    </row>
    <row r="717" spans="2:5" ht="60" customHeight="1" x14ac:dyDescent="0.25">
      <c r="B717" s="1572" t="s">
        <v>985</v>
      </c>
      <c r="C717" s="1572"/>
    </row>
    <row r="718" spans="2:5" ht="60" customHeight="1" x14ac:dyDescent="0.25">
      <c r="B718" s="1573" t="s">
        <v>311</v>
      </c>
      <c r="C718" s="1599" t="s">
        <v>993</v>
      </c>
      <c r="D718" s="1599"/>
      <c r="E718" s="1599"/>
    </row>
    <row r="719" spans="2:5" ht="60" customHeight="1" x14ac:dyDescent="0.25"/>
    <row r="720" spans="2:5" ht="99.95" customHeight="1" x14ac:dyDescent="0.25">
      <c r="B720" s="1507" t="s">
        <v>299</v>
      </c>
      <c r="C720" s="1507"/>
      <c r="D720" s="1507"/>
      <c r="E720" s="1507"/>
    </row>
    <row r="721" spans="2:5" ht="99.95" customHeight="1" x14ac:dyDescent="0.25">
      <c r="B721" s="1507" t="s">
        <v>992</v>
      </c>
      <c r="C721" s="1507"/>
      <c r="D721" s="1507"/>
      <c r="E721" s="1507"/>
    </row>
    <row r="722" spans="2:5" ht="99.95" customHeight="1" x14ac:dyDescent="0.25">
      <c r="B722" s="1508"/>
      <c r="C722" s="1508"/>
      <c r="D722" s="1508"/>
      <c r="E722" s="1508"/>
    </row>
    <row r="723" spans="2:5" ht="99.95" customHeight="1" x14ac:dyDescent="0.25">
      <c r="B723" s="1509" t="s">
        <v>9</v>
      </c>
      <c r="C723" s="1509"/>
      <c r="D723" s="1509"/>
      <c r="E723" s="1509"/>
    </row>
    <row r="724" spans="2:5" ht="99.95" customHeight="1" x14ac:dyDescent="0.25">
      <c r="B724" s="1510" t="s">
        <v>301</v>
      </c>
      <c r="C724" s="1510"/>
      <c r="D724" s="1510"/>
      <c r="E724" s="1510"/>
    </row>
    <row r="725" spans="2:5" ht="99.95" customHeight="1" x14ac:dyDescent="0.25">
      <c r="B725" s="1507" t="s">
        <v>302</v>
      </c>
      <c r="C725" s="1507"/>
      <c r="D725" s="1507"/>
      <c r="E725" s="1507"/>
    </row>
    <row r="726" spans="2:5" ht="99.95" customHeight="1" x14ac:dyDescent="0.25">
      <c r="B726" s="1511" t="s">
        <v>303</v>
      </c>
      <c r="C726" s="1511"/>
      <c r="D726" s="1511"/>
      <c r="E726" s="1511"/>
    </row>
    <row r="727" spans="2:5" ht="99.95" customHeight="1" x14ac:dyDescent="0.25">
      <c r="B727" s="1500"/>
      <c r="C727" s="1500"/>
      <c r="D727" s="1500"/>
      <c r="E727" s="1500"/>
    </row>
    <row r="728" spans="2:5" ht="155.1" customHeight="1" x14ac:dyDescent="0.25">
      <c r="B728" s="1512" t="s">
        <v>304</v>
      </c>
      <c r="C728" s="1512"/>
      <c r="D728" s="1512"/>
      <c r="E728" s="1512"/>
    </row>
    <row r="729" spans="2:5" ht="99.95" customHeight="1" x14ac:dyDescent="0.25">
      <c r="B729" s="826"/>
      <c r="C729" s="826"/>
      <c r="D729" s="101"/>
      <c r="E729" s="972"/>
    </row>
    <row r="730" spans="2:5" ht="200.1" customHeight="1" x14ac:dyDescent="0.25">
      <c r="B730" s="1514">
        <f>DATOS!F24</f>
        <v>0</v>
      </c>
      <c r="C730" s="1514"/>
      <c r="D730" s="1514"/>
      <c r="E730" s="1514"/>
    </row>
    <row r="731" spans="2:5" ht="99.95" customHeight="1" x14ac:dyDescent="0.25">
      <c r="B731" s="827"/>
      <c r="C731" s="827"/>
      <c r="D731" s="829"/>
      <c r="E731" s="973"/>
    </row>
    <row r="732" spans="2:5" ht="99.95" customHeight="1" x14ac:dyDescent="0.25">
      <c r="B732" s="1515" t="s">
        <v>982</v>
      </c>
      <c r="C732" s="1515"/>
      <c r="D732" s="1515"/>
      <c r="E732" s="1515"/>
    </row>
    <row r="733" spans="2:5" ht="99.95" customHeight="1" x14ac:dyDescent="0.25">
      <c r="B733" s="1595" t="s">
        <v>305</v>
      </c>
      <c r="C733" s="1595" t="s">
        <v>277</v>
      </c>
      <c r="D733" s="1503" t="s">
        <v>306</v>
      </c>
      <c r="E733" s="1504"/>
    </row>
    <row r="734" spans="2:5" ht="99.95" customHeight="1" x14ac:dyDescent="0.25">
      <c r="B734" s="1596"/>
      <c r="C734" s="1596"/>
      <c r="D734" s="1505"/>
      <c r="E734" s="1506"/>
    </row>
    <row r="735" spans="2:5" ht="156" customHeight="1" x14ac:dyDescent="0.25">
      <c r="B735" s="1597"/>
      <c r="C735" s="1597"/>
      <c r="D735" s="1598" t="s">
        <v>986</v>
      </c>
      <c r="E735" s="970" t="s">
        <v>307</v>
      </c>
    </row>
    <row r="736" spans="2:5" ht="99.95" customHeight="1" x14ac:dyDescent="0.25">
      <c r="B736" s="828" t="s">
        <v>38</v>
      </c>
      <c r="C736" s="828" t="s">
        <v>38</v>
      </c>
      <c r="D736" s="351" t="str">
        <f>( 'LIBRETA INF APREN 3TRI'!$L$509 )</f>
        <v>C-</v>
      </c>
      <c r="E736" s="971" t="str">
        <f>IF(OR(D736="A+", D736="A-", D736="B+"), "DESTREZA O APRENDIZAJE ALCANZADO", IF(OR(D736="B-", D736="C+", D736="C-"), "DESTREZA O APRENDIZAJE EN PROCESO DE DESARROLLO", IF(OR(D736="D+", D736="D-", D736="E+", AJ736="E-"), "DESTREZA O APRENDIZAJE INICIADO", "NO ENCONTRADO")))</f>
        <v>DESTREZA O APRENDIZAJE EN PROCESO DE DESARROLLO</v>
      </c>
    </row>
    <row r="737" spans="2:5" ht="99.95" customHeight="1" x14ac:dyDescent="0.25">
      <c r="B737" s="828" t="s">
        <v>40</v>
      </c>
      <c r="C737" s="828" t="s">
        <v>40</v>
      </c>
      <c r="D737" s="351" t="str">
        <f>( 'LIBRETA INF APREN 3TRI'!$L$510 )</f>
        <v>C-</v>
      </c>
      <c r="E737" s="971" t="str">
        <f t="shared" ref="E737:E745" si="16">IF(OR(D737="A+", D737="A-", D737="B+"), "DESTREZA O APRENDIZAJE ALCANZADO", IF(OR(D737="B-", D737="C+", D737="C-"), "DESTREZA O APRENDIZAJE EN PROCESO DE DESARROLLO", IF(OR(D737="D+", D737="D-", D737="E+", AJ737="E-"), "DESTREZA O APRENDIZAJE INICIADO", "NO ENCONTRADO")))</f>
        <v>DESTREZA O APRENDIZAJE EN PROCESO DE DESARROLLO</v>
      </c>
    </row>
    <row r="738" spans="2:5" ht="99.95" customHeight="1" x14ac:dyDescent="0.25">
      <c r="B738" s="820" t="s">
        <v>308</v>
      </c>
      <c r="C738" s="820" t="s">
        <v>42</v>
      </c>
      <c r="D738" s="351" t="str">
        <f>( 'LIBRETA INF APREN 3TRI'!$L$511 )</f>
        <v>B-</v>
      </c>
      <c r="E738" s="971" t="str">
        <f t="shared" si="16"/>
        <v>DESTREZA O APRENDIZAJE EN PROCESO DE DESARROLLO</v>
      </c>
    </row>
    <row r="739" spans="2:5" ht="99.95" customHeight="1" x14ac:dyDescent="0.25">
      <c r="B739" s="828" t="s">
        <v>44</v>
      </c>
      <c r="C739" s="828" t="s">
        <v>44</v>
      </c>
      <c r="D739" s="351" t="str">
        <f>( 'LIBRETA INF APREN 3TRI'!$L$512 )</f>
        <v>B-</v>
      </c>
      <c r="E739" s="971" t="str">
        <f t="shared" si="16"/>
        <v>DESTREZA O APRENDIZAJE EN PROCESO DE DESARROLLO</v>
      </c>
    </row>
    <row r="740" spans="2:5" ht="99.95" customHeight="1" x14ac:dyDescent="0.25">
      <c r="B740" s="828" t="s">
        <v>309</v>
      </c>
      <c r="C740" s="828" t="s">
        <v>47</v>
      </c>
      <c r="D740" s="351" t="str">
        <f>( 'LIBRETA INF APREN 3TRI'!$L$513 )</f>
        <v>B-</v>
      </c>
      <c r="E740" s="971" t="str">
        <f t="shared" si="16"/>
        <v>DESTREZA O APRENDIZAJE EN PROCESO DE DESARROLLO</v>
      </c>
    </row>
    <row r="741" spans="2:5" ht="99.95" customHeight="1" x14ac:dyDescent="0.25">
      <c r="B741" s="828" t="s">
        <v>50</v>
      </c>
      <c r="C741" s="828" t="s">
        <v>50</v>
      </c>
      <c r="D741" s="351" t="str">
        <f>( 'LIBRETA INF APREN 3TRI'!$L$514 )</f>
        <v>B-</v>
      </c>
      <c r="E741" s="971" t="str">
        <f t="shared" si="16"/>
        <v>DESTREZA O APRENDIZAJE EN PROCESO DE DESARROLLO</v>
      </c>
    </row>
    <row r="742" spans="2:5" ht="99.95" customHeight="1" x14ac:dyDescent="0.25">
      <c r="B742" s="821" t="s">
        <v>52</v>
      </c>
      <c r="C742" s="821" t="s">
        <v>52</v>
      </c>
      <c r="D742" s="351" t="str">
        <f>( 'LIBRETA INF APREN 3TRI'!$L$515 )</f>
        <v>C-</v>
      </c>
      <c r="E742" s="971" t="str">
        <f t="shared" si="16"/>
        <v>DESTREZA O APRENDIZAJE EN PROCESO DE DESARROLLO</v>
      </c>
    </row>
    <row r="743" spans="2:5" ht="99.95" customHeight="1" x14ac:dyDescent="0.25">
      <c r="B743" s="1575" t="s">
        <v>225</v>
      </c>
      <c r="C743" s="1575"/>
      <c r="D743" s="351" t="str">
        <f>( 'LIBRETA INF APREN 3TRI'!$L$518 )</f>
        <v>B-</v>
      </c>
      <c r="E743" s="971" t="str">
        <f t="shared" si="16"/>
        <v>DESTREZA O APRENDIZAJE EN PROCESO DE DESARROLLO</v>
      </c>
    </row>
    <row r="744" spans="2:5" ht="99.95" customHeight="1" x14ac:dyDescent="0.25">
      <c r="B744" s="1575" t="s">
        <v>55</v>
      </c>
      <c r="C744" s="1575"/>
      <c r="D744" s="351" t="str">
        <f>( 'LIBRETA INF APREN 3TRI'!$L$519)</f>
        <v>B-</v>
      </c>
      <c r="E744" s="971" t="str">
        <f t="shared" si="16"/>
        <v>DESTREZA O APRENDIZAJE EN PROCESO DE DESARROLLO</v>
      </c>
    </row>
    <row r="745" spans="2:5" ht="99.95" customHeight="1" x14ac:dyDescent="0.25">
      <c r="B745" s="1501" t="s">
        <v>248</v>
      </c>
      <c r="C745" s="1501"/>
      <c r="D745" s="351" t="str">
        <f>( 'LIBRETA INF APREN 3TRI'!$L$516 )</f>
        <v>C+</v>
      </c>
      <c r="E745" s="971" t="str">
        <f t="shared" si="16"/>
        <v>DESTREZA O APRENDIZAJE EN PROCESO DE DESARROLLO</v>
      </c>
    </row>
    <row r="746" spans="2:5" ht="99.95" customHeight="1" x14ac:dyDescent="0.25">
      <c r="B746" s="1502" t="s">
        <v>287</v>
      </c>
      <c r="C746" s="1502"/>
      <c r="D746" s="351" t="str">
        <f>( 'LIBRETA INF APREN 3TRI'!$I$522 )</f>
        <v>N</v>
      </c>
      <c r="E746" s="971" t="e">
        <f>VLOOKUP(D746, AJ1:AK4, 2, FALSE)</f>
        <v>#N/A</v>
      </c>
    </row>
    <row r="747" spans="2:5" ht="99.95" customHeight="1" x14ac:dyDescent="0.25">
      <c r="B747" s="348"/>
      <c r="C747" s="349"/>
      <c r="D747" s="104"/>
      <c r="E747" s="974"/>
    </row>
    <row r="748" spans="2:5" ht="99.95" customHeight="1" x14ac:dyDescent="0.25">
      <c r="B748" s="962" t="s">
        <v>989</v>
      </c>
      <c r="C748" s="963"/>
      <c r="D748" s="964"/>
      <c r="E748" s="974"/>
    </row>
    <row r="749" spans="2:5" ht="99.95" customHeight="1" x14ac:dyDescent="0.25">
      <c r="B749" s="962"/>
      <c r="C749" s="962"/>
      <c r="D749" s="962"/>
      <c r="E749" s="975"/>
    </row>
    <row r="750" spans="2:5" ht="99.95" customHeight="1" x14ac:dyDescent="0.25">
      <c r="B750" s="1518" t="s">
        <v>988</v>
      </c>
      <c r="C750" s="1518"/>
      <c r="D750" s="1518"/>
      <c r="E750" s="1518"/>
    </row>
    <row r="751" spans="2:5" ht="99.95" customHeight="1" x14ac:dyDescent="0.25">
      <c r="B751" s="962"/>
      <c r="C751" s="962"/>
      <c r="D751" s="962"/>
      <c r="E751" s="975"/>
    </row>
    <row r="752" spans="2:5" ht="99.95" customHeight="1" x14ac:dyDescent="0.25">
      <c r="B752" s="962"/>
      <c r="C752" s="962"/>
      <c r="D752" s="962"/>
      <c r="E752" s="975"/>
    </row>
    <row r="753" spans="2:5" ht="99.95" customHeight="1" x14ac:dyDescent="0.25">
      <c r="B753" s="962"/>
      <c r="C753" s="962"/>
      <c r="D753" s="962"/>
      <c r="E753" s="830"/>
    </row>
    <row r="754" spans="2:5" ht="99.95" customHeight="1" x14ac:dyDescent="0.25">
      <c r="B754" s="965"/>
      <c r="C754" s="962"/>
      <c r="D754" s="966"/>
      <c r="E754" s="976"/>
    </row>
    <row r="755" spans="2:5" ht="99.95" customHeight="1" x14ac:dyDescent="0.25">
      <c r="B755" s="1519" t="s">
        <v>991</v>
      </c>
      <c r="C755" s="1519"/>
      <c r="D755" s="1519" t="s">
        <v>285</v>
      </c>
      <c r="E755" s="1519"/>
    </row>
    <row r="756" spans="2:5" ht="99.95" customHeight="1" x14ac:dyDescent="0.25">
      <c r="B756" s="1520" t="s">
        <v>239</v>
      </c>
      <c r="C756" s="1520"/>
      <c r="D756" s="1520" t="s">
        <v>310</v>
      </c>
      <c r="E756" s="1520"/>
    </row>
    <row r="757" spans="2:5" ht="99.95" customHeight="1" x14ac:dyDescent="0.25">
      <c r="B757" s="348"/>
      <c r="C757" s="825"/>
      <c r="D757" s="102"/>
      <c r="E757" s="975"/>
    </row>
    <row r="758" spans="2:5" ht="99.95" customHeight="1" x14ac:dyDescent="0.25">
      <c r="C758" s="827"/>
    </row>
    <row r="759" spans="2:5" ht="60" customHeight="1" x14ac:dyDescent="0.25">
      <c r="B759" s="1571" t="s">
        <v>983</v>
      </c>
      <c r="C759" s="1571"/>
    </row>
    <row r="760" spans="2:5" ht="60" customHeight="1" x14ac:dyDescent="0.25">
      <c r="B760" s="1574" t="s">
        <v>990</v>
      </c>
      <c r="C760" s="1574"/>
      <c r="D760" s="106"/>
      <c r="E760" s="978"/>
    </row>
    <row r="761" spans="2:5" ht="60" customHeight="1" x14ac:dyDescent="0.25">
      <c r="B761" s="1572" t="s">
        <v>984</v>
      </c>
      <c r="C761" s="1572"/>
    </row>
    <row r="762" spans="2:5" ht="60" customHeight="1" x14ac:dyDescent="0.25">
      <c r="B762" s="1572" t="s">
        <v>985</v>
      </c>
      <c r="C762" s="1572"/>
    </row>
    <row r="763" spans="2:5" ht="60" customHeight="1" x14ac:dyDescent="0.25">
      <c r="B763" s="1573" t="s">
        <v>311</v>
      </c>
      <c r="C763" s="1599" t="s">
        <v>993</v>
      </c>
      <c r="D763" s="1599"/>
      <c r="E763" s="1599"/>
    </row>
    <row r="764" spans="2:5" ht="60" customHeight="1" x14ac:dyDescent="0.25"/>
    <row r="765" spans="2:5" ht="99.95" customHeight="1" x14ac:dyDescent="0.25">
      <c r="B765" s="1507" t="s">
        <v>299</v>
      </c>
      <c r="C765" s="1507"/>
      <c r="D765" s="1507"/>
      <c r="E765" s="1507"/>
    </row>
    <row r="766" spans="2:5" ht="99.95" customHeight="1" x14ac:dyDescent="0.25">
      <c r="B766" s="1507" t="s">
        <v>992</v>
      </c>
      <c r="C766" s="1507"/>
      <c r="D766" s="1507"/>
      <c r="E766" s="1507"/>
    </row>
    <row r="767" spans="2:5" ht="99.95" customHeight="1" x14ac:dyDescent="0.25">
      <c r="B767" s="1508"/>
      <c r="C767" s="1508"/>
      <c r="D767" s="1508"/>
      <c r="E767" s="1508"/>
    </row>
    <row r="768" spans="2:5" ht="99.95" customHeight="1" x14ac:dyDescent="0.25">
      <c r="B768" s="1509" t="s">
        <v>9</v>
      </c>
      <c r="C768" s="1509"/>
      <c r="D768" s="1509"/>
      <c r="E768" s="1509"/>
    </row>
    <row r="769" spans="2:5" ht="99.95" customHeight="1" x14ac:dyDescent="0.25">
      <c r="B769" s="1510" t="s">
        <v>301</v>
      </c>
      <c r="C769" s="1510"/>
      <c r="D769" s="1510"/>
      <c r="E769" s="1510"/>
    </row>
    <row r="770" spans="2:5" ht="99.95" customHeight="1" x14ac:dyDescent="0.25">
      <c r="B770" s="1507" t="s">
        <v>302</v>
      </c>
      <c r="C770" s="1507"/>
      <c r="D770" s="1507"/>
      <c r="E770" s="1507"/>
    </row>
    <row r="771" spans="2:5" ht="99.95" customHeight="1" x14ac:dyDescent="0.25">
      <c r="B771" s="1511" t="s">
        <v>303</v>
      </c>
      <c r="C771" s="1511"/>
      <c r="D771" s="1511"/>
      <c r="E771" s="1511"/>
    </row>
    <row r="772" spans="2:5" ht="99.95" customHeight="1" x14ac:dyDescent="0.25">
      <c r="B772" s="1500"/>
      <c r="C772" s="1500"/>
      <c r="D772" s="1500"/>
      <c r="E772" s="1500"/>
    </row>
    <row r="773" spans="2:5" ht="155.1" customHeight="1" x14ac:dyDescent="0.25">
      <c r="B773" s="1512" t="s">
        <v>304</v>
      </c>
      <c r="C773" s="1512"/>
      <c r="D773" s="1512"/>
      <c r="E773" s="1512"/>
    </row>
    <row r="774" spans="2:5" ht="99.95" customHeight="1" x14ac:dyDescent="0.25">
      <c r="B774" s="826"/>
      <c r="C774" s="826"/>
      <c r="D774" s="101"/>
      <c r="E774" s="972"/>
    </row>
    <row r="775" spans="2:5" ht="200.1" customHeight="1" x14ac:dyDescent="0.25">
      <c r="B775" s="1514">
        <f>DATOS!F25</f>
        <v>0</v>
      </c>
      <c r="C775" s="1514"/>
      <c r="D775" s="1514"/>
      <c r="E775" s="1514"/>
    </row>
    <row r="776" spans="2:5" ht="99.95" customHeight="1" x14ac:dyDescent="0.25">
      <c r="B776" s="827"/>
      <c r="C776" s="827"/>
      <c r="D776" s="829"/>
      <c r="E776" s="973"/>
    </row>
    <row r="777" spans="2:5" ht="99.95" customHeight="1" x14ac:dyDescent="0.25">
      <c r="B777" s="1515" t="s">
        <v>982</v>
      </c>
      <c r="C777" s="1515"/>
      <c r="D777" s="1515"/>
      <c r="E777" s="1515"/>
    </row>
    <row r="778" spans="2:5" ht="99.95" customHeight="1" x14ac:dyDescent="0.25">
      <c r="B778" s="1595" t="s">
        <v>305</v>
      </c>
      <c r="C778" s="1595" t="s">
        <v>277</v>
      </c>
      <c r="D778" s="1503" t="s">
        <v>306</v>
      </c>
      <c r="E778" s="1504"/>
    </row>
    <row r="779" spans="2:5" ht="99.95" customHeight="1" x14ac:dyDescent="0.25">
      <c r="B779" s="1596"/>
      <c r="C779" s="1596"/>
      <c r="D779" s="1505"/>
      <c r="E779" s="1506"/>
    </row>
    <row r="780" spans="2:5" ht="163.5" customHeight="1" x14ac:dyDescent="0.25">
      <c r="B780" s="1597"/>
      <c r="C780" s="1597"/>
      <c r="D780" s="1598" t="s">
        <v>986</v>
      </c>
      <c r="E780" s="970" t="s">
        <v>307</v>
      </c>
    </row>
    <row r="781" spans="2:5" ht="99.95" customHeight="1" x14ac:dyDescent="0.25">
      <c r="B781" s="828" t="s">
        <v>38</v>
      </c>
      <c r="C781" s="828" t="s">
        <v>38</v>
      </c>
      <c r="D781" s="351" t="str">
        <f>( 'LIBRETA INF APREN 3TRI'!$L$540 )</f>
        <v>C-</v>
      </c>
      <c r="E781" s="971" t="str">
        <f>IF(OR(D781="A+", D781="A-", D781="B+"), "DESTREZA O APRENDIZAJE ALCANZADO", IF(OR(D781="B-", D781="C+", D781="C-"), "DESTREZA O APRENDIZAJE EN PROCESO DE DESARROLLO", IF(OR(D781="D+", D781="D-", D781="E+", AJ781="E-"), "DESTREZA O APRENDIZAJE INICIADO", "NO ENCONTRADO")))</f>
        <v>DESTREZA O APRENDIZAJE EN PROCESO DE DESARROLLO</v>
      </c>
    </row>
    <row r="782" spans="2:5" ht="99.95" customHeight="1" x14ac:dyDescent="0.25">
      <c r="B782" s="828" t="s">
        <v>40</v>
      </c>
      <c r="C782" s="828" t="s">
        <v>40</v>
      </c>
      <c r="D782" s="351" t="str">
        <f>( 'LIBRETA INF APREN 3TRI'!$L$541 )</f>
        <v>C-</v>
      </c>
      <c r="E782" s="971" t="str">
        <f t="shared" ref="E782:E790" si="17">IF(OR(D782="A+", D782="A-", D782="B+"), "DESTREZA O APRENDIZAJE ALCANZADO", IF(OR(D782="B-", D782="C+", D782="C-"), "DESTREZA O APRENDIZAJE EN PROCESO DE DESARROLLO", IF(OR(D782="D+", D782="D-", D782="E+", AJ782="E-"), "DESTREZA O APRENDIZAJE INICIADO", "NO ENCONTRADO")))</f>
        <v>DESTREZA O APRENDIZAJE EN PROCESO DE DESARROLLO</v>
      </c>
    </row>
    <row r="783" spans="2:5" ht="99.95" customHeight="1" x14ac:dyDescent="0.25">
      <c r="B783" s="820" t="s">
        <v>308</v>
      </c>
      <c r="C783" s="820" t="s">
        <v>42</v>
      </c>
      <c r="D783" s="351" t="str">
        <f>( 'LIBRETA INF APREN 3TRI'!$L$542 )</f>
        <v>B-</v>
      </c>
      <c r="E783" s="971" t="str">
        <f t="shared" si="17"/>
        <v>DESTREZA O APRENDIZAJE EN PROCESO DE DESARROLLO</v>
      </c>
    </row>
    <row r="784" spans="2:5" ht="99.95" customHeight="1" x14ac:dyDescent="0.25">
      <c r="B784" s="828" t="s">
        <v>44</v>
      </c>
      <c r="C784" s="828" t="s">
        <v>44</v>
      </c>
      <c r="D784" s="351" t="str">
        <f>( 'LIBRETA INF APREN 3TRI'!$L$543 )</f>
        <v>B-</v>
      </c>
      <c r="E784" s="971" t="str">
        <f t="shared" si="17"/>
        <v>DESTREZA O APRENDIZAJE EN PROCESO DE DESARROLLO</v>
      </c>
    </row>
    <row r="785" spans="2:5" ht="99.95" customHeight="1" x14ac:dyDescent="0.25">
      <c r="B785" s="828" t="s">
        <v>309</v>
      </c>
      <c r="C785" s="828" t="s">
        <v>47</v>
      </c>
      <c r="D785" s="351" t="str">
        <f>( 'LIBRETA INF APREN 3TRI'!$L$544 )</f>
        <v>B-</v>
      </c>
      <c r="E785" s="971" t="str">
        <f t="shared" si="17"/>
        <v>DESTREZA O APRENDIZAJE EN PROCESO DE DESARROLLO</v>
      </c>
    </row>
    <row r="786" spans="2:5" ht="99.95" customHeight="1" x14ac:dyDescent="0.25">
      <c r="B786" s="828" t="s">
        <v>50</v>
      </c>
      <c r="C786" s="828" t="s">
        <v>50</v>
      </c>
      <c r="D786" s="351" t="str">
        <f>( 'LIBRETA INF APREN 3TRI'!$L$545 )</f>
        <v>B-</v>
      </c>
      <c r="E786" s="971" t="str">
        <f t="shared" si="17"/>
        <v>DESTREZA O APRENDIZAJE EN PROCESO DE DESARROLLO</v>
      </c>
    </row>
    <row r="787" spans="2:5" ht="99.95" customHeight="1" x14ac:dyDescent="0.25">
      <c r="B787" s="821" t="s">
        <v>52</v>
      </c>
      <c r="C787" s="821" t="s">
        <v>52</v>
      </c>
      <c r="D787" s="351" t="str">
        <f>( 'LIBRETA INF APREN 3TRI'!$L$546 )</f>
        <v>C-</v>
      </c>
      <c r="E787" s="971" t="str">
        <f t="shared" si="17"/>
        <v>DESTREZA O APRENDIZAJE EN PROCESO DE DESARROLLO</v>
      </c>
    </row>
    <row r="788" spans="2:5" ht="99.95" customHeight="1" x14ac:dyDescent="0.25">
      <c r="B788" s="1575" t="s">
        <v>225</v>
      </c>
      <c r="C788" s="1575"/>
      <c r="D788" s="351" t="str">
        <f>( 'LIBRETA INF APREN 3TRI'!$L$549 )</f>
        <v>B-</v>
      </c>
      <c r="E788" s="971" t="str">
        <f t="shared" si="17"/>
        <v>DESTREZA O APRENDIZAJE EN PROCESO DE DESARROLLO</v>
      </c>
    </row>
    <row r="789" spans="2:5" ht="99.95" customHeight="1" x14ac:dyDescent="0.25">
      <c r="B789" s="1575" t="s">
        <v>55</v>
      </c>
      <c r="C789" s="1575"/>
      <c r="D789" s="351" t="str">
        <f>( 'LIBRETA INF APREN 3TRI'!$L$550 )</f>
        <v>B-</v>
      </c>
      <c r="E789" s="971" t="str">
        <f t="shared" si="17"/>
        <v>DESTREZA O APRENDIZAJE EN PROCESO DE DESARROLLO</v>
      </c>
    </row>
    <row r="790" spans="2:5" ht="99.95" customHeight="1" x14ac:dyDescent="0.25">
      <c r="B790" s="1577" t="s">
        <v>248</v>
      </c>
      <c r="C790" s="1578"/>
      <c r="D790" s="351" t="str">
        <f>( 'LIBRETA INF APREN 3TRI'!$L$547 )</f>
        <v>C+</v>
      </c>
      <c r="E790" s="971" t="str">
        <f t="shared" si="17"/>
        <v>DESTREZA O APRENDIZAJE EN PROCESO DE DESARROLLO</v>
      </c>
    </row>
    <row r="791" spans="2:5" ht="99.95" customHeight="1" x14ac:dyDescent="0.25">
      <c r="B791" s="1502" t="s">
        <v>287</v>
      </c>
      <c r="C791" s="1502"/>
      <c r="D791" s="351" t="str">
        <f>( 'LIBRETA INF APREN 3TRI'!$I$553 )</f>
        <v>N</v>
      </c>
      <c r="E791" s="971" t="e">
        <f>VLOOKUP(D791, AJ1:AK4, 2, FALSE)</f>
        <v>#N/A</v>
      </c>
    </row>
    <row r="792" spans="2:5" ht="99.95" customHeight="1" x14ac:dyDescent="0.25">
      <c r="B792" s="348"/>
      <c r="C792" s="349"/>
      <c r="D792" s="104"/>
      <c r="E792" s="974"/>
    </row>
    <row r="793" spans="2:5" ht="99.95" customHeight="1" x14ac:dyDescent="0.25">
      <c r="B793" s="962" t="s">
        <v>989</v>
      </c>
      <c r="C793" s="963"/>
      <c r="D793" s="964"/>
      <c r="E793" s="974"/>
    </row>
    <row r="794" spans="2:5" ht="99.95" customHeight="1" x14ac:dyDescent="0.25">
      <c r="B794" s="962"/>
      <c r="C794" s="962"/>
      <c r="D794" s="962"/>
      <c r="E794" s="975"/>
    </row>
    <row r="795" spans="2:5" ht="99.95" customHeight="1" x14ac:dyDescent="0.25">
      <c r="B795" s="1518" t="s">
        <v>988</v>
      </c>
      <c r="C795" s="1518"/>
      <c r="D795" s="1518"/>
      <c r="E795" s="1518"/>
    </row>
    <row r="796" spans="2:5" ht="99.95" customHeight="1" x14ac:dyDescent="0.25">
      <c r="B796" s="962"/>
      <c r="C796" s="962"/>
      <c r="D796" s="962"/>
      <c r="E796" s="975"/>
    </row>
    <row r="797" spans="2:5" ht="99.95" customHeight="1" x14ac:dyDescent="0.25">
      <c r="B797" s="962"/>
      <c r="C797" s="962"/>
      <c r="D797" s="962"/>
      <c r="E797" s="975"/>
    </row>
    <row r="798" spans="2:5" ht="99.95" customHeight="1" x14ac:dyDescent="0.25">
      <c r="B798" s="962"/>
      <c r="C798" s="962"/>
      <c r="D798" s="962"/>
      <c r="E798" s="830"/>
    </row>
    <row r="799" spans="2:5" ht="99.95" customHeight="1" x14ac:dyDescent="0.25">
      <c r="B799" s="965"/>
      <c r="C799" s="962"/>
      <c r="D799" s="966"/>
      <c r="E799" s="976"/>
    </row>
    <row r="800" spans="2:5" ht="99.95" customHeight="1" x14ac:dyDescent="0.25">
      <c r="B800" s="1519" t="s">
        <v>991</v>
      </c>
      <c r="C800" s="1519"/>
      <c r="D800" s="1519" t="s">
        <v>285</v>
      </c>
      <c r="E800" s="1519"/>
    </row>
    <row r="801" spans="2:5" ht="99.95" customHeight="1" x14ac:dyDescent="0.25">
      <c r="B801" s="1520" t="s">
        <v>239</v>
      </c>
      <c r="C801" s="1520"/>
      <c r="D801" s="1520" t="s">
        <v>310</v>
      </c>
      <c r="E801" s="1520"/>
    </row>
    <row r="802" spans="2:5" ht="99.95" customHeight="1" x14ac:dyDescent="0.25">
      <c r="B802" s="348"/>
      <c r="C802" s="825"/>
      <c r="D802" s="102"/>
      <c r="E802" s="975"/>
    </row>
    <row r="803" spans="2:5" ht="99.95" customHeight="1" x14ac:dyDescent="0.25">
      <c r="C803" s="827"/>
    </row>
    <row r="804" spans="2:5" ht="60" customHeight="1" x14ac:dyDescent="0.25">
      <c r="B804" s="1571" t="s">
        <v>983</v>
      </c>
      <c r="C804" s="1571"/>
    </row>
    <row r="805" spans="2:5" ht="60" customHeight="1" x14ac:dyDescent="0.25">
      <c r="B805" s="1574" t="s">
        <v>990</v>
      </c>
      <c r="C805" s="1574"/>
      <c r="D805" s="106"/>
      <c r="E805" s="978"/>
    </row>
    <row r="806" spans="2:5" ht="60" customHeight="1" x14ac:dyDescent="0.25">
      <c r="B806" s="1572" t="s">
        <v>984</v>
      </c>
      <c r="C806" s="1572"/>
    </row>
    <row r="807" spans="2:5" ht="60" customHeight="1" x14ac:dyDescent="0.25">
      <c r="B807" s="1572" t="s">
        <v>985</v>
      </c>
      <c r="C807" s="1572"/>
    </row>
    <row r="808" spans="2:5" ht="60" customHeight="1" x14ac:dyDescent="0.25">
      <c r="B808" s="1573" t="s">
        <v>311</v>
      </c>
      <c r="C808" s="1599" t="s">
        <v>993</v>
      </c>
      <c r="D808" s="1599"/>
      <c r="E808" s="1599"/>
    </row>
    <row r="809" spans="2:5" ht="60" customHeight="1" x14ac:dyDescent="0.25"/>
    <row r="810" spans="2:5" ht="99.95" customHeight="1" x14ac:dyDescent="0.25">
      <c r="B810" s="1507" t="s">
        <v>299</v>
      </c>
      <c r="C810" s="1507"/>
      <c r="D810" s="1507"/>
      <c r="E810" s="1507"/>
    </row>
    <row r="811" spans="2:5" ht="99.95" customHeight="1" x14ac:dyDescent="0.25">
      <c r="B811" s="1507" t="s">
        <v>992</v>
      </c>
      <c r="C811" s="1507"/>
      <c r="D811" s="1507"/>
      <c r="E811" s="1507"/>
    </row>
    <row r="812" spans="2:5" ht="99.95" customHeight="1" x14ac:dyDescent="0.25">
      <c r="B812" s="1508"/>
      <c r="C812" s="1508"/>
      <c r="D812" s="1508"/>
      <c r="E812" s="1508"/>
    </row>
    <row r="813" spans="2:5" ht="99.95" customHeight="1" x14ac:dyDescent="0.25">
      <c r="B813" s="1509" t="s">
        <v>9</v>
      </c>
      <c r="C813" s="1509"/>
      <c r="D813" s="1509"/>
      <c r="E813" s="1509"/>
    </row>
    <row r="814" spans="2:5" ht="99.95" customHeight="1" x14ac:dyDescent="0.25">
      <c r="B814" s="1510" t="s">
        <v>301</v>
      </c>
      <c r="C814" s="1510"/>
      <c r="D814" s="1510"/>
      <c r="E814" s="1510"/>
    </row>
    <row r="815" spans="2:5" ht="99.95" customHeight="1" x14ac:dyDescent="0.25">
      <c r="B815" s="1507" t="s">
        <v>302</v>
      </c>
      <c r="C815" s="1507"/>
      <c r="D815" s="1507"/>
      <c r="E815" s="1507"/>
    </row>
    <row r="816" spans="2:5" ht="99.95" customHeight="1" x14ac:dyDescent="0.25">
      <c r="B816" s="1511" t="s">
        <v>303</v>
      </c>
      <c r="C816" s="1511"/>
      <c r="D816" s="1511"/>
      <c r="E816" s="1511"/>
    </row>
    <row r="817" spans="2:5" ht="99.95" customHeight="1" x14ac:dyDescent="0.25">
      <c r="B817" s="1500"/>
      <c r="C817" s="1500"/>
      <c r="D817" s="1500"/>
      <c r="E817" s="1500"/>
    </row>
    <row r="818" spans="2:5" ht="155.1" customHeight="1" x14ac:dyDescent="0.25">
      <c r="B818" s="1512" t="s">
        <v>304</v>
      </c>
      <c r="C818" s="1512"/>
      <c r="D818" s="1512"/>
      <c r="E818" s="1512"/>
    </row>
    <row r="819" spans="2:5" ht="99.95" customHeight="1" x14ac:dyDescent="0.25">
      <c r="B819" s="826"/>
      <c r="C819" s="826"/>
      <c r="D819" s="101"/>
      <c r="E819" s="972"/>
    </row>
    <row r="820" spans="2:5" ht="200.1" customHeight="1" x14ac:dyDescent="0.25">
      <c r="B820" s="1514">
        <f>DATOS!F26</f>
        <v>0</v>
      </c>
      <c r="C820" s="1514"/>
      <c r="D820" s="1514"/>
      <c r="E820" s="1514"/>
    </row>
    <row r="821" spans="2:5" ht="99.95" customHeight="1" x14ac:dyDescent="0.25">
      <c r="B821" s="827"/>
      <c r="C821" s="827"/>
      <c r="D821" s="829"/>
      <c r="E821" s="973"/>
    </row>
    <row r="822" spans="2:5" ht="99.95" customHeight="1" x14ac:dyDescent="0.25">
      <c r="B822" s="1515" t="s">
        <v>982</v>
      </c>
      <c r="C822" s="1515"/>
      <c r="D822" s="1515"/>
      <c r="E822" s="1515"/>
    </row>
    <row r="823" spans="2:5" ht="99.95" customHeight="1" x14ac:dyDescent="0.25">
      <c r="B823" s="1595" t="s">
        <v>305</v>
      </c>
      <c r="C823" s="1595" t="s">
        <v>277</v>
      </c>
      <c r="D823" s="1503" t="s">
        <v>306</v>
      </c>
      <c r="E823" s="1504"/>
    </row>
    <row r="824" spans="2:5" ht="99.95" customHeight="1" x14ac:dyDescent="0.25">
      <c r="B824" s="1596"/>
      <c r="C824" s="1596"/>
      <c r="D824" s="1505"/>
      <c r="E824" s="1506"/>
    </row>
    <row r="825" spans="2:5" ht="159.75" customHeight="1" x14ac:dyDescent="0.25">
      <c r="B825" s="1597"/>
      <c r="C825" s="1597"/>
      <c r="D825" s="1598" t="s">
        <v>986</v>
      </c>
      <c r="E825" s="970" t="s">
        <v>307</v>
      </c>
    </row>
    <row r="826" spans="2:5" ht="99.95" customHeight="1" x14ac:dyDescent="0.25">
      <c r="B826" s="828" t="s">
        <v>38</v>
      </c>
      <c r="C826" s="828" t="s">
        <v>38</v>
      </c>
      <c r="D826" s="351" t="str">
        <f>( 'LIBRETA INF APREN 3TRI'!$L$571 )</f>
        <v>C-</v>
      </c>
      <c r="E826" s="971" t="str">
        <f>IF(OR(D826="A+", D826="A-", D826="B+"), "DESTREZA O APRENDIZAJE ALCANZADO", IF(OR(D826="B-", D826="C+", D826="C-"), "DESTREZA O APRENDIZAJE EN PROCESO DE DESARROLLO", IF(OR(D826="D+", D826="D-", D826="E+", AJ826="E-"), "DESTREZA O APRENDIZAJE INICIADO", "NO ENCONTRADO")))</f>
        <v>DESTREZA O APRENDIZAJE EN PROCESO DE DESARROLLO</v>
      </c>
    </row>
    <row r="827" spans="2:5" ht="99.95" customHeight="1" x14ac:dyDescent="0.25">
      <c r="B827" s="828" t="s">
        <v>40</v>
      </c>
      <c r="C827" s="828" t="s">
        <v>40</v>
      </c>
      <c r="D827" s="351" t="str">
        <f>( 'LIBRETA INF APREN 3TRI'!$L$572 )</f>
        <v>C-</v>
      </c>
      <c r="E827" s="971" t="str">
        <f t="shared" ref="E827:E835" si="18">IF(OR(D827="A+", D827="A-", D827="B+"), "DESTREZA O APRENDIZAJE ALCANZADO", IF(OR(D827="B-", D827="C+", D827="C-"), "DESTREZA O APRENDIZAJE EN PROCESO DE DESARROLLO", IF(OR(D827="D+", D827="D-", D827="E+", AJ827="E-"), "DESTREZA O APRENDIZAJE INICIADO", "NO ENCONTRADO")))</f>
        <v>DESTREZA O APRENDIZAJE EN PROCESO DE DESARROLLO</v>
      </c>
    </row>
    <row r="828" spans="2:5" ht="99.95" customHeight="1" x14ac:dyDescent="0.25">
      <c r="B828" s="820" t="s">
        <v>308</v>
      </c>
      <c r="C828" s="820" t="s">
        <v>42</v>
      </c>
      <c r="D828" s="351" t="str">
        <f>( 'LIBRETA INF APREN 3TRI'!$L$573 )</f>
        <v>B-</v>
      </c>
      <c r="E828" s="971" t="str">
        <f t="shared" si="18"/>
        <v>DESTREZA O APRENDIZAJE EN PROCESO DE DESARROLLO</v>
      </c>
    </row>
    <row r="829" spans="2:5" ht="99.95" customHeight="1" x14ac:dyDescent="0.25">
      <c r="B829" s="828" t="s">
        <v>44</v>
      </c>
      <c r="C829" s="828" t="s">
        <v>44</v>
      </c>
      <c r="D829" s="351" t="str">
        <f>( 'LIBRETA INF APREN 3TRI'!$L$574 )</f>
        <v>B-</v>
      </c>
      <c r="E829" s="971" t="str">
        <f t="shared" si="18"/>
        <v>DESTREZA O APRENDIZAJE EN PROCESO DE DESARROLLO</v>
      </c>
    </row>
    <row r="830" spans="2:5" ht="99.95" customHeight="1" x14ac:dyDescent="0.25">
      <c r="B830" s="828" t="s">
        <v>309</v>
      </c>
      <c r="C830" s="828" t="s">
        <v>47</v>
      </c>
      <c r="D830" s="351" t="str">
        <f>( 'LIBRETA INF APREN 3TRI'!$L$575 )</f>
        <v>B-</v>
      </c>
      <c r="E830" s="971" t="str">
        <f t="shared" si="18"/>
        <v>DESTREZA O APRENDIZAJE EN PROCESO DE DESARROLLO</v>
      </c>
    </row>
    <row r="831" spans="2:5" ht="99.95" customHeight="1" x14ac:dyDescent="0.25">
      <c r="B831" s="828" t="s">
        <v>50</v>
      </c>
      <c r="C831" s="828" t="s">
        <v>50</v>
      </c>
      <c r="D831" s="351" t="str">
        <f>( 'LIBRETA INF APREN 3TRI'!$L$576 )</f>
        <v>B-</v>
      </c>
      <c r="E831" s="971" t="str">
        <f t="shared" si="18"/>
        <v>DESTREZA O APRENDIZAJE EN PROCESO DE DESARROLLO</v>
      </c>
    </row>
    <row r="832" spans="2:5" ht="99.95" customHeight="1" x14ac:dyDescent="0.25">
      <c r="B832" s="821" t="s">
        <v>52</v>
      </c>
      <c r="C832" s="821" t="s">
        <v>52</v>
      </c>
      <c r="D832" s="351" t="str">
        <f>( 'LIBRETA INF APREN 3TRI'!$L$577 )</f>
        <v>C-</v>
      </c>
      <c r="E832" s="971" t="str">
        <f t="shared" si="18"/>
        <v>DESTREZA O APRENDIZAJE EN PROCESO DE DESARROLLO</v>
      </c>
    </row>
    <row r="833" spans="2:5" ht="99.95" customHeight="1" x14ac:dyDescent="0.25">
      <c r="B833" s="1575" t="s">
        <v>225</v>
      </c>
      <c r="C833" s="1575"/>
      <c r="D833" s="351" t="str">
        <f>( 'LIBRETA INF APREN 3TRI'!$L$580 )</f>
        <v>B-</v>
      </c>
      <c r="E833" s="971" t="str">
        <f t="shared" si="18"/>
        <v>DESTREZA O APRENDIZAJE EN PROCESO DE DESARROLLO</v>
      </c>
    </row>
    <row r="834" spans="2:5" ht="99.95" customHeight="1" x14ac:dyDescent="0.25">
      <c r="B834" s="1575" t="s">
        <v>55</v>
      </c>
      <c r="C834" s="1575"/>
      <c r="D834" s="351" t="str">
        <f>( 'LIBRETA INF APREN 3TRI'!$L$581)</f>
        <v>B-</v>
      </c>
      <c r="E834" s="971" t="str">
        <f t="shared" si="18"/>
        <v>DESTREZA O APRENDIZAJE EN PROCESO DE DESARROLLO</v>
      </c>
    </row>
    <row r="835" spans="2:5" ht="99.95" customHeight="1" x14ac:dyDescent="0.25">
      <c r="B835" s="1501" t="s">
        <v>248</v>
      </c>
      <c r="C835" s="1501"/>
      <c r="D835" s="351" t="str">
        <f>( 'LIBRETA INF APREN 3TRI'!$L$578 )</f>
        <v>C+</v>
      </c>
      <c r="E835" s="971" t="str">
        <f t="shared" si="18"/>
        <v>DESTREZA O APRENDIZAJE EN PROCESO DE DESARROLLO</v>
      </c>
    </row>
    <row r="836" spans="2:5" ht="99.95" customHeight="1" x14ac:dyDescent="0.25">
      <c r="B836" s="1502" t="s">
        <v>287</v>
      </c>
      <c r="C836" s="1502"/>
      <c r="D836" s="351" t="str">
        <f>( 'LIBRETA INF APREN 3TRI'!$I$584 )</f>
        <v>N</v>
      </c>
      <c r="E836" s="971" t="e">
        <f>VLOOKUP(D836, AJ1:AK4, 2, FALSE)</f>
        <v>#N/A</v>
      </c>
    </row>
    <row r="837" spans="2:5" ht="99.95" customHeight="1" x14ac:dyDescent="0.25">
      <c r="B837" s="348"/>
      <c r="C837" s="349"/>
      <c r="D837" s="104"/>
      <c r="E837" s="974"/>
    </row>
    <row r="838" spans="2:5" ht="99.95" customHeight="1" x14ac:dyDescent="0.25">
      <c r="B838" s="962" t="s">
        <v>989</v>
      </c>
      <c r="C838" s="963"/>
      <c r="D838" s="964"/>
      <c r="E838" s="974"/>
    </row>
    <row r="839" spans="2:5" ht="99.95" customHeight="1" x14ac:dyDescent="0.25">
      <c r="B839" s="962"/>
      <c r="C839" s="962"/>
      <c r="D839" s="962"/>
      <c r="E839" s="975"/>
    </row>
    <row r="840" spans="2:5" ht="99.95" customHeight="1" x14ac:dyDescent="0.25">
      <c r="B840" s="1518" t="s">
        <v>988</v>
      </c>
      <c r="C840" s="1518"/>
      <c r="D840" s="1518"/>
      <c r="E840" s="1518"/>
    </row>
    <row r="841" spans="2:5" ht="99.95" customHeight="1" x14ac:dyDescent="0.25">
      <c r="B841" s="962"/>
      <c r="C841" s="962"/>
      <c r="D841" s="962"/>
      <c r="E841" s="975"/>
    </row>
    <row r="842" spans="2:5" ht="99.95" customHeight="1" x14ac:dyDescent="0.25">
      <c r="B842" s="962"/>
      <c r="C842" s="962"/>
      <c r="D842" s="962"/>
      <c r="E842" s="975"/>
    </row>
    <row r="843" spans="2:5" ht="99.95" customHeight="1" x14ac:dyDescent="0.25">
      <c r="B843" s="962"/>
      <c r="C843" s="962"/>
      <c r="D843" s="962"/>
      <c r="E843" s="830"/>
    </row>
    <row r="844" spans="2:5" ht="99.95" customHeight="1" x14ac:dyDescent="0.25">
      <c r="B844" s="965"/>
      <c r="C844" s="962"/>
      <c r="D844" s="966"/>
      <c r="E844" s="976"/>
    </row>
    <row r="845" spans="2:5" ht="99.95" customHeight="1" x14ac:dyDescent="0.25">
      <c r="B845" s="1519" t="s">
        <v>991</v>
      </c>
      <c r="C845" s="1519"/>
      <c r="D845" s="1519" t="s">
        <v>285</v>
      </c>
      <c r="E845" s="1519"/>
    </row>
    <row r="846" spans="2:5" ht="99.95" customHeight="1" x14ac:dyDescent="0.25">
      <c r="B846" s="1520" t="s">
        <v>239</v>
      </c>
      <c r="C846" s="1520"/>
      <c r="D846" s="1520" t="s">
        <v>310</v>
      </c>
      <c r="E846" s="1520"/>
    </row>
    <row r="847" spans="2:5" ht="99.95" customHeight="1" x14ac:dyDescent="0.25">
      <c r="B847" s="348"/>
      <c r="C847" s="825"/>
      <c r="D847" s="102"/>
      <c r="E847" s="975"/>
    </row>
    <row r="848" spans="2:5" ht="99.95" customHeight="1" x14ac:dyDescent="0.25">
      <c r="C848" s="827"/>
    </row>
    <row r="849" spans="2:5" ht="60" customHeight="1" x14ac:dyDescent="0.25">
      <c r="B849" s="1571" t="s">
        <v>983</v>
      </c>
      <c r="C849" s="1571"/>
    </row>
    <row r="850" spans="2:5" ht="60" customHeight="1" x14ac:dyDescent="0.25">
      <c r="B850" s="1574" t="s">
        <v>990</v>
      </c>
      <c r="C850" s="1574"/>
      <c r="D850" s="106"/>
      <c r="E850" s="978"/>
    </row>
    <row r="851" spans="2:5" ht="60" customHeight="1" x14ac:dyDescent="0.25">
      <c r="B851" s="1572" t="s">
        <v>984</v>
      </c>
      <c r="C851" s="1572"/>
    </row>
    <row r="852" spans="2:5" ht="60" customHeight="1" x14ac:dyDescent="0.25">
      <c r="B852" s="1572" t="s">
        <v>985</v>
      </c>
      <c r="C852" s="1572"/>
    </row>
    <row r="853" spans="2:5" ht="60" customHeight="1" x14ac:dyDescent="0.25">
      <c r="B853" s="1573" t="s">
        <v>311</v>
      </c>
      <c r="C853" s="1599" t="s">
        <v>993</v>
      </c>
      <c r="D853" s="1599"/>
      <c r="E853" s="1599"/>
    </row>
    <row r="854" spans="2:5" ht="60" customHeight="1" x14ac:dyDescent="0.25"/>
    <row r="855" spans="2:5" ht="99.95" customHeight="1" x14ac:dyDescent="0.25">
      <c r="B855" s="1507" t="s">
        <v>299</v>
      </c>
      <c r="C855" s="1507"/>
      <c r="D855" s="1507"/>
      <c r="E855" s="1507"/>
    </row>
    <row r="856" spans="2:5" ht="99.95" customHeight="1" x14ac:dyDescent="0.25">
      <c r="B856" s="1507" t="s">
        <v>992</v>
      </c>
      <c r="C856" s="1507"/>
      <c r="D856" s="1507"/>
      <c r="E856" s="1507"/>
    </row>
    <row r="857" spans="2:5" ht="99.95" customHeight="1" x14ac:dyDescent="0.25">
      <c r="B857" s="1508"/>
      <c r="C857" s="1508"/>
      <c r="D857" s="1508"/>
      <c r="E857" s="1508"/>
    </row>
    <row r="858" spans="2:5" ht="99.95" customHeight="1" x14ac:dyDescent="0.25">
      <c r="B858" s="1509" t="s">
        <v>9</v>
      </c>
      <c r="C858" s="1509"/>
      <c r="D858" s="1509"/>
      <c r="E858" s="1509"/>
    </row>
    <row r="859" spans="2:5" ht="99.95" customHeight="1" x14ac:dyDescent="0.25">
      <c r="B859" s="1510" t="s">
        <v>301</v>
      </c>
      <c r="C859" s="1510"/>
      <c r="D859" s="1510"/>
      <c r="E859" s="1510"/>
    </row>
    <row r="860" spans="2:5" ht="99.95" customHeight="1" x14ac:dyDescent="0.25">
      <c r="B860" s="1507" t="s">
        <v>302</v>
      </c>
      <c r="C860" s="1507"/>
      <c r="D860" s="1507"/>
      <c r="E860" s="1507"/>
    </row>
    <row r="861" spans="2:5" ht="99.95" customHeight="1" x14ac:dyDescent="0.25">
      <c r="B861" s="1511" t="s">
        <v>303</v>
      </c>
      <c r="C861" s="1511"/>
      <c r="D861" s="1511"/>
      <c r="E861" s="1511"/>
    </row>
    <row r="862" spans="2:5" ht="99.95" customHeight="1" x14ac:dyDescent="0.25">
      <c r="B862" s="1500"/>
      <c r="C862" s="1500"/>
      <c r="D862" s="1500"/>
      <c r="E862" s="1500"/>
    </row>
    <row r="863" spans="2:5" ht="155.1" customHeight="1" x14ac:dyDescent="0.25">
      <c r="B863" s="1512" t="s">
        <v>304</v>
      </c>
      <c r="C863" s="1512"/>
      <c r="D863" s="1512"/>
      <c r="E863" s="1512"/>
    </row>
    <row r="864" spans="2:5" ht="99.95" customHeight="1" x14ac:dyDescent="0.25">
      <c r="B864" s="826"/>
      <c r="C864" s="826"/>
      <c r="D864" s="101"/>
      <c r="E864" s="972"/>
    </row>
    <row r="865" spans="2:5" ht="200.1" customHeight="1" x14ac:dyDescent="0.25">
      <c r="B865" s="1514">
        <f>DATOS!F27</f>
        <v>0</v>
      </c>
      <c r="C865" s="1514"/>
      <c r="D865" s="1514"/>
      <c r="E865" s="1514"/>
    </row>
    <row r="866" spans="2:5" ht="99.95" customHeight="1" x14ac:dyDescent="0.25">
      <c r="B866" s="827"/>
      <c r="C866" s="827"/>
      <c r="D866" s="829"/>
      <c r="E866" s="973"/>
    </row>
    <row r="867" spans="2:5" ht="99.95" customHeight="1" x14ac:dyDescent="0.25">
      <c r="B867" s="1515" t="s">
        <v>982</v>
      </c>
      <c r="C867" s="1515"/>
      <c r="D867" s="1515"/>
      <c r="E867" s="1515"/>
    </row>
    <row r="868" spans="2:5" ht="99.95" customHeight="1" x14ac:dyDescent="0.25">
      <c r="B868" s="1595" t="s">
        <v>305</v>
      </c>
      <c r="C868" s="1595" t="s">
        <v>277</v>
      </c>
      <c r="D868" s="1503" t="s">
        <v>306</v>
      </c>
      <c r="E868" s="1504"/>
    </row>
    <row r="869" spans="2:5" ht="99.95" customHeight="1" x14ac:dyDescent="0.25">
      <c r="B869" s="1596"/>
      <c r="C869" s="1596"/>
      <c r="D869" s="1505"/>
      <c r="E869" s="1506"/>
    </row>
    <row r="870" spans="2:5" ht="144.75" customHeight="1" x14ac:dyDescent="0.25">
      <c r="B870" s="1597"/>
      <c r="C870" s="1597"/>
      <c r="D870" s="1598" t="s">
        <v>986</v>
      </c>
      <c r="E870" s="970" t="s">
        <v>307</v>
      </c>
    </row>
    <row r="871" spans="2:5" ht="99.95" customHeight="1" x14ac:dyDescent="0.25">
      <c r="B871" s="828" t="s">
        <v>38</v>
      </c>
      <c r="C871" s="828" t="s">
        <v>38</v>
      </c>
      <c r="D871" s="351" t="str">
        <f>( 'LIBRETA INF APREN 3TRI'!$L$602 )</f>
        <v>D+</v>
      </c>
      <c r="E871" s="971" t="str">
        <f>IF(OR(D871="A+", D871="A-", D871="B+"), "DESTREZA O APRENDIZAJE ALCANZADO", IF(OR(D871="B-", D871="C+", D871="C-"), "DESTREZA O APRENDIZAJE EN PROCESO DE DESARROLLO", IF(OR(D871="D+", D871="D-", D871="E+", AJ871="E-"), "DESTREZA O APRENDIZAJE INICIADO", "NO ENCONTRADO")))</f>
        <v>DESTREZA O APRENDIZAJE INICIADO</v>
      </c>
    </row>
    <row r="872" spans="2:5" ht="99.95" customHeight="1" x14ac:dyDescent="0.25">
      <c r="B872" s="828" t="s">
        <v>40</v>
      </c>
      <c r="C872" s="828" t="s">
        <v>40</v>
      </c>
      <c r="D872" s="351" t="str">
        <f>( 'LIBRETA INF APREN 3TRI'!$L$603 )</f>
        <v>D+</v>
      </c>
      <c r="E872" s="971" t="str">
        <f t="shared" ref="E872:E880" si="19">IF(OR(D872="A+", D872="A-", D872="B+"), "DESTREZA O APRENDIZAJE ALCANZADO", IF(OR(D872="B-", D872="C+", D872="C-"), "DESTREZA O APRENDIZAJE EN PROCESO DE DESARROLLO", IF(OR(D872="D+", D872="D-", D872="E+", AJ872="E-"), "DESTREZA O APRENDIZAJE INICIADO", "NO ENCONTRADO")))</f>
        <v>DESTREZA O APRENDIZAJE INICIADO</v>
      </c>
    </row>
    <row r="873" spans="2:5" ht="99.95" customHeight="1" x14ac:dyDescent="0.25">
      <c r="B873" s="820" t="s">
        <v>308</v>
      </c>
      <c r="C873" s="820" t="s">
        <v>42</v>
      </c>
      <c r="D873" s="351" t="str">
        <f>( 'LIBRETA INF APREN 3TRI'!$L$604 )</f>
        <v>C+</v>
      </c>
      <c r="E873" s="971" t="str">
        <f t="shared" si="19"/>
        <v>DESTREZA O APRENDIZAJE EN PROCESO DE DESARROLLO</v>
      </c>
    </row>
    <row r="874" spans="2:5" ht="99.95" customHeight="1" x14ac:dyDescent="0.25">
      <c r="B874" s="828" t="s">
        <v>44</v>
      </c>
      <c r="C874" s="828" t="s">
        <v>44</v>
      </c>
      <c r="D874" s="351" t="str">
        <f>( 'LIBRETA INF APREN 3TRI'!$L$605 )</f>
        <v>C+</v>
      </c>
      <c r="E874" s="971" t="str">
        <f t="shared" si="19"/>
        <v>DESTREZA O APRENDIZAJE EN PROCESO DE DESARROLLO</v>
      </c>
    </row>
    <row r="875" spans="2:5" ht="99.95" customHeight="1" x14ac:dyDescent="0.25">
      <c r="B875" s="828" t="s">
        <v>309</v>
      </c>
      <c r="C875" s="828" t="s">
        <v>47</v>
      </c>
      <c r="D875" s="351" t="str">
        <f>( 'LIBRETA INF APREN 3TRI'!$L$606 )</f>
        <v>C+</v>
      </c>
      <c r="E875" s="971" t="str">
        <f t="shared" si="19"/>
        <v>DESTREZA O APRENDIZAJE EN PROCESO DE DESARROLLO</v>
      </c>
    </row>
    <row r="876" spans="2:5" ht="99.95" customHeight="1" x14ac:dyDescent="0.25">
      <c r="B876" s="828" t="s">
        <v>50</v>
      </c>
      <c r="C876" s="828" t="s">
        <v>50</v>
      </c>
      <c r="D876" s="351" t="str">
        <f>( 'LIBRETA INF APREN 3TRI'!$L$607 )</f>
        <v>C+</v>
      </c>
      <c r="E876" s="971" t="str">
        <f t="shared" si="19"/>
        <v>DESTREZA O APRENDIZAJE EN PROCESO DE DESARROLLO</v>
      </c>
    </row>
    <row r="877" spans="2:5" ht="99.95" customHeight="1" x14ac:dyDescent="0.25">
      <c r="B877" s="821" t="s">
        <v>52</v>
      </c>
      <c r="C877" s="821" t="s">
        <v>52</v>
      </c>
      <c r="D877" s="351" t="str">
        <f>( 'LIBRETA INF APREN 3TRI'!$L$608 )</f>
        <v>D+</v>
      </c>
      <c r="E877" s="971" t="str">
        <f t="shared" si="19"/>
        <v>DESTREZA O APRENDIZAJE INICIADO</v>
      </c>
    </row>
    <row r="878" spans="2:5" ht="99.95" customHeight="1" x14ac:dyDescent="0.25">
      <c r="B878" s="1575" t="s">
        <v>225</v>
      </c>
      <c r="C878" s="1575"/>
      <c r="D878" s="351" t="str">
        <f>( 'LIBRETA INF APREN 3TRI'!$L$611 )</f>
        <v>C+</v>
      </c>
      <c r="E878" s="971" t="str">
        <f t="shared" si="19"/>
        <v>DESTREZA O APRENDIZAJE EN PROCESO DE DESARROLLO</v>
      </c>
    </row>
    <row r="879" spans="2:5" ht="99.95" customHeight="1" x14ac:dyDescent="0.25">
      <c r="B879" s="1575" t="s">
        <v>55</v>
      </c>
      <c r="C879" s="1575"/>
      <c r="D879" s="351" t="str">
        <f>( 'LIBRETA INF APREN 3TRI'!$L$612 )</f>
        <v>C+</v>
      </c>
      <c r="E879" s="971" t="str">
        <f t="shared" si="19"/>
        <v>DESTREZA O APRENDIZAJE EN PROCESO DE DESARROLLO</v>
      </c>
    </row>
    <row r="880" spans="2:5" ht="99.95" customHeight="1" x14ac:dyDescent="0.25">
      <c r="B880" s="1501" t="s">
        <v>248</v>
      </c>
      <c r="C880" s="1501"/>
      <c r="D880" s="351" t="str">
        <f>( 'LIBRETA INF APREN 3TRI'!$L$609 )</f>
        <v>C-</v>
      </c>
      <c r="E880" s="971" t="str">
        <f t="shared" si="19"/>
        <v>DESTREZA O APRENDIZAJE EN PROCESO DE DESARROLLO</v>
      </c>
    </row>
    <row r="881" spans="2:5" ht="99.95" customHeight="1" x14ac:dyDescent="0.25">
      <c r="B881" s="1502" t="s">
        <v>287</v>
      </c>
      <c r="C881" s="1502"/>
      <c r="D881" s="351" t="str">
        <f>( 'LIBRETA INF APREN 3TRI'!$I$615 )</f>
        <v>N</v>
      </c>
      <c r="E881" s="971" t="e">
        <f>VLOOKUP(D881, AJ1:AK4, 2, FALSE)</f>
        <v>#N/A</v>
      </c>
    </row>
    <row r="882" spans="2:5" ht="99.95" customHeight="1" x14ac:dyDescent="0.25">
      <c r="B882" s="348"/>
      <c r="C882" s="349"/>
      <c r="D882" s="104"/>
      <c r="E882" s="974"/>
    </row>
    <row r="883" spans="2:5" ht="99.95" customHeight="1" x14ac:dyDescent="0.25">
      <c r="B883" s="962" t="s">
        <v>989</v>
      </c>
      <c r="C883" s="963"/>
      <c r="D883" s="964"/>
      <c r="E883" s="974"/>
    </row>
    <row r="884" spans="2:5" ht="99.95" customHeight="1" x14ac:dyDescent="0.25">
      <c r="B884" s="962"/>
      <c r="C884" s="962"/>
      <c r="D884" s="962"/>
      <c r="E884" s="975"/>
    </row>
    <row r="885" spans="2:5" ht="99.95" customHeight="1" x14ac:dyDescent="0.25">
      <c r="B885" s="1518" t="s">
        <v>988</v>
      </c>
      <c r="C885" s="1518"/>
      <c r="D885" s="1518"/>
      <c r="E885" s="1518"/>
    </row>
    <row r="886" spans="2:5" ht="99.95" customHeight="1" x14ac:dyDescent="0.25">
      <c r="B886" s="962"/>
      <c r="C886" s="962"/>
      <c r="D886" s="962"/>
      <c r="E886" s="975"/>
    </row>
    <row r="887" spans="2:5" ht="99.95" customHeight="1" x14ac:dyDescent="0.25">
      <c r="B887" s="962"/>
      <c r="C887" s="962"/>
      <c r="D887" s="962"/>
      <c r="E887" s="975"/>
    </row>
    <row r="888" spans="2:5" ht="99.95" customHeight="1" x14ac:dyDescent="0.25">
      <c r="B888" s="962"/>
      <c r="C888" s="962"/>
      <c r="D888" s="962"/>
      <c r="E888" s="830"/>
    </row>
    <row r="889" spans="2:5" ht="99.95" customHeight="1" x14ac:dyDescent="0.25">
      <c r="B889" s="965"/>
      <c r="C889" s="962"/>
      <c r="D889" s="966"/>
      <c r="E889" s="976"/>
    </row>
    <row r="890" spans="2:5" ht="99.95" customHeight="1" x14ac:dyDescent="0.25">
      <c r="B890" s="1519" t="s">
        <v>991</v>
      </c>
      <c r="C890" s="1519"/>
      <c r="D890" s="1519" t="s">
        <v>285</v>
      </c>
      <c r="E890" s="1519"/>
    </row>
    <row r="891" spans="2:5" ht="99.95" customHeight="1" x14ac:dyDescent="0.25">
      <c r="B891" s="1520" t="s">
        <v>239</v>
      </c>
      <c r="C891" s="1520"/>
      <c r="D891" s="1520" t="s">
        <v>310</v>
      </c>
      <c r="E891" s="1520"/>
    </row>
    <row r="892" spans="2:5" ht="99.95" customHeight="1" x14ac:dyDescent="0.25">
      <c r="B892" s="348"/>
      <c r="C892" s="825"/>
      <c r="D892" s="102"/>
      <c r="E892" s="975"/>
    </row>
    <row r="893" spans="2:5" ht="99.95" customHeight="1" x14ac:dyDescent="0.25">
      <c r="C893" s="827"/>
    </row>
    <row r="894" spans="2:5" ht="60" customHeight="1" x14ac:dyDescent="0.25">
      <c r="B894" s="1571" t="s">
        <v>983</v>
      </c>
      <c r="C894" s="1571"/>
    </row>
    <row r="895" spans="2:5" ht="60" customHeight="1" x14ac:dyDescent="0.25">
      <c r="B895" s="1574" t="s">
        <v>990</v>
      </c>
      <c r="C895" s="1574"/>
      <c r="D895" s="106"/>
      <c r="E895" s="978"/>
    </row>
    <row r="896" spans="2:5" ht="60" customHeight="1" x14ac:dyDescent="0.25">
      <c r="B896" s="1572" t="s">
        <v>984</v>
      </c>
      <c r="C896" s="1572"/>
    </row>
    <row r="897" spans="2:5" ht="60" customHeight="1" x14ac:dyDescent="0.25">
      <c r="B897" s="1572" t="s">
        <v>985</v>
      </c>
      <c r="C897" s="1572"/>
    </row>
    <row r="898" spans="2:5" ht="60" customHeight="1" x14ac:dyDescent="0.25">
      <c r="B898" s="1573" t="s">
        <v>311</v>
      </c>
      <c r="C898" s="1599" t="s">
        <v>993</v>
      </c>
      <c r="D898" s="1599"/>
      <c r="E898" s="1599"/>
    </row>
    <row r="899" spans="2:5" ht="60" customHeight="1" x14ac:dyDescent="0.25"/>
    <row r="900" spans="2:5" ht="99.95" customHeight="1" x14ac:dyDescent="0.25">
      <c r="B900" s="1507" t="s">
        <v>299</v>
      </c>
      <c r="C900" s="1507"/>
      <c r="D900" s="1507"/>
      <c r="E900" s="1507"/>
    </row>
    <row r="901" spans="2:5" ht="99.95" customHeight="1" x14ac:dyDescent="0.25">
      <c r="B901" s="1507" t="s">
        <v>992</v>
      </c>
      <c r="C901" s="1507"/>
      <c r="D901" s="1507"/>
      <c r="E901" s="1507"/>
    </row>
    <row r="902" spans="2:5" ht="99.95" customHeight="1" x14ac:dyDescent="0.25">
      <c r="B902" s="1508"/>
      <c r="C902" s="1508"/>
      <c r="D902" s="1508"/>
      <c r="E902" s="1508"/>
    </row>
    <row r="903" spans="2:5" ht="99.95" customHeight="1" x14ac:dyDescent="0.25">
      <c r="B903" s="1509" t="s">
        <v>9</v>
      </c>
      <c r="C903" s="1509"/>
      <c r="D903" s="1509"/>
      <c r="E903" s="1509"/>
    </row>
    <row r="904" spans="2:5" ht="99.95" customHeight="1" x14ac:dyDescent="0.25">
      <c r="B904" s="1510" t="s">
        <v>301</v>
      </c>
      <c r="C904" s="1510"/>
      <c r="D904" s="1510"/>
      <c r="E904" s="1510"/>
    </row>
    <row r="905" spans="2:5" ht="99.95" customHeight="1" x14ac:dyDescent="0.25">
      <c r="B905" s="1507" t="s">
        <v>302</v>
      </c>
      <c r="C905" s="1507"/>
      <c r="D905" s="1507"/>
      <c r="E905" s="1507"/>
    </row>
    <row r="906" spans="2:5" ht="99.95" customHeight="1" x14ac:dyDescent="0.25">
      <c r="B906" s="1511" t="s">
        <v>303</v>
      </c>
      <c r="C906" s="1511"/>
      <c r="D906" s="1511"/>
      <c r="E906" s="1511"/>
    </row>
    <row r="907" spans="2:5" ht="99.95" customHeight="1" x14ac:dyDescent="0.25">
      <c r="B907" s="1500"/>
      <c r="C907" s="1500"/>
      <c r="D907" s="1500"/>
      <c r="E907" s="1500"/>
    </row>
    <row r="908" spans="2:5" ht="155.1" customHeight="1" x14ac:dyDescent="0.25">
      <c r="B908" s="1512" t="s">
        <v>304</v>
      </c>
      <c r="C908" s="1512"/>
      <c r="D908" s="1512"/>
      <c r="E908" s="1512"/>
    </row>
    <row r="909" spans="2:5" ht="99.95" customHeight="1" x14ac:dyDescent="0.25">
      <c r="B909" s="826"/>
      <c r="C909" s="826"/>
      <c r="D909" s="101"/>
      <c r="E909" s="972"/>
    </row>
    <row r="910" spans="2:5" ht="200.1" customHeight="1" x14ac:dyDescent="0.25">
      <c r="B910" s="1514">
        <f>DATOS!F28</f>
        <v>0</v>
      </c>
      <c r="C910" s="1514"/>
      <c r="D910" s="1514"/>
      <c r="E910" s="1514"/>
    </row>
    <row r="911" spans="2:5" ht="99.95" customHeight="1" x14ac:dyDescent="0.25">
      <c r="B911" s="827"/>
      <c r="C911" s="827"/>
      <c r="D911" s="829"/>
      <c r="E911" s="973"/>
    </row>
    <row r="912" spans="2:5" ht="99.95" customHeight="1" x14ac:dyDescent="0.25">
      <c r="B912" s="1515" t="s">
        <v>982</v>
      </c>
      <c r="C912" s="1515"/>
      <c r="D912" s="1515"/>
      <c r="E912" s="1515"/>
    </row>
    <row r="913" spans="2:5" ht="99.95" customHeight="1" x14ac:dyDescent="0.25">
      <c r="B913" s="1595" t="s">
        <v>305</v>
      </c>
      <c r="C913" s="1595" t="s">
        <v>277</v>
      </c>
      <c r="D913" s="1503" t="s">
        <v>306</v>
      </c>
      <c r="E913" s="1504"/>
    </row>
    <row r="914" spans="2:5" ht="99.95" customHeight="1" x14ac:dyDescent="0.25">
      <c r="B914" s="1596"/>
      <c r="C914" s="1596"/>
      <c r="D914" s="1505"/>
      <c r="E914" s="1506"/>
    </row>
    <row r="915" spans="2:5" ht="141" customHeight="1" x14ac:dyDescent="0.25">
      <c r="B915" s="1597"/>
      <c r="C915" s="1597"/>
      <c r="D915" s="1598" t="s">
        <v>986</v>
      </c>
      <c r="E915" s="970" t="s">
        <v>307</v>
      </c>
    </row>
    <row r="916" spans="2:5" ht="99.95" customHeight="1" x14ac:dyDescent="0.25">
      <c r="B916" s="828" t="s">
        <v>38</v>
      </c>
      <c r="C916" s="828" t="s">
        <v>38</v>
      </c>
      <c r="D916" s="351" t="str">
        <f>( 'LIBRETA INF APREN 3TRI'!$L$633 )</f>
        <v>D+</v>
      </c>
      <c r="E916" s="971" t="str">
        <f>IF(OR(D916="A+", D916="A-", D916="B+"), "DESTREZA O APRENDIZAJE ALCANZADO", IF(OR(D916="B-", D916="C+", D916="C-"), "DESTREZA O APRENDIZAJE EN PROCESO DE DESARROLLO", IF(OR(D916="D+", D916="D-", D916="E+", AJ916="E-"), "DESTREZA O APRENDIZAJE INICIADO", "NO ENCONTRADO")))</f>
        <v>DESTREZA O APRENDIZAJE INICIADO</v>
      </c>
    </row>
    <row r="917" spans="2:5" ht="99.95" customHeight="1" x14ac:dyDescent="0.25">
      <c r="B917" s="828" t="s">
        <v>40</v>
      </c>
      <c r="C917" s="828" t="s">
        <v>40</v>
      </c>
      <c r="D917" s="351" t="str">
        <f>( 'LIBRETA INF APREN 3TRI'!$L$634 )</f>
        <v>D+</v>
      </c>
      <c r="E917" s="971" t="str">
        <f t="shared" ref="E917:E925" si="20">IF(OR(D917="A+", D917="A-", D917="B+"), "DESTREZA O APRENDIZAJE ALCANZADO", IF(OR(D917="B-", D917="C+", D917="C-"), "DESTREZA O APRENDIZAJE EN PROCESO DE DESARROLLO", IF(OR(D917="D+", D917="D-", D917="E+", AJ917="E-"), "DESTREZA O APRENDIZAJE INICIADO", "NO ENCONTRADO")))</f>
        <v>DESTREZA O APRENDIZAJE INICIADO</v>
      </c>
    </row>
    <row r="918" spans="2:5" ht="99.95" customHeight="1" x14ac:dyDescent="0.25">
      <c r="B918" s="820" t="s">
        <v>308</v>
      </c>
      <c r="C918" s="820" t="s">
        <v>42</v>
      </c>
      <c r="D918" s="351" t="str">
        <f>( 'LIBRETA INF APREN 3TRI'!$L$635 )</f>
        <v>C+</v>
      </c>
      <c r="E918" s="971" t="str">
        <f t="shared" si="20"/>
        <v>DESTREZA O APRENDIZAJE EN PROCESO DE DESARROLLO</v>
      </c>
    </row>
    <row r="919" spans="2:5" ht="99.95" customHeight="1" x14ac:dyDescent="0.25">
      <c r="B919" s="828" t="s">
        <v>44</v>
      </c>
      <c r="C919" s="828" t="s">
        <v>44</v>
      </c>
      <c r="D919" s="351" t="str">
        <f>( 'LIBRETA INF APREN 3TRI'!$L$636 )</f>
        <v>C+</v>
      </c>
      <c r="E919" s="971" t="str">
        <f t="shared" si="20"/>
        <v>DESTREZA O APRENDIZAJE EN PROCESO DE DESARROLLO</v>
      </c>
    </row>
    <row r="920" spans="2:5" ht="99.95" customHeight="1" x14ac:dyDescent="0.25">
      <c r="B920" s="828" t="s">
        <v>309</v>
      </c>
      <c r="C920" s="828" t="s">
        <v>47</v>
      </c>
      <c r="D920" s="351" t="str">
        <f>( 'LIBRETA INF APREN 3TRI'!$L$637 )</f>
        <v>C+</v>
      </c>
      <c r="E920" s="971" t="str">
        <f t="shared" si="20"/>
        <v>DESTREZA O APRENDIZAJE EN PROCESO DE DESARROLLO</v>
      </c>
    </row>
    <row r="921" spans="2:5" ht="99.95" customHeight="1" x14ac:dyDescent="0.25">
      <c r="B921" s="828" t="s">
        <v>50</v>
      </c>
      <c r="C921" s="828" t="s">
        <v>50</v>
      </c>
      <c r="D921" s="351" t="str">
        <f>( 'LIBRETA INF APREN 3TRI'!$L$638 )</f>
        <v>C+</v>
      </c>
      <c r="E921" s="971" t="str">
        <f t="shared" si="20"/>
        <v>DESTREZA O APRENDIZAJE EN PROCESO DE DESARROLLO</v>
      </c>
    </row>
    <row r="922" spans="2:5" ht="99.95" customHeight="1" x14ac:dyDescent="0.25">
      <c r="B922" s="821" t="s">
        <v>52</v>
      </c>
      <c r="C922" s="821" t="s">
        <v>52</v>
      </c>
      <c r="D922" s="351" t="str">
        <f>( 'LIBRETA INF APREN 3TRI'!$L$639 )</f>
        <v>D+</v>
      </c>
      <c r="E922" s="971" t="str">
        <f t="shared" si="20"/>
        <v>DESTREZA O APRENDIZAJE INICIADO</v>
      </c>
    </row>
    <row r="923" spans="2:5" ht="99.95" customHeight="1" x14ac:dyDescent="0.25">
      <c r="B923" s="1575" t="s">
        <v>225</v>
      </c>
      <c r="C923" s="1575"/>
      <c r="D923" s="351" t="str">
        <f>( 'LIBRETA INF APREN 3TRI'!$L$642 )</f>
        <v>C+</v>
      </c>
      <c r="E923" s="971" t="str">
        <f t="shared" si="20"/>
        <v>DESTREZA O APRENDIZAJE EN PROCESO DE DESARROLLO</v>
      </c>
    </row>
    <row r="924" spans="2:5" ht="99.95" customHeight="1" x14ac:dyDescent="0.25">
      <c r="B924" s="1575" t="s">
        <v>55</v>
      </c>
      <c r="C924" s="1575"/>
      <c r="D924" s="351" t="str">
        <f>( 'LIBRETA INF APREN 3TRI'!$L$643 )</f>
        <v>C+</v>
      </c>
      <c r="E924" s="971" t="str">
        <f t="shared" si="20"/>
        <v>DESTREZA O APRENDIZAJE EN PROCESO DE DESARROLLO</v>
      </c>
    </row>
    <row r="925" spans="2:5" ht="99.95" customHeight="1" x14ac:dyDescent="0.25">
      <c r="B925" s="1501" t="s">
        <v>248</v>
      </c>
      <c r="C925" s="1501"/>
      <c r="D925" s="351" t="str">
        <f>( 'LIBRETA INF APREN 3TRI'!$L$640 )</f>
        <v>C-</v>
      </c>
      <c r="E925" s="971" t="str">
        <f t="shared" si="20"/>
        <v>DESTREZA O APRENDIZAJE EN PROCESO DE DESARROLLO</v>
      </c>
    </row>
    <row r="926" spans="2:5" ht="99.95" customHeight="1" x14ac:dyDescent="0.25">
      <c r="B926" s="1502" t="s">
        <v>287</v>
      </c>
      <c r="C926" s="1502"/>
      <c r="D926" s="351" t="str">
        <f>( 'LIBRETA INF APREN 3TRI'!$I$646 )</f>
        <v>N</v>
      </c>
      <c r="E926" s="971" t="e">
        <f>VLOOKUP(D926, AJ1:AK4, 2, FALSE)</f>
        <v>#N/A</v>
      </c>
    </row>
    <row r="927" spans="2:5" ht="99.95" customHeight="1" x14ac:dyDescent="0.25">
      <c r="B927" s="348"/>
      <c r="C927" s="349"/>
      <c r="D927" s="104"/>
      <c r="E927" s="974"/>
    </row>
    <row r="928" spans="2:5" ht="99.95" customHeight="1" x14ac:dyDescent="0.25">
      <c r="B928" s="962" t="s">
        <v>989</v>
      </c>
      <c r="C928" s="963"/>
      <c r="D928" s="964"/>
      <c r="E928" s="974"/>
    </row>
    <row r="929" spans="2:5" ht="99.95" customHeight="1" x14ac:dyDescent="0.25">
      <c r="B929" s="962"/>
      <c r="C929" s="962"/>
      <c r="D929" s="962"/>
      <c r="E929" s="975"/>
    </row>
    <row r="930" spans="2:5" ht="99.95" customHeight="1" x14ac:dyDescent="0.25">
      <c r="B930" s="1518" t="s">
        <v>988</v>
      </c>
      <c r="C930" s="1518"/>
      <c r="D930" s="1518"/>
      <c r="E930" s="1518"/>
    </row>
    <row r="931" spans="2:5" ht="99.95" customHeight="1" x14ac:dyDescent="0.25">
      <c r="B931" s="962"/>
      <c r="C931" s="962"/>
      <c r="D931" s="962"/>
      <c r="E931" s="975"/>
    </row>
    <row r="932" spans="2:5" ht="99.95" customHeight="1" x14ac:dyDescent="0.25">
      <c r="B932" s="962"/>
      <c r="C932" s="962"/>
      <c r="D932" s="962"/>
      <c r="E932" s="975"/>
    </row>
    <row r="933" spans="2:5" ht="99.95" customHeight="1" x14ac:dyDescent="0.25">
      <c r="B933" s="962"/>
      <c r="C933" s="962"/>
      <c r="D933" s="962"/>
      <c r="E933" s="830"/>
    </row>
    <row r="934" spans="2:5" ht="99.95" customHeight="1" x14ac:dyDescent="0.25">
      <c r="B934" s="965"/>
      <c r="C934" s="962"/>
      <c r="D934" s="966"/>
      <c r="E934" s="976"/>
    </row>
    <row r="935" spans="2:5" ht="99.95" customHeight="1" x14ac:dyDescent="0.25">
      <c r="B935" s="1519" t="s">
        <v>991</v>
      </c>
      <c r="C935" s="1519"/>
      <c r="D935" s="1519" t="s">
        <v>285</v>
      </c>
      <c r="E935" s="1519"/>
    </row>
    <row r="936" spans="2:5" ht="99.95" customHeight="1" x14ac:dyDescent="0.25">
      <c r="B936" s="1520" t="s">
        <v>239</v>
      </c>
      <c r="C936" s="1520"/>
      <c r="D936" s="1520" t="s">
        <v>310</v>
      </c>
      <c r="E936" s="1520"/>
    </row>
    <row r="937" spans="2:5" ht="99.95" customHeight="1" x14ac:dyDescent="0.25">
      <c r="B937" s="348"/>
      <c r="C937" s="825"/>
      <c r="D937" s="102"/>
      <c r="E937" s="975"/>
    </row>
    <row r="938" spans="2:5" ht="99.95" customHeight="1" x14ac:dyDescent="0.25">
      <c r="C938" s="827"/>
    </row>
    <row r="939" spans="2:5" ht="60" customHeight="1" x14ac:dyDescent="0.25">
      <c r="B939" s="1571" t="s">
        <v>983</v>
      </c>
      <c r="C939" s="1571"/>
    </row>
    <row r="940" spans="2:5" ht="60" customHeight="1" x14ac:dyDescent="0.25">
      <c r="B940" s="1574" t="s">
        <v>990</v>
      </c>
      <c r="C940" s="1574"/>
      <c r="D940" s="106"/>
      <c r="E940" s="978"/>
    </row>
    <row r="941" spans="2:5" ht="60" customHeight="1" x14ac:dyDescent="0.25">
      <c r="B941" s="1572" t="s">
        <v>984</v>
      </c>
      <c r="C941" s="1572"/>
    </row>
    <row r="942" spans="2:5" ht="60" customHeight="1" x14ac:dyDescent="0.25">
      <c r="B942" s="1572" t="s">
        <v>985</v>
      </c>
      <c r="C942" s="1572"/>
    </row>
    <row r="943" spans="2:5" ht="60" customHeight="1" x14ac:dyDescent="0.25">
      <c r="B943" s="1573" t="s">
        <v>311</v>
      </c>
      <c r="C943" s="1599" t="s">
        <v>993</v>
      </c>
      <c r="D943" s="1599"/>
      <c r="E943" s="1599"/>
    </row>
    <row r="944" spans="2:5" ht="60" customHeight="1" x14ac:dyDescent="0.25"/>
    <row r="945" spans="2:5" ht="99.95" customHeight="1" x14ac:dyDescent="0.25">
      <c r="B945" s="1507" t="s">
        <v>299</v>
      </c>
      <c r="C945" s="1507"/>
      <c r="D945" s="1507"/>
      <c r="E945" s="1507"/>
    </row>
    <row r="946" spans="2:5" ht="99.95" customHeight="1" x14ac:dyDescent="0.25">
      <c r="B946" s="1507" t="s">
        <v>992</v>
      </c>
      <c r="C946" s="1507"/>
      <c r="D946" s="1507"/>
      <c r="E946" s="1507"/>
    </row>
    <row r="947" spans="2:5" ht="99.95" customHeight="1" x14ac:dyDescent="0.25">
      <c r="B947" s="1508"/>
      <c r="C947" s="1508"/>
      <c r="D947" s="1508"/>
      <c r="E947" s="1508"/>
    </row>
    <row r="948" spans="2:5" ht="99.95" customHeight="1" x14ac:dyDescent="0.25">
      <c r="B948" s="1509" t="s">
        <v>9</v>
      </c>
      <c r="C948" s="1509"/>
      <c r="D948" s="1509"/>
      <c r="E948" s="1509"/>
    </row>
    <row r="949" spans="2:5" ht="99.95" customHeight="1" x14ac:dyDescent="0.25">
      <c r="B949" s="1510" t="s">
        <v>301</v>
      </c>
      <c r="C949" s="1510"/>
      <c r="D949" s="1510"/>
      <c r="E949" s="1510"/>
    </row>
    <row r="950" spans="2:5" ht="99.95" customHeight="1" x14ac:dyDescent="0.25">
      <c r="B950" s="1507" t="s">
        <v>302</v>
      </c>
      <c r="C950" s="1507"/>
      <c r="D950" s="1507"/>
      <c r="E950" s="1507"/>
    </row>
    <row r="951" spans="2:5" ht="99.95" customHeight="1" x14ac:dyDescent="0.25">
      <c r="B951" s="1511" t="s">
        <v>303</v>
      </c>
      <c r="C951" s="1511"/>
      <c r="D951" s="1511"/>
      <c r="E951" s="1511"/>
    </row>
    <row r="952" spans="2:5" ht="99.95" customHeight="1" x14ac:dyDescent="0.25">
      <c r="B952" s="1500"/>
      <c r="C952" s="1500"/>
      <c r="D952" s="1500"/>
      <c r="E952" s="1500"/>
    </row>
    <row r="953" spans="2:5" ht="155.1" customHeight="1" x14ac:dyDescent="0.25">
      <c r="B953" s="1512" t="s">
        <v>304</v>
      </c>
      <c r="C953" s="1512"/>
      <c r="D953" s="1512"/>
      <c r="E953" s="1512"/>
    </row>
    <row r="954" spans="2:5" ht="99.95" customHeight="1" x14ac:dyDescent="0.25">
      <c r="B954" s="826"/>
      <c r="C954" s="826"/>
      <c r="D954" s="101"/>
      <c r="E954" s="972"/>
    </row>
    <row r="955" spans="2:5" ht="200.1" customHeight="1" x14ac:dyDescent="0.25">
      <c r="B955" s="1514">
        <f>DATOS!F29</f>
        <v>0</v>
      </c>
      <c r="C955" s="1514"/>
      <c r="D955" s="1514"/>
      <c r="E955" s="1514"/>
    </row>
    <row r="956" spans="2:5" ht="99.95" customHeight="1" x14ac:dyDescent="0.25">
      <c r="B956" s="827"/>
      <c r="C956" s="827"/>
      <c r="D956" s="829"/>
      <c r="E956" s="973"/>
    </row>
    <row r="957" spans="2:5" ht="99.95" customHeight="1" x14ac:dyDescent="0.25">
      <c r="B957" s="1515" t="s">
        <v>982</v>
      </c>
      <c r="C957" s="1515"/>
      <c r="D957" s="1515"/>
      <c r="E957" s="1515"/>
    </row>
    <row r="958" spans="2:5" ht="99.95" customHeight="1" x14ac:dyDescent="0.25">
      <c r="B958" s="1595" t="s">
        <v>305</v>
      </c>
      <c r="C958" s="1595" t="s">
        <v>277</v>
      </c>
      <c r="D958" s="1503" t="s">
        <v>306</v>
      </c>
      <c r="E958" s="1504"/>
    </row>
    <row r="959" spans="2:5" ht="99.95" customHeight="1" x14ac:dyDescent="0.25">
      <c r="B959" s="1596"/>
      <c r="C959" s="1596"/>
      <c r="D959" s="1505"/>
      <c r="E959" s="1506"/>
    </row>
    <row r="960" spans="2:5" ht="144.75" customHeight="1" x14ac:dyDescent="0.25">
      <c r="B960" s="1597"/>
      <c r="C960" s="1597"/>
      <c r="D960" s="1598" t="s">
        <v>986</v>
      </c>
      <c r="E960" s="970" t="s">
        <v>307</v>
      </c>
    </row>
    <row r="961" spans="2:5" ht="99.95" customHeight="1" x14ac:dyDescent="0.25">
      <c r="B961" s="828" t="s">
        <v>38</v>
      </c>
      <c r="C961" s="828" t="s">
        <v>38</v>
      </c>
      <c r="D961" s="351" t="str">
        <f>( 'LIBRETA INF APREN 3TRI'!$L$664 )</f>
        <v>D+</v>
      </c>
      <c r="E961" s="971" t="str">
        <f>IF(OR(D961="A+", D961="A-", D961="B+"), "DESTREZA O APRENDIZAJE ALCANZADO", IF(OR(D961="B-", D961="C+", D961="C-"), "DESTREZA O APRENDIZAJE EN PROCESO DE DESARROLLO", IF(OR(D961="D+", D961="D-", D961="E+", AJ961="E-"), "DESTREZA O APRENDIZAJE INICIADO", "NO ENCONTRADO")))</f>
        <v>DESTREZA O APRENDIZAJE INICIADO</v>
      </c>
    </row>
    <row r="962" spans="2:5" ht="99.95" customHeight="1" x14ac:dyDescent="0.25">
      <c r="B962" s="828" t="s">
        <v>40</v>
      </c>
      <c r="C962" s="828" t="s">
        <v>40</v>
      </c>
      <c r="D962" s="351" t="str">
        <f>( 'LIBRETA INF APREN 3TRI'!$L$665 )</f>
        <v>D+</v>
      </c>
      <c r="E962" s="971" t="str">
        <f t="shared" ref="E962:E970" si="21">IF(OR(D962="A+", D962="A-", D962="B+"), "DESTREZA O APRENDIZAJE ALCANZADO", IF(OR(D962="B-", D962="C+", D962="C-"), "DESTREZA O APRENDIZAJE EN PROCESO DE DESARROLLO", IF(OR(D962="D+", D962="D-", D962="E+", AJ962="E-"), "DESTREZA O APRENDIZAJE INICIADO", "NO ENCONTRADO")))</f>
        <v>DESTREZA O APRENDIZAJE INICIADO</v>
      </c>
    </row>
    <row r="963" spans="2:5" ht="99.95" customHeight="1" x14ac:dyDescent="0.25">
      <c r="B963" s="820" t="s">
        <v>308</v>
      </c>
      <c r="C963" s="820" t="s">
        <v>42</v>
      </c>
      <c r="D963" s="351" t="str">
        <f>( 'LIBRETA INF APREN 3TRI'!$L$666 )</f>
        <v>C+</v>
      </c>
      <c r="E963" s="971" t="str">
        <f t="shared" si="21"/>
        <v>DESTREZA O APRENDIZAJE EN PROCESO DE DESARROLLO</v>
      </c>
    </row>
    <row r="964" spans="2:5" ht="99.95" customHeight="1" x14ac:dyDescent="0.25">
      <c r="B964" s="828" t="s">
        <v>44</v>
      </c>
      <c r="C964" s="828" t="s">
        <v>44</v>
      </c>
      <c r="D964" s="351" t="str">
        <f>( 'LIBRETA INF APREN 3TRI'!$L$667 )</f>
        <v>C+</v>
      </c>
      <c r="E964" s="971" t="str">
        <f t="shared" si="21"/>
        <v>DESTREZA O APRENDIZAJE EN PROCESO DE DESARROLLO</v>
      </c>
    </row>
    <row r="965" spans="2:5" ht="99.95" customHeight="1" x14ac:dyDescent="0.25">
      <c r="B965" s="828" t="s">
        <v>309</v>
      </c>
      <c r="C965" s="828" t="s">
        <v>47</v>
      </c>
      <c r="D965" s="351" t="str">
        <f>( 'LIBRETA INF APREN 3TRI'!$L$668 )</f>
        <v>C+</v>
      </c>
      <c r="E965" s="971" t="str">
        <f t="shared" si="21"/>
        <v>DESTREZA O APRENDIZAJE EN PROCESO DE DESARROLLO</v>
      </c>
    </row>
    <row r="966" spans="2:5" ht="99.95" customHeight="1" x14ac:dyDescent="0.25">
      <c r="B966" s="828" t="s">
        <v>50</v>
      </c>
      <c r="C966" s="828" t="s">
        <v>50</v>
      </c>
      <c r="D966" s="351" t="str">
        <f>( 'LIBRETA INF APREN 3TRI'!$L$669 )</f>
        <v>C+</v>
      </c>
      <c r="E966" s="971" t="str">
        <f t="shared" si="21"/>
        <v>DESTREZA O APRENDIZAJE EN PROCESO DE DESARROLLO</v>
      </c>
    </row>
    <row r="967" spans="2:5" ht="99.95" customHeight="1" x14ac:dyDescent="0.25">
      <c r="B967" s="821" t="s">
        <v>52</v>
      </c>
      <c r="C967" s="821" t="s">
        <v>52</v>
      </c>
      <c r="D967" s="351" t="str">
        <f>( 'LIBRETA INF APREN 3TRI'!$L$670 )</f>
        <v>D+</v>
      </c>
      <c r="E967" s="971" t="str">
        <f t="shared" si="21"/>
        <v>DESTREZA O APRENDIZAJE INICIADO</v>
      </c>
    </row>
    <row r="968" spans="2:5" ht="99.95" customHeight="1" x14ac:dyDescent="0.25">
      <c r="B968" s="1575" t="s">
        <v>225</v>
      </c>
      <c r="C968" s="1575"/>
      <c r="D968" s="351" t="str">
        <f>( 'LIBRETA INF APREN 3TRI'!$L$673 )</f>
        <v>C+</v>
      </c>
      <c r="E968" s="971" t="str">
        <f t="shared" si="21"/>
        <v>DESTREZA O APRENDIZAJE EN PROCESO DE DESARROLLO</v>
      </c>
    </row>
    <row r="969" spans="2:5" ht="99.95" customHeight="1" x14ac:dyDescent="0.25">
      <c r="B969" s="1575" t="s">
        <v>55</v>
      </c>
      <c r="C969" s="1575"/>
      <c r="D969" s="351" t="str">
        <f>( 'LIBRETA INF APREN 3TRI'!$L$674 )</f>
        <v>C+</v>
      </c>
      <c r="E969" s="971" t="str">
        <f t="shared" si="21"/>
        <v>DESTREZA O APRENDIZAJE EN PROCESO DE DESARROLLO</v>
      </c>
    </row>
    <row r="970" spans="2:5" ht="99.95" customHeight="1" x14ac:dyDescent="0.25">
      <c r="B970" s="1501" t="s">
        <v>248</v>
      </c>
      <c r="C970" s="1501"/>
      <c r="D970" s="351" t="str">
        <f>( 'LIBRETA INF APREN 3TRI'!$L$671 )</f>
        <v>C-</v>
      </c>
      <c r="E970" s="971" t="str">
        <f t="shared" si="21"/>
        <v>DESTREZA O APRENDIZAJE EN PROCESO DE DESARROLLO</v>
      </c>
    </row>
    <row r="971" spans="2:5" ht="99.95" customHeight="1" x14ac:dyDescent="0.25">
      <c r="B971" s="1502" t="s">
        <v>287</v>
      </c>
      <c r="C971" s="1502"/>
      <c r="D971" s="351" t="str">
        <f>( 'LIBRETA INF APREN 3TRI'!$I$677 )</f>
        <v>N</v>
      </c>
      <c r="E971" s="971" t="e">
        <f>VLOOKUP(D971, AJ1:AK4, 2, FALSE)</f>
        <v>#N/A</v>
      </c>
    </row>
    <row r="972" spans="2:5" ht="99.95" customHeight="1" x14ac:dyDescent="0.25">
      <c r="B972" s="348"/>
      <c r="C972" s="349"/>
      <c r="D972" s="104"/>
      <c r="E972" s="974"/>
    </row>
    <row r="973" spans="2:5" ht="99.95" customHeight="1" x14ac:dyDescent="0.25">
      <c r="B973" s="962" t="s">
        <v>989</v>
      </c>
      <c r="C973" s="963"/>
      <c r="D973" s="964"/>
      <c r="E973" s="974"/>
    </row>
    <row r="974" spans="2:5" ht="99.95" customHeight="1" x14ac:dyDescent="0.25">
      <c r="B974" s="962"/>
      <c r="C974" s="962"/>
      <c r="D974" s="962"/>
      <c r="E974" s="975"/>
    </row>
    <row r="975" spans="2:5" ht="99.95" customHeight="1" x14ac:dyDescent="0.25">
      <c r="B975" s="1518" t="s">
        <v>988</v>
      </c>
      <c r="C975" s="1518"/>
      <c r="D975" s="1518"/>
      <c r="E975" s="1518"/>
    </row>
    <row r="976" spans="2:5" ht="99.95" customHeight="1" x14ac:dyDescent="0.25">
      <c r="B976" s="962"/>
      <c r="C976" s="962"/>
      <c r="D976" s="962"/>
      <c r="E976" s="975"/>
    </row>
    <row r="977" spans="2:5" ht="99.95" customHeight="1" x14ac:dyDescent="0.25">
      <c r="B977" s="962"/>
      <c r="C977" s="962"/>
      <c r="D977" s="962"/>
      <c r="E977" s="975"/>
    </row>
    <row r="978" spans="2:5" ht="99.95" customHeight="1" x14ac:dyDescent="0.25">
      <c r="B978" s="962"/>
      <c r="C978" s="962"/>
      <c r="D978" s="962"/>
      <c r="E978" s="830"/>
    </row>
    <row r="979" spans="2:5" ht="99.95" customHeight="1" x14ac:dyDescent="0.25">
      <c r="B979" s="965"/>
      <c r="C979" s="962"/>
      <c r="D979" s="966"/>
      <c r="E979" s="976"/>
    </row>
    <row r="980" spans="2:5" ht="99.95" customHeight="1" x14ac:dyDescent="0.25">
      <c r="B980" s="1519" t="s">
        <v>991</v>
      </c>
      <c r="C980" s="1519"/>
      <c r="D980" s="1519" t="s">
        <v>285</v>
      </c>
      <c r="E980" s="1519"/>
    </row>
    <row r="981" spans="2:5" ht="99.95" customHeight="1" x14ac:dyDescent="0.25">
      <c r="B981" s="1520" t="s">
        <v>239</v>
      </c>
      <c r="C981" s="1520"/>
      <c r="D981" s="1520" t="s">
        <v>310</v>
      </c>
      <c r="E981" s="1520"/>
    </row>
    <row r="982" spans="2:5" ht="99.95" customHeight="1" x14ac:dyDescent="0.25">
      <c r="B982" s="348"/>
      <c r="C982" s="825"/>
      <c r="D982" s="102"/>
      <c r="E982" s="975"/>
    </row>
    <row r="983" spans="2:5" ht="99.95" customHeight="1" x14ac:dyDescent="0.25">
      <c r="C983" s="827"/>
    </row>
    <row r="984" spans="2:5" ht="60" customHeight="1" x14ac:dyDescent="0.25">
      <c r="B984" s="1571" t="s">
        <v>983</v>
      </c>
      <c r="C984" s="1571"/>
    </row>
    <row r="985" spans="2:5" ht="60" customHeight="1" x14ac:dyDescent="0.25">
      <c r="B985" s="1574" t="s">
        <v>990</v>
      </c>
      <c r="C985" s="1574"/>
      <c r="D985" s="106"/>
      <c r="E985" s="978"/>
    </row>
    <row r="986" spans="2:5" ht="60" customHeight="1" x14ac:dyDescent="0.25">
      <c r="B986" s="1572" t="s">
        <v>984</v>
      </c>
      <c r="C986" s="1572"/>
    </row>
    <row r="987" spans="2:5" ht="60" customHeight="1" x14ac:dyDescent="0.25">
      <c r="B987" s="1572" t="s">
        <v>985</v>
      </c>
      <c r="C987" s="1572"/>
    </row>
    <row r="988" spans="2:5" ht="60" customHeight="1" x14ac:dyDescent="0.25">
      <c r="B988" s="1573" t="s">
        <v>311</v>
      </c>
      <c r="C988" s="1599" t="s">
        <v>993</v>
      </c>
      <c r="D988" s="1599"/>
      <c r="E988" s="1599"/>
    </row>
    <row r="989" spans="2:5" ht="60" customHeight="1" x14ac:dyDescent="0.25"/>
    <row r="990" spans="2:5" ht="99.95" customHeight="1" x14ac:dyDescent="0.25">
      <c r="B990" s="1507" t="s">
        <v>299</v>
      </c>
      <c r="C990" s="1507"/>
      <c r="D990" s="1507"/>
      <c r="E990" s="1507"/>
    </row>
    <row r="991" spans="2:5" ht="99.95" customHeight="1" x14ac:dyDescent="0.25">
      <c r="B991" s="1507" t="s">
        <v>992</v>
      </c>
      <c r="C991" s="1507"/>
      <c r="D991" s="1507"/>
      <c r="E991" s="1507"/>
    </row>
    <row r="992" spans="2:5" ht="99.95" customHeight="1" x14ac:dyDescent="0.25">
      <c r="B992" s="1508"/>
      <c r="C992" s="1508"/>
      <c r="D992" s="1508"/>
      <c r="E992" s="1508"/>
    </row>
    <row r="993" spans="2:5" ht="99.95" customHeight="1" x14ac:dyDescent="0.25">
      <c r="B993" s="1509" t="s">
        <v>9</v>
      </c>
      <c r="C993" s="1509"/>
      <c r="D993" s="1509"/>
      <c r="E993" s="1509"/>
    </row>
    <row r="994" spans="2:5" ht="99.95" customHeight="1" x14ac:dyDescent="0.25">
      <c r="B994" s="1510" t="s">
        <v>301</v>
      </c>
      <c r="C994" s="1510"/>
      <c r="D994" s="1510"/>
      <c r="E994" s="1510"/>
    </row>
    <row r="995" spans="2:5" ht="99.95" customHeight="1" x14ac:dyDescent="0.25">
      <c r="B995" s="1507" t="s">
        <v>302</v>
      </c>
      <c r="C995" s="1507"/>
      <c r="D995" s="1507"/>
      <c r="E995" s="1507"/>
    </row>
    <row r="996" spans="2:5" ht="99.95" customHeight="1" x14ac:dyDescent="0.25">
      <c r="B996" s="1511" t="s">
        <v>303</v>
      </c>
      <c r="C996" s="1511"/>
      <c r="D996" s="1511"/>
      <c r="E996" s="1511"/>
    </row>
    <row r="997" spans="2:5" ht="99.95" customHeight="1" x14ac:dyDescent="0.25">
      <c r="B997" s="1500"/>
      <c r="C997" s="1500"/>
      <c r="D997" s="1500"/>
      <c r="E997" s="1500"/>
    </row>
    <row r="998" spans="2:5" ht="155.1" customHeight="1" x14ac:dyDescent="0.25">
      <c r="B998" s="1512" t="s">
        <v>304</v>
      </c>
      <c r="C998" s="1512"/>
      <c r="D998" s="1512"/>
      <c r="E998" s="1512"/>
    </row>
    <row r="999" spans="2:5" ht="99.95" customHeight="1" x14ac:dyDescent="0.25">
      <c r="B999" s="826"/>
      <c r="C999" s="826"/>
      <c r="D999" s="101"/>
      <c r="E999" s="972"/>
    </row>
    <row r="1000" spans="2:5" ht="200.1" customHeight="1" x14ac:dyDescent="0.25">
      <c r="B1000" s="1514">
        <f>DATOS!F30</f>
        <v>0</v>
      </c>
      <c r="C1000" s="1514"/>
      <c r="D1000" s="1514"/>
      <c r="E1000" s="1514"/>
    </row>
    <row r="1001" spans="2:5" ht="99.95" customHeight="1" x14ac:dyDescent="0.25">
      <c r="B1001" s="827"/>
      <c r="C1001" s="827"/>
      <c r="D1001" s="829"/>
      <c r="E1001" s="973"/>
    </row>
    <row r="1002" spans="2:5" ht="99.95" customHeight="1" x14ac:dyDescent="0.25">
      <c r="B1002" s="1515" t="s">
        <v>982</v>
      </c>
      <c r="C1002" s="1515"/>
      <c r="D1002" s="1515"/>
      <c r="E1002" s="1515"/>
    </row>
    <row r="1003" spans="2:5" ht="99.95" customHeight="1" x14ac:dyDescent="0.25">
      <c r="B1003" s="1595" t="s">
        <v>305</v>
      </c>
      <c r="C1003" s="1595" t="s">
        <v>277</v>
      </c>
      <c r="D1003" s="1503" t="s">
        <v>306</v>
      </c>
      <c r="E1003" s="1504"/>
    </row>
    <row r="1004" spans="2:5" ht="99.95" customHeight="1" x14ac:dyDescent="0.25">
      <c r="B1004" s="1596"/>
      <c r="C1004" s="1596"/>
      <c r="D1004" s="1505"/>
      <c r="E1004" s="1506"/>
    </row>
    <row r="1005" spans="2:5" ht="144.75" customHeight="1" x14ac:dyDescent="0.25">
      <c r="B1005" s="1597"/>
      <c r="C1005" s="1597"/>
      <c r="D1005" s="1598" t="s">
        <v>986</v>
      </c>
      <c r="E1005" s="970" t="s">
        <v>307</v>
      </c>
    </row>
    <row r="1006" spans="2:5" ht="99.95" customHeight="1" x14ac:dyDescent="0.25">
      <c r="B1006" s="828" t="s">
        <v>38</v>
      </c>
      <c r="C1006" s="828" t="s">
        <v>38</v>
      </c>
      <c r="D1006" s="351" t="str">
        <f>( 'LIBRETA INF APREN 3TRI'!$L$695 )</f>
        <v>D-</v>
      </c>
      <c r="E1006" s="971" t="str">
        <f>IF(OR(D1006="A+", D1006="A-", D1006="B+"), "DESTREZA O APRENDIZAJE ALCANZADO", IF(OR(D1006="B-", D1006="C+", D1006="C-"), "DESTREZA O APRENDIZAJE EN PROCESO DE DESARROLLO", IF(OR(D1006="D+", D1006="D-", D1006="E+", AJ1006="E-"), "DESTREZA O APRENDIZAJE INICIADO", "NO ENCONTRADO")))</f>
        <v>DESTREZA O APRENDIZAJE INICIADO</v>
      </c>
    </row>
    <row r="1007" spans="2:5" ht="99.95" customHeight="1" x14ac:dyDescent="0.25">
      <c r="B1007" s="828" t="s">
        <v>40</v>
      </c>
      <c r="C1007" s="828" t="s">
        <v>40</v>
      </c>
      <c r="D1007" s="351" t="str">
        <f>( 'LIBRETA INF APREN 3TRI'!$L$696 )</f>
        <v>D-</v>
      </c>
      <c r="E1007" s="971" t="str">
        <f t="shared" ref="E1007:E1015" si="22">IF(OR(D1007="A+", D1007="A-", D1007="B+"), "DESTREZA O APRENDIZAJE ALCANZADO", IF(OR(D1007="B-", D1007="C+", D1007="C-"), "DESTREZA O APRENDIZAJE EN PROCESO DE DESARROLLO", IF(OR(D1007="D+", D1007="D-", D1007="E+", AJ1007="E-"), "DESTREZA O APRENDIZAJE INICIADO", "NO ENCONTRADO")))</f>
        <v>DESTREZA O APRENDIZAJE INICIADO</v>
      </c>
    </row>
    <row r="1008" spans="2:5" ht="99.95" customHeight="1" x14ac:dyDescent="0.25">
      <c r="B1008" s="820" t="s">
        <v>308</v>
      </c>
      <c r="C1008" s="820" t="s">
        <v>42</v>
      </c>
      <c r="D1008" s="351" t="str">
        <f>( 'LIBRETA INF APREN 3TRI'!$L$697 )</f>
        <v>C-</v>
      </c>
      <c r="E1008" s="971" t="str">
        <f t="shared" si="22"/>
        <v>DESTREZA O APRENDIZAJE EN PROCESO DE DESARROLLO</v>
      </c>
    </row>
    <row r="1009" spans="2:5" ht="99.95" customHeight="1" x14ac:dyDescent="0.25">
      <c r="B1009" s="828" t="s">
        <v>44</v>
      </c>
      <c r="C1009" s="828" t="s">
        <v>44</v>
      </c>
      <c r="D1009" s="351" t="str">
        <f>( 'LIBRETA INF APREN 3TRI'!$L$698 )</f>
        <v>C-</v>
      </c>
      <c r="E1009" s="971" t="str">
        <f t="shared" si="22"/>
        <v>DESTREZA O APRENDIZAJE EN PROCESO DE DESARROLLO</v>
      </c>
    </row>
    <row r="1010" spans="2:5" ht="99.95" customHeight="1" x14ac:dyDescent="0.25">
      <c r="B1010" s="828" t="s">
        <v>309</v>
      </c>
      <c r="C1010" s="828" t="s">
        <v>47</v>
      </c>
      <c r="D1010" s="351" t="str">
        <f>( 'LIBRETA INF APREN 3TRI'!$L$699 )</f>
        <v>C-</v>
      </c>
      <c r="E1010" s="971" t="str">
        <f t="shared" si="22"/>
        <v>DESTREZA O APRENDIZAJE EN PROCESO DE DESARROLLO</v>
      </c>
    </row>
    <row r="1011" spans="2:5" ht="99.95" customHeight="1" x14ac:dyDescent="0.25">
      <c r="B1011" s="828" t="s">
        <v>50</v>
      </c>
      <c r="C1011" s="828" t="s">
        <v>50</v>
      </c>
      <c r="D1011" s="351" t="str">
        <f>( 'LIBRETA INF APREN 3TRI'!$L$670 )</f>
        <v>D+</v>
      </c>
      <c r="E1011" s="971" t="str">
        <f t="shared" si="22"/>
        <v>DESTREZA O APRENDIZAJE INICIADO</v>
      </c>
    </row>
    <row r="1012" spans="2:5" ht="99.95" customHeight="1" x14ac:dyDescent="0.25">
      <c r="B1012" s="821" t="s">
        <v>52</v>
      </c>
      <c r="C1012" s="821" t="s">
        <v>52</v>
      </c>
      <c r="D1012" s="351" t="str">
        <f>( 'LIBRETA INF APREN 3TRI'!$L$671 )</f>
        <v>C-</v>
      </c>
      <c r="E1012" s="971" t="str">
        <f t="shared" si="22"/>
        <v>DESTREZA O APRENDIZAJE EN PROCESO DE DESARROLLO</v>
      </c>
    </row>
    <row r="1013" spans="2:5" ht="99.95" customHeight="1" x14ac:dyDescent="0.25">
      <c r="B1013" s="1575" t="s">
        <v>225</v>
      </c>
      <c r="C1013" s="1575"/>
      <c r="D1013" s="351" t="str">
        <f>( 'LIBRETA INF APREN 3TRI'!$L$704 )</f>
        <v>C-</v>
      </c>
      <c r="E1013" s="971" t="str">
        <f t="shared" si="22"/>
        <v>DESTREZA O APRENDIZAJE EN PROCESO DE DESARROLLO</v>
      </c>
    </row>
    <row r="1014" spans="2:5" ht="99.95" customHeight="1" x14ac:dyDescent="0.25">
      <c r="B1014" s="1575" t="s">
        <v>55</v>
      </c>
      <c r="C1014" s="1575"/>
      <c r="D1014" s="351" t="str">
        <f>( 'LIBRETA INF APREN 3TRI'!$L$705 )</f>
        <v>C-</v>
      </c>
      <c r="E1014" s="971" t="str">
        <f t="shared" si="22"/>
        <v>DESTREZA O APRENDIZAJE EN PROCESO DE DESARROLLO</v>
      </c>
    </row>
    <row r="1015" spans="2:5" ht="99.95" customHeight="1" x14ac:dyDescent="0.25">
      <c r="B1015" s="1501" t="s">
        <v>248</v>
      </c>
      <c r="C1015" s="1501"/>
      <c r="D1015" s="351" t="str">
        <f>( 'LIBRETA INF APREN 3TRI'!$L$702 )</f>
        <v>D+</v>
      </c>
      <c r="E1015" s="971" t="str">
        <f t="shared" si="22"/>
        <v>DESTREZA O APRENDIZAJE INICIADO</v>
      </c>
    </row>
    <row r="1016" spans="2:5" ht="99.95" customHeight="1" x14ac:dyDescent="0.25">
      <c r="B1016" s="1502" t="s">
        <v>287</v>
      </c>
      <c r="C1016" s="1502"/>
      <c r="D1016" s="351" t="str">
        <f>( 'LIBRETA INF APREN 3TRI'!$I$708 )</f>
        <v>N</v>
      </c>
      <c r="E1016" s="971" t="e">
        <f>VLOOKUP(D1016, AJ1:AK4, 2, FALSE)</f>
        <v>#N/A</v>
      </c>
    </row>
    <row r="1017" spans="2:5" ht="99.95" customHeight="1" x14ac:dyDescent="0.25">
      <c r="B1017" s="348"/>
      <c r="C1017" s="349"/>
      <c r="D1017" s="104"/>
      <c r="E1017" s="974"/>
    </row>
    <row r="1018" spans="2:5" ht="99.95" customHeight="1" x14ac:dyDescent="0.25">
      <c r="B1018" s="962" t="s">
        <v>989</v>
      </c>
      <c r="C1018" s="963"/>
      <c r="D1018" s="964"/>
      <c r="E1018" s="974"/>
    </row>
    <row r="1019" spans="2:5" ht="99.95" customHeight="1" x14ac:dyDescent="0.25">
      <c r="B1019" s="962"/>
      <c r="C1019" s="962"/>
      <c r="D1019" s="962"/>
      <c r="E1019" s="975"/>
    </row>
    <row r="1020" spans="2:5" ht="99.95" customHeight="1" x14ac:dyDescent="0.25">
      <c r="B1020" s="1518" t="s">
        <v>988</v>
      </c>
      <c r="C1020" s="1518"/>
      <c r="D1020" s="1518"/>
      <c r="E1020" s="1518"/>
    </row>
    <row r="1021" spans="2:5" ht="99.95" customHeight="1" x14ac:dyDescent="0.25">
      <c r="B1021" s="962"/>
      <c r="C1021" s="962"/>
      <c r="D1021" s="962"/>
      <c r="E1021" s="975"/>
    </row>
    <row r="1022" spans="2:5" ht="99.95" customHeight="1" x14ac:dyDescent="0.25">
      <c r="B1022" s="962"/>
      <c r="C1022" s="962"/>
      <c r="D1022" s="962"/>
      <c r="E1022" s="975"/>
    </row>
    <row r="1023" spans="2:5" ht="99.95" customHeight="1" x14ac:dyDescent="0.25">
      <c r="B1023" s="962"/>
      <c r="C1023" s="962"/>
      <c r="D1023" s="962"/>
      <c r="E1023" s="830"/>
    </row>
    <row r="1024" spans="2:5" ht="99.95" customHeight="1" x14ac:dyDescent="0.25">
      <c r="B1024" s="965"/>
      <c r="C1024" s="962"/>
      <c r="D1024" s="966"/>
      <c r="E1024" s="976"/>
    </row>
    <row r="1025" spans="2:5" ht="99.95" customHeight="1" x14ac:dyDescent="0.25">
      <c r="B1025" s="1519" t="s">
        <v>991</v>
      </c>
      <c r="C1025" s="1519"/>
      <c r="D1025" s="1519" t="s">
        <v>285</v>
      </c>
      <c r="E1025" s="1519"/>
    </row>
    <row r="1026" spans="2:5" ht="99.95" customHeight="1" x14ac:dyDescent="0.25">
      <c r="B1026" s="1520" t="s">
        <v>239</v>
      </c>
      <c r="C1026" s="1520"/>
      <c r="D1026" s="1520" t="s">
        <v>310</v>
      </c>
      <c r="E1026" s="1520"/>
    </row>
    <row r="1027" spans="2:5" ht="99.95" customHeight="1" x14ac:dyDescent="0.25">
      <c r="B1027" s="348"/>
      <c r="C1027" s="825"/>
      <c r="D1027" s="102"/>
      <c r="E1027" s="975"/>
    </row>
    <row r="1028" spans="2:5" ht="99.95" customHeight="1" x14ac:dyDescent="0.25">
      <c r="C1028" s="827"/>
    </row>
    <row r="1029" spans="2:5" ht="60" customHeight="1" x14ac:dyDescent="0.25">
      <c r="B1029" s="1571" t="s">
        <v>983</v>
      </c>
      <c r="C1029" s="1571"/>
    </row>
    <row r="1030" spans="2:5" ht="60" customHeight="1" x14ac:dyDescent="0.25">
      <c r="B1030" s="1574" t="s">
        <v>990</v>
      </c>
      <c r="C1030" s="1574"/>
      <c r="D1030" s="106"/>
      <c r="E1030" s="978"/>
    </row>
    <row r="1031" spans="2:5" ht="60" customHeight="1" x14ac:dyDescent="0.25">
      <c r="B1031" s="1572" t="s">
        <v>984</v>
      </c>
      <c r="C1031" s="1572"/>
    </row>
    <row r="1032" spans="2:5" ht="60" customHeight="1" x14ac:dyDescent="0.25">
      <c r="B1032" s="1572" t="s">
        <v>985</v>
      </c>
      <c r="C1032" s="1572"/>
    </row>
    <row r="1033" spans="2:5" ht="60" customHeight="1" x14ac:dyDescent="0.25">
      <c r="B1033" s="1573" t="s">
        <v>311</v>
      </c>
      <c r="C1033" s="1599" t="s">
        <v>993</v>
      </c>
      <c r="D1033" s="1599"/>
      <c r="E1033" s="1599"/>
    </row>
    <row r="1034" spans="2:5" ht="60" customHeight="1" x14ac:dyDescent="0.25"/>
    <row r="1035" spans="2:5" ht="99.95" customHeight="1" x14ac:dyDescent="0.25">
      <c r="B1035" s="1507" t="s">
        <v>299</v>
      </c>
      <c r="C1035" s="1507"/>
      <c r="D1035" s="1507"/>
      <c r="E1035" s="1507"/>
    </row>
    <row r="1036" spans="2:5" ht="99.95" customHeight="1" x14ac:dyDescent="0.25">
      <c r="B1036" s="1507" t="s">
        <v>992</v>
      </c>
      <c r="C1036" s="1507"/>
      <c r="D1036" s="1507"/>
      <c r="E1036" s="1507"/>
    </row>
    <row r="1037" spans="2:5" ht="99.95" customHeight="1" x14ac:dyDescent="0.25">
      <c r="B1037" s="1508"/>
      <c r="C1037" s="1508"/>
      <c r="D1037" s="1508"/>
      <c r="E1037" s="1508"/>
    </row>
    <row r="1038" spans="2:5" ht="99.95" customHeight="1" x14ac:dyDescent="0.25">
      <c r="B1038" s="1509" t="s">
        <v>9</v>
      </c>
      <c r="C1038" s="1509"/>
      <c r="D1038" s="1509"/>
      <c r="E1038" s="1509"/>
    </row>
    <row r="1039" spans="2:5" ht="99.95" customHeight="1" x14ac:dyDescent="0.25">
      <c r="B1039" s="1510" t="s">
        <v>301</v>
      </c>
      <c r="C1039" s="1510"/>
      <c r="D1039" s="1510"/>
      <c r="E1039" s="1510"/>
    </row>
    <row r="1040" spans="2:5" ht="99.95" customHeight="1" x14ac:dyDescent="0.25">
      <c r="B1040" s="1507" t="s">
        <v>302</v>
      </c>
      <c r="C1040" s="1507"/>
      <c r="D1040" s="1507"/>
      <c r="E1040" s="1507"/>
    </row>
    <row r="1041" spans="2:5" ht="99.95" customHeight="1" x14ac:dyDescent="0.25">
      <c r="B1041" s="1511" t="s">
        <v>303</v>
      </c>
      <c r="C1041" s="1511"/>
      <c r="D1041" s="1511"/>
      <c r="E1041" s="1511"/>
    </row>
    <row r="1042" spans="2:5" ht="99.95" customHeight="1" x14ac:dyDescent="0.25">
      <c r="B1042" s="1500"/>
      <c r="C1042" s="1500"/>
      <c r="D1042" s="1500"/>
      <c r="E1042" s="1500"/>
    </row>
    <row r="1043" spans="2:5" ht="155.1" customHeight="1" x14ac:dyDescent="0.25">
      <c r="B1043" s="1512" t="s">
        <v>304</v>
      </c>
      <c r="C1043" s="1512"/>
      <c r="D1043" s="1512"/>
      <c r="E1043" s="1512"/>
    </row>
    <row r="1044" spans="2:5" ht="99.95" customHeight="1" x14ac:dyDescent="0.25">
      <c r="B1044" s="826"/>
      <c r="C1044" s="826"/>
      <c r="D1044" s="101"/>
      <c r="E1044" s="972"/>
    </row>
    <row r="1045" spans="2:5" ht="200.1" customHeight="1" x14ac:dyDescent="0.25">
      <c r="B1045" s="1514">
        <f>DATOS!F31</f>
        <v>0</v>
      </c>
      <c r="C1045" s="1514"/>
      <c r="D1045" s="1514"/>
      <c r="E1045" s="1514"/>
    </row>
    <row r="1046" spans="2:5" ht="99.95" customHeight="1" x14ac:dyDescent="0.25">
      <c r="B1046" s="827"/>
      <c r="C1046" s="827"/>
      <c r="D1046" s="829"/>
      <c r="E1046" s="973"/>
    </row>
    <row r="1047" spans="2:5" ht="99.95" customHeight="1" x14ac:dyDescent="0.25">
      <c r="B1047" s="1515" t="s">
        <v>982</v>
      </c>
      <c r="C1047" s="1515"/>
      <c r="D1047" s="1515"/>
      <c r="E1047" s="1515"/>
    </row>
    <row r="1048" spans="2:5" ht="99.95" customHeight="1" x14ac:dyDescent="0.25">
      <c r="B1048" s="1595" t="s">
        <v>305</v>
      </c>
      <c r="C1048" s="1595" t="s">
        <v>277</v>
      </c>
      <c r="D1048" s="1503" t="s">
        <v>306</v>
      </c>
      <c r="E1048" s="1504"/>
    </row>
    <row r="1049" spans="2:5" ht="99.95" customHeight="1" x14ac:dyDescent="0.25">
      <c r="B1049" s="1596"/>
      <c r="C1049" s="1596"/>
      <c r="D1049" s="1505"/>
      <c r="E1049" s="1506"/>
    </row>
    <row r="1050" spans="2:5" ht="141" customHeight="1" x14ac:dyDescent="0.25">
      <c r="B1050" s="1597"/>
      <c r="C1050" s="1597"/>
      <c r="D1050" s="1598" t="s">
        <v>986</v>
      </c>
      <c r="E1050" s="970" t="s">
        <v>307</v>
      </c>
    </row>
    <row r="1051" spans="2:5" ht="99.95" customHeight="1" x14ac:dyDescent="0.25">
      <c r="B1051" s="828" t="s">
        <v>38</v>
      </c>
      <c r="C1051" s="828" t="s">
        <v>38</v>
      </c>
      <c r="D1051" s="351" t="str">
        <f>( 'LIBRETA INF APREN 3TRI'!$L$726 )</f>
        <v>D-</v>
      </c>
      <c r="E1051" s="971" t="str">
        <f>IF(OR(D1051="A+", D1051="A-", D1051="B+"), "DESTREZA O APRENDIZAJE ALCANZADO", IF(OR(D1051="B-", D1051="C+", D1051="C-"), "DESTREZA O APRENDIZAJE EN PROCESO DE DESARROLLO", IF(OR(D1051="D+", D1051="D-", D1051="E+", AJ1051="E-"), "DESTREZA O APRENDIZAJE INICIADO", "NO ENCONTRADO")))</f>
        <v>DESTREZA O APRENDIZAJE INICIADO</v>
      </c>
    </row>
    <row r="1052" spans="2:5" ht="99.95" customHeight="1" x14ac:dyDescent="0.25">
      <c r="B1052" s="828" t="s">
        <v>40</v>
      </c>
      <c r="C1052" s="828" t="s">
        <v>40</v>
      </c>
      <c r="D1052" s="351" t="str">
        <f>( 'LIBRETA INF APREN 3TRI'!$L$727 )</f>
        <v>D-</v>
      </c>
      <c r="E1052" s="971" t="str">
        <f t="shared" ref="E1052:E1060" si="23">IF(OR(D1052="A+", D1052="A-", D1052="B+"), "DESTREZA O APRENDIZAJE ALCANZADO", IF(OR(D1052="B-", D1052="C+", D1052="C-"), "DESTREZA O APRENDIZAJE EN PROCESO DE DESARROLLO", IF(OR(D1052="D+", D1052="D-", D1052="E+", AJ1052="E-"), "DESTREZA O APRENDIZAJE INICIADO", "NO ENCONTRADO")))</f>
        <v>DESTREZA O APRENDIZAJE INICIADO</v>
      </c>
    </row>
    <row r="1053" spans="2:5" ht="99.95" customHeight="1" x14ac:dyDescent="0.25">
      <c r="B1053" s="820" t="s">
        <v>308</v>
      </c>
      <c r="C1053" s="820" t="s">
        <v>42</v>
      </c>
      <c r="D1053" s="351" t="str">
        <f>( 'LIBRETA INF APREN 3TRI'!$L$728 )</f>
        <v>C-</v>
      </c>
      <c r="E1053" s="971" t="str">
        <f t="shared" si="23"/>
        <v>DESTREZA O APRENDIZAJE EN PROCESO DE DESARROLLO</v>
      </c>
    </row>
    <row r="1054" spans="2:5" ht="99.95" customHeight="1" x14ac:dyDescent="0.25">
      <c r="B1054" s="828" t="s">
        <v>44</v>
      </c>
      <c r="C1054" s="828" t="s">
        <v>44</v>
      </c>
      <c r="D1054" s="351" t="str">
        <f>( 'LIBRETA INF APREN 3TRI'!$L$729 )</f>
        <v>C-</v>
      </c>
      <c r="E1054" s="971" t="str">
        <f t="shared" si="23"/>
        <v>DESTREZA O APRENDIZAJE EN PROCESO DE DESARROLLO</v>
      </c>
    </row>
    <row r="1055" spans="2:5" ht="99.95" customHeight="1" x14ac:dyDescent="0.25">
      <c r="B1055" s="828" t="s">
        <v>309</v>
      </c>
      <c r="C1055" s="828" t="s">
        <v>47</v>
      </c>
      <c r="D1055" s="351" t="str">
        <f>( 'LIBRETA INF APREN 3TRI'!$L$730 )</f>
        <v>C-</v>
      </c>
      <c r="E1055" s="971" t="str">
        <f t="shared" si="23"/>
        <v>DESTREZA O APRENDIZAJE EN PROCESO DE DESARROLLO</v>
      </c>
    </row>
    <row r="1056" spans="2:5" ht="99.95" customHeight="1" x14ac:dyDescent="0.25">
      <c r="B1056" s="828" t="s">
        <v>50</v>
      </c>
      <c r="C1056" s="828" t="s">
        <v>50</v>
      </c>
      <c r="D1056" s="351" t="str">
        <f>( 'LIBRETA INF APREN 3TRI'!$L$731 )</f>
        <v>C-</v>
      </c>
      <c r="E1056" s="971" t="str">
        <f t="shared" si="23"/>
        <v>DESTREZA O APRENDIZAJE EN PROCESO DE DESARROLLO</v>
      </c>
    </row>
    <row r="1057" spans="2:5" ht="99.95" customHeight="1" x14ac:dyDescent="0.25">
      <c r="B1057" s="821" t="s">
        <v>52</v>
      </c>
      <c r="C1057" s="821" t="s">
        <v>52</v>
      </c>
      <c r="D1057" s="351" t="str">
        <f>( 'LIBRETA INF APREN 3TRI'!$L$732 )</f>
        <v>D+</v>
      </c>
      <c r="E1057" s="971" t="str">
        <f t="shared" si="23"/>
        <v>DESTREZA O APRENDIZAJE INICIADO</v>
      </c>
    </row>
    <row r="1058" spans="2:5" ht="99.95" customHeight="1" x14ac:dyDescent="0.25">
      <c r="B1058" s="1575" t="s">
        <v>225</v>
      </c>
      <c r="C1058" s="1575"/>
      <c r="D1058" s="351" t="str">
        <f>( 'LIBRETA INF APREN 3TRI'!$L$735 )</f>
        <v>C-</v>
      </c>
      <c r="E1058" s="971" t="str">
        <f t="shared" si="23"/>
        <v>DESTREZA O APRENDIZAJE EN PROCESO DE DESARROLLO</v>
      </c>
    </row>
    <row r="1059" spans="2:5" ht="99.95" customHeight="1" x14ac:dyDescent="0.25">
      <c r="B1059" s="1575" t="s">
        <v>55</v>
      </c>
      <c r="C1059" s="1575"/>
      <c r="D1059" s="351" t="str">
        <f>( 'LIBRETA INF APREN 3TRI'!$L$736 )</f>
        <v>C-</v>
      </c>
      <c r="E1059" s="971" t="str">
        <f t="shared" si="23"/>
        <v>DESTREZA O APRENDIZAJE EN PROCESO DE DESARROLLO</v>
      </c>
    </row>
    <row r="1060" spans="2:5" ht="99.95" customHeight="1" x14ac:dyDescent="0.25">
      <c r="B1060" s="1501" t="s">
        <v>248</v>
      </c>
      <c r="C1060" s="1501"/>
      <c r="D1060" s="351" t="str">
        <f>( 'LIBRETA INF APREN 3TRI'!$L$733 )</f>
        <v>D+</v>
      </c>
      <c r="E1060" s="971" t="str">
        <f t="shared" si="23"/>
        <v>DESTREZA O APRENDIZAJE INICIADO</v>
      </c>
    </row>
    <row r="1061" spans="2:5" ht="99.95" customHeight="1" x14ac:dyDescent="0.25">
      <c r="B1061" s="1502" t="s">
        <v>287</v>
      </c>
      <c r="C1061" s="1502"/>
      <c r="D1061" s="351" t="str">
        <f>( 'LIBRETA INF APREN 3TRI'!$I$739 )</f>
        <v>N</v>
      </c>
      <c r="E1061" s="971" t="e">
        <f>VLOOKUP(D1061, AJ1:AK4, 2, FALSE)</f>
        <v>#N/A</v>
      </c>
    </row>
    <row r="1062" spans="2:5" ht="99.95" customHeight="1" x14ac:dyDescent="0.25">
      <c r="B1062" s="348"/>
      <c r="C1062" s="349"/>
      <c r="D1062" s="104"/>
      <c r="E1062" s="974"/>
    </row>
    <row r="1063" spans="2:5" ht="99.95" customHeight="1" x14ac:dyDescent="0.25">
      <c r="B1063" s="962" t="s">
        <v>989</v>
      </c>
      <c r="C1063" s="963"/>
      <c r="D1063" s="964"/>
      <c r="E1063" s="974"/>
    </row>
    <row r="1064" spans="2:5" ht="99.95" customHeight="1" x14ac:dyDescent="0.25">
      <c r="B1064" s="962"/>
      <c r="C1064" s="962"/>
      <c r="D1064" s="962"/>
      <c r="E1064" s="975"/>
    </row>
    <row r="1065" spans="2:5" ht="99.95" customHeight="1" x14ac:dyDescent="0.25">
      <c r="B1065" s="1518" t="s">
        <v>988</v>
      </c>
      <c r="C1065" s="1518"/>
      <c r="D1065" s="1518"/>
      <c r="E1065" s="1518"/>
    </row>
    <row r="1066" spans="2:5" ht="99.95" customHeight="1" x14ac:dyDescent="0.25">
      <c r="B1066" s="962"/>
      <c r="C1066" s="962"/>
      <c r="D1066" s="962"/>
      <c r="E1066" s="975"/>
    </row>
    <row r="1067" spans="2:5" ht="99.95" customHeight="1" x14ac:dyDescent="0.25">
      <c r="B1067" s="962"/>
      <c r="C1067" s="962"/>
      <c r="D1067" s="962"/>
      <c r="E1067" s="975"/>
    </row>
    <row r="1068" spans="2:5" ht="99.95" customHeight="1" x14ac:dyDescent="0.25">
      <c r="B1068" s="962"/>
      <c r="C1068" s="962"/>
      <c r="D1068" s="962"/>
      <c r="E1068" s="830"/>
    </row>
    <row r="1069" spans="2:5" ht="99.95" customHeight="1" x14ac:dyDescent="0.25">
      <c r="B1069" s="965"/>
      <c r="C1069" s="962"/>
      <c r="D1069" s="966"/>
      <c r="E1069" s="976"/>
    </row>
    <row r="1070" spans="2:5" ht="99.95" customHeight="1" x14ac:dyDescent="0.25">
      <c r="B1070" s="1519" t="s">
        <v>991</v>
      </c>
      <c r="C1070" s="1519"/>
      <c r="D1070" s="1519" t="s">
        <v>285</v>
      </c>
      <c r="E1070" s="1519"/>
    </row>
    <row r="1071" spans="2:5" ht="99.95" customHeight="1" x14ac:dyDescent="0.25">
      <c r="B1071" s="1520" t="s">
        <v>239</v>
      </c>
      <c r="C1071" s="1520"/>
      <c r="D1071" s="1520" t="s">
        <v>310</v>
      </c>
      <c r="E1071" s="1520"/>
    </row>
    <row r="1072" spans="2:5" ht="99.95" customHeight="1" x14ac:dyDescent="0.25">
      <c r="B1072" s="348"/>
      <c r="C1072" s="825"/>
      <c r="D1072" s="102"/>
      <c r="E1072" s="975"/>
    </row>
    <row r="1073" spans="2:5" ht="99.95" customHeight="1" x14ac:dyDescent="0.25">
      <c r="C1073" s="827"/>
    </row>
    <row r="1074" spans="2:5" ht="60" customHeight="1" x14ac:dyDescent="0.25">
      <c r="B1074" s="1571" t="s">
        <v>983</v>
      </c>
      <c r="C1074" s="1571"/>
    </row>
    <row r="1075" spans="2:5" ht="60" customHeight="1" x14ac:dyDescent="0.25">
      <c r="B1075" s="1574" t="s">
        <v>990</v>
      </c>
      <c r="C1075" s="1574"/>
      <c r="D1075" s="106"/>
      <c r="E1075" s="978"/>
    </row>
    <row r="1076" spans="2:5" ht="60" customHeight="1" x14ac:dyDescent="0.25">
      <c r="B1076" s="1572" t="s">
        <v>984</v>
      </c>
      <c r="C1076" s="1572"/>
    </row>
    <row r="1077" spans="2:5" ht="60" customHeight="1" x14ac:dyDescent="0.25">
      <c r="B1077" s="1571" t="s">
        <v>985</v>
      </c>
      <c r="C1077" s="1599" t="s">
        <v>993</v>
      </c>
      <c r="D1077" s="1599"/>
      <c r="E1077" s="1599"/>
    </row>
    <row r="1078" spans="2:5" ht="60" customHeight="1" x14ac:dyDescent="0.25">
      <c r="B1078" s="1573" t="s">
        <v>311</v>
      </c>
      <c r="C1078" s="1574"/>
    </row>
    <row r="1079" spans="2:5" ht="99.95" customHeight="1" x14ac:dyDescent="0.25">
      <c r="B1079" s="1507" t="s">
        <v>299</v>
      </c>
      <c r="C1079" s="1507"/>
      <c r="D1079" s="1507"/>
      <c r="E1079" s="1507"/>
    </row>
    <row r="1080" spans="2:5" ht="99.95" customHeight="1" x14ac:dyDescent="0.25">
      <c r="B1080" s="1507" t="s">
        <v>992</v>
      </c>
      <c r="C1080" s="1507"/>
      <c r="D1080" s="1507"/>
      <c r="E1080" s="1507"/>
    </row>
    <row r="1081" spans="2:5" ht="99.95" customHeight="1" x14ac:dyDescent="0.25">
      <c r="B1081" s="1508"/>
      <c r="C1081" s="1508"/>
      <c r="D1081" s="1508"/>
      <c r="E1081" s="1508"/>
    </row>
    <row r="1082" spans="2:5" ht="99.95" customHeight="1" x14ac:dyDescent="0.25">
      <c r="B1082" s="1509" t="s">
        <v>9</v>
      </c>
      <c r="C1082" s="1509"/>
      <c r="D1082" s="1509"/>
      <c r="E1082" s="1509"/>
    </row>
    <row r="1083" spans="2:5" ht="99.95" customHeight="1" x14ac:dyDescent="0.25">
      <c r="B1083" s="1510" t="s">
        <v>301</v>
      </c>
      <c r="C1083" s="1510"/>
      <c r="D1083" s="1510"/>
      <c r="E1083" s="1510"/>
    </row>
    <row r="1084" spans="2:5" ht="99.95" customHeight="1" x14ac:dyDescent="0.25">
      <c r="B1084" s="1507" t="s">
        <v>302</v>
      </c>
      <c r="C1084" s="1507"/>
      <c r="D1084" s="1507"/>
      <c r="E1084" s="1507"/>
    </row>
    <row r="1085" spans="2:5" ht="99.95" customHeight="1" x14ac:dyDescent="0.25">
      <c r="B1085" s="1511" t="s">
        <v>303</v>
      </c>
      <c r="C1085" s="1511"/>
      <c r="D1085" s="1511"/>
      <c r="E1085" s="1511"/>
    </row>
    <row r="1086" spans="2:5" ht="99.95" customHeight="1" x14ac:dyDescent="0.25">
      <c r="B1086" s="1500"/>
      <c r="C1086" s="1500"/>
      <c r="D1086" s="1500"/>
      <c r="E1086" s="1500"/>
    </row>
    <row r="1087" spans="2:5" ht="155.1" customHeight="1" x14ac:dyDescent="0.25">
      <c r="B1087" s="1512" t="s">
        <v>304</v>
      </c>
      <c r="C1087" s="1512"/>
      <c r="D1087" s="1512"/>
      <c r="E1087" s="1512"/>
    </row>
    <row r="1088" spans="2:5" ht="99.95" customHeight="1" x14ac:dyDescent="0.25">
      <c r="B1088" s="826"/>
      <c r="C1088" s="826"/>
      <c r="D1088" s="101"/>
      <c r="E1088" s="972"/>
    </row>
    <row r="1089" spans="2:5" ht="200.1" customHeight="1" x14ac:dyDescent="0.25">
      <c r="B1089" s="1514">
        <f>DATOS!F32</f>
        <v>0</v>
      </c>
      <c r="C1089" s="1514"/>
      <c r="D1089" s="1514"/>
      <c r="E1089" s="1514"/>
    </row>
    <row r="1090" spans="2:5" ht="99.95" customHeight="1" x14ac:dyDescent="0.25">
      <c r="B1090" s="827"/>
      <c r="C1090" s="827"/>
      <c r="D1090" s="829"/>
      <c r="E1090" s="973"/>
    </row>
    <row r="1091" spans="2:5" ht="99.95" customHeight="1" x14ac:dyDescent="0.25">
      <c r="B1091" s="1515" t="s">
        <v>982</v>
      </c>
      <c r="C1091" s="1515"/>
      <c r="D1091" s="1515"/>
      <c r="E1091" s="1515"/>
    </row>
    <row r="1092" spans="2:5" ht="99.95" customHeight="1" x14ac:dyDescent="0.25">
      <c r="B1092" s="1595" t="s">
        <v>305</v>
      </c>
      <c r="C1092" s="1595" t="s">
        <v>277</v>
      </c>
      <c r="D1092" s="1503" t="s">
        <v>306</v>
      </c>
      <c r="E1092" s="1504"/>
    </row>
    <row r="1093" spans="2:5" ht="99.95" customHeight="1" x14ac:dyDescent="0.25">
      <c r="B1093" s="1596"/>
      <c r="C1093" s="1596"/>
      <c r="D1093" s="1505"/>
      <c r="E1093" s="1506"/>
    </row>
    <row r="1094" spans="2:5" ht="148.5" customHeight="1" x14ac:dyDescent="0.25">
      <c r="B1094" s="1597"/>
      <c r="C1094" s="1597"/>
      <c r="D1094" s="1598" t="s">
        <v>986</v>
      </c>
      <c r="E1094" s="970" t="s">
        <v>307</v>
      </c>
    </row>
    <row r="1095" spans="2:5" ht="99.95" customHeight="1" x14ac:dyDescent="0.25">
      <c r="B1095" s="828" t="s">
        <v>38</v>
      </c>
      <c r="C1095" s="828" t="s">
        <v>38</v>
      </c>
      <c r="D1095" s="351" t="str">
        <f>( 'LIBRETA INF APREN 3TRI'!$L$757 )</f>
        <v>D-</v>
      </c>
      <c r="E1095" s="971" t="str">
        <f>IF(OR(D1095="A+", D1095="A-", D1095="B+"), "DESTREZA O APRENDIZAJE ALCANZADO", IF(OR(D1095="B-", D1095="C+", D1095="C-"), "DESTREZA O APRENDIZAJE EN PROCESO DE DESARROLLO", IF(OR(D1095="D+", D1095="D-", D1095="E+", AJ1095="E-"), "DESTREZA O APRENDIZAJE INICIADO", "NO ENCONTRADO")))</f>
        <v>DESTREZA O APRENDIZAJE INICIADO</v>
      </c>
    </row>
    <row r="1096" spans="2:5" ht="99.95" customHeight="1" x14ac:dyDescent="0.25">
      <c r="B1096" s="828" t="s">
        <v>40</v>
      </c>
      <c r="C1096" s="828" t="s">
        <v>40</v>
      </c>
      <c r="D1096" s="351" t="str">
        <f>( 'LIBRETA INF APREN 3TRI'!$L$758)</f>
        <v>D-</v>
      </c>
      <c r="E1096" s="971" t="str">
        <f t="shared" ref="E1096:E1104" si="24">IF(OR(D1096="A+", D1096="A-", D1096="B+"), "DESTREZA O APRENDIZAJE ALCANZADO", IF(OR(D1096="B-", D1096="C+", D1096="C-"), "DESTREZA O APRENDIZAJE EN PROCESO DE DESARROLLO", IF(OR(D1096="D+", D1096="D-", D1096="E+", AJ1096="E-"), "DESTREZA O APRENDIZAJE INICIADO", "NO ENCONTRADO")))</f>
        <v>DESTREZA O APRENDIZAJE INICIADO</v>
      </c>
    </row>
    <row r="1097" spans="2:5" ht="99.95" customHeight="1" x14ac:dyDescent="0.25">
      <c r="B1097" s="820" t="s">
        <v>308</v>
      </c>
      <c r="C1097" s="820" t="s">
        <v>42</v>
      </c>
      <c r="D1097" s="351" t="str">
        <f>( 'LIBRETA INF APREN 3TRI'!$L$759 )</f>
        <v>C-</v>
      </c>
      <c r="E1097" s="971" t="str">
        <f t="shared" si="24"/>
        <v>DESTREZA O APRENDIZAJE EN PROCESO DE DESARROLLO</v>
      </c>
    </row>
    <row r="1098" spans="2:5" ht="99.95" customHeight="1" x14ac:dyDescent="0.25">
      <c r="B1098" s="828" t="s">
        <v>44</v>
      </c>
      <c r="C1098" s="828" t="s">
        <v>44</v>
      </c>
      <c r="D1098" s="351" t="str">
        <f>( 'LIBRETA INF APREN 3TRI'!$L$760 )</f>
        <v>C-</v>
      </c>
      <c r="E1098" s="971" t="str">
        <f t="shared" si="24"/>
        <v>DESTREZA O APRENDIZAJE EN PROCESO DE DESARROLLO</v>
      </c>
    </row>
    <row r="1099" spans="2:5" ht="99.95" customHeight="1" x14ac:dyDescent="0.25">
      <c r="B1099" s="828" t="s">
        <v>309</v>
      </c>
      <c r="C1099" s="828" t="s">
        <v>47</v>
      </c>
      <c r="D1099" s="351" t="str">
        <f>( 'LIBRETA INF APREN 3TRI'!$L$761 )</f>
        <v>C-</v>
      </c>
      <c r="E1099" s="971" t="str">
        <f t="shared" si="24"/>
        <v>DESTREZA O APRENDIZAJE EN PROCESO DE DESARROLLO</v>
      </c>
    </row>
    <row r="1100" spans="2:5" ht="99.95" customHeight="1" x14ac:dyDescent="0.25">
      <c r="B1100" s="828" t="s">
        <v>50</v>
      </c>
      <c r="C1100" s="828" t="s">
        <v>50</v>
      </c>
      <c r="D1100" s="351" t="str">
        <f>( 'LIBRETA INF APREN 3TRI'!$L$762 )</f>
        <v>C-</v>
      </c>
      <c r="E1100" s="971" t="str">
        <f t="shared" si="24"/>
        <v>DESTREZA O APRENDIZAJE EN PROCESO DE DESARROLLO</v>
      </c>
    </row>
    <row r="1101" spans="2:5" ht="99.95" customHeight="1" x14ac:dyDescent="0.25">
      <c r="B1101" s="821" t="s">
        <v>52</v>
      </c>
      <c r="C1101" s="821" t="s">
        <v>52</v>
      </c>
      <c r="D1101" s="351" t="str">
        <f>( 'LIBRETA INF APREN 3TRI'!$L$763 )</f>
        <v>D-</v>
      </c>
      <c r="E1101" s="971" t="str">
        <f t="shared" si="24"/>
        <v>DESTREZA O APRENDIZAJE INICIADO</v>
      </c>
    </row>
    <row r="1102" spans="2:5" ht="99.95" customHeight="1" x14ac:dyDescent="0.25">
      <c r="B1102" s="1575" t="s">
        <v>225</v>
      </c>
      <c r="C1102" s="1575"/>
      <c r="D1102" s="351" t="str">
        <f>( 'LIBRETA INF APREN 3TRI'!$L$766 )</f>
        <v>C-</v>
      </c>
      <c r="E1102" s="971" t="str">
        <f t="shared" si="24"/>
        <v>DESTREZA O APRENDIZAJE EN PROCESO DE DESARROLLO</v>
      </c>
    </row>
    <row r="1103" spans="2:5" ht="99.95" customHeight="1" x14ac:dyDescent="0.25">
      <c r="B1103" s="1575" t="s">
        <v>55</v>
      </c>
      <c r="C1103" s="1575"/>
      <c r="D1103" s="351" t="str">
        <f>( 'LIBRETA INF APREN 3TRI'!$L$767 )</f>
        <v>C-</v>
      </c>
      <c r="E1103" s="971" t="str">
        <f t="shared" si="24"/>
        <v>DESTREZA O APRENDIZAJE EN PROCESO DE DESARROLLO</v>
      </c>
    </row>
    <row r="1104" spans="2:5" ht="99.95" customHeight="1" x14ac:dyDescent="0.25">
      <c r="B1104" s="1501" t="s">
        <v>248</v>
      </c>
      <c r="C1104" s="1501"/>
      <c r="D1104" s="351" t="str">
        <f>( 'LIBRETA INF APREN 3TRI'!$L$764 )</f>
        <v>D+</v>
      </c>
      <c r="E1104" s="971" t="str">
        <f t="shared" si="24"/>
        <v>DESTREZA O APRENDIZAJE INICIADO</v>
      </c>
    </row>
    <row r="1105" spans="2:5" ht="99.95" customHeight="1" x14ac:dyDescent="0.25">
      <c r="B1105" s="1502" t="s">
        <v>287</v>
      </c>
      <c r="C1105" s="1502"/>
      <c r="D1105" s="351" t="str">
        <f>( 'LIBRETA INF APREN 3TRI'!$I$770 )</f>
        <v>N</v>
      </c>
      <c r="E1105" s="971" t="e">
        <f>VLOOKUP(D1105, AJ1:AK4, 2, FALSE)</f>
        <v>#N/A</v>
      </c>
    </row>
    <row r="1106" spans="2:5" ht="99.95" customHeight="1" x14ac:dyDescent="0.25">
      <c r="B1106" s="348"/>
      <c r="C1106" s="349"/>
      <c r="D1106" s="104"/>
      <c r="E1106" s="974"/>
    </row>
    <row r="1107" spans="2:5" ht="99.95" customHeight="1" x14ac:dyDescent="0.25">
      <c r="B1107" s="962" t="s">
        <v>989</v>
      </c>
      <c r="C1107" s="963"/>
      <c r="D1107" s="964"/>
      <c r="E1107" s="974"/>
    </row>
    <row r="1108" spans="2:5" ht="99.95" customHeight="1" x14ac:dyDescent="0.25">
      <c r="B1108" s="962"/>
      <c r="C1108" s="962"/>
      <c r="D1108" s="962"/>
      <c r="E1108" s="975"/>
    </row>
    <row r="1109" spans="2:5" ht="99.95" customHeight="1" x14ac:dyDescent="0.25">
      <c r="B1109" s="1518" t="s">
        <v>988</v>
      </c>
      <c r="C1109" s="1518"/>
      <c r="D1109" s="1518"/>
      <c r="E1109" s="1518"/>
    </row>
    <row r="1110" spans="2:5" ht="99.95" customHeight="1" x14ac:dyDescent="0.25">
      <c r="B1110" s="962"/>
      <c r="C1110" s="962"/>
      <c r="D1110" s="962"/>
      <c r="E1110" s="975"/>
    </row>
    <row r="1111" spans="2:5" ht="99.95" customHeight="1" x14ac:dyDescent="0.25">
      <c r="B1111" s="962"/>
      <c r="C1111" s="962"/>
      <c r="D1111" s="962"/>
      <c r="E1111" s="975"/>
    </row>
    <row r="1112" spans="2:5" ht="99.95" customHeight="1" x14ac:dyDescent="0.25">
      <c r="B1112" s="962"/>
      <c r="C1112" s="962"/>
      <c r="D1112" s="962"/>
      <c r="E1112" s="830"/>
    </row>
    <row r="1113" spans="2:5" ht="99.95" customHeight="1" x14ac:dyDescent="0.25">
      <c r="B1113" s="965"/>
      <c r="C1113" s="962"/>
      <c r="D1113" s="966"/>
      <c r="E1113" s="976"/>
    </row>
    <row r="1114" spans="2:5" ht="99.95" customHeight="1" x14ac:dyDescent="0.25">
      <c r="B1114" s="1519" t="s">
        <v>991</v>
      </c>
      <c r="C1114" s="1519"/>
      <c r="D1114" s="1519" t="s">
        <v>285</v>
      </c>
      <c r="E1114" s="1519"/>
    </row>
    <row r="1115" spans="2:5" ht="99.95" customHeight="1" x14ac:dyDescent="0.25">
      <c r="B1115" s="1520" t="s">
        <v>239</v>
      </c>
      <c r="C1115" s="1520"/>
      <c r="D1115" s="1520" t="s">
        <v>310</v>
      </c>
      <c r="E1115" s="1520"/>
    </row>
    <row r="1116" spans="2:5" ht="99.95" customHeight="1" x14ac:dyDescent="0.25">
      <c r="B1116" s="348"/>
      <c r="C1116" s="825"/>
      <c r="D1116" s="102"/>
      <c r="E1116" s="975"/>
    </row>
    <row r="1117" spans="2:5" ht="99.95" customHeight="1" x14ac:dyDescent="0.25">
      <c r="C1117" s="827"/>
    </row>
    <row r="1118" spans="2:5" ht="60" customHeight="1" x14ac:dyDescent="0.25">
      <c r="B1118" s="1571" t="s">
        <v>983</v>
      </c>
      <c r="C1118" s="1571"/>
    </row>
    <row r="1119" spans="2:5" ht="60" customHeight="1" x14ac:dyDescent="0.25">
      <c r="B1119" s="1574" t="s">
        <v>990</v>
      </c>
      <c r="C1119" s="1574"/>
      <c r="D1119" s="106"/>
      <c r="E1119" s="978"/>
    </row>
    <row r="1120" spans="2:5" ht="60" customHeight="1" x14ac:dyDescent="0.25">
      <c r="B1120" s="1572" t="s">
        <v>984</v>
      </c>
      <c r="C1120" s="1572"/>
    </row>
    <row r="1121" spans="2:5" ht="60" customHeight="1" x14ac:dyDescent="0.25">
      <c r="B1121" s="1571" t="s">
        <v>985</v>
      </c>
      <c r="C1121" s="1599" t="s">
        <v>993</v>
      </c>
      <c r="D1121" s="1599"/>
      <c r="E1121" s="1599"/>
    </row>
    <row r="1122" spans="2:5" ht="60" customHeight="1" x14ac:dyDescent="0.25">
      <c r="B1122" s="1573" t="s">
        <v>311</v>
      </c>
      <c r="C1122" s="1574"/>
    </row>
    <row r="1123" spans="2:5" ht="60" customHeight="1" x14ac:dyDescent="0.25"/>
    <row r="1124" spans="2:5" ht="99.95" customHeight="1" x14ac:dyDescent="0.25">
      <c r="B1124" s="1507" t="s">
        <v>299</v>
      </c>
      <c r="C1124" s="1507"/>
      <c r="D1124" s="1507"/>
      <c r="E1124" s="1507"/>
    </row>
    <row r="1125" spans="2:5" ht="99.95" customHeight="1" x14ac:dyDescent="0.25">
      <c r="B1125" s="1507" t="s">
        <v>992</v>
      </c>
      <c r="C1125" s="1507"/>
      <c r="D1125" s="1507"/>
      <c r="E1125" s="1507"/>
    </row>
    <row r="1126" spans="2:5" ht="99.95" customHeight="1" x14ac:dyDescent="0.25">
      <c r="B1126" s="1508"/>
      <c r="C1126" s="1508"/>
      <c r="D1126" s="1508"/>
      <c r="E1126" s="1508"/>
    </row>
    <row r="1127" spans="2:5" ht="99.95" customHeight="1" x14ac:dyDescent="0.25">
      <c r="B1127" s="1509" t="s">
        <v>9</v>
      </c>
      <c r="C1127" s="1509"/>
      <c r="D1127" s="1509"/>
      <c r="E1127" s="1509"/>
    </row>
    <row r="1128" spans="2:5" ht="99.95" customHeight="1" x14ac:dyDescent="0.25">
      <c r="B1128" s="1510" t="s">
        <v>301</v>
      </c>
      <c r="C1128" s="1510"/>
      <c r="D1128" s="1510"/>
      <c r="E1128" s="1510"/>
    </row>
    <row r="1129" spans="2:5" ht="99.95" customHeight="1" x14ac:dyDescent="0.25">
      <c r="B1129" s="1507" t="s">
        <v>302</v>
      </c>
      <c r="C1129" s="1507"/>
      <c r="D1129" s="1507"/>
      <c r="E1129" s="1507"/>
    </row>
    <row r="1130" spans="2:5" ht="99.95" customHeight="1" x14ac:dyDescent="0.25">
      <c r="B1130" s="1511" t="s">
        <v>303</v>
      </c>
      <c r="C1130" s="1511"/>
      <c r="D1130" s="1511"/>
      <c r="E1130" s="1511"/>
    </row>
    <row r="1131" spans="2:5" ht="99.95" customHeight="1" x14ac:dyDescent="0.25">
      <c r="B1131" s="1500"/>
      <c r="C1131" s="1500"/>
      <c r="D1131" s="1500"/>
      <c r="E1131" s="1500"/>
    </row>
    <row r="1132" spans="2:5" ht="155.1" customHeight="1" x14ac:dyDescent="0.25">
      <c r="B1132" s="1512" t="s">
        <v>304</v>
      </c>
      <c r="C1132" s="1512"/>
      <c r="D1132" s="1512"/>
      <c r="E1132" s="1512"/>
    </row>
    <row r="1133" spans="2:5" ht="99.95" customHeight="1" x14ac:dyDescent="0.25">
      <c r="B1133" s="826"/>
      <c r="C1133" s="826"/>
      <c r="D1133" s="101"/>
      <c r="E1133" s="972"/>
    </row>
    <row r="1134" spans="2:5" ht="200.1" customHeight="1" x14ac:dyDescent="0.25">
      <c r="B1134" s="1514">
        <f>DATOS!F33</f>
        <v>0</v>
      </c>
      <c r="C1134" s="1514"/>
      <c r="D1134" s="1514"/>
      <c r="E1134" s="1514"/>
    </row>
    <row r="1135" spans="2:5" ht="99.95" customHeight="1" x14ac:dyDescent="0.25">
      <c r="B1135" s="827"/>
      <c r="C1135" s="827"/>
      <c r="D1135" s="829"/>
      <c r="E1135" s="973"/>
    </row>
    <row r="1136" spans="2:5" ht="99.95" customHeight="1" x14ac:dyDescent="0.25">
      <c r="B1136" s="1515" t="s">
        <v>982</v>
      </c>
      <c r="C1136" s="1515"/>
      <c r="D1136" s="1515"/>
      <c r="E1136" s="1515"/>
    </row>
    <row r="1137" spans="2:5" ht="99.95" customHeight="1" x14ac:dyDescent="0.25">
      <c r="B1137" s="1595" t="s">
        <v>305</v>
      </c>
      <c r="C1137" s="1595" t="s">
        <v>277</v>
      </c>
      <c r="D1137" s="1503" t="s">
        <v>306</v>
      </c>
      <c r="E1137" s="1504"/>
    </row>
    <row r="1138" spans="2:5" ht="99.95" customHeight="1" x14ac:dyDescent="0.25">
      <c r="B1138" s="1596"/>
      <c r="C1138" s="1596"/>
      <c r="D1138" s="1505"/>
      <c r="E1138" s="1506"/>
    </row>
    <row r="1139" spans="2:5" ht="141" customHeight="1" x14ac:dyDescent="0.25">
      <c r="B1139" s="1597"/>
      <c r="C1139" s="1597"/>
      <c r="D1139" s="1598" t="s">
        <v>986</v>
      </c>
      <c r="E1139" s="970" t="s">
        <v>307</v>
      </c>
    </row>
    <row r="1140" spans="2:5" ht="99.95" customHeight="1" x14ac:dyDescent="0.25">
      <c r="B1140" s="828" t="s">
        <v>38</v>
      </c>
      <c r="C1140" s="828" t="s">
        <v>38</v>
      </c>
      <c r="D1140" s="351" t="str">
        <f>( 'LIBRETA INF APREN 3TRI'!$L$788 )</f>
        <v>D-</v>
      </c>
      <c r="E1140" s="971" t="str">
        <f>IF(OR(D1140="A+", D1140="A-", D1140="B+"), "DESTREZA O APRENDIZAJE ALCANZADO", IF(OR(D1140="B-", D1140="C+", D1140="C-"), "DESTREZA O APRENDIZAJE EN PROCESO DE DESARROLLO", IF(OR(D1140="D+", D1140="D-", D1140="E+", AJ1140="E-"), "DESTREZA O APRENDIZAJE INICIADO", "NO ENCONTRADO")))</f>
        <v>DESTREZA O APRENDIZAJE INICIADO</v>
      </c>
    </row>
    <row r="1141" spans="2:5" ht="99.95" customHeight="1" x14ac:dyDescent="0.25">
      <c r="B1141" s="828" t="s">
        <v>40</v>
      </c>
      <c r="C1141" s="828" t="s">
        <v>40</v>
      </c>
      <c r="D1141" s="351" t="str">
        <f>( 'LIBRETA INF APREN 3TRI'!$L$789 )</f>
        <v>D-</v>
      </c>
      <c r="E1141" s="971" t="str">
        <f t="shared" ref="E1141:E1149" si="25">IF(OR(D1141="A+", D1141="A-", D1141="B+"), "DESTREZA O APRENDIZAJE ALCANZADO", IF(OR(D1141="B-", D1141="C+", D1141="C-"), "DESTREZA O APRENDIZAJE EN PROCESO DE DESARROLLO", IF(OR(D1141="D+", D1141="D-", D1141="E+", AJ1141="E-"), "DESTREZA O APRENDIZAJE INICIADO", "NO ENCONTRADO")))</f>
        <v>DESTREZA O APRENDIZAJE INICIADO</v>
      </c>
    </row>
    <row r="1142" spans="2:5" ht="99.95" customHeight="1" x14ac:dyDescent="0.25">
      <c r="B1142" s="820" t="s">
        <v>308</v>
      </c>
      <c r="C1142" s="820" t="s">
        <v>42</v>
      </c>
      <c r="D1142" s="351" t="str">
        <f>( 'LIBRETA INF APREN 3TRI'!$L$790 )</f>
        <v>D+</v>
      </c>
      <c r="E1142" s="971" t="str">
        <f t="shared" si="25"/>
        <v>DESTREZA O APRENDIZAJE INICIADO</v>
      </c>
    </row>
    <row r="1143" spans="2:5" ht="99.95" customHeight="1" x14ac:dyDescent="0.25">
      <c r="B1143" s="828" t="s">
        <v>44</v>
      </c>
      <c r="C1143" s="828" t="s">
        <v>44</v>
      </c>
      <c r="D1143" s="351" t="str">
        <f>( 'LIBRETA INF APREN 3TRI'!$L$791 )</f>
        <v>D+</v>
      </c>
      <c r="E1143" s="971" t="str">
        <f t="shared" si="25"/>
        <v>DESTREZA O APRENDIZAJE INICIADO</v>
      </c>
    </row>
    <row r="1144" spans="2:5" ht="99.95" customHeight="1" x14ac:dyDescent="0.25">
      <c r="B1144" s="828" t="s">
        <v>309</v>
      </c>
      <c r="C1144" s="828" t="s">
        <v>47</v>
      </c>
      <c r="D1144" s="351" t="str">
        <f>( 'LIBRETA INF APREN 3TRI'!$L$792 )</f>
        <v>D+</v>
      </c>
      <c r="E1144" s="971" t="str">
        <f t="shared" si="25"/>
        <v>DESTREZA O APRENDIZAJE INICIADO</v>
      </c>
    </row>
    <row r="1145" spans="2:5" ht="99.95" customHeight="1" x14ac:dyDescent="0.25">
      <c r="B1145" s="828" t="s">
        <v>50</v>
      </c>
      <c r="C1145" s="828" t="s">
        <v>50</v>
      </c>
      <c r="D1145" s="351" t="str">
        <f>( 'LIBRETA INF APREN 3TRI'!$L$793 )</f>
        <v>D+</v>
      </c>
      <c r="E1145" s="971" t="str">
        <f t="shared" si="25"/>
        <v>DESTREZA O APRENDIZAJE INICIADO</v>
      </c>
    </row>
    <row r="1146" spans="2:5" ht="99.95" customHeight="1" x14ac:dyDescent="0.25">
      <c r="B1146" s="821" t="s">
        <v>52</v>
      </c>
      <c r="C1146" s="821" t="s">
        <v>52</v>
      </c>
      <c r="D1146" s="351" t="str">
        <f>( 'LIBRETA INF APREN 3TRI'!$L$794 )</f>
        <v>D-</v>
      </c>
      <c r="E1146" s="971" t="str">
        <f t="shared" si="25"/>
        <v>DESTREZA O APRENDIZAJE INICIADO</v>
      </c>
    </row>
    <row r="1147" spans="2:5" ht="99.95" customHeight="1" x14ac:dyDescent="0.25">
      <c r="B1147" s="1575" t="s">
        <v>225</v>
      </c>
      <c r="C1147" s="1575"/>
      <c r="D1147" s="351" t="str">
        <f>( 'LIBRETA INF APREN 3TRI'!$L$797)</f>
        <v>D+</v>
      </c>
      <c r="E1147" s="971" t="str">
        <f t="shared" si="25"/>
        <v>DESTREZA O APRENDIZAJE INICIADO</v>
      </c>
    </row>
    <row r="1148" spans="2:5" ht="99.95" customHeight="1" x14ac:dyDescent="0.25">
      <c r="B1148" s="1575" t="s">
        <v>55</v>
      </c>
      <c r="C1148" s="1575"/>
      <c r="D1148" s="351" t="str">
        <f>( 'LIBRETA INF APREN 3TRI'!$L$798 )</f>
        <v>D+</v>
      </c>
      <c r="E1148" s="971" t="str">
        <f t="shared" si="25"/>
        <v>DESTREZA O APRENDIZAJE INICIADO</v>
      </c>
    </row>
    <row r="1149" spans="2:5" ht="99.95" customHeight="1" x14ac:dyDescent="0.25">
      <c r="B1149" s="1501" t="s">
        <v>248</v>
      </c>
      <c r="C1149" s="1501"/>
      <c r="D1149" s="351" t="str">
        <f>( 'LIBRETA INF APREN 3TRI'!$L$795 )</f>
        <v>D-</v>
      </c>
      <c r="E1149" s="971" t="str">
        <f t="shared" si="25"/>
        <v>DESTREZA O APRENDIZAJE INICIADO</v>
      </c>
    </row>
    <row r="1150" spans="2:5" ht="99.95" customHeight="1" x14ac:dyDescent="0.25">
      <c r="B1150" s="1502" t="s">
        <v>287</v>
      </c>
      <c r="C1150" s="1502"/>
      <c r="D1150" s="351" t="str">
        <f>( 'LIBRETA INF APREN 3TRI'!$I$801 )</f>
        <v>N</v>
      </c>
      <c r="E1150" s="971" t="e">
        <f>VLOOKUP(D1150, AJ1:AK4, 2, FALSE)</f>
        <v>#N/A</v>
      </c>
    </row>
    <row r="1151" spans="2:5" ht="99.95" customHeight="1" x14ac:dyDescent="0.25">
      <c r="B1151" s="348"/>
      <c r="C1151" s="349"/>
      <c r="D1151" s="104"/>
      <c r="E1151" s="974"/>
    </row>
    <row r="1152" spans="2:5" ht="99.95" customHeight="1" x14ac:dyDescent="0.25">
      <c r="B1152" s="962" t="s">
        <v>989</v>
      </c>
      <c r="C1152" s="963"/>
      <c r="D1152" s="964"/>
      <c r="E1152" s="974"/>
    </row>
    <row r="1153" spans="2:5" ht="99.95" customHeight="1" x14ac:dyDescent="0.25">
      <c r="B1153" s="962"/>
      <c r="C1153" s="962"/>
      <c r="D1153" s="962"/>
      <c r="E1153" s="975"/>
    </row>
    <row r="1154" spans="2:5" ht="99.95" customHeight="1" x14ac:dyDescent="0.25">
      <c r="B1154" s="1518" t="s">
        <v>988</v>
      </c>
      <c r="C1154" s="1518"/>
      <c r="D1154" s="1518"/>
      <c r="E1154" s="1518"/>
    </row>
    <row r="1155" spans="2:5" ht="99.95" customHeight="1" x14ac:dyDescent="0.25">
      <c r="B1155" s="962"/>
      <c r="C1155" s="962"/>
      <c r="D1155" s="962"/>
      <c r="E1155" s="975"/>
    </row>
    <row r="1156" spans="2:5" ht="99.95" customHeight="1" x14ac:dyDescent="0.25">
      <c r="B1156" s="962"/>
      <c r="C1156" s="962"/>
      <c r="D1156" s="962"/>
      <c r="E1156" s="975"/>
    </row>
    <row r="1157" spans="2:5" ht="99.95" customHeight="1" x14ac:dyDescent="0.25">
      <c r="B1157" s="962"/>
      <c r="C1157" s="962"/>
      <c r="D1157" s="962"/>
      <c r="E1157" s="830"/>
    </row>
    <row r="1158" spans="2:5" ht="99.95" customHeight="1" x14ac:dyDescent="0.25">
      <c r="B1158" s="965"/>
      <c r="C1158" s="962"/>
      <c r="D1158" s="966"/>
      <c r="E1158" s="976"/>
    </row>
    <row r="1159" spans="2:5" ht="99.95" customHeight="1" x14ac:dyDescent="0.25">
      <c r="B1159" s="1519" t="s">
        <v>991</v>
      </c>
      <c r="C1159" s="1519"/>
      <c r="D1159" s="1519" t="s">
        <v>285</v>
      </c>
      <c r="E1159" s="1519"/>
    </row>
    <row r="1160" spans="2:5" ht="99.95" customHeight="1" x14ac:dyDescent="0.25">
      <c r="B1160" s="1520" t="s">
        <v>239</v>
      </c>
      <c r="C1160" s="1520"/>
      <c r="D1160" s="1520" t="s">
        <v>310</v>
      </c>
      <c r="E1160" s="1520"/>
    </row>
    <row r="1161" spans="2:5" ht="99.95" customHeight="1" x14ac:dyDescent="0.25">
      <c r="B1161" s="348"/>
      <c r="C1161" s="825"/>
      <c r="D1161" s="102"/>
      <c r="E1161" s="975"/>
    </row>
    <row r="1162" spans="2:5" ht="99.95" customHeight="1" x14ac:dyDescent="0.25">
      <c r="C1162" s="827"/>
    </row>
    <row r="1163" spans="2:5" ht="60" customHeight="1" x14ac:dyDescent="0.25">
      <c r="B1163" s="1571" t="s">
        <v>983</v>
      </c>
      <c r="C1163" s="1571"/>
    </row>
    <row r="1164" spans="2:5" ht="60" customHeight="1" x14ac:dyDescent="0.25">
      <c r="B1164" s="1574" t="s">
        <v>990</v>
      </c>
      <c r="C1164" s="1574"/>
      <c r="D1164" s="106"/>
      <c r="E1164" s="978"/>
    </row>
    <row r="1165" spans="2:5" ht="60" customHeight="1" x14ac:dyDescent="0.25">
      <c r="B1165" s="1572" t="s">
        <v>984</v>
      </c>
      <c r="C1165" s="1572"/>
    </row>
    <row r="1166" spans="2:5" ht="60" customHeight="1" x14ac:dyDescent="0.25">
      <c r="B1166" s="1571" t="s">
        <v>985</v>
      </c>
      <c r="C1166" s="1599" t="s">
        <v>993</v>
      </c>
      <c r="D1166" s="1599"/>
      <c r="E1166" s="1599"/>
    </row>
    <row r="1167" spans="2:5" ht="60" customHeight="1" x14ac:dyDescent="0.25">
      <c r="B1167" s="1573" t="s">
        <v>311</v>
      </c>
      <c r="C1167" s="1574"/>
    </row>
    <row r="1168" spans="2:5" ht="60" customHeight="1" x14ac:dyDescent="0.25"/>
    <row r="1169" spans="2:5" ht="99.95" customHeight="1" x14ac:dyDescent="0.25">
      <c r="B1169" s="1507" t="s">
        <v>299</v>
      </c>
      <c r="C1169" s="1507"/>
      <c r="D1169" s="1507"/>
      <c r="E1169" s="1507"/>
    </row>
    <row r="1170" spans="2:5" ht="99.95" customHeight="1" x14ac:dyDescent="0.25">
      <c r="B1170" s="1507" t="s">
        <v>992</v>
      </c>
      <c r="C1170" s="1507"/>
      <c r="D1170" s="1507"/>
      <c r="E1170" s="1507"/>
    </row>
    <row r="1171" spans="2:5" ht="99.95" customHeight="1" x14ac:dyDescent="0.25">
      <c r="B1171" s="1508"/>
      <c r="C1171" s="1508"/>
      <c r="D1171" s="1508"/>
      <c r="E1171" s="1508"/>
    </row>
    <row r="1172" spans="2:5" ht="99.95" customHeight="1" x14ac:dyDescent="0.25">
      <c r="B1172" s="1509" t="s">
        <v>9</v>
      </c>
      <c r="C1172" s="1509"/>
      <c r="D1172" s="1509"/>
      <c r="E1172" s="1509"/>
    </row>
    <row r="1173" spans="2:5" ht="99.95" customHeight="1" x14ac:dyDescent="0.25">
      <c r="B1173" s="1510" t="s">
        <v>301</v>
      </c>
      <c r="C1173" s="1510"/>
      <c r="D1173" s="1510"/>
      <c r="E1173" s="1510"/>
    </row>
    <row r="1174" spans="2:5" ht="99.95" customHeight="1" x14ac:dyDescent="0.25">
      <c r="B1174" s="1507" t="s">
        <v>302</v>
      </c>
      <c r="C1174" s="1507"/>
      <c r="D1174" s="1507"/>
      <c r="E1174" s="1507"/>
    </row>
    <row r="1175" spans="2:5" ht="99.95" customHeight="1" x14ac:dyDescent="0.25">
      <c r="B1175" s="1511" t="s">
        <v>303</v>
      </c>
      <c r="C1175" s="1511"/>
      <c r="D1175" s="1511"/>
      <c r="E1175" s="1511"/>
    </row>
    <row r="1176" spans="2:5" ht="99.95" customHeight="1" x14ac:dyDescent="0.25">
      <c r="B1176" s="1500"/>
      <c r="C1176" s="1500"/>
      <c r="D1176" s="1500"/>
      <c r="E1176" s="1500"/>
    </row>
    <row r="1177" spans="2:5" ht="155.1" customHeight="1" x14ac:dyDescent="0.25">
      <c r="B1177" s="1512" t="s">
        <v>304</v>
      </c>
      <c r="C1177" s="1512"/>
      <c r="D1177" s="1512"/>
      <c r="E1177" s="1512"/>
    </row>
    <row r="1178" spans="2:5" ht="99.95" customHeight="1" x14ac:dyDescent="0.25">
      <c r="B1178" s="826"/>
      <c r="C1178" s="826"/>
      <c r="D1178" s="101"/>
      <c r="E1178" s="972"/>
    </row>
    <row r="1179" spans="2:5" ht="200.1" customHeight="1" x14ac:dyDescent="0.25">
      <c r="B1179" s="1514">
        <f>DATOS!F34</f>
        <v>0</v>
      </c>
      <c r="C1179" s="1514"/>
      <c r="D1179" s="1514"/>
      <c r="E1179" s="1514"/>
    </row>
    <row r="1180" spans="2:5" ht="99.95" customHeight="1" x14ac:dyDescent="0.25">
      <c r="B1180" s="827"/>
      <c r="C1180" s="827"/>
      <c r="D1180" s="829"/>
      <c r="E1180" s="973"/>
    </row>
    <row r="1181" spans="2:5" ht="99.95" customHeight="1" x14ac:dyDescent="0.25">
      <c r="B1181" s="1515" t="s">
        <v>982</v>
      </c>
      <c r="C1181" s="1515"/>
      <c r="D1181" s="1515"/>
      <c r="E1181" s="1515"/>
    </row>
    <row r="1182" spans="2:5" ht="99.95" customHeight="1" x14ac:dyDescent="0.25">
      <c r="B1182" s="1595" t="s">
        <v>305</v>
      </c>
      <c r="C1182" s="1595" t="s">
        <v>277</v>
      </c>
      <c r="D1182" s="1503" t="s">
        <v>306</v>
      </c>
      <c r="E1182" s="1504"/>
    </row>
    <row r="1183" spans="2:5" ht="99.95" customHeight="1" x14ac:dyDescent="0.25">
      <c r="B1183" s="1596"/>
      <c r="C1183" s="1596"/>
      <c r="D1183" s="1505"/>
      <c r="E1183" s="1506"/>
    </row>
    <row r="1184" spans="2:5" ht="141" customHeight="1" x14ac:dyDescent="0.25">
      <c r="B1184" s="1597"/>
      <c r="C1184" s="1597"/>
      <c r="D1184" s="1598" t="s">
        <v>986</v>
      </c>
      <c r="E1184" s="970" t="s">
        <v>307</v>
      </c>
    </row>
    <row r="1185" spans="2:5" ht="99.95" customHeight="1" x14ac:dyDescent="0.25">
      <c r="B1185" s="828" t="s">
        <v>38</v>
      </c>
      <c r="C1185" s="828" t="s">
        <v>38</v>
      </c>
      <c r="D1185" s="351" t="str">
        <f>( 'LIBRETA INF APREN 3TRI'!$L$819 )</f>
        <v>D-</v>
      </c>
      <c r="E1185" s="971" t="str">
        <f>IF(OR(D1185="A+", D1185="A-", D1185="B+"), "DESTREZA O APRENDIZAJE ALCANZADO", IF(OR(D1185="B-", D1185="C+", D1185="C-"), "DESTREZA O APRENDIZAJE EN PROCESO DE DESARROLLO", IF(OR(D1185="D+", D1185="D-", D1185="E+", AJ1185="E-"), "DESTREZA O APRENDIZAJE INICIADO", "NO ENCONTRADO")))</f>
        <v>DESTREZA O APRENDIZAJE INICIADO</v>
      </c>
    </row>
    <row r="1186" spans="2:5" ht="99.95" customHeight="1" x14ac:dyDescent="0.25">
      <c r="B1186" s="828" t="s">
        <v>40</v>
      </c>
      <c r="C1186" s="828" t="s">
        <v>40</v>
      </c>
      <c r="D1186" s="351" t="str">
        <f>( 'LIBRETA INF APREN 3TRI'!$L$820 )</f>
        <v>D-</v>
      </c>
      <c r="E1186" s="971" t="str">
        <f t="shared" ref="E1186:E1194" si="26">IF(OR(D1186="A+", D1186="A-", D1186="B+"), "DESTREZA O APRENDIZAJE ALCANZADO", IF(OR(D1186="B-", D1186="C+", D1186="C-"), "DESTREZA O APRENDIZAJE EN PROCESO DE DESARROLLO", IF(OR(D1186="D+", D1186="D-", D1186="E+", AJ1186="E-"), "DESTREZA O APRENDIZAJE INICIADO", "NO ENCONTRADO")))</f>
        <v>DESTREZA O APRENDIZAJE INICIADO</v>
      </c>
    </row>
    <row r="1187" spans="2:5" ht="99.95" customHeight="1" x14ac:dyDescent="0.25">
      <c r="B1187" s="820" t="s">
        <v>308</v>
      </c>
      <c r="C1187" s="820" t="s">
        <v>42</v>
      </c>
      <c r="D1187" s="351" t="str">
        <f>( 'LIBRETA INF APREN 3TRI'!$L$821 )</f>
        <v>D+</v>
      </c>
      <c r="E1187" s="971" t="str">
        <f t="shared" si="26"/>
        <v>DESTREZA O APRENDIZAJE INICIADO</v>
      </c>
    </row>
    <row r="1188" spans="2:5" ht="99.95" customHeight="1" x14ac:dyDescent="0.25">
      <c r="B1188" s="828" t="s">
        <v>44</v>
      </c>
      <c r="C1188" s="828" t="s">
        <v>44</v>
      </c>
      <c r="D1188" s="351" t="str">
        <f>( 'LIBRETA INF APREN 3TRI'!$L$822 )</f>
        <v>D+</v>
      </c>
      <c r="E1188" s="971" t="str">
        <f t="shared" si="26"/>
        <v>DESTREZA O APRENDIZAJE INICIADO</v>
      </c>
    </row>
    <row r="1189" spans="2:5" ht="99.95" customHeight="1" x14ac:dyDescent="0.25">
      <c r="B1189" s="828" t="s">
        <v>309</v>
      </c>
      <c r="C1189" s="828" t="s">
        <v>47</v>
      </c>
      <c r="D1189" s="351" t="str">
        <f>( 'LIBRETA INF APREN 3TRI'!$L$823 )</f>
        <v>D+</v>
      </c>
      <c r="E1189" s="971" t="str">
        <f t="shared" si="26"/>
        <v>DESTREZA O APRENDIZAJE INICIADO</v>
      </c>
    </row>
    <row r="1190" spans="2:5" ht="99.95" customHeight="1" x14ac:dyDescent="0.25">
      <c r="B1190" s="828" t="s">
        <v>50</v>
      </c>
      <c r="C1190" s="828" t="s">
        <v>50</v>
      </c>
      <c r="D1190" s="351" t="str">
        <f>( 'LIBRETA INF APREN 3TRI'!$L$824 )</f>
        <v>D+</v>
      </c>
      <c r="E1190" s="971" t="str">
        <f t="shared" si="26"/>
        <v>DESTREZA O APRENDIZAJE INICIADO</v>
      </c>
    </row>
    <row r="1191" spans="2:5" ht="99.95" customHeight="1" x14ac:dyDescent="0.25">
      <c r="B1191" s="821" t="s">
        <v>52</v>
      </c>
      <c r="C1191" s="821" t="s">
        <v>52</v>
      </c>
      <c r="D1191" s="351" t="str">
        <f>( 'LIBRETA INF APREN 3TRI'!$L$825 )</f>
        <v>D-</v>
      </c>
      <c r="E1191" s="971" t="str">
        <f t="shared" si="26"/>
        <v>DESTREZA O APRENDIZAJE INICIADO</v>
      </c>
    </row>
    <row r="1192" spans="2:5" ht="99.95" customHeight="1" x14ac:dyDescent="0.25">
      <c r="B1192" s="1575" t="s">
        <v>225</v>
      </c>
      <c r="C1192" s="1575"/>
      <c r="D1192" s="351" t="str">
        <f>( 'LIBRETA INF APREN 3TRI'!$L$828 )</f>
        <v>D+</v>
      </c>
      <c r="E1192" s="971" t="str">
        <f t="shared" si="26"/>
        <v>DESTREZA O APRENDIZAJE INICIADO</v>
      </c>
    </row>
    <row r="1193" spans="2:5" ht="99.95" customHeight="1" x14ac:dyDescent="0.25">
      <c r="B1193" s="1575" t="s">
        <v>55</v>
      </c>
      <c r="C1193" s="1575"/>
      <c r="D1193" s="351" t="str">
        <f>( 'LIBRETA INF APREN 3TRI'!$L$829 )</f>
        <v>D+</v>
      </c>
      <c r="E1193" s="971" t="str">
        <f t="shared" si="26"/>
        <v>DESTREZA O APRENDIZAJE INICIADO</v>
      </c>
    </row>
    <row r="1194" spans="2:5" ht="99.95" customHeight="1" x14ac:dyDescent="0.25">
      <c r="B1194" s="1501" t="s">
        <v>248</v>
      </c>
      <c r="C1194" s="1501"/>
      <c r="D1194" s="351" t="str">
        <f>( 'LIBRETA INF APREN 3TRI'!$L$826 )</f>
        <v>D-</v>
      </c>
      <c r="E1194" s="971" t="str">
        <f t="shared" si="26"/>
        <v>DESTREZA O APRENDIZAJE INICIADO</v>
      </c>
    </row>
    <row r="1195" spans="2:5" ht="99.95" customHeight="1" x14ac:dyDescent="0.25">
      <c r="B1195" s="1502" t="s">
        <v>287</v>
      </c>
      <c r="C1195" s="1502"/>
      <c r="D1195" s="351" t="str">
        <f>( 'LIBRETA INF APREN 3TRI'!$I$832 )</f>
        <v>N</v>
      </c>
      <c r="E1195" s="971" t="e">
        <f>VLOOKUP(D1195, AJ1:AK4, 2, FALSE)</f>
        <v>#N/A</v>
      </c>
    </row>
    <row r="1196" spans="2:5" ht="99.95" customHeight="1" x14ac:dyDescent="0.25">
      <c r="B1196" s="348"/>
      <c r="C1196" s="349"/>
      <c r="D1196" s="104"/>
      <c r="E1196" s="974"/>
    </row>
    <row r="1197" spans="2:5" ht="99.95" customHeight="1" x14ac:dyDescent="0.25">
      <c r="B1197" s="962" t="s">
        <v>989</v>
      </c>
      <c r="C1197" s="963"/>
      <c r="D1197" s="964"/>
      <c r="E1197" s="974"/>
    </row>
    <row r="1198" spans="2:5" ht="99.95" customHeight="1" x14ac:dyDescent="0.25">
      <c r="B1198" s="962"/>
      <c r="C1198" s="962"/>
      <c r="D1198" s="962"/>
      <c r="E1198" s="975"/>
    </row>
    <row r="1199" spans="2:5" ht="99.95" customHeight="1" x14ac:dyDescent="0.25">
      <c r="B1199" s="1518" t="s">
        <v>988</v>
      </c>
      <c r="C1199" s="1518"/>
      <c r="D1199" s="1518"/>
      <c r="E1199" s="1518"/>
    </row>
    <row r="1200" spans="2:5" ht="99.95" customHeight="1" x14ac:dyDescent="0.25">
      <c r="B1200" s="962"/>
      <c r="C1200" s="962"/>
      <c r="D1200" s="962"/>
      <c r="E1200" s="975"/>
    </row>
    <row r="1201" spans="2:5" ht="99.95" customHeight="1" x14ac:dyDescent="0.25">
      <c r="B1201" s="962"/>
      <c r="C1201" s="962"/>
      <c r="D1201" s="962"/>
      <c r="E1201" s="975"/>
    </row>
    <row r="1202" spans="2:5" ht="99.95" customHeight="1" x14ac:dyDescent="0.25">
      <c r="B1202" s="962"/>
      <c r="C1202" s="962"/>
      <c r="D1202" s="962"/>
      <c r="E1202" s="830"/>
    </row>
    <row r="1203" spans="2:5" ht="99.95" customHeight="1" x14ac:dyDescent="0.25">
      <c r="B1203" s="965"/>
      <c r="C1203" s="962"/>
      <c r="D1203" s="966"/>
      <c r="E1203" s="976"/>
    </row>
    <row r="1204" spans="2:5" ht="99.95" customHeight="1" x14ac:dyDescent="0.25">
      <c r="B1204" s="1519" t="s">
        <v>991</v>
      </c>
      <c r="C1204" s="1519"/>
      <c r="D1204" s="1519" t="s">
        <v>285</v>
      </c>
      <c r="E1204" s="1519"/>
    </row>
    <row r="1205" spans="2:5" ht="99.95" customHeight="1" x14ac:dyDescent="0.25">
      <c r="B1205" s="1520" t="s">
        <v>239</v>
      </c>
      <c r="C1205" s="1520"/>
      <c r="D1205" s="1520" t="s">
        <v>310</v>
      </c>
      <c r="E1205" s="1520"/>
    </row>
    <row r="1206" spans="2:5" ht="99.95" customHeight="1" x14ac:dyDescent="0.25">
      <c r="B1206" s="348"/>
      <c r="C1206" s="825"/>
      <c r="D1206" s="102"/>
      <c r="E1206" s="975"/>
    </row>
    <row r="1207" spans="2:5" ht="99.95" customHeight="1" x14ac:dyDescent="0.25">
      <c r="C1207" s="827"/>
    </row>
    <row r="1208" spans="2:5" ht="60" customHeight="1" x14ac:dyDescent="0.25">
      <c r="B1208" s="1571" t="s">
        <v>983</v>
      </c>
      <c r="C1208" s="1571"/>
    </row>
    <row r="1209" spans="2:5" ht="60" customHeight="1" x14ac:dyDescent="0.25">
      <c r="B1209" s="1574" t="s">
        <v>990</v>
      </c>
      <c r="C1209" s="1574"/>
      <c r="D1209" s="106"/>
      <c r="E1209" s="978"/>
    </row>
    <row r="1210" spans="2:5" ht="60" customHeight="1" x14ac:dyDescent="0.25">
      <c r="B1210" s="1571" t="s">
        <v>984</v>
      </c>
      <c r="C1210" s="1571"/>
    </row>
    <row r="1211" spans="2:5" ht="60" customHeight="1" x14ac:dyDescent="0.25">
      <c r="B1211" s="1571" t="s">
        <v>985</v>
      </c>
      <c r="C1211" s="1599" t="s">
        <v>993</v>
      </c>
      <c r="D1211" s="1599"/>
      <c r="E1211" s="1599"/>
    </row>
    <row r="1212" spans="2:5" ht="60" customHeight="1" x14ac:dyDescent="0.25">
      <c r="B1212" s="1573" t="s">
        <v>311</v>
      </c>
      <c r="C1212" s="1574"/>
    </row>
    <row r="1213" spans="2:5" ht="60" customHeight="1" x14ac:dyDescent="0.25"/>
    <row r="1214" spans="2:5" ht="99.95" customHeight="1" x14ac:dyDescent="0.25">
      <c r="B1214" s="1507" t="s">
        <v>299</v>
      </c>
      <c r="C1214" s="1507"/>
      <c r="D1214" s="1507"/>
      <c r="E1214" s="1507"/>
    </row>
    <row r="1215" spans="2:5" ht="99.95" customHeight="1" x14ac:dyDescent="0.25">
      <c r="B1215" s="1507" t="s">
        <v>992</v>
      </c>
      <c r="C1215" s="1507"/>
      <c r="D1215" s="1507"/>
      <c r="E1215" s="1507"/>
    </row>
    <row r="1216" spans="2:5" ht="99.95" customHeight="1" x14ac:dyDescent="0.25">
      <c r="B1216" s="1508"/>
      <c r="C1216" s="1508"/>
      <c r="D1216" s="1508"/>
      <c r="E1216" s="1508"/>
    </row>
    <row r="1217" spans="2:5" ht="99.95" customHeight="1" x14ac:dyDescent="0.25">
      <c r="B1217" s="1509" t="s">
        <v>9</v>
      </c>
      <c r="C1217" s="1509"/>
      <c r="D1217" s="1509"/>
      <c r="E1217" s="1509"/>
    </row>
    <row r="1218" spans="2:5" ht="99.95" customHeight="1" x14ac:dyDescent="0.25">
      <c r="B1218" s="1510" t="s">
        <v>301</v>
      </c>
      <c r="C1218" s="1510"/>
      <c r="D1218" s="1510"/>
      <c r="E1218" s="1510"/>
    </row>
    <row r="1219" spans="2:5" ht="99.95" customHeight="1" x14ac:dyDescent="0.25">
      <c r="B1219" s="1507" t="s">
        <v>302</v>
      </c>
      <c r="C1219" s="1507"/>
      <c r="D1219" s="1507"/>
      <c r="E1219" s="1507"/>
    </row>
    <row r="1220" spans="2:5" ht="99.95" customHeight="1" x14ac:dyDescent="0.25">
      <c r="B1220" s="1511" t="s">
        <v>303</v>
      </c>
      <c r="C1220" s="1511"/>
      <c r="D1220" s="1511"/>
      <c r="E1220" s="1511"/>
    </row>
    <row r="1221" spans="2:5" ht="99.95" customHeight="1" x14ac:dyDescent="0.25">
      <c r="B1221" s="1500"/>
      <c r="C1221" s="1500"/>
      <c r="D1221" s="1500"/>
      <c r="E1221" s="1500"/>
    </row>
    <row r="1222" spans="2:5" ht="155.1" customHeight="1" x14ac:dyDescent="0.25">
      <c r="B1222" s="1512" t="s">
        <v>304</v>
      </c>
      <c r="C1222" s="1512"/>
      <c r="D1222" s="1512"/>
      <c r="E1222" s="1512"/>
    </row>
    <row r="1223" spans="2:5" ht="99.95" customHeight="1" x14ac:dyDescent="0.25">
      <c r="B1223" s="826"/>
      <c r="C1223" s="826"/>
      <c r="D1223" s="101"/>
      <c r="E1223" s="972"/>
    </row>
    <row r="1224" spans="2:5" ht="200.1" customHeight="1" x14ac:dyDescent="0.25">
      <c r="B1224" s="1514">
        <f>DATOS!F35</f>
        <v>0</v>
      </c>
      <c r="C1224" s="1514"/>
      <c r="D1224" s="1514"/>
      <c r="E1224" s="1514"/>
    </row>
    <row r="1225" spans="2:5" ht="99.95" customHeight="1" x14ac:dyDescent="0.25">
      <c r="B1225" s="827"/>
      <c r="C1225" s="827"/>
      <c r="D1225" s="829"/>
      <c r="E1225" s="973"/>
    </row>
    <row r="1226" spans="2:5" ht="99.95" customHeight="1" x14ac:dyDescent="0.25">
      <c r="B1226" s="1515" t="s">
        <v>982</v>
      </c>
      <c r="C1226" s="1515"/>
      <c r="D1226" s="1515"/>
      <c r="E1226" s="1515"/>
    </row>
    <row r="1227" spans="2:5" ht="99.95" customHeight="1" x14ac:dyDescent="0.25">
      <c r="B1227" s="1595" t="s">
        <v>305</v>
      </c>
      <c r="C1227" s="1595" t="s">
        <v>277</v>
      </c>
      <c r="D1227" s="1503" t="s">
        <v>306</v>
      </c>
      <c r="E1227" s="1504"/>
    </row>
    <row r="1228" spans="2:5" ht="99.95" customHeight="1" x14ac:dyDescent="0.25">
      <c r="B1228" s="1596"/>
      <c r="C1228" s="1596"/>
      <c r="D1228" s="1505"/>
      <c r="E1228" s="1506"/>
    </row>
    <row r="1229" spans="2:5" ht="137.25" customHeight="1" x14ac:dyDescent="0.25">
      <c r="B1229" s="1597"/>
      <c r="C1229" s="1597"/>
      <c r="D1229" s="1598" t="s">
        <v>986</v>
      </c>
      <c r="E1229" s="970" t="s">
        <v>307</v>
      </c>
    </row>
    <row r="1230" spans="2:5" ht="99.95" customHeight="1" x14ac:dyDescent="0.25">
      <c r="B1230" s="828" t="s">
        <v>38</v>
      </c>
      <c r="C1230" s="828" t="s">
        <v>38</v>
      </c>
      <c r="D1230" s="351" t="str">
        <f>( 'LIBRETA INF APREN 3TRI'!$L$850 )</f>
        <v>D-</v>
      </c>
      <c r="E1230" s="971" t="str">
        <f>IF(OR(D1230="A+", D1230="A-", D1230="B+"), "DESTREZA O APRENDIZAJE ALCANZADO", IF(OR(D1230="B-", D1230="C+", D1230="C-"), "DESTREZA O APRENDIZAJE EN PROCESO DE DESARROLLO", IF(OR(D1230="D+", D1230="D-", D1230="E+", AJ1230="E-"), "DESTREZA O APRENDIZAJE INICIADO", "NO ENCONTRADO")))</f>
        <v>DESTREZA O APRENDIZAJE INICIADO</v>
      </c>
    </row>
    <row r="1231" spans="2:5" ht="99.95" customHeight="1" x14ac:dyDescent="0.25">
      <c r="B1231" s="828" t="s">
        <v>40</v>
      </c>
      <c r="C1231" s="828" t="s">
        <v>40</v>
      </c>
      <c r="D1231" s="351" t="str">
        <f>( 'LIBRETA INF APREN 3TRI'!$L$851 )</f>
        <v>D-</v>
      </c>
      <c r="E1231" s="971" t="str">
        <f t="shared" ref="E1231:E1239" si="27">IF(OR(D1231="A+", D1231="A-", D1231="B+"), "DESTREZA O APRENDIZAJE ALCANZADO", IF(OR(D1231="B-", D1231="C+", D1231="C-"), "DESTREZA O APRENDIZAJE EN PROCESO DE DESARROLLO", IF(OR(D1231="D+", D1231="D-", D1231="E+", AJ1231="E-"), "DESTREZA O APRENDIZAJE INICIADO", "NO ENCONTRADO")))</f>
        <v>DESTREZA O APRENDIZAJE INICIADO</v>
      </c>
    </row>
    <row r="1232" spans="2:5" ht="99.95" customHeight="1" x14ac:dyDescent="0.25">
      <c r="B1232" s="820" t="s">
        <v>308</v>
      </c>
      <c r="C1232" s="820" t="s">
        <v>42</v>
      </c>
      <c r="D1232" s="351" t="str">
        <f>( 'LIBRETA INF APREN 3TRI'!$L$852 )</f>
        <v>D+</v>
      </c>
      <c r="E1232" s="971" t="str">
        <f t="shared" si="27"/>
        <v>DESTREZA O APRENDIZAJE INICIADO</v>
      </c>
    </row>
    <row r="1233" spans="2:5" ht="99.95" customHeight="1" x14ac:dyDescent="0.25">
      <c r="B1233" s="828" t="s">
        <v>44</v>
      </c>
      <c r="C1233" s="828" t="s">
        <v>44</v>
      </c>
      <c r="D1233" s="351" t="str">
        <f>( 'LIBRETA INF APREN 3TRI'!$L$853 )</f>
        <v>D+</v>
      </c>
      <c r="E1233" s="971" t="str">
        <f t="shared" si="27"/>
        <v>DESTREZA O APRENDIZAJE INICIADO</v>
      </c>
    </row>
    <row r="1234" spans="2:5" ht="99.95" customHeight="1" x14ac:dyDescent="0.25">
      <c r="B1234" s="828" t="s">
        <v>309</v>
      </c>
      <c r="C1234" s="828" t="s">
        <v>47</v>
      </c>
      <c r="D1234" s="351" t="str">
        <f>( 'LIBRETA INF APREN 3TRI'!$L$854 )</f>
        <v>D+</v>
      </c>
      <c r="E1234" s="971" t="str">
        <f t="shared" si="27"/>
        <v>DESTREZA O APRENDIZAJE INICIADO</v>
      </c>
    </row>
    <row r="1235" spans="2:5" ht="99.95" customHeight="1" x14ac:dyDescent="0.25">
      <c r="B1235" s="828" t="s">
        <v>50</v>
      </c>
      <c r="C1235" s="828" t="s">
        <v>50</v>
      </c>
      <c r="D1235" s="351" t="str">
        <f>( 'LIBRETA INF APREN 3TRI'!$L$855 )</f>
        <v>D+</v>
      </c>
      <c r="E1235" s="971" t="str">
        <f t="shared" si="27"/>
        <v>DESTREZA O APRENDIZAJE INICIADO</v>
      </c>
    </row>
    <row r="1236" spans="2:5" ht="99.95" customHeight="1" x14ac:dyDescent="0.25">
      <c r="B1236" s="821" t="s">
        <v>52</v>
      </c>
      <c r="C1236" s="821" t="s">
        <v>52</v>
      </c>
      <c r="D1236" s="351" t="str">
        <f>( 'LIBRETA INF APREN 3TRI'!$L$856 )</f>
        <v>D-</v>
      </c>
      <c r="E1236" s="971" t="str">
        <f t="shared" si="27"/>
        <v>DESTREZA O APRENDIZAJE INICIADO</v>
      </c>
    </row>
    <row r="1237" spans="2:5" ht="99.95" customHeight="1" x14ac:dyDescent="0.25">
      <c r="B1237" s="1575" t="s">
        <v>225</v>
      </c>
      <c r="C1237" s="1575"/>
      <c r="D1237" s="351" t="str">
        <f>( 'LIBRETA INF APREN 3TRI'!$L$859 )</f>
        <v>D+</v>
      </c>
      <c r="E1237" s="971" t="str">
        <f t="shared" si="27"/>
        <v>DESTREZA O APRENDIZAJE INICIADO</v>
      </c>
    </row>
    <row r="1238" spans="2:5" ht="99.95" customHeight="1" x14ac:dyDescent="0.25">
      <c r="B1238" s="1575" t="s">
        <v>55</v>
      </c>
      <c r="C1238" s="1575"/>
      <c r="D1238" s="351" t="str">
        <f>( 'LIBRETA INF APREN 3TRI'!$L$860 )</f>
        <v>D+</v>
      </c>
      <c r="E1238" s="971" t="str">
        <f t="shared" si="27"/>
        <v>DESTREZA O APRENDIZAJE INICIADO</v>
      </c>
    </row>
    <row r="1239" spans="2:5" ht="99.95" customHeight="1" x14ac:dyDescent="0.25">
      <c r="B1239" s="1501" t="s">
        <v>248</v>
      </c>
      <c r="C1239" s="1501"/>
      <c r="D1239" s="351" t="str">
        <f>( 'LIBRETA INF APREN 3TRI'!$L$857 )</f>
        <v>D-</v>
      </c>
      <c r="E1239" s="971" t="str">
        <f t="shared" si="27"/>
        <v>DESTREZA O APRENDIZAJE INICIADO</v>
      </c>
    </row>
    <row r="1240" spans="2:5" ht="99.95" customHeight="1" x14ac:dyDescent="0.25">
      <c r="B1240" s="1502" t="s">
        <v>287</v>
      </c>
      <c r="C1240" s="1502"/>
      <c r="D1240" s="351" t="str">
        <f>( 'LIBRETA INF APREN 3TRI'!$I$863 )</f>
        <v>N</v>
      </c>
      <c r="E1240" s="971" t="e">
        <f>VLOOKUP(D1240, AJ1:AK4, 2, FALSE)</f>
        <v>#N/A</v>
      </c>
    </row>
    <row r="1241" spans="2:5" ht="99.95" customHeight="1" x14ac:dyDescent="0.25">
      <c r="B1241" s="348"/>
      <c r="C1241" s="349"/>
      <c r="D1241" s="104"/>
      <c r="E1241" s="974"/>
    </row>
    <row r="1242" spans="2:5" ht="99.95" customHeight="1" x14ac:dyDescent="0.25">
      <c r="B1242" s="962" t="s">
        <v>989</v>
      </c>
      <c r="C1242" s="963"/>
      <c r="D1242" s="964"/>
      <c r="E1242" s="974"/>
    </row>
    <row r="1243" spans="2:5" ht="99.95" customHeight="1" x14ac:dyDescent="0.25">
      <c r="B1243" s="962"/>
      <c r="C1243" s="962"/>
      <c r="D1243" s="962"/>
      <c r="E1243" s="975"/>
    </row>
    <row r="1244" spans="2:5" ht="99.95" customHeight="1" x14ac:dyDescent="0.25">
      <c r="B1244" s="1518" t="s">
        <v>988</v>
      </c>
      <c r="C1244" s="1518"/>
      <c r="D1244" s="1518"/>
      <c r="E1244" s="1518"/>
    </row>
    <row r="1245" spans="2:5" ht="99.95" customHeight="1" x14ac:dyDescent="0.25">
      <c r="B1245" s="962"/>
      <c r="C1245" s="962"/>
      <c r="D1245" s="962"/>
      <c r="E1245" s="975"/>
    </row>
    <row r="1246" spans="2:5" ht="99.95" customHeight="1" x14ac:dyDescent="0.25">
      <c r="B1246" s="962"/>
      <c r="C1246" s="962"/>
      <c r="D1246" s="962"/>
      <c r="E1246" s="975"/>
    </row>
    <row r="1247" spans="2:5" ht="99.95" customHeight="1" x14ac:dyDescent="0.25">
      <c r="B1247" s="962"/>
      <c r="C1247" s="962"/>
      <c r="D1247" s="962"/>
      <c r="E1247" s="830"/>
    </row>
    <row r="1248" spans="2:5" ht="99.95" customHeight="1" x14ac:dyDescent="0.25">
      <c r="B1248" s="965"/>
      <c r="C1248" s="962"/>
      <c r="D1248" s="966"/>
      <c r="E1248" s="976"/>
    </row>
    <row r="1249" spans="2:5" ht="99.95" customHeight="1" x14ac:dyDescent="0.25">
      <c r="B1249" s="1519" t="s">
        <v>991</v>
      </c>
      <c r="C1249" s="1519"/>
      <c r="D1249" s="1519" t="s">
        <v>285</v>
      </c>
      <c r="E1249" s="1519"/>
    </row>
    <row r="1250" spans="2:5" ht="99.95" customHeight="1" x14ac:dyDescent="0.25">
      <c r="B1250" s="1520" t="s">
        <v>239</v>
      </c>
      <c r="C1250" s="1520"/>
      <c r="D1250" s="1520" t="s">
        <v>310</v>
      </c>
      <c r="E1250" s="1520"/>
    </row>
    <row r="1251" spans="2:5" ht="99.95" customHeight="1" x14ac:dyDescent="0.25">
      <c r="B1251" s="348"/>
      <c r="C1251" s="825"/>
      <c r="D1251" s="102"/>
      <c r="E1251" s="975"/>
    </row>
    <row r="1252" spans="2:5" ht="99.95" customHeight="1" x14ac:dyDescent="0.25">
      <c r="C1252" s="827"/>
    </row>
    <row r="1253" spans="2:5" ht="60" customHeight="1" x14ac:dyDescent="0.25">
      <c r="B1253" s="1571" t="s">
        <v>983</v>
      </c>
      <c r="C1253" s="1571"/>
    </row>
    <row r="1254" spans="2:5" ht="60" customHeight="1" x14ac:dyDescent="0.25">
      <c r="B1254" s="1574" t="s">
        <v>990</v>
      </c>
      <c r="C1254" s="1574"/>
      <c r="D1254" s="106"/>
      <c r="E1254" s="978"/>
    </row>
    <row r="1255" spans="2:5" ht="60" customHeight="1" x14ac:dyDescent="0.25">
      <c r="B1255" s="1572" t="s">
        <v>984</v>
      </c>
      <c r="C1255" s="1572"/>
    </row>
    <row r="1256" spans="2:5" ht="60" customHeight="1" x14ac:dyDescent="0.25">
      <c r="B1256" s="1572" t="s">
        <v>985</v>
      </c>
      <c r="C1256" s="1572"/>
    </row>
    <row r="1257" spans="2:5" ht="60" customHeight="1" x14ac:dyDescent="0.25">
      <c r="B1257" s="1573" t="s">
        <v>311</v>
      </c>
      <c r="C1257" s="1599" t="s">
        <v>993</v>
      </c>
      <c r="D1257" s="1599"/>
      <c r="E1257" s="1599"/>
    </row>
    <row r="1258" spans="2:5" ht="60" customHeight="1" x14ac:dyDescent="0.25"/>
    <row r="1259" spans="2:5" ht="99.95" customHeight="1" x14ac:dyDescent="0.25">
      <c r="B1259" s="1507" t="s">
        <v>299</v>
      </c>
      <c r="C1259" s="1507"/>
      <c r="D1259" s="1507"/>
      <c r="E1259" s="1507"/>
    </row>
    <row r="1260" spans="2:5" ht="99.95" customHeight="1" x14ac:dyDescent="0.25">
      <c r="B1260" s="1507" t="s">
        <v>992</v>
      </c>
      <c r="C1260" s="1507"/>
      <c r="D1260" s="1507"/>
      <c r="E1260" s="1507"/>
    </row>
    <row r="1261" spans="2:5" ht="99.95" customHeight="1" x14ac:dyDescent="0.25">
      <c r="B1261" s="1508"/>
      <c r="C1261" s="1508"/>
      <c r="D1261" s="1508"/>
      <c r="E1261" s="1508"/>
    </row>
    <row r="1262" spans="2:5" ht="99.95" customHeight="1" x14ac:dyDescent="0.25">
      <c r="B1262" s="1509" t="s">
        <v>9</v>
      </c>
      <c r="C1262" s="1509"/>
      <c r="D1262" s="1509"/>
      <c r="E1262" s="1509"/>
    </row>
    <row r="1263" spans="2:5" ht="99.95" customHeight="1" x14ac:dyDescent="0.25">
      <c r="B1263" s="1510" t="s">
        <v>301</v>
      </c>
      <c r="C1263" s="1510"/>
      <c r="D1263" s="1510"/>
      <c r="E1263" s="1510"/>
    </row>
    <row r="1264" spans="2:5" ht="99.95" customHeight="1" x14ac:dyDescent="0.25">
      <c r="B1264" s="1507" t="s">
        <v>302</v>
      </c>
      <c r="C1264" s="1507"/>
      <c r="D1264" s="1507"/>
      <c r="E1264" s="1507"/>
    </row>
    <row r="1265" spans="2:5" ht="99.95" customHeight="1" x14ac:dyDescent="0.25">
      <c r="B1265" s="1511" t="s">
        <v>303</v>
      </c>
      <c r="C1265" s="1511"/>
      <c r="D1265" s="1511"/>
      <c r="E1265" s="1511"/>
    </row>
    <row r="1266" spans="2:5" ht="99.95" customHeight="1" x14ac:dyDescent="0.25">
      <c r="B1266" s="1500"/>
      <c r="C1266" s="1500"/>
      <c r="D1266" s="1500"/>
      <c r="E1266" s="1500"/>
    </row>
    <row r="1267" spans="2:5" ht="155.1" customHeight="1" x14ac:dyDescent="0.25">
      <c r="B1267" s="1512" t="s">
        <v>304</v>
      </c>
      <c r="C1267" s="1512"/>
      <c r="D1267" s="1512"/>
      <c r="E1267" s="1512"/>
    </row>
    <row r="1268" spans="2:5" ht="99.95" customHeight="1" x14ac:dyDescent="0.25">
      <c r="B1268" s="826"/>
      <c r="C1268" s="826"/>
      <c r="D1268" s="101"/>
      <c r="E1268" s="972"/>
    </row>
    <row r="1269" spans="2:5" ht="200.1" customHeight="1" x14ac:dyDescent="0.25">
      <c r="B1269" s="1514">
        <f>DATOS!F36</f>
        <v>0</v>
      </c>
      <c r="C1269" s="1514"/>
      <c r="D1269" s="1514"/>
      <c r="E1269" s="1514"/>
    </row>
    <row r="1270" spans="2:5" ht="99.95" customHeight="1" x14ac:dyDescent="0.25">
      <c r="B1270" s="827"/>
      <c r="C1270" s="827"/>
      <c r="D1270" s="829"/>
      <c r="E1270" s="973"/>
    </row>
    <row r="1271" spans="2:5" ht="99.95" customHeight="1" x14ac:dyDescent="0.25">
      <c r="B1271" s="1515" t="s">
        <v>982</v>
      </c>
      <c r="C1271" s="1515"/>
      <c r="D1271" s="1515"/>
      <c r="E1271" s="1515"/>
    </row>
    <row r="1272" spans="2:5" ht="99.95" customHeight="1" x14ac:dyDescent="0.25">
      <c r="B1272" s="1595" t="s">
        <v>305</v>
      </c>
      <c r="C1272" s="1595" t="s">
        <v>277</v>
      </c>
      <c r="D1272" s="1503" t="s">
        <v>306</v>
      </c>
      <c r="E1272" s="1504"/>
    </row>
    <row r="1273" spans="2:5" ht="99.95" customHeight="1" x14ac:dyDescent="0.25">
      <c r="B1273" s="1596"/>
      <c r="C1273" s="1596"/>
      <c r="D1273" s="1505"/>
      <c r="E1273" s="1506"/>
    </row>
    <row r="1274" spans="2:5" ht="148.5" customHeight="1" x14ac:dyDescent="0.25">
      <c r="B1274" s="1597"/>
      <c r="C1274" s="1597"/>
      <c r="D1274" s="1598" t="s">
        <v>986</v>
      </c>
      <c r="E1274" s="970" t="s">
        <v>307</v>
      </c>
    </row>
    <row r="1275" spans="2:5" ht="99.95" customHeight="1" x14ac:dyDescent="0.25">
      <c r="B1275" s="828" t="s">
        <v>38</v>
      </c>
      <c r="C1275" s="828" t="s">
        <v>38</v>
      </c>
      <c r="D1275" s="351" t="str">
        <f>( 'LIBRETA INF APREN 3TRI'!$L$881)</f>
        <v>D-</v>
      </c>
      <c r="E1275" s="971" t="str">
        <f>IF(OR(D1275="A+", D1275="A-", D1275="B+"), "DESTREZA O APRENDIZAJE ALCANZADO", IF(OR(D1275="B-", D1275="C+", D1275="C-"), "DESTREZA O APRENDIZAJE EN PROCESO DE DESARROLLO", IF(OR(D1275="D+", D1275="D-", D1275="E+", AJ1275="E-"), "DESTREZA O APRENDIZAJE INICIADO", "NO ENCONTRADO")))</f>
        <v>DESTREZA O APRENDIZAJE INICIADO</v>
      </c>
    </row>
    <row r="1276" spans="2:5" ht="99.95" customHeight="1" x14ac:dyDescent="0.25">
      <c r="B1276" s="828" t="s">
        <v>40</v>
      </c>
      <c r="C1276" s="828" t="s">
        <v>40</v>
      </c>
      <c r="D1276" s="351" t="str">
        <f>( 'LIBRETA INF APREN 3TRI'!$L$882 )</f>
        <v>D-</v>
      </c>
      <c r="E1276" s="971" t="str">
        <f t="shared" ref="E1276:E1284" si="28">IF(OR(D1276="A+", D1276="A-", D1276="B+"), "DESTREZA O APRENDIZAJE ALCANZADO", IF(OR(D1276="B-", D1276="C+", D1276="C-"), "DESTREZA O APRENDIZAJE EN PROCESO DE DESARROLLO", IF(OR(D1276="D+", D1276="D-", D1276="E+", AJ1276="E-"), "DESTREZA O APRENDIZAJE INICIADO", "NO ENCONTRADO")))</f>
        <v>DESTREZA O APRENDIZAJE INICIADO</v>
      </c>
    </row>
    <row r="1277" spans="2:5" ht="99.95" customHeight="1" x14ac:dyDescent="0.25">
      <c r="B1277" s="820" t="s">
        <v>308</v>
      </c>
      <c r="C1277" s="820" t="s">
        <v>42</v>
      </c>
      <c r="D1277" s="351" t="str">
        <f>( 'LIBRETA INF APREN 3TRI'!$L$883 )</f>
        <v>C-</v>
      </c>
      <c r="E1277" s="971" t="str">
        <f t="shared" si="28"/>
        <v>DESTREZA O APRENDIZAJE EN PROCESO DE DESARROLLO</v>
      </c>
    </row>
    <row r="1278" spans="2:5" ht="99.95" customHeight="1" x14ac:dyDescent="0.25">
      <c r="B1278" s="828" t="s">
        <v>44</v>
      </c>
      <c r="C1278" s="828" t="s">
        <v>44</v>
      </c>
      <c r="D1278" s="351" t="str">
        <f>( 'LIBRETA INF APREN 3TRI'!$L$884 )</f>
        <v>C-</v>
      </c>
      <c r="E1278" s="971" t="str">
        <f t="shared" si="28"/>
        <v>DESTREZA O APRENDIZAJE EN PROCESO DE DESARROLLO</v>
      </c>
    </row>
    <row r="1279" spans="2:5" ht="99.95" customHeight="1" x14ac:dyDescent="0.25">
      <c r="B1279" s="828" t="s">
        <v>309</v>
      </c>
      <c r="C1279" s="828" t="s">
        <v>47</v>
      </c>
      <c r="D1279" s="351" t="str">
        <f>( 'LIBRETA INF APREN 3TRI'!$L$885 )</f>
        <v>C-</v>
      </c>
      <c r="E1279" s="971" t="str">
        <f t="shared" si="28"/>
        <v>DESTREZA O APRENDIZAJE EN PROCESO DE DESARROLLO</v>
      </c>
    </row>
    <row r="1280" spans="2:5" ht="99.95" customHeight="1" x14ac:dyDescent="0.25">
      <c r="B1280" s="828" t="s">
        <v>50</v>
      </c>
      <c r="C1280" s="828" t="s">
        <v>50</v>
      </c>
      <c r="D1280" s="351" t="str">
        <f>( 'LIBRETA INF APREN 3TRI'!$L$886 )</f>
        <v>C-</v>
      </c>
      <c r="E1280" s="971" t="str">
        <f t="shared" si="28"/>
        <v>DESTREZA O APRENDIZAJE EN PROCESO DE DESARROLLO</v>
      </c>
    </row>
    <row r="1281" spans="2:5" ht="99.95" customHeight="1" x14ac:dyDescent="0.25">
      <c r="B1281" s="821" t="s">
        <v>52</v>
      </c>
      <c r="C1281" s="821" t="s">
        <v>52</v>
      </c>
      <c r="D1281" s="351" t="str">
        <f>( 'LIBRETA INF APREN 3TRI'!$L$887 )</f>
        <v>D-</v>
      </c>
      <c r="E1281" s="971" t="str">
        <f t="shared" si="28"/>
        <v>DESTREZA O APRENDIZAJE INICIADO</v>
      </c>
    </row>
    <row r="1282" spans="2:5" ht="99.95" customHeight="1" x14ac:dyDescent="0.25">
      <c r="B1282" s="1575" t="s">
        <v>225</v>
      </c>
      <c r="C1282" s="1575"/>
      <c r="D1282" s="351" t="str">
        <f>( 'LIBRETA INF APREN 3TRI'!$L$890 )</f>
        <v>D+</v>
      </c>
      <c r="E1282" s="971" t="str">
        <f t="shared" si="28"/>
        <v>DESTREZA O APRENDIZAJE INICIADO</v>
      </c>
    </row>
    <row r="1283" spans="2:5" ht="99.95" customHeight="1" x14ac:dyDescent="0.25">
      <c r="B1283" s="1575" t="s">
        <v>55</v>
      </c>
      <c r="C1283" s="1575"/>
      <c r="D1283" s="351" t="str">
        <f>( 'LIBRETA INF APREN 3TRI'!$L$891 )</f>
        <v>D+</v>
      </c>
      <c r="E1283" s="971" t="str">
        <f t="shared" si="28"/>
        <v>DESTREZA O APRENDIZAJE INICIADO</v>
      </c>
    </row>
    <row r="1284" spans="2:5" ht="99.95" customHeight="1" x14ac:dyDescent="0.25">
      <c r="B1284" s="1501" t="s">
        <v>248</v>
      </c>
      <c r="C1284" s="1501"/>
      <c r="D1284" s="351" t="str">
        <f>( 'LIBRETA INF APREN 3TRI'!$L$888 )</f>
        <v>D+</v>
      </c>
      <c r="E1284" s="971" t="str">
        <f t="shared" si="28"/>
        <v>DESTREZA O APRENDIZAJE INICIADO</v>
      </c>
    </row>
    <row r="1285" spans="2:5" ht="99.95" customHeight="1" x14ac:dyDescent="0.25">
      <c r="B1285" s="1502" t="s">
        <v>287</v>
      </c>
      <c r="C1285" s="1502"/>
      <c r="D1285" s="351" t="str">
        <f>( 'LIBRETA INF APREN 3TRI'!$I$894 )</f>
        <v>N</v>
      </c>
      <c r="E1285" s="971" t="e">
        <f>VLOOKUP(D1285, AJ1:AK4, 2, FALSE)</f>
        <v>#N/A</v>
      </c>
    </row>
    <row r="1286" spans="2:5" ht="99.95" customHeight="1" x14ac:dyDescent="0.25">
      <c r="B1286" s="348"/>
      <c r="C1286" s="349"/>
      <c r="D1286" s="104"/>
      <c r="E1286" s="974"/>
    </row>
    <row r="1287" spans="2:5" ht="99.95" customHeight="1" x14ac:dyDescent="0.25">
      <c r="B1287" s="962" t="s">
        <v>989</v>
      </c>
      <c r="C1287" s="963"/>
      <c r="D1287" s="964"/>
      <c r="E1287" s="974"/>
    </row>
    <row r="1288" spans="2:5" ht="99.95" customHeight="1" x14ac:dyDescent="0.25">
      <c r="B1288" s="962"/>
      <c r="C1288" s="962"/>
      <c r="D1288" s="962"/>
      <c r="E1288" s="975"/>
    </row>
    <row r="1289" spans="2:5" ht="99.95" customHeight="1" x14ac:dyDescent="0.25">
      <c r="B1289" s="1518" t="s">
        <v>988</v>
      </c>
      <c r="C1289" s="1518"/>
      <c r="D1289" s="1518"/>
      <c r="E1289" s="1518"/>
    </row>
    <row r="1290" spans="2:5" ht="99.95" customHeight="1" x14ac:dyDescent="0.25">
      <c r="B1290" s="962"/>
      <c r="C1290" s="962"/>
      <c r="D1290" s="962"/>
      <c r="E1290" s="975"/>
    </row>
    <row r="1291" spans="2:5" ht="99.95" customHeight="1" x14ac:dyDescent="0.25">
      <c r="B1291" s="962"/>
      <c r="C1291" s="962"/>
      <c r="D1291" s="962"/>
      <c r="E1291" s="975"/>
    </row>
    <row r="1292" spans="2:5" ht="99.95" customHeight="1" x14ac:dyDescent="0.25">
      <c r="B1292" s="962"/>
      <c r="C1292" s="962"/>
      <c r="D1292" s="962"/>
      <c r="E1292" s="830"/>
    </row>
    <row r="1293" spans="2:5" ht="99.95" customHeight="1" x14ac:dyDescent="0.25">
      <c r="B1293" s="965"/>
      <c r="C1293" s="962"/>
      <c r="D1293" s="966"/>
      <c r="E1293" s="976"/>
    </row>
    <row r="1294" spans="2:5" ht="99.95" customHeight="1" x14ac:dyDescent="0.25">
      <c r="B1294" s="1519" t="s">
        <v>991</v>
      </c>
      <c r="C1294" s="1519"/>
      <c r="D1294" s="1519" t="s">
        <v>285</v>
      </c>
      <c r="E1294" s="1519"/>
    </row>
    <row r="1295" spans="2:5" ht="99.95" customHeight="1" x14ac:dyDescent="0.25">
      <c r="B1295" s="1520" t="s">
        <v>239</v>
      </c>
      <c r="C1295" s="1520"/>
      <c r="D1295" s="1520" t="s">
        <v>310</v>
      </c>
      <c r="E1295" s="1520"/>
    </row>
    <row r="1296" spans="2:5" ht="99.95" customHeight="1" x14ac:dyDescent="0.25">
      <c r="B1296" s="348"/>
      <c r="C1296" s="825"/>
      <c r="D1296" s="102"/>
      <c r="E1296" s="975"/>
    </row>
    <row r="1297" spans="2:5" ht="99.95" customHeight="1" x14ac:dyDescent="0.25">
      <c r="C1297" s="827"/>
    </row>
    <row r="1298" spans="2:5" ht="60" customHeight="1" x14ac:dyDescent="0.25">
      <c r="B1298" s="1571" t="s">
        <v>983</v>
      </c>
      <c r="C1298" s="1571"/>
    </row>
    <row r="1299" spans="2:5" ht="60" customHeight="1" x14ac:dyDescent="0.25">
      <c r="B1299" s="1574" t="s">
        <v>990</v>
      </c>
      <c r="C1299" s="1574"/>
      <c r="D1299" s="106"/>
      <c r="E1299" s="978"/>
    </row>
    <row r="1300" spans="2:5" ht="60" customHeight="1" x14ac:dyDescent="0.25">
      <c r="B1300" s="1572" t="s">
        <v>984</v>
      </c>
      <c r="C1300" s="1572"/>
    </row>
    <row r="1301" spans="2:5" ht="60" customHeight="1" x14ac:dyDescent="0.25">
      <c r="B1301" s="1572" t="s">
        <v>985</v>
      </c>
      <c r="C1301" s="1572"/>
    </row>
    <row r="1302" spans="2:5" ht="60" customHeight="1" x14ac:dyDescent="0.25">
      <c r="B1302" s="1573" t="s">
        <v>311</v>
      </c>
      <c r="C1302" s="1599" t="s">
        <v>993</v>
      </c>
      <c r="D1302" s="1599"/>
      <c r="E1302" s="1599"/>
    </row>
    <row r="1303" spans="2:5" ht="60" customHeight="1" x14ac:dyDescent="0.25"/>
    <row r="1304" spans="2:5" ht="99.95" customHeight="1" x14ac:dyDescent="0.25">
      <c r="B1304" s="1507" t="s">
        <v>299</v>
      </c>
      <c r="C1304" s="1507"/>
      <c r="D1304" s="1507"/>
      <c r="E1304" s="1507"/>
    </row>
    <row r="1305" spans="2:5" ht="99.95" customHeight="1" x14ac:dyDescent="0.25">
      <c r="B1305" s="1507" t="s">
        <v>992</v>
      </c>
      <c r="C1305" s="1507"/>
      <c r="D1305" s="1507"/>
      <c r="E1305" s="1507"/>
    </row>
    <row r="1306" spans="2:5" ht="99.95" customHeight="1" x14ac:dyDescent="0.25">
      <c r="B1306" s="1508"/>
      <c r="C1306" s="1508"/>
      <c r="D1306" s="1508"/>
      <c r="E1306" s="1508"/>
    </row>
    <row r="1307" spans="2:5" ht="99.95" customHeight="1" x14ac:dyDescent="0.25">
      <c r="B1307" s="1509" t="s">
        <v>9</v>
      </c>
      <c r="C1307" s="1509"/>
      <c r="D1307" s="1509"/>
      <c r="E1307" s="1509"/>
    </row>
    <row r="1308" spans="2:5" ht="99.95" customHeight="1" x14ac:dyDescent="0.25">
      <c r="B1308" s="1510" t="s">
        <v>301</v>
      </c>
      <c r="C1308" s="1510"/>
      <c r="D1308" s="1510"/>
      <c r="E1308" s="1510"/>
    </row>
    <row r="1309" spans="2:5" ht="99.95" customHeight="1" x14ac:dyDescent="0.25">
      <c r="B1309" s="1507" t="s">
        <v>302</v>
      </c>
      <c r="C1309" s="1507"/>
      <c r="D1309" s="1507"/>
      <c r="E1309" s="1507"/>
    </row>
    <row r="1310" spans="2:5" ht="99.95" customHeight="1" x14ac:dyDescent="0.25">
      <c r="B1310" s="1511" t="s">
        <v>303</v>
      </c>
      <c r="C1310" s="1511"/>
      <c r="D1310" s="1511"/>
      <c r="E1310" s="1511"/>
    </row>
    <row r="1311" spans="2:5" ht="99.95" customHeight="1" x14ac:dyDescent="0.25">
      <c r="B1311" s="1500"/>
      <c r="C1311" s="1500"/>
      <c r="D1311" s="1500"/>
      <c r="E1311" s="1500"/>
    </row>
    <row r="1312" spans="2:5" ht="155.1" customHeight="1" x14ac:dyDescent="0.25">
      <c r="B1312" s="1512" t="s">
        <v>304</v>
      </c>
      <c r="C1312" s="1512"/>
      <c r="D1312" s="1512"/>
      <c r="E1312" s="1512"/>
    </row>
    <row r="1313" spans="2:5" ht="99.95" customHeight="1" x14ac:dyDescent="0.25">
      <c r="B1313" s="826"/>
      <c r="C1313" s="826"/>
      <c r="D1313" s="101"/>
      <c r="E1313" s="972"/>
    </row>
    <row r="1314" spans="2:5" ht="200.1" customHeight="1" x14ac:dyDescent="0.25">
      <c r="B1314" s="1514">
        <f>DATOS!F37</f>
        <v>0</v>
      </c>
      <c r="C1314" s="1514"/>
      <c r="D1314" s="1514"/>
      <c r="E1314" s="1514"/>
    </row>
    <row r="1315" spans="2:5" ht="99.95" customHeight="1" x14ac:dyDescent="0.25">
      <c r="B1315" s="827"/>
      <c r="C1315" s="827"/>
      <c r="D1315" s="829"/>
      <c r="E1315" s="973"/>
    </row>
    <row r="1316" spans="2:5" ht="99.95" customHeight="1" x14ac:dyDescent="0.25">
      <c r="B1316" s="1515" t="s">
        <v>982</v>
      </c>
      <c r="C1316" s="1515"/>
      <c r="D1316" s="1515"/>
      <c r="E1316" s="1515"/>
    </row>
    <row r="1317" spans="2:5" ht="99.95" customHeight="1" x14ac:dyDescent="0.25">
      <c r="B1317" s="1595" t="s">
        <v>305</v>
      </c>
      <c r="C1317" s="1595" t="s">
        <v>277</v>
      </c>
      <c r="D1317" s="1503" t="s">
        <v>306</v>
      </c>
      <c r="E1317" s="1504"/>
    </row>
    <row r="1318" spans="2:5" ht="99.95" customHeight="1" x14ac:dyDescent="0.25">
      <c r="B1318" s="1596"/>
      <c r="C1318" s="1596"/>
      <c r="D1318" s="1505"/>
      <c r="E1318" s="1506"/>
    </row>
    <row r="1319" spans="2:5" ht="148.5" customHeight="1" x14ac:dyDescent="0.25">
      <c r="B1319" s="1597"/>
      <c r="C1319" s="1597"/>
      <c r="D1319" s="1598" t="s">
        <v>986</v>
      </c>
      <c r="E1319" s="970" t="s">
        <v>307</v>
      </c>
    </row>
    <row r="1320" spans="2:5" ht="99.95" customHeight="1" x14ac:dyDescent="0.25">
      <c r="B1320" s="828" t="s">
        <v>38</v>
      </c>
      <c r="C1320" s="828" t="s">
        <v>38</v>
      </c>
      <c r="D1320" s="351" t="str">
        <f>( 'LIBRETA INF APREN 3TRI'!$L$912)</f>
        <v>E+</v>
      </c>
      <c r="E1320" s="971" t="str">
        <f>IF(OR(D1320="A+", D1320="A-", D1320="B+"), "DESTREZA O APRENDIZAJE ALCANZADO", IF(OR(D1320="B-", D1320="C+", D1320="C-"), "DESTREZA O APRENDIZAJE EN PROCESO DE DESARROLLO", IF(OR(D1320="D+", D1320="D-", D1320="E+", AJ1320="E-"), "DESTREZA O APRENDIZAJE INICIADO", "NO ENCONTRADO")))</f>
        <v>DESTREZA O APRENDIZAJE INICIADO</v>
      </c>
    </row>
    <row r="1321" spans="2:5" ht="99.95" customHeight="1" x14ac:dyDescent="0.25">
      <c r="B1321" s="828" t="s">
        <v>40</v>
      </c>
      <c r="C1321" s="828" t="s">
        <v>40</v>
      </c>
      <c r="D1321" s="351" t="str">
        <f>( 'LIBRETA INF APREN 3TRI'!$L$913)</f>
        <v>E+</v>
      </c>
      <c r="E1321" s="971" t="str">
        <f t="shared" ref="E1321:E1329" si="29">IF(OR(D1321="A+", D1321="A-", D1321="B+"), "DESTREZA O APRENDIZAJE ALCANZADO", IF(OR(D1321="B-", D1321="C+", D1321="C-"), "DESTREZA O APRENDIZAJE EN PROCESO DE DESARROLLO", IF(OR(D1321="D+", D1321="D-", D1321="E+", AJ1321="E-"), "DESTREZA O APRENDIZAJE INICIADO", "NO ENCONTRADO")))</f>
        <v>DESTREZA O APRENDIZAJE INICIADO</v>
      </c>
    </row>
    <row r="1322" spans="2:5" ht="99.95" customHeight="1" x14ac:dyDescent="0.25">
      <c r="B1322" s="820" t="s">
        <v>308</v>
      </c>
      <c r="C1322" s="820" t="s">
        <v>42</v>
      </c>
      <c r="D1322" s="351" t="str">
        <f>( 'LIBRETA INF APREN 3TRI'!$L$914)</f>
        <v>D-</v>
      </c>
      <c r="E1322" s="971" t="str">
        <f t="shared" si="29"/>
        <v>DESTREZA O APRENDIZAJE INICIADO</v>
      </c>
    </row>
    <row r="1323" spans="2:5" ht="99.95" customHeight="1" x14ac:dyDescent="0.25">
      <c r="B1323" s="828" t="s">
        <v>44</v>
      </c>
      <c r="C1323" s="828" t="s">
        <v>44</v>
      </c>
      <c r="D1323" s="351" t="str">
        <f>( 'LIBRETA INF APREN 3TRI'!$L$915)</f>
        <v>D-</v>
      </c>
      <c r="E1323" s="971" t="str">
        <f t="shared" si="29"/>
        <v>DESTREZA O APRENDIZAJE INICIADO</v>
      </c>
    </row>
    <row r="1324" spans="2:5" ht="99.95" customHeight="1" x14ac:dyDescent="0.25">
      <c r="B1324" s="828" t="s">
        <v>309</v>
      </c>
      <c r="C1324" s="828" t="s">
        <v>47</v>
      </c>
      <c r="D1324" s="351" t="str">
        <f>( 'LIBRETA INF APREN 3TRI'!$L$916)</f>
        <v>D-</v>
      </c>
      <c r="E1324" s="971" t="str">
        <f t="shared" si="29"/>
        <v>DESTREZA O APRENDIZAJE INICIADO</v>
      </c>
    </row>
    <row r="1325" spans="2:5" ht="99.95" customHeight="1" x14ac:dyDescent="0.25">
      <c r="B1325" s="828" t="s">
        <v>50</v>
      </c>
      <c r="C1325" s="828" t="s">
        <v>50</v>
      </c>
      <c r="D1325" s="351" t="str">
        <f>( 'LIBRETA INF APREN 3TRI'!$L$917)</f>
        <v>D-</v>
      </c>
      <c r="E1325" s="971" t="str">
        <f t="shared" si="29"/>
        <v>DESTREZA O APRENDIZAJE INICIADO</v>
      </c>
    </row>
    <row r="1326" spans="2:5" ht="99.95" customHeight="1" x14ac:dyDescent="0.25">
      <c r="B1326" s="821" t="s">
        <v>52</v>
      </c>
      <c r="C1326" s="821" t="s">
        <v>52</v>
      </c>
      <c r="D1326" s="351" t="str">
        <f>( 'LIBRETA INF APREN 3TRI'!$L$918)</f>
        <v>E+</v>
      </c>
      <c r="E1326" s="971" t="str">
        <f t="shared" si="29"/>
        <v>DESTREZA O APRENDIZAJE INICIADO</v>
      </c>
    </row>
    <row r="1327" spans="2:5" ht="99.95" customHeight="1" x14ac:dyDescent="0.25">
      <c r="B1327" s="1575" t="s">
        <v>225</v>
      </c>
      <c r="C1327" s="1575"/>
      <c r="D1327" s="351" t="str">
        <f>( 'LIBRETA INF APREN 3TRI'!$L$921)</f>
        <v>C-</v>
      </c>
      <c r="E1327" s="971" t="str">
        <f t="shared" si="29"/>
        <v>DESTREZA O APRENDIZAJE EN PROCESO DE DESARROLLO</v>
      </c>
    </row>
    <row r="1328" spans="2:5" ht="99.95" customHeight="1" x14ac:dyDescent="0.25">
      <c r="B1328" s="1575" t="s">
        <v>55</v>
      </c>
      <c r="C1328" s="1575"/>
      <c r="D1328" s="351" t="str">
        <f>( 'LIBRETA INF APREN 3TRI'!$L$922)</f>
        <v>C-</v>
      </c>
      <c r="E1328" s="971" t="str">
        <f t="shared" si="29"/>
        <v>DESTREZA O APRENDIZAJE EN PROCESO DE DESARROLLO</v>
      </c>
    </row>
    <row r="1329" spans="2:5" ht="99.95" customHeight="1" x14ac:dyDescent="0.25">
      <c r="B1329" s="1501" t="s">
        <v>248</v>
      </c>
      <c r="C1329" s="1501"/>
      <c r="D1329" s="351" t="str">
        <f>( 'LIBRETA INF APREN 3TRI'!$L$919)</f>
        <v>E+</v>
      </c>
      <c r="E1329" s="971" t="str">
        <f t="shared" si="29"/>
        <v>DESTREZA O APRENDIZAJE INICIADO</v>
      </c>
    </row>
    <row r="1330" spans="2:5" ht="99.95" customHeight="1" x14ac:dyDescent="0.25">
      <c r="B1330" s="1502" t="s">
        <v>287</v>
      </c>
      <c r="C1330" s="1502"/>
      <c r="D1330" s="351" t="str">
        <f>( 'LIBRETA INF APREN 3TRI'!$I$925 )</f>
        <v>N</v>
      </c>
      <c r="E1330" s="971" t="e">
        <f>VLOOKUP(D1330, AJ1:AK4, 2, FALSE)</f>
        <v>#N/A</v>
      </c>
    </row>
    <row r="1331" spans="2:5" ht="99.95" customHeight="1" x14ac:dyDescent="0.25">
      <c r="B1331" s="348"/>
      <c r="C1331" s="349"/>
      <c r="D1331" s="104"/>
      <c r="E1331" s="974"/>
    </row>
    <row r="1332" spans="2:5" ht="99.95" customHeight="1" x14ac:dyDescent="0.25">
      <c r="B1332" s="962" t="s">
        <v>989</v>
      </c>
      <c r="C1332" s="963"/>
      <c r="D1332" s="964"/>
      <c r="E1332" s="974"/>
    </row>
    <row r="1333" spans="2:5" ht="99.95" customHeight="1" x14ac:dyDescent="0.25">
      <c r="B1333" s="962"/>
      <c r="C1333" s="962"/>
      <c r="D1333" s="962"/>
      <c r="E1333" s="975"/>
    </row>
    <row r="1334" spans="2:5" ht="99.95" customHeight="1" x14ac:dyDescent="0.25">
      <c r="B1334" s="1518" t="s">
        <v>988</v>
      </c>
      <c r="C1334" s="1518"/>
      <c r="D1334" s="1518"/>
      <c r="E1334" s="1518"/>
    </row>
    <row r="1335" spans="2:5" ht="99.95" customHeight="1" x14ac:dyDescent="0.25">
      <c r="B1335" s="962"/>
      <c r="C1335" s="962"/>
      <c r="D1335" s="962"/>
      <c r="E1335" s="975"/>
    </row>
    <row r="1336" spans="2:5" ht="99.95" customHeight="1" x14ac:dyDescent="0.25">
      <c r="B1336" s="962"/>
      <c r="C1336" s="962"/>
      <c r="D1336" s="962"/>
      <c r="E1336" s="975"/>
    </row>
    <row r="1337" spans="2:5" ht="99.95" customHeight="1" x14ac:dyDescent="0.25">
      <c r="B1337" s="962"/>
      <c r="C1337" s="962"/>
      <c r="D1337" s="962"/>
      <c r="E1337" s="830"/>
    </row>
    <row r="1338" spans="2:5" ht="99.95" customHeight="1" x14ac:dyDescent="0.25">
      <c r="B1338" s="965"/>
      <c r="C1338" s="962"/>
      <c r="D1338" s="966"/>
      <c r="E1338" s="976"/>
    </row>
    <row r="1339" spans="2:5" ht="99.95" customHeight="1" x14ac:dyDescent="0.25">
      <c r="B1339" s="1519" t="s">
        <v>991</v>
      </c>
      <c r="C1339" s="1519"/>
      <c r="D1339" s="1519" t="s">
        <v>285</v>
      </c>
      <c r="E1339" s="1519"/>
    </row>
    <row r="1340" spans="2:5" ht="99.95" customHeight="1" x14ac:dyDescent="0.25">
      <c r="B1340" s="1520" t="s">
        <v>239</v>
      </c>
      <c r="C1340" s="1520"/>
      <c r="D1340" s="1520" t="s">
        <v>310</v>
      </c>
      <c r="E1340" s="1520"/>
    </row>
    <row r="1341" spans="2:5" ht="99.95" customHeight="1" x14ac:dyDescent="0.25">
      <c r="B1341" s="348"/>
      <c r="C1341" s="825"/>
      <c r="D1341" s="102"/>
      <c r="E1341" s="975"/>
    </row>
    <row r="1342" spans="2:5" ht="99.95" customHeight="1" x14ac:dyDescent="0.25">
      <c r="C1342" s="827"/>
    </row>
    <row r="1343" spans="2:5" ht="60" customHeight="1" x14ac:dyDescent="0.25">
      <c r="B1343" s="1571" t="s">
        <v>983</v>
      </c>
      <c r="C1343" s="1571"/>
    </row>
    <row r="1344" spans="2:5" ht="60" customHeight="1" x14ac:dyDescent="0.25">
      <c r="B1344" s="1574" t="s">
        <v>990</v>
      </c>
      <c r="C1344" s="1574"/>
      <c r="D1344" s="106"/>
      <c r="E1344" s="978"/>
    </row>
    <row r="1345" spans="2:5" ht="60" customHeight="1" x14ac:dyDescent="0.25">
      <c r="B1345" s="1572" t="s">
        <v>984</v>
      </c>
      <c r="C1345" s="1572"/>
    </row>
    <row r="1346" spans="2:5" ht="60" customHeight="1" x14ac:dyDescent="0.25">
      <c r="B1346" s="1572" t="s">
        <v>985</v>
      </c>
      <c r="C1346" s="1572"/>
    </row>
    <row r="1347" spans="2:5" ht="60" customHeight="1" x14ac:dyDescent="0.25">
      <c r="B1347" s="1573" t="s">
        <v>311</v>
      </c>
      <c r="C1347" s="1599" t="s">
        <v>993</v>
      </c>
      <c r="D1347" s="1599"/>
      <c r="E1347" s="1599"/>
    </row>
    <row r="1348" spans="2:5" ht="60" customHeight="1" x14ac:dyDescent="0.25"/>
    <row r="1349" spans="2:5" ht="99.95" customHeight="1" x14ac:dyDescent="0.25">
      <c r="B1349" s="1507" t="s">
        <v>299</v>
      </c>
      <c r="C1349" s="1507"/>
      <c r="D1349" s="1507"/>
      <c r="E1349" s="1507"/>
    </row>
    <row r="1350" spans="2:5" ht="99.95" customHeight="1" x14ac:dyDescent="0.25">
      <c r="B1350" s="1507" t="s">
        <v>992</v>
      </c>
      <c r="C1350" s="1507"/>
      <c r="D1350" s="1507"/>
      <c r="E1350" s="1507"/>
    </row>
    <row r="1351" spans="2:5" ht="99.95" customHeight="1" x14ac:dyDescent="0.25">
      <c r="B1351" s="1508"/>
      <c r="C1351" s="1508"/>
      <c r="D1351" s="1508"/>
      <c r="E1351" s="1508"/>
    </row>
    <row r="1352" spans="2:5" ht="99.95" customHeight="1" x14ac:dyDescent="0.25">
      <c r="B1352" s="1509" t="s">
        <v>9</v>
      </c>
      <c r="C1352" s="1509"/>
      <c r="D1352" s="1509"/>
      <c r="E1352" s="1509"/>
    </row>
    <row r="1353" spans="2:5" ht="99.95" customHeight="1" x14ac:dyDescent="0.25">
      <c r="B1353" s="1510" t="s">
        <v>301</v>
      </c>
      <c r="C1353" s="1510"/>
      <c r="D1353" s="1510"/>
      <c r="E1353" s="1510"/>
    </row>
    <row r="1354" spans="2:5" ht="99.95" customHeight="1" x14ac:dyDescent="0.25">
      <c r="B1354" s="1507" t="s">
        <v>302</v>
      </c>
      <c r="C1354" s="1507"/>
      <c r="D1354" s="1507"/>
      <c r="E1354" s="1507"/>
    </row>
    <row r="1355" spans="2:5" ht="99.95" customHeight="1" x14ac:dyDescent="0.25">
      <c r="B1355" s="1511" t="s">
        <v>303</v>
      </c>
      <c r="C1355" s="1511"/>
      <c r="D1355" s="1511"/>
      <c r="E1355" s="1511"/>
    </row>
    <row r="1356" spans="2:5" ht="99.95" customHeight="1" x14ac:dyDescent="0.25">
      <c r="B1356" s="1500"/>
      <c r="C1356" s="1500"/>
      <c r="D1356" s="1500"/>
      <c r="E1356" s="1500"/>
    </row>
    <row r="1357" spans="2:5" ht="155.1" customHeight="1" x14ac:dyDescent="0.25">
      <c r="B1357" s="1512" t="s">
        <v>304</v>
      </c>
      <c r="C1357" s="1512"/>
      <c r="D1357" s="1512"/>
      <c r="E1357" s="1512"/>
    </row>
    <row r="1358" spans="2:5" ht="99.95" customHeight="1" x14ac:dyDescent="0.25">
      <c r="B1358" s="826"/>
      <c r="C1358" s="826"/>
      <c r="D1358" s="101"/>
      <c r="E1358" s="972"/>
    </row>
    <row r="1359" spans="2:5" ht="200.1" customHeight="1" x14ac:dyDescent="0.25">
      <c r="B1359" s="1514">
        <f>DATOS!F38</f>
        <v>0</v>
      </c>
      <c r="C1359" s="1514"/>
      <c r="D1359" s="1514"/>
      <c r="E1359" s="1514"/>
    </row>
    <row r="1360" spans="2:5" ht="99.95" customHeight="1" x14ac:dyDescent="0.25">
      <c r="B1360" s="827"/>
      <c r="C1360" s="827"/>
      <c r="D1360" s="829"/>
      <c r="E1360" s="973"/>
    </row>
    <row r="1361" spans="2:5" ht="99.95" customHeight="1" x14ac:dyDescent="0.25">
      <c r="B1361" s="1515" t="s">
        <v>982</v>
      </c>
      <c r="C1361" s="1515"/>
      <c r="D1361" s="1515"/>
      <c r="E1361" s="1515"/>
    </row>
    <row r="1362" spans="2:5" ht="99.95" customHeight="1" x14ac:dyDescent="0.25">
      <c r="B1362" s="1595" t="s">
        <v>305</v>
      </c>
      <c r="C1362" s="1595" t="s">
        <v>277</v>
      </c>
      <c r="D1362" s="1503" t="s">
        <v>306</v>
      </c>
      <c r="E1362" s="1504"/>
    </row>
    <row r="1363" spans="2:5" ht="99.95" customHeight="1" x14ac:dyDescent="0.25">
      <c r="B1363" s="1596"/>
      <c r="C1363" s="1596"/>
      <c r="D1363" s="1505"/>
      <c r="E1363" s="1506"/>
    </row>
    <row r="1364" spans="2:5" ht="144.75" customHeight="1" x14ac:dyDescent="0.25">
      <c r="B1364" s="1597"/>
      <c r="C1364" s="1597"/>
      <c r="D1364" s="1598" t="s">
        <v>986</v>
      </c>
      <c r="E1364" s="970" t="s">
        <v>307</v>
      </c>
    </row>
    <row r="1365" spans="2:5" ht="99.95" customHeight="1" x14ac:dyDescent="0.25">
      <c r="B1365" s="828" t="s">
        <v>38</v>
      </c>
      <c r="C1365" s="828" t="s">
        <v>38</v>
      </c>
      <c r="D1365" s="351" t="str">
        <f>( 'LIBRETA INF APREN 3TRI'!$L$943)</f>
        <v>E+</v>
      </c>
      <c r="E1365" s="971" t="str">
        <f>IF(OR(D1365="A+", D1365="A-", D1365="B+"), "DESTREZA O APRENDIZAJE ALCANZADO", IF(OR(D1365="B-", D1365="C+", D1365="C-"), "DESTREZA O APRENDIZAJE EN PROCESO DE DESARROLLO", IF(OR(D1365="D+", D1365="D-", D1365="E+", AJ1365="E-"), "DESTREZA O APRENDIZAJE INICIADO", "NO ENCONTRADO")))</f>
        <v>DESTREZA O APRENDIZAJE INICIADO</v>
      </c>
    </row>
    <row r="1366" spans="2:5" ht="99.95" customHeight="1" x14ac:dyDescent="0.25">
      <c r="B1366" s="828" t="s">
        <v>40</v>
      </c>
      <c r="C1366" s="828" t="s">
        <v>40</v>
      </c>
      <c r="D1366" s="351" t="str">
        <f>( 'LIBRETA INF APREN 3TRI'!$L$944)</f>
        <v>E+</v>
      </c>
      <c r="E1366" s="971" t="str">
        <f t="shared" ref="E1366:E1374" si="30">IF(OR(D1366="A+", D1366="A-", D1366="B+"), "DESTREZA O APRENDIZAJE ALCANZADO", IF(OR(D1366="B-", D1366="C+", D1366="C-"), "DESTREZA O APRENDIZAJE EN PROCESO DE DESARROLLO", IF(OR(D1366="D+", D1366="D-", D1366="E+", AJ1366="E-"), "DESTREZA O APRENDIZAJE INICIADO", "NO ENCONTRADO")))</f>
        <v>DESTREZA O APRENDIZAJE INICIADO</v>
      </c>
    </row>
    <row r="1367" spans="2:5" ht="99.95" customHeight="1" x14ac:dyDescent="0.25">
      <c r="B1367" s="820" t="s">
        <v>308</v>
      </c>
      <c r="C1367" s="820" t="s">
        <v>42</v>
      </c>
      <c r="D1367" s="351" t="str">
        <f>( 'LIBRETA INF APREN 3TRI'!$L$945)</f>
        <v>D-</v>
      </c>
      <c r="E1367" s="971" t="str">
        <f t="shared" si="30"/>
        <v>DESTREZA O APRENDIZAJE INICIADO</v>
      </c>
    </row>
    <row r="1368" spans="2:5" ht="99.95" customHeight="1" x14ac:dyDescent="0.25">
      <c r="B1368" s="828" t="s">
        <v>44</v>
      </c>
      <c r="C1368" s="828" t="s">
        <v>44</v>
      </c>
      <c r="D1368" s="351" t="str">
        <f>( 'LIBRETA INF APREN 3TRI'!$L$946)</f>
        <v>D-</v>
      </c>
      <c r="E1368" s="971" t="str">
        <f t="shared" si="30"/>
        <v>DESTREZA O APRENDIZAJE INICIADO</v>
      </c>
    </row>
    <row r="1369" spans="2:5" ht="99.95" customHeight="1" x14ac:dyDescent="0.25">
      <c r="B1369" s="828" t="s">
        <v>309</v>
      </c>
      <c r="C1369" s="828" t="s">
        <v>47</v>
      </c>
      <c r="D1369" s="351" t="str">
        <f>( 'LIBRETA INF APREN 3TRI'!$L$947)</f>
        <v>D-</v>
      </c>
      <c r="E1369" s="971" t="str">
        <f t="shared" si="30"/>
        <v>DESTREZA O APRENDIZAJE INICIADO</v>
      </c>
    </row>
    <row r="1370" spans="2:5" ht="99.95" customHeight="1" x14ac:dyDescent="0.25">
      <c r="B1370" s="828" t="s">
        <v>50</v>
      </c>
      <c r="C1370" s="828" t="s">
        <v>50</v>
      </c>
      <c r="D1370" s="351" t="str">
        <f>( 'LIBRETA INF APREN 3TRI'!$L$948)</f>
        <v>D-</v>
      </c>
      <c r="E1370" s="971" t="str">
        <f t="shared" si="30"/>
        <v>DESTREZA O APRENDIZAJE INICIADO</v>
      </c>
    </row>
    <row r="1371" spans="2:5" ht="99.95" customHeight="1" x14ac:dyDescent="0.25">
      <c r="B1371" s="821" t="s">
        <v>52</v>
      </c>
      <c r="C1371" s="821" t="s">
        <v>52</v>
      </c>
      <c r="D1371" s="351" t="str">
        <f>( 'LIBRETA INF APREN 3TRI'!$L$949)</f>
        <v>E+</v>
      </c>
      <c r="E1371" s="971" t="str">
        <f t="shared" si="30"/>
        <v>DESTREZA O APRENDIZAJE INICIADO</v>
      </c>
    </row>
    <row r="1372" spans="2:5" ht="99.95" customHeight="1" x14ac:dyDescent="0.25">
      <c r="B1372" s="1575" t="s">
        <v>225</v>
      </c>
      <c r="C1372" s="1575"/>
      <c r="D1372" s="351" t="str">
        <f>( 'LIBRETA INF APREN 3TRI'!$L$952)</f>
        <v>D-</v>
      </c>
      <c r="E1372" s="971" t="str">
        <f t="shared" si="30"/>
        <v>DESTREZA O APRENDIZAJE INICIADO</v>
      </c>
    </row>
    <row r="1373" spans="2:5" ht="99.95" customHeight="1" x14ac:dyDescent="0.25">
      <c r="B1373" s="1575" t="s">
        <v>55</v>
      </c>
      <c r="C1373" s="1575"/>
      <c r="D1373" s="351" t="str">
        <f>( 'LIBRETA INF APREN 3TRI'!$L$953)</f>
        <v>D-</v>
      </c>
      <c r="E1373" s="971" t="str">
        <f t="shared" si="30"/>
        <v>DESTREZA O APRENDIZAJE INICIADO</v>
      </c>
    </row>
    <row r="1374" spans="2:5" ht="99.95" customHeight="1" x14ac:dyDescent="0.25">
      <c r="B1374" s="1501" t="s">
        <v>248</v>
      </c>
      <c r="C1374" s="1501"/>
      <c r="D1374" s="351" t="str">
        <f>( 'LIBRETA INF APREN 3TRI'!$L$950)</f>
        <v>E+</v>
      </c>
      <c r="E1374" s="971" t="str">
        <f t="shared" si="30"/>
        <v>DESTREZA O APRENDIZAJE INICIADO</v>
      </c>
    </row>
    <row r="1375" spans="2:5" ht="99.95" customHeight="1" x14ac:dyDescent="0.25">
      <c r="B1375" s="1502" t="s">
        <v>287</v>
      </c>
      <c r="C1375" s="1502"/>
      <c r="D1375" s="351" t="str">
        <f>( 'LIBRETA INF APREN 3TRI'!$I$956 )</f>
        <v>N</v>
      </c>
      <c r="E1375" s="971" t="e">
        <f>VLOOKUP(D1375, AJ1:AK4, 2, FALSE)</f>
        <v>#N/A</v>
      </c>
    </row>
    <row r="1376" spans="2:5" ht="99.95" customHeight="1" x14ac:dyDescent="0.25">
      <c r="B1376" s="348"/>
      <c r="C1376" s="349"/>
      <c r="D1376" s="104"/>
      <c r="E1376" s="974"/>
    </row>
    <row r="1377" spans="2:5" ht="99.95" customHeight="1" x14ac:dyDescent="0.25">
      <c r="B1377" s="962" t="s">
        <v>989</v>
      </c>
      <c r="C1377" s="963"/>
      <c r="D1377" s="964"/>
      <c r="E1377" s="974"/>
    </row>
    <row r="1378" spans="2:5" ht="99.95" customHeight="1" x14ac:dyDescent="0.25">
      <c r="B1378" s="962"/>
      <c r="C1378" s="962"/>
      <c r="D1378" s="962"/>
      <c r="E1378" s="975"/>
    </row>
    <row r="1379" spans="2:5" ht="99.95" customHeight="1" x14ac:dyDescent="0.25">
      <c r="B1379" s="1518" t="s">
        <v>988</v>
      </c>
      <c r="C1379" s="1518"/>
      <c r="D1379" s="1518"/>
      <c r="E1379" s="1518"/>
    </row>
    <row r="1380" spans="2:5" ht="99.95" customHeight="1" x14ac:dyDescent="0.25">
      <c r="B1380" s="962"/>
      <c r="C1380" s="962"/>
      <c r="D1380" s="962"/>
      <c r="E1380" s="975"/>
    </row>
    <row r="1381" spans="2:5" ht="99.95" customHeight="1" x14ac:dyDescent="0.25">
      <c r="B1381" s="962"/>
      <c r="C1381" s="962"/>
      <c r="D1381" s="962"/>
      <c r="E1381" s="975"/>
    </row>
    <row r="1382" spans="2:5" ht="99.95" customHeight="1" x14ac:dyDescent="0.25">
      <c r="B1382" s="962"/>
      <c r="C1382" s="962"/>
      <c r="D1382" s="962"/>
      <c r="E1382" s="830"/>
    </row>
    <row r="1383" spans="2:5" ht="99.95" customHeight="1" x14ac:dyDescent="0.25">
      <c r="B1383" s="965"/>
      <c r="C1383" s="962"/>
      <c r="D1383" s="966"/>
      <c r="E1383" s="976"/>
    </row>
    <row r="1384" spans="2:5" ht="99.95" customHeight="1" x14ac:dyDescent="0.25">
      <c r="B1384" s="1519" t="s">
        <v>991</v>
      </c>
      <c r="C1384" s="1519"/>
      <c r="D1384" s="1519" t="s">
        <v>285</v>
      </c>
      <c r="E1384" s="1519"/>
    </row>
    <row r="1385" spans="2:5" ht="99.95" customHeight="1" x14ac:dyDescent="0.25">
      <c r="B1385" s="1520" t="s">
        <v>239</v>
      </c>
      <c r="C1385" s="1520"/>
      <c r="D1385" s="1520" t="s">
        <v>310</v>
      </c>
      <c r="E1385" s="1520"/>
    </row>
    <row r="1386" spans="2:5" ht="99.95" customHeight="1" x14ac:dyDescent="0.25">
      <c r="B1386" s="348"/>
      <c r="C1386" s="825"/>
      <c r="D1386" s="102"/>
      <c r="E1386" s="975"/>
    </row>
    <row r="1387" spans="2:5" ht="99.95" customHeight="1" x14ac:dyDescent="0.25">
      <c r="C1387" s="827"/>
    </row>
    <row r="1388" spans="2:5" ht="60" customHeight="1" x14ac:dyDescent="0.25">
      <c r="B1388" s="1571" t="s">
        <v>983</v>
      </c>
      <c r="C1388" s="1571"/>
    </row>
    <row r="1389" spans="2:5" ht="60" customHeight="1" x14ac:dyDescent="0.25">
      <c r="B1389" s="1574" t="s">
        <v>990</v>
      </c>
      <c r="C1389" s="1574"/>
      <c r="D1389" s="106"/>
      <c r="E1389" s="978"/>
    </row>
    <row r="1390" spans="2:5" ht="60" customHeight="1" x14ac:dyDescent="0.25">
      <c r="B1390" s="1572" t="s">
        <v>984</v>
      </c>
      <c r="C1390" s="1572"/>
    </row>
    <row r="1391" spans="2:5" ht="60" customHeight="1" x14ac:dyDescent="0.25">
      <c r="B1391" s="1572" t="s">
        <v>985</v>
      </c>
      <c r="C1391" s="1572"/>
    </row>
    <row r="1392" spans="2:5" ht="60" customHeight="1" x14ac:dyDescent="0.25">
      <c r="B1392" s="1573" t="s">
        <v>311</v>
      </c>
      <c r="C1392" s="1599" t="s">
        <v>993</v>
      </c>
      <c r="D1392" s="1599"/>
      <c r="E1392" s="1599"/>
    </row>
    <row r="1393" spans="2:5" ht="60" customHeight="1" x14ac:dyDescent="0.25"/>
    <row r="1394" spans="2:5" ht="99.95" customHeight="1" x14ac:dyDescent="0.25">
      <c r="B1394" s="1507" t="s">
        <v>299</v>
      </c>
      <c r="C1394" s="1507"/>
      <c r="D1394" s="1507"/>
      <c r="E1394" s="1507"/>
    </row>
    <row r="1395" spans="2:5" ht="99.95" customHeight="1" x14ac:dyDescent="0.25">
      <c r="B1395" s="1507" t="s">
        <v>992</v>
      </c>
      <c r="C1395" s="1507"/>
      <c r="D1395" s="1507"/>
      <c r="E1395" s="1507"/>
    </row>
    <row r="1396" spans="2:5" ht="99.95" customHeight="1" x14ac:dyDescent="0.25">
      <c r="B1396" s="1508"/>
      <c r="C1396" s="1508"/>
      <c r="D1396" s="1508"/>
      <c r="E1396" s="1508"/>
    </row>
    <row r="1397" spans="2:5" ht="99.95" customHeight="1" x14ac:dyDescent="0.25">
      <c r="B1397" s="1509" t="s">
        <v>9</v>
      </c>
      <c r="C1397" s="1509"/>
      <c r="D1397" s="1509"/>
      <c r="E1397" s="1509"/>
    </row>
    <row r="1398" spans="2:5" ht="99.95" customHeight="1" x14ac:dyDescent="0.25">
      <c r="B1398" s="1510" t="s">
        <v>301</v>
      </c>
      <c r="C1398" s="1510"/>
      <c r="D1398" s="1510"/>
      <c r="E1398" s="1510"/>
    </row>
    <row r="1399" spans="2:5" ht="99.95" customHeight="1" x14ac:dyDescent="0.25">
      <c r="B1399" s="1507" t="s">
        <v>302</v>
      </c>
      <c r="C1399" s="1507"/>
      <c r="D1399" s="1507"/>
      <c r="E1399" s="1507"/>
    </row>
    <row r="1400" spans="2:5" ht="99.95" customHeight="1" x14ac:dyDescent="0.25">
      <c r="B1400" s="1511" t="s">
        <v>303</v>
      </c>
      <c r="C1400" s="1511"/>
      <c r="D1400" s="1511"/>
      <c r="E1400" s="1511"/>
    </row>
    <row r="1401" spans="2:5" ht="99.95" customHeight="1" x14ac:dyDescent="0.25">
      <c r="B1401" s="1500"/>
      <c r="C1401" s="1500"/>
      <c r="D1401" s="1500"/>
      <c r="E1401" s="1500"/>
    </row>
    <row r="1402" spans="2:5" ht="155.1" customHeight="1" x14ac:dyDescent="0.25">
      <c r="B1402" s="1512" t="s">
        <v>304</v>
      </c>
      <c r="C1402" s="1512"/>
      <c r="D1402" s="1512"/>
      <c r="E1402" s="1512"/>
    </row>
    <row r="1403" spans="2:5" ht="99.95" customHeight="1" x14ac:dyDescent="0.25">
      <c r="B1403" s="826"/>
      <c r="C1403" s="826"/>
      <c r="D1403" s="101"/>
      <c r="E1403" s="972"/>
    </row>
    <row r="1404" spans="2:5" ht="200.1" customHeight="1" x14ac:dyDescent="0.25">
      <c r="B1404" s="1514">
        <f>DATOS!F39</f>
        <v>0</v>
      </c>
      <c r="C1404" s="1514"/>
      <c r="D1404" s="1514"/>
      <c r="E1404" s="1514"/>
    </row>
    <row r="1405" spans="2:5" ht="99.95" customHeight="1" x14ac:dyDescent="0.25">
      <c r="B1405" s="827"/>
      <c r="C1405" s="827"/>
      <c r="D1405" s="829"/>
      <c r="E1405" s="973"/>
    </row>
    <row r="1406" spans="2:5" ht="99.95" customHeight="1" x14ac:dyDescent="0.25">
      <c r="B1406" s="1515" t="s">
        <v>982</v>
      </c>
      <c r="C1406" s="1515"/>
      <c r="D1406" s="1515"/>
      <c r="E1406" s="1515"/>
    </row>
    <row r="1407" spans="2:5" ht="99.95" customHeight="1" x14ac:dyDescent="0.25">
      <c r="B1407" s="1595" t="s">
        <v>305</v>
      </c>
      <c r="C1407" s="1595" t="s">
        <v>277</v>
      </c>
      <c r="D1407" s="1503" t="s">
        <v>306</v>
      </c>
      <c r="E1407" s="1504"/>
    </row>
    <row r="1408" spans="2:5" ht="99.95" customHeight="1" x14ac:dyDescent="0.25">
      <c r="B1408" s="1596"/>
      <c r="C1408" s="1596"/>
      <c r="D1408" s="1505"/>
      <c r="E1408" s="1506"/>
    </row>
    <row r="1409" spans="2:5" ht="144.75" customHeight="1" x14ac:dyDescent="0.25">
      <c r="B1409" s="1597"/>
      <c r="C1409" s="1597"/>
      <c r="D1409" s="1598" t="s">
        <v>986</v>
      </c>
      <c r="E1409" s="970" t="s">
        <v>307</v>
      </c>
    </row>
    <row r="1410" spans="2:5" ht="99.95" customHeight="1" x14ac:dyDescent="0.25">
      <c r="B1410" s="828" t="s">
        <v>38</v>
      </c>
      <c r="C1410" s="828" t="s">
        <v>38</v>
      </c>
      <c r="D1410" s="351" t="str">
        <f>( 'LIBRETA INF APREN 3TRI'!$L$974)</f>
        <v>E+</v>
      </c>
      <c r="E1410" s="971" t="str">
        <f>IF(OR(D1410="A+", D1410="A-", D1410="B+"), "DESTREZA O APRENDIZAJE ALCANZADO", IF(OR(D1410="B-", D1410="C+", D1410="C-"), "DESTREZA O APRENDIZAJE EN PROCESO DE DESARROLLO", IF(OR(D1410="D+", D1410="D-", D1410="E+", AJ1410="E-"), "DESTREZA O APRENDIZAJE INICIADO", "NO ENCONTRADO")))</f>
        <v>DESTREZA O APRENDIZAJE INICIADO</v>
      </c>
    </row>
    <row r="1411" spans="2:5" ht="99.95" customHeight="1" x14ac:dyDescent="0.25">
      <c r="B1411" s="828" t="s">
        <v>40</v>
      </c>
      <c r="C1411" s="828" t="s">
        <v>40</v>
      </c>
      <c r="D1411" s="351" t="str">
        <f>( 'LIBRETA INF APREN 3TRI'!$L$975)</f>
        <v>E+</v>
      </c>
      <c r="E1411" s="971" t="str">
        <f t="shared" ref="E1411:E1419" si="31">IF(OR(D1411="A+", D1411="A-", D1411="B+"), "DESTREZA O APRENDIZAJE ALCANZADO", IF(OR(D1411="B-", D1411="C+", D1411="C-"), "DESTREZA O APRENDIZAJE EN PROCESO DE DESARROLLO", IF(OR(D1411="D+", D1411="D-", D1411="E+", AJ1411="E-"), "DESTREZA O APRENDIZAJE INICIADO", "NO ENCONTRADO")))</f>
        <v>DESTREZA O APRENDIZAJE INICIADO</v>
      </c>
    </row>
    <row r="1412" spans="2:5" ht="99.95" customHeight="1" x14ac:dyDescent="0.25">
      <c r="B1412" s="820" t="s">
        <v>308</v>
      </c>
      <c r="C1412" s="820" t="s">
        <v>42</v>
      </c>
      <c r="D1412" s="351" t="str">
        <f>( 'LIBRETA INF APREN 3TRI'!$L$976)</f>
        <v>D-</v>
      </c>
      <c r="E1412" s="971" t="str">
        <f t="shared" si="31"/>
        <v>DESTREZA O APRENDIZAJE INICIADO</v>
      </c>
    </row>
    <row r="1413" spans="2:5" ht="99.95" customHeight="1" x14ac:dyDescent="0.25">
      <c r="B1413" s="828" t="s">
        <v>44</v>
      </c>
      <c r="C1413" s="828" t="s">
        <v>44</v>
      </c>
      <c r="D1413" s="351" t="str">
        <f>( 'LIBRETA INF APREN 3TRI'!$L$977)</f>
        <v>D-</v>
      </c>
      <c r="E1413" s="971" t="str">
        <f t="shared" si="31"/>
        <v>DESTREZA O APRENDIZAJE INICIADO</v>
      </c>
    </row>
    <row r="1414" spans="2:5" ht="99.95" customHeight="1" x14ac:dyDescent="0.25">
      <c r="B1414" s="828" t="s">
        <v>309</v>
      </c>
      <c r="C1414" s="828" t="s">
        <v>47</v>
      </c>
      <c r="D1414" s="351" t="str">
        <f>( 'LIBRETA INF APREN 3TRI'!$L$978)</f>
        <v>D-</v>
      </c>
      <c r="E1414" s="971" t="str">
        <f t="shared" si="31"/>
        <v>DESTREZA O APRENDIZAJE INICIADO</v>
      </c>
    </row>
    <row r="1415" spans="2:5" ht="99.95" customHeight="1" x14ac:dyDescent="0.25">
      <c r="B1415" s="828" t="s">
        <v>50</v>
      </c>
      <c r="C1415" s="828" t="s">
        <v>50</v>
      </c>
      <c r="D1415" s="351" t="str">
        <f>( 'LIBRETA INF APREN 3TRI'!$L$979)</f>
        <v>D-</v>
      </c>
      <c r="E1415" s="971" t="str">
        <f t="shared" si="31"/>
        <v>DESTREZA O APRENDIZAJE INICIADO</v>
      </c>
    </row>
    <row r="1416" spans="2:5" ht="99.95" customHeight="1" x14ac:dyDescent="0.25">
      <c r="B1416" s="821" t="s">
        <v>52</v>
      </c>
      <c r="C1416" s="821" t="s">
        <v>52</v>
      </c>
      <c r="D1416" s="351" t="str">
        <f>( 'LIBRETA INF APREN 3TRI'!$L$980)</f>
        <v>E+</v>
      </c>
      <c r="E1416" s="971" t="str">
        <f t="shared" si="31"/>
        <v>DESTREZA O APRENDIZAJE INICIADO</v>
      </c>
    </row>
    <row r="1417" spans="2:5" ht="99.95" customHeight="1" x14ac:dyDescent="0.25">
      <c r="B1417" s="1575" t="s">
        <v>225</v>
      </c>
      <c r="C1417" s="1575"/>
      <c r="D1417" s="351" t="str">
        <f>( 'LIBRETA INF APREN 3TRI'!$L$983)</f>
        <v>D-</v>
      </c>
      <c r="E1417" s="971" t="str">
        <f t="shared" si="31"/>
        <v>DESTREZA O APRENDIZAJE INICIADO</v>
      </c>
    </row>
    <row r="1418" spans="2:5" ht="99.95" customHeight="1" x14ac:dyDescent="0.25">
      <c r="B1418" s="1575" t="s">
        <v>55</v>
      </c>
      <c r="C1418" s="1575"/>
      <c r="D1418" s="351" t="str">
        <f>( 'LIBRETA INF APREN 3TRI'!$L$984)</f>
        <v>D-</v>
      </c>
      <c r="E1418" s="971" t="str">
        <f t="shared" si="31"/>
        <v>DESTREZA O APRENDIZAJE INICIADO</v>
      </c>
    </row>
    <row r="1419" spans="2:5" ht="99.95" customHeight="1" x14ac:dyDescent="0.25">
      <c r="B1419" s="1501" t="s">
        <v>248</v>
      </c>
      <c r="C1419" s="1501"/>
      <c r="D1419" s="351" t="str">
        <f>( 'LIBRETA INF APREN 3TRI'!$L$981)</f>
        <v>E+</v>
      </c>
      <c r="E1419" s="971" t="str">
        <f t="shared" si="31"/>
        <v>DESTREZA O APRENDIZAJE INICIADO</v>
      </c>
    </row>
    <row r="1420" spans="2:5" ht="99.95" customHeight="1" x14ac:dyDescent="0.25">
      <c r="B1420" s="1502" t="s">
        <v>287</v>
      </c>
      <c r="C1420" s="1502"/>
      <c r="D1420" s="351" t="str">
        <f>( 'LIBRETA INF APREN 3TRI'!$I$987 )</f>
        <v>N</v>
      </c>
      <c r="E1420" s="971" t="e">
        <f>VLOOKUP(D1420, AJ1:AK4, 2, FALSE)</f>
        <v>#N/A</v>
      </c>
    </row>
    <row r="1421" spans="2:5" ht="99.95" customHeight="1" x14ac:dyDescent="0.25">
      <c r="B1421" s="348"/>
      <c r="C1421" s="349"/>
      <c r="D1421" s="104"/>
      <c r="E1421" s="974"/>
    </row>
    <row r="1422" spans="2:5" ht="99.95" customHeight="1" x14ac:dyDescent="0.25">
      <c r="B1422" s="962" t="s">
        <v>989</v>
      </c>
      <c r="C1422" s="963"/>
      <c r="D1422" s="964"/>
      <c r="E1422" s="974"/>
    </row>
    <row r="1423" spans="2:5" ht="99.95" customHeight="1" x14ac:dyDescent="0.25">
      <c r="B1423" s="962"/>
      <c r="C1423" s="962"/>
      <c r="D1423" s="962"/>
      <c r="E1423" s="975"/>
    </row>
    <row r="1424" spans="2:5" ht="99.95" customHeight="1" x14ac:dyDescent="0.25">
      <c r="B1424" s="1518" t="s">
        <v>988</v>
      </c>
      <c r="C1424" s="1518"/>
      <c r="D1424" s="1518"/>
      <c r="E1424" s="1518"/>
    </row>
    <row r="1425" spans="2:5" ht="99.95" customHeight="1" x14ac:dyDescent="0.25">
      <c r="B1425" s="962"/>
      <c r="C1425" s="962"/>
      <c r="D1425" s="962"/>
      <c r="E1425" s="975"/>
    </row>
    <row r="1426" spans="2:5" ht="99.95" customHeight="1" x14ac:dyDescent="0.25">
      <c r="B1426" s="962"/>
      <c r="C1426" s="962"/>
      <c r="D1426" s="962"/>
      <c r="E1426" s="975"/>
    </row>
    <row r="1427" spans="2:5" ht="99.95" customHeight="1" x14ac:dyDescent="0.25">
      <c r="B1427" s="962"/>
      <c r="C1427" s="962"/>
      <c r="D1427" s="962"/>
      <c r="E1427" s="830"/>
    </row>
    <row r="1428" spans="2:5" ht="99.95" customHeight="1" x14ac:dyDescent="0.25">
      <c r="B1428" s="965"/>
      <c r="C1428" s="962"/>
      <c r="D1428" s="966"/>
      <c r="E1428" s="976"/>
    </row>
    <row r="1429" spans="2:5" ht="99.95" customHeight="1" x14ac:dyDescent="0.25">
      <c r="B1429" s="1519" t="s">
        <v>991</v>
      </c>
      <c r="C1429" s="1519"/>
      <c r="D1429" s="1519" t="s">
        <v>285</v>
      </c>
      <c r="E1429" s="1519"/>
    </row>
    <row r="1430" spans="2:5" ht="99.95" customHeight="1" x14ac:dyDescent="0.25">
      <c r="B1430" s="1520" t="s">
        <v>239</v>
      </c>
      <c r="C1430" s="1520"/>
      <c r="D1430" s="1520" t="s">
        <v>310</v>
      </c>
      <c r="E1430" s="1520"/>
    </row>
    <row r="1431" spans="2:5" ht="99.95" customHeight="1" x14ac:dyDescent="0.25">
      <c r="B1431" s="348"/>
      <c r="C1431" s="825"/>
      <c r="D1431" s="102"/>
      <c r="E1431" s="975"/>
    </row>
    <row r="1432" spans="2:5" ht="99.95" customHeight="1" x14ac:dyDescent="0.25">
      <c r="C1432" s="827"/>
    </row>
    <row r="1433" spans="2:5" ht="60" customHeight="1" x14ac:dyDescent="0.25">
      <c r="B1433" s="1571" t="s">
        <v>983</v>
      </c>
      <c r="C1433" s="1571"/>
    </row>
    <row r="1434" spans="2:5" ht="60" customHeight="1" x14ac:dyDescent="0.25">
      <c r="B1434" s="1574" t="s">
        <v>990</v>
      </c>
      <c r="C1434" s="1574"/>
      <c r="D1434" s="106"/>
      <c r="E1434" s="978"/>
    </row>
    <row r="1435" spans="2:5" ht="60" customHeight="1" x14ac:dyDescent="0.25">
      <c r="B1435" s="1572" t="s">
        <v>984</v>
      </c>
      <c r="C1435" s="1572"/>
    </row>
    <row r="1436" spans="2:5" ht="60" customHeight="1" x14ac:dyDescent="0.25">
      <c r="B1436" s="1572" t="s">
        <v>985</v>
      </c>
      <c r="C1436" s="1572"/>
    </row>
    <row r="1437" spans="2:5" ht="60" customHeight="1" x14ac:dyDescent="0.25">
      <c r="B1437" s="1573" t="s">
        <v>311</v>
      </c>
      <c r="C1437" s="1599" t="s">
        <v>993</v>
      </c>
      <c r="D1437" s="1599"/>
      <c r="E1437" s="1599"/>
    </row>
    <row r="1438" spans="2:5" ht="60" customHeight="1" x14ac:dyDescent="0.25"/>
    <row r="1439" spans="2:5" ht="99.95" customHeight="1" x14ac:dyDescent="0.25">
      <c r="B1439" s="1507" t="s">
        <v>299</v>
      </c>
      <c r="C1439" s="1507"/>
      <c r="D1439" s="1507"/>
      <c r="E1439" s="1507"/>
    </row>
    <row r="1440" spans="2:5" ht="99.95" customHeight="1" x14ac:dyDescent="0.25">
      <c r="B1440" s="1507" t="s">
        <v>992</v>
      </c>
      <c r="C1440" s="1507"/>
      <c r="D1440" s="1507"/>
      <c r="E1440" s="1507"/>
    </row>
    <row r="1441" spans="2:5" ht="99.95" customHeight="1" x14ac:dyDescent="0.25">
      <c r="B1441" s="1508"/>
      <c r="C1441" s="1508"/>
      <c r="D1441" s="1508"/>
      <c r="E1441" s="1508"/>
    </row>
    <row r="1442" spans="2:5" ht="99.95" customHeight="1" x14ac:dyDescent="0.25">
      <c r="B1442" s="1509" t="s">
        <v>9</v>
      </c>
      <c r="C1442" s="1509"/>
      <c r="D1442" s="1509"/>
      <c r="E1442" s="1509"/>
    </row>
    <row r="1443" spans="2:5" ht="99.95" customHeight="1" x14ac:dyDescent="0.25">
      <c r="B1443" s="1510" t="s">
        <v>301</v>
      </c>
      <c r="C1443" s="1510"/>
      <c r="D1443" s="1510"/>
      <c r="E1443" s="1510"/>
    </row>
    <row r="1444" spans="2:5" ht="99.95" customHeight="1" x14ac:dyDescent="0.25">
      <c r="B1444" s="1507" t="s">
        <v>302</v>
      </c>
      <c r="C1444" s="1507"/>
      <c r="D1444" s="1507"/>
      <c r="E1444" s="1507"/>
    </row>
    <row r="1445" spans="2:5" ht="99.95" customHeight="1" x14ac:dyDescent="0.25">
      <c r="B1445" s="1511" t="s">
        <v>303</v>
      </c>
      <c r="C1445" s="1511"/>
      <c r="D1445" s="1511"/>
      <c r="E1445" s="1511"/>
    </row>
    <row r="1446" spans="2:5" ht="99.95" customHeight="1" x14ac:dyDescent="0.25">
      <c r="B1446" s="1500"/>
      <c r="C1446" s="1500"/>
      <c r="D1446" s="1500"/>
      <c r="E1446" s="1500"/>
    </row>
    <row r="1447" spans="2:5" ht="155.1" customHeight="1" x14ac:dyDescent="0.25">
      <c r="B1447" s="1512" t="s">
        <v>304</v>
      </c>
      <c r="C1447" s="1512"/>
      <c r="D1447" s="1512"/>
      <c r="E1447" s="1512"/>
    </row>
    <row r="1448" spans="2:5" ht="99.95" customHeight="1" x14ac:dyDescent="0.25">
      <c r="B1448" s="826"/>
      <c r="C1448" s="826"/>
      <c r="D1448" s="101"/>
      <c r="E1448" s="972"/>
    </row>
    <row r="1449" spans="2:5" ht="200.1" customHeight="1" x14ac:dyDescent="0.25">
      <c r="B1449" s="1514">
        <f>DATOS!F84</f>
        <v>0</v>
      </c>
      <c r="C1449" s="1514"/>
      <c r="D1449" s="1514"/>
      <c r="E1449" s="1514"/>
    </row>
    <row r="1450" spans="2:5" ht="99.95" customHeight="1" x14ac:dyDescent="0.25">
      <c r="B1450" s="827"/>
      <c r="C1450" s="827"/>
      <c r="D1450" s="829"/>
      <c r="E1450" s="973"/>
    </row>
    <row r="1451" spans="2:5" ht="99.95" customHeight="1" x14ac:dyDescent="0.25">
      <c r="B1451" s="1515" t="s">
        <v>982</v>
      </c>
      <c r="C1451" s="1515"/>
      <c r="D1451" s="1515"/>
      <c r="E1451" s="1515"/>
    </row>
    <row r="1452" spans="2:5" ht="99.95" customHeight="1" x14ac:dyDescent="0.25">
      <c r="B1452" s="1595" t="s">
        <v>305</v>
      </c>
      <c r="C1452" s="1595" t="s">
        <v>277</v>
      </c>
      <c r="D1452" s="1503" t="s">
        <v>306</v>
      </c>
      <c r="E1452" s="1504"/>
    </row>
    <row r="1453" spans="2:5" ht="99.95" customHeight="1" x14ac:dyDescent="0.25">
      <c r="B1453" s="1596"/>
      <c r="C1453" s="1596"/>
      <c r="D1453" s="1505"/>
      <c r="E1453" s="1506"/>
    </row>
    <row r="1454" spans="2:5" ht="156" customHeight="1" x14ac:dyDescent="0.25">
      <c r="B1454" s="1597"/>
      <c r="C1454" s="1597"/>
      <c r="D1454" s="1598" t="s">
        <v>986</v>
      </c>
      <c r="E1454" s="970" t="s">
        <v>307</v>
      </c>
    </row>
    <row r="1455" spans="2:5" ht="99.95" customHeight="1" x14ac:dyDescent="0.25">
      <c r="B1455" s="828" t="s">
        <v>38</v>
      </c>
      <c r="C1455" s="828" t="s">
        <v>38</v>
      </c>
      <c r="D1455" s="351" t="str">
        <f>( 'LIBRETA INF APREN 3TRI'!$L$1005)</f>
        <v>D-</v>
      </c>
      <c r="E1455" s="971" t="str">
        <f>IF(OR(D1455="A+", D1455="A-", D1455="B+"), "DESTREZA O APRENDIZAJE ALCANZADO", IF(OR(D1455="B-", D1455="C+", D1455="C-"), "DESTREZA O APRENDIZAJE EN PROCESO DE DESARROLLO", IF(OR(D1455="D+", D1455="D-", D1455="E+", AJ1455="E-"), "DESTREZA O APRENDIZAJE INICIADO", "NO ENCONTRADO")))</f>
        <v>DESTREZA O APRENDIZAJE INICIADO</v>
      </c>
    </row>
    <row r="1456" spans="2:5" ht="99.95" customHeight="1" x14ac:dyDescent="0.25">
      <c r="B1456" s="828" t="s">
        <v>40</v>
      </c>
      <c r="C1456" s="828" t="s">
        <v>40</v>
      </c>
      <c r="D1456" s="351" t="str">
        <f>( 'LIBRETA INF APREN 3TRI'!$L$1006)</f>
        <v>D-</v>
      </c>
      <c r="E1456" s="971" t="str">
        <f t="shared" ref="E1456:E1464" si="32">IF(OR(D1456="A+", D1456="A-", D1456="B+"), "DESTREZA O APRENDIZAJE ALCANZADO", IF(OR(D1456="B-", D1456="C+", D1456="C-"), "DESTREZA O APRENDIZAJE EN PROCESO DE DESARROLLO", IF(OR(D1456="D+", D1456="D-", D1456="E+", AJ1456="E-"), "DESTREZA O APRENDIZAJE INICIADO", "NO ENCONTRADO")))</f>
        <v>DESTREZA O APRENDIZAJE INICIADO</v>
      </c>
    </row>
    <row r="1457" spans="2:5" ht="99.95" customHeight="1" x14ac:dyDescent="0.25">
      <c r="B1457" s="820" t="s">
        <v>308</v>
      </c>
      <c r="C1457" s="820" t="s">
        <v>42</v>
      </c>
      <c r="D1457" s="351" t="str">
        <f>( 'LIBRETA INF APREN 3TRI'!$L$1007)</f>
        <v>D+</v>
      </c>
      <c r="E1457" s="971" t="str">
        <f t="shared" si="32"/>
        <v>DESTREZA O APRENDIZAJE INICIADO</v>
      </c>
    </row>
    <row r="1458" spans="2:5" ht="99.95" customHeight="1" x14ac:dyDescent="0.25">
      <c r="B1458" s="828" t="s">
        <v>44</v>
      </c>
      <c r="C1458" s="828" t="s">
        <v>44</v>
      </c>
      <c r="D1458" s="351" t="str">
        <f>( 'LIBRETA INF APREN 3TRI'!$L$1008)</f>
        <v>D+</v>
      </c>
      <c r="E1458" s="971" t="str">
        <f t="shared" si="32"/>
        <v>DESTREZA O APRENDIZAJE INICIADO</v>
      </c>
    </row>
    <row r="1459" spans="2:5" ht="99.95" customHeight="1" x14ac:dyDescent="0.25">
      <c r="B1459" s="828" t="s">
        <v>309</v>
      </c>
      <c r="C1459" s="828" t="s">
        <v>47</v>
      </c>
      <c r="D1459" s="351" t="str">
        <f>( 'LIBRETA INF APREN 3TRI'!$L$1009)</f>
        <v>D+</v>
      </c>
      <c r="E1459" s="971" t="str">
        <f t="shared" si="32"/>
        <v>DESTREZA O APRENDIZAJE INICIADO</v>
      </c>
    </row>
    <row r="1460" spans="2:5" ht="99.95" customHeight="1" x14ac:dyDescent="0.25">
      <c r="B1460" s="828" t="s">
        <v>50</v>
      </c>
      <c r="C1460" s="828" t="s">
        <v>50</v>
      </c>
      <c r="D1460" s="351" t="str">
        <f>( 'LIBRETA INF APREN 3TRI'!$L$1010)</f>
        <v>D+</v>
      </c>
      <c r="E1460" s="971" t="str">
        <f t="shared" si="32"/>
        <v>DESTREZA O APRENDIZAJE INICIADO</v>
      </c>
    </row>
    <row r="1461" spans="2:5" ht="99.95" customHeight="1" x14ac:dyDescent="0.25">
      <c r="B1461" s="821" t="s">
        <v>52</v>
      </c>
      <c r="C1461" s="821" t="s">
        <v>52</v>
      </c>
      <c r="D1461" s="351" t="str">
        <f>( 'LIBRETA INF APREN 3TRI'!$L$1011)</f>
        <v>E+</v>
      </c>
      <c r="E1461" s="971" t="str">
        <f t="shared" si="32"/>
        <v>DESTREZA O APRENDIZAJE INICIADO</v>
      </c>
    </row>
    <row r="1462" spans="2:5" ht="99.95" customHeight="1" x14ac:dyDescent="0.25">
      <c r="B1462" s="1575" t="s">
        <v>225</v>
      </c>
      <c r="C1462" s="1575"/>
      <c r="D1462" s="351" t="str">
        <f>( 'LIBRETA INF APREN 3TRI'!$L$1014)</f>
        <v>D-</v>
      </c>
      <c r="E1462" s="971" t="str">
        <f t="shared" si="32"/>
        <v>DESTREZA O APRENDIZAJE INICIADO</v>
      </c>
    </row>
    <row r="1463" spans="2:5" ht="99.95" customHeight="1" x14ac:dyDescent="0.25">
      <c r="B1463" s="1575" t="s">
        <v>55</v>
      </c>
      <c r="C1463" s="1575"/>
      <c r="D1463" s="351" t="str">
        <f>( 'LIBRETA INF APREN 3TRI'!$L$1015)</f>
        <v>D-</v>
      </c>
      <c r="E1463" s="971" t="str">
        <f t="shared" si="32"/>
        <v>DESTREZA O APRENDIZAJE INICIADO</v>
      </c>
    </row>
    <row r="1464" spans="2:5" ht="99.95" customHeight="1" x14ac:dyDescent="0.25">
      <c r="B1464" s="1501" t="s">
        <v>248</v>
      </c>
      <c r="C1464" s="1501"/>
      <c r="D1464" s="351" t="str">
        <f>( 'LIBRETA INF APREN 3TRI'!$L$1012)</f>
        <v>D-</v>
      </c>
      <c r="E1464" s="971" t="str">
        <f t="shared" si="32"/>
        <v>DESTREZA O APRENDIZAJE INICIADO</v>
      </c>
    </row>
    <row r="1465" spans="2:5" ht="99.95" customHeight="1" x14ac:dyDescent="0.25">
      <c r="B1465" s="1502" t="s">
        <v>287</v>
      </c>
      <c r="C1465" s="1502"/>
      <c r="D1465" s="351" t="str">
        <f>( 'LIBRETA INF APREN 3TRI'!$I$1018 )</f>
        <v>N</v>
      </c>
      <c r="E1465" s="971" t="e">
        <f>VLOOKUP(D1465, AJ46:AK49, 2, FALSE)</f>
        <v>#N/A</v>
      </c>
    </row>
    <row r="1466" spans="2:5" ht="99.95" customHeight="1" x14ac:dyDescent="0.25">
      <c r="B1466" s="348"/>
      <c r="C1466" s="349"/>
      <c r="D1466" s="104"/>
      <c r="E1466" s="974"/>
    </row>
    <row r="1467" spans="2:5" ht="99.95" customHeight="1" x14ac:dyDescent="0.25">
      <c r="B1467" s="962" t="s">
        <v>989</v>
      </c>
      <c r="C1467" s="963"/>
      <c r="D1467" s="964"/>
      <c r="E1467" s="974"/>
    </row>
    <row r="1468" spans="2:5" ht="99.95" customHeight="1" x14ac:dyDescent="0.25">
      <c r="B1468" s="962"/>
      <c r="C1468" s="962"/>
      <c r="D1468" s="962"/>
      <c r="E1468" s="975"/>
    </row>
    <row r="1469" spans="2:5" ht="99.95" customHeight="1" x14ac:dyDescent="0.25">
      <c r="B1469" s="1518" t="s">
        <v>988</v>
      </c>
      <c r="C1469" s="1518"/>
      <c r="D1469" s="1518"/>
      <c r="E1469" s="1518"/>
    </row>
    <row r="1470" spans="2:5" ht="99.95" customHeight="1" x14ac:dyDescent="0.25">
      <c r="B1470" s="962"/>
      <c r="C1470" s="962"/>
      <c r="D1470" s="962"/>
      <c r="E1470" s="975"/>
    </row>
    <row r="1471" spans="2:5" ht="99.95" customHeight="1" x14ac:dyDescent="0.25">
      <c r="B1471" s="962"/>
      <c r="C1471" s="962"/>
      <c r="D1471" s="962"/>
      <c r="E1471" s="975"/>
    </row>
    <row r="1472" spans="2:5" ht="99.95" customHeight="1" x14ac:dyDescent="0.25">
      <c r="B1472" s="962"/>
      <c r="C1472" s="962"/>
      <c r="D1472" s="962"/>
      <c r="E1472" s="830"/>
    </row>
    <row r="1473" spans="2:5" ht="99.95" customHeight="1" x14ac:dyDescent="0.25">
      <c r="B1473" s="965"/>
      <c r="C1473" s="962"/>
      <c r="D1473" s="966"/>
      <c r="E1473" s="976"/>
    </row>
    <row r="1474" spans="2:5" ht="99.95" customHeight="1" x14ac:dyDescent="0.25">
      <c r="B1474" s="1519" t="s">
        <v>991</v>
      </c>
      <c r="C1474" s="1519"/>
      <c r="D1474" s="1519" t="s">
        <v>285</v>
      </c>
      <c r="E1474" s="1519"/>
    </row>
    <row r="1475" spans="2:5" ht="99.95" customHeight="1" x14ac:dyDescent="0.25">
      <c r="B1475" s="1520" t="s">
        <v>239</v>
      </c>
      <c r="C1475" s="1520"/>
      <c r="D1475" s="1520" t="s">
        <v>310</v>
      </c>
      <c r="E1475" s="1520"/>
    </row>
    <row r="1476" spans="2:5" ht="99.95" customHeight="1" x14ac:dyDescent="0.25">
      <c r="B1476" s="348"/>
      <c r="C1476" s="825"/>
      <c r="D1476" s="102"/>
      <c r="E1476" s="975"/>
    </row>
    <row r="1477" spans="2:5" ht="99.95" customHeight="1" x14ac:dyDescent="0.25">
      <c r="C1477" s="827"/>
    </row>
    <row r="1478" spans="2:5" ht="60" customHeight="1" x14ac:dyDescent="0.25">
      <c r="B1478" s="1571" t="s">
        <v>983</v>
      </c>
      <c r="C1478" s="1571"/>
    </row>
    <row r="1479" spans="2:5" ht="60" customHeight="1" x14ac:dyDescent="0.25">
      <c r="B1479" s="1574" t="s">
        <v>990</v>
      </c>
      <c r="C1479" s="1574"/>
      <c r="D1479" s="106"/>
      <c r="E1479" s="978"/>
    </row>
    <row r="1480" spans="2:5" ht="60" customHeight="1" x14ac:dyDescent="0.25">
      <c r="B1480" s="1572" t="s">
        <v>984</v>
      </c>
      <c r="C1480" s="1572"/>
    </row>
    <row r="1481" spans="2:5" ht="60" customHeight="1" x14ac:dyDescent="0.25">
      <c r="B1481" s="1572" t="s">
        <v>985</v>
      </c>
      <c r="C1481" s="1572"/>
    </row>
    <row r="1482" spans="2:5" ht="60" customHeight="1" x14ac:dyDescent="0.25">
      <c r="B1482" s="1573" t="s">
        <v>311</v>
      </c>
      <c r="C1482" s="1599" t="s">
        <v>993</v>
      </c>
      <c r="D1482" s="1599"/>
      <c r="E1482" s="1599"/>
    </row>
    <row r="1483" spans="2:5" ht="60" customHeight="1" x14ac:dyDescent="0.25"/>
  </sheetData>
  <mergeCells count="867">
    <mergeCell ref="B1475:C1475"/>
    <mergeCell ref="D1475:E1475"/>
    <mergeCell ref="B1480:C1480"/>
    <mergeCell ref="B1481:C1481"/>
    <mergeCell ref="C1482:E1482"/>
    <mergeCell ref="B1462:C1462"/>
    <mergeCell ref="B1463:C1463"/>
    <mergeCell ref="B1464:C1464"/>
    <mergeCell ref="B1465:C1465"/>
    <mergeCell ref="B1469:E1469"/>
    <mergeCell ref="B1474:C1474"/>
    <mergeCell ref="D1474:E1474"/>
    <mergeCell ref="B1446:E1446"/>
    <mergeCell ref="B1447:E1447"/>
    <mergeCell ref="B1449:E1449"/>
    <mergeCell ref="B1451:E1451"/>
    <mergeCell ref="B1452:B1454"/>
    <mergeCell ref="C1452:C1454"/>
    <mergeCell ref="D1452:E1453"/>
    <mergeCell ref="B1440:E1440"/>
    <mergeCell ref="B1441:E1441"/>
    <mergeCell ref="B1442:E1442"/>
    <mergeCell ref="B1443:E1443"/>
    <mergeCell ref="B1444:E1444"/>
    <mergeCell ref="B1445:E1445"/>
    <mergeCell ref="B1430:C1430"/>
    <mergeCell ref="D1430:E1430"/>
    <mergeCell ref="B1435:C1435"/>
    <mergeCell ref="B1436:C1436"/>
    <mergeCell ref="C1437:E1437"/>
    <mergeCell ref="B1439:E1439"/>
    <mergeCell ref="B1417:C1417"/>
    <mergeCell ref="B1418:C1418"/>
    <mergeCell ref="B1419:C1419"/>
    <mergeCell ref="B1420:C1420"/>
    <mergeCell ref="B1424:E1424"/>
    <mergeCell ref="B1429:C1429"/>
    <mergeCell ref="D1429:E1429"/>
    <mergeCell ref="B1401:E1401"/>
    <mergeCell ref="B1402:E1402"/>
    <mergeCell ref="B1404:E1404"/>
    <mergeCell ref="B1406:E1406"/>
    <mergeCell ref="B1407:B1409"/>
    <mergeCell ref="C1407:C1409"/>
    <mergeCell ref="D1407:E1408"/>
    <mergeCell ref="B1395:E1395"/>
    <mergeCell ref="B1396:E1396"/>
    <mergeCell ref="B1397:E1397"/>
    <mergeCell ref="B1398:E1398"/>
    <mergeCell ref="B1399:E1399"/>
    <mergeCell ref="B1400:E1400"/>
    <mergeCell ref="B1385:C1385"/>
    <mergeCell ref="D1385:E1385"/>
    <mergeCell ref="B1390:C1390"/>
    <mergeCell ref="B1391:C1391"/>
    <mergeCell ref="C1392:E1392"/>
    <mergeCell ref="B1394:E1394"/>
    <mergeCell ref="B1372:C1372"/>
    <mergeCell ref="B1373:C1373"/>
    <mergeCell ref="B1374:C1374"/>
    <mergeCell ref="B1375:C1375"/>
    <mergeCell ref="B1379:E1379"/>
    <mergeCell ref="B1384:C1384"/>
    <mergeCell ref="D1384:E1384"/>
    <mergeCell ref="B1356:E1356"/>
    <mergeCell ref="B1357:E1357"/>
    <mergeCell ref="B1359:E1359"/>
    <mergeCell ref="B1361:E1361"/>
    <mergeCell ref="B1362:B1364"/>
    <mergeCell ref="C1362:C1364"/>
    <mergeCell ref="D1362:E1363"/>
    <mergeCell ref="B1350:E1350"/>
    <mergeCell ref="B1351:E1351"/>
    <mergeCell ref="B1352:E1352"/>
    <mergeCell ref="B1353:E1353"/>
    <mergeCell ref="B1354:E1354"/>
    <mergeCell ref="B1355:E1355"/>
    <mergeCell ref="B1340:C1340"/>
    <mergeCell ref="D1340:E1340"/>
    <mergeCell ref="B1345:C1345"/>
    <mergeCell ref="B1346:C1346"/>
    <mergeCell ref="C1347:E1347"/>
    <mergeCell ref="B1349:E1349"/>
    <mergeCell ref="B1327:C1327"/>
    <mergeCell ref="B1328:C1328"/>
    <mergeCell ref="B1329:C1329"/>
    <mergeCell ref="B1330:C1330"/>
    <mergeCell ref="B1334:E1334"/>
    <mergeCell ref="B1339:C1339"/>
    <mergeCell ref="D1339:E1339"/>
    <mergeCell ref="B1311:E1311"/>
    <mergeCell ref="B1312:E1312"/>
    <mergeCell ref="B1314:E1314"/>
    <mergeCell ref="B1316:E1316"/>
    <mergeCell ref="B1317:B1319"/>
    <mergeCell ref="C1317:C1319"/>
    <mergeCell ref="D1317:E1318"/>
    <mergeCell ref="B1305:E1305"/>
    <mergeCell ref="B1306:E1306"/>
    <mergeCell ref="B1307:E1307"/>
    <mergeCell ref="B1308:E1308"/>
    <mergeCell ref="B1309:E1309"/>
    <mergeCell ref="B1310:E1310"/>
    <mergeCell ref="B1295:C1295"/>
    <mergeCell ref="D1295:E1295"/>
    <mergeCell ref="B1300:C1300"/>
    <mergeCell ref="B1301:C1301"/>
    <mergeCell ref="C1302:E1302"/>
    <mergeCell ref="B1304:E1304"/>
    <mergeCell ref="B1282:C1282"/>
    <mergeCell ref="B1283:C1283"/>
    <mergeCell ref="B1284:C1284"/>
    <mergeCell ref="B1285:C1285"/>
    <mergeCell ref="B1289:E1289"/>
    <mergeCell ref="B1294:C1294"/>
    <mergeCell ref="D1294:E1294"/>
    <mergeCell ref="B1266:E1266"/>
    <mergeCell ref="B1267:E1267"/>
    <mergeCell ref="B1269:E1269"/>
    <mergeCell ref="B1271:E1271"/>
    <mergeCell ref="B1272:B1274"/>
    <mergeCell ref="C1272:C1274"/>
    <mergeCell ref="D1272:E1273"/>
    <mergeCell ref="B1260:E1260"/>
    <mergeCell ref="B1261:E1261"/>
    <mergeCell ref="B1262:E1262"/>
    <mergeCell ref="B1263:E1263"/>
    <mergeCell ref="B1264:E1264"/>
    <mergeCell ref="B1265:E1265"/>
    <mergeCell ref="B1250:C1250"/>
    <mergeCell ref="D1250:E1250"/>
    <mergeCell ref="B1255:C1255"/>
    <mergeCell ref="B1256:C1256"/>
    <mergeCell ref="C1257:E1257"/>
    <mergeCell ref="B1259:E1259"/>
    <mergeCell ref="B1238:C1238"/>
    <mergeCell ref="B1239:C1239"/>
    <mergeCell ref="B1240:C1240"/>
    <mergeCell ref="B1244:E1244"/>
    <mergeCell ref="B1249:C1249"/>
    <mergeCell ref="D1249:E1249"/>
    <mergeCell ref="B1224:E1224"/>
    <mergeCell ref="B1226:E1226"/>
    <mergeCell ref="B1227:B1229"/>
    <mergeCell ref="C1227:C1229"/>
    <mergeCell ref="D1227:E1228"/>
    <mergeCell ref="B1237:C1237"/>
    <mergeCell ref="B1217:E1217"/>
    <mergeCell ref="B1218:E1218"/>
    <mergeCell ref="B1219:E1219"/>
    <mergeCell ref="B1220:E1220"/>
    <mergeCell ref="B1221:E1221"/>
    <mergeCell ref="B1222:E1222"/>
    <mergeCell ref="B1205:C1205"/>
    <mergeCell ref="D1205:E1205"/>
    <mergeCell ref="C1211:E1211"/>
    <mergeCell ref="B1214:E1214"/>
    <mergeCell ref="B1215:E1215"/>
    <mergeCell ref="B1216:E1216"/>
    <mergeCell ref="B1192:C1192"/>
    <mergeCell ref="B1193:C1193"/>
    <mergeCell ref="B1194:C1194"/>
    <mergeCell ref="B1195:C1195"/>
    <mergeCell ref="B1199:E1199"/>
    <mergeCell ref="B1204:C1204"/>
    <mergeCell ref="D1204:E1204"/>
    <mergeCell ref="B1177:E1177"/>
    <mergeCell ref="B1179:E1179"/>
    <mergeCell ref="B1181:E1181"/>
    <mergeCell ref="B1182:B1184"/>
    <mergeCell ref="C1182:C1184"/>
    <mergeCell ref="D1182:E1183"/>
    <mergeCell ref="B1171:E1171"/>
    <mergeCell ref="B1172:E1172"/>
    <mergeCell ref="B1173:E1173"/>
    <mergeCell ref="B1174:E1174"/>
    <mergeCell ref="B1175:E1175"/>
    <mergeCell ref="B1176:E1176"/>
    <mergeCell ref="B1160:C1160"/>
    <mergeCell ref="D1160:E1160"/>
    <mergeCell ref="B1165:C1165"/>
    <mergeCell ref="C1166:E1166"/>
    <mergeCell ref="B1169:E1169"/>
    <mergeCell ref="B1170:E1170"/>
    <mergeCell ref="B1147:C1147"/>
    <mergeCell ref="B1148:C1148"/>
    <mergeCell ref="B1149:C1149"/>
    <mergeCell ref="B1150:C1150"/>
    <mergeCell ref="B1154:E1154"/>
    <mergeCell ref="B1159:C1159"/>
    <mergeCell ref="D1159:E1159"/>
    <mergeCell ref="B1132:E1132"/>
    <mergeCell ref="B1134:E1134"/>
    <mergeCell ref="B1136:E1136"/>
    <mergeCell ref="B1137:B1139"/>
    <mergeCell ref="C1137:C1139"/>
    <mergeCell ref="D1137:E1138"/>
    <mergeCell ref="B1126:E1126"/>
    <mergeCell ref="B1127:E1127"/>
    <mergeCell ref="B1128:E1128"/>
    <mergeCell ref="B1129:E1129"/>
    <mergeCell ref="B1130:E1130"/>
    <mergeCell ref="B1131:E1131"/>
    <mergeCell ref="B1115:C1115"/>
    <mergeCell ref="D1115:E1115"/>
    <mergeCell ref="B1120:C1120"/>
    <mergeCell ref="C1121:E1121"/>
    <mergeCell ref="B1124:E1124"/>
    <mergeCell ref="B1125:E1125"/>
    <mergeCell ref="B1102:C1102"/>
    <mergeCell ref="B1103:C1103"/>
    <mergeCell ref="B1104:C1104"/>
    <mergeCell ref="B1105:C1105"/>
    <mergeCell ref="B1109:E1109"/>
    <mergeCell ref="B1114:C1114"/>
    <mergeCell ref="D1114:E1114"/>
    <mergeCell ref="B1087:E1087"/>
    <mergeCell ref="B1089:E1089"/>
    <mergeCell ref="B1091:E1091"/>
    <mergeCell ref="B1092:B1094"/>
    <mergeCell ref="C1092:C1094"/>
    <mergeCell ref="D1092:E1093"/>
    <mergeCell ref="B1081:E1081"/>
    <mergeCell ref="B1082:E1082"/>
    <mergeCell ref="B1083:E1083"/>
    <mergeCell ref="B1084:E1084"/>
    <mergeCell ref="B1085:E1085"/>
    <mergeCell ref="B1086:E1086"/>
    <mergeCell ref="B1071:C1071"/>
    <mergeCell ref="D1071:E1071"/>
    <mergeCell ref="B1076:C1076"/>
    <mergeCell ref="C1077:E1077"/>
    <mergeCell ref="B1079:E1079"/>
    <mergeCell ref="B1080:E1080"/>
    <mergeCell ref="B1058:C1058"/>
    <mergeCell ref="B1059:C1059"/>
    <mergeCell ref="B1060:C1060"/>
    <mergeCell ref="B1061:C1061"/>
    <mergeCell ref="B1065:E1065"/>
    <mergeCell ref="B1070:C1070"/>
    <mergeCell ref="D1070:E1070"/>
    <mergeCell ref="B1042:E1042"/>
    <mergeCell ref="B1043:E1043"/>
    <mergeCell ref="B1045:E1045"/>
    <mergeCell ref="B1047:E1047"/>
    <mergeCell ref="B1048:B1050"/>
    <mergeCell ref="C1048:C1050"/>
    <mergeCell ref="D1048:E1049"/>
    <mergeCell ref="B1036:E1036"/>
    <mergeCell ref="B1037:E1037"/>
    <mergeCell ref="B1038:E1038"/>
    <mergeCell ref="B1039:E1039"/>
    <mergeCell ref="B1040:E1040"/>
    <mergeCell ref="B1041:E1041"/>
    <mergeCell ref="B1026:C1026"/>
    <mergeCell ref="D1026:E1026"/>
    <mergeCell ref="B1031:C1031"/>
    <mergeCell ref="B1032:C1032"/>
    <mergeCell ref="C1033:E1033"/>
    <mergeCell ref="B1035:E1035"/>
    <mergeCell ref="B1013:C1013"/>
    <mergeCell ref="B1014:C1014"/>
    <mergeCell ref="B1015:C1015"/>
    <mergeCell ref="B1016:C1016"/>
    <mergeCell ref="B1020:E1020"/>
    <mergeCell ref="B1025:C1025"/>
    <mergeCell ref="D1025:E1025"/>
    <mergeCell ref="B997:E997"/>
    <mergeCell ref="B998:E998"/>
    <mergeCell ref="B1000:E1000"/>
    <mergeCell ref="B1002:E1002"/>
    <mergeCell ref="B1003:B1005"/>
    <mergeCell ref="C1003:C1005"/>
    <mergeCell ref="D1003:E1004"/>
    <mergeCell ref="B991:E991"/>
    <mergeCell ref="B992:E992"/>
    <mergeCell ref="B993:E993"/>
    <mergeCell ref="B994:E994"/>
    <mergeCell ref="B995:E995"/>
    <mergeCell ref="B996:E996"/>
    <mergeCell ref="B981:C981"/>
    <mergeCell ref="D981:E981"/>
    <mergeCell ref="B986:C986"/>
    <mergeCell ref="B987:C987"/>
    <mergeCell ref="C988:E988"/>
    <mergeCell ref="B990:E990"/>
    <mergeCell ref="B968:C968"/>
    <mergeCell ref="B969:C969"/>
    <mergeCell ref="B970:C970"/>
    <mergeCell ref="B971:C971"/>
    <mergeCell ref="B975:E975"/>
    <mergeCell ref="B980:C980"/>
    <mergeCell ref="D980:E980"/>
    <mergeCell ref="B952:E952"/>
    <mergeCell ref="B953:E953"/>
    <mergeCell ref="B955:E955"/>
    <mergeCell ref="B957:E957"/>
    <mergeCell ref="B958:B960"/>
    <mergeCell ref="C958:C960"/>
    <mergeCell ref="D958:E959"/>
    <mergeCell ref="B946:E946"/>
    <mergeCell ref="B947:E947"/>
    <mergeCell ref="B948:E948"/>
    <mergeCell ref="B949:E949"/>
    <mergeCell ref="B950:E950"/>
    <mergeCell ref="B951:E951"/>
    <mergeCell ref="B936:C936"/>
    <mergeCell ref="D936:E936"/>
    <mergeCell ref="B941:C941"/>
    <mergeCell ref="B942:C942"/>
    <mergeCell ref="C943:E943"/>
    <mergeCell ref="B945:E945"/>
    <mergeCell ref="B923:C923"/>
    <mergeCell ref="B924:C924"/>
    <mergeCell ref="B925:C925"/>
    <mergeCell ref="B926:C926"/>
    <mergeCell ref="B930:E930"/>
    <mergeCell ref="B935:C935"/>
    <mergeCell ref="D935:E935"/>
    <mergeCell ref="B907:E907"/>
    <mergeCell ref="B908:E908"/>
    <mergeCell ref="B910:E910"/>
    <mergeCell ref="B912:E912"/>
    <mergeCell ref="B913:B915"/>
    <mergeCell ref="C913:C915"/>
    <mergeCell ref="D913:E914"/>
    <mergeCell ref="B901:E901"/>
    <mergeCell ref="B902:E902"/>
    <mergeCell ref="B903:E903"/>
    <mergeCell ref="B904:E904"/>
    <mergeCell ref="B905:E905"/>
    <mergeCell ref="B906:E906"/>
    <mergeCell ref="B891:C891"/>
    <mergeCell ref="D891:E891"/>
    <mergeCell ref="B896:C896"/>
    <mergeCell ref="B897:C897"/>
    <mergeCell ref="C898:E898"/>
    <mergeCell ref="B900:E900"/>
    <mergeCell ref="B878:C878"/>
    <mergeCell ref="B879:C879"/>
    <mergeCell ref="B880:C880"/>
    <mergeCell ref="B881:C881"/>
    <mergeCell ref="B885:E885"/>
    <mergeCell ref="B890:C890"/>
    <mergeCell ref="D890:E890"/>
    <mergeCell ref="B862:E862"/>
    <mergeCell ref="B863:E863"/>
    <mergeCell ref="B865:E865"/>
    <mergeCell ref="B867:E867"/>
    <mergeCell ref="B868:B870"/>
    <mergeCell ref="C868:C870"/>
    <mergeCell ref="D868:E869"/>
    <mergeCell ref="B856:E856"/>
    <mergeCell ref="B857:E857"/>
    <mergeCell ref="B858:E858"/>
    <mergeCell ref="B859:E859"/>
    <mergeCell ref="B860:E860"/>
    <mergeCell ref="B861:E861"/>
    <mergeCell ref="B846:C846"/>
    <mergeCell ref="D846:E846"/>
    <mergeCell ref="B851:C851"/>
    <mergeCell ref="B852:C852"/>
    <mergeCell ref="C853:E853"/>
    <mergeCell ref="B855:E855"/>
    <mergeCell ref="B833:C833"/>
    <mergeCell ref="B834:C834"/>
    <mergeCell ref="B835:C835"/>
    <mergeCell ref="B836:C836"/>
    <mergeCell ref="B840:E840"/>
    <mergeCell ref="B845:C845"/>
    <mergeCell ref="D845:E845"/>
    <mergeCell ref="B817:E817"/>
    <mergeCell ref="B818:E818"/>
    <mergeCell ref="B820:E820"/>
    <mergeCell ref="B822:E822"/>
    <mergeCell ref="B823:B825"/>
    <mergeCell ref="C823:C825"/>
    <mergeCell ref="D823:E824"/>
    <mergeCell ref="B811:E811"/>
    <mergeCell ref="B812:E812"/>
    <mergeCell ref="B813:E813"/>
    <mergeCell ref="B814:E814"/>
    <mergeCell ref="B815:E815"/>
    <mergeCell ref="B816:E816"/>
    <mergeCell ref="B801:C801"/>
    <mergeCell ref="D801:E801"/>
    <mergeCell ref="B806:C806"/>
    <mergeCell ref="B807:C807"/>
    <mergeCell ref="C808:E808"/>
    <mergeCell ref="B810:E810"/>
    <mergeCell ref="B788:C788"/>
    <mergeCell ref="B789:C789"/>
    <mergeCell ref="B790:C790"/>
    <mergeCell ref="B791:C791"/>
    <mergeCell ref="B795:E795"/>
    <mergeCell ref="B800:C800"/>
    <mergeCell ref="D800:E800"/>
    <mergeCell ref="B772:E772"/>
    <mergeCell ref="B773:E773"/>
    <mergeCell ref="B775:E775"/>
    <mergeCell ref="B777:E777"/>
    <mergeCell ref="B778:B780"/>
    <mergeCell ref="C778:C780"/>
    <mergeCell ref="D778:E779"/>
    <mergeCell ref="B766:E766"/>
    <mergeCell ref="B767:E767"/>
    <mergeCell ref="B768:E768"/>
    <mergeCell ref="B769:E769"/>
    <mergeCell ref="B770:E770"/>
    <mergeCell ref="B771:E771"/>
    <mergeCell ref="B756:C756"/>
    <mergeCell ref="D756:E756"/>
    <mergeCell ref="B761:C761"/>
    <mergeCell ref="B762:C762"/>
    <mergeCell ref="C763:E763"/>
    <mergeCell ref="B765:E765"/>
    <mergeCell ref="B743:C743"/>
    <mergeCell ref="B744:C744"/>
    <mergeCell ref="B745:C745"/>
    <mergeCell ref="B746:C746"/>
    <mergeCell ref="B750:E750"/>
    <mergeCell ref="B755:C755"/>
    <mergeCell ref="D755:E755"/>
    <mergeCell ref="B727:E727"/>
    <mergeCell ref="B728:E728"/>
    <mergeCell ref="B730:E730"/>
    <mergeCell ref="B732:E732"/>
    <mergeCell ref="B733:B735"/>
    <mergeCell ref="C733:C735"/>
    <mergeCell ref="D733:E734"/>
    <mergeCell ref="B721:E721"/>
    <mergeCell ref="B722:E722"/>
    <mergeCell ref="B723:E723"/>
    <mergeCell ref="B724:E724"/>
    <mergeCell ref="B725:E725"/>
    <mergeCell ref="B726:E726"/>
    <mergeCell ref="B711:C711"/>
    <mergeCell ref="D711:E711"/>
    <mergeCell ref="B716:C716"/>
    <mergeCell ref="B717:C717"/>
    <mergeCell ref="C718:E718"/>
    <mergeCell ref="B720:E720"/>
    <mergeCell ref="B698:C698"/>
    <mergeCell ref="B699:C699"/>
    <mergeCell ref="B700:C700"/>
    <mergeCell ref="B701:C701"/>
    <mergeCell ref="B705:E705"/>
    <mergeCell ref="B710:C710"/>
    <mergeCell ref="D710:E710"/>
    <mergeCell ref="B682:E682"/>
    <mergeCell ref="B683:E683"/>
    <mergeCell ref="B685:E685"/>
    <mergeCell ref="B687:E687"/>
    <mergeCell ref="B688:B690"/>
    <mergeCell ref="C688:C690"/>
    <mergeCell ref="D688:E689"/>
    <mergeCell ref="B676:E676"/>
    <mergeCell ref="B677:E677"/>
    <mergeCell ref="B678:E678"/>
    <mergeCell ref="B679:E679"/>
    <mergeCell ref="B680:E680"/>
    <mergeCell ref="B681:E681"/>
    <mergeCell ref="B666:C666"/>
    <mergeCell ref="D666:E666"/>
    <mergeCell ref="B671:C671"/>
    <mergeCell ref="B672:C672"/>
    <mergeCell ref="C673:E673"/>
    <mergeCell ref="B675:E675"/>
    <mergeCell ref="B653:C653"/>
    <mergeCell ref="B654:C654"/>
    <mergeCell ref="B655:C655"/>
    <mergeCell ref="B656:C656"/>
    <mergeCell ref="B660:E660"/>
    <mergeCell ref="B665:C665"/>
    <mergeCell ref="D665:E665"/>
    <mergeCell ref="B637:E637"/>
    <mergeCell ref="B638:E638"/>
    <mergeCell ref="B640:E640"/>
    <mergeCell ref="B642:E642"/>
    <mergeCell ref="B643:B645"/>
    <mergeCell ref="C643:C645"/>
    <mergeCell ref="D643:E644"/>
    <mergeCell ref="B631:E631"/>
    <mergeCell ref="B632:E632"/>
    <mergeCell ref="B633:E633"/>
    <mergeCell ref="B634:E634"/>
    <mergeCell ref="B635:E635"/>
    <mergeCell ref="B636:E636"/>
    <mergeCell ref="B621:C621"/>
    <mergeCell ref="D621:E621"/>
    <mergeCell ref="B626:C626"/>
    <mergeCell ref="B627:C627"/>
    <mergeCell ref="C628:E628"/>
    <mergeCell ref="B630:E630"/>
    <mergeCell ref="B608:C608"/>
    <mergeCell ref="B609:C609"/>
    <mergeCell ref="B610:C610"/>
    <mergeCell ref="B611:C611"/>
    <mergeCell ref="B615:E615"/>
    <mergeCell ref="B620:C620"/>
    <mergeCell ref="D620:E620"/>
    <mergeCell ref="B592:E592"/>
    <mergeCell ref="B593:E593"/>
    <mergeCell ref="B595:E595"/>
    <mergeCell ref="B597:E597"/>
    <mergeCell ref="B598:B600"/>
    <mergeCell ref="C598:C600"/>
    <mergeCell ref="D598:E599"/>
    <mergeCell ref="B586:E586"/>
    <mergeCell ref="B587:E587"/>
    <mergeCell ref="B588:E588"/>
    <mergeCell ref="B589:E589"/>
    <mergeCell ref="B590:E590"/>
    <mergeCell ref="B591:E591"/>
    <mergeCell ref="B576:C576"/>
    <mergeCell ref="D576:E576"/>
    <mergeCell ref="B581:C581"/>
    <mergeCell ref="B582:C582"/>
    <mergeCell ref="C583:E583"/>
    <mergeCell ref="B585:E585"/>
    <mergeCell ref="B563:C563"/>
    <mergeCell ref="B564:C564"/>
    <mergeCell ref="B565:C565"/>
    <mergeCell ref="B566:C566"/>
    <mergeCell ref="B570:E570"/>
    <mergeCell ref="B575:C575"/>
    <mergeCell ref="D575:E575"/>
    <mergeCell ref="B547:E547"/>
    <mergeCell ref="B548:E548"/>
    <mergeCell ref="B550:E550"/>
    <mergeCell ref="B552:E552"/>
    <mergeCell ref="B553:B555"/>
    <mergeCell ref="C553:C555"/>
    <mergeCell ref="D553:E554"/>
    <mergeCell ref="B541:E541"/>
    <mergeCell ref="B542:E542"/>
    <mergeCell ref="B543:E543"/>
    <mergeCell ref="B544:E544"/>
    <mergeCell ref="B545:E545"/>
    <mergeCell ref="B546:E546"/>
    <mergeCell ref="B531:C531"/>
    <mergeCell ref="D531:E531"/>
    <mergeCell ref="B536:C536"/>
    <mergeCell ref="B537:C537"/>
    <mergeCell ref="C538:E538"/>
    <mergeCell ref="B540:E540"/>
    <mergeCell ref="B518:C518"/>
    <mergeCell ref="B519:C519"/>
    <mergeCell ref="B520:C520"/>
    <mergeCell ref="B521:C521"/>
    <mergeCell ref="B525:E525"/>
    <mergeCell ref="B530:C530"/>
    <mergeCell ref="D530:E530"/>
    <mergeCell ref="B502:E502"/>
    <mergeCell ref="B503:E503"/>
    <mergeCell ref="B505:E505"/>
    <mergeCell ref="B507:E507"/>
    <mergeCell ref="B508:B510"/>
    <mergeCell ref="C508:C510"/>
    <mergeCell ref="D508:E509"/>
    <mergeCell ref="B496:E496"/>
    <mergeCell ref="B497:E497"/>
    <mergeCell ref="B498:E498"/>
    <mergeCell ref="B499:E499"/>
    <mergeCell ref="B500:E500"/>
    <mergeCell ref="B501:E501"/>
    <mergeCell ref="B486:C486"/>
    <mergeCell ref="D486:E486"/>
    <mergeCell ref="B491:C491"/>
    <mergeCell ref="B492:C492"/>
    <mergeCell ref="C493:E493"/>
    <mergeCell ref="B495:E495"/>
    <mergeCell ref="B473:C473"/>
    <mergeCell ref="B474:C474"/>
    <mergeCell ref="B475:C475"/>
    <mergeCell ref="B476:C476"/>
    <mergeCell ref="B480:E480"/>
    <mergeCell ref="B485:C485"/>
    <mergeCell ref="D485:E485"/>
    <mergeCell ref="B457:E457"/>
    <mergeCell ref="B458:E458"/>
    <mergeCell ref="B460:E460"/>
    <mergeCell ref="B462:E462"/>
    <mergeCell ref="B463:B465"/>
    <mergeCell ref="C463:C465"/>
    <mergeCell ref="D463:E464"/>
    <mergeCell ref="B451:E451"/>
    <mergeCell ref="B452:E452"/>
    <mergeCell ref="B453:E453"/>
    <mergeCell ref="B454:E454"/>
    <mergeCell ref="B455:E455"/>
    <mergeCell ref="B456:E456"/>
    <mergeCell ref="B441:C441"/>
    <mergeCell ref="D441:E441"/>
    <mergeCell ref="B446:C446"/>
    <mergeCell ref="B447:C447"/>
    <mergeCell ref="C448:E448"/>
    <mergeCell ref="B450:E450"/>
    <mergeCell ref="B428:C428"/>
    <mergeCell ref="B429:C429"/>
    <mergeCell ref="B430:C430"/>
    <mergeCell ref="B431:C431"/>
    <mergeCell ref="B435:E435"/>
    <mergeCell ref="B440:C440"/>
    <mergeCell ref="D440:E440"/>
    <mergeCell ref="B412:E412"/>
    <mergeCell ref="B413:E413"/>
    <mergeCell ref="B415:E415"/>
    <mergeCell ref="B417:E417"/>
    <mergeCell ref="B418:B420"/>
    <mergeCell ref="C418:C420"/>
    <mergeCell ref="D418:E419"/>
    <mergeCell ref="B406:E406"/>
    <mergeCell ref="B407:E407"/>
    <mergeCell ref="B408:E408"/>
    <mergeCell ref="B409:E409"/>
    <mergeCell ref="B410:E410"/>
    <mergeCell ref="B411:E411"/>
    <mergeCell ref="B396:C396"/>
    <mergeCell ref="D396:E396"/>
    <mergeCell ref="B401:C401"/>
    <mergeCell ref="B402:C402"/>
    <mergeCell ref="C403:E403"/>
    <mergeCell ref="B405:E405"/>
    <mergeCell ref="B383:C383"/>
    <mergeCell ref="B384:C384"/>
    <mergeCell ref="B385:C385"/>
    <mergeCell ref="B386:C386"/>
    <mergeCell ref="B390:E390"/>
    <mergeCell ref="B395:C395"/>
    <mergeCell ref="D395:E395"/>
    <mergeCell ref="B366:E366"/>
    <mergeCell ref="B367:E367"/>
    <mergeCell ref="B368:E368"/>
    <mergeCell ref="B370:E370"/>
    <mergeCell ref="B372:E372"/>
    <mergeCell ref="B373:B375"/>
    <mergeCell ref="C373:C375"/>
    <mergeCell ref="D373:E374"/>
    <mergeCell ref="B360:E360"/>
    <mergeCell ref="B361:E361"/>
    <mergeCell ref="B362:E362"/>
    <mergeCell ref="B363:E363"/>
    <mergeCell ref="B364:E364"/>
    <mergeCell ref="B365:E365"/>
    <mergeCell ref="B351:C351"/>
    <mergeCell ref="D351:E351"/>
    <mergeCell ref="B355:C355"/>
    <mergeCell ref="B356:C356"/>
    <mergeCell ref="B357:C357"/>
    <mergeCell ref="C358:E358"/>
    <mergeCell ref="B338:C338"/>
    <mergeCell ref="B339:C339"/>
    <mergeCell ref="B340:C340"/>
    <mergeCell ref="B341:C341"/>
    <mergeCell ref="B345:E345"/>
    <mergeCell ref="B350:C350"/>
    <mergeCell ref="D350:E350"/>
    <mergeCell ref="B321:E321"/>
    <mergeCell ref="B322:E322"/>
    <mergeCell ref="B323:E323"/>
    <mergeCell ref="B325:E325"/>
    <mergeCell ref="B327:E327"/>
    <mergeCell ref="B328:B330"/>
    <mergeCell ref="C328:C330"/>
    <mergeCell ref="D328:E329"/>
    <mergeCell ref="B315:E315"/>
    <mergeCell ref="B316:E316"/>
    <mergeCell ref="B317:E317"/>
    <mergeCell ref="B318:E318"/>
    <mergeCell ref="B319:E319"/>
    <mergeCell ref="B320:E320"/>
    <mergeCell ref="B306:C306"/>
    <mergeCell ref="D306:E306"/>
    <mergeCell ref="B310:C310"/>
    <mergeCell ref="B311:C311"/>
    <mergeCell ref="B312:C312"/>
    <mergeCell ref="C313:E313"/>
    <mergeCell ref="B293:C293"/>
    <mergeCell ref="B294:C294"/>
    <mergeCell ref="B295:C295"/>
    <mergeCell ref="B296:C296"/>
    <mergeCell ref="B300:E300"/>
    <mergeCell ref="B305:C305"/>
    <mergeCell ref="D305:E305"/>
    <mergeCell ref="B276:E276"/>
    <mergeCell ref="B277:E277"/>
    <mergeCell ref="B278:E278"/>
    <mergeCell ref="B280:E280"/>
    <mergeCell ref="B282:E282"/>
    <mergeCell ref="B283:B285"/>
    <mergeCell ref="C283:C285"/>
    <mergeCell ref="D283:E284"/>
    <mergeCell ref="B270:E270"/>
    <mergeCell ref="B271:E271"/>
    <mergeCell ref="B272:E272"/>
    <mergeCell ref="B273:E273"/>
    <mergeCell ref="B274:E274"/>
    <mergeCell ref="B275:E275"/>
    <mergeCell ref="B261:C261"/>
    <mergeCell ref="D261:E261"/>
    <mergeCell ref="B265:C265"/>
    <mergeCell ref="B266:C266"/>
    <mergeCell ref="B267:C267"/>
    <mergeCell ref="C268:E268"/>
    <mergeCell ref="B248:C248"/>
    <mergeCell ref="B249:C249"/>
    <mergeCell ref="B250:C250"/>
    <mergeCell ref="B251:C251"/>
    <mergeCell ref="B255:E255"/>
    <mergeCell ref="B260:C260"/>
    <mergeCell ref="D260:E260"/>
    <mergeCell ref="B231:E231"/>
    <mergeCell ref="B232:E232"/>
    <mergeCell ref="B233:E233"/>
    <mergeCell ref="B235:E235"/>
    <mergeCell ref="B237:E237"/>
    <mergeCell ref="B238:B240"/>
    <mergeCell ref="C238:C240"/>
    <mergeCell ref="D238:E239"/>
    <mergeCell ref="B225:E225"/>
    <mergeCell ref="B226:E226"/>
    <mergeCell ref="B227:E227"/>
    <mergeCell ref="B228:E228"/>
    <mergeCell ref="B229:E229"/>
    <mergeCell ref="B230:E230"/>
    <mergeCell ref="B216:C216"/>
    <mergeCell ref="D216:E216"/>
    <mergeCell ref="B220:C220"/>
    <mergeCell ref="B221:C221"/>
    <mergeCell ref="B222:C222"/>
    <mergeCell ref="C223:E223"/>
    <mergeCell ref="B203:C203"/>
    <mergeCell ref="B204:C204"/>
    <mergeCell ref="B205:C205"/>
    <mergeCell ref="B206:C206"/>
    <mergeCell ref="B210:E210"/>
    <mergeCell ref="B215:C215"/>
    <mergeCell ref="D215:E215"/>
    <mergeCell ref="B186:E186"/>
    <mergeCell ref="B187:E187"/>
    <mergeCell ref="B188:E188"/>
    <mergeCell ref="B190:E190"/>
    <mergeCell ref="B192:E192"/>
    <mergeCell ref="B193:B195"/>
    <mergeCell ref="C193:C195"/>
    <mergeCell ref="D193:E194"/>
    <mergeCell ref="B180:E180"/>
    <mergeCell ref="B181:E181"/>
    <mergeCell ref="B182:E182"/>
    <mergeCell ref="B183:E183"/>
    <mergeCell ref="B184:E184"/>
    <mergeCell ref="B185:E185"/>
    <mergeCell ref="B171:C171"/>
    <mergeCell ref="D171:E171"/>
    <mergeCell ref="B175:C175"/>
    <mergeCell ref="B176:C176"/>
    <mergeCell ref="B177:C177"/>
    <mergeCell ref="C178:E178"/>
    <mergeCell ref="B158:C158"/>
    <mergeCell ref="B159:C159"/>
    <mergeCell ref="B160:C160"/>
    <mergeCell ref="B161:C161"/>
    <mergeCell ref="B165:E165"/>
    <mergeCell ref="B170:C170"/>
    <mergeCell ref="D170:E170"/>
    <mergeCell ref="B141:E141"/>
    <mergeCell ref="B142:E142"/>
    <mergeCell ref="B143:E143"/>
    <mergeCell ref="B145:E145"/>
    <mergeCell ref="B147:E147"/>
    <mergeCell ref="B148:B150"/>
    <mergeCell ref="C148:C150"/>
    <mergeCell ref="D148:E149"/>
    <mergeCell ref="B135:E135"/>
    <mergeCell ref="B136:E136"/>
    <mergeCell ref="B137:E137"/>
    <mergeCell ref="B138:E138"/>
    <mergeCell ref="B139:E139"/>
    <mergeCell ref="B140:E140"/>
    <mergeCell ref="B126:C126"/>
    <mergeCell ref="D126:E126"/>
    <mergeCell ref="B130:C130"/>
    <mergeCell ref="B131:C131"/>
    <mergeCell ref="B132:C132"/>
    <mergeCell ref="C133:E133"/>
    <mergeCell ref="B113:C113"/>
    <mergeCell ref="B114:C114"/>
    <mergeCell ref="B115:C115"/>
    <mergeCell ref="B116:C116"/>
    <mergeCell ref="B120:E120"/>
    <mergeCell ref="B125:C125"/>
    <mergeCell ref="D125:E125"/>
    <mergeCell ref="B98:E98"/>
    <mergeCell ref="B100:E100"/>
    <mergeCell ref="B102:E102"/>
    <mergeCell ref="B103:B105"/>
    <mergeCell ref="C103:C105"/>
    <mergeCell ref="D103:E104"/>
    <mergeCell ref="B92:E92"/>
    <mergeCell ref="B93:E93"/>
    <mergeCell ref="B94:E94"/>
    <mergeCell ref="B95:E95"/>
    <mergeCell ref="B96:E96"/>
    <mergeCell ref="B97:E97"/>
    <mergeCell ref="B82:C82"/>
    <mergeCell ref="D82:E82"/>
    <mergeCell ref="B85:C85"/>
    <mergeCell ref="C88:E88"/>
    <mergeCell ref="B90:E90"/>
    <mergeCell ref="B91:E91"/>
    <mergeCell ref="B69:C69"/>
    <mergeCell ref="B70:C70"/>
    <mergeCell ref="B71:C71"/>
    <mergeCell ref="B72:C72"/>
    <mergeCell ref="B76:E76"/>
    <mergeCell ref="B81:C81"/>
    <mergeCell ref="D81:E81"/>
    <mergeCell ref="B52:E52"/>
    <mergeCell ref="B53:E53"/>
    <mergeCell ref="B54:E54"/>
    <mergeCell ref="B56:E56"/>
    <mergeCell ref="B58:E58"/>
    <mergeCell ref="B59:B61"/>
    <mergeCell ref="C59:C61"/>
    <mergeCell ref="D59:E60"/>
    <mergeCell ref="B46:E46"/>
    <mergeCell ref="B47:E47"/>
    <mergeCell ref="B48:E48"/>
    <mergeCell ref="B49:E49"/>
    <mergeCell ref="B50:E50"/>
    <mergeCell ref="B51:E51"/>
    <mergeCell ref="B37:C37"/>
    <mergeCell ref="D37:E37"/>
    <mergeCell ref="B41:C41"/>
    <mergeCell ref="B42:C42"/>
    <mergeCell ref="B43:C43"/>
    <mergeCell ref="C44:E44"/>
    <mergeCell ref="B24:C24"/>
    <mergeCell ref="B25:C25"/>
    <mergeCell ref="B26:C26"/>
    <mergeCell ref="B27:C27"/>
    <mergeCell ref="B31:E31"/>
    <mergeCell ref="B36:C36"/>
    <mergeCell ref="D36:E36"/>
    <mergeCell ref="AN12:AX12"/>
    <mergeCell ref="B13:E13"/>
    <mergeCell ref="AN13:AR13"/>
    <mergeCell ref="B14:B16"/>
    <mergeCell ref="C14:C16"/>
    <mergeCell ref="D14:E15"/>
    <mergeCell ref="AN14:AR14"/>
    <mergeCell ref="AN15:AR15"/>
    <mergeCell ref="B5:E5"/>
    <mergeCell ref="AN5:AX7"/>
    <mergeCell ref="B6:E6"/>
    <mergeCell ref="B7:E7"/>
    <mergeCell ref="B8:E8"/>
    <mergeCell ref="AN8:AX11"/>
    <mergeCell ref="B9:E9"/>
    <mergeCell ref="B11:E11"/>
    <mergeCell ref="B1:E1"/>
    <mergeCell ref="AN1:AX1"/>
    <mergeCell ref="B2:E2"/>
    <mergeCell ref="AN2:AX4"/>
    <mergeCell ref="B3:E3"/>
    <mergeCell ref="B4:E4"/>
  </mergeCells>
  <dataValidations count="1">
    <dataValidation type="list" allowBlank="1" showInputMessage="1" showErrorMessage="1" sqref="D36:E36 D1474:E1474 D1429:E1429 D1294:E1294 D1249:E1249 D1204:E1204 D1159:E1159 D1114:E1114 D1070:E1070 D1025:E1025 D980:E980 D935:E935 D890:E890 D845:E845 D800:E800 D755:E755 D710:E710 D665:E665 D620:E620 D575:E575 D530:E530 D485:E485 D440:E440 D395:E395 D350:E350 D305:E305 D260:E260 D215:E215 D170:E170 D125:E125 D81:E81 D1384:E1384 D1339:E1339" xr:uid="{D1266CDA-C289-44E1-8D39-90BFBB04DC24}">
      <formula1>$AK$24:$AK$25</formula1>
    </dataValidation>
  </dataValidations>
  <hyperlinks>
    <hyperlink ref="B44" r:id="rId1" xr:uid="{DBDF2875-8925-4A9B-9E8C-1A22378920A2}"/>
    <hyperlink ref="B88" r:id="rId2" xr:uid="{D2E965C8-B144-4D00-970F-6398DDDA2155}"/>
    <hyperlink ref="B133" r:id="rId3" xr:uid="{53B31819-1826-425A-A849-0202456A6522}"/>
    <hyperlink ref="B178" r:id="rId4" xr:uid="{D3D6F6D7-6D44-48F0-A8BC-EA393ED08C8F}"/>
    <hyperlink ref="B223" r:id="rId5" xr:uid="{B4220BE8-1383-452A-9020-09EE2564562A}"/>
    <hyperlink ref="B268" r:id="rId6" xr:uid="{EF35C6BD-C0FA-4B70-9D45-C247DA453388}"/>
    <hyperlink ref="B313" r:id="rId7" xr:uid="{EDEC01C9-2FDB-4B5F-9C66-1C6EAD1779EE}"/>
    <hyperlink ref="B358" r:id="rId8" xr:uid="{E88F4466-1A9C-4895-A28C-47F795EA88A7}"/>
    <hyperlink ref="B403" r:id="rId9" xr:uid="{F4EF325B-2C35-4A86-B7EB-B026722482BA}"/>
    <hyperlink ref="B448" r:id="rId10" xr:uid="{5F6422BC-EACE-4776-95D0-BF3EF4B190CF}"/>
    <hyperlink ref="B493" r:id="rId11" xr:uid="{9258CFD4-ABF0-4400-9B9D-460437381A04}"/>
    <hyperlink ref="B538" r:id="rId12" xr:uid="{AC47922F-4390-4AAB-8D11-4807EF6F82C1}"/>
    <hyperlink ref="B583" r:id="rId13" xr:uid="{65D3EE22-A0F4-46E0-8F39-FB91788F3F71}"/>
    <hyperlink ref="B628" r:id="rId14" xr:uid="{75632FA9-5684-463C-A558-EB53A7E3CD05}"/>
    <hyperlink ref="B673" r:id="rId15" xr:uid="{75F128EB-7F35-4F36-82BE-39816B660CD8}"/>
    <hyperlink ref="B718" r:id="rId16" xr:uid="{A11CF355-CD15-403A-8BB5-39791658E7D2}"/>
    <hyperlink ref="B763" r:id="rId17" xr:uid="{36D55903-59B8-4232-A72E-0FFFA729427F}"/>
    <hyperlink ref="B808" r:id="rId18" xr:uid="{30ADBBE5-53AC-4519-84B8-D224EABBBD62}"/>
    <hyperlink ref="B853" r:id="rId19" xr:uid="{330D7C5D-E9F6-4C19-A022-14149B52C2B6}"/>
    <hyperlink ref="B898" r:id="rId20" xr:uid="{7B1548DC-6711-497B-A8A9-EC711AEA7A01}"/>
    <hyperlink ref="B943" r:id="rId21" xr:uid="{FF5AACB5-0F96-402B-9233-202FF7CF27EC}"/>
    <hyperlink ref="B988" r:id="rId22" xr:uid="{EB0554A4-66EA-4407-8EB0-F20B4F23B860}"/>
    <hyperlink ref="B1033" r:id="rId23" xr:uid="{A0D8336A-66D4-46D8-8797-41C33FF9A363}"/>
    <hyperlink ref="B1078" r:id="rId24" xr:uid="{2B014200-A3E0-4F66-ABFB-0FA893923548}"/>
    <hyperlink ref="B1122" r:id="rId25" xr:uid="{5B33E1D9-46F9-49DA-9175-FA4ECC4BE803}"/>
    <hyperlink ref="B1167" r:id="rId26" xr:uid="{C4ECCBE5-38D5-4EF4-9DFF-2AB80D49AB0A}"/>
    <hyperlink ref="B1212" r:id="rId27" xr:uid="{7C204DDC-6D9E-4863-87F9-9849964061BE}"/>
    <hyperlink ref="B1257" r:id="rId28" xr:uid="{1F6E622A-663C-450E-906D-89536BDA93B1}"/>
    <hyperlink ref="B1302" r:id="rId29" xr:uid="{1237D0F6-792A-456B-8CF2-991EE040D976}"/>
    <hyperlink ref="B1347" r:id="rId30" xr:uid="{126BC94C-323D-4E31-9FED-C844996A9BFA}"/>
    <hyperlink ref="B1392" r:id="rId31" xr:uid="{FB2D96C5-F534-484D-8D86-8DD01DC532AB}"/>
    <hyperlink ref="B1437" r:id="rId32" xr:uid="{5D2FD4FD-5EDD-4E6B-BA03-E4547E1D2C65}"/>
    <hyperlink ref="B1482" r:id="rId33" xr:uid="{0402C790-6E47-4E74-B17E-C9B0B1C4030E}"/>
  </hyperlinks>
  <pageMargins left="0.25" right="0.25" top="0.75" bottom="0.75" header="0.3" footer="0.3"/>
  <pageSetup scale="12" fitToHeight="0" orientation="portrait" horizontalDpi="360" verticalDpi="360" r:id="rId34"/>
  <rowBreaks count="32" manualBreakCount="32">
    <brk id="45" max="5" man="1"/>
    <brk id="89" max="5" man="1"/>
    <brk id="134" max="5" man="1"/>
    <brk id="179" max="5" man="1"/>
    <brk id="224" max="5" man="1"/>
    <brk id="269" max="5" man="1"/>
    <brk id="314" max="5" man="1"/>
    <brk id="359" max="5" man="1"/>
    <brk id="404" max="5" man="1"/>
    <brk id="449" max="5" man="1"/>
    <brk id="494" max="5" man="1"/>
    <brk id="539" max="5" man="1"/>
    <brk id="584" max="5" man="1"/>
    <brk id="629" max="5" man="1"/>
    <brk id="674" max="5" man="1"/>
    <brk id="719" max="5" man="1"/>
    <brk id="764" max="5" man="1"/>
    <brk id="809" max="5" man="1"/>
    <brk id="854" max="5" man="1"/>
    <brk id="899" max="5" man="1"/>
    <brk id="944" max="5" man="1"/>
    <brk id="989" max="5" man="1"/>
    <brk id="1034" max="5" man="1"/>
    <brk id="1078" max="5" man="1"/>
    <brk id="1123" max="5" man="1"/>
    <brk id="1168" max="5" man="1"/>
    <brk id="1213" max="5" man="1"/>
    <brk id="1258" max="5" man="1"/>
    <brk id="1303" max="5" man="1"/>
    <brk id="1348" max="5" man="1"/>
    <brk id="1393" max="5" man="1"/>
    <brk id="1438" max="5" man="1"/>
  </rowBreaks>
  <drawing r:id="rId3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CD49"/>
  <sheetViews>
    <sheetView view="pageBreakPreview" topLeftCell="A8" zoomScale="42" zoomScaleNormal="33" zoomScaleSheetLayoutView="42" workbookViewId="0">
      <selection activeCell="C12" sqref="C12"/>
    </sheetView>
  </sheetViews>
  <sheetFormatPr baseColWidth="10" defaultColWidth="11.42578125" defaultRowHeight="15" x14ac:dyDescent="0.25"/>
  <cols>
    <col min="1" max="1" width="14" customWidth="1"/>
    <col min="2" max="2" width="104.7109375" customWidth="1"/>
    <col min="3" max="5" width="15.7109375" customWidth="1"/>
    <col min="6" max="6" width="0.140625" customWidth="1"/>
    <col min="7" max="9" width="15.7109375" hidden="1" customWidth="1"/>
    <col min="10" max="12" width="15.7109375" customWidth="1"/>
    <col min="13" max="13" width="15.28515625" customWidth="1"/>
    <col min="14" max="17" width="15.7109375" hidden="1" customWidth="1"/>
    <col min="18" max="20" width="15.7109375" customWidth="1"/>
    <col min="21" max="21" width="15.28515625" customWidth="1"/>
    <col min="22" max="25" width="15.7109375" hidden="1" customWidth="1"/>
    <col min="26" max="29" width="15.7109375" customWidth="1"/>
    <col min="30" max="30" width="0.140625" customWidth="1"/>
    <col min="31" max="33" width="15.7109375" hidden="1" customWidth="1"/>
    <col min="34" max="36" width="15.7109375" customWidth="1"/>
    <col min="37" max="37" width="14.85546875" customWidth="1"/>
    <col min="38" max="41" width="15.7109375" hidden="1" customWidth="1"/>
    <col min="42" max="44" width="15.7109375" customWidth="1"/>
    <col min="45" max="45" width="15.28515625" customWidth="1"/>
    <col min="46" max="49" width="15.7109375" hidden="1" customWidth="1"/>
    <col min="50" max="52" width="15.7109375" customWidth="1"/>
    <col min="53" max="53" width="15.28515625" customWidth="1"/>
    <col min="54" max="57" width="15.7109375" hidden="1" customWidth="1"/>
    <col min="58" max="60" width="15.7109375" customWidth="1"/>
    <col min="61" max="61" width="14.85546875" customWidth="1"/>
    <col min="62" max="65" width="15.7109375" hidden="1" customWidth="1"/>
    <col min="66" max="69" width="15.7109375" customWidth="1"/>
    <col min="70" max="70" width="0.140625" customWidth="1"/>
    <col min="71" max="73" width="15.7109375" hidden="1" customWidth="1"/>
    <col min="74" max="74" width="15.7109375" customWidth="1"/>
    <col min="75" max="75" width="0.42578125" customWidth="1"/>
    <col min="76" max="77" width="15.7109375" customWidth="1"/>
  </cols>
  <sheetData>
    <row r="1" spans="1:82" ht="45" x14ac:dyDescent="0.25">
      <c r="A1" s="1521" t="s">
        <v>9</v>
      </c>
      <c r="B1" s="1521"/>
      <c r="C1" s="1521"/>
      <c r="D1" s="1521"/>
      <c r="E1" s="1521"/>
      <c r="F1" s="1521"/>
      <c r="G1" s="1521"/>
      <c r="H1" s="1521"/>
      <c r="I1" s="1521"/>
      <c r="J1" s="1521"/>
      <c r="K1" s="1521"/>
      <c r="L1" s="1521"/>
      <c r="M1" s="1521"/>
      <c r="N1" s="1521"/>
      <c r="O1" s="1521"/>
      <c r="P1" s="1521"/>
      <c r="Q1" s="1521"/>
      <c r="R1" s="1521"/>
      <c r="S1" s="1521"/>
      <c r="T1" s="1521"/>
      <c r="U1" s="1521"/>
      <c r="V1" s="1521"/>
      <c r="W1" s="1521"/>
      <c r="X1" s="1521"/>
      <c r="Y1" s="1521"/>
      <c r="Z1" s="1521"/>
      <c r="AA1" s="1521"/>
      <c r="AB1" s="1521"/>
      <c r="AC1" s="1521"/>
      <c r="AD1" s="1521"/>
      <c r="AE1" s="1521"/>
      <c r="AF1" s="1521"/>
      <c r="AG1" s="1521"/>
      <c r="AH1" s="1521"/>
      <c r="AI1" s="1521"/>
      <c r="AJ1" s="1521"/>
      <c r="AK1" s="1521"/>
      <c r="AL1" s="1521"/>
      <c r="AM1" s="1521"/>
      <c r="AN1" s="1521"/>
      <c r="AO1" s="1521"/>
      <c r="AP1" s="1521"/>
      <c r="AQ1" s="1521"/>
      <c r="AR1" s="1521"/>
      <c r="AS1" s="1521"/>
      <c r="AT1" s="1521"/>
      <c r="AU1" s="1521"/>
      <c r="AV1" s="1521"/>
      <c r="AW1" s="1521"/>
      <c r="AX1" s="1521"/>
      <c r="AY1" s="1521"/>
      <c r="AZ1" s="1521"/>
      <c r="BA1" s="1521"/>
      <c r="BB1" s="1521"/>
      <c r="BC1" s="1521"/>
      <c r="BD1" s="1521"/>
      <c r="BE1" s="1521"/>
      <c r="BF1" s="1521"/>
      <c r="BG1" s="1521"/>
      <c r="BH1" s="1521"/>
      <c r="BI1" s="1521"/>
      <c r="BJ1" s="1521"/>
      <c r="BK1" s="1521"/>
      <c r="BL1" s="1521"/>
      <c r="BM1" s="1521"/>
      <c r="BN1" s="1521"/>
      <c r="BO1" s="1521"/>
      <c r="BP1" s="1521"/>
      <c r="BQ1" s="1521"/>
      <c r="BR1" s="1521"/>
      <c r="BS1" s="1521"/>
      <c r="BT1" s="1521"/>
      <c r="BU1" s="1521"/>
      <c r="BV1" s="1521"/>
      <c r="BW1" s="299"/>
      <c r="BZ1" s="320">
        <v>1</v>
      </c>
      <c r="CA1" s="321" t="s">
        <v>154</v>
      </c>
      <c r="CB1" s="29"/>
    </row>
    <row r="2" spans="1:82" ht="33.75" x14ac:dyDescent="0.5">
      <c r="A2" s="100"/>
      <c r="B2" s="300"/>
      <c r="C2" s="301"/>
      <c r="D2" s="301"/>
      <c r="E2" s="301"/>
      <c r="F2" s="301"/>
      <c r="G2" s="301"/>
      <c r="H2" s="301"/>
      <c r="I2" s="301"/>
      <c r="J2" s="301"/>
      <c r="K2" s="115"/>
      <c r="L2" s="115"/>
      <c r="M2" s="115"/>
      <c r="N2" s="115"/>
      <c r="O2" s="115"/>
      <c r="P2" s="115"/>
      <c r="Q2" s="115"/>
      <c r="R2" s="115"/>
      <c r="S2" s="1522" t="s">
        <v>114</v>
      </c>
      <c r="T2" s="1522"/>
      <c r="U2" s="1522"/>
      <c r="V2" s="1522"/>
      <c r="W2" s="1522"/>
      <c r="X2" s="1522"/>
      <c r="Y2" s="1522"/>
      <c r="Z2" s="1522"/>
      <c r="AA2" s="1522"/>
      <c r="AB2" s="1522"/>
      <c r="AC2" s="1523" t="s">
        <v>12</v>
      </c>
      <c r="AD2" s="1523"/>
      <c r="AE2" s="1523"/>
      <c r="AF2" s="1523"/>
      <c r="AG2" s="1523"/>
      <c r="AH2" s="1523"/>
      <c r="AI2" s="1523"/>
      <c r="AJ2" s="1523"/>
      <c r="AK2" s="301"/>
      <c r="AL2" s="301"/>
      <c r="AM2" s="301"/>
      <c r="AN2" s="301"/>
      <c r="AO2" s="301"/>
      <c r="AP2" s="301"/>
      <c r="AQ2" s="301"/>
      <c r="AR2" s="115"/>
      <c r="AS2" s="115"/>
      <c r="AT2" s="115"/>
      <c r="AU2" s="115"/>
      <c r="AV2" s="115"/>
      <c r="AW2" s="115"/>
      <c r="AX2" s="115"/>
      <c r="AY2" s="115"/>
      <c r="AZ2" s="115"/>
      <c r="BA2" s="115"/>
      <c r="BB2" s="115"/>
      <c r="BC2" s="115"/>
      <c r="BD2" s="115"/>
      <c r="BE2" s="115"/>
      <c r="BF2" s="115"/>
      <c r="BG2" s="115"/>
      <c r="BH2" s="115"/>
      <c r="BI2" s="115"/>
      <c r="BJ2" s="115"/>
      <c r="BK2" s="115"/>
      <c r="BL2" s="115"/>
      <c r="BM2" s="115"/>
      <c r="BN2" s="115"/>
      <c r="BO2" s="115"/>
      <c r="BP2" s="115"/>
      <c r="BQ2" s="115"/>
      <c r="BR2" s="115"/>
      <c r="BS2" s="115"/>
      <c r="BT2" s="115"/>
      <c r="BU2" s="115"/>
      <c r="BV2" s="115"/>
      <c r="BW2" s="115"/>
      <c r="BZ2" s="320">
        <v>2</v>
      </c>
      <c r="CA2" s="321" t="s">
        <v>109</v>
      </c>
      <c r="CB2" s="322"/>
      <c r="CC2" s="323"/>
      <c r="CD2" s="323"/>
    </row>
    <row r="3" spans="1:82" ht="34.5" x14ac:dyDescent="0.25">
      <c r="A3" s="1524" t="s">
        <v>293</v>
      </c>
      <c r="B3" s="1524"/>
      <c r="C3" s="1524"/>
      <c r="D3" s="1524"/>
      <c r="E3" s="1524"/>
      <c r="F3" s="1524"/>
      <c r="G3" s="1524"/>
      <c r="H3" s="1524"/>
      <c r="I3" s="1524"/>
      <c r="J3" s="1524"/>
      <c r="K3" s="1524"/>
      <c r="L3" s="1524"/>
      <c r="M3" s="1524"/>
      <c r="N3" s="1524"/>
      <c r="O3" s="1524"/>
      <c r="P3" s="1524"/>
      <c r="Q3" s="1524"/>
      <c r="R3" s="1524"/>
      <c r="S3" s="1524"/>
      <c r="T3" s="1524"/>
      <c r="U3" s="1524"/>
      <c r="V3" s="1524"/>
      <c r="W3" s="1524"/>
      <c r="X3" s="1524"/>
      <c r="Y3" s="1524"/>
      <c r="Z3" s="1524"/>
      <c r="AA3" s="1524"/>
      <c r="AB3" s="1524"/>
      <c r="AC3" s="1524"/>
      <c r="AD3" s="1524"/>
      <c r="AE3" s="1524"/>
      <c r="AF3" s="1524"/>
      <c r="AG3" s="1524"/>
      <c r="AH3" s="1524"/>
      <c r="AI3" s="1524"/>
      <c r="AJ3" s="1524"/>
      <c r="AK3" s="1524"/>
      <c r="AL3" s="1524"/>
      <c r="AM3" s="1524"/>
      <c r="AN3" s="1524"/>
      <c r="AO3" s="1524"/>
      <c r="AP3" s="1524"/>
      <c r="AQ3" s="1524"/>
      <c r="AR3" s="1524"/>
      <c r="AS3" s="1524"/>
      <c r="AT3" s="1524"/>
      <c r="AU3" s="1524"/>
      <c r="AV3" s="1524"/>
      <c r="AW3" s="1524"/>
      <c r="AX3" s="1524"/>
      <c r="AY3" s="1524"/>
      <c r="AZ3" s="1524"/>
      <c r="BA3" s="1524"/>
      <c r="BB3" s="1524"/>
      <c r="BC3" s="1524"/>
      <c r="BD3" s="1524"/>
      <c r="BE3" s="1524"/>
      <c r="BF3" s="1524"/>
      <c r="BG3" s="1524"/>
      <c r="BH3" s="1524"/>
      <c r="BI3" s="1524"/>
      <c r="BJ3" s="1524"/>
      <c r="BK3" s="1524"/>
      <c r="BL3" s="1524"/>
      <c r="BM3" s="1524"/>
      <c r="BN3" s="1524"/>
      <c r="BO3" s="1524"/>
      <c r="BP3" s="1524"/>
      <c r="BQ3" s="1524"/>
      <c r="BR3" s="1524"/>
      <c r="BS3" s="1524"/>
      <c r="BT3" s="1524"/>
      <c r="BU3" s="1524"/>
      <c r="BV3" s="1524"/>
      <c r="BW3" s="302"/>
      <c r="BZ3" s="320">
        <v>3</v>
      </c>
      <c r="CA3" s="321" t="s">
        <v>155</v>
      </c>
      <c r="CB3" s="29"/>
    </row>
    <row r="4" spans="1:82" ht="36" x14ac:dyDescent="0.55000000000000004">
      <c r="A4" s="1525" t="s">
        <v>176</v>
      </c>
      <c r="B4" s="1525"/>
      <c r="C4" s="1525"/>
      <c r="D4" s="1525"/>
      <c r="E4" s="1525"/>
      <c r="F4" s="1525"/>
      <c r="G4" s="1525"/>
      <c r="H4" s="1525"/>
      <c r="I4" s="1525"/>
      <c r="J4" s="1525"/>
      <c r="K4" s="303">
        <f>DATOS!C16</f>
        <v>0</v>
      </c>
      <c r="L4" s="304"/>
      <c r="M4" s="304"/>
      <c r="N4" s="304"/>
      <c r="O4" s="304"/>
      <c r="P4" s="304"/>
      <c r="Q4" s="304"/>
      <c r="R4" s="1526" t="s">
        <v>26</v>
      </c>
      <c r="S4" s="1526"/>
      <c r="T4" s="1526"/>
      <c r="U4" s="1527" t="str">
        <f>DATOS!C14</f>
        <v>SEGUNDO</v>
      </c>
      <c r="V4" s="1527"/>
      <c r="W4" s="1527"/>
      <c r="X4" s="1527"/>
      <c r="Y4" s="1527"/>
      <c r="Z4" s="1527"/>
      <c r="AA4" s="1527"/>
      <c r="AB4" s="1527"/>
      <c r="AC4" s="1527"/>
      <c r="AD4" s="304"/>
      <c r="AE4" s="304"/>
      <c r="AF4" s="304"/>
      <c r="AG4" s="304"/>
      <c r="AH4" s="1526" t="s">
        <v>113</v>
      </c>
      <c r="AI4" s="1526"/>
      <c r="AJ4" s="1526"/>
      <c r="AK4" s="1526"/>
      <c r="AL4" s="305"/>
      <c r="AM4" s="305"/>
      <c r="AN4" s="305"/>
      <c r="AO4" s="305"/>
      <c r="AP4" s="1528" t="str">
        <f>DATOS!C15</f>
        <v>"A"</v>
      </c>
      <c r="AQ4" s="1528"/>
      <c r="AR4" s="306"/>
      <c r="AS4" s="306"/>
      <c r="AT4" s="306"/>
      <c r="AU4" s="306"/>
      <c r="AV4" s="306"/>
      <c r="AW4" s="306"/>
      <c r="AX4" s="307" t="s">
        <v>160</v>
      </c>
      <c r="AY4" s="306"/>
      <c r="AZ4" s="306"/>
      <c r="BA4" s="306"/>
      <c r="BB4" s="306"/>
      <c r="BC4" s="306"/>
      <c r="BD4" s="306"/>
      <c r="BE4" s="306"/>
      <c r="BF4" s="306"/>
      <c r="BG4" s="306"/>
      <c r="BH4" s="306"/>
      <c r="BI4" s="306"/>
      <c r="BJ4" s="306"/>
      <c r="BK4" s="306"/>
      <c r="BL4" s="306"/>
      <c r="BM4" s="306"/>
      <c r="BN4" s="306"/>
      <c r="BO4" s="306"/>
      <c r="BP4" s="306"/>
      <c r="BQ4" s="306"/>
      <c r="BR4" s="306"/>
      <c r="BS4" s="306"/>
      <c r="BT4" s="306"/>
      <c r="BU4" s="306"/>
      <c r="BV4" s="306"/>
      <c r="BW4" s="306"/>
      <c r="BZ4" s="320">
        <v>4</v>
      </c>
      <c r="CA4" s="321" t="s">
        <v>106</v>
      </c>
      <c r="CB4" s="29"/>
    </row>
    <row r="5" spans="1:82" ht="36.75" thickBot="1" x14ac:dyDescent="0.6">
      <c r="A5" s="308"/>
      <c r="B5" s="309"/>
      <c r="C5" s="1529" t="s">
        <v>294</v>
      </c>
      <c r="D5" s="1529"/>
      <c r="E5" s="1529"/>
      <c r="F5" s="1530" t="str">
        <f>DATOS!B20</f>
        <v xml:space="preserve"> TRELLES ORDÓÑEZ CAROL ALEXANDRA</v>
      </c>
      <c r="G5" s="1530"/>
      <c r="H5" s="1530"/>
      <c r="I5" s="1530"/>
      <c r="J5" s="1530"/>
      <c r="K5" s="1530"/>
      <c r="L5" s="1530"/>
      <c r="M5" s="1530"/>
      <c r="N5" s="1530"/>
      <c r="O5" s="1530"/>
      <c r="P5" s="1530"/>
      <c r="Q5" s="1530"/>
      <c r="R5" s="1530"/>
      <c r="S5" s="1530"/>
      <c r="T5" s="1530"/>
      <c r="U5" s="1530"/>
      <c r="V5" s="1530"/>
      <c r="W5" s="1530"/>
      <c r="X5" s="1530"/>
      <c r="Y5" s="1530"/>
      <c r="Z5" s="1530"/>
      <c r="AA5" s="1530"/>
      <c r="AB5" s="1530"/>
      <c r="AC5" s="1530"/>
      <c r="AD5" s="1530"/>
      <c r="AE5" s="1530"/>
      <c r="AF5" s="1530"/>
      <c r="AG5" s="1530"/>
      <c r="AH5" s="1530"/>
      <c r="AI5" s="1530"/>
      <c r="AJ5" s="1530"/>
      <c r="AK5" s="1530"/>
      <c r="AL5" s="1530"/>
      <c r="AM5" s="1530"/>
      <c r="AN5" s="1530"/>
      <c r="AO5" s="1530"/>
      <c r="AP5" s="1530"/>
      <c r="AQ5" s="1530"/>
      <c r="AR5" s="1530"/>
      <c r="AS5" s="1530"/>
      <c r="AT5" s="1530"/>
      <c r="AU5" s="1530"/>
      <c r="AV5" s="1530"/>
      <c r="AW5" s="1530"/>
      <c r="AX5" s="1530"/>
      <c r="AY5" s="1530"/>
      <c r="AZ5" s="306"/>
      <c r="BA5" s="306"/>
      <c r="BB5" s="306"/>
      <c r="BC5" s="306"/>
      <c r="BD5" s="306"/>
      <c r="BE5" s="306"/>
      <c r="BF5" s="306"/>
      <c r="BG5" s="306"/>
      <c r="BH5" s="306"/>
      <c r="BI5" s="306"/>
      <c r="BJ5" s="306"/>
      <c r="BK5" s="306"/>
      <c r="BL5" s="306"/>
      <c r="BM5" s="306"/>
      <c r="BN5" s="306"/>
      <c r="BO5" s="306"/>
      <c r="BP5" s="306"/>
      <c r="BQ5" s="306"/>
      <c r="BR5" s="306"/>
      <c r="BS5" s="306"/>
      <c r="BT5" s="306"/>
      <c r="BU5" s="306"/>
      <c r="BV5" s="306"/>
      <c r="BW5" s="306"/>
      <c r="BZ5" s="320">
        <v>5</v>
      </c>
      <c r="CA5" s="321" t="s">
        <v>105</v>
      </c>
      <c r="CB5" s="29"/>
    </row>
    <row r="6" spans="1:82" ht="76.5" customHeight="1" thickBot="1" x14ac:dyDescent="0.3">
      <c r="A6" s="1531" t="s">
        <v>147</v>
      </c>
      <c r="B6" s="1533" t="s">
        <v>5</v>
      </c>
      <c r="C6" s="1535" t="s">
        <v>38</v>
      </c>
      <c r="D6" s="1536"/>
      <c r="E6" s="1536"/>
      <c r="F6" s="1536"/>
      <c r="G6" s="1536"/>
      <c r="H6" s="1536"/>
      <c r="I6" s="1536"/>
      <c r="J6" s="1537"/>
      <c r="K6" s="1538" t="s">
        <v>295</v>
      </c>
      <c r="L6" s="1539"/>
      <c r="M6" s="1539"/>
      <c r="N6" s="1539"/>
      <c r="O6" s="1539"/>
      <c r="P6" s="1539"/>
      <c r="Q6" s="1539"/>
      <c r="R6" s="1537"/>
      <c r="S6" s="1538" t="s">
        <v>42</v>
      </c>
      <c r="T6" s="1539"/>
      <c r="U6" s="1539"/>
      <c r="V6" s="1539"/>
      <c r="W6" s="1539"/>
      <c r="X6" s="1539"/>
      <c r="Y6" s="1539"/>
      <c r="Z6" s="1537"/>
      <c r="AA6" s="1538" t="s">
        <v>44</v>
      </c>
      <c r="AB6" s="1539"/>
      <c r="AC6" s="1539"/>
      <c r="AD6" s="1539"/>
      <c r="AE6" s="1539"/>
      <c r="AF6" s="1539"/>
      <c r="AG6" s="1539"/>
      <c r="AH6" s="1537"/>
      <c r="AI6" s="1538" t="s">
        <v>296</v>
      </c>
      <c r="AJ6" s="1539"/>
      <c r="AK6" s="1539"/>
      <c r="AL6" s="1539"/>
      <c r="AM6" s="1539"/>
      <c r="AN6" s="1539"/>
      <c r="AO6" s="1539"/>
      <c r="AP6" s="1537"/>
      <c r="AQ6" s="1538" t="s">
        <v>50</v>
      </c>
      <c r="AR6" s="1539"/>
      <c r="AS6" s="1539"/>
      <c r="AT6" s="1539"/>
      <c r="AU6" s="1539"/>
      <c r="AV6" s="1539"/>
      <c r="AW6" s="1539"/>
      <c r="AX6" s="1537"/>
      <c r="AY6" s="1554" t="s">
        <v>52</v>
      </c>
      <c r="AZ6" s="1555"/>
      <c r="BA6" s="1555"/>
      <c r="BB6" s="1555"/>
      <c r="BC6" s="1555"/>
      <c r="BD6" s="1555"/>
      <c r="BE6" s="1555"/>
      <c r="BF6" s="1556"/>
      <c r="BG6" s="1538" t="s">
        <v>39</v>
      </c>
      <c r="BH6" s="1539"/>
      <c r="BI6" s="1539"/>
      <c r="BJ6" s="1539"/>
      <c r="BK6" s="1539"/>
      <c r="BL6" s="1539"/>
      <c r="BM6" s="1539"/>
      <c r="BN6" s="1537"/>
      <c r="BO6" s="1538" t="s">
        <v>55</v>
      </c>
      <c r="BP6" s="1539"/>
      <c r="BQ6" s="1539"/>
      <c r="BR6" s="1539"/>
      <c r="BS6" s="1539"/>
      <c r="BT6" s="1539"/>
      <c r="BU6" s="1539"/>
      <c r="BV6" s="1537"/>
      <c r="BW6" s="324"/>
      <c r="BX6" s="1550" t="s">
        <v>297</v>
      </c>
      <c r="BY6" s="1552" t="s">
        <v>298</v>
      </c>
    </row>
    <row r="7" spans="1:82" ht="69.75" customHeight="1" thickBot="1" x14ac:dyDescent="0.3">
      <c r="A7" s="1532"/>
      <c r="B7" s="1534"/>
      <c r="C7" s="1544" t="s">
        <v>245</v>
      </c>
      <c r="D7" s="1545"/>
      <c r="E7" s="1546"/>
      <c r="F7" s="310"/>
      <c r="G7" s="311"/>
      <c r="H7" s="311"/>
      <c r="I7" s="311"/>
      <c r="J7" s="1547" t="s">
        <v>238</v>
      </c>
      <c r="K7" s="1544" t="s">
        <v>245</v>
      </c>
      <c r="L7" s="1545"/>
      <c r="M7" s="1546"/>
      <c r="N7" s="311"/>
      <c r="O7" s="311"/>
      <c r="P7" s="311"/>
      <c r="Q7" s="311"/>
      <c r="R7" s="1547" t="s">
        <v>238</v>
      </c>
      <c r="S7" s="1544" t="s">
        <v>245</v>
      </c>
      <c r="T7" s="1545"/>
      <c r="U7" s="1546"/>
      <c r="V7" s="311"/>
      <c r="W7" s="311"/>
      <c r="X7" s="311"/>
      <c r="Y7" s="311"/>
      <c r="Z7" s="1547" t="s">
        <v>238</v>
      </c>
      <c r="AA7" s="1544" t="s">
        <v>245</v>
      </c>
      <c r="AB7" s="1545"/>
      <c r="AC7" s="1546"/>
      <c r="AD7" s="311"/>
      <c r="AE7" s="311"/>
      <c r="AF7" s="311"/>
      <c r="AG7" s="311"/>
      <c r="AH7" s="1547" t="s">
        <v>238</v>
      </c>
      <c r="AI7" s="1544" t="s">
        <v>245</v>
      </c>
      <c r="AJ7" s="1545"/>
      <c r="AK7" s="1546"/>
      <c r="AL7" s="311"/>
      <c r="AM7" s="311"/>
      <c r="AN7" s="311"/>
      <c r="AO7" s="311"/>
      <c r="AP7" s="1547" t="s">
        <v>238</v>
      </c>
      <c r="AQ7" s="1544" t="s">
        <v>245</v>
      </c>
      <c r="AR7" s="1545"/>
      <c r="AS7" s="1546"/>
      <c r="AT7" s="311"/>
      <c r="AU7" s="311"/>
      <c r="AV7" s="311"/>
      <c r="AW7" s="311"/>
      <c r="AX7" s="1547" t="s">
        <v>238</v>
      </c>
      <c r="AY7" s="1544" t="s">
        <v>245</v>
      </c>
      <c r="AZ7" s="1545"/>
      <c r="BA7" s="1546"/>
      <c r="BB7" s="311"/>
      <c r="BC7" s="311"/>
      <c r="BD7" s="311"/>
      <c r="BE7" s="311"/>
      <c r="BF7" s="1547" t="s">
        <v>238</v>
      </c>
      <c r="BG7" s="1544" t="s">
        <v>245</v>
      </c>
      <c r="BH7" s="1545"/>
      <c r="BI7" s="1546"/>
      <c r="BJ7" s="311"/>
      <c r="BK7" s="311"/>
      <c r="BL7" s="311"/>
      <c r="BM7" s="311"/>
      <c r="BN7" s="1547" t="s">
        <v>238</v>
      </c>
      <c r="BO7" s="1544" t="s">
        <v>245</v>
      </c>
      <c r="BP7" s="1545"/>
      <c r="BQ7" s="1546"/>
      <c r="BR7" s="311"/>
      <c r="BS7" s="311"/>
      <c r="BT7" s="311"/>
      <c r="BU7" s="311"/>
      <c r="BV7" s="1547" t="s">
        <v>238</v>
      </c>
      <c r="BW7" s="1557" t="s">
        <v>297</v>
      </c>
      <c r="BX7" s="1551"/>
      <c r="BY7" s="1553"/>
      <c r="BZ7" s="320">
        <v>7</v>
      </c>
      <c r="CA7" s="321" t="s">
        <v>102</v>
      </c>
      <c r="CB7" s="29"/>
    </row>
    <row r="8" spans="1:82" ht="146.25" customHeight="1" x14ac:dyDescent="0.25">
      <c r="A8" s="1532"/>
      <c r="B8" s="1534"/>
      <c r="C8" s="1542" t="s">
        <v>14</v>
      </c>
      <c r="D8" s="1540" t="s">
        <v>18</v>
      </c>
      <c r="E8" s="1540" t="s">
        <v>22</v>
      </c>
      <c r="F8" s="312"/>
      <c r="G8" s="312"/>
      <c r="H8" s="312"/>
      <c r="I8" s="312"/>
      <c r="J8" s="1548"/>
      <c r="K8" s="1542" t="s">
        <v>14</v>
      </c>
      <c r="L8" s="1540" t="s">
        <v>18</v>
      </c>
      <c r="M8" s="1540" t="s">
        <v>22</v>
      </c>
      <c r="N8" s="312"/>
      <c r="O8" s="312"/>
      <c r="P8" s="312"/>
      <c r="Q8" s="312"/>
      <c r="R8" s="1548"/>
      <c r="S8" s="1542" t="s">
        <v>14</v>
      </c>
      <c r="T8" s="1540" t="s">
        <v>18</v>
      </c>
      <c r="U8" s="1540" t="s">
        <v>22</v>
      </c>
      <c r="V8" s="312"/>
      <c r="W8" s="312"/>
      <c r="X8" s="312"/>
      <c r="Y8" s="312"/>
      <c r="Z8" s="1548"/>
      <c r="AA8" s="1542" t="s">
        <v>14</v>
      </c>
      <c r="AB8" s="1540" t="s">
        <v>18</v>
      </c>
      <c r="AC8" s="1540" t="s">
        <v>22</v>
      </c>
      <c r="AD8" s="312"/>
      <c r="AE8" s="312"/>
      <c r="AF8" s="312"/>
      <c r="AG8" s="312"/>
      <c r="AH8" s="1548"/>
      <c r="AI8" s="1542" t="s">
        <v>14</v>
      </c>
      <c r="AJ8" s="1540" t="s">
        <v>18</v>
      </c>
      <c r="AK8" s="1540" t="s">
        <v>22</v>
      </c>
      <c r="AL8" s="312"/>
      <c r="AM8" s="312"/>
      <c r="AN8" s="312"/>
      <c r="AO8" s="312"/>
      <c r="AP8" s="1548"/>
      <c r="AQ8" s="1542" t="s">
        <v>14</v>
      </c>
      <c r="AR8" s="1540" t="s">
        <v>18</v>
      </c>
      <c r="AS8" s="1540" t="s">
        <v>22</v>
      </c>
      <c r="AT8" s="312"/>
      <c r="AU8" s="312"/>
      <c r="AV8" s="312"/>
      <c r="AW8" s="312"/>
      <c r="AX8" s="1548"/>
      <c r="AY8" s="1542" t="s">
        <v>14</v>
      </c>
      <c r="AZ8" s="1540" t="s">
        <v>18</v>
      </c>
      <c r="BA8" s="1540" t="s">
        <v>22</v>
      </c>
      <c r="BB8" s="312"/>
      <c r="BC8" s="312"/>
      <c r="BD8" s="312"/>
      <c r="BE8" s="312"/>
      <c r="BF8" s="1548"/>
      <c r="BG8" s="1542" t="s">
        <v>14</v>
      </c>
      <c r="BH8" s="1540" t="s">
        <v>18</v>
      </c>
      <c r="BI8" s="1540" t="s">
        <v>22</v>
      </c>
      <c r="BJ8" s="312"/>
      <c r="BK8" s="312"/>
      <c r="BL8" s="312"/>
      <c r="BM8" s="312"/>
      <c r="BN8" s="1548"/>
      <c r="BO8" s="1542" t="s">
        <v>14</v>
      </c>
      <c r="BP8" s="1540" t="s">
        <v>18</v>
      </c>
      <c r="BQ8" s="1540" t="s">
        <v>22</v>
      </c>
      <c r="BR8" s="312"/>
      <c r="BS8" s="312"/>
      <c r="BT8" s="312"/>
      <c r="BU8" s="312"/>
      <c r="BV8" s="1548"/>
      <c r="BW8" s="1558"/>
      <c r="BX8" s="1551"/>
      <c r="BY8" s="1553"/>
      <c r="BZ8" s="320">
        <v>8</v>
      </c>
      <c r="CA8" s="321" t="s">
        <v>101</v>
      </c>
      <c r="CB8" s="29"/>
    </row>
    <row r="9" spans="1:82" ht="120" customHeight="1" thickBot="1" x14ac:dyDescent="0.3">
      <c r="A9" s="1532"/>
      <c r="B9" s="1534"/>
      <c r="C9" s="1543"/>
      <c r="D9" s="1541"/>
      <c r="E9" s="1541"/>
      <c r="F9" s="313"/>
      <c r="G9" s="313"/>
      <c r="H9" s="313"/>
      <c r="I9" s="313"/>
      <c r="J9" s="1549"/>
      <c r="K9" s="1543"/>
      <c r="L9" s="1541"/>
      <c r="M9" s="1541"/>
      <c r="N9" s="313"/>
      <c r="O9" s="313"/>
      <c r="P9" s="313"/>
      <c r="Q9" s="313"/>
      <c r="R9" s="1549"/>
      <c r="S9" s="1543"/>
      <c r="T9" s="1541"/>
      <c r="U9" s="1541"/>
      <c r="V9" s="313"/>
      <c r="W9" s="313"/>
      <c r="X9" s="313"/>
      <c r="Y9" s="313"/>
      <c r="Z9" s="1549"/>
      <c r="AA9" s="1543"/>
      <c r="AB9" s="1541"/>
      <c r="AC9" s="1541"/>
      <c r="AD9" s="313"/>
      <c r="AE9" s="313"/>
      <c r="AF9" s="313"/>
      <c r="AG9" s="313"/>
      <c r="AH9" s="1549"/>
      <c r="AI9" s="1543"/>
      <c r="AJ9" s="1541"/>
      <c r="AK9" s="1541"/>
      <c r="AL9" s="313"/>
      <c r="AM9" s="313"/>
      <c r="AN9" s="313"/>
      <c r="AO9" s="313"/>
      <c r="AP9" s="1549"/>
      <c r="AQ9" s="1543"/>
      <c r="AR9" s="1541"/>
      <c r="AS9" s="1541"/>
      <c r="AT9" s="313"/>
      <c r="AU9" s="313"/>
      <c r="AV9" s="313"/>
      <c r="AW9" s="313"/>
      <c r="AX9" s="1549"/>
      <c r="AY9" s="1543"/>
      <c r="AZ9" s="1541"/>
      <c r="BA9" s="1541"/>
      <c r="BB9" s="313"/>
      <c r="BC9" s="313"/>
      <c r="BD9" s="313"/>
      <c r="BE9" s="313"/>
      <c r="BF9" s="1549"/>
      <c r="BG9" s="1543"/>
      <c r="BH9" s="1541"/>
      <c r="BI9" s="1541"/>
      <c r="BJ9" s="313"/>
      <c r="BK9" s="313"/>
      <c r="BL9" s="313"/>
      <c r="BM9" s="313"/>
      <c r="BN9" s="1549"/>
      <c r="BO9" s="1543"/>
      <c r="BP9" s="1541"/>
      <c r="BQ9" s="1541"/>
      <c r="BR9" s="313"/>
      <c r="BS9" s="313"/>
      <c r="BT9" s="313"/>
      <c r="BU9" s="313"/>
      <c r="BV9" s="1549"/>
      <c r="BW9" s="1559"/>
      <c r="BX9" s="1551"/>
      <c r="BY9" s="1553"/>
      <c r="BZ9" s="320">
        <v>9</v>
      </c>
      <c r="CA9" s="321" t="s">
        <v>156</v>
      </c>
      <c r="CB9" s="29"/>
    </row>
    <row r="10" spans="1:82" ht="34.5" thickBot="1" x14ac:dyDescent="0.3">
      <c r="A10" s="314">
        <v>1</v>
      </c>
      <c r="B10" s="346">
        <f>DATOS!F8</f>
        <v>0</v>
      </c>
      <c r="C10" s="326" t="str">
        <f>( 'LIBRETA INF APREN 3TRI'!$E$13 )</f>
        <v>D-</v>
      </c>
      <c r="D10" s="326" t="str">
        <f>( 'LIBRETA INF APREN 3TRI'!$G$13 )</f>
        <v>A+</v>
      </c>
      <c r="E10" s="326" t="str">
        <f>( 'LIBRETA INF APREN 3TRI'!$I$13 )</f>
        <v>A+</v>
      </c>
      <c r="F10" s="325">
        <f>( 'SABANA 1ER TRI'!O11 )</f>
        <v>3.3333333333333335</v>
      </c>
      <c r="G10" s="315" t="e">
        <f xml:space="preserve"> (#REF! )</f>
        <v>#REF!</v>
      </c>
      <c r="H10" s="315" t="e">
        <f xml:space="preserve"> (#REF! )</f>
        <v>#REF!</v>
      </c>
      <c r="I10" s="315" t="e">
        <f>SUM(F10:H10)/3</f>
        <v>#REF!</v>
      </c>
      <c r="J10" s="1605" t="str">
        <f>( 'LIBRETA INF APREN 3TRI'!$L$13 )</f>
        <v>B-</v>
      </c>
      <c r="K10" s="326" t="str">
        <f>( 'LIBRETA INF APREN 3TRI'!$E$14 )</f>
        <v>D-</v>
      </c>
      <c r="L10" s="326" t="str">
        <f>( 'LIBRETA INF APREN 3TRI'!$G$14 )</f>
        <v>A+</v>
      </c>
      <c r="M10" s="326" t="str">
        <f>( 'LIBRETA INF APREN 3TRI'!$I$14 )</f>
        <v>A+</v>
      </c>
      <c r="N10" s="325">
        <f>( 'SABANA 1ER TRI'!W11 )</f>
        <v>0</v>
      </c>
      <c r="O10" s="315" t="e">
        <f xml:space="preserve"> (#REF! )</f>
        <v>#REF!</v>
      </c>
      <c r="P10" s="315" t="e">
        <f xml:space="preserve"> (#REF! )</f>
        <v>#REF!</v>
      </c>
      <c r="Q10" s="315" t="e">
        <f>SUM(N10:P10)/3</f>
        <v>#REF!</v>
      </c>
      <c r="R10" s="1605" t="str">
        <f>( 'LIBRETA INF APREN 3TRI'!$L$14 )</f>
        <v>B-</v>
      </c>
      <c r="S10" s="326" t="str">
        <f>( 'LIBRETA INF APREN 3TRI'!$E$15 )</f>
        <v>A+</v>
      </c>
      <c r="T10" s="326" t="str">
        <f>( 'LIBRETA INF APREN 3TRI'!$G$15 )</f>
        <v>A+</v>
      </c>
      <c r="U10" s="326" t="str">
        <f>( 'LIBRETA INF APREN 3TRI'!$I$15 )</f>
        <v>A+</v>
      </c>
      <c r="V10" s="325" t="str">
        <f>( 'SABANA 1ER TRI'!AE11 )</f>
        <v>D-</v>
      </c>
      <c r="W10" s="315" t="e">
        <f xml:space="preserve"> (#REF! )</f>
        <v>#REF!</v>
      </c>
      <c r="X10" s="315" t="e">
        <f xml:space="preserve"> (#REF! )</f>
        <v>#REF!</v>
      </c>
      <c r="Y10" s="315" t="e">
        <f>SUM(V10:X10)/3</f>
        <v>#REF!</v>
      </c>
      <c r="Z10" s="1605" t="str">
        <f>( 'LIBRETA INF APREN 3TRI'!$L$15 )</f>
        <v>A+</v>
      </c>
      <c r="AA10" s="326" t="str">
        <f>( 'LIBRETA INF APREN 3TRI'!$E$16 )</f>
        <v>A+</v>
      </c>
      <c r="AB10" s="326" t="str">
        <f>( 'LIBRETA INF APREN 3TRI'!$G$16 )</f>
        <v>A+</v>
      </c>
      <c r="AC10" s="326" t="str">
        <f>( 'LIBRETA INF APREN 3TRI'!$I$16 )</f>
        <v>A+</v>
      </c>
      <c r="AD10" s="325">
        <f>( 'SABANA 1ER TRI'!AM11 )</f>
        <v>10</v>
      </c>
      <c r="AE10" s="315" t="e">
        <f xml:space="preserve"> (#REF! )</f>
        <v>#REF!</v>
      </c>
      <c r="AF10" s="315" t="e">
        <f xml:space="preserve"> (#REF! )</f>
        <v>#REF!</v>
      </c>
      <c r="AG10" s="315" t="e">
        <f>SUM(AD10:AF10)/3</f>
        <v>#REF!</v>
      </c>
      <c r="AH10" s="1605" t="str">
        <f>( 'LIBRETA INF APREN 3TRI'!$L$16 )</f>
        <v>A+</v>
      </c>
      <c r="AI10" s="326" t="str">
        <f>( 'LIBRETA INF APREN 3TRI'!$E$17 )</f>
        <v>A+</v>
      </c>
      <c r="AJ10" s="326" t="str">
        <f>( 'LIBRETA INF APREN 3TRI'!$G$17 )</f>
        <v>A+</v>
      </c>
      <c r="AK10" s="326" t="str">
        <f>( 'LIBRETA INF APREN 3TRI'!$I$17 )</f>
        <v>A+</v>
      </c>
      <c r="AL10" s="325">
        <f>( 'SABANA 1ER TRI'!AU11 )</f>
        <v>0</v>
      </c>
      <c r="AM10" s="315" t="e">
        <f xml:space="preserve"> (#REF! )</f>
        <v>#REF!</v>
      </c>
      <c r="AN10" s="315" t="e">
        <f xml:space="preserve"> (#REF! )</f>
        <v>#REF!</v>
      </c>
      <c r="AO10" s="315" t="e">
        <f>SUM(AL10:AN10)/3</f>
        <v>#REF!</v>
      </c>
      <c r="AP10" s="1605" t="str">
        <f>( 'LIBRETA INF APREN 3TRI'!$L$17 )</f>
        <v>A+</v>
      </c>
      <c r="AQ10" s="326" t="str">
        <f>( 'LIBRETA INF APREN 3TRI'!$E$18 )</f>
        <v>A+</v>
      </c>
      <c r="AR10" s="326" t="str">
        <f>( 'LIBRETA INF APREN 3TRI'!$G$18 )</f>
        <v>A+</v>
      </c>
      <c r="AS10" s="326" t="str">
        <f>( 'LIBRETA INF APREN 3TRI'!$I$18 )</f>
        <v>A+</v>
      </c>
      <c r="AT10" s="325">
        <f>( 'SABANA 1ER TRI'!BC11 )</f>
        <v>10</v>
      </c>
      <c r="AU10" s="315" t="e">
        <f xml:space="preserve"> (#REF! )</f>
        <v>#REF!</v>
      </c>
      <c r="AV10" s="315" t="e">
        <f xml:space="preserve"> (#REF! )</f>
        <v>#REF!</v>
      </c>
      <c r="AW10" s="315" t="e">
        <f>SUM(AT10:AV10)/3</f>
        <v>#REF!</v>
      </c>
      <c r="AX10" s="1605" t="str">
        <f>( 'LIBRETA INF APREN 3TRI'!$L$18 )</f>
        <v>A+</v>
      </c>
      <c r="AY10" s="326" t="str">
        <f>( 'LIBRETA INF APREN 3TRI'!$E$19 )</f>
        <v>A+</v>
      </c>
      <c r="AZ10" s="326" t="str">
        <f>( 'LIBRETA INF APREN 3TRI'!$G$19 )</f>
        <v>A+</v>
      </c>
      <c r="BA10" s="326" t="str">
        <f>( 'LIBRETA INF APREN 3TRI'!$I$19 )</f>
        <v>A+</v>
      </c>
      <c r="BB10" s="325">
        <f>( 'SABANA 1ER TRI'!BK11 )</f>
        <v>10</v>
      </c>
      <c r="BC10" s="315" t="e">
        <f xml:space="preserve"> (#REF! )</f>
        <v>#REF!</v>
      </c>
      <c r="BD10" s="315" t="e">
        <f xml:space="preserve"> (#REF! )</f>
        <v>#REF!</v>
      </c>
      <c r="BE10" s="315" t="e">
        <f>SUM(BB10:BD10)/3</f>
        <v>#REF!</v>
      </c>
      <c r="BF10" s="1605" t="str">
        <f>( 'LIBRETA INF APREN 3TRI'!$L$19 )</f>
        <v>B+</v>
      </c>
      <c r="BG10" s="326" t="str">
        <f>( 'LIBRETA INF APREN 3TRI'!$E$22 )</f>
        <v>A+</v>
      </c>
      <c r="BH10" s="326" t="str">
        <f>( 'LIBRETA INF APREN 3TRI'!$G$22 )</f>
        <v>A+</v>
      </c>
      <c r="BI10" s="326" t="str">
        <f>( 'LIBRETA INF APREN 3TRI'!$I$22 )</f>
        <v>A+</v>
      </c>
      <c r="BJ10" s="325">
        <f>( 'SABANA 1ER TRI'!BS11 )</f>
        <v>10</v>
      </c>
      <c r="BK10" s="315" t="e">
        <f xml:space="preserve"> (#REF! )</f>
        <v>#REF!</v>
      </c>
      <c r="BL10" s="315" t="e">
        <f xml:space="preserve"> (#REF! )</f>
        <v>#REF!</v>
      </c>
      <c r="BM10" s="315" t="e">
        <f>SUM(BJ10:BL10)/3</f>
        <v>#REF!</v>
      </c>
      <c r="BN10" s="1605" t="str">
        <f>( 'LIBRETA INF APREN 3TRI'!$L$22 )</f>
        <v>A-</v>
      </c>
      <c r="BO10" s="326" t="str">
        <f>( 'LIBRETA INF APREN 3TRI'!$E$23 )</f>
        <v>A+</v>
      </c>
      <c r="BP10" s="326" t="str">
        <f>( 'LIBRETA INF APREN 3TRI'!$G$23 )</f>
        <v>A+</v>
      </c>
      <c r="BQ10" s="326" t="str">
        <f>( 'LIBRETA INF APREN 3TRI'!$I$23 )</f>
        <v>A+</v>
      </c>
      <c r="BR10" s="325" t="str">
        <f>( 'SABANA 1ER TRI'!CA11 )</f>
        <v>A+</v>
      </c>
      <c r="BS10" s="315" t="e">
        <f xml:space="preserve"> (#REF! )</f>
        <v>#REF!</v>
      </c>
      <c r="BT10" s="315" t="e">
        <f xml:space="preserve"> (#REF! )</f>
        <v>#REF!</v>
      </c>
      <c r="BU10" s="315" t="e">
        <f>SUM(BR10:BT10)/3</f>
        <v>#REF!</v>
      </c>
      <c r="BV10" s="1605" t="str">
        <f>( 'LIBRETA INF APREN 3TRI'!$L$23 )</f>
        <v>A-</v>
      </c>
      <c r="BW10" s="327" t="e">
        <f>SUM(I10,Q10,Y10,AG10,AO10,AW10,BE10,BM10,BU10)/9</f>
        <v>#REF!</v>
      </c>
      <c r="BX10" s="1606" t="str">
        <f>( 'LIBRETA INF APREN 3TRI'!$L$20 )</f>
        <v>A-</v>
      </c>
      <c r="BY10" s="1607" t="str">
        <f>( 'LIBRETA INF APREN 3TRI'!$I$26 )</f>
        <v>N</v>
      </c>
      <c r="BZ10" s="320">
        <v>10</v>
      </c>
      <c r="CA10" s="321" t="s">
        <v>98</v>
      </c>
      <c r="CB10" s="29"/>
    </row>
    <row r="11" spans="1:82" ht="34.5" thickBot="1" x14ac:dyDescent="0.3">
      <c r="A11" s="316">
        <v>2</v>
      </c>
      <c r="B11" s="347">
        <f>DATOS!F9</f>
        <v>0</v>
      </c>
      <c r="C11" s="326" t="str">
        <f>( 'LIBRETA INF APREN 3TRI'!$E$44 )</f>
        <v>D-</v>
      </c>
      <c r="D11" s="326" t="str">
        <f>( 'LIBRETA INF APREN 3TRI'!$G$44 )</f>
        <v>A+</v>
      </c>
      <c r="E11" s="326" t="str">
        <f>( 'LIBRETA INF APREN 3TRI'!$I$44 )</f>
        <v>A+</v>
      </c>
      <c r="F11" s="325">
        <f>( 'SABANA 1ER TRI'!O12 )</f>
        <v>3.3333333333333335</v>
      </c>
      <c r="G11" s="315" t="e">
        <f xml:space="preserve"> (#REF! )</f>
        <v>#REF!</v>
      </c>
      <c r="H11" s="315" t="e">
        <f xml:space="preserve"> (#REF! )</f>
        <v>#REF!</v>
      </c>
      <c r="I11" s="315" t="e">
        <f>SUM(F11:H11)/3</f>
        <v>#REF!</v>
      </c>
      <c r="J11" s="1605" t="str">
        <f>( 'LIBRETA INF APREN 3TRI'!$L$44 )</f>
        <v>B-</v>
      </c>
      <c r="K11" s="326" t="str">
        <f>( 'LIBRETA INF APREN 3TRI'!$E$45 )</f>
        <v>D-</v>
      </c>
      <c r="L11" s="326" t="str">
        <f>( 'LIBRETA INF APREN 3TRI'!$G$45 )</f>
        <v>A+</v>
      </c>
      <c r="M11" s="326" t="str">
        <f>( 'LIBRETA INF APREN 3TRI'!$I$45 )</f>
        <v>A+</v>
      </c>
      <c r="N11" s="325">
        <f>( 'SABANA 1ER TRI'!W12 )</f>
        <v>0</v>
      </c>
      <c r="O11" s="315" t="e">
        <f xml:space="preserve"> (#REF! )</f>
        <v>#REF!</v>
      </c>
      <c r="P11" s="315" t="e">
        <f xml:space="preserve"> (#REF! )</f>
        <v>#REF!</v>
      </c>
      <c r="Q11" s="315" t="e">
        <f>SUM(N11:P11)/3</f>
        <v>#REF!</v>
      </c>
      <c r="R11" s="1605" t="str">
        <f>( 'LIBRETA INF APREN 3TRI'!$L$45 )</f>
        <v>B-</v>
      </c>
      <c r="S11" s="326" t="str">
        <f>( 'LIBRETA INF APREN 3TRI'!$E$46 )</f>
        <v>A+</v>
      </c>
      <c r="T11" s="326" t="str">
        <f>( 'LIBRETA INF APREN 3TRI'!$G$46 )</f>
        <v>A+</v>
      </c>
      <c r="U11" s="326" t="str">
        <f>( 'LIBRETA INF APREN 3TRI'!$I$46 )</f>
        <v>A+</v>
      </c>
      <c r="V11" s="325" t="str">
        <f>( 'SABANA 1ER TRI'!AE12 )</f>
        <v>D-</v>
      </c>
      <c r="W11" s="315" t="e">
        <f xml:space="preserve"> (#REF! )</f>
        <v>#REF!</v>
      </c>
      <c r="X11" s="315" t="e">
        <f xml:space="preserve"> (#REF! )</f>
        <v>#REF!</v>
      </c>
      <c r="Y11" s="315" t="e">
        <f>SUM(V11:X11)/3</f>
        <v>#REF!</v>
      </c>
      <c r="Z11" s="1605" t="str">
        <f>( 'LIBRETA INF APREN 3TRI'!$L$46 )</f>
        <v>A+</v>
      </c>
      <c r="AA11" s="326" t="str">
        <f>( 'LIBRETA INF APREN 3TRI'!$E$47 )</f>
        <v>A+</v>
      </c>
      <c r="AB11" s="326" t="str">
        <f>( 'LIBRETA INF APREN 3TRI'!$G$47 )</f>
        <v>A+</v>
      </c>
      <c r="AC11" s="326" t="str">
        <f>( 'LIBRETA INF APREN 3TRI'!$I$47 )</f>
        <v>A+</v>
      </c>
      <c r="AD11" s="325">
        <f>( 'SABANA 1ER TRI'!AM12 )</f>
        <v>10</v>
      </c>
      <c r="AE11" s="315" t="e">
        <f xml:space="preserve"> (#REF! )</f>
        <v>#REF!</v>
      </c>
      <c r="AF11" s="315" t="e">
        <f xml:space="preserve"> (#REF! )</f>
        <v>#REF!</v>
      </c>
      <c r="AG11" s="315" t="e">
        <f>SUM(AD11:AF11)/3</f>
        <v>#REF!</v>
      </c>
      <c r="AH11" s="1605" t="str">
        <f>( 'LIBRETA INF APREN 3TRI'!$L$47 )</f>
        <v>A+</v>
      </c>
      <c r="AI11" s="326" t="str">
        <f>( 'LIBRETA INF APREN 3TRI'!$E$48 )</f>
        <v>A+</v>
      </c>
      <c r="AJ11" s="326" t="str">
        <f>( 'LIBRETA INF APREN 3TRI'!$G$48 )</f>
        <v>A+</v>
      </c>
      <c r="AK11" s="326" t="str">
        <f>( 'LIBRETA INF APREN 3TRI'!$I$48 )</f>
        <v>A+</v>
      </c>
      <c r="AL11" s="325">
        <f>( 'SABANA 1ER TRI'!AU12 )</f>
        <v>0</v>
      </c>
      <c r="AM11" s="315" t="e">
        <f xml:space="preserve"> (#REF! )</f>
        <v>#REF!</v>
      </c>
      <c r="AN11" s="315" t="e">
        <f xml:space="preserve"> (#REF! )</f>
        <v>#REF!</v>
      </c>
      <c r="AO11" s="315" t="e">
        <f>SUM(AL11:AN11)/3</f>
        <v>#REF!</v>
      </c>
      <c r="AP11" s="1605" t="str">
        <f>( 'LIBRETA INF APREN 3TRI'!$L$48 )</f>
        <v>A+</v>
      </c>
      <c r="AQ11" s="326" t="str">
        <f>( 'LIBRETA INF APREN 3TRI'!$E$49 )</f>
        <v>A+</v>
      </c>
      <c r="AR11" s="326" t="str">
        <f>( 'LIBRETA INF APREN 3TRI'!$G$49 )</f>
        <v>A+</v>
      </c>
      <c r="AS11" s="326" t="str">
        <f>( 'LIBRETA INF APREN 3TRI'!$I$49 )</f>
        <v>A+</v>
      </c>
      <c r="AT11" s="325">
        <f>( 'SABANA 1ER TRI'!BC12 )</f>
        <v>10</v>
      </c>
      <c r="AU11" s="315" t="e">
        <f xml:space="preserve"> (#REF! )</f>
        <v>#REF!</v>
      </c>
      <c r="AV11" s="315" t="e">
        <f xml:space="preserve"> (#REF! )</f>
        <v>#REF!</v>
      </c>
      <c r="AW11" s="315" t="e">
        <f>SUM(AT11:AV11)/3</f>
        <v>#REF!</v>
      </c>
      <c r="AX11" s="1605" t="str">
        <f>( 'LIBRETA INF APREN 3TRI'!$L$49 )</f>
        <v>A+</v>
      </c>
      <c r="AY11" s="326" t="str">
        <f>( 'LIBRETA INF APREN 3TRI'!$E$50 )</f>
        <v>A+</v>
      </c>
      <c r="AZ11" s="326" t="str">
        <f>( 'LIBRETA INF APREN 3TRI'!$G$50 )</f>
        <v>A+</v>
      </c>
      <c r="BA11" s="326" t="str">
        <f>( 'LIBRETA INF APREN 3TRI'!$I$50 )</f>
        <v>A+</v>
      </c>
      <c r="BB11" s="325">
        <f>( 'SABANA 1ER TRI'!BK12 )</f>
        <v>10</v>
      </c>
      <c r="BC11" s="315" t="e">
        <f xml:space="preserve"> (#REF! )</f>
        <v>#REF!</v>
      </c>
      <c r="BD11" s="315" t="e">
        <f xml:space="preserve"> (#REF! )</f>
        <v>#REF!</v>
      </c>
      <c r="BE11" s="315" t="e">
        <f>SUM(BB11:BD11)/3</f>
        <v>#REF!</v>
      </c>
      <c r="BF11" s="1605" t="str">
        <f>( 'LIBRETA INF APREN 3TRI'!$L$50 )</f>
        <v>B+</v>
      </c>
      <c r="BG11" s="326" t="str">
        <f>( 'LIBRETA INF APREN 3TRI'!$E$53 )</f>
        <v>A+</v>
      </c>
      <c r="BH11" s="326" t="str">
        <f>( 'LIBRETA INF APREN 3TRI'!$G$53 )</f>
        <v>A+</v>
      </c>
      <c r="BI11" s="326" t="str">
        <f>( 'LIBRETA INF APREN 3TRI'!$I$53 )</f>
        <v>A+</v>
      </c>
      <c r="BJ11" s="325">
        <f>( 'SABANA 1ER TRI'!BS12 )</f>
        <v>10</v>
      </c>
      <c r="BK11" s="315" t="e">
        <f xml:space="preserve"> (#REF! )</f>
        <v>#REF!</v>
      </c>
      <c r="BL11" s="315" t="e">
        <f xml:space="preserve"> (#REF! )</f>
        <v>#REF!</v>
      </c>
      <c r="BM11" s="315" t="e">
        <f>SUM(BJ11:BL11)/3</f>
        <v>#REF!</v>
      </c>
      <c r="BN11" s="1605" t="str">
        <f>( 'LIBRETA INF APREN 3TRI'!$L$53 )</f>
        <v>A+</v>
      </c>
      <c r="BO11" s="326" t="str">
        <f>( 'LIBRETA INF APREN 3TRI'!$E$54 )</f>
        <v>A+</v>
      </c>
      <c r="BP11" s="326" t="str">
        <f>( 'LIBRETA INF APREN 3TRI'!$G$54 )</f>
        <v>A+</v>
      </c>
      <c r="BQ11" s="326" t="str">
        <f>( 'LIBRETA INF APREN 3TRI'!$I$54 )</f>
        <v>A+</v>
      </c>
      <c r="BR11" s="325" t="str">
        <f>( 'SABANA 1ER TRI'!CA12 )</f>
        <v>A+</v>
      </c>
      <c r="BS11" s="315" t="e">
        <f xml:space="preserve"> (#REF! )</f>
        <v>#REF!</v>
      </c>
      <c r="BT11" s="315" t="e">
        <f xml:space="preserve"> (#REF! )</f>
        <v>#REF!</v>
      </c>
      <c r="BU11" s="315" t="e">
        <f>SUM(BR11:BT11)/3</f>
        <v>#REF!</v>
      </c>
      <c r="BV11" s="1605" t="str">
        <f>( 'LIBRETA INF APREN 3TRI'!$L$54 )</f>
        <v>A+</v>
      </c>
      <c r="BW11" s="327" t="e">
        <f>SUM(I11,Q11,Y11,AG11,AO11,AW11,BE11,BM11,BU11)/9</f>
        <v>#REF!</v>
      </c>
      <c r="BX11" s="1606" t="str">
        <f>( 'LIBRETA INF APREN 3TRI'!$L$51 )</f>
        <v>A-</v>
      </c>
      <c r="BY11" s="1607" t="str">
        <f>( 'LIBRETA INF APREN 3TRI'!$I$57 )</f>
        <v>N</v>
      </c>
    </row>
    <row r="12" spans="1:82" ht="34.5" thickBot="1" x14ac:dyDescent="0.3">
      <c r="A12" s="316">
        <v>3</v>
      </c>
      <c r="B12" s="347">
        <f>DATOS!F10</f>
        <v>0</v>
      </c>
      <c r="C12" s="326" t="str">
        <f>( 'LIBRETA INF APREN 3TRI'!$E$13 )</f>
        <v>D-</v>
      </c>
      <c r="D12" s="326" t="str">
        <f>( 'LIBRETA INF APREN 3TRI'!$G$13 )</f>
        <v>A+</v>
      </c>
      <c r="E12" s="326" t="str">
        <f>( 'LIBRETA INF APREN 3TRI'!$I$13 )</f>
        <v>A+</v>
      </c>
      <c r="F12" s="325">
        <f>( 'SABANA 1ER TRI'!O13 )</f>
        <v>3.3333333333333335</v>
      </c>
      <c r="G12" s="315" t="e">
        <f xml:space="preserve"> (#REF! )</f>
        <v>#REF!</v>
      </c>
      <c r="H12" s="315" t="e">
        <f xml:space="preserve"> (#REF! )</f>
        <v>#REF!</v>
      </c>
      <c r="I12" s="315" t="e">
        <f>SUM(F12:H12)/3</f>
        <v>#REF!</v>
      </c>
      <c r="J12" s="1605" t="str">
        <f>( 'LIBRETA INF APREN 3TRI'!$L$13 )</f>
        <v>B-</v>
      </c>
      <c r="K12" s="326" t="str">
        <f>( 'LIBRETA INF APREN 3TRI'!$E$14 )</f>
        <v>D-</v>
      </c>
      <c r="L12" s="326" t="str">
        <f>( 'LIBRETA INF APREN 3TRI'!$G$14 )</f>
        <v>A+</v>
      </c>
      <c r="M12" s="326" t="str">
        <f>( 'LIBRETA INF APREN 3TRI'!$I$14 )</f>
        <v>A+</v>
      </c>
      <c r="N12" s="325">
        <f>( 'SABANA 1ER TRI'!W13 )</f>
        <v>0</v>
      </c>
      <c r="O12" s="315" t="e">
        <f xml:space="preserve"> (#REF! )</f>
        <v>#REF!</v>
      </c>
      <c r="P12" s="315" t="e">
        <f xml:space="preserve"> (#REF! )</f>
        <v>#REF!</v>
      </c>
      <c r="Q12" s="315" t="e">
        <f>SUM(N12:P12)/3</f>
        <v>#REF!</v>
      </c>
      <c r="R12" s="1605" t="str">
        <f>( 'LIBRETA INF APREN 3TRI'!$L$14 )</f>
        <v>B-</v>
      </c>
      <c r="S12" s="326" t="str">
        <f>( 'LIBRETA INF APREN 3TRI'!$E$15 )</f>
        <v>A+</v>
      </c>
      <c r="T12" s="326" t="str">
        <f>( 'LIBRETA INF APREN 3TRI'!$G$15 )</f>
        <v>A+</v>
      </c>
      <c r="U12" s="326" t="str">
        <f>( 'LIBRETA INF APREN 3TRI'!$I$15 )</f>
        <v>A+</v>
      </c>
      <c r="V12" s="325" t="str">
        <f>( 'SABANA 1ER TRI'!AE13 )</f>
        <v>D-</v>
      </c>
      <c r="W12" s="315" t="e">
        <f xml:space="preserve"> (#REF! )</f>
        <v>#REF!</v>
      </c>
      <c r="X12" s="315" t="e">
        <f xml:space="preserve"> (#REF! )</f>
        <v>#REF!</v>
      </c>
      <c r="Y12" s="315" t="e">
        <f>SUM(V12:X12)/3</f>
        <v>#REF!</v>
      </c>
      <c r="Z12" s="1605" t="str">
        <f>( 'LIBRETA INF APREN 3TRI'!$L$15 )</f>
        <v>A+</v>
      </c>
      <c r="AA12" s="326" t="str">
        <f>( 'LIBRETA INF APREN 3TRI'!$E$16 )</f>
        <v>A+</v>
      </c>
      <c r="AB12" s="326" t="str">
        <f>( 'LIBRETA INF APREN 3TRI'!$G$16 )</f>
        <v>A+</v>
      </c>
      <c r="AC12" s="326" t="str">
        <f>( 'LIBRETA INF APREN 3TRI'!$I$16 )</f>
        <v>A+</v>
      </c>
      <c r="AD12" s="325">
        <f>( 'SABANA 1ER TRI'!AM13 )</f>
        <v>10</v>
      </c>
      <c r="AE12" s="315" t="e">
        <f xml:space="preserve"> (#REF! )</f>
        <v>#REF!</v>
      </c>
      <c r="AF12" s="315" t="e">
        <f xml:space="preserve"> (#REF! )</f>
        <v>#REF!</v>
      </c>
      <c r="AG12" s="315" t="e">
        <f>SUM(AD12:AF12)/3</f>
        <v>#REF!</v>
      </c>
      <c r="AH12" s="1605" t="str">
        <f>( 'LIBRETA INF APREN 3TRI'!$L$16 )</f>
        <v>A+</v>
      </c>
      <c r="AI12" s="326" t="str">
        <f>( 'LIBRETA INF APREN 3TRI'!$E$17 )</f>
        <v>A+</v>
      </c>
      <c r="AJ12" s="326" t="str">
        <f>( 'LIBRETA INF APREN 3TRI'!$G$17 )</f>
        <v>A+</v>
      </c>
      <c r="AK12" s="326" t="str">
        <f>( 'LIBRETA INF APREN 3TRI'!$I$17 )</f>
        <v>A+</v>
      </c>
      <c r="AL12" s="325">
        <f>( 'SABANA 1ER TRI'!AU13 )</f>
        <v>0</v>
      </c>
      <c r="AM12" s="315" t="e">
        <f xml:space="preserve"> (#REF! )</f>
        <v>#REF!</v>
      </c>
      <c r="AN12" s="315" t="e">
        <f xml:space="preserve"> (#REF! )</f>
        <v>#REF!</v>
      </c>
      <c r="AO12" s="315" t="e">
        <f>SUM(AL12:AN12)/3</f>
        <v>#REF!</v>
      </c>
      <c r="AP12" s="1605" t="str">
        <f>( 'LIBRETA INF APREN 3TRI'!$L$17 )</f>
        <v>A+</v>
      </c>
      <c r="AQ12" s="326" t="str">
        <f>( 'LIBRETA INF APREN 3TRI'!$E$18 )</f>
        <v>A+</v>
      </c>
      <c r="AR12" s="326" t="str">
        <f>( 'LIBRETA INF APREN 3TRI'!$G$18 )</f>
        <v>A+</v>
      </c>
      <c r="AS12" s="326" t="str">
        <f>( 'LIBRETA INF APREN 3TRI'!$I$18 )</f>
        <v>A+</v>
      </c>
      <c r="AT12" s="325">
        <f>( 'SABANA 1ER TRI'!BC13 )</f>
        <v>10</v>
      </c>
      <c r="AU12" s="315" t="e">
        <f xml:space="preserve"> (#REF! )</f>
        <v>#REF!</v>
      </c>
      <c r="AV12" s="315" t="e">
        <f xml:space="preserve"> (#REF! )</f>
        <v>#REF!</v>
      </c>
      <c r="AW12" s="315" t="e">
        <f>SUM(AT12:AV12)/3</f>
        <v>#REF!</v>
      </c>
      <c r="AX12" s="1605" t="str">
        <f>( 'LIBRETA INF APREN 3TRI'!$L$18 )</f>
        <v>A+</v>
      </c>
      <c r="AY12" s="326" t="str">
        <f>( 'LIBRETA INF APREN 3TRI'!$E$19 )</f>
        <v>A+</v>
      </c>
      <c r="AZ12" s="326" t="str">
        <f>( 'LIBRETA INF APREN 3TRI'!$G$19 )</f>
        <v>A+</v>
      </c>
      <c r="BA12" s="326" t="str">
        <f>( 'LIBRETA INF APREN 3TRI'!$I$19 )</f>
        <v>A+</v>
      </c>
      <c r="BB12" s="325">
        <f>( 'SABANA 1ER TRI'!BK13 )</f>
        <v>10</v>
      </c>
      <c r="BC12" s="315" t="e">
        <f xml:space="preserve"> (#REF! )</f>
        <v>#REF!</v>
      </c>
      <c r="BD12" s="315" t="e">
        <f xml:space="preserve"> (#REF! )</f>
        <v>#REF!</v>
      </c>
      <c r="BE12" s="315" t="e">
        <f>SUM(BB12:BD12)/3</f>
        <v>#REF!</v>
      </c>
      <c r="BF12" s="1605" t="str">
        <f>( 'LIBRETA INF APREN 3TRI'!$L$19 )</f>
        <v>B+</v>
      </c>
      <c r="BG12" s="326" t="str">
        <f>( 'LIBRETA INF APREN 3TRI'!$E$22 )</f>
        <v>A+</v>
      </c>
      <c r="BH12" s="326" t="str">
        <f>( 'LIBRETA INF APREN 3TRI'!$G$22 )</f>
        <v>A+</v>
      </c>
      <c r="BI12" s="326" t="str">
        <f>( 'LIBRETA INF APREN 3TRI'!$I$22 )</f>
        <v>A+</v>
      </c>
      <c r="BJ12" s="325">
        <f>( 'SABANA 1ER TRI'!BS13 )</f>
        <v>10</v>
      </c>
      <c r="BK12" s="315" t="e">
        <f xml:space="preserve"> (#REF! )</f>
        <v>#REF!</v>
      </c>
      <c r="BL12" s="315" t="e">
        <f xml:space="preserve"> (#REF! )</f>
        <v>#REF!</v>
      </c>
      <c r="BM12" s="315" t="e">
        <f>SUM(BJ12:BL12)/3</f>
        <v>#REF!</v>
      </c>
      <c r="BN12" s="1605" t="str">
        <f>( 'LIBRETA INF APREN 3TRI'!$L$22 )</f>
        <v>A-</v>
      </c>
      <c r="BO12" s="326" t="str">
        <f>( 'LIBRETA INF APREN 3TRI'!$E$23 )</f>
        <v>A+</v>
      </c>
      <c r="BP12" s="326" t="str">
        <f>( 'LIBRETA INF APREN 3TRI'!$G$23 )</f>
        <v>A+</v>
      </c>
      <c r="BQ12" s="326" t="str">
        <f>( 'LIBRETA INF APREN 3TRI'!$I$23 )</f>
        <v>A+</v>
      </c>
      <c r="BR12" s="325" t="str">
        <f>( 'SABANA 1ER TRI'!CA13 )</f>
        <v>A+</v>
      </c>
      <c r="BS12" s="315" t="e">
        <f xml:space="preserve"> (#REF! )</f>
        <v>#REF!</v>
      </c>
      <c r="BT12" s="315" t="e">
        <f xml:space="preserve"> (#REF! )</f>
        <v>#REF!</v>
      </c>
      <c r="BU12" s="315" t="e">
        <f>SUM(BR12:BT12)/3</f>
        <v>#REF!</v>
      </c>
      <c r="BV12" s="1605" t="str">
        <f>( 'LIBRETA INF APREN 3TRI'!$L$23 )</f>
        <v>A-</v>
      </c>
      <c r="BW12" s="327" t="e">
        <f>SUM(I12,Q12,Y12,AG12,AO12,AW12,BE12,BM12,BU12)/9</f>
        <v>#REF!</v>
      </c>
      <c r="BX12" s="1606" t="str">
        <f>( 'LIBRETA INF APREN 3TRI'!$L$20 )</f>
        <v>A-</v>
      </c>
      <c r="BY12" s="1607" t="str">
        <f>( 'LIBRETA INF APREN 3TRI'!$I$26 )</f>
        <v>N</v>
      </c>
    </row>
    <row r="13" spans="1:82" ht="34.5" thickBot="1" x14ac:dyDescent="0.3">
      <c r="A13" s="316">
        <v>4</v>
      </c>
      <c r="B13" s="347">
        <f>DATOS!F11</f>
        <v>0</v>
      </c>
      <c r="C13" s="326" t="str">
        <f>( 'LIBRETA INF APREN 3TRI'!$E$13 )</f>
        <v>D-</v>
      </c>
      <c r="D13" s="326" t="str">
        <f>( 'LIBRETA INF APREN 3TRI'!$G$13 )</f>
        <v>A+</v>
      </c>
      <c r="E13" s="326" t="str">
        <f>( 'LIBRETA INF APREN 3TRI'!$I$13 )</f>
        <v>A+</v>
      </c>
      <c r="F13" s="325">
        <f>( 'SABANA 1ER TRI'!O14 )</f>
        <v>3.3333333333333335</v>
      </c>
      <c r="G13" s="315" t="e">
        <f xml:space="preserve"> (#REF! )</f>
        <v>#REF!</v>
      </c>
      <c r="H13" s="315" t="e">
        <f xml:space="preserve"> (#REF! )</f>
        <v>#REF!</v>
      </c>
      <c r="I13" s="315" t="e">
        <f>SUM(F13:H13)/3</f>
        <v>#REF!</v>
      </c>
      <c r="J13" s="1605" t="str">
        <f>( 'LIBRETA INF APREN 3TRI'!$L$13 )</f>
        <v>B-</v>
      </c>
      <c r="K13" s="326" t="str">
        <f>( 'LIBRETA INF APREN 3TRI'!$E$14 )</f>
        <v>D-</v>
      </c>
      <c r="L13" s="326" t="str">
        <f>( 'LIBRETA INF APREN 3TRI'!$G$14 )</f>
        <v>A+</v>
      </c>
      <c r="M13" s="326" t="str">
        <f>( 'LIBRETA INF APREN 3TRI'!$I$14 )</f>
        <v>A+</v>
      </c>
      <c r="N13" s="325">
        <f>( 'SABANA 1ER TRI'!W14 )</f>
        <v>0</v>
      </c>
      <c r="O13" s="315" t="e">
        <f xml:space="preserve"> (#REF! )</f>
        <v>#REF!</v>
      </c>
      <c r="P13" s="315" t="e">
        <f xml:space="preserve"> (#REF! )</f>
        <v>#REF!</v>
      </c>
      <c r="Q13" s="315" t="e">
        <f>SUM(N13:P13)/3</f>
        <v>#REF!</v>
      </c>
      <c r="R13" s="1605" t="str">
        <f>( 'LIBRETA INF APREN 3TRI'!$L$14 )</f>
        <v>B-</v>
      </c>
      <c r="S13" s="326" t="str">
        <f>( 'LIBRETA INF APREN 3TRI'!$E$15 )</f>
        <v>A+</v>
      </c>
      <c r="T13" s="326" t="str">
        <f>( 'LIBRETA INF APREN 3TRI'!$G$15 )</f>
        <v>A+</v>
      </c>
      <c r="U13" s="326" t="str">
        <f>( 'LIBRETA INF APREN 3TRI'!$I$15 )</f>
        <v>A+</v>
      </c>
      <c r="V13" s="325" t="str">
        <f>( 'SABANA 1ER TRI'!AE14 )</f>
        <v>D-</v>
      </c>
      <c r="W13" s="315" t="e">
        <f xml:space="preserve"> (#REF! )</f>
        <v>#REF!</v>
      </c>
      <c r="X13" s="315" t="e">
        <f xml:space="preserve"> (#REF! )</f>
        <v>#REF!</v>
      </c>
      <c r="Y13" s="315" t="e">
        <f>SUM(V13:X13)/3</f>
        <v>#REF!</v>
      </c>
      <c r="Z13" s="1605" t="str">
        <f>( 'LIBRETA INF APREN 3TRI'!$L$15 )</f>
        <v>A+</v>
      </c>
      <c r="AA13" s="326" t="str">
        <f>( 'LIBRETA INF APREN 3TRI'!$E$16 )</f>
        <v>A+</v>
      </c>
      <c r="AB13" s="326" t="str">
        <f>( 'LIBRETA INF APREN 3TRI'!$G$16 )</f>
        <v>A+</v>
      </c>
      <c r="AC13" s="326" t="str">
        <f>( 'LIBRETA INF APREN 3TRI'!$I$16 )</f>
        <v>A+</v>
      </c>
      <c r="AD13" s="325">
        <f>( 'SABANA 1ER TRI'!AM14 )</f>
        <v>10</v>
      </c>
      <c r="AE13" s="315" t="e">
        <f xml:space="preserve"> (#REF! )</f>
        <v>#REF!</v>
      </c>
      <c r="AF13" s="315" t="e">
        <f xml:space="preserve"> (#REF! )</f>
        <v>#REF!</v>
      </c>
      <c r="AG13" s="315" t="e">
        <f>SUM(AD13:AF13)/3</f>
        <v>#REF!</v>
      </c>
      <c r="AH13" s="1605" t="str">
        <f>( 'LIBRETA INF APREN 3TRI'!$L$16 )</f>
        <v>A+</v>
      </c>
      <c r="AI13" s="326" t="str">
        <f>( 'LIBRETA INF APREN 3TRI'!$E$17 )</f>
        <v>A+</v>
      </c>
      <c r="AJ13" s="326" t="str">
        <f>( 'LIBRETA INF APREN 3TRI'!$G$17 )</f>
        <v>A+</v>
      </c>
      <c r="AK13" s="326" t="str">
        <f>( 'LIBRETA INF APREN 3TRI'!$I$17 )</f>
        <v>A+</v>
      </c>
      <c r="AL13" s="325">
        <f>( 'SABANA 1ER TRI'!AU14 )</f>
        <v>0</v>
      </c>
      <c r="AM13" s="315" t="e">
        <f xml:space="preserve"> (#REF! )</f>
        <v>#REF!</v>
      </c>
      <c r="AN13" s="315" t="e">
        <f xml:space="preserve"> (#REF! )</f>
        <v>#REF!</v>
      </c>
      <c r="AO13" s="315" t="e">
        <f>SUM(AL13:AN13)/3</f>
        <v>#REF!</v>
      </c>
      <c r="AP13" s="1605" t="str">
        <f>( 'LIBRETA INF APREN 3TRI'!$L$17 )</f>
        <v>A+</v>
      </c>
      <c r="AQ13" s="326" t="str">
        <f>( 'LIBRETA INF APREN 3TRI'!$E$18 )</f>
        <v>A+</v>
      </c>
      <c r="AR13" s="326" t="str">
        <f>( 'LIBRETA INF APREN 3TRI'!$G$18 )</f>
        <v>A+</v>
      </c>
      <c r="AS13" s="326" t="str">
        <f>( 'LIBRETA INF APREN 3TRI'!$I$18 )</f>
        <v>A+</v>
      </c>
      <c r="AT13" s="325">
        <f>( 'SABANA 1ER TRI'!BC14 )</f>
        <v>10</v>
      </c>
      <c r="AU13" s="315" t="e">
        <f xml:space="preserve"> (#REF! )</f>
        <v>#REF!</v>
      </c>
      <c r="AV13" s="315" t="e">
        <f xml:space="preserve"> (#REF! )</f>
        <v>#REF!</v>
      </c>
      <c r="AW13" s="315" t="e">
        <f>SUM(AT13:AV13)/3</f>
        <v>#REF!</v>
      </c>
      <c r="AX13" s="1605" t="str">
        <f>( 'LIBRETA INF APREN 3TRI'!$L$18 )</f>
        <v>A+</v>
      </c>
      <c r="AY13" s="326" t="str">
        <f>( 'LIBRETA INF APREN 3TRI'!$E$19 )</f>
        <v>A+</v>
      </c>
      <c r="AZ13" s="326" t="str">
        <f>( 'LIBRETA INF APREN 3TRI'!$G$19 )</f>
        <v>A+</v>
      </c>
      <c r="BA13" s="326" t="str">
        <f>( 'LIBRETA INF APREN 3TRI'!$I$19 )</f>
        <v>A+</v>
      </c>
      <c r="BB13" s="325">
        <f>( 'SABANA 1ER TRI'!BK14 )</f>
        <v>10</v>
      </c>
      <c r="BC13" s="315" t="e">
        <f xml:space="preserve"> (#REF! )</f>
        <v>#REF!</v>
      </c>
      <c r="BD13" s="315" t="e">
        <f xml:space="preserve"> (#REF! )</f>
        <v>#REF!</v>
      </c>
      <c r="BE13" s="315" t="e">
        <f>SUM(BB13:BD13)/3</f>
        <v>#REF!</v>
      </c>
      <c r="BF13" s="1605" t="str">
        <f>( 'LIBRETA INF APREN 3TRI'!$L$19 )</f>
        <v>B+</v>
      </c>
      <c r="BG13" s="326" t="str">
        <f>( 'LIBRETA INF APREN 3TRI'!$E$22 )</f>
        <v>A+</v>
      </c>
      <c r="BH13" s="326" t="str">
        <f>( 'LIBRETA INF APREN 3TRI'!$G$22 )</f>
        <v>A+</v>
      </c>
      <c r="BI13" s="326" t="str">
        <f>( 'LIBRETA INF APREN 3TRI'!$I$22 )</f>
        <v>A+</v>
      </c>
      <c r="BJ13" s="325">
        <f>( 'SABANA 1ER TRI'!BS14 )</f>
        <v>10</v>
      </c>
      <c r="BK13" s="315" t="e">
        <f xml:space="preserve"> (#REF! )</f>
        <v>#REF!</v>
      </c>
      <c r="BL13" s="315" t="e">
        <f xml:space="preserve"> (#REF! )</f>
        <v>#REF!</v>
      </c>
      <c r="BM13" s="315" t="e">
        <f>SUM(BJ13:BL13)/3</f>
        <v>#REF!</v>
      </c>
      <c r="BN13" s="1605" t="str">
        <f>( 'LIBRETA INF APREN 3TRI'!$L$22 )</f>
        <v>A-</v>
      </c>
      <c r="BO13" s="326" t="str">
        <f>( 'LIBRETA INF APREN 3TRI'!$E$23 )</f>
        <v>A+</v>
      </c>
      <c r="BP13" s="326" t="str">
        <f>( 'LIBRETA INF APREN 3TRI'!$G$23 )</f>
        <v>A+</v>
      </c>
      <c r="BQ13" s="326" t="str">
        <f>( 'LIBRETA INF APREN 3TRI'!$I$23 )</f>
        <v>A+</v>
      </c>
      <c r="BR13" s="325" t="str">
        <f>( 'SABANA 1ER TRI'!CA14 )</f>
        <v>A+</v>
      </c>
      <c r="BS13" s="315" t="e">
        <f xml:space="preserve"> (#REF! )</f>
        <v>#REF!</v>
      </c>
      <c r="BT13" s="315" t="e">
        <f xml:space="preserve"> (#REF! )</f>
        <v>#REF!</v>
      </c>
      <c r="BU13" s="315" t="e">
        <f>SUM(BR13:BT13)/3</f>
        <v>#REF!</v>
      </c>
      <c r="BV13" s="1605" t="str">
        <f>( 'LIBRETA INF APREN 3TRI'!$L$23 )</f>
        <v>A-</v>
      </c>
      <c r="BW13" s="327" t="e">
        <f>SUM(I13,Q13,Y13,AG13,AO13,AW13,BE13,BM13,BU13)/9</f>
        <v>#REF!</v>
      </c>
      <c r="BX13" s="1606" t="str">
        <f>( 'LIBRETA INF APREN 3TRI'!$L$20 )</f>
        <v>A-</v>
      </c>
      <c r="BY13" s="1607" t="str">
        <f>( 'LIBRETA INF APREN 3TRI'!$I$26 )</f>
        <v>N</v>
      </c>
    </row>
    <row r="14" spans="1:82" ht="34.5" thickBot="1" x14ac:dyDescent="0.3">
      <c r="A14" s="316">
        <v>5</v>
      </c>
      <c r="B14" s="347">
        <f>DATOS!F12</f>
        <v>0</v>
      </c>
      <c r="C14" s="326" t="str">
        <f>( 'LIBRETA INF APREN 3TRI'!$E$13 )</f>
        <v>D-</v>
      </c>
      <c r="D14" s="326" t="str">
        <f>( 'LIBRETA INF APREN 3TRI'!$G$13 )</f>
        <v>A+</v>
      </c>
      <c r="E14" s="326" t="str">
        <f>( 'LIBRETA INF APREN 3TRI'!$I$13 )</f>
        <v>A+</v>
      </c>
      <c r="F14" s="325">
        <f>( 'SABANA 1ER TRI'!O15 )</f>
        <v>3.3333333333333335</v>
      </c>
      <c r="G14" s="315" t="e">
        <f xml:space="preserve"> (#REF! )</f>
        <v>#REF!</v>
      </c>
      <c r="H14" s="315" t="e">
        <f xml:space="preserve"> (#REF! )</f>
        <v>#REF!</v>
      </c>
      <c r="I14" s="315" t="e">
        <f>SUM(F14:H14)/3</f>
        <v>#REF!</v>
      </c>
      <c r="J14" s="1605" t="str">
        <f>( 'LIBRETA INF APREN 3TRI'!$L$13 )</f>
        <v>B-</v>
      </c>
      <c r="K14" s="326" t="str">
        <f>( 'LIBRETA INF APREN 3TRI'!$E$14 )</f>
        <v>D-</v>
      </c>
      <c r="L14" s="326" t="str">
        <f>( 'LIBRETA INF APREN 3TRI'!$G$14 )</f>
        <v>A+</v>
      </c>
      <c r="M14" s="326" t="str">
        <f>( 'LIBRETA INF APREN 3TRI'!$I$14 )</f>
        <v>A+</v>
      </c>
      <c r="N14" s="325">
        <f>( 'SABANA 1ER TRI'!W15 )</f>
        <v>0</v>
      </c>
      <c r="O14" s="315" t="e">
        <f xml:space="preserve"> (#REF! )</f>
        <v>#REF!</v>
      </c>
      <c r="P14" s="315" t="e">
        <f xml:space="preserve"> (#REF! )</f>
        <v>#REF!</v>
      </c>
      <c r="Q14" s="315" t="e">
        <f>SUM(N14:P14)/3</f>
        <v>#REF!</v>
      </c>
      <c r="R14" s="1605" t="str">
        <f>( 'LIBRETA INF APREN 3TRI'!$L$14 )</f>
        <v>B-</v>
      </c>
      <c r="S14" s="326" t="str">
        <f>( 'LIBRETA INF APREN 3TRI'!$E$15 )</f>
        <v>A+</v>
      </c>
      <c r="T14" s="326" t="str">
        <f>( 'LIBRETA INF APREN 3TRI'!$G$15 )</f>
        <v>A+</v>
      </c>
      <c r="U14" s="326" t="str">
        <f>( 'LIBRETA INF APREN 3TRI'!$I$15 )</f>
        <v>A+</v>
      </c>
      <c r="V14" s="325" t="str">
        <f>( 'SABANA 1ER TRI'!AE15 )</f>
        <v>D-</v>
      </c>
      <c r="W14" s="315" t="e">
        <f xml:space="preserve"> (#REF! )</f>
        <v>#REF!</v>
      </c>
      <c r="X14" s="315" t="e">
        <f xml:space="preserve"> (#REF! )</f>
        <v>#REF!</v>
      </c>
      <c r="Y14" s="315" t="e">
        <f>SUM(V14:X14)/3</f>
        <v>#REF!</v>
      </c>
      <c r="Z14" s="1605" t="str">
        <f>( 'LIBRETA INF APREN 3TRI'!$L$15 )</f>
        <v>A+</v>
      </c>
      <c r="AA14" s="326" t="str">
        <f>( 'LIBRETA INF APREN 3TRI'!$E$16 )</f>
        <v>A+</v>
      </c>
      <c r="AB14" s="326" t="str">
        <f>( 'LIBRETA INF APREN 3TRI'!$G$16 )</f>
        <v>A+</v>
      </c>
      <c r="AC14" s="326" t="str">
        <f>( 'LIBRETA INF APREN 3TRI'!$I$16 )</f>
        <v>A+</v>
      </c>
      <c r="AD14" s="325">
        <f>( 'SABANA 1ER TRI'!AM15 )</f>
        <v>10</v>
      </c>
      <c r="AE14" s="315" t="e">
        <f xml:space="preserve"> (#REF! )</f>
        <v>#REF!</v>
      </c>
      <c r="AF14" s="315" t="e">
        <f xml:space="preserve"> (#REF! )</f>
        <v>#REF!</v>
      </c>
      <c r="AG14" s="315" t="e">
        <f>SUM(AD14:AF14)/3</f>
        <v>#REF!</v>
      </c>
      <c r="AH14" s="1605" t="str">
        <f>( 'LIBRETA INF APREN 3TRI'!$L$16 )</f>
        <v>A+</v>
      </c>
      <c r="AI14" s="326" t="str">
        <f>( 'LIBRETA INF APREN 3TRI'!$E$17 )</f>
        <v>A+</v>
      </c>
      <c r="AJ14" s="326" t="str">
        <f>( 'LIBRETA INF APREN 3TRI'!$G$17 )</f>
        <v>A+</v>
      </c>
      <c r="AK14" s="326" t="str">
        <f>( 'LIBRETA INF APREN 3TRI'!$I$17 )</f>
        <v>A+</v>
      </c>
      <c r="AL14" s="325">
        <f>( 'SABANA 1ER TRI'!AU15 )</f>
        <v>0</v>
      </c>
      <c r="AM14" s="315" t="e">
        <f xml:space="preserve"> (#REF! )</f>
        <v>#REF!</v>
      </c>
      <c r="AN14" s="315" t="e">
        <f xml:space="preserve"> (#REF! )</f>
        <v>#REF!</v>
      </c>
      <c r="AO14" s="315" t="e">
        <f>SUM(AL14:AN14)/3</f>
        <v>#REF!</v>
      </c>
      <c r="AP14" s="1605" t="str">
        <f>( 'LIBRETA INF APREN 3TRI'!$L$17 )</f>
        <v>A+</v>
      </c>
      <c r="AQ14" s="326" t="str">
        <f>( 'LIBRETA INF APREN 3TRI'!$E$18 )</f>
        <v>A+</v>
      </c>
      <c r="AR14" s="326" t="str">
        <f>( 'LIBRETA INF APREN 3TRI'!$G$18 )</f>
        <v>A+</v>
      </c>
      <c r="AS14" s="326" t="str">
        <f>( 'LIBRETA INF APREN 3TRI'!$I$18 )</f>
        <v>A+</v>
      </c>
      <c r="AT14" s="325">
        <f>( 'SABANA 1ER TRI'!BC15 )</f>
        <v>10</v>
      </c>
      <c r="AU14" s="315" t="e">
        <f xml:space="preserve"> (#REF! )</f>
        <v>#REF!</v>
      </c>
      <c r="AV14" s="315" t="e">
        <f xml:space="preserve"> (#REF! )</f>
        <v>#REF!</v>
      </c>
      <c r="AW14" s="315" t="e">
        <f>SUM(AT14:AV14)/3</f>
        <v>#REF!</v>
      </c>
      <c r="AX14" s="1605" t="str">
        <f>( 'LIBRETA INF APREN 3TRI'!$L$18 )</f>
        <v>A+</v>
      </c>
      <c r="AY14" s="326" t="str">
        <f>( 'LIBRETA INF APREN 3TRI'!$E$19 )</f>
        <v>A+</v>
      </c>
      <c r="AZ14" s="326" t="str">
        <f>( 'LIBRETA INF APREN 3TRI'!$G$19 )</f>
        <v>A+</v>
      </c>
      <c r="BA14" s="326" t="str">
        <f>( 'LIBRETA INF APREN 3TRI'!$I$19 )</f>
        <v>A+</v>
      </c>
      <c r="BB14" s="325">
        <f>( 'SABANA 1ER TRI'!BK15 )</f>
        <v>10</v>
      </c>
      <c r="BC14" s="315" t="e">
        <f xml:space="preserve"> (#REF! )</f>
        <v>#REF!</v>
      </c>
      <c r="BD14" s="315" t="e">
        <f xml:space="preserve"> (#REF! )</f>
        <v>#REF!</v>
      </c>
      <c r="BE14" s="315" t="e">
        <f>SUM(BB14:BD14)/3</f>
        <v>#REF!</v>
      </c>
      <c r="BF14" s="1605" t="str">
        <f>( 'LIBRETA INF APREN 3TRI'!$L$19 )</f>
        <v>B+</v>
      </c>
      <c r="BG14" s="326" t="str">
        <f>( 'LIBRETA INF APREN 3TRI'!$E$22 )</f>
        <v>A+</v>
      </c>
      <c r="BH14" s="326" t="str">
        <f>( 'LIBRETA INF APREN 3TRI'!$G$22 )</f>
        <v>A+</v>
      </c>
      <c r="BI14" s="326" t="str">
        <f>( 'LIBRETA INF APREN 3TRI'!$I$22 )</f>
        <v>A+</v>
      </c>
      <c r="BJ14" s="325">
        <f>( 'SABANA 1ER TRI'!BS15 )</f>
        <v>10</v>
      </c>
      <c r="BK14" s="315" t="e">
        <f xml:space="preserve"> (#REF! )</f>
        <v>#REF!</v>
      </c>
      <c r="BL14" s="315" t="e">
        <f xml:space="preserve"> (#REF! )</f>
        <v>#REF!</v>
      </c>
      <c r="BM14" s="315" t="e">
        <f>SUM(BJ14:BL14)/3</f>
        <v>#REF!</v>
      </c>
      <c r="BN14" s="1605" t="str">
        <f>( 'LIBRETA INF APREN 3TRI'!$L$22 )</f>
        <v>A-</v>
      </c>
      <c r="BO14" s="326" t="str">
        <f>( 'LIBRETA INF APREN 3TRI'!$E$23 )</f>
        <v>A+</v>
      </c>
      <c r="BP14" s="326" t="str">
        <f>( 'LIBRETA INF APREN 3TRI'!$G$23 )</f>
        <v>A+</v>
      </c>
      <c r="BQ14" s="326" t="str">
        <f>( 'LIBRETA INF APREN 3TRI'!$I$23 )</f>
        <v>A+</v>
      </c>
      <c r="BR14" s="325" t="str">
        <f>( 'SABANA 1ER TRI'!CA15 )</f>
        <v>A+</v>
      </c>
      <c r="BS14" s="315" t="e">
        <f xml:space="preserve"> (#REF! )</f>
        <v>#REF!</v>
      </c>
      <c r="BT14" s="315" t="e">
        <f xml:space="preserve"> (#REF! )</f>
        <v>#REF!</v>
      </c>
      <c r="BU14" s="315" t="e">
        <f>SUM(BR14:BT14)/3</f>
        <v>#REF!</v>
      </c>
      <c r="BV14" s="1605" t="str">
        <f>( 'LIBRETA INF APREN 3TRI'!$L$23 )</f>
        <v>A-</v>
      </c>
      <c r="BW14" s="327" t="e">
        <f>SUM(I14,Q14,Y14,AG14,AO14,AW14,BE14,BM14,BU14)/9</f>
        <v>#REF!</v>
      </c>
      <c r="BX14" s="1606" t="str">
        <f>( 'LIBRETA INF APREN 3TRI'!$L$20 )</f>
        <v>A-</v>
      </c>
      <c r="BY14" s="1607" t="str">
        <f>( 'LIBRETA INF APREN 3TRI'!$I$26 )</f>
        <v>N</v>
      </c>
    </row>
    <row r="15" spans="1:82" ht="34.5" thickBot="1" x14ac:dyDescent="0.3">
      <c r="A15" s="316">
        <v>6</v>
      </c>
      <c r="B15" s="347">
        <f>DATOS!F13</f>
        <v>0</v>
      </c>
      <c r="C15" s="326" t="str">
        <f>( 'LIBRETA INF APREN 3TRI'!$E$13 )</f>
        <v>D-</v>
      </c>
      <c r="D15" s="326" t="str">
        <f>( 'LIBRETA INF APREN 3TRI'!$G$13 )</f>
        <v>A+</v>
      </c>
      <c r="E15" s="326" t="str">
        <f>( 'LIBRETA INF APREN 3TRI'!$I$13 )</f>
        <v>A+</v>
      </c>
      <c r="F15" s="325">
        <f>( 'SABANA 1ER TRI'!O16 )</f>
        <v>3.3333333333333335</v>
      </c>
      <c r="G15" s="315" t="e">
        <f xml:space="preserve"> (#REF! )</f>
        <v>#REF!</v>
      </c>
      <c r="H15" s="315" t="e">
        <f xml:space="preserve"> (#REF! )</f>
        <v>#REF!</v>
      </c>
      <c r="I15" s="315" t="e">
        <f>SUM(F15:H15)/3</f>
        <v>#REF!</v>
      </c>
      <c r="J15" s="1605" t="str">
        <f>( 'LIBRETA INF APREN 3TRI'!$L$13 )</f>
        <v>B-</v>
      </c>
      <c r="K15" s="326" t="str">
        <f>( 'LIBRETA INF APREN 3TRI'!$E$14 )</f>
        <v>D-</v>
      </c>
      <c r="L15" s="326" t="str">
        <f>( 'LIBRETA INF APREN 3TRI'!$G$14 )</f>
        <v>A+</v>
      </c>
      <c r="M15" s="326" t="str">
        <f>( 'LIBRETA INF APREN 3TRI'!$I$14 )</f>
        <v>A+</v>
      </c>
      <c r="N15" s="325">
        <f>( 'SABANA 1ER TRI'!W16 )</f>
        <v>0</v>
      </c>
      <c r="O15" s="315" t="e">
        <f xml:space="preserve"> (#REF! )</f>
        <v>#REF!</v>
      </c>
      <c r="P15" s="315" t="e">
        <f xml:space="preserve"> (#REF! )</f>
        <v>#REF!</v>
      </c>
      <c r="Q15" s="315" t="e">
        <f>SUM(N15:P15)/3</f>
        <v>#REF!</v>
      </c>
      <c r="R15" s="1605" t="str">
        <f>( 'LIBRETA INF APREN 3TRI'!$L$14 )</f>
        <v>B-</v>
      </c>
      <c r="S15" s="326" t="str">
        <f>( 'LIBRETA INF APREN 3TRI'!$E$15 )</f>
        <v>A+</v>
      </c>
      <c r="T15" s="326" t="str">
        <f>( 'LIBRETA INF APREN 3TRI'!$G$15 )</f>
        <v>A+</v>
      </c>
      <c r="U15" s="326" t="str">
        <f>( 'LIBRETA INF APREN 3TRI'!$I$15 )</f>
        <v>A+</v>
      </c>
      <c r="V15" s="325" t="str">
        <f>( 'SABANA 1ER TRI'!AE16 )</f>
        <v>D-</v>
      </c>
      <c r="W15" s="315" t="e">
        <f xml:space="preserve"> (#REF! )</f>
        <v>#REF!</v>
      </c>
      <c r="X15" s="315" t="e">
        <f xml:space="preserve"> (#REF! )</f>
        <v>#REF!</v>
      </c>
      <c r="Y15" s="315" t="e">
        <f>SUM(V15:X15)/3</f>
        <v>#REF!</v>
      </c>
      <c r="Z15" s="1605" t="str">
        <f>( 'LIBRETA INF APREN 3TRI'!$L$15 )</f>
        <v>A+</v>
      </c>
      <c r="AA15" s="326" t="str">
        <f>( 'LIBRETA INF APREN 3TRI'!$E$16 )</f>
        <v>A+</v>
      </c>
      <c r="AB15" s="326" t="str">
        <f>( 'LIBRETA INF APREN 3TRI'!$G$16 )</f>
        <v>A+</v>
      </c>
      <c r="AC15" s="326" t="str">
        <f>( 'LIBRETA INF APREN 3TRI'!$I$16 )</f>
        <v>A+</v>
      </c>
      <c r="AD15" s="325">
        <f>( 'SABANA 1ER TRI'!AM16 )</f>
        <v>10</v>
      </c>
      <c r="AE15" s="315" t="e">
        <f xml:space="preserve"> (#REF! )</f>
        <v>#REF!</v>
      </c>
      <c r="AF15" s="315" t="e">
        <f xml:space="preserve"> (#REF! )</f>
        <v>#REF!</v>
      </c>
      <c r="AG15" s="315" t="e">
        <f>SUM(AD15:AF15)/3</f>
        <v>#REF!</v>
      </c>
      <c r="AH15" s="1605" t="str">
        <f>( 'LIBRETA INF APREN 3TRI'!$L$16 )</f>
        <v>A+</v>
      </c>
      <c r="AI15" s="326" t="str">
        <f>( 'LIBRETA INF APREN 3TRI'!$E$17 )</f>
        <v>A+</v>
      </c>
      <c r="AJ15" s="326" t="str">
        <f>( 'LIBRETA INF APREN 3TRI'!$G$17 )</f>
        <v>A+</v>
      </c>
      <c r="AK15" s="326" t="str">
        <f>( 'LIBRETA INF APREN 3TRI'!$I$17 )</f>
        <v>A+</v>
      </c>
      <c r="AL15" s="325">
        <f>( 'SABANA 1ER TRI'!AU16 )</f>
        <v>0</v>
      </c>
      <c r="AM15" s="315" t="e">
        <f xml:space="preserve"> (#REF! )</f>
        <v>#REF!</v>
      </c>
      <c r="AN15" s="315" t="e">
        <f xml:space="preserve"> (#REF! )</f>
        <v>#REF!</v>
      </c>
      <c r="AO15" s="315" t="e">
        <f>SUM(AL15:AN15)/3</f>
        <v>#REF!</v>
      </c>
      <c r="AP15" s="1605" t="str">
        <f>( 'LIBRETA INF APREN 3TRI'!$L$17 )</f>
        <v>A+</v>
      </c>
      <c r="AQ15" s="326" t="str">
        <f>( 'LIBRETA INF APREN 3TRI'!$E$18 )</f>
        <v>A+</v>
      </c>
      <c r="AR15" s="326" t="str">
        <f>( 'LIBRETA INF APREN 3TRI'!$G$18 )</f>
        <v>A+</v>
      </c>
      <c r="AS15" s="326" t="str">
        <f>( 'LIBRETA INF APREN 3TRI'!$I$18 )</f>
        <v>A+</v>
      </c>
      <c r="AT15" s="325">
        <f>( 'SABANA 1ER TRI'!BC16 )</f>
        <v>10</v>
      </c>
      <c r="AU15" s="315" t="e">
        <f xml:space="preserve"> (#REF! )</f>
        <v>#REF!</v>
      </c>
      <c r="AV15" s="315" t="e">
        <f xml:space="preserve"> (#REF! )</f>
        <v>#REF!</v>
      </c>
      <c r="AW15" s="315" t="e">
        <f>SUM(AT15:AV15)/3</f>
        <v>#REF!</v>
      </c>
      <c r="AX15" s="1605" t="str">
        <f>( 'LIBRETA INF APREN 3TRI'!$L$18 )</f>
        <v>A+</v>
      </c>
      <c r="AY15" s="326" t="str">
        <f>( 'LIBRETA INF APREN 3TRI'!$E$19 )</f>
        <v>A+</v>
      </c>
      <c r="AZ15" s="326" t="str">
        <f>( 'LIBRETA INF APREN 3TRI'!$G$19 )</f>
        <v>A+</v>
      </c>
      <c r="BA15" s="326" t="str">
        <f>( 'LIBRETA INF APREN 3TRI'!$I$19 )</f>
        <v>A+</v>
      </c>
      <c r="BB15" s="325">
        <f>( 'SABANA 1ER TRI'!BK16 )</f>
        <v>10</v>
      </c>
      <c r="BC15" s="315" t="e">
        <f xml:space="preserve"> (#REF! )</f>
        <v>#REF!</v>
      </c>
      <c r="BD15" s="315" t="e">
        <f xml:space="preserve"> (#REF! )</f>
        <v>#REF!</v>
      </c>
      <c r="BE15" s="315" t="e">
        <f>SUM(BB15:BD15)/3</f>
        <v>#REF!</v>
      </c>
      <c r="BF15" s="1605" t="str">
        <f>( 'LIBRETA INF APREN 3TRI'!$L$19 )</f>
        <v>B+</v>
      </c>
      <c r="BG15" s="326" t="str">
        <f>( 'LIBRETA INF APREN 3TRI'!$E$22 )</f>
        <v>A+</v>
      </c>
      <c r="BH15" s="326" t="str">
        <f>( 'LIBRETA INF APREN 3TRI'!$G$22 )</f>
        <v>A+</v>
      </c>
      <c r="BI15" s="326" t="str">
        <f>( 'LIBRETA INF APREN 3TRI'!$I$22 )</f>
        <v>A+</v>
      </c>
      <c r="BJ15" s="325">
        <f>( 'SABANA 1ER TRI'!BS16 )</f>
        <v>10</v>
      </c>
      <c r="BK15" s="315" t="e">
        <f xml:space="preserve"> (#REF! )</f>
        <v>#REF!</v>
      </c>
      <c r="BL15" s="315" t="e">
        <f xml:space="preserve"> (#REF! )</f>
        <v>#REF!</v>
      </c>
      <c r="BM15" s="315" t="e">
        <f>SUM(BJ15:BL15)/3</f>
        <v>#REF!</v>
      </c>
      <c r="BN15" s="1605" t="str">
        <f>( 'LIBRETA INF APREN 3TRI'!$L$22 )</f>
        <v>A-</v>
      </c>
      <c r="BO15" s="326" t="str">
        <f>( 'LIBRETA INF APREN 3TRI'!$E$23 )</f>
        <v>A+</v>
      </c>
      <c r="BP15" s="326" t="str">
        <f>( 'LIBRETA INF APREN 3TRI'!$G$23 )</f>
        <v>A+</v>
      </c>
      <c r="BQ15" s="326" t="str">
        <f>( 'LIBRETA INF APREN 3TRI'!$I$23 )</f>
        <v>A+</v>
      </c>
      <c r="BR15" s="325" t="str">
        <f>( 'SABANA 1ER TRI'!CA16 )</f>
        <v>A+</v>
      </c>
      <c r="BS15" s="315" t="e">
        <f xml:space="preserve"> (#REF! )</f>
        <v>#REF!</v>
      </c>
      <c r="BT15" s="315" t="e">
        <f xml:space="preserve"> (#REF! )</f>
        <v>#REF!</v>
      </c>
      <c r="BU15" s="315" t="e">
        <f>SUM(BR15:BT15)/3</f>
        <v>#REF!</v>
      </c>
      <c r="BV15" s="1605" t="str">
        <f>( 'LIBRETA INF APREN 3TRI'!$L$23 )</f>
        <v>A-</v>
      </c>
      <c r="BW15" s="327" t="e">
        <f>SUM(I15,Q15,Y15,AG15,AO15,AW15,BE15,BM15,BU15)/9</f>
        <v>#REF!</v>
      </c>
      <c r="BX15" s="1606" t="str">
        <f>( 'LIBRETA INF APREN 3TRI'!$L$20 )</f>
        <v>A-</v>
      </c>
      <c r="BY15" s="1607" t="str">
        <f>( 'LIBRETA INF APREN 3TRI'!$I$26 )</f>
        <v>N</v>
      </c>
    </row>
    <row r="16" spans="1:82" ht="34.5" thickBot="1" x14ac:dyDescent="0.3">
      <c r="A16" s="316">
        <v>7</v>
      </c>
      <c r="B16" s="347">
        <f>DATOS!F14</f>
        <v>0</v>
      </c>
      <c r="C16" s="326" t="str">
        <f>( 'LIBRETA INF APREN 3TRI'!$E$13 )</f>
        <v>D-</v>
      </c>
      <c r="D16" s="326" t="str">
        <f>( 'LIBRETA INF APREN 3TRI'!$G$13 )</f>
        <v>A+</v>
      </c>
      <c r="E16" s="326" t="str">
        <f>( 'LIBRETA INF APREN 3TRI'!$I$13 )</f>
        <v>A+</v>
      </c>
      <c r="F16" s="325">
        <f>( 'SABANA 1ER TRI'!O17 )</f>
        <v>3</v>
      </c>
      <c r="G16" s="315" t="e">
        <f xml:space="preserve"> (#REF! )</f>
        <v>#REF!</v>
      </c>
      <c r="H16" s="315" t="e">
        <f xml:space="preserve"> (#REF! )</f>
        <v>#REF!</v>
      </c>
      <c r="I16" s="315" t="e">
        <f>SUM(F16:H16)/3</f>
        <v>#REF!</v>
      </c>
      <c r="J16" s="1605" t="str">
        <f>( 'LIBRETA INF APREN 3TRI'!$L$13 )</f>
        <v>B-</v>
      </c>
      <c r="K16" s="326" t="str">
        <f>( 'LIBRETA INF APREN 3TRI'!$E$14 )</f>
        <v>D-</v>
      </c>
      <c r="L16" s="326" t="str">
        <f>( 'LIBRETA INF APREN 3TRI'!$G$14 )</f>
        <v>A+</v>
      </c>
      <c r="M16" s="326" t="str">
        <f>( 'LIBRETA INF APREN 3TRI'!$I$14 )</f>
        <v>A+</v>
      </c>
      <c r="N16" s="325">
        <f>( 'SABANA 1ER TRI'!W17 )</f>
        <v>0</v>
      </c>
      <c r="O16" s="315" t="e">
        <f xml:space="preserve"> (#REF! )</f>
        <v>#REF!</v>
      </c>
      <c r="P16" s="315" t="e">
        <f xml:space="preserve"> (#REF! )</f>
        <v>#REF!</v>
      </c>
      <c r="Q16" s="315" t="e">
        <f>SUM(N16:P16)/3</f>
        <v>#REF!</v>
      </c>
      <c r="R16" s="1605" t="str">
        <f>( 'LIBRETA INF APREN 3TRI'!$L$14 )</f>
        <v>B-</v>
      </c>
      <c r="S16" s="326" t="str">
        <f>( 'LIBRETA INF APREN 3TRI'!$E$15 )</f>
        <v>A+</v>
      </c>
      <c r="T16" s="326" t="str">
        <f>( 'LIBRETA INF APREN 3TRI'!$G$15 )</f>
        <v>A+</v>
      </c>
      <c r="U16" s="326" t="str">
        <f>( 'LIBRETA INF APREN 3TRI'!$I$15 )</f>
        <v>A+</v>
      </c>
      <c r="V16" s="325" t="str">
        <f>( 'SABANA 1ER TRI'!AE17 )</f>
        <v>D-</v>
      </c>
      <c r="W16" s="315" t="e">
        <f xml:space="preserve"> (#REF! )</f>
        <v>#REF!</v>
      </c>
      <c r="X16" s="315" t="e">
        <f xml:space="preserve"> (#REF! )</f>
        <v>#REF!</v>
      </c>
      <c r="Y16" s="315" t="e">
        <f>SUM(V16:X16)/3</f>
        <v>#REF!</v>
      </c>
      <c r="Z16" s="1605" t="str">
        <f>( 'LIBRETA INF APREN 3TRI'!$L$15 )</f>
        <v>A+</v>
      </c>
      <c r="AA16" s="326" t="str">
        <f>( 'LIBRETA INF APREN 3TRI'!$E$16 )</f>
        <v>A+</v>
      </c>
      <c r="AB16" s="326" t="str">
        <f>( 'LIBRETA INF APREN 3TRI'!$G$16 )</f>
        <v>A+</v>
      </c>
      <c r="AC16" s="326" t="str">
        <f>( 'LIBRETA INF APREN 3TRI'!$I$16 )</f>
        <v>A+</v>
      </c>
      <c r="AD16" s="325">
        <f>( 'SABANA 1ER TRI'!AM17 )</f>
        <v>9</v>
      </c>
      <c r="AE16" s="315" t="e">
        <f xml:space="preserve"> (#REF! )</f>
        <v>#REF!</v>
      </c>
      <c r="AF16" s="315" t="e">
        <f xml:space="preserve"> (#REF! )</f>
        <v>#REF!</v>
      </c>
      <c r="AG16" s="315" t="e">
        <f>SUM(AD16:AF16)/3</f>
        <v>#REF!</v>
      </c>
      <c r="AH16" s="1605" t="str">
        <f>( 'LIBRETA INF APREN 3TRI'!$L$16 )</f>
        <v>A+</v>
      </c>
      <c r="AI16" s="326" t="str">
        <f>( 'LIBRETA INF APREN 3TRI'!$E$17 )</f>
        <v>A+</v>
      </c>
      <c r="AJ16" s="326" t="str">
        <f>( 'LIBRETA INF APREN 3TRI'!$G$17 )</f>
        <v>A+</v>
      </c>
      <c r="AK16" s="326" t="str">
        <f>( 'LIBRETA INF APREN 3TRI'!$I$17 )</f>
        <v>A+</v>
      </c>
      <c r="AL16" s="325">
        <f>( 'SABANA 1ER TRI'!AU17 )</f>
        <v>0</v>
      </c>
      <c r="AM16" s="315" t="e">
        <f xml:space="preserve"> (#REF! )</f>
        <v>#REF!</v>
      </c>
      <c r="AN16" s="315" t="e">
        <f xml:space="preserve"> (#REF! )</f>
        <v>#REF!</v>
      </c>
      <c r="AO16" s="315" t="e">
        <f>SUM(AL16:AN16)/3</f>
        <v>#REF!</v>
      </c>
      <c r="AP16" s="1605" t="str">
        <f>( 'LIBRETA INF APREN 3TRI'!$L$17 )</f>
        <v>A+</v>
      </c>
      <c r="AQ16" s="326" t="str">
        <f>( 'LIBRETA INF APREN 3TRI'!$E$18 )</f>
        <v>A+</v>
      </c>
      <c r="AR16" s="326" t="str">
        <f>( 'LIBRETA INF APREN 3TRI'!$G$18 )</f>
        <v>A+</v>
      </c>
      <c r="AS16" s="326" t="str">
        <f>( 'LIBRETA INF APREN 3TRI'!$I$18 )</f>
        <v>A+</v>
      </c>
      <c r="AT16" s="325">
        <f>( 'SABANA 1ER TRI'!BC17 )</f>
        <v>9</v>
      </c>
      <c r="AU16" s="315" t="e">
        <f xml:space="preserve"> (#REF! )</f>
        <v>#REF!</v>
      </c>
      <c r="AV16" s="315" t="e">
        <f xml:space="preserve"> (#REF! )</f>
        <v>#REF!</v>
      </c>
      <c r="AW16" s="315" t="e">
        <f>SUM(AT16:AV16)/3</f>
        <v>#REF!</v>
      </c>
      <c r="AX16" s="1605" t="str">
        <f>( 'LIBRETA INF APREN 3TRI'!$L$18 )</f>
        <v>A+</v>
      </c>
      <c r="AY16" s="326" t="str">
        <f>( 'LIBRETA INF APREN 3TRI'!$E$19 )</f>
        <v>A+</v>
      </c>
      <c r="AZ16" s="326" t="str">
        <f>( 'LIBRETA INF APREN 3TRI'!$G$19 )</f>
        <v>A+</v>
      </c>
      <c r="BA16" s="326" t="str">
        <f>( 'LIBRETA INF APREN 3TRI'!$I$19 )</f>
        <v>A+</v>
      </c>
      <c r="BB16" s="325">
        <f>( 'SABANA 1ER TRI'!BK17 )</f>
        <v>9</v>
      </c>
      <c r="BC16" s="315" t="e">
        <f xml:space="preserve"> (#REF! )</f>
        <v>#REF!</v>
      </c>
      <c r="BD16" s="315" t="e">
        <f xml:space="preserve"> (#REF! )</f>
        <v>#REF!</v>
      </c>
      <c r="BE16" s="315" t="e">
        <f>SUM(BB16:BD16)/3</f>
        <v>#REF!</v>
      </c>
      <c r="BF16" s="1605" t="str">
        <f>( 'LIBRETA INF APREN 3TRI'!$L$19 )</f>
        <v>B+</v>
      </c>
      <c r="BG16" s="326" t="str">
        <f>( 'LIBRETA INF APREN 3TRI'!$E$22 )</f>
        <v>A+</v>
      </c>
      <c r="BH16" s="326" t="str">
        <f>( 'LIBRETA INF APREN 3TRI'!$G$22 )</f>
        <v>A+</v>
      </c>
      <c r="BI16" s="326" t="str">
        <f>( 'LIBRETA INF APREN 3TRI'!$I$22 )</f>
        <v>A+</v>
      </c>
      <c r="BJ16" s="325">
        <f>( 'SABANA 1ER TRI'!BS17 )</f>
        <v>9</v>
      </c>
      <c r="BK16" s="315" t="e">
        <f xml:space="preserve"> (#REF! )</f>
        <v>#REF!</v>
      </c>
      <c r="BL16" s="315" t="e">
        <f xml:space="preserve"> (#REF! )</f>
        <v>#REF!</v>
      </c>
      <c r="BM16" s="315" t="e">
        <f>SUM(BJ16:BL16)/3</f>
        <v>#REF!</v>
      </c>
      <c r="BN16" s="1605" t="str">
        <f>( 'LIBRETA INF APREN 3TRI'!$L$22 )</f>
        <v>A-</v>
      </c>
      <c r="BO16" s="326" t="str">
        <f>( 'LIBRETA INF APREN 3TRI'!$E$23 )</f>
        <v>A+</v>
      </c>
      <c r="BP16" s="326" t="str">
        <f>( 'LIBRETA INF APREN 3TRI'!$G$23 )</f>
        <v>A+</v>
      </c>
      <c r="BQ16" s="326" t="str">
        <f>( 'LIBRETA INF APREN 3TRI'!$I$23 )</f>
        <v>A+</v>
      </c>
      <c r="BR16" s="325" t="str">
        <f>( 'SABANA 1ER TRI'!CA17 )</f>
        <v>A-</v>
      </c>
      <c r="BS16" s="315" t="e">
        <f xml:space="preserve"> (#REF! )</f>
        <v>#REF!</v>
      </c>
      <c r="BT16" s="315" t="e">
        <f xml:space="preserve"> (#REF! )</f>
        <v>#REF!</v>
      </c>
      <c r="BU16" s="315" t="e">
        <f>SUM(BR16:BT16)/3</f>
        <v>#REF!</v>
      </c>
      <c r="BV16" s="1605" t="str">
        <f>( 'LIBRETA INF APREN 3TRI'!$L$23 )</f>
        <v>A-</v>
      </c>
      <c r="BW16" s="327" t="e">
        <f>SUM(I16,Q16,Y16,AG16,AO16,AW16,BE16,BM16,BU16)/9</f>
        <v>#REF!</v>
      </c>
      <c r="BX16" s="1606" t="str">
        <f>( 'LIBRETA INF APREN 3TRI'!$L$20 )</f>
        <v>A-</v>
      </c>
      <c r="BY16" s="1607" t="str">
        <f>( 'LIBRETA INF APREN 3TRI'!$I$26 )</f>
        <v>N</v>
      </c>
    </row>
    <row r="17" spans="1:77" ht="34.5" thickBot="1" x14ac:dyDescent="0.3">
      <c r="A17" s="316">
        <v>8</v>
      </c>
      <c r="B17" s="347">
        <f>DATOS!F15</f>
        <v>0</v>
      </c>
      <c r="C17" s="326" t="str">
        <f>( 'LIBRETA INF APREN 3TRI'!$E$13 )</f>
        <v>D-</v>
      </c>
      <c r="D17" s="326" t="str">
        <f>( 'LIBRETA INF APREN 3TRI'!$G$13 )</f>
        <v>A+</v>
      </c>
      <c r="E17" s="326" t="str">
        <f>( 'LIBRETA INF APREN 3TRI'!$I$13 )</f>
        <v>A+</v>
      </c>
      <c r="F17" s="325">
        <f>( 'SABANA 1ER TRI'!O18 )</f>
        <v>3</v>
      </c>
      <c r="G17" s="315" t="e">
        <f xml:space="preserve"> (#REF! )</f>
        <v>#REF!</v>
      </c>
      <c r="H17" s="315" t="e">
        <f xml:space="preserve"> (#REF! )</f>
        <v>#REF!</v>
      </c>
      <c r="I17" s="315" t="e">
        <f>SUM(F17:H17)/3</f>
        <v>#REF!</v>
      </c>
      <c r="J17" s="1605" t="str">
        <f>( 'LIBRETA INF APREN 3TRI'!$L$13 )</f>
        <v>B-</v>
      </c>
      <c r="K17" s="326" t="str">
        <f>( 'LIBRETA INF APREN 3TRI'!$E$14 )</f>
        <v>D-</v>
      </c>
      <c r="L17" s="326" t="str">
        <f>( 'LIBRETA INF APREN 3TRI'!$G$14 )</f>
        <v>A+</v>
      </c>
      <c r="M17" s="326" t="str">
        <f>( 'LIBRETA INF APREN 3TRI'!$I$14 )</f>
        <v>A+</v>
      </c>
      <c r="N17" s="325">
        <f>( 'SABANA 1ER TRI'!W18 )</f>
        <v>0</v>
      </c>
      <c r="O17" s="315" t="e">
        <f xml:space="preserve"> (#REF! )</f>
        <v>#REF!</v>
      </c>
      <c r="P17" s="315" t="e">
        <f xml:space="preserve"> (#REF! )</f>
        <v>#REF!</v>
      </c>
      <c r="Q17" s="315" t="e">
        <f>SUM(N17:P17)/3</f>
        <v>#REF!</v>
      </c>
      <c r="R17" s="1605" t="str">
        <f>( 'LIBRETA INF APREN 3TRI'!$L$14 )</f>
        <v>B-</v>
      </c>
      <c r="S17" s="326" t="str">
        <f>( 'LIBRETA INF APREN 3TRI'!$E$15 )</f>
        <v>A+</v>
      </c>
      <c r="T17" s="326" t="str">
        <f>( 'LIBRETA INF APREN 3TRI'!$G$15 )</f>
        <v>A+</v>
      </c>
      <c r="U17" s="326" t="str">
        <f>( 'LIBRETA INF APREN 3TRI'!$I$15 )</f>
        <v>A+</v>
      </c>
      <c r="V17" s="325" t="str">
        <f>( 'SABANA 1ER TRI'!AE18 )</f>
        <v>D-</v>
      </c>
      <c r="W17" s="315" t="e">
        <f xml:space="preserve"> (#REF! )</f>
        <v>#REF!</v>
      </c>
      <c r="X17" s="315" t="e">
        <f xml:space="preserve"> (#REF! )</f>
        <v>#REF!</v>
      </c>
      <c r="Y17" s="315" t="e">
        <f>SUM(V17:X17)/3</f>
        <v>#REF!</v>
      </c>
      <c r="Z17" s="1605" t="str">
        <f>( 'LIBRETA INF APREN 3TRI'!$L$15 )</f>
        <v>A+</v>
      </c>
      <c r="AA17" s="326" t="str">
        <f>( 'LIBRETA INF APREN 3TRI'!$E$16 )</f>
        <v>A+</v>
      </c>
      <c r="AB17" s="326" t="str">
        <f>( 'LIBRETA INF APREN 3TRI'!$G$16 )</f>
        <v>A+</v>
      </c>
      <c r="AC17" s="326" t="str">
        <f>( 'LIBRETA INF APREN 3TRI'!$I$16 )</f>
        <v>A+</v>
      </c>
      <c r="AD17" s="325">
        <f>( 'SABANA 1ER TRI'!AM18 )</f>
        <v>9</v>
      </c>
      <c r="AE17" s="315" t="e">
        <f xml:space="preserve"> (#REF! )</f>
        <v>#REF!</v>
      </c>
      <c r="AF17" s="315" t="e">
        <f xml:space="preserve"> (#REF! )</f>
        <v>#REF!</v>
      </c>
      <c r="AG17" s="315" t="e">
        <f>SUM(AD17:AF17)/3</f>
        <v>#REF!</v>
      </c>
      <c r="AH17" s="1605" t="str">
        <f>( 'LIBRETA INF APREN 3TRI'!$L$16 )</f>
        <v>A+</v>
      </c>
      <c r="AI17" s="326" t="str">
        <f>( 'LIBRETA INF APREN 3TRI'!$E$17 )</f>
        <v>A+</v>
      </c>
      <c r="AJ17" s="326" t="str">
        <f>( 'LIBRETA INF APREN 3TRI'!$G$17 )</f>
        <v>A+</v>
      </c>
      <c r="AK17" s="326" t="str">
        <f>( 'LIBRETA INF APREN 3TRI'!$I$17 )</f>
        <v>A+</v>
      </c>
      <c r="AL17" s="325">
        <f>( 'SABANA 1ER TRI'!AU18 )</f>
        <v>0</v>
      </c>
      <c r="AM17" s="315" t="e">
        <f xml:space="preserve"> (#REF! )</f>
        <v>#REF!</v>
      </c>
      <c r="AN17" s="315" t="e">
        <f xml:space="preserve"> (#REF! )</f>
        <v>#REF!</v>
      </c>
      <c r="AO17" s="315" t="e">
        <f>SUM(AL17:AN17)/3</f>
        <v>#REF!</v>
      </c>
      <c r="AP17" s="1605" t="str">
        <f>( 'LIBRETA INF APREN 3TRI'!$L$17 )</f>
        <v>A+</v>
      </c>
      <c r="AQ17" s="326" t="str">
        <f>( 'LIBRETA INF APREN 3TRI'!$E$18 )</f>
        <v>A+</v>
      </c>
      <c r="AR17" s="326" t="str">
        <f>( 'LIBRETA INF APREN 3TRI'!$G$18 )</f>
        <v>A+</v>
      </c>
      <c r="AS17" s="326" t="str">
        <f>( 'LIBRETA INF APREN 3TRI'!$I$18 )</f>
        <v>A+</v>
      </c>
      <c r="AT17" s="325">
        <f>( 'SABANA 1ER TRI'!BC18 )</f>
        <v>9</v>
      </c>
      <c r="AU17" s="315" t="e">
        <f xml:space="preserve"> (#REF! )</f>
        <v>#REF!</v>
      </c>
      <c r="AV17" s="315" t="e">
        <f xml:space="preserve"> (#REF! )</f>
        <v>#REF!</v>
      </c>
      <c r="AW17" s="315" t="e">
        <f>SUM(AT17:AV17)/3</f>
        <v>#REF!</v>
      </c>
      <c r="AX17" s="1605" t="str">
        <f>( 'LIBRETA INF APREN 3TRI'!$L$18 )</f>
        <v>A+</v>
      </c>
      <c r="AY17" s="326" t="str">
        <f>( 'LIBRETA INF APREN 3TRI'!$E$19 )</f>
        <v>A+</v>
      </c>
      <c r="AZ17" s="326" t="str">
        <f>( 'LIBRETA INF APREN 3TRI'!$G$19 )</f>
        <v>A+</v>
      </c>
      <c r="BA17" s="326" t="str">
        <f>( 'LIBRETA INF APREN 3TRI'!$I$19 )</f>
        <v>A+</v>
      </c>
      <c r="BB17" s="325">
        <f>( 'SABANA 1ER TRI'!BK18 )</f>
        <v>9</v>
      </c>
      <c r="BC17" s="315" t="e">
        <f xml:space="preserve"> (#REF! )</f>
        <v>#REF!</v>
      </c>
      <c r="BD17" s="315" t="e">
        <f xml:space="preserve"> (#REF! )</f>
        <v>#REF!</v>
      </c>
      <c r="BE17" s="315" t="e">
        <f>SUM(BB17:BD17)/3</f>
        <v>#REF!</v>
      </c>
      <c r="BF17" s="1605" t="str">
        <f>( 'LIBRETA INF APREN 3TRI'!$L$19 )</f>
        <v>B+</v>
      </c>
      <c r="BG17" s="326" t="str">
        <f>( 'LIBRETA INF APREN 3TRI'!$E$22 )</f>
        <v>A+</v>
      </c>
      <c r="BH17" s="326" t="str">
        <f>( 'LIBRETA INF APREN 3TRI'!$G$22 )</f>
        <v>A+</v>
      </c>
      <c r="BI17" s="326" t="str">
        <f>( 'LIBRETA INF APREN 3TRI'!$I$22 )</f>
        <v>A+</v>
      </c>
      <c r="BJ17" s="325">
        <f>( 'SABANA 1ER TRI'!BS18 )</f>
        <v>9</v>
      </c>
      <c r="BK17" s="315" t="e">
        <f xml:space="preserve"> (#REF! )</f>
        <v>#REF!</v>
      </c>
      <c r="BL17" s="315" t="e">
        <f xml:space="preserve"> (#REF! )</f>
        <v>#REF!</v>
      </c>
      <c r="BM17" s="315" t="e">
        <f>SUM(BJ17:BL17)/3</f>
        <v>#REF!</v>
      </c>
      <c r="BN17" s="1605" t="str">
        <f>( 'LIBRETA INF APREN 3TRI'!$L$22 )</f>
        <v>A-</v>
      </c>
      <c r="BO17" s="326" t="str">
        <f>( 'LIBRETA INF APREN 3TRI'!$E$23 )</f>
        <v>A+</v>
      </c>
      <c r="BP17" s="326" t="str">
        <f>( 'LIBRETA INF APREN 3TRI'!$G$23 )</f>
        <v>A+</v>
      </c>
      <c r="BQ17" s="326" t="str">
        <f>( 'LIBRETA INF APREN 3TRI'!$I$23 )</f>
        <v>A+</v>
      </c>
      <c r="BR17" s="325" t="str">
        <f>( 'SABANA 1ER TRI'!CA18 )</f>
        <v>A-</v>
      </c>
      <c r="BS17" s="315" t="e">
        <f xml:space="preserve"> (#REF! )</f>
        <v>#REF!</v>
      </c>
      <c r="BT17" s="315" t="e">
        <f xml:space="preserve"> (#REF! )</f>
        <v>#REF!</v>
      </c>
      <c r="BU17" s="315" t="e">
        <f>SUM(BR17:BT17)/3</f>
        <v>#REF!</v>
      </c>
      <c r="BV17" s="1605" t="str">
        <f>( 'LIBRETA INF APREN 3TRI'!$L$23 )</f>
        <v>A-</v>
      </c>
      <c r="BW17" s="327" t="e">
        <f>SUM(I17,Q17,Y17,AG17,AO17,AW17,BE17,BM17,BU17)/9</f>
        <v>#REF!</v>
      </c>
      <c r="BX17" s="1606" t="str">
        <f>( 'LIBRETA INF APREN 3TRI'!$L$20 )</f>
        <v>A-</v>
      </c>
      <c r="BY17" s="1607" t="str">
        <f>( 'LIBRETA INF APREN 3TRI'!$I$26 )</f>
        <v>N</v>
      </c>
    </row>
    <row r="18" spans="1:77" ht="34.5" thickBot="1" x14ac:dyDescent="0.3">
      <c r="A18" s="316">
        <v>9</v>
      </c>
      <c r="B18" s="347">
        <f>DATOS!F16</f>
        <v>0</v>
      </c>
      <c r="C18" s="326" t="str">
        <f>( 'LIBRETA INF APREN 3TRI'!$E$13 )</f>
        <v>D-</v>
      </c>
      <c r="D18" s="326" t="str">
        <f>( 'LIBRETA INF APREN 3TRI'!$G$13 )</f>
        <v>A+</v>
      </c>
      <c r="E18" s="326" t="str">
        <f>( 'LIBRETA INF APREN 3TRI'!$I$13 )</f>
        <v>A+</v>
      </c>
      <c r="F18" s="325">
        <f>( 'SABANA 1ER TRI'!O19 )</f>
        <v>3</v>
      </c>
      <c r="G18" s="315" t="e">
        <f xml:space="preserve"> (#REF! )</f>
        <v>#REF!</v>
      </c>
      <c r="H18" s="315" t="e">
        <f xml:space="preserve"> (#REF! )</f>
        <v>#REF!</v>
      </c>
      <c r="I18" s="315" t="e">
        <f>SUM(F18:H18)/3</f>
        <v>#REF!</v>
      </c>
      <c r="J18" s="1605" t="str">
        <f>( 'LIBRETA INF APREN 3TRI'!$L$13 )</f>
        <v>B-</v>
      </c>
      <c r="K18" s="326" t="str">
        <f>( 'LIBRETA INF APREN 3TRI'!$E$14 )</f>
        <v>D-</v>
      </c>
      <c r="L18" s="326" t="str">
        <f>( 'LIBRETA INF APREN 3TRI'!$G$14 )</f>
        <v>A+</v>
      </c>
      <c r="M18" s="326" t="str">
        <f>( 'LIBRETA INF APREN 3TRI'!$I$14 )</f>
        <v>A+</v>
      </c>
      <c r="N18" s="325">
        <f>( 'SABANA 1ER TRI'!W19 )</f>
        <v>0</v>
      </c>
      <c r="O18" s="315" t="e">
        <f xml:space="preserve"> (#REF! )</f>
        <v>#REF!</v>
      </c>
      <c r="P18" s="315" t="e">
        <f xml:space="preserve"> (#REF! )</f>
        <v>#REF!</v>
      </c>
      <c r="Q18" s="315" t="e">
        <f>SUM(N18:P18)/3</f>
        <v>#REF!</v>
      </c>
      <c r="R18" s="1605" t="str">
        <f>( 'LIBRETA INF APREN 3TRI'!$L$14 )</f>
        <v>B-</v>
      </c>
      <c r="S18" s="326" t="str">
        <f>( 'LIBRETA INF APREN 3TRI'!$E$15 )</f>
        <v>A+</v>
      </c>
      <c r="T18" s="326" t="str">
        <f>( 'LIBRETA INF APREN 3TRI'!$G$15 )</f>
        <v>A+</v>
      </c>
      <c r="U18" s="326" t="str">
        <f>( 'LIBRETA INF APREN 3TRI'!$I$15 )</f>
        <v>A+</v>
      </c>
      <c r="V18" s="325" t="str">
        <f>( 'SABANA 1ER TRI'!AE19 )</f>
        <v>D-</v>
      </c>
      <c r="W18" s="315" t="e">
        <f xml:space="preserve"> (#REF! )</f>
        <v>#REF!</v>
      </c>
      <c r="X18" s="315" t="e">
        <f xml:space="preserve"> (#REF! )</f>
        <v>#REF!</v>
      </c>
      <c r="Y18" s="315" t="e">
        <f>SUM(V18:X18)/3</f>
        <v>#REF!</v>
      </c>
      <c r="Z18" s="1605" t="str">
        <f>( 'LIBRETA INF APREN 3TRI'!$L$15 )</f>
        <v>A+</v>
      </c>
      <c r="AA18" s="326" t="str">
        <f>( 'LIBRETA INF APREN 3TRI'!$E$16 )</f>
        <v>A+</v>
      </c>
      <c r="AB18" s="326" t="str">
        <f>( 'LIBRETA INF APREN 3TRI'!$G$16 )</f>
        <v>A+</v>
      </c>
      <c r="AC18" s="326" t="str">
        <f>( 'LIBRETA INF APREN 3TRI'!$I$16 )</f>
        <v>A+</v>
      </c>
      <c r="AD18" s="325">
        <f>( 'SABANA 1ER TRI'!AM19 )</f>
        <v>9</v>
      </c>
      <c r="AE18" s="315" t="e">
        <f xml:space="preserve"> (#REF! )</f>
        <v>#REF!</v>
      </c>
      <c r="AF18" s="315" t="e">
        <f xml:space="preserve"> (#REF! )</f>
        <v>#REF!</v>
      </c>
      <c r="AG18" s="315" t="e">
        <f>SUM(AD18:AF18)/3</f>
        <v>#REF!</v>
      </c>
      <c r="AH18" s="1605" t="str">
        <f>( 'LIBRETA INF APREN 3TRI'!$L$16 )</f>
        <v>A+</v>
      </c>
      <c r="AI18" s="326" t="str">
        <f>( 'LIBRETA INF APREN 3TRI'!$E$17 )</f>
        <v>A+</v>
      </c>
      <c r="AJ18" s="326" t="str">
        <f>( 'LIBRETA INF APREN 3TRI'!$G$17 )</f>
        <v>A+</v>
      </c>
      <c r="AK18" s="326" t="str">
        <f>( 'LIBRETA INF APREN 3TRI'!$I$17 )</f>
        <v>A+</v>
      </c>
      <c r="AL18" s="325">
        <f>( 'SABANA 1ER TRI'!AU19 )</f>
        <v>0</v>
      </c>
      <c r="AM18" s="315" t="e">
        <f xml:space="preserve"> (#REF! )</f>
        <v>#REF!</v>
      </c>
      <c r="AN18" s="315" t="e">
        <f xml:space="preserve"> (#REF! )</f>
        <v>#REF!</v>
      </c>
      <c r="AO18" s="315" t="e">
        <f>SUM(AL18:AN18)/3</f>
        <v>#REF!</v>
      </c>
      <c r="AP18" s="1605" t="str">
        <f>( 'LIBRETA INF APREN 3TRI'!$L$17 )</f>
        <v>A+</v>
      </c>
      <c r="AQ18" s="326" t="str">
        <f>( 'LIBRETA INF APREN 3TRI'!$E$18 )</f>
        <v>A+</v>
      </c>
      <c r="AR18" s="326" t="str">
        <f>( 'LIBRETA INF APREN 3TRI'!$G$18 )</f>
        <v>A+</v>
      </c>
      <c r="AS18" s="326" t="str">
        <f>( 'LIBRETA INF APREN 3TRI'!$I$18 )</f>
        <v>A+</v>
      </c>
      <c r="AT18" s="325">
        <f>( 'SABANA 1ER TRI'!BC19 )</f>
        <v>9</v>
      </c>
      <c r="AU18" s="315" t="e">
        <f xml:space="preserve"> (#REF! )</f>
        <v>#REF!</v>
      </c>
      <c r="AV18" s="315" t="e">
        <f xml:space="preserve"> (#REF! )</f>
        <v>#REF!</v>
      </c>
      <c r="AW18" s="315" t="e">
        <f>SUM(AT18:AV18)/3</f>
        <v>#REF!</v>
      </c>
      <c r="AX18" s="1605" t="str">
        <f>( 'LIBRETA INF APREN 3TRI'!$L$18 )</f>
        <v>A+</v>
      </c>
      <c r="AY18" s="326" t="str">
        <f>( 'LIBRETA INF APREN 3TRI'!$E$19 )</f>
        <v>A+</v>
      </c>
      <c r="AZ18" s="326" t="str">
        <f>( 'LIBRETA INF APREN 3TRI'!$G$19 )</f>
        <v>A+</v>
      </c>
      <c r="BA18" s="326" t="str">
        <f>( 'LIBRETA INF APREN 3TRI'!$I$19 )</f>
        <v>A+</v>
      </c>
      <c r="BB18" s="325">
        <f>( 'SABANA 1ER TRI'!BK19 )</f>
        <v>9</v>
      </c>
      <c r="BC18" s="315" t="e">
        <f xml:space="preserve"> (#REF! )</f>
        <v>#REF!</v>
      </c>
      <c r="BD18" s="315" t="e">
        <f xml:space="preserve"> (#REF! )</f>
        <v>#REF!</v>
      </c>
      <c r="BE18" s="315" t="e">
        <f>SUM(BB18:BD18)/3</f>
        <v>#REF!</v>
      </c>
      <c r="BF18" s="1605" t="str">
        <f>( 'LIBRETA INF APREN 3TRI'!$L$19 )</f>
        <v>B+</v>
      </c>
      <c r="BG18" s="326" t="str">
        <f>( 'LIBRETA INF APREN 3TRI'!$E$22 )</f>
        <v>A+</v>
      </c>
      <c r="BH18" s="326" t="str">
        <f>( 'LIBRETA INF APREN 3TRI'!$G$22 )</f>
        <v>A+</v>
      </c>
      <c r="BI18" s="326" t="str">
        <f>( 'LIBRETA INF APREN 3TRI'!$I$22 )</f>
        <v>A+</v>
      </c>
      <c r="BJ18" s="325">
        <f>( 'SABANA 1ER TRI'!BS19 )</f>
        <v>9</v>
      </c>
      <c r="BK18" s="315" t="e">
        <f xml:space="preserve"> (#REF! )</f>
        <v>#REF!</v>
      </c>
      <c r="BL18" s="315" t="e">
        <f xml:space="preserve"> (#REF! )</f>
        <v>#REF!</v>
      </c>
      <c r="BM18" s="315" t="e">
        <f>SUM(BJ18:BL18)/3</f>
        <v>#REF!</v>
      </c>
      <c r="BN18" s="1605" t="str">
        <f>( 'LIBRETA INF APREN 3TRI'!$L$22 )</f>
        <v>A-</v>
      </c>
      <c r="BO18" s="326" t="str">
        <f>( 'LIBRETA INF APREN 3TRI'!$E$23 )</f>
        <v>A+</v>
      </c>
      <c r="BP18" s="326" t="str">
        <f>( 'LIBRETA INF APREN 3TRI'!$G$23 )</f>
        <v>A+</v>
      </c>
      <c r="BQ18" s="326" t="str">
        <f>( 'LIBRETA INF APREN 3TRI'!$I$23 )</f>
        <v>A+</v>
      </c>
      <c r="BR18" s="325" t="str">
        <f>( 'SABANA 1ER TRI'!CA19 )</f>
        <v>A-</v>
      </c>
      <c r="BS18" s="315" t="e">
        <f xml:space="preserve"> (#REF! )</f>
        <v>#REF!</v>
      </c>
      <c r="BT18" s="315" t="e">
        <f xml:space="preserve"> (#REF! )</f>
        <v>#REF!</v>
      </c>
      <c r="BU18" s="315" t="e">
        <f>SUM(BR18:BT18)/3</f>
        <v>#REF!</v>
      </c>
      <c r="BV18" s="1605" t="str">
        <f>( 'LIBRETA INF APREN 3TRI'!$L$23 )</f>
        <v>A-</v>
      </c>
      <c r="BW18" s="327" t="e">
        <f>SUM(I18,Q18,Y18,AG18,AO18,AW18,BE18,BM18,BU18)/9</f>
        <v>#REF!</v>
      </c>
      <c r="BX18" s="1606" t="str">
        <f>( 'LIBRETA INF APREN 3TRI'!$L$20 )</f>
        <v>A-</v>
      </c>
      <c r="BY18" s="1607" t="str">
        <f>( 'LIBRETA INF APREN 3TRI'!$I$26 )</f>
        <v>N</v>
      </c>
    </row>
    <row r="19" spans="1:77" ht="34.5" thickBot="1" x14ac:dyDescent="0.3">
      <c r="A19" s="316">
        <v>10</v>
      </c>
      <c r="B19" s="347">
        <f>DATOS!F17</f>
        <v>0</v>
      </c>
      <c r="C19" s="326" t="str">
        <f>( 'LIBRETA INF APREN 3TRI'!$E$13 )</f>
        <v>D-</v>
      </c>
      <c r="D19" s="326" t="str">
        <f>( 'LIBRETA INF APREN 3TRI'!$G$13 )</f>
        <v>A+</v>
      </c>
      <c r="E19" s="326" t="str">
        <f>( 'LIBRETA INF APREN 3TRI'!$I$13 )</f>
        <v>A+</v>
      </c>
      <c r="F19" s="325">
        <f>( 'SABANA 1ER TRI'!O20 )</f>
        <v>3</v>
      </c>
      <c r="G19" s="315" t="e">
        <f xml:space="preserve"> (#REF! )</f>
        <v>#REF!</v>
      </c>
      <c r="H19" s="315" t="e">
        <f xml:space="preserve"> (#REF! )</f>
        <v>#REF!</v>
      </c>
      <c r="I19" s="315" t="e">
        <f>SUM(F19:H19)/3</f>
        <v>#REF!</v>
      </c>
      <c r="J19" s="1605" t="str">
        <f>( 'LIBRETA INF APREN 3TRI'!$L$13 )</f>
        <v>B-</v>
      </c>
      <c r="K19" s="326" t="str">
        <f>( 'LIBRETA INF APREN 3TRI'!$E$14 )</f>
        <v>D-</v>
      </c>
      <c r="L19" s="326" t="str">
        <f>( 'LIBRETA INF APREN 3TRI'!$G$14 )</f>
        <v>A+</v>
      </c>
      <c r="M19" s="326" t="str">
        <f>( 'LIBRETA INF APREN 3TRI'!$I$14 )</f>
        <v>A+</v>
      </c>
      <c r="N19" s="325">
        <f>( 'SABANA 1ER TRI'!W20 )</f>
        <v>0</v>
      </c>
      <c r="O19" s="315" t="e">
        <f xml:space="preserve"> (#REF! )</f>
        <v>#REF!</v>
      </c>
      <c r="P19" s="315" t="e">
        <f xml:space="preserve"> (#REF! )</f>
        <v>#REF!</v>
      </c>
      <c r="Q19" s="315" t="e">
        <f>SUM(N19:P19)/3</f>
        <v>#REF!</v>
      </c>
      <c r="R19" s="1605" t="str">
        <f>( 'LIBRETA INF APREN 3TRI'!$L$14 )</f>
        <v>B-</v>
      </c>
      <c r="S19" s="326" t="str">
        <f>( 'LIBRETA INF APREN 3TRI'!$E$15 )</f>
        <v>A+</v>
      </c>
      <c r="T19" s="326" t="str">
        <f>( 'LIBRETA INF APREN 3TRI'!$G$15 )</f>
        <v>A+</v>
      </c>
      <c r="U19" s="326" t="str">
        <f>( 'LIBRETA INF APREN 3TRI'!$I$15 )</f>
        <v>A+</v>
      </c>
      <c r="V19" s="325" t="str">
        <f>( 'SABANA 1ER TRI'!AE20 )</f>
        <v>D-</v>
      </c>
      <c r="W19" s="315" t="e">
        <f xml:space="preserve"> (#REF! )</f>
        <v>#REF!</v>
      </c>
      <c r="X19" s="315" t="e">
        <f xml:space="preserve"> (#REF! )</f>
        <v>#REF!</v>
      </c>
      <c r="Y19" s="315" t="e">
        <f>SUM(V19:X19)/3</f>
        <v>#REF!</v>
      </c>
      <c r="Z19" s="1605" t="str">
        <f>( 'LIBRETA INF APREN 3TRI'!$L$15 )</f>
        <v>A+</v>
      </c>
      <c r="AA19" s="326" t="str">
        <f>( 'LIBRETA INF APREN 3TRI'!$E$16 )</f>
        <v>A+</v>
      </c>
      <c r="AB19" s="326" t="str">
        <f>( 'LIBRETA INF APREN 3TRI'!$G$16 )</f>
        <v>A+</v>
      </c>
      <c r="AC19" s="326" t="str">
        <f>( 'LIBRETA INF APREN 3TRI'!$I$16 )</f>
        <v>A+</v>
      </c>
      <c r="AD19" s="325">
        <f>( 'SABANA 1ER TRI'!AM20 )</f>
        <v>9</v>
      </c>
      <c r="AE19" s="315" t="e">
        <f xml:space="preserve"> (#REF! )</f>
        <v>#REF!</v>
      </c>
      <c r="AF19" s="315" t="e">
        <f xml:space="preserve"> (#REF! )</f>
        <v>#REF!</v>
      </c>
      <c r="AG19" s="315" t="e">
        <f>SUM(AD19:AF19)/3</f>
        <v>#REF!</v>
      </c>
      <c r="AH19" s="1605" t="str">
        <f>( 'LIBRETA INF APREN 3TRI'!$L$16 )</f>
        <v>A+</v>
      </c>
      <c r="AI19" s="326" t="str">
        <f>( 'LIBRETA INF APREN 3TRI'!$E$17 )</f>
        <v>A+</v>
      </c>
      <c r="AJ19" s="326" t="str">
        <f>( 'LIBRETA INF APREN 3TRI'!$G$17 )</f>
        <v>A+</v>
      </c>
      <c r="AK19" s="326" t="str">
        <f>( 'LIBRETA INF APREN 3TRI'!$I$17 )</f>
        <v>A+</v>
      </c>
      <c r="AL19" s="325">
        <f>( 'SABANA 1ER TRI'!AU20 )</f>
        <v>0</v>
      </c>
      <c r="AM19" s="315" t="e">
        <f xml:space="preserve"> (#REF! )</f>
        <v>#REF!</v>
      </c>
      <c r="AN19" s="315" t="e">
        <f xml:space="preserve"> (#REF! )</f>
        <v>#REF!</v>
      </c>
      <c r="AO19" s="315" t="e">
        <f>SUM(AL19:AN19)/3</f>
        <v>#REF!</v>
      </c>
      <c r="AP19" s="1605" t="str">
        <f>( 'LIBRETA INF APREN 3TRI'!$L$17 )</f>
        <v>A+</v>
      </c>
      <c r="AQ19" s="326" t="str">
        <f>( 'LIBRETA INF APREN 3TRI'!$E$18 )</f>
        <v>A+</v>
      </c>
      <c r="AR19" s="326" t="str">
        <f>( 'LIBRETA INF APREN 3TRI'!$G$18 )</f>
        <v>A+</v>
      </c>
      <c r="AS19" s="326" t="str">
        <f>( 'LIBRETA INF APREN 3TRI'!$I$18 )</f>
        <v>A+</v>
      </c>
      <c r="AT19" s="325">
        <f>( 'SABANA 1ER TRI'!BC20 )</f>
        <v>9</v>
      </c>
      <c r="AU19" s="315" t="e">
        <f xml:space="preserve"> (#REF! )</f>
        <v>#REF!</v>
      </c>
      <c r="AV19" s="315" t="e">
        <f xml:space="preserve"> (#REF! )</f>
        <v>#REF!</v>
      </c>
      <c r="AW19" s="315" t="e">
        <f>SUM(AT19:AV19)/3</f>
        <v>#REF!</v>
      </c>
      <c r="AX19" s="1605" t="str">
        <f>( 'LIBRETA INF APREN 3TRI'!$L$18 )</f>
        <v>A+</v>
      </c>
      <c r="AY19" s="326" t="str">
        <f>( 'LIBRETA INF APREN 3TRI'!$E$19 )</f>
        <v>A+</v>
      </c>
      <c r="AZ19" s="326" t="str">
        <f>( 'LIBRETA INF APREN 3TRI'!$G$19 )</f>
        <v>A+</v>
      </c>
      <c r="BA19" s="326" t="str">
        <f>( 'LIBRETA INF APREN 3TRI'!$I$19 )</f>
        <v>A+</v>
      </c>
      <c r="BB19" s="325">
        <f>( 'SABANA 1ER TRI'!BK20 )</f>
        <v>9</v>
      </c>
      <c r="BC19" s="315" t="e">
        <f xml:space="preserve"> (#REF! )</f>
        <v>#REF!</v>
      </c>
      <c r="BD19" s="315" t="e">
        <f xml:space="preserve"> (#REF! )</f>
        <v>#REF!</v>
      </c>
      <c r="BE19" s="315" t="e">
        <f>SUM(BB19:BD19)/3</f>
        <v>#REF!</v>
      </c>
      <c r="BF19" s="1605" t="str">
        <f>( 'LIBRETA INF APREN 3TRI'!$L$19 )</f>
        <v>B+</v>
      </c>
      <c r="BG19" s="326" t="str">
        <f>( 'LIBRETA INF APREN 3TRI'!$E$22 )</f>
        <v>A+</v>
      </c>
      <c r="BH19" s="326" t="str">
        <f>( 'LIBRETA INF APREN 3TRI'!$G$22 )</f>
        <v>A+</v>
      </c>
      <c r="BI19" s="326" t="str">
        <f>( 'LIBRETA INF APREN 3TRI'!$I$22 )</f>
        <v>A+</v>
      </c>
      <c r="BJ19" s="325">
        <f>( 'SABANA 1ER TRI'!BS20 )</f>
        <v>9</v>
      </c>
      <c r="BK19" s="315" t="e">
        <f xml:space="preserve"> (#REF! )</f>
        <v>#REF!</v>
      </c>
      <c r="BL19" s="315" t="e">
        <f xml:space="preserve"> (#REF! )</f>
        <v>#REF!</v>
      </c>
      <c r="BM19" s="315" t="e">
        <f>SUM(BJ19:BL19)/3</f>
        <v>#REF!</v>
      </c>
      <c r="BN19" s="1605" t="str">
        <f>( 'LIBRETA INF APREN 3TRI'!$L$22 )</f>
        <v>A-</v>
      </c>
      <c r="BO19" s="326" t="str">
        <f>( 'LIBRETA INF APREN 3TRI'!$E$23 )</f>
        <v>A+</v>
      </c>
      <c r="BP19" s="326" t="str">
        <f>( 'LIBRETA INF APREN 3TRI'!$G$23 )</f>
        <v>A+</v>
      </c>
      <c r="BQ19" s="326" t="str">
        <f>( 'LIBRETA INF APREN 3TRI'!$I$23 )</f>
        <v>A+</v>
      </c>
      <c r="BR19" s="325" t="str">
        <f>( 'SABANA 1ER TRI'!CA20 )</f>
        <v>A-</v>
      </c>
      <c r="BS19" s="315" t="e">
        <f xml:space="preserve"> (#REF! )</f>
        <v>#REF!</v>
      </c>
      <c r="BT19" s="315" t="e">
        <f xml:space="preserve"> (#REF! )</f>
        <v>#REF!</v>
      </c>
      <c r="BU19" s="315" t="e">
        <f>SUM(BR19:BT19)/3</f>
        <v>#REF!</v>
      </c>
      <c r="BV19" s="1605" t="str">
        <f>( 'LIBRETA INF APREN 3TRI'!$L$23 )</f>
        <v>A-</v>
      </c>
      <c r="BW19" s="327" t="e">
        <f>SUM(I19,Q19,Y19,AG19,AO19,AW19,BE19,BM19,BU19)/9</f>
        <v>#REF!</v>
      </c>
      <c r="BX19" s="1606" t="str">
        <f>( 'LIBRETA INF APREN 3TRI'!$L$20 )</f>
        <v>A-</v>
      </c>
      <c r="BY19" s="1607" t="str">
        <f>( 'LIBRETA INF APREN 3TRI'!$I$26 )</f>
        <v>N</v>
      </c>
    </row>
    <row r="20" spans="1:77" ht="34.5" thickBot="1" x14ac:dyDescent="0.3">
      <c r="A20" s="316">
        <v>11</v>
      </c>
      <c r="B20" s="347">
        <f>DATOS!F18</f>
        <v>0</v>
      </c>
      <c r="C20" s="326" t="str">
        <f>( 'LIBRETA INF APREN 3TRI'!$E$13 )</f>
        <v>D-</v>
      </c>
      <c r="D20" s="326" t="str">
        <f>( 'LIBRETA INF APREN 3TRI'!$G$13 )</f>
        <v>A+</v>
      </c>
      <c r="E20" s="326" t="str">
        <f>( 'LIBRETA INF APREN 3TRI'!$I$13 )</f>
        <v>A+</v>
      </c>
      <c r="F20" s="325">
        <f>( 'SABANA 1ER TRI'!O21 )</f>
        <v>3</v>
      </c>
      <c r="G20" s="315" t="e">
        <f xml:space="preserve"> (#REF! )</f>
        <v>#REF!</v>
      </c>
      <c r="H20" s="315" t="e">
        <f xml:space="preserve"> (#REF! )</f>
        <v>#REF!</v>
      </c>
      <c r="I20" s="315" t="e">
        <f>SUM(F20:H20)/3</f>
        <v>#REF!</v>
      </c>
      <c r="J20" s="1605" t="str">
        <f>( 'LIBRETA INF APREN 3TRI'!$L$13 )</f>
        <v>B-</v>
      </c>
      <c r="K20" s="326" t="str">
        <f>( 'LIBRETA INF APREN 3TRI'!$E$14 )</f>
        <v>D-</v>
      </c>
      <c r="L20" s="326" t="str">
        <f>( 'LIBRETA INF APREN 3TRI'!$G$14 )</f>
        <v>A+</v>
      </c>
      <c r="M20" s="326" t="str">
        <f>( 'LIBRETA INF APREN 3TRI'!$I$14 )</f>
        <v>A+</v>
      </c>
      <c r="N20" s="325">
        <f>( 'SABANA 1ER TRI'!W21 )</f>
        <v>0</v>
      </c>
      <c r="O20" s="315" t="e">
        <f xml:space="preserve"> (#REF! )</f>
        <v>#REF!</v>
      </c>
      <c r="P20" s="315" t="e">
        <f xml:space="preserve"> (#REF! )</f>
        <v>#REF!</v>
      </c>
      <c r="Q20" s="315" t="e">
        <f>SUM(N20:P20)/3</f>
        <v>#REF!</v>
      </c>
      <c r="R20" s="1605" t="str">
        <f>( 'LIBRETA INF APREN 3TRI'!$L$14 )</f>
        <v>B-</v>
      </c>
      <c r="S20" s="326" t="str">
        <f>( 'LIBRETA INF APREN 3TRI'!$E$15 )</f>
        <v>A+</v>
      </c>
      <c r="T20" s="326" t="str">
        <f>( 'LIBRETA INF APREN 3TRI'!$G$15 )</f>
        <v>A+</v>
      </c>
      <c r="U20" s="326" t="str">
        <f>( 'LIBRETA INF APREN 3TRI'!$I$15 )</f>
        <v>A+</v>
      </c>
      <c r="V20" s="325" t="str">
        <f>( 'SABANA 1ER TRI'!AE21 )</f>
        <v>D-</v>
      </c>
      <c r="W20" s="315" t="e">
        <f xml:space="preserve"> (#REF! )</f>
        <v>#REF!</v>
      </c>
      <c r="X20" s="315" t="e">
        <f xml:space="preserve"> (#REF! )</f>
        <v>#REF!</v>
      </c>
      <c r="Y20" s="315" t="e">
        <f>SUM(V20:X20)/3</f>
        <v>#REF!</v>
      </c>
      <c r="Z20" s="1605" t="str">
        <f>( 'LIBRETA INF APREN 3TRI'!$L$15 )</f>
        <v>A+</v>
      </c>
      <c r="AA20" s="326" t="str">
        <f>( 'LIBRETA INF APREN 3TRI'!$E$16 )</f>
        <v>A+</v>
      </c>
      <c r="AB20" s="326" t="str">
        <f>( 'LIBRETA INF APREN 3TRI'!$G$16 )</f>
        <v>A+</v>
      </c>
      <c r="AC20" s="326" t="str">
        <f>( 'LIBRETA INF APREN 3TRI'!$I$16 )</f>
        <v>A+</v>
      </c>
      <c r="AD20" s="325">
        <f>( 'SABANA 1ER TRI'!AM21 )</f>
        <v>9</v>
      </c>
      <c r="AE20" s="315" t="e">
        <f xml:space="preserve"> (#REF! )</f>
        <v>#REF!</v>
      </c>
      <c r="AF20" s="315" t="e">
        <f xml:space="preserve"> (#REF! )</f>
        <v>#REF!</v>
      </c>
      <c r="AG20" s="315" t="e">
        <f>SUM(AD20:AF20)/3</f>
        <v>#REF!</v>
      </c>
      <c r="AH20" s="1605" t="str">
        <f>( 'LIBRETA INF APREN 3TRI'!$L$16 )</f>
        <v>A+</v>
      </c>
      <c r="AI20" s="326" t="str">
        <f>( 'LIBRETA INF APREN 3TRI'!$E$17 )</f>
        <v>A+</v>
      </c>
      <c r="AJ20" s="326" t="str">
        <f>( 'LIBRETA INF APREN 3TRI'!$G$17 )</f>
        <v>A+</v>
      </c>
      <c r="AK20" s="326" t="str">
        <f>( 'LIBRETA INF APREN 3TRI'!$I$17 )</f>
        <v>A+</v>
      </c>
      <c r="AL20" s="325">
        <f>( 'SABANA 1ER TRI'!AU21 )</f>
        <v>0</v>
      </c>
      <c r="AM20" s="315" t="e">
        <f xml:space="preserve"> (#REF! )</f>
        <v>#REF!</v>
      </c>
      <c r="AN20" s="315" t="e">
        <f xml:space="preserve"> (#REF! )</f>
        <v>#REF!</v>
      </c>
      <c r="AO20" s="315" t="e">
        <f>SUM(AL20:AN20)/3</f>
        <v>#REF!</v>
      </c>
      <c r="AP20" s="1605" t="str">
        <f>( 'LIBRETA INF APREN 3TRI'!$L$17 )</f>
        <v>A+</v>
      </c>
      <c r="AQ20" s="326" t="str">
        <f>( 'LIBRETA INF APREN 3TRI'!$E$18 )</f>
        <v>A+</v>
      </c>
      <c r="AR20" s="326" t="str">
        <f>( 'LIBRETA INF APREN 3TRI'!$G$18 )</f>
        <v>A+</v>
      </c>
      <c r="AS20" s="326" t="str">
        <f>( 'LIBRETA INF APREN 3TRI'!$I$18 )</f>
        <v>A+</v>
      </c>
      <c r="AT20" s="325">
        <f>( 'SABANA 1ER TRI'!BC21 )</f>
        <v>9</v>
      </c>
      <c r="AU20" s="315" t="e">
        <f xml:space="preserve"> (#REF! )</f>
        <v>#REF!</v>
      </c>
      <c r="AV20" s="315" t="e">
        <f xml:space="preserve"> (#REF! )</f>
        <v>#REF!</v>
      </c>
      <c r="AW20" s="315" t="e">
        <f>SUM(AT20:AV20)/3</f>
        <v>#REF!</v>
      </c>
      <c r="AX20" s="1605" t="str">
        <f>( 'LIBRETA INF APREN 3TRI'!$L$18 )</f>
        <v>A+</v>
      </c>
      <c r="AY20" s="326" t="str">
        <f>( 'LIBRETA INF APREN 3TRI'!$E$19 )</f>
        <v>A+</v>
      </c>
      <c r="AZ20" s="326" t="str">
        <f>( 'LIBRETA INF APREN 3TRI'!$G$19 )</f>
        <v>A+</v>
      </c>
      <c r="BA20" s="326" t="str">
        <f>( 'LIBRETA INF APREN 3TRI'!$I$19 )</f>
        <v>A+</v>
      </c>
      <c r="BB20" s="325">
        <f>( 'SABANA 1ER TRI'!BK21 )</f>
        <v>9</v>
      </c>
      <c r="BC20" s="315" t="e">
        <f xml:space="preserve"> (#REF! )</f>
        <v>#REF!</v>
      </c>
      <c r="BD20" s="315" t="e">
        <f xml:space="preserve"> (#REF! )</f>
        <v>#REF!</v>
      </c>
      <c r="BE20" s="315" t="e">
        <f>SUM(BB20:BD20)/3</f>
        <v>#REF!</v>
      </c>
      <c r="BF20" s="1605" t="str">
        <f>( 'LIBRETA INF APREN 3TRI'!$L$19 )</f>
        <v>B+</v>
      </c>
      <c r="BG20" s="326" t="str">
        <f>( 'LIBRETA INF APREN 3TRI'!$E$22 )</f>
        <v>A+</v>
      </c>
      <c r="BH20" s="326" t="str">
        <f>( 'LIBRETA INF APREN 3TRI'!$G$22 )</f>
        <v>A+</v>
      </c>
      <c r="BI20" s="326" t="str">
        <f>( 'LIBRETA INF APREN 3TRI'!$I$22 )</f>
        <v>A+</v>
      </c>
      <c r="BJ20" s="325">
        <f>( 'SABANA 1ER TRI'!BS21 )</f>
        <v>9</v>
      </c>
      <c r="BK20" s="315" t="e">
        <f xml:space="preserve"> (#REF! )</f>
        <v>#REF!</v>
      </c>
      <c r="BL20" s="315" t="e">
        <f xml:space="preserve"> (#REF! )</f>
        <v>#REF!</v>
      </c>
      <c r="BM20" s="315" t="e">
        <f>SUM(BJ20:BL20)/3</f>
        <v>#REF!</v>
      </c>
      <c r="BN20" s="1605" t="str">
        <f>( 'LIBRETA INF APREN 3TRI'!$L$22 )</f>
        <v>A-</v>
      </c>
      <c r="BO20" s="326" t="str">
        <f>( 'LIBRETA INF APREN 3TRI'!$E$23 )</f>
        <v>A+</v>
      </c>
      <c r="BP20" s="326" t="str">
        <f>( 'LIBRETA INF APREN 3TRI'!$G$23 )</f>
        <v>A+</v>
      </c>
      <c r="BQ20" s="326" t="str">
        <f>( 'LIBRETA INF APREN 3TRI'!$I$23 )</f>
        <v>A+</v>
      </c>
      <c r="BR20" s="325" t="str">
        <f>( 'SABANA 1ER TRI'!CA21 )</f>
        <v>A-</v>
      </c>
      <c r="BS20" s="315" t="e">
        <f xml:space="preserve"> (#REF! )</f>
        <v>#REF!</v>
      </c>
      <c r="BT20" s="315" t="e">
        <f xml:space="preserve"> (#REF! )</f>
        <v>#REF!</v>
      </c>
      <c r="BU20" s="315" t="e">
        <f>SUM(BR20:BT20)/3</f>
        <v>#REF!</v>
      </c>
      <c r="BV20" s="1605" t="str">
        <f>( 'LIBRETA INF APREN 3TRI'!$L$23 )</f>
        <v>A-</v>
      </c>
      <c r="BW20" s="327" t="e">
        <f>SUM(I20,Q20,Y20,AG20,AO20,AW20,BE20,BM20,BU20)/9</f>
        <v>#REF!</v>
      </c>
      <c r="BX20" s="1606" t="str">
        <f>( 'LIBRETA INF APREN 3TRI'!$L$20 )</f>
        <v>A-</v>
      </c>
      <c r="BY20" s="1607" t="str">
        <f>( 'LIBRETA INF APREN 3TRI'!$I$26 )</f>
        <v>N</v>
      </c>
    </row>
    <row r="21" spans="1:77" ht="34.5" thickBot="1" x14ac:dyDescent="0.3">
      <c r="A21" s="316">
        <v>12</v>
      </c>
      <c r="B21" s="347">
        <f>DATOS!F19</f>
        <v>0</v>
      </c>
      <c r="C21" s="326" t="str">
        <f>( 'LIBRETA INF APREN 3TRI'!$E$13 )</f>
        <v>D-</v>
      </c>
      <c r="D21" s="326" t="str">
        <f>( 'LIBRETA INF APREN 3TRI'!$G$13 )</f>
        <v>A+</v>
      </c>
      <c r="E21" s="326" t="str">
        <f>( 'LIBRETA INF APREN 3TRI'!$I$13 )</f>
        <v>A+</v>
      </c>
      <c r="F21" s="325">
        <f>( 'SABANA 1ER TRI'!O22 )</f>
        <v>2.6666666666666665</v>
      </c>
      <c r="G21" s="315" t="e">
        <f xml:space="preserve"> (#REF! )</f>
        <v>#REF!</v>
      </c>
      <c r="H21" s="315" t="e">
        <f xml:space="preserve"> (#REF! )</f>
        <v>#REF!</v>
      </c>
      <c r="I21" s="315" t="e">
        <f>SUM(F21:H21)/3</f>
        <v>#REF!</v>
      </c>
      <c r="J21" s="1605" t="str">
        <f>( 'LIBRETA INF APREN 3TRI'!$L$13 )</f>
        <v>B-</v>
      </c>
      <c r="K21" s="326" t="str">
        <f>( 'LIBRETA INF APREN 3TRI'!$E$14 )</f>
        <v>D-</v>
      </c>
      <c r="L21" s="326" t="str">
        <f>( 'LIBRETA INF APREN 3TRI'!$G$14 )</f>
        <v>A+</v>
      </c>
      <c r="M21" s="326" t="str">
        <f>( 'LIBRETA INF APREN 3TRI'!$I$14 )</f>
        <v>A+</v>
      </c>
      <c r="N21" s="325">
        <f>( 'SABANA 1ER TRI'!W22 )</f>
        <v>0</v>
      </c>
      <c r="O21" s="315" t="e">
        <f xml:space="preserve"> (#REF! )</f>
        <v>#REF!</v>
      </c>
      <c r="P21" s="315" t="e">
        <f xml:space="preserve"> (#REF! )</f>
        <v>#REF!</v>
      </c>
      <c r="Q21" s="315" t="e">
        <f>SUM(N21:P21)/3</f>
        <v>#REF!</v>
      </c>
      <c r="R21" s="1605" t="str">
        <f>( 'LIBRETA INF APREN 3TRI'!$L$14 )</f>
        <v>B-</v>
      </c>
      <c r="S21" s="326" t="str">
        <f>( 'LIBRETA INF APREN 3TRI'!$E$15 )</f>
        <v>A+</v>
      </c>
      <c r="T21" s="326" t="str">
        <f>( 'LIBRETA INF APREN 3TRI'!$G$15 )</f>
        <v>A+</v>
      </c>
      <c r="U21" s="326" t="str">
        <f>( 'LIBRETA INF APREN 3TRI'!$I$15 )</f>
        <v>A+</v>
      </c>
      <c r="V21" s="325" t="str">
        <f>( 'SABANA 1ER TRI'!AE22 )</f>
        <v>E+</v>
      </c>
      <c r="W21" s="315" t="e">
        <f xml:space="preserve"> (#REF! )</f>
        <v>#REF!</v>
      </c>
      <c r="X21" s="315" t="e">
        <f xml:space="preserve"> (#REF! )</f>
        <v>#REF!</v>
      </c>
      <c r="Y21" s="315" t="e">
        <f>SUM(V21:X21)/3</f>
        <v>#REF!</v>
      </c>
      <c r="Z21" s="1605" t="str">
        <f>( 'LIBRETA INF APREN 3TRI'!$L$15 )</f>
        <v>A+</v>
      </c>
      <c r="AA21" s="326" t="str">
        <f>( 'LIBRETA INF APREN 3TRI'!$E$16 )</f>
        <v>A+</v>
      </c>
      <c r="AB21" s="326" t="str">
        <f>( 'LIBRETA INF APREN 3TRI'!$G$16 )</f>
        <v>A+</v>
      </c>
      <c r="AC21" s="326" t="str">
        <f>( 'LIBRETA INF APREN 3TRI'!$I$16 )</f>
        <v>A+</v>
      </c>
      <c r="AD21" s="325">
        <f>( 'SABANA 1ER TRI'!AM22 )</f>
        <v>8</v>
      </c>
      <c r="AE21" s="315" t="e">
        <f xml:space="preserve"> (#REF! )</f>
        <v>#REF!</v>
      </c>
      <c r="AF21" s="315" t="e">
        <f xml:space="preserve"> (#REF! )</f>
        <v>#REF!</v>
      </c>
      <c r="AG21" s="315" t="e">
        <f>SUM(AD21:AF21)/3</f>
        <v>#REF!</v>
      </c>
      <c r="AH21" s="1605" t="str">
        <f>( 'LIBRETA INF APREN 3TRI'!$L$16 )</f>
        <v>A+</v>
      </c>
      <c r="AI21" s="326" t="str">
        <f>( 'LIBRETA INF APREN 3TRI'!$E$17 )</f>
        <v>A+</v>
      </c>
      <c r="AJ21" s="326" t="str">
        <f>( 'LIBRETA INF APREN 3TRI'!$G$17 )</f>
        <v>A+</v>
      </c>
      <c r="AK21" s="326" t="str">
        <f>( 'LIBRETA INF APREN 3TRI'!$I$17 )</f>
        <v>A+</v>
      </c>
      <c r="AL21" s="325">
        <f>( 'SABANA 1ER TRI'!AU22 )</f>
        <v>0</v>
      </c>
      <c r="AM21" s="315" t="e">
        <f xml:space="preserve"> (#REF! )</f>
        <v>#REF!</v>
      </c>
      <c r="AN21" s="315" t="e">
        <f xml:space="preserve"> (#REF! )</f>
        <v>#REF!</v>
      </c>
      <c r="AO21" s="315" t="e">
        <f>SUM(AL21:AN21)/3</f>
        <v>#REF!</v>
      </c>
      <c r="AP21" s="1605" t="str">
        <f>( 'LIBRETA INF APREN 3TRI'!$L$17 )</f>
        <v>A+</v>
      </c>
      <c r="AQ21" s="326" t="str">
        <f>( 'LIBRETA INF APREN 3TRI'!$E$18 )</f>
        <v>A+</v>
      </c>
      <c r="AR21" s="326" t="str">
        <f>( 'LIBRETA INF APREN 3TRI'!$G$18 )</f>
        <v>A+</v>
      </c>
      <c r="AS21" s="326" t="str">
        <f>( 'LIBRETA INF APREN 3TRI'!$I$18 )</f>
        <v>A+</v>
      </c>
      <c r="AT21" s="325">
        <f>( 'SABANA 1ER TRI'!BC22 )</f>
        <v>8</v>
      </c>
      <c r="AU21" s="315" t="e">
        <f xml:space="preserve"> (#REF! )</f>
        <v>#REF!</v>
      </c>
      <c r="AV21" s="315" t="e">
        <f xml:space="preserve"> (#REF! )</f>
        <v>#REF!</v>
      </c>
      <c r="AW21" s="315" t="e">
        <f>SUM(AT21:AV21)/3</f>
        <v>#REF!</v>
      </c>
      <c r="AX21" s="1605" t="str">
        <f>( 'LIBRETA INF APREN 3TRI'!$L$18 )</f>
        <v>A+</v>
      </c>
      <c r="AY21" s="326" t="str">
        <f>( 'LIBRETA INF APREN 3TRI'!$E$19 )</f>
        <v>A+</v>
      </c>
      <c r="AZ21" s="326" t="str">
        <f>( 'LIBRETA INF APREN 3TRI'!$G$19 )</f>
        <v>A+</v>
      </c>
      <c r="BA21" s="326" t="str">
        <f>( 'LIBRETA INF APREN 3TRI'!$I$19 )</f>
        <v>A+</v>
      </c>
      <c r="BB21" s="325">
        <f>( 'SABANA 1ER TRI'!BK22 )</f>
        <v>8</v>
      </c>
      <c r="BC21" s="315" t="e">
        <f xml:space="preserve"> (#REF! )</f>
        <v>#REF!</v>
      </c>
      <c r="BD21" s="315" t="e">
        <f xml:space="preserve"> (#REF! )</f>
        <v>#REF!</v>
      </c>
      <c r="BE21" s="315" t="e">
        <f>SUM(BB21:BD21)/3</f>
        <v>#REF!</v>
      </c>
      <c r="BF21" s="1605" t="str">
        <f>( 'LIBRETA INF APREN 3TRI'!$L$19 )</f>
        <v>B+</v>
      </c>
      <c r="BG21" s="326" t="str">
        <f>( 'LIBRETA INF APREN 3TRI'!$E$22 )</f>
        <v>A+</v>
      </c>
      <c r="BH21" s="326" t="str">
        <f>( 'LIBRETA INF APREN 3TRI'!$G$22 )</f>
        <v>A+</v>
      </c>
      <c r="BI21" s="326" t="str">
        <f>( 'LIBRETA INF APREN 3TRI'!$I$22 )</f>
        <v>A+</v>
      </c>
      <c r="BJ21" s="325">
        <f>( 'SABANA 1ER TRI'!BS22 )</f>
        <v>8</v>
      </c>
      <c r="BK21" s="315" t="e">
        <f xml:space="preserve"> (#REF! )</f>
        <v>#REF!</v>
      </c>
      <c r="BL21" s="315" t="e">
        <f xml:space="preserve"> (#REF! )</f>
        <v>#REF!</v>
      </c>
      <c r="BM21" s="315" t="e">
        <f>SUM(BJ21:BL21)/3</f>
        <v>#REF!</v>
      </c>
      <c r="BN21" s="1605" t="str">
        <f>( 'LIBRETA INF APREN 3TRI'!$L$22 )</f>
        <v>A-</v>
      </c>
      <c r="BO21" s="326" t="str">
        <f>( 'LIBRETA INF APREN 3TRI'!$E$23 )</f>
        <v>A+</v>
      </c>
      <c r="BP21" s="326" t="str">
        <f>( 'LIBRETA INF APREN 3TRI'!$G$23 )</f>
        <v>A+</v>
      </c>
      <c r="BQ21" s="326" t="str">
        <f>( 'LIBRETA INF APREN 3TRI'!$I$23 )</f>
        <v>A+</v>
      </c>
      <c r="BR21" s="325" t="str">
        <f>( 'SABANA 1ER TRI'!CA22 )</f>
        <v>B+</v>
      </c>
      <c r="BS21" s="315" t="e">
        <f xml:space="preserve"> (#REF! )</f>
        <v>#REF!</v>
      </c>
      <c r="BT21" s="315" t="e">
        <f xml:space="preserve"> (#REF! )</f>
        <v>#REF!</v>
      </c>
      <c r="BU21" s="315" t="e">
        <f>SUM(BR21:BT21)/3</f>
        <v>#REF!</v>
      </c>
      <c r="BV21" s="1605" t="str">
        <f>( 'LIBRETA INF APREN 3TRI'!$L$23 )</f>
        <v>A-</v>
      </c>
      <c r="BW21" s="327" t="e">
        <f>SUM(I21,Q21,Y21,AG21,AO21,AW21,BE21,BM21,BU21)/9</f>
        <v>#REF!</v>
      </c>
      <c r="BX21" s="1606" t="str">
        <f>( 'LIBRETA INF APREN 3TRI'!$L$20 )</f>
        <v>A-</v>
      </c>
      <c r="BY21" s="1607" t="str">
        <f>( 'LIBRETA INF APREN 3TRI'!$I$26 )</f>
        <v>N</v>
      </c>
    </row>
    <row r="22" spans="1:77" ht="34.5" thickBot="1" x14ac:dyDescent="0.3">
      <c r="A22" s="316">
        <v>13</v>
      </c>
      <c r="B22" s="347">
        <f>DATOS!F20</f>
        <v>0</v>
      </c>
      <c r="C22" s="326" t="str">
        <f>( 'LIBRETA INF APREN 3TRI'!$E$13 )</f>
        <v>D-</v>
      </c>
      <c r="D22" s="326" t="str">
        <f>( 'LIBRETA INF APREN 3TRI'!$G$13 )</f>
        <v>A+</v>
      </c>
      <c r="E22" s="326" t="str">
        <f>( 'LIBRETA INF APREN 3TRI'!$I$13 )</f>
        <v>A+</v>
      </c>
      <c r="F22" s="325">
        <f>( 'SABANA 1ER TRI'!O23 )</f>
        <v>2.6666666666666665</v>
      </c>
      <c r="G22" s="315" t="e">
        <f xml:space="preserve"> (#REF! )</f>
        <v>#REF!</v>
      </c>
      <c r="H22" s="315" t="e">
        <f xml:space="preserve"> (#REF! )</f>
        <v>#REF!</v>
      </c>
      <c r="I22" s="315" t="e">
        <f>SUM(F22:H22)/3</f>
        <v>#REF!</v>
      </c>
      <c r="J22" s="1605" t="str">
        <f>( 'LIBRETA INF APREN 3TRI'!$L$13 )</f>
        <v>B-</v>
      </c>
      <c r="K22" s="326" t="str">
        <f>( 'LIBRETA INF APREN 3TRI'!$E$14 )</f>
        <v>D-</v>
      </c>
      <c r="L22" s="326" t="str">
        <f>( 'LIBRETA INF APREN 3TRI'!$G$14 )</f>
        <v>A+</v>
      </c>
      <c r="M22" s="326" t="str">
        <f>( 'LIBRETA INF APREN 3TRI'!$I$14 )</f>
        <v>A+</v>
      </c>
      <c r="N22" s="325">
        <f>( 'SABANA 1ER TRI'!W23 )</f>
        <v>0</v>
      </c>
      <c r="O22" s="315" t="e">
        <f xml:space="preserve"> (#REF! )</f>
        <v>#REF!</v>
      </c>
      <c r="P22" s="315" t="e">
        <f xml:space="preserve"> (#REF! )</f>
        <v>#REF!</v>
      </c>
      <c r="Q22" s="315" t="e">
        <f>SUM(N22:P22)/3</f>
        <v>#REF!</v>
      </c>
      <c r="R22" s="1605" t="str">
        <f>( 'LIBRETA INF APREN 3TRI'!$L$14 )</f>
        <v>B-</v>
      </c>
      <c r="S22" s="326" t="str">
        <f>( 'LIBRETA INF APREN 3TRI'!$E$15 )</f>
        <v>A+</v>
      </c>
      <c r="T22" s="326" t="str">
        <f>( 'LIBRETA INF APREN 3TRI'!$G$15 )</f>
        <v>A+</v>
      </c>
      <c r="U22" s="326" t="str">
        <f>( 'LIBRETA INF APREN 3TRI'!$I$15 )</f>
        <v>A+</v>
      </c>
      <c r="V22" s="325" t="str">
        <f>( 'SABANA 1ER TRI'!AE23 )</f>
        <v>E+</v>
      </c>
      <c r="W22" s="315" t="e">
        <f xml:space="preserve"> (#REF! )</f>
        <v>#REF!</v>
      </c>
      <c r="X22" s="315" t="e">
        <f xml:space="preserve"> (#REF! )</f>
        <v>#REF!</v>
      </c>
      <c r="Y22" s="315" t="e">
        <f>SUM(V22:X22)/3</f>
        <v>#REF!</v>
      </c>
      <c r="Z22" s="1605" t="str">
        <f>( 'LIBRETA INF APREN 3TRI'!$L$15 )</f>
        <v>A+</v>
      </c>
      <c r="AA22" s="326" t="str">
        <f>( 'LIBRETA INF APREN 3TRI'!$E$16 )</f>
        <v>A+</v>
      </c>
      <c r="AB22" s="326" t="str">
        <f>( 'LIBRETA INF APREN 3TRI'!$G$16 )</f>
        <v>A+</v>
      </c>
      <c r="AC22" s="326" t="str">
        <f>( 'LIBRETA INF APREN 3TRI'!$I$16 )</f>
        <v>A+</v>
      </c>
      <c r="AD22" s="325">
        <f>( 'SABANA 1ER TRI'!AM23 )</f>
        <v>8</v>
      </c>
      <c r="AE22" s="315" t="e">
        <f xml:space="preserve"> (#REF! )</f>
        <v>#REF!</v>
      </c>
      <c r="AF22" s="315" t="e">
        <f xml:space="preserve"> (#REF! )</f>
        <v>#REF!</v>
      </c>
      <c r="AG22" s="315" t="e">
        <f>SUM(AD22:AF22)/3</f>
        <v>#REF!</v>
      </c>
      <c r="AH22" s="1605" t="str">
        <f>( 'LIBRETA INF APREN 3TRI'!$L$16 )</f>
        <v>A+</v>
      </c>
      <c r="AI22" s="326" t="str">
        <f>( 'LIBRETA INF APREN 3TRI'!$E$17 )</f>
        <v>A+</v>
      </c>
      <c r="AJ22" s="326" t="str">
        <f>( 'LIBRETA INF APREN 3TRI'!$G$17 )</f>
        <v>A+</v>
      </c>
      <c r="AK22" s="326" t="str">
        <f>( 'LIBRETA INF APREN 3TRI'!$I$17 )</f>
        <v>A+</v>
      </c>
      <c r="AL22" s="325">
        <f>( 'SABANA 1ER TRI'!AU23 )</f>
        <v>0</v>
      </c>
      <c r="AM22" s="315" t="e">
        <f xml:space="preserve"> (#REF! )</f>
        <v>#REF!</v>
      </c>
      <c r="AN22" s="315" t="e">
        <f xml:space="preserve"> (#REF! )</f>
        <v>#REF!</v>
      </c>
      <c r="AO22" s="315" t="e">
        <f>SUM(AL22:AN22)/3</f>
        <v>#REF!</v>
      </c>
      <c r="AP22" s="1605" t="str">
        <f>( 'LIBRETA INF APREN 3TRI'!$L$17 )</f>
        <v>A+</v>
      </c>
      <c r="AQ22" s="326" t="str">
        <f>( 'LIBRETA INF APREN 3TRI'!$E$18 )</f>
        <v>A+</v>
      </c>
      <c r="AR22" s="326" t="str">
        <f>( 'LIBRETA INF APREN 3TRI'!$G$18 )</f>
        <v>A+</v>
      </c>
      <c r="AS22" s="326" t="str">
        <f>( 'LIBRETA INF APREN 3TRI'!$I$18 )</f>
        <v>A+</v>
      </c>
      <c r="AT22" s="325">
        <f>( 'SABANA 1ER TRI'!BC23 )</f>
        <v>8</v>
      </c>
      <c r="AU22" s="315" t="e">
        <f xml:space="preserve"> (#REF! )</f>
        <v>#REF!</v>
      </c>
      <c r="AV22" s="315" t="e">
        <f xml:space="preserve"> (#REF! )</f>
        <v>#REF!</v>
      </c>
      <c r="AW22" s="315" t="e">
        <f>SUM(AT22:AV22)/3</f>
        <v>#REF!</v>
      </c>
      <c r="AX22" s="1605" t="str">
        <f>( 'LIBRETA INF APREN 3TRI'!$L$18 )</f>
        <v>A+</v>
      </c>
      <c r="AY22" s="326" t="str">
        <f>( 'LIBRETA INF APREN 3TRI'!$E$19 )</f>
        <v>A+</v>
      </c>
      <c r="AZ22" s="326" t="str">
        <f>( 'LIBRETA INF APREN 3TRI'!$G$19 )</f>
        <v>A+</v>
      </c>
      <c r="BA22" s="326" t="str">
        <f>( 'LIBRETA INF APREN 3TRI'!$I$19 )</f>
        <v>A+</v>
      </c>
      <c r="BB22" s="325">
        <f>( 'SABANA 1ER TRI'!BK23 )</f>
        <v>8</v>
      </c>
      <c r="BC22" s="315" t="e">
        <f xml:space="preserve"> (#REF! )</f>
        <v>#REF!</v>
      </c>
      <c r="BD22" s="315" t="e">
        <f xml:space="preserve"> (#REF! )</f>
        <v>#REF!</v>
      </c>
      <c r="BE22" s="315" t="e">
        <f>SUM(BB22:BD22)/3</f>
        <v>#REF!</v>
      </c>
      <c r="BF22" s="1605" t="str">
        <f>( 'LIBRETA INF APREN 3TRI'!$L$19 )</f>
        <v>B+</v>
      </c>
      <c r="BG22" s="326" t="str">
        <f>( 'LIBRETA INF APREN 3TRI'!$E$22 )</f>
        <v>A+</v>
      </c>
      <c r="BH22" s="326" t="str">
        <f>( 'LIBRETA INF APREN 3TRI'!$G$22 )</f>
        <v>A+</v>
      </c>
      <c r="BI22" s="326" t="str">
        <f>( 'LIBRETA INF APREN 3TRI'!$I$22 )</f>
        <v>A+</v>
      </c>
      <c r="BJ22" s="325">
        <f>( 'SABANA 1ER TRI'!BS23 )</f>
        <v>8</v>
      </c>
      <c r="BK22" s="315" t="e">
        <f xml:space="preserve"> (#REF! )</f>
        <v>#REF!</v>
      </c>
      <c r="BL22" s="315" t="e">
        <f xml:space="preserve"> (#REF! )</f>
        <v>#REF!</v>
      </c>
      <c r="BM22" s="315" t="e">
        <f>SUM(BJ22:BL22)/3</f>
        <v>#REF!</v>
      </c>
      <c r="BN22" s="1605" t="str">
        <f>( 'LIBRETA INF APREN 3TRI'!$L$22 )</f>
        <v>A-</v>
      </c>
      <c r="BO22" s="326" t="str">
        <f>( 'LIBRETA INF APREN 3TRI'!$E$23 )</f>
        <v>A+</v>
      </c>
      <c r="BP22" s="326" t="str">
        <f>( 'LIBRETA INF APREN 3TRI'!$G$23 )</f>
        <v>A+</v>
      </c>
      <c r="BQ22" s="326" t="str">
        <f>( 'LIBRETA INF APREN 3TRI'!$I$23 )</f>
        <v>A+</v>
      </c>
      <c r="BR22" s="325" t="str">
        <f>( 'SABANA 1ER TRI'!CA23 )</f>
        <v>B+</v>
      </c>
      <c r="BS22" s="315" t="e">
        <f xml:space="preserve"> (#REF! )</f>
        <v>#REF!</v>
      </c>
      <c r="BT22" s="315" t="e">
        <f xml:space="preserve"> (#REF! )</f>
        <v>#REF!</v>
      </c>
      <c r="BU22" s="315" t="e">
        <f>SUM(BR22:BT22)/3</f>
        <v>#REF!</v>
      </c>
      <c r="BV22" s="1605" t="str">
        <f>( 'LIBRETA INF APREN 3TRI'!$L$23 )</f>
        <v>A-</v>
      </c>
      <c r="BW22" s="327" t="e">
        <f>SUM(I22,Q22,Y22,AG22,AO22,AW22,BE22,BM22,BU22)/9</f>
        <v>#REF!</v>
      </c>
      <c r="BX22" s="1606" t="str">
        <f>( 'LIBRETA INF APREN 3TRI'!$L$20 )</f>
        <v>A-</v>
      </c>
      <c r="BY22" s="1607" t="str">
        <f>( 'LIBRETA INF APREN 3TRI'!$I$26 )</f>
        <v>N</v>
      </c>
    </row>
    <row r="23" spans="1:77" ht="34.5" thickBot="1" x14ac:dyDescent="0.3">
      <c r="A23" s="316">
        <v>14</v>
      </c>
      <c r="B23" s="347">
        <f>DATOS!F21</f>
        <v>0</v>
      </c>
      <c r="C23" s="326" t="str">
        <f>( 'LIBRETA INF APREN 3TRI'!$E$13 )</f>
        <v>D-</v>
      </c>
      <c r="D23" s="326" t="str">
        <f>( 'LIBRETA INF APREN 3TRI'!$G$13 )</f>
        <v>A+</v>
      </c>
      <c r="E23" s="326" t="str">
        <f>( 'LIBRETA INF APREN 3TRI'!$I$13 )</f>
        <v>A+</v>
      </c>
      <c r="F23" s="325">
        <f>( 'SABANA 1ER TRI'!O24 )</f>
        <v>2.6666666666666665</v>
      </c>
      <c r="G23" s="315" t="e">
        <f xml:space="preserve"> (#REF! )</f>
        <v>#REF!</v>
      </c>
      <c r="H23" s="315" t="e">
        <f xml:space="preserve"> (#REF! )</f>
        <v>#REF!</v>
      </c>
      <c r="I23" s="315" t="e">
        <f>SUM(F23:H23)/3</f>
        <v>#REF!</v>
      </c>
      <c r="J23" s="1605" t="str">
        <f>( 'LIBRETA INF APREN 3TRI'!$L$13 )</f>
        <v>B-</v>
      </c>
      <c r="K23" s="326" t="str">
        <f>( 'LIBRETA INF APREN 3TRI'!$E$14 )</f>
        <v>D-</v>
      </c>
      <c r="L23" s="326" t="str">
        <f>( 'LIBRETA INF APREN 3TRI'!$G$14 )</f>
        <v>A+</v>
      </c>
      <c r="M23" s="326" t="str">
        <f>( 'LIBRETA INF APREN 3TRI'!$I$14 )</f>
        <v>A+</v>
      </c>
      <c r="N23" s="325">
        <f>( 'SABANA 1ER TRI'!W24 )</f>
        <v>0</v>
      </c>
      <c r="O23" s="315" t="e">
        <f xml:space="preserve"> (#REF! )</f>
        <v>#REF!</v>
      </c>
      <c r="P23" s="315" t="e">
        <f xml:space="preserve"> (#REF! )</f>
        <v>#REF!</v>
      </c>
      <c r="Q23" s="315" t="e">
        <f>SUM(N23:P23)/3</f>
        <v>#REF!</v>
      </c>
      <c r="R23" s="1605" t="str">
        <f>( 'LIBRETA INF APREN 3TRI'!$L$14 )</f>
        <v>B-</v>
      </c>
      <c r="S23" s="326" t="str">
        <f>( 'LIBRETA INF APREN 3TRI'!$E$15 )</f>
        <v>A+</v>
      </c>
      <c r="T23" s="326" t="str">
        <f>( 'LIBRETA INF APREN 3TRI'!$G$15 )</f>
        <v>A+</v>
      </c>
      <c r="U23" s="326" t="str">
        <f>( 'LIBRETA INF APREN 3TRI'!$I$15 )</f>
        <v>A+</v>
      </c>
      <c r="V23" s="325" t="str">
        <f>( 'SABANA 1ER TRI'!AE24 )</f>
        <v>E+</v>
      </c>
      <c r="W23" s="315" t="e">
        <f xml:space="preserve"> (#REF! )</f>
        <v>#REF!</v>
      </c>
      <c r="X23" s="315" t="e">
        <f xml:space="preserve"> (#REF! )</f>
        <v>#REF!</v>
      </c>
      <c r="Y23" s="315" t="e">
        <f>SUM(V23:X23)/3</f>
        <v>#REF!</v>
      </c>
      <c r="Z23" s="1605" t="str">
        <f>( 'LIBRETA INF APREN 3TRI'!$L$15 )</f>
        <v>A+</v>
      </c>
      <c r="AA23" s="326" t="str">
        <f>( 'LIBRETA INF APREN 3TRI'!$E$16 )</f>
        <v>A+</v>
      </c>
      <c r="AB23" s="326" t="str">
        <f>( 'LIBRETA INF APREN 3TRI'!$G$16 )</f>
        <v>A+</v>
      </c>
      <c r="AC23" s="326" t="str">
        <f>( 'LIBRETA INF APREN 3TRI'!$I$16 )</f>
        <v>A+</v>
      </c>
      <c r="AD23" s="325">
        <f>( 'SABANA 1ER TRI'!AM24 )</f>
        <v>8</v>
      </c>
      <c r="AE23" s="315" t="e">
        <f xml:space="preserve"> (#REF! )</f>
        <v>#REF!</v>
      </c>
      <c r="AF23" s="315" t="e">
        <f xml:space="preserve"> (#REF! )</f>
        <v>#REF!</v>
      </c>
      <c r="AG23" s="315" t="e">
        <f>SUM(AD23:AF23)/3</f>
        <v>#REF!</v>
      </c>
      <c r="AH23" s="1605" t="str">
        <f>( 'LIBRETA INF APREN 3TRI'!$L$16 )</f>
        <v>A+</v>
      </c>
      <c r="AI23" s="326" t="str">
        <f>( 'LIBRETA INF APREN 3TRI'!$E$17 )</f>
        <v>A+</v>
      </c>
      <c r="AJ23" s="326" t="str">
        <f>( 'LIBRETA INF APREN 3TRI'!$G$17 )</f>
        <v>A+</v>
      </c>
      <c r="AK23" s="326" t="str">
        <f>( 'LIBRETA INF APREN 3TRI'!$I$17 )</f>
        <v>A+</v>
      </c>
      <c r="AL23" s="325">
        <f>( 'SABANA 1ER TRI'!AU24 )</f>
        <v>0</v>
      </c>
      <c r="AM23" s="315" t="e">
        <f xml:space="preserve"> (#REF! )</f>
        <v>#REF!</v>
      </c>
      <c r="AN23" s="315" t="e">
        <f xml:space="preserve"> (#REF! )</f>
        <v>#REF!</v>
      </c>
      <c r="AO23" s="315" t="e">
        <f>SUM(AL23:AN23)/3</f>
        <v>#REF!</v>
      </c>
      <c r="AP23" s="1605" t="str">
        <f>( 'LIBRETA INF APREN 3TRI'!$L$17 )</f>
        <v>A+</v>
      </c>
      <c r="AQ23" s="326" t="str">
        <f>( 'LIBRETA INF APREN 3TRI'!$E$18 )</f>
        <v>A+</v>
      </c>
      <c r="AR23" s="326" t="str">
        <f>( 'LIBRETA INF APREN 3TRI'!$G$18 )</f>
        <v>A+</v>
      </c>
      <c r="AS23" s="326" t="str">
        <f>( 'LIBRETA INF APREN 3TRI'!$I$18 )</f>
        <v>A+</v>
      </c>
      <c r="AT23" s="325">
        <f>( 'SABANA 1ER TRI'!BC24 )</f>
        <v>8</v>
      </c>
      <c r="AU23" s="315" t="e">
        <f xml:space="preserve"> (#REF! )</f>
        <v>#REF!</v>
      </c>
      <c r="AV23" s="315" t="e">
        <f xml:space="preserve"> (#REF! )</f>
        <v>#REF!</v>
      </c>
      <c r="AW23" s="315" t="e">
        <f>SUM(AT23:AV23)/3</f>
        <v>#REF!</v>
      </c>
      <c r="AX23" s="1605" t="str">
        <f>( 'LIBRETA INF APREN 3TRI'!$L$18 )</f>
        <v>A+</v>
      </c>
      <c r="AY23" s="326" t="str">
        <f>( 'LIBRETA INF APREN 3TRI'!$E$19 )</f>
        <v>A+</v>
      </c>
      <c r="AZ23" s="326" t="str">
        <f>( 'LIBRETA INF APREN 3TRI'!$G$19 )</f>
        <v>A+</v>
      </c>
      <c r="BA23" s="326" t="str">
        <f>( 'LIBRETA INF APREN 3TRI'!$I$19 )</f>
        <v>A+</v>
      </c>
      <c r="BB23" s="325">
        <f>( 'SABANA 1ER TRI'!BK24 )</f>
        <v>8</v>
      </c>
      <c r="BC23" s="315" t="e">
        <f xml:space="preserve"> (#REF! )</f>
        <v>#REF!</v>
      </c>
      <c r="BD23" s="315" t="e">
        <f xml:space="preserve"> (#REF! )</f>
        <v>#REF!</v>
      </c>
      <c r="BE23" s="315" t="e">
        <f>SUM(BB23:BD23)/3</f>
        <v>#REF!</v>
      </c>
      <c r="BF23" s="1605" t="str">
        <f>( 'LIBRETA INF APREN 3TRI'!$L$19 )</f>
        <v>B+</v>
      </c>
      <c r="BG23" s="326" t="str">
        <f>( 'LIBRETA INF APREN 3TRI'!$E$22 )</f>
        <v>A+</v>
      </c>
      <c r="BH23" s="326" t="str">
        <f>( 'LIBRETA INF APREN 3TRI'!$G$22 )</f>
        <v>A+</v>
      </c>
      <c r="BI23" s="326" t="str">
        <f>( 'LIBRETA INF APREN 3TRI'!$I$22 )</f>
        <v>A+</v>
      </c>
      <c r="BJ23" s="325">
        <f>( 'SABANA 1ER TRI'!BS24 )</f>
        <v>8</v>
      </c>
      <c r="BK23" s="315" t="e">
        <f xml:space="preserve"> (#REF! )</f>
        <v>#REF!</v>
      </c>
      <c r="BL23" s="315" t="e">
        <f xml:space="preserve"> (#REF! )</f>
        <v>#REF!</v>
      </c>
      <c r="BM23" s="315" t="e">
        <f>SUM(BJ23:BL23)/3</f>
        <v>#REF!</v>
      </c>
      <c r="BN23" s="1605" t="str">
        <f>( 'LIBRETA INF APREN 3TRI'!$L$22 )</f>
        <v>A-</v>
      </c>
      <c r="BO23" s="326" t="str">
        <f>( 'LIBRETA INF APREN 3TRI'!$E$23 )</f>
        <v>A+</v>
      </c>
      <c r="BP23" s="326" t="str">
        <f>( 'LIBRETA INF APREN 3TRI'!$G$23 )</f>
        <v>A+</v>
      </c>
      <c r="BQ23" s="326" t="str">
        <f>( 'LIBRETA INF APREN 3TRI'!$I$23 )</f>
        <v>A+</v>
      </c>
      <c r="BR23" s="325" t="str">
        <f>( 'SABANA 1ER TRI'!CA24 )</f>
        <v>B+</v>
      </c>
      <c r="BS23" s="315" t="e">
        <f xml:space="preserve"> (#REF! )</f>
        <v>#REF!</v>
      </c>
      <c r="BT23" s="315" t="e">
        <f xml:space="preserve"> (#REF! )</f>
        <v>#REF!</v>
      </c>
      <c r="BU23" s="315" t="e">
        <f>SUM(BR23:BT23)/3</f>
        <v>#REF!</v>
      </c>
      <c r="BV23" s="1605" t="str">
        <f>( 'LIBRETA INF APREN 3TRI'!$L$23 )</f>
        <v>A-</v>
      </c>
      <c r="BW23" s="327" t="e">
        <f>SUM(I23,Q23,Y23,AG23,AO23,AW23,BE23,BM23,BU23)/9</f>
        <v>#REF!</v>
      </c>
      <c r="BX23" s="1606" t="str">
        <f>( 'LIBRETA INF APREN 3TRI'!$L$20 )</f>
        <v>A-</v>
      </c>
      <c r="BY23" s="1607" t="str">
        <f>( 'LIBRETA INF APREN 3TRI'!$I$26 )</f>
        <v>N</v>
      </c>
    </row>
    <row r="24" spans="1:77" ht="34.5" thickBot="1" x14ac:dyDescent="0.3">
      <c r="A24" s="316">
        <v>15</v>
      </c>
      <c r="B24" s="347">
        <f>DATOS!F22</f>
        <v>0</v>
      </c>
      <c r="C24" s="326" t="str">
        <f>( 'LIBRETA INF APREN 3TRI'!$E$13 )</f>
        <v>D-</v>
      </c>
      <c r="D24" s="326" t="str">
        <f>( 'LIBRETA INF APREN 3TRI'!$G$13 )</f>
        <v>A+</v>
      </c>
      <c r="E24" s="326" t="str">
        <f>( 'LIBRETA INF APREN 3TRI'!$I$13 )</f>
        <v>A+</v>
      </c>
      <c r="F24" s="325">
        <f>( 'SABANA 1ER TRI'!O25 )</f>
        <v>2.6666666666666665</v>
      </c>
      <c r="G24" s="315" t="e">
        <f xml:space="preserve"> (#REF! )</f>
        <v>#REF!</v>
      </c>
      <c r="H24" s="315" t="e">
        <f xml:space="preserve"> (#REF! )</f>
        <v>#REF!</v>
      </c>
      <c r="I24" s="315" t="e">
        <f>SUM(F24:H24)/3</f>
        <v>#REF!</v>
      </c>
      <c r="J24" s="1605" t="str">
        <f>( 'LIBRETA INF APREN 3TRI'!$L$13 )</f>
        <v>B-</v>
      </c>
      <c r="K24" s="326" t="str">
        <f>( 'LIBRETA INF APREN 3TRI'!$E$14 )</f>
        <v>D-</v>
      </c>
      <c r="L24" s="326" t="str">
        <f>( 'LIBRETA INF APREN 3TRI'!$G$14 )</f>
        <v>A+</v>
      </c>
      <c r="M24" s="326" t="str">
        <f>( 'LIBRETA INF APREN 3TRI'!$I$14 )</f>
        <v>A+</v>
      </c>
      <c r="N24" s="325">
        <f>( 'SABANA 1ER TRI'!W25 )</f>
        <v>0</v>
      </c>
      <c r="O24" s="315" t="e">
        <f xml:space="preserve"> (#REF! )</f>
        <v>#REF!</v>
      </c>
      <c r="P24" s="315" t="e">
        <f xml:space="preserve"> (#REF! )</f>
        <v>#REF!</v>
      </c>
      <c r="Q24" s="315" t="e">
        <f>SUM(N24:P24)/3</f>
        <v>#REF!</v>
      </c>
      <c r="R24" s="1605" t="str">
        <f>( 'LIBRETA INF APREN 3TRI'!$L$14 )</f>
        <v>B-</v>
      </c>
      <c r="S24" s="326" t="str">
        <f>( 'LIBRETA INF APREN 3TRI'!$E$15 )</f>
        <v>A+</v>
      </c>
      <c r="T24" s="326" t="str">
        <f>( 'LIBRETA INF APREN 3TRI'!$G$15 )</f>
        <v>A+</v>
      </c>
      <c r="U24" s="326" t="str">
        <f>( 'LIBRETA INF APREN 3TRI'!$I$15 )</f>
        <v>A+</v>
      </c>
      <c r="V24" s="325" t="str">
        <f>( 'SABANA 1ER TRI'!AE25 )</f>
        <v>E+</v>
      </c>
      <c r="W24" s="315" t="e">
        <f xml:space="preserve"> (#REF! )</f>
        <v>#REF!</v>
      </c>
      <c r="X24" s="315" t="e">
        <f xml:space="preserve"> (#REF! )</f>
        <v>#REF!</v>
      </c>
      <c r="Y24" s="315" t="e">
        <f>SUM(V24:X24)/3</f>
        <v>#REF!</v>
      </c>
      <c r="Z24" s="1605" t="str">
        <f>( 'LIBRETA INF APREN 3TRI'!$L$15 )</f>
        <v>A+</v>
      </c>
      <c r="AA24" s="326" t="str">
        <f>( 'LIBRETA INF APREN 3TRI'!$E$16 )</f>
        <v>A+</v>
      </c>
      <c r="AB24" s="326" t="str">
        <f>( 'LIBRETA INF APREN 3TRI'!$G$16 )</f>
        <v>A+</v>
      </c>
      <c r="AC24" s="326" t="str">
        <f>( 'LIBRETA INF APREN 3TRI'!$I$16 )</f>
        <v>A+</v>
      </c>
      <c r="AD24" s="325">
        <f>( 'SABANA 1ER TRI'!AM25 )</f>
        <v>8</v>
      </c>
      <c r="AE24" s="315" t="e">
        <f xml:space="preserve"> (#REF! )</f>
        <v>#REF!</v>
      </c>
      <c r="AF24" s="315" t="e">
        <f xml:space="preserve"> (#REF! )</f>
        <v>#REF!</v>
      </c>
      <c r="AG24" s="315" t="e">
        <f>SUM(AD24:AF24)/3</f>
        <v>#REF!</v>
      </c>
      <c r="AH24" s="1605" t="str">
        <f>( 'LIBRETA INF APREN 3TRI'!$L$16 )</f>
        <v>A+</v>
      </c>
      <c r="AI24" s="326" t="str">
        <f>( 'LIBRETA INF APREN 3TRI'!$E$17 )</f>
        <v>A+</v>
      </c>
      <c r="AJ24" s="326" t="str">
        <f>( 'LIBRETA INF APREN 3TRI'!$G$17 )</f>
        <v>A+</v>
      </c>
      <c r="AK24" s="326" t="str">
        <f>( 'LIBRETA INF APREN 3TRI'!$I$17 )</f>
        <v>A+</v>
      </c>
      <c r="AL24" s="325">
        <f>( 'SABANA 1ER TRI'!AU25 )</f>
        <v>0</v>
      </c>
      <c r="AM24" s="315" t="e">
        <f xml:space="preserve"> (#REF! )</f>
        <v>#REF!</v>
      </c>
      <c r="AN24" s="315" t="e">
        <f xml:space="preserve"> (#REF! )</f>
        <v>#REF!</v>
      </c>
      <c r="AO24" s="315" t="e">
        <f>SUM(AL24:AN24)/3</f>
        <v>#REF!</v>
      </c>
      <c r="AP24" s="1605" t="str">
        <f>( 'LIBRETA INF APREN 3TRI'!$L$17 )</f>
        <v>A+</v>
      </c>
      <c r="AQ24" s="326" t="str">
        <f>( 'LIBRETA INF APREN 3TRI'!$E$18 )</f>
        <v>A+</v>
      </c>
      <c r="AR24" s="326" t="str">
        <f>( 'LIBRETA INF APREN 3TRI'!$G$18 )</f>
        <v>A+</v>
      </c>
      <c r="AS24" s="326" t="str">
        <f>( 'LIBRETA INF APREN 3TRI'!$I$18 )</f>
        <v>A+</v>
      </c>
      <c r="AT24" s="325">
        <f>( 'SABANA 1ER TRI'!BC25 )</f>
        <v>8</v>
      </c>
      <c r="AU24" s="315" t="e">
        <f xml:space="preserve"> (#REF! )</f>
        <v>#REF!</v>
      </c>
      <c r="AV24" s="315" t="e">
        <f xml:space="preserve"> (#REF! )</f>
        <v>#REF!</v>
      </c>
      <c r="AW24" s="315" t="e">
        <f>SUM(AT24:AV24)/3</f>
        <v>#REF!</v>
      </c>
      <c r="AX24" s="1605" t="str">
        <f>( 'LIBRETA INF APREN 3TRI'!$L$18 )</f>
        <v>A+</v>
      </c>
      <c r="AY24" s="326" t="str">
        <f>( 'LIBRETA INF APREN 3TRI'!$E$19 )</f>
        <v>A+</v>
      </c>
      <c r="AZ24" s="326" t="str">
        <f>( 'LIBRETA INF APREN 3TRI'!$G$19 )</f>
        <v>A+</v>
      </c>
      <c r="BA24" s="326" t="str">
        <f>( 'LIBRETA INF APREN 3TRI'!$I$19 )</f>
        <v>A+</v>
      </c>
      <c r="BB24" s="325">
        <f>( 'SABANA 1ER TRI'!BK25 )</f>
        <v>8</v>
      </c>
      <c r="BC24" s="315" t="e">
        <f xml:space="preserve"> (#REF! )</f>
        <v>#REF!</v>
      </c>
      <c r="BD24" s="315" t="e">
        <f xml:space="preserve"> (#REF! )</f>
        <v>#REF!</v>
      </c>
      <c r="BE24" s="315" t="e">
        <f>SUM(BB24:BD24)/3</f>
        <v>#REF!</v>
      </c>
      <c r="BF24" s="1605" t="str">
        <f>( 'LIBRETA INF APREN 3TRI'!$L$19 )</f>
        <v>B+</v>
      </c>
      <c r="BG24" s="326" t="str">
        <f>( 'LIBRETA INF APREN 3TRI'!$E$22 )</f>
        <v>A+</v>
      </c>
      <c r="BH24" s="326" t="str">
        <f>( 'LIBRETA INF APREN 3TRI'!$G$22 )</f>
        <v>A+</v>
      </c>
      <c r="BI24" s="326" t="str">
        <f>( 'LIBRETA INF APREN 3TRI'!$I$22 )</f>
        <v>A+</v>
      </c>
      <c r="BJ24" s="325">
        <f>( 'SABANA 1ER TRI'!BS25 )</f>
        <v>8</v>
      </c>
      <c r="BK24" s="315" t="e">
        <f xml:space="preserve"> (#REF! )</f>
        <v>#REF!</v>
      </c>
      <c r="BL24" s="315" t="e">
        <f xml:space="preserve"> (#REF! )</f>
        <v>#REF!</v>
      </c>
      <c r="BM24" s="315" t="e">
        <f>SUM(BJ24:BL24)/3</f>
        <v>#REF!</v>
      </c>
      <c r="BN24" s="1605" t="str">
        <f>( 'LIBRETA INF APREN 3TRI'!$L$22 )</f>
        <v>A-</v>
      </c>
      <c r="BO24" s="326" t="str">
        <f>( 'LIBRETA INF APREN 3TRI'!$E$23 )</f>
        <v>A+</v>
      </c>
      <c r="BP24" s="326" t="str">
        <f>( 'LIBRETA INF APREN 3TRI'!$G$23 )</f>
        <v>A+</v>
      </c>
      <c r="BQ24" s="326" t="str">
        <f>( 'LIBRETA INF APREN 3TRI'!$I$23 )</f>
        <v>A+</v>
      </c>
      <c r="BR24" s="325" t="str">
        <f>( 'SABANA 1ER TRI'!CA25 )</f>
        <v>B+</v>
      </c>
      <c r="BS24" s="315" t="e">
        <f xml:space="preserve"> (#REF! )</f>
        <v>#REF!</v>
      </c>
      <c r="BT24" s="315" t="e">
        <f xml:space="preserve"> (#REF! )</f>
        <v>#REF!</v>
      </c>
      <c r="BU24" s="315" t="e">
        <f>SUM(BR24:BT24)/3</f>
        <v>#REF!</v>
      </c>
      <c r="BV24" s="1605" t="str">
        <f>( 'LIBRETA INF APREN 3TRI'!$L$23 )</f>
        <v>A-</v>
      </c>
      <c r="BW24" s="327" t="e">
        <f>SUM(I24,Q24,Y24,AG24,AO24,AW24,BE24,BM24,BU24)/9</f>
        <v>#REF!</v>
      </c>
      <c r="BX24" s="1606" t="str">
        <f>( 'LIBRETA INF APREN 3TRI'!$L$20 )</f>
        <v>A-</v>
      </c>
      <c r="BY24" s="1607" t="str">
        <f>( 'LIBRETA INF APREN 3TRI'!$I$26 )</f>
        <v>N</v>
      </c>
    </row>
    <row r="25" spans="1:77" ht="34.5" thickBot="1" x14ac:dyDescent="0.3">
      <c r="A25" s="316">
        <v>16</v>
      </c>
      <c r="B25" s="347">
        <f>DATOS!F23</f>
        <v>0</v>
      </c>
      <c r="C25" s="326" t="str">
        <f>( 'LIBRETA INF APREN 3TRI'!$E$13 )</f>
        <v>D-</v>
      </c>
      <c r="D25" s="326" t="str">
        <f>( 'LIBRETA INF APREN 3TRI'!$G$13 )</f>
        <v>A+</v>
      </c>
      <c r="E25" s="326" t="str">
        <f>( 'LIBRETA INF APREN 3TRI'!$I$13 )</f>
        <v>A+</v>
      </c>
      <c r="F25" s="325">
        <f>( 'SABANA 1ER TRI'!O26 )</f>
        <v>2.3333333333333335</v>
      </c>
      <c r="G25" s="315" t="e">
        <f xml:space="preserve"> (#REF! )</f>
        <v>#REF!</v>
      </c>
      <c r="H25" s="315" t="e">
        <f xml:space="preserve"> (#REF! )</f>
        <v>#REF!</v>
      </c>
      <c r="I25" s="315" t="e">
        <f>SUM(F25:H25)/3</f>
        <v>#REF!</v>
      </c>
      <c r="J25" s="1605" t="str">
        <f>( 'LIBRETA INF APREN 3TRI'!$L$13 )</f>
        <v>B-</v>
      </c>
      <c r="K25" s="326" t="str">
        <f>( 'LIBRETA INF APREN 3TRI'!$E$14 )</f>
        <v>D-</v>
      </c>
      <c r="L25" s="326" t="str">
        <f>( 'LIBRETA INF APREN 3TRI'!$G$14 )</f>
        <v>A+</v>
      </c>
      <c r="M25" s="326" t="str">
        <f>( 'LIBRETA INF APREN 3TRI'!$I$14 )</f>
        <v>A+</v>
      </c>
      <c r="N25" s="325">
        <f>( 'SABANA 1ER TRI'!W26 )</f>
        <v>0</v>
      </c>
      <c r="O25" s="315" t="e">
        <f xml:space="preserve"> (#REF! )</f>
        <v>#REF!</v>
      </c>
      <c r="P25" s="315" t="e">
        <f xml:space="preserve"> (#REF! )</f>
        <v>#REF!</v>
      </c>
      <c r="Q25" s="315" t="e">
        <f>SUM(N25:P25)/3</f>
        <v>#REF!</v>
      </c>
      <c r="R25" s="1605" t="str">
        <f>( 'LIBRETA INF APREN 3TRI'!$L$14 )</f>
        <v>B-</v>
      </c>
      <c r="S25" s="326" t="str">
        <f>( 'LIBRETA INF APREN 3TRI'!$E$15 )</f>
        <v>A+</v>
      </c>
      <c r="T25" s="326" t="str">
        <f>( 'LIBRETA INF APREN 3TRI'!$G$15 )</f>
        <v>A+</v>
      </c>
      <c r="U25" s="326" t="str">
        <f>( 'LIBRETA INF APREN 3TRI'!$I$15 )</f>
        <v>A+</v>
      </c>
      <c r="V25" s="325" t="str">
        <f>( 'SABANA 1ER TRI'!AE26 )</f>
        <v>E+</v>
      </c>
      <c r="W25" s="315" t="e">
        <f xml:space="preserve"> (#REF! )</f>
        <v>#REF!</v>
      </c>
      <c r="X25" s="315" t="e">
        <f xml:space="preserve"> (#REF! )</f>
        <v>#REF!</v>
      </c>
      <c r="Y25" s="315" t="e">
        <f>SUM(V25:X25)/3</f>
        <v>#REF!</v>
      </c>
      <c r="Z25" s="1605" t="str">
        <f>( 'LIBRETA INF APREN 3TRI'!$L$15 )</f>
        <v>A+</v>
      </c>
      <c r="AA25" s="326" t="str">
        <f>( 'LIBRETA INF APREN 3TRI'!$E$16 )</f>
        <v>A+</v>
      </c>
      <c r="AB25" s="326" t="str">
        <f>( 'LIBRETA INF APREN 3TRI'!$G$16 )</f>
        <v>A+</v>
      </c>
      <c r="AC25" s="326" t="str">
        <f>( 'LIBRETA INF APREN 3TRI'!$I$16 )</f>
        <v>A+</v>
      </c>
      <c r="AD25" s="325">
        <f>( 'SABANA 1ER TRI'!AM26 )</f>
        <v>7</v>
      </c>
      <c r="AE25" s="315" t="e">
        <f xml:space="preserve"> (#REF! )</f>
        <v>#REF!</v>
      </c>
      <c r="AF25" s="315" t="e">
        <f xml:space="preserve"> (#REF! )</f>
        <v>#REF!</v>
      </c>
      <c r="AG25" s="315" t="e">
        <f>SUM(AD25:AF25)/3</f>
        <v>#REF!</v>
      </c>
      <c r="AH25" s="1605" t="str">
        <f>( 'LIBRETA INF APREN 3TRI'!$L$16 )</f>
        <v>A+</v>
      </c>
      <c r="AI25" s="326" t="str">
        <f>( 'LIBRETA INF APREN 3TRI'!$E$17 )</f>
        <v>A+</v>
      </c>
      <c r="AJ25" s="326" t="str">
        <f>( 'LIBRETA INF APREN 3TRI'!$G$17 )</f>
        <v>A+</v>
      </c>
      <c r="AK25" s="326" t="str">
        <f>( 'LIBRETA INF APREN 3TRI'!$I$17 )</f>
        <v>A+</v>
      </c>
      <c r="AL25" s="325">
        <f>( 'SABANA 1ER TRI'!AU26 )</f>
        <v>0</v>
      </c>
      <c r="AM25" s="315" t="e">
        <f xml:space="preserve"> (#REF! )</f>
        <v>#REF!</v>
      </c>
      <c r="AN25" s="315" t="e">
        <f xml:space="preserve"> (#REF! )</f>
        <v>#REF!</v>
      </c>
      <c r="AO25" s="315" t="e">
        <f>SUM(AL25:AN25)/3</f>
        <v>#REF!</v>
      </c>
      <c r="AP25" s="1605" t="str">
        <f>( 'LIBRETA INF APREN 3TRI'!$L$17 )</f>
        <v>A+</v>
      </c>
      <c r="AQ25" s="326" t="str">
        <f>( 'LIBRETA INF APREN 3TRI'!$E$18 )</f>
        <v>A+</v>
      </c>
      <c r="AR25" s="326" t="str">
        <f>( 'LIBRETA INF APREN 3TRI'!$G$18 )</f>
        <v>A+</v>
      </c>
      <c r="AS25" s="326" t="str">
        <f>( 'LIBRETA INF APREN 3TRI'!$I$18 )</f>
        <v>A+</v>
      </c>
      <c r="AT25" s="325">
        <f>( 'SABANA 1ER TRI'!BC26 )</f>
        <v>7</v>
      </c>
      <c r="AU25" s="315" t="e">
        <f xml:space="preserve"> (#REF! )</f>
        <v>#REF!</v>
      </c>
      <c r="AV25" s="315" t="e">
        <f xml:space="preserve"> (#REF! )</f>
        <v>#REF!</v>
      </c>
      <c r="AW25" s="315" t="e">
        <f>SUM(AT25:AV25)/3</f>
        <v>#REF!</v>
      </c>
      <c r="AX25" s="1605" t="str">
        <f>( 'LIBRETA INF APREN 3TRI'!$L$18 )</f>
        <v>A+</v>
      </c>
      <c r="AY25" s="326" t="str">
        <f>( 'LIBRETA INF APREN 3TRI'!$E$19 )</f>
        <v>A+</v>
      </c>
      <c r="AZ25" s="326" t="str">
        <f>( 'LIBRETA INF APREN 3TRI'!$G$19 )</f>
        <v>A+</v>
      </c>
      <c r="BA25" s="326" t="str">
        <f>( 'LIBRETA INF APREN 3TRI'!$I$19 )</f>
        <v>A+</v>
      </c>
      <c r="BB25" s="325">
        <f>( 'SABANA 1ER TRI'!BK26 )</f>
        <v>7</v>
      </c>
      <c r="BC25" s="315" t="e">
        <f xml:space="preserve"> (#REF! )</f>
        <v>#REF!</v>
      </c>
      <c r="BD25" s="315" t="e">
        <f xml:space="preserve"> (#REF! )</f>
        <v>#REF!</v>
      </c>
      <c r="BE25" s="315" t="e">
        <f>SUM(BB25:BD25)/3</f>
        <v>#REF!</v>
      </c>
      <c r="BF25" s="1605" t="str">
        <f>( 'LIBRETA INF APREN 3TRI'!$L$19 )</f>
        <v>B+</v>
      </c>
      <c r="BG25" s="326" t="str">
        <f>( 'LIBRETA INF APREN 3TRI'!$E$22 )</f>
        <v>A+</v>
      </c>
      <c r="BH25" s="326" t="str">
        <f>( 'LIBRETA INF APREN 3TRI'!$G$22 )</f>
        <v>A+</v>
      </c>
      <c r="BI25" s="326" t="str">
        <f>( 'LIBRETA INF APREN 3TRI'!$I$22 )</f>
        <v>A+</v>
      </c>
      <c r="BJ25" s="325">
        <f>( 'SABANA 1ER TRI'!BS26 )</f>
        <v>7</v>
      </c>
      <c r="BK25" s="315" t="e">
        <f xml:space="preserve"> (#REF! )</f>
        <v>#REF!</v>
      </c>
      <c r="BL25" s="315" t="e">
        <f xml:space="preserve"> (#REF! )</f>
        <v>#REF!</v>
      </c>
      <c r="BM25" s="315" t="e">
        <f>SUM(BJ25:BL25)/3</f>
        <v>#REF!</v>
      </c>
      <c r="BN25" s="1605" t="str">
        <f>( 'LIBRETA INF APREN 3TRI'!$L$22 )</f>
        <v>A-</v>
      </c>
      <c r="BO25" s="326" t="str">
        <f>( 'LIBRETA INF APREN 3TRI'!$E$23 )</f>
        <v>A+</v>
      </c>
      <c r="BP25" s="326" t="str">
        <f>( 'LIBRETA INF APREN 3TRI'!$G$23 )</f>
        <v>A+</v>
      </c>
      <c r="BQ25" s="326" t="str">
        <f>( 'LIBRETA INF APREN 3TRI'!$I$23 )</f>
        <v>A+</v>
      </c>
      <c r="BR25" s="325" t="str">
        <f>( 'SABANA 1ER TRI'!CA26 )</f>
        <v>B-</v>
      </c>
      <c r="BS25" s="315" t="e">
        <f xml:space="preserve"> (#REF! )</f>
        <v>#REF!</v>
      </c>
      <c r="BT25" s="315" t="e">
        <f xml:space="preserve"> (#REF! )</f>
        <v>#REF!</v>
      </c>
      <c r="BU25" s="315" t="e">
        <f>SUM(BR25:BT25)/3</f>
        <v>#REF!</v>
      </c>
      <c r="BV25" s="1605" t="str">
        <f>( 'LIBRETA INF APREN 3TRI'!$L$23 )</f>
        <v>A-</v>
      </c>
      <c r="BW25" s="327" t="e">
        <f>SUM(I25,Q25,Y25,AG25,AO25,AW25,BE25,BM25,BU25)/9</f>
        <v>#REF!</v>
      </c>
      <c r="BX25" s="1606" t="str">
        <f>( 'LIBRETA INF APREN 3TRI'!$L$20 )</f>
        <v>A-</v>
      </c>
      <c r="BY25" s="1607" t="str">
        <f>( 'LIBRETA INF APREN 3TRI'!$I$26 )</f>
        <v>N</v>
      </c>
    </row>
    <row r="26" spans="1:77" ht="34.5" thickBot="1" x14ac:dyDescent="0.3">
      <c r="A26" s="316">
        <v>17</v>
      </c>
      <c r="B26" s="347">
        <f>DATOS!F24</f>
        <v>0</v>
      </c>
      <c r="C26" s="326" t="str">
        <f>( 'LIBRETA INF APREN 3TRI'!$E$13 )</f>
        <v>D-</v>
      </c>
      <c r="D26" s="326" t="str">
        <f>( 'LIBRETA INF APREN 3TRI'!$G$13 )</f>
        <v>A+</v>
      </c>
      <c r="E26" s="326" t="str">
        <f>( 'LIBRETA INF APREN 3TRI'!$I$13 )</f>
        <v>A+</v>
      </c>
      <c r="F26" s="325">
        <f>( 'SABANA 1ER TRI'!O27 )</f>
        <v>2.3333333333333335</v>
      </c>
      <c r="G26" s="315" t="e">
        <f xml:space="preserve"> (#REF! )</f>
        <v>#REF!</v>
      </c>
      <c r="H26" s="315" t="e">
        <f xml:space="preserve"> (#REF! )</f>
        <v>#REF!</v>
      </c>
      <c r="I26" s="315" t="e">
        <f>SUM(F26:H26)/3</f>
        <v>#REF!</v>
      </c>
      <c r="J26" s="1605" t="str">
        <f>( 'LIBRETA INF APREN 3TRI'!$L$13 )</f>
        <v>B-</v>
      </c>
      <c r="K26" s="326" t="str">
        <f>( 'LIBRETA INF APREN 3TRI'!$E$14 )</f>
        <v>D-</v>
      </c>
      <c r="L26" s="326" t="str">
        <f>( 'LIBRETA INF APREN 3TRI'!$G$14 )</f>
        <v>A+</v>
      </c>
      <c r="M26" s="326" t="str">
        <f>( 'LIBRETA INF APREN 3TRI'!$I$14 )</f>
        <v>A+</v>
      </c>
      <c r="N26" s="325">
        <f>( 'SABANA 1ER TRI'!W27 )</f>
        <v>0</v>
      </c>
      <c r="O26" s="315" t="e">
        <f xml:space="preserve"> (#REF! )</f>
        <v>#REF!</v>
      </c>
      <c r="P26" s="315" t="e">
        <f xml:space="preserve"> (#REF! )</f>
        <v>#REF!</v>
      </c>
      <c r="Q26" s="315" t="e">
        <f>SUM(N26:P26)/3</f>
        <v>#REF!</v>
      </c>
      <c r="R26" s="1605" t="str">
        <f>( 'LIBRETA INF APREN 3TRI'!$L$14 )</f>
        <v>B-</v>
      </c>
      <c r="S26" s="326" t="str">
        <f>( 'LIBRETA INF APREN 3TRI'!$E$15 )</f>
        <v>A+</v>
      </c>
      <c r="T26" s="326" t="str">
        <f>( 'LIBRETA INF APREN 3TRI'!$G$15 )</f>
        <v>A+</v>
      </c>
      <c r="U26" s="326" t="str">
        <f>( 'LIBRETA INF APREN 3TRI'!$I$15 )</f>
        <v>A+</v>
      </c>
      <c r="V26" s="325" t="str">
        <f>( 'SABANA 1ER TRI'!AE27 )</f>
        <v>E+</v>
      </c>
      <c r="W26" s="315" t="e">
        <f xml:space="preserve"> (#REF! )</f>
        <v>#REF!</v>
      </c>
      <c r="X26" s="315" t="e">
        <f xml:space="preserve"> (#REF! )</f>
        <v>#REF!</v>
      </c>
      <c r="Y26" s="315" t="e">
        <f>SUM(V26:X26)/3</f>
        <v>#REF!</v>
      </c>
      <c r="Z26" s="1605" t="str">
        <f>( 'LIBRETA INF APREN 3TRI'!$L$15 )</f>
        <v>A+</v>
      </c>
      <c r="AA26" s="326" t="str">
        <f>( 'LIBRETA INF APREN 3TRI'!$E$16 )</f>
        <v>A+</v>
      </c>
      <c r="AB26" s="326" t="str">
        <f>( 'LIBRETA INF APREN 3TRI'!$G$16 )</f>
        <v>A+</v>
      </c>
      <c r="AC26" s="326" t="str">
        <f>( 'LIBRETA INF APREN 3TRI'!$I$16 )</f>
        <v>A+</v>
      </c>
      <c r="AD26" s="325">
        <f>( 'SABANA 1ER TRI'!AM27 )</f>
        <v>7</v>
      </c>
      <c r="AE26" s="315" t="e">
        <f xml:space="preserve"> (#REF! )</f>
        <v>#REF!</v>
      </c>
      <c r="AF26" s="315" t="e">
        <f xml:space="preserve"> (#REF! )</f>
        <v>#REF!</v>
      </c>
      <c r="AG26" s="315" t="e">
        <f>SUM(AD26:AF26)/3</f>
        <v>#REF!</v>
      </c>
      <c r="AH26" s="1605" t="str">
        <f>( 'LIBRETA INF APREN 3TRI'!$L$16 )</f>
        <v>A+</v>
      </c>
      <c r="AI26" s="326" t="str">
        <f>( 'LIBRETA INF APREN 3TRI'!$E$17 )</f>
        <v>A+</v>
      </c>
      <c r="AJ26" s="326" t="str">
        <f>( 'LIBRETA INF APREN 3TRI'!$G$17 )</f>
        <v>A+</v>
      </c>
      <c r="AK26" s="326" t="str">
        <f>( 'LIBRETA INF APREN 3TRI'!$I$17 )</f>
        <v>A+</v>
      </c>
      <c r="AL26" s="325">
        <f>( 'SABANA 1ER TRI'!AU27 )</f>
        <v>0</v>
      </c>
      <c r="AM26" s="315" t="e">
        <f xml:space="preserve"> (#REF! )</f>
        <v>#REF!</v>
      </c>
      <c r="AN26" s="315" t="e">
        <f xml:space="preserve"> (#REF! )</f>
        <v>#REF!</v>
      </c>
      <c r="AO26" s="315" t="e">
        <f>SUM(AL26:AN26)/3</f>
        <v>#REF!</v>
      </c>
      <c r="AP26" s="1605" t="str">
        <f>( 'LIBRETA INF APREN 3TRI'!$L$17 )</f>
        <v>A+</v>
      </c>
      <c r="AQ26" s="326" t="str">
        <f>( 'LIBRETA INF APREN 3TRI'!$E$18 )</f>
        <v>A+</v>
      </c>
      <c r="AR26" s="326" t="str">
        <f>( 'LIBRETA INF APREN 3TRI'!$G$18 )</f>
        <v>A+</v>
      </c>
      <c r="AS26" s="326" t="str">
        <f>( 'LIBRETA INF APREN 3TRI'!$I$18 )</f>
        <v>A+</v>
      </c>
      <c r="AT26" s="325">
        <f>( 'SABANA 1ER TRI'!BC27 )</f>
        <v>7</v>
      </c>
      <c r="AU26" s="315" t="e">
        <f xml:space="preserve"> (#REF! )</f>
        <v>#REF!</v>
      </c>
      <c r="AV26" s="315" t="e">
        <f xml:space="preserve"> (#REF! )</f>
        <v>#REF!</v>
      </c>
      <c r="AW26" s="315" t="e">
        <f>SUM(AT26:AV26)/3</f>
        <v>#REF!</v>
      </c>
      <c r="AX26" s="1605" t="str">
        <f>( 'LIBRETA INF APREN 3TRI'!$L$18 )</f>
        <v>A+</v>
      </c>
      <c r="AY26" s="326" t="str">
        <f>( 'LIBRETA INF APREN 3TRI'!$E$19 )</f>
        <v>A+</v>
      </c>
      <c r="AZ26" s="326" t="str">
        <f>( 'LIBRETA INF APREN 3TRI'!$G$19 )</f>
        <v>A+</v>
      </c>
      <c r="BA26" s="326" t="str">
        <f>( 'LIBRETA INF APREN 3TRI'!$I$19 )</f>
        <v>A+</v>
      </c>
      <c r="BB26" s="325">
        <f>( 'SABANA 1ER TRI'!BK27 )</f>
        <v>7</v>
      </c>
      <c r="BC26" s="315" t="e">
        <f xml:space="preserve"> (#REF! )</f>
        <v>#REF!</v>
      </c>
      <c r="BD26" s="315" t="e">
        <f xml:space="preserve"> (#REF! )</f>
        <v>#REF!</v>
      </c>
      <c r="BE26" s="315" t="e">
        <f>SUM(BB26:BD26)/3</f>
        <v>#REF!</v>
      </c>
      <c r="BF26" s="1605" t="str">
        <f>( 'LIBRETA INF APREN 3TRI'!$L$19 )</f>
        <v>B+</v>
      </c>
      <c r="BG26" s="326" t="str">
        <f>( 'LIBRETA INF APREN 3TRI'!$E$22 )</f>
        <v>A+</v>
      </c>
      <c r="BH26" s="326" t="str">
        <f>( 'LIBRETA INF APREN 3TRI'!$G$22 )</f>
        <v>A+</v>
      </c>
      <c r="BI26" s="326" t="str">
        <f>( 'LIBRETA INF APREN 3TRI'!$I$22 )</f>
        <v>A+</v>
      </c>
      <c r="BJ26" s="325">
        <f>( 'SABANA 1ER TRI'!BS27 )</f>
        <v>7</v>
      </c>
      <c r="BK26" s="315" t="e">
        <f xml:space="preserve"> (#REF! )</f>
        <v>#REF!</v>
      </c>
      <c r="BL26" s="315" t="e">
        <f xml:space="preserve"> (#REF! )</f>
        <v>#REF!</v>
      </c>
      <c r="BM26" s="315" t="e">
        <f>SUM(BJ26:BL26)/3</f>
        <v>#REF!</v>
      </c>
      <c r="BN26" s="1605" t="str">
        <f>( 'LIBRETA INF APREN 3TRI'!$L$22 )</f>
        <v>A-</v>
      </c>
      <c r="BO26" s="326" t="str">
        <f>( 'LIBRETA INF APREN 3TRI'!$E$23 )</f>
        <v>A+</v>
      </c>
      <c r="BP26" s="326" t="str">
        <f>( 'LIBRETA INF APREN 3TRI'!$G$23 )</f>
        <v>A+</v>
      </c>
      <c r="BQ26" s="326" t="str">
        <f>( 'LIBRETA INF APREN 3TRI'!$I$23 )</f>
        <v>A+</v>
      </c>
      <c r="BR26" s="325" t="str">
        <f>( 'SABANA 1ER TRI'!CA27 )</f>
        <v>B-</v>
      </c>
      <c r="BS26" s="315" t="e">
        <f xml:space="preserve"> (#REF! )</f>
        <v>#REF!</v>
      </c>
      <c r="BT26" s="315" t="e">
        <f xml:space="preserve"> (#REF! )</f>
        <v>#REF!</v>
      </c>
      <c r="BU26" s="315" t="e">
        <f>SUM(BR26:BT26)/3</f>
        <v>#REF!</v>
      </c>
      <c r="BV26" s="1605" t="str">
        <f>( 'LIBRETA INF APREN 3TRI'!$L$23 )</f>
        <v>A-</v>
      </c>
      <c r="BW26" s="327" t="e">
        <f>SUM(I26,Q26,Y26,AG26,AO26,AW26,BE26,BM26,BU26)/9</f>
        <v>#REF!</v>
      </c>
      <c r="BX26" s="1606" t="str">
        <f>( 'LIBRETA INF APREN 3TRI'!$L$20 )</f>
        <v>A-</v>
      </c>
      <c r="BY26" s="1607" t="str">
        <f>( 'LIBRETA INF APREN 3TRI'!$I$26 )</f>
        <v>N</v>
      </c>
    </row>
    <row r="27" spans="1:77" ht="34.5" thickBot="1" x14ac:dyDescent="0.3">
      <c r="A27" s="316">
        <v>18</v>
      </c>
      <c r="B27" s="347">
        <f>DATOS!F25</f>
        <v>0</v>
      </c>
      <c r="C27" s="326" t="str">
        <f>( 'LIBRETA INF APREN 3TRI'!$E$13 )</f>
        <v>D-</v>
      </c>
      <c r="D27" s="326" t="str">
        <f>( 'LIBRETA INF APREN 3TRI'!$G$13 )</f>
        <v>A+</v>
      </c>
      <c r="E27" s="326" t="str">
        <f>( 'LIBRETA INF APREN 3TRI'!$I$13 )</f>
        <v>A+</v>
      </c>
      <c r="F27" s="325">
        <f>( 'SABANA 1ER TRI'!O28 )</f>
        <v>2.3333333333333335</v>
      </c>
      <c r="G27" s="315" t="e">
        <f xml:space="preserve"> (#REF! )</f>
        <v>#REF!</v>
      </c>
      <c r="H27" s="315" t="e">
        <f xml:space="preserve"> (#REF! )</f>
        <v>#REF!</v>
      </c>
      <c r="I27" s="315" t="e">
        <f>SUM(F27:H27)/3</f>
        <v>#REF!</v>
      </c>
      <c r="J27" s="1605" t="str">
        <f>( 'LIBRETA INF APREN 3TRI'!$L$13 )</f>
        <v>B-</v>
      </c>
      <c r="K27" s="326" t="str">
        <f>( 'LIBRETA INF APREN 3TRI'!$E$14 )</f>
        <v>D-</v>
      </c>
      <c r="L27" s="326" t="str">
        <f>( 'LIBRETA INF APREN 3TRI'!$G$14 )</f>
        <v>A+</v>
      </c>
      <c r="M27" s="326" t="str">
        <f>( 'LIBRETA INF APREN 3TRI'!$I$14 )</f>
        <v>A+</v>
      </c>
      <c r="N27" s="325">
        <f>( 'SABANA 1ER TRI'!W28 )</f>
        <v>0</v>
      </c>
      <c r="O27" s="315" t="e">
        <f xml:space="preserve"> (#REF! )</f>
        <v>#REF!</v>
      </c>
      <c r="P27" s="315" t="e">
        <f xml:space="preserve"> (#REF! )</f>
        <v>#REF!</v>
      </c>
      <c r="Q27" s="315" t="e">
        <f>SUM(N27:P27)/3</f>
        <v>#REF!</v>
      </c>
      <c r="R27" s="1605" t="str">
        <f>( 'LIBRETA INF APREN 3TRI'!$L$14 )</f>
        <v>B-</v>
      </c>
      <c r="S27" s="326" t="str">
        <f>( 'LIBRETA INF APREN 3TRI'!$E$15 )</f>
        <v>A+</v>
      </c>
      <c r="T27" s="326" t="str">
        <f>( 'LIBRETA INF APREN 3TRI'!$G$15 )</f>
        <v>A+</v>
      </c>
      <c r="U27" s="326" t="str">
        <f>( 'LIBRETA INF APREN 3TRI'!$I$15 )</f>
        <v>A+</v>
      </c>
      <c r="V27" s="325" t="str">
        <f>( 'SABANA 1ER TRI'!AE28 )</f>
        <v>E+</v>
      </c>
      <c r="W27" s="315" t="e">
        <f xml:space="preserve"> (#REF! )</f>
        <v>#REF!</v>
      </c>
      <c r="X27" s="315" t="e">
        <f xml:space="preserve"> (#REF! )</f>
        <v>#REF!</v>
      </c>
      <c r="Y27" s="315" t="e">
        <f>SUM(V27:X27)/3</f>
        <v>#REF!</v>
      </c>
      <c r="Z27" s="1605" t="str">
        <f>( 'LIBRETA INF APREN 3TRI'!$L$15 )</f>
        <v>A+</v>
      </c>
      <c r="AA27" s="326" t="str">
        <f>( 'LIBRETA INF APREN 3TRI'!$E$16 )</f>
        <v>A+</v>
      </c>
      <c r="AB27" s="326" t="str">
        <f>( 'LIBRETA INF APREN 3TRI'!$G$16 )</f>
        <v>A+</v>
      </c>
      <c r="AC27" s="326" t="str">
        <f>( 'LIBRETA INF APREN 3TRI'!$I$16 )</f>
        <v>A+</v>
      </c>
      <c r="AD27" s="325">
        <f>( 'SABANA 1ER TRI'!AM28 )</f>
        <v>7</v>
      </c>
      <c r="AE27" s="315" t="e">
        <f xml:space="preserve"> (#REF! )</f>
        <v>#REF!</v>
      </c>
      <c r="AF27" s="315" t="e">
        <f xml:space="preserve"> (#REF! )</f>
        <v>#REF!</v>
      </c>
      <c r="AG27" s="315" t="e">
        <f>SUM(AD27:AF27)/3</f>
        <v>#REF!</v>
      </c>
      <c r="AH27" s="1605" t="str">
        <f>( 'LIBRETA INF APREN 3TRI'!$L$16 )</f>
        <v>A+</v>
      </c>
      <c r="AI27" s="326" t="str">
        <f>( 'LIBRETA INF APREN 3TRI'!$E$17 )</f>
        <v>A+</v>
      </c>
      <c r="AJ27" s="326" t="str">
        <f>( 'LIBRETA INF APREN 3TRI'!$G$17 )</f>
        <v>A+</v>
      </c>
      <c r="AK27" s="326" t="str">
        <f>( 'LIBRETA INF APREN 3TRI'!$I$17 )</f>
        <v>A+</v>
      </c>
      <c r="AL27" s="325">
        <f>( 'SABANA 1ER TRI'!AU28 )</f>
        <v>0</v>
      </c>
      <c r="AM27" s="315" t="e">
        <f xml:space="preserve"> (#REF! )</f>
        <v>#REF!</v>
      </c>
      <c r="AN27" s="315" t="e">
        <f xml:space="preserve"> (#REF! )</f>
        <v>#REF!</v>
      </c>
      <c r="AO27" s="315" t="e">
        <f>SUM(AL27:AN27)/3</f>
        <v>#REF!</v>
      </c>
      <c r="AP27" s="1605" t="str">
        <f>( 'LIBRETA INF APREN 3TRI'!$L$17 )</f>
        <v>A+</v>
      </c>
      <c r="AQ27" s="326" t="str">
        <f>( 'LIBRETA INF APREN 3TRI'!$E$18 )</f>
        <v>A+</v>
      </c>
      <c r="AR27" s="326" t="str">
        <f>( 'LIBRETA INF APREN 3TRI'!$G$18 )</f>
        <v>A+</v>
      </c>
      <c r="AS27" s="326" t="str">
        <f>( 'LIBRETA INF APREN 3TRI'!$I$18 )</f>
        <v>A+</v>
      </c>
      <c r="AT27" s="325">
        <f>( 'SABANA 1ER TRI'!BC28 )</f>
        <v>7</v>
      </c>
      <c r="AU27" s="315" t="e">
        <f xml:space="preserve"> (#REF! )</f>
        <v>#REF!</v>
      </c>
      <c r="AV27" s="315" t="e">
        <f xml:space="preserve"> (#REF! )</f>
        <v>#REF!</v>
      </c>
      <c r="AW27" s="315" t="e">
        <f>SUM(AT27:AV27)/3</f>
        <v>#REF!</v>
      </c>
      <c r="AX27" s="1605" t="str">
        <f>( 'LIBRETA INF APREN 3TRI'!$L$18 )</f>
        <v>A+</v>
      </c>
      <c r="AY27" s="326" t="str">
        <f>( 'LIBRETA INF APREN 3TRI'!$E$19 )</f>
        <v>A+</v>
      </c>
      <c r="AZ27" s="326" t="str">
        <f>( 'LIBRETA INF APREN 3TRI'!$G$19 )</f>
        <v>A+</v>
      </c>
      <c r="BA27" s="326" t="str">
        <f>( 'LIBRETA INF APREN 3TRI'!$I$19 )</f>
        <v>A+</v>
      </c>
      <c r="BB27" s="325">
        <f>( 'SABANA 1ER TRI'!BK28 )</f>
        <v>7</v>
      </c>
      <c r="BC27" s="315" t="e">
        <f xml:space="preserve"> (#REF! )</f>
        <v>#REF!</v>
      </c>
      <c r="BD27" s="315" t="e">
        <f xml:space="preserve"> (#REF! )</f>
        <v>#REF!</v>
      </c>
      <c r="BE27" s="315" t="e">
        <f>SUM(BB27:BD27)/3</f>
        <v>#REF!</v>
      </c>
      <c r="BF27" s="1605" t="str">
        <f>( 'LIBRETA INF APREN 3TRI'!$L$19 )</f>
        <v>B+</v>
      </c>
      <c r="BG27" s="326" t="str">
        <f>( 'LIBRETA INF APREN 3TRI'!$E$22 )</f>
        <v>A+</v>
      </c>
      <c r="BH27" s="326" t="str">
        <f>( 'LIBRETA INF APREN 3TRI'!$G$22 )</f>
        <v>A+</v>
      </c>
      <c r="BI27" s="326" t="str">
        <f>( 'LIBRETA INF APREN 3TRI'!$I$22 )</f>
        <v>A+</v>
      </c>
      <c r="BJ27" s="325">
        <f>( 'SABANA 1ER TRI'!BS28 )</f>
        <v>7</v>
      </c>
      <c r="BK27" s="315" t="e">
        <f xml:space="preserve"> (#REF! )</f>
        <v>#REF!</v>
      </c>
      <c r="BL27" s="315" t="e">
        <f xml:space="preserve"> (#REF! )</f>
        <v>#REF!</v>
      </c>
      <c r="BM27" s="315" t="e">
        <f>SUM(BJ27:BL27)/3</f>
        <v>#REF!</v>
      </c>
      <c r="BN27" s="1605" t="str">
        <f>( 'LIBRETA INF APREN 3TRI'!$L$22 )</f>
        <v>A-</v>
      </c>
      <c r="BO27" s="326" t="str">
        <f>( 'LIBRETA INF APREN 3TRI'!$E$23 )</f>
        <v>A+</v>
      </c>
      <c r="BP27" s="326" t="str">
        <f>( 'LIBRETA INF APREN 3TRI'!$G$23 )</f>
        <v>A+</v>
      </c>
      <c r="BQ27" s="326" t="str">
        <f>( 'LIBRETA INF APREN 3TRI'!$I$23 )</f>
        <v>A+</v>
      </c>
      <c r="BR27" s="325" t="str">
        <f>( 'SABANA 1ER TRI'!CA28 )</f>
        <v>B-</v>
      </c>
      <c r="BS27" s="315" t="e">
        <f xml:space="preserve"> (#REF! )</f>
        <v>#REF!</v>
      </c>
      <c r="BT27" s="315" t="e">
        <f xml:space="preserve"> (#REF! )</f>
        <v>#REF!</v>
      </c>
      <c r="BU27" s="315" t="e">
        <f>SUM(BR27:BT27)/3</f>
        <v>#REF!</v>
      </c>
      <c r="BV27" s="1605" t="str">
        <f>( 'LIBRETA INF APREN 3TRI'!$L$23 )</f>
        <v>A-</v>
      </c>
      <c r="BW27" s="327" t="e">
        <f>SUM(I27,Q27,Y27,AG27,AO27,AW27,BE27,BM27,BU27)/9</f>
        <v>#REF!</v>
      </c>
      <c r="BX27" s="1606" t="str">
        <f>( 'LIBRETA INF APREN 3TRI'!$L$20 )</f>
        <v>A-</v>
      </c>
      <c r="BY27" s="1607" t="str">
        <f>( 'LIBRETA INF APREN 3TRI'!$I$26 )</f>
        <v>N</v>
      </c>
    </row>
    <row r="28" spans="1:77" ht="34.5" thickBot="1" x14ac:dyDescent="0.3">
      <c r="A28" s="316">
        <v>19</v>
      </c>
      <c r="B28" s="347">
        <f>DATOS!F26</f>
        <v>0</v>
      </c>
      <c r="C28" s="326" t="str">
        <f>( 'LIBRETA INF APREN 3TRI'!$E$13 )</f>
        <v>D-</v>
      </c>
      <c r="D28" s="326" t="str">
        <f>( 'LIBRETA INF APREN 3TRI'!$G$13 )</f>
        <v>A+</v>
      </c>
      <c r="E28" s="326" t="str">
        <f>( 'LIBRETA INF APREN 3TRI'!$I$13 )</f>
        <v>A+</v>
      </c>
      <c r="F28" s="325">
        <f>( 'SABANA 1ER TRI'!O29 )</f>
        <v>2.3333333333333335</v>
      </c>
      <c r="G28" s="315" t="e">
        <f xml:space="preserve"> (#REF! )</f>
        <v>#REF!</v>
      </c>
      <c r="H28" s="315" t="e">
        <f xml:space="preserve"> (#REF! )</f>
        <v>#REF!</v>
      </c>
      <c r="I28" s="315" t="e">
        <f>SUM(F28:H28)/3</f>
        <v>#REF!</v>
      </c>
      <c r="J28" s="1605" t="str">
        <f>( 'LIBRETA INF APREN 3TRI'!$L$13 )</f>
        <v>B-</v>
      </c>
      <c r="K28" s="326" t="str">
        <f>( 'LIBRETA INF APREN 3TRI'!$E$14 )</f>
        <v>D-</v>
      </c>
      <c r="L28" s="326" t="str">
        <f>( 'LIBRETA INF APREN 3TRI'!$G$14 )</f>
        <v>A+</v>
      </c>
      <c r="M28" s="326" t="str">
        <f>( 'LIBRETA INF APREN 3TRI'!$I$14 )</f>
        <v>A+</v>
      </c>
      <c r="N28" s="325">
        <f>( 'SABANA 1ER TRI'!W29 )</f>
        <v>0</v>
      </c>
      <c r="O28" s="315" t="e">
        <f xml:space="preserve"> (#REF! )</f>
        <v>#REF!</v>
      </c>
      <c r="P28" s="315" t="e">
        <f xml:space="preserve"> (#REF! )</f>
        <v>#REF!</v>
      </c>
      <c r="Q28" s="315" t="e">
        <f>SUM(N28:P28)/3</f>
        <v>#REF!</v>
      </c>
      <c r="R28" s="1605" t="str">
        <f>( 'LIBRETA INF APREN 3TRI'!$L$14 )</f>
        <v>B-</v>
      </c>
      <c r="S28" s="326" t="str">
        <f>( 'LIBRETA INF APREN 3TRI'!$E$15 )</f>
        <v>A+</v>
      </c>
      <c r="T28" s="326" t="str">
        <f>( 'LIBRETA INF APREN 3TRI'!$G$15 )</f>
        <v>A+</v>
      </c>
      <c r="U28" s="326" t="str">
        <f>( 'LIBRETA INF APREN 3TRI'!$I$15 )</f>
        <v>A+</v>
      </c>
      <c r="V28" s="325" t="str">
        <f>( 'SABANA 1ER TRI'!AE29 )</f>
        <v>E+</v>
      </c>
      <c r="W28" s="315" t="e">
        <f xml:space="preserve"> (#REF! )</f>
        <v>#REF!</v>
      </c>
      <c r="X28" s="315" t="e">
        <f xml:space="preserve"> (#REF! )</f>
        <v>#REF!</v>
      </c>
      <c r="Y28" s="315" t="e">
        <f>SUM(V28:X28)/3</f>
        <v>#REF!</v>
      </c>
      <c r="Z28" s="1605" t="str">
        <f>( 'LIBRETA INF APREN 3TRI'!$L$15 )</f>
        <v>A+</v>
      </c>
      <c r="AA28" s="326" t="str">
        <f>( 'LIBRETA INF APREN 3TRI'!$E$16 )</f>
        <v>A+</v>
      </c>
      <c r="AB28" s="326" t="str">
        <f>( 'LIBRETA INF APREN 3TRI'!$G$16 )</f>
        <v>A+</v>
      </c>
      <c r="AC28" s="326" t="str">
        <f>( 'LIBRETA INF APREN 3TRI'!$I$16 )</f>
        <v>A+</v>
      </c>
      <c r="AD28" s="325">
        <f>( 'SABANA 1ER TRI'!AM29 )</f>
        <v>7</v>
      </c>
      <c r="AE28" s="315" t="e">
        <f xml:space="preserve"> (#REF! )</f>
        <v>#REF!</v>
      </c>
      <c r="AF28" s="315" t="e">
        <f xml:space="preserve"> (#REF! )</f>
        <v>#REF!</v>
      </c>
      <c r="AG28" s="315" t="e">
        <f>SUM(AD28:AF28)/3</f>
        <v>#REF!</v>
      </c>
      <c r="AH28" s="1605" t="str">
        <f>( 'LIBRETA INF APREN 3TRI'!$L$16 )</f>
        <v>A+</v>
      </c>
      <c r="AI28" s="326" t="str">
        <f>( 'LIBRETA INF APREN 3TRI'!$E$17 )</f>
        <v>A+</v>
      </c>
      <c r="AJ28" s="326" t="str">
        <f>( 'LIBRETA INF APREN 3TRI'!$G$17 )</f>
        <v>A+</v>
      </c>
      <c r="AK28" s="326" t="str">
        <f>( 'LIBRETA INF APREN 3TRI'!$I$17 )</f>
        <v>A+</v>
      </c>
      <c r="AL28" s="325">
        <f>( 'SABANA 1ER TRI'!AU29 )</f>
        <v>0</v>
      </c>
      <c r="AM28" s="315" t="e">
        <f xml:space="preserve"> (#REF! )</f>
        <v>#REF!</v>
      </c>
      <c r="AN28" s="315" t="e">
        <f xml:space="preserve"> (#REF! )</f>
        <v>#REF!</v>
      </c>
      <c r="AO28" s="315" t="e">
        <f>SUM(AL28:AN28)/3</f>
        <v>#REF!</v>
      </c>
      <c r="AP28" s="1605" t="str">
        <f>( 'LIBRETA INF APREN 3TRI'!$L$17 )</f>
        <v>A+</v>
      </c>
      <c r="AQ28" s="326" t="str">
        <f>( 'LIBRETA INF APREN 3TRI'!$E$18 )</f>
        <v>A+</v>
      </c>
      <c r="AR28" s="326" t="str">
        <f>( 'LIBRETA INF APREN 3TRI'!$G$18 )</f>
        <v>A+</v>
      </c>
      <c r="AS28" s="326" t="str">
        <f>( 'LIBRETA INF APREN 3TRI'!$I$18 )</f>
        <v>A+</v>
      </c>
      <c r="AT28" s="325">
        <f>( 'SABANA 1ER TRI'!BC29 )</f>
        <v>7</v>
      </c>
      <c r="AU28" s="315" t="e">
        <f xml:space="preserve"> (#REF! )</f>
        <v>#REF!</v>
      </c>
      <c r="AV28" s="315" t="e">
        <f xml:space="preserve"> (#REF! )</f>
        <v>#REF!</v>
      </c>
      <c r="AW28" s="315" t="e">
        <f>SUM(AT28:AV28)/3</f>
        <v>#REF!</v>
      </c>
      <c r="AX28" s="1605" t="str">
        <f>( 'LIBRETA INF APREN 3TRI'!$L$18 )</f>
        <v>A+</v>
      </c>
      <c r="AY28" s="326" t="str">
        <f>( 'LIBRETA INF APREN 3TRI'!$E$19 )</f>
        <v>A+</v>
      </c>
      <c r="AZ28" s="326" t="str">
        <f>( 'LIBRETA INF APREN 3TRI'!$G$19 )</f>
        <v>A+</v>
      </c>
      <c r="BA28" s="326" t="str">
        <f>( 'LIBRETA INF APREN 3TRI'!$I$19 )</f>
        <v>A+</v>
      </c>
      <c r="BB28" s="325">
        <f>( 'SABANA 1ER TRI'!BK29 )</f>
        <v>7</v>
      </c>
      <c r="BC28" s="315" t="e">
        <f xml:space="preserve"> (#REF! )</f>
        <v>#REF!</v>
      </c>
      <c r="BD28" s="315" t="e">
        <f xml:space="preserve"> (#REF! )</f>
        <v>#REF!</v>
      </c>
      <c r="BE28" s="315" t="e">
        <f>SUM(BB28:BD28)/3</f>
        <v>#REF!</v>
      </c>
      <c r="BF28" s="1605" t="str">
        <f>( 'LIBRETA INF APREN 3TRI'!$L$19 )</f>
        <v>B+</v>
      </c>
      <c r="BG28" s="326" t="str">
        <f>( 'LIBRETA INF APREN 3TRI'!$E$22 )</f>
        <v>A+</v>
      </c>
      <c r="BH28" s="326" t="str">
        <f>( 'LIBRETA INF APREN 3TRI'!$G$22 )</f>
        <v>A+</v>
      </c>
      <c r="BI28" s="326" t="str">
        <f>( 'LIBRETA INF APREN 3TRI'!$I$22 )</f>
        <v>A+</v>
      </c>
      <c r="BJ28" s="325">
        <f>( 'SABANA 1ER TRI'!BS29 )</f>
        <v>7</v>
      </c>
      <c r="BK28" s="315" t="e">
        <f xml:space="preserve"> (#REF! )</f>
        <v>#REF!</v>
      </c>
      <c r="BL28" s="315" t="e">
        <f xml:space="preserve"> (#REF! )</f>
        <v>#REF!</v>
      </c>
      <c r="BM28" s="315" t="e">
        <f>SUM(BJ28:BL28)/3</f>
        <v>#REF!</v>
      </c>
      <c r="BN28" s="1605" t="str">
        <f>( 'LIBRETA INF APREN 3TRI'!$L$22 )</f>
        <v>A-</v>
      </c>
      <c r="BO28" s="326" t="str">
        <f>( 'LIBRETA INF APREN 3TRI'!$E$23 )</f>
        <v>A+</v>
      </c>
      <c r="BP28" s="326" t="str">
        <f>( 'LIBRETA INF APREN 3TRI'!$G$23 )</f>
        <v>A+</v>
      </c>
      <c r="BQ28" s="326" t="str">
        <f>( 'LIBRETA INF APREN 3TRI'!$I$23 )</f>
        <v>A+</v>
      </c>
      <c r="BR28" s="325" t="str">
        <f>( 'SABANA 1ER TRI'!CA29 )</f>
        <v>B-</v>
      </c>
      <c r="BS28" s="315" t="e">
        <f xml:space="preserve"> (#REF! )</f>
        <v>#REF!</v>
      </c>
      <c r="BT28" s="315" t="e">
        <f xml:space="preserve"> (#REF! )</f>
        <v>#REF!</v>
      </c>
      <c r="BU28" s="315" t="e">
        <f>SUM(BR28:BT28)/3</f>
        <v>#REF!</v>
      </c>
      <c r="BV28" s="1605" t="str">
        <f>( 'LIBRETA INF APREN 3TRI'!$L$23 )</f>
        <v>A-</v>
      </c>
      <c r="BW28" s="327" t="e">
        <f>SUM(I28,Q28,Y28,AG28,AO28,AW28,BE28,BM28,BU28)/9</f>
        <v>#REF!</v>
      </c>
      <c r="BX28" s="1606" t="str">
        <f>( 'LIBRETA INF APREN 3TRI'!$L$20 )</f>
        <v>A-</v>
      </c>
      <c r="BY28" s="1607" t="str">
        <f>( 'LIBRETA INF APREN 3TRI'!$I$26 )</f>
        <v>N</v>
      </c>
    </row>
    <row r="29" spans="1:77" ht="34.5" thickBot="1" x14ac:dyDescent="0.3">
      <c r="A29" s="316">
        <v>20</v>
      </c>
      <c r="B29" s="347">
        <f>DATOS!F27</f>
        <v>0</v>
      </c>
      <c r="C29" s="326" t="str">
        <f>( 'LIBRETA INF APREN 3TRI'!$E$13 )</f>
        <v>D-</v>
      </c>
      <c r="D29" s="326" t="str">
        <f>( 'LIBRETA INF APREN 3TRI'!$G$13 )</f>
        <v>A+</v>
      </c>
      <c r="E29" s="326" t="str">
        <f>( 'LIBRETA INF APREN 3TRI'!$I$13 )</f>
        <v>A+</v>
      </c>
      <c r="F29" s="325">
        <f>( 'SABANA 1ER TRI'!O30 )</f>
        <v>2</v>
      </c>
      <c r="G29" s="315" t="e">
        <f xml:space="preserve"> (#REF! )</f>
        <v>#REF!</v>
      </c>
      <c r="H29" s="315" t="e">
        <f xml:space="preserve"> (#REF! )</f>
        <v>#REF!</v>
      </c>
      <c r="I29" s="315" t="e">
        <f>SUM(F29:H29)/3</f>
        <v>#REF!</v>
      </c>
      <c r="J29" s="1605" t="str">
        <f>( 'LIBRETA INF APREN 3TRI'!$L$13 )</f>
        <v>B-</v>
      </c>
      <c r="K29" s="326" t="str">
        <f>( 'LIBRETA INF APREN 3TRI'!$E$14 )</f>
        <v>D-</v>
      </c>
      <c r="L29" s="326" t="str">
        <f>( 'LIBRETA INF APREN 3TRI'!$G$14 )</f>
        <v>A+</v>
      </c>
      <c r="M29" s="326" t="str">
        <f>( 'LIBRETA INF APREN 3TRI'!$I$14 )</f>
        <v>A+</v>
      </c>
      <c r="N29" s="325">
        <f>( 'SABANA 1ER TRI'!W30 )</f>
        <v>0</v>
      </c>
      <c r="O29" s="315" t="e">
        <f xml:space="preserve"> (#REF! )</f>
        <v>#REF!</v>
      </c>
      <c r="P29" s="315" t="e">
        <f xml:space="preserve"> (#REF! )</f>
        <v>#REF!</v>
      </c>
      <c r="Q29" s="315" t="e">
        <f>SUM(N29:P29)/3</f>
        <v>#REF!</v>
      </c>
      <c r="R29" s="1605" t="str">
        <f>( 'LIBRETA INF APREN 3TRI'!$L$14 )</f>
        <v>B-</v>
      </c>
      <c r="S29" s="326" t="str">
        <f>( 'LIBRETA INF APREN 3TRI'!$E$15 )</f>
        <v>A+</v>
      </c>
      <c r="T29" s="326" t="str">
        <f>( 'LIBRETA INF APREN 3TRI'!$G$15 )</f>
        <v>A+</v>
      </c>
      <c r="U29" s="326" t="str">
        <f>( 'LIBRETA INF APREN 3TRI'!$I$15 )</f>
        <v>A+</v>
      </c>
      <c r="V29" s="325" t="str">
        <f>( 'SABANA 1ER TRI'!AE30 )</f>
        <v>E+</v>
      </c>
      <c r="W29" s="315" t="e">
        <f xml:space="preserve"> (#REF! )</f>
        <v>#REF!</v>
      </c>
      <c r="X29" s="315" t="e">
        <f xml:space="preserve"> (#REF! )</f>
        <v>#REF!</v>
      </c>
      <c r="Y29" s="315" t="e">
        <f>SUM(V29:X29)/3</f>
        <v>#REF!</v>
      </c>
      <c r="Z29" s="1605" t="str">
        <f>( 'LIBRETA INF APREN 3TRI'!$L$15 )</f>
        <v>A+</v>
      </c>
      <c r="AA29" s="326" t="str">
        <f>( 'LIBRETA INF APREN 3TRI'!$E$16 )</f>
        <v>A+</v>
      </c>
      <c r="AB29" s="326" t="str">
        <f>( 'LIBRETA INF APREN 3TRI'!$G$16 )</f>
        <v>A+</v>
      </c>
      <c r="AC29" s="326" t="str">
        <f>( 'LIBRETA INF APREN 3TRI'!$I$16 )</f>
        <v>A+</v>
      </c>
      <c r="AD29" s="325">
        <f>( 'SABANA 1ER TRI'!AM30 )</f>
        <v>6</v>
      </c>
      <c r="AE29" s="315" t="e">
        <f xml:space="preserve"> (#REF! )</f>
        <v>#REF!</v>
      </c>
      <c r="AF29" s="315" t="e">
        <f xml:space="preserve"> (#REF! )</f>
        <v>#REF!</v>
      </c>
      <c r="AG29" s="315" t="e">
        <f>SUM(AD29:AF29)/3</f>
        <v>#REF!</v>
      </c>
      <c r="AH29" s="1605" t="str">
        <f>( 'LIBRETA INF APREN 3TRI'!$L$16 )</f>
        <v>A+</v>
      </c>
      <c r="AI29" s="326" t="str">
        <f>( 'LIBRETA INF APREN 3TRI'!$E$17 )</f>
        <v>A+</v>
      </c>
      <c r="AJ29" s="326" t="str">
        <f>( 'LIBRETA INF APREN 3TRI'!$G$17 )</f>
        <v>A+</v>
      </c>
      <c r="AK29" s="326" t="str">
        <f>( 'LIBRETA INF APREN 3TRI'!$I$17 )</f>
        <v>A+</v>
      </c>
      <c r="AL29" s="325">
        <f>( 'SABANA 1ER TRI'!AU30 )</f>
        <v>0</v>
      </c>
      <c r="AM29" s="315" t="e">
        <f xml:space="preserve"> (#REF! )</f>
        <v>#REF!</v>
      </c>
      <c r="AN29" s="315" t="e">
        <f xml:space="preserve"> (#REF! )</f>
        <v>#REF!</v>
      </c>
      <c r="AO29" s="315" t="e">
        <f>SUM(AL29:AN29)/3</f>
        <v>#REF!</v>
      </c>
      <c r="AP29" s="1605" t="str">
        <f>( 'LIBRETA INF APREN 3TRI'!$L$17 )</f>
        <v>A+</v>
      </c>
      <c r="AQ29" s="326" t="str">
        <f>( 'LIBRETA INF APREN 3TRI'!$E$18 )</f>
        <v>A+</v>
      </c>
      <c r="AR29" s="326" t="str">
        <f>( 'LIBRETA INF APREN 3TRI'!$G$18 )</f>
        <v>A+</v>
      </c>
      <c r="AS29" s="326" t="str">
        <f>( 'LIBRETA INF APREN 3TRI'!$I$18 )</f>
        <v>A+</v>
      </c>
      <c r="AT29" s="325">
        <f>( 'SABANA 1ER TRI'!BC30 )</f>
        <v>6</v>
      </c>
      <c r="AU29" s="315" t="e">
        <f xml:space="preserve"> (#REF! )</f>
        <v>#REF!</v>
      </c>
      <c r="AV29" s="315" t="e">
        <f xml:space="preserve"> (#REF! )</f>
        <v>#REF!</v>
      </c>
      <c r="AW29" s="315" t="e">
        <f>SUM(AT29:AV29)/3</f>
        <v>#REF!</v>
      </c>
      <c r="AX29" s="1605" t="str">
        <f>( 'LIBRETA INF APREN 3TRI'!$L$18 )</f>
        <v>A+</v>
      </c>
      <c r="AY29" s="326" t="str">
        <f>( 'LIBRETA INF APREN 3TRI'!$E$19 )</f>
        <v>A+</v>
      </c>
      <c r="AZ29" s="326" t="str">
        <f>( 'LIBRETA INF APREN 3TRI'!$G$19 )</f>
        <v>A+</v>
      </c>
      <c r="BA29" s="326" t="str">
        <f>( 'LIBRETA INF APREN 3TRI'!$I$19 )</f>
        <v>A+</v>
      </c>
      <c r="BB29" s="325">
        <f>( 'SABANA 1ER TRI'!BK30 )</f>
        <v>6</v>
      </c>
      <c r="BC29" s="315" t="e">
        <f xml:space="preserve"> (#REF! )</f>
        <v>#REF!</v>
      </c>
      <c r="BD29" s="315" t="e">
        <f xml:space="preserve"> (#REF! )</f>
        <v>#REF!</v>
      </c>
      <c r="BE29" s="315" t="e">
        <f>SUM(BB29:BD29)/3</f>
        <v>#REF!</v>
      </c>
      <c r="BF29" s="1605" t="str">
        <f>( 'LIBRETA INF APREN 3TRI'!$L$19 )</f>
        <v>B+</v>
      </c>
      <c r="BG29" s="326" t="str">
        <f>( 'LIBRETA INF APREN 3TRI'!$E$22 )</f>
        <v>A+</v>
      </c>
      <c r="BH29" s="326" t="str">
        <f>( 'LIBRETA INF APREN 3TRI'!$G$22 )</f>
        <v>A+</v>
      </c>
      <c r="BI29" s="326" t="str">
        <f>( 'LIBRETA INF APREN 3TRI'!$I$22 )</f>
        <v>A+</v>
      </c>
      <c r="BJ29" s="325">
        <f>( 'SABANA 1ER TRI'!BS30 )</f>
        <v>5.9999999999999991</v>
      </c>
      <c r="BK29" s="315" t="e">
        <f xml:space="preserve"> (#REF! )</f>
        <v>#REF!</v>
      </c>
      <c r="BL29" s="315" t="e">
        <f xml:space="preserve"> (#REF! )</f>
        <v>#REF!</v>
      </c>
      <c r="BM29" s="315" t="e">
        <f>SUM(BJ29:BL29)/3</f>
        <v>#REF!</v>
      </c>
      <c r="BN29" s="1605" t="str">
        <f>( 'LIBRETA INF APREN 3TRI'!$L$22 )</f>
        <v>A-</v>
      </c>
      <c r="BO29" s="326" t="str">
        <f>( 'LIBRETA INF APREN 3TRI'!$E$23 )</f>
        <v>A+</v>
      </c>
      <c r="BP29" s="326" t="str">
        <f>( 'LIBRETA INF APREN 3TRI'!$G$23 )</f>
        <v>A+</v>
      </c>
      <c r="BQ29" s="326" t="str">
        <f>( 'LIBRETA INF APREN 3TRI'!$I$23 )</f>
        <v>A+</v>
      </c>
      <c r="BR29" s="325" t="str">
        <f>( 'SABANA 1ER TRI'!CA30 )</f>
        <v>C+</v>
      </c>
      <c r="BS29" s="315" t="e">
        <f xml:space="preserve"> (#REF! )</f>
        <v>#REF!</v>
      </c>
      <c r="BT29" s="315" t="e">
        <f xml:space="preserve"> (#REF! )</f>
        <v>#REF!</v>
      </c>
      <c r="BU29" s="315" t="e">
        <f>SUM(BR29:BT29)/3</f>
        <v>#REF!</v>
      </c>
      <c r="BV29" s="1605" t="str">
        <f>( 'LIBRETA INF APREN 3TRI'!$L$23 )</f>
        <v>A-</v>
      </c>
      <c r="BW29" s="327" t="e">
        <f>SUM(I29,Q29,Y29,AG29,AO29,AW29,BE29,BM29,BU29)/9</f>
        <v>#REF!</v>
      </c>
      <c r="BX29" s="1606" t="str">
        <f>( 'LIBRETA INF APREN 3TRI'!$L$20 )</f>
        <v>A-</v>
      </c>
      <c r="BY29" s="1607" t="str">
        <f>( 'LIBRETA INF APREN 3TRI'!$I$26 )</f>
        <v>N</v>
      </c>
    </row>
    <row r="30" spans="1:77" ht="34.5" thickBot="1" x14ac:dyDescent="0.3">
      <c r="A30" s="316">
        <v>21</v>
      </c>
      <c r="B30" s="347">
        <f>DATOS!F28</f>
        <v>0</v>
      </c>
      <c r="C30" s="326" t="str">
        <f>( 'LIBRETA INF APREN 3TRI'!$E$13 )</f>
        <v>D-</v>
      </c>
      <c r="D30" s="326" t="str">
        <f>( 'LIBRETA INF APREN 3TRI'!$G$13 )</f>
        <v>A+</v>
      </c>
      <c r="E30" s="326" t="str">
        <f>( 'LIBRETA INF APREN 3TRI'!$I$13 )</f>
        <v>A+</v>
      </c>
      <c r="F30" s="325">
        <f>( 'SABANA 1ER TRI'!O31 )</f>
        <v>2</v>
      </c>
      <c r="G30" s="315" t="e">
        <f xml:space="preserve"> (#REF! )</f>
        <v>#REF!</v>
      </c>
      <c r="H30" s="315" t="e">
        <f xml:space="preserve"> (#REF! )</f>
        <v>#REF!</v>
      </c>
      <c r="I30" s="315" t="e">
        <f>SUM(F30:H30)/3</f>
        <v>#REF!</v>
      </c>
      <c r="J30" s="1605" t="str">
        <f>( 'LIBRETA INF APREN 3TRI'!$L$13 )</f>
        <v>B-</v>
      </c>
      <c r="K30" s="326" t="str">
        <f>( 'LIBRETA INF APREN 3TRI'!$E$14 )</f>
        <v>D-</v>
      </c>
      <c r="L30" s="326" t="str">
        <f>( 'LIBRETA INF APREN 3TRI'!$G$14 )</f>
        <v>A+</v>
      </c>
      <c r="M30" s="326" t="str">
        <f>( 'LIBRETA INF APREN 3TRI'!$I$14 )</f>
        <v>A+</v>
      </c>
      <c r="N30" s="325">
        <f>( 'SABANA 1ER TRI'!W31 )</f>
        <v>0</v>
      </c>
      <c r="O30" s="315" t="e">
        <f xml:space="preserve"> (#REF! )</f>
        <v>#REF!</v>
      </c>
      <c r="P30" s="315" t="e">
        <f xml:space="preserve"> (#REF! )</f>
        <v>#REF!</v>
      </c>
      <c r="Q30" s="315" t="e">
        <f>SUM(N30:P30)/3</f>
        <v>#REF!</v>
      </c>
      <c r="R30" s="1605" t="str">
        <f>( 'LIBRETA INF APREN 3TRI'!$L$14 )</f>
        <v>B-</v>
      </c>
      <c r="S30" s="326" t="str">
        <f>( 'LIBRETA INF APREN 3TRI'!$E$15 )</f>
        <v>A+</v>
      </c>
      <c r="T30" s="326" t="str">
        <f>( 'LIBRETA INF APREN 3TRI'!$G$15 )</f>
        <v>A+</v>
      </c>
      <c r="U30" s="326" t="str">
        <f>( 'LIBRETA INF APREN 3TRI'!$I$15 )</f>
        <v>A+</v>
      </c>
      <c r="V30" s="325" t="str">
        <f>( 'SABANA 1ER TRI'!AE31 )</f>
        <v>E+</v>
      </c>
      <c r="W30" s="315" t="e">
        <f xml:space="preserve"> (#REF! )</f>
        <v>#REF!</v>
      </c>
      <c r="X30" s="315" t="e">
        <f xml:space="preserve"> (#REF! )</f>
        <v>#REF!</v>
      </c>
      <c r="Y30" s="315" t="e">
        <f>SUM(V30:X30)/3</f>
        <v>#REF!</v>
      </c>
      <c r="Z30" s="1605" t="str">
        <f>( 'LIBRETA INF APREN 3TRI'!$L$15 )</f>
        <v>A+</v>
      </c>
      <c r="AA30" s="326" t="str">
        <f>( 'LIBRETA INF APREN 3TRI'!$E$16 )</f>
        <v>A+</v>
      </c>
      <c r="AB30" s="326" t="str">
        <f>( 'LIBRETA INF APREN 3TRI'!$G$16 )</f>
        <v>A+</v>
      </c>
      <c r="AC30" s="326" t="str">
        <f>( 'LIBRETA INF APREN 3TRI'!$I$16 )</f>
        <v>A+</v>
      </c>
      <c r="AD30" s="325">
        <f>( 'SABANA 1ER TRI'!AM31 )</f>
        <v>6</v>
      </c>
      <c r="AE30" s="315" t="e">
        <f xml:space="preserve"> (#REF! )</f>
        <v>#REF!</v>
      </c>
      <c r="AF30" s="315" t="e">
        <f xml:space="preserve"> (#REF! )</f>
        <v>#REF!</v>
      </c>
      <c r="AG30" s="315" t="e">
        <f>SUM(AD30:AF30)/3</f>
        <v>#REF!</v>
      </c>
      <c r="AH30" s="1605" t="str">
        <f>( 'LIBRETA INF APREN 3TRI'!$L$16 )</f>
        <v>A+</v>
      </c>
      <c r="AI30" s="326" t="str">
        <f>( 'LIBRETA INF APREN 3TRI'!$E$17 )</f>
        <v>A+</v>
      </c>
      <c r="AJ30" s="326" t="str">
        <f>( 'LIBRETA INF APREN 3TRI'!$G$17 )</f>
        <v>A+</v>
      </c>
      <c r="AK30" s="326" t="str">
        <f>( 'LIBRETA INF APREN 3TRI'!$I$17 )</f>
        <v>A+</v>
      </c>
      <c r="AL30" s="325">
        <f>( 'SABANA 1ER TRI'!AU31 )</f>
        <v>0</v>
      </c>
      <c r="AM30" s="315" t="e">
        <f xml:space="preserve"> (#REF! )</f>
        <v>#REF!</v>
      </c>
      <c r="AN30" s="315" t="e">
        <f xml:space="preserve"> (#REF! )</f>
        <v>#REF!</v>
      </c>
      <c r="AO30" s="315" t="e">
        <f>SUM(AL30:AN30)/3</f>
        <v>#REF!</v>
      </c>
      <c r="AP30" s="1605" t="str">
        <f>( 'LIBRETA INF APREN 3TRI'!$L$17 )</f>
        <v>A+</v>
      </c>
      <c r="AQ30" s="326" t="str">
        <f>( 'LIBRETA INF APREN 3TRI'!$E$18 )</f>
        <v>A+</v>
      </c>
      <c r="AR30" s="326" t="str">
        <f>( 'LIBRETA INF APREN 3TRI'!$G$18 )</f>
        <v>A+</v>
      </c>
      <c r="AS30" s="326" t="str">
        <f>( 'LIBRETA INF APREN 3TRI'!$I$18 )</f>
        <v>A+</v>
      </c>
      <c r="AT30" s="325">
        <f>( 'SABANA 1ER TRI'!BC31 )</f>
        <v>6</v>
      </c>
      <c r="AU30" s="315" t="e">
        <f xml:space="preserve"> (#REF! )</f>
        <v>#REF!</v>
      </c>
      <c r="AV30" s="315" t="e">
        <f xml:space="preserve"> (#REF! )</f>
        <v>#REF!</v>
      </c>
      <c r="AW30" s="315" t="e">
        <f>SUM(AT30:AV30)/3</f>
        <v>#REF!</v>
      </c>
      <c r="AX30" s="1605" t="str">
        <f>( 'LIBRETA INF APREN 3TRI'!$L$18 )</f>
        <v>A+</v>
      </c>
      <c r="AY30" s="326" t="str">
        <f>( 'LIBRETA INF APREN 3TRI'!$E$19 )</f>
        <v>A+</v>
      </c>
      <c r="AZ30" s="326" t="str">
        <f>( 'LIBRETA INF APREN 3TRI'!$G$19 )</f>
        <v>A+</v>
      </c>
      <c r="BA30" s="326" t="str">
        <f>( 'LIBRETA INF APREN 3TRI'!$I$19 )</f>
        <v>A+</v>
      </c>
      <c r="BB30" s="325">
        <f>( 'SABANA 1ER TRI'!BK31 )</f>
        <v>6</v>
      </c>
      <c r="BC30" s="315" t="e">
        <f xml:space="preserve"> (#REF! )</f>
        <v>#REF!</v>
      </c>
      <c r="BD30" s="315" t="e">
        <f xml:space="preserve"> (#REF! )</f>
        <v>#REF!</v>
      </c>
      <c r="BE30" s="315" t="e">
        <f>SUM(BB30:BD30)/3</f>
        <v>#REF!</v>
      </c>
      <c r="BF30" s="1605" t="str">
        <f>( 'LIBRETA INF APREN 3TRI'!$L$19 )</f>
        <v>B+</v>
      </c>
      <c r="BG30" s="326" t="str">
        <f>( 'LIBRETA INF APREN 3TRI'!$E$22 )</f>
        <v>A+</v>
      </c>
      <c r="BH30" s="326" t="str">
        <f>( 'LIBRETA INF APREN 3TRI'!$G$22 )</f>
        <v>A+</v>
      </c>
      <c r="BI30" s="326" t="str">
        <f>( 'LIBRETA INF APREN 3TRI'!$I$22 )</f>
        <v>A+</v>
      </c>
      <c r="BJ30" s="325">
        <f>( 'SABANA 1ER TRI'!BS31 )</f>
        <v>5.9999999999999991</v>
      </c>
      <c r="BK30" s="315" t="e">
        <f xml:space="preserve"> (#REF! )</f>
        <v>#REF!</v>
      </c>
      <c r="BL30" s="315" t="e">
        <f xml:space="preserve"> (#REF! )</f>
        <v>#REF!</v>
      </c>
      <c r="BM30" s="315" t="e">
        <f>SUM(BJ30:BL30)/3</f>
        <v>#REF!</v>
      </c>
      <c r="BN30" s="1605" t="str">
        <f>( 'LIBRETA INF APREN 3TRI'!$L$22 )</f>
        <v>A-</v>
      </c>
      <c r="BO30" s="326" t="str">
        <f>( 'LIBRETA INF APREN 3TRI'!$E$23 )</f>
        <v>A+</v>
      </c>
      <c r="BP30" s="326" t="str">
        <f>( 'LIBRETA INF APREN 3TRI'!$G$23 )</f>
        <v>A+</v>
      </c>
      <c r="BQ30" s="326" t="str">
        <f>( 'LIBRETA INF APREN 3TRI'!$I$23 )</f>
        <v>A+</v>
      </c>
      <c r="BR30" s="325" t="str">
        <f>( 'SABANA 1ER TRI'!CA31 )</f>
        <v>C+</v>
      </c>
      <c r="BS30" s="315" t="e">
        <f xml:space="preserve"> (#REF! )</f>
        <v>#REF!</v>
      </c>
      <c r="BT30" s="315" t="e">
        <f xml:space="preserve"> (#REF! )</f>
        <v>#REF!</v>
      </c>
      <c r="BU30" s="315" t="e">
        <f>SUM(BR30:BT30)/3</f>
        <v>#REF!</v>
      </c>
      <c r="BV30" s="1605" t="str">
        <f>( 'LIBRETA INF APREN 3TRI'!$L$23 )</f>
        <v>A-</v>
      </c>
      <c r="BW30" s="327" t="e">
        <f>SUM(I30,Q30,Y30,AG30,AO30,AW30,BE30,BM30,BU30)/9</f>
        <v>#REF!</v>
      </c>
      <c r="BX30" s="1606" t="str">
        <f>( 'LIBRETA INF APREN 3TRI'!$L$20 )</f>
        <v>A-</v>
      </c>
      <c r="BY30" s="1607" t="str">
        <f>( 'LIBRETA INF APREN 3TRI'!$I$26 )</f>
        <v>N</v>
      </c>
    </row>
    <row r="31" spans="1:77" ht="34.5" thickBot="1" x14ac:dyDescent="0.3">
      <c r="A31" s="316">
        <v>22</v>
      </c>
      <c r="B31" s="347">
        <f>DATOS!F29</f>
        <v>0</v>
      </c>
      <c r="C31" s="326" t="str">
        <f>( 'LIBRETA INF APREN 3TRI'!$E$13 )</f>
        <v>D-</v>
      </c>
      <c r="D31" s="326" t="str">
        <f>( 'LIBRETA INF APREN 3TRI'!$G$13 )</f>
        <v>A+</v>
      </c>
      <c r="E31" s="326" t="str">
        <f>( 'LIBRETA INF APREN 3TRI'!$I$13 )</f>
        <v>A+</v>
      </c>
      <c r="F31" s="325">
        <f>( 'SABANA 1ER TRI'!O32 )</f>
        <v>2</v>
      </c>
      <c r="G31" s="315" t="e">
        <f xml:space="preserve"> (#REF! )</f>
        <v>#REF!</v>
      </c>
      <c r="H31" s="315" t="e">
        <f xml:space="preserve"> (#REF! )</f>
        <v>#REF!</v>
      </c>
      <c r="I31" s="315" t="e">
        <f>SUM(F31:H31)/3</f>
        <v>#REF!</v>
      </c>
      <c r="J31" s="1605" t="str">
        <f>( 'LIBRETA INF APREN 3TRI'!$L$13 )</f>
        <v>B-</v>
      </c>
      <c r="K31" s="326" t="str">
        <f>( 'LIBRETA INF APREN 3TRI'!$E$14 )</f>
        <v>D-</v>
      </c>
      <c r="L31" s="326" t="str">
        <f>( 'LIBRETA INF APREN 3TRI'!$G$14 )</f>
        <v>A+</v>
      </c>
      <c r="M31" s="326" t="str">
        <f>( 'LIBRETA INF APREN 3TRI'!$I$14 )</f>
        <v>A+</v>
      </c>
      <c r="N31" s="325">
        <f>( 'SABANA 1ER TRI'!W32 )</f>
        <v>0</v>
      </c>
      <c r="O31" s="315" t="e">
        <f xml:space="preserve"> (#REF! )</f>
        <v>#REF!</v>
      </c>
      <c r="P31" s="315" t="e">
        <f xml:space="preserve"> (#REF! )</f>
        <v>#REF!</v>
      </c>
      <c r="Q31" s="315" t="e">
        <f>SUM(N31:P31)/3</f>
        <v>#REF!</v>
      </c>
      <c r="R31" s="1605" t="str">
        <f>( 'LIBRETA INF APREN 3TRI'!$L$14 )</f>
        <v>B-</v>
      </c>
      <c r="S31" s="326" t="str">
        <f>( 'LIBRETA INF APREN 3TRI'!$E$15 )</f>
        <v>A+</v>
      </c>
      <c r="T31" s="326" t="str">
        <f>( 'LIBRETA INF APREN 3TRI'!$G$15 )</f>
        <v>A+</v>
      </c>
      <c r="U31" s="326" t="str">
        <f>( 'LIBRETA INF APREN 3TRI'!$I$15 )</f>
        <v>A+</v>
      </c>
      <c r="V31" s="325" t="str">
        <f>( 'SABANA 1ER TRI'!AE32 )</f>
        <v>E+</v>
      </c>
      <c r="W31" s="315" t="e">
        <f xml:space="preserve"> (#REF! )</f>
        <v>#REF!</v>
      </c>
      <c r="X31" s="315" t="e">
        <f xml:space="preserve"> (#REF! )</f>
        <v>#REF!</v>
      </c>
      <c r="Y31" s="315" t="e">
        <f>SUM(V31:X31)/3</f>
        <v>#REF!</v>
      </c>
      <c r="Z31" s="1605" t="str">
        <f>( 'LIBRETA INF APREN 3TRI'!$L$15 )</f>
        <v>A+</v>
      </c>
      <c r="AA31" s="326" t="str">
        <f>( 'LIBRETA INF APREN 3TRI'!$E$16 )</f>
        <v>A+</v>
      </c>
      <c r="AB31" s="326" t="str">
        <f>( 'LIBRETA INF APREN 3TRI'!$G$16 )</f>
        <v>A+</v>
      </c>
      <c r="AC31" s="326" t="str">
        <f>( 'LIBRETA INF APREN 3TRI'!$I$16 )</f>
        <v>A+</v>
      </c>
      <c r="AD31" s="325">
        <f>( 'SABANA 1ER TRI'!AM32 )</f>
        <v>6</v>
      </c>
      <c r="AE31" s="315" t="e">
        <f xml:space="preserve"> (#REF! )</f>
        <v>#REF!</v>
      </c>
      <c r="AF31" s="315" t="e">
        <f xml:space="preserve"> (#REF! )</f>
        <v>#REF!</v>
      </c>
      <c r="AG31" s="315" t="e">
        <f>SUM(AD31:AF31)/3</f>
        <v>#REF!</v>
      </c>
      <c r="AH31" s="1605" t="str">
        <f>( 'LIBRETA INF APREN 3TRI'!$L$16 )</f>
        <v>A+</v>
      </c>
      <c r="AI31" s="326" t="str">
        <f>( 'LIBRETA INF APREN 3TRI'!$E$17 )</f>
        <v>A+</v>
      </c>
      <c r="AJ31" s="326" t="str">
        <f>( 'LIBRETA INF APREN 3TRI'!$G$17 )</f>
        <v>A+</v>
      </c>
      <c r="AK31" s="326" t="str">
        <f>( 'LIBRETA INF APREN 3TRI'!$I$17 )</f>
        <v>A+</v>
      </c>
      <c r="AL31" s="325">
        <f>( 'SABANA 1ER TRI'!AU32 )</f>
        <v>0</v>
      </c>
      <c r="AM31" s="315" t="e">
        <f xml:space="preserve"> (#REF! )</f>
        <v>#REF!</v>
      </c>
      <c r="AN31" s="315" t="e">
        <f xml:space="preserve"> (#REF! )</f>
        <v>#REF!</v>
      </c>
      <c r="AO31" s="315" t="e">
        <f>SUM(AL31:AN31)/3</f>
        <v>#REF!</v>
      </c>
      <c r="AP31" s="1605" t="str">
        <f>( 'LIBRETA INF APREN 3TRI'!$L$17 )</f>
        <v>A+</v>
      </c>
      <c r="AQ31" s="326" t="str">
        <f>( 'LIBRETA INF APREN 3TRI'!$E$18 )</f>
        <v>A+</v>
      </c>
      <c r="AR31" s="326" t="str">
        <f>( 'LIBRETA INF APREN 3TRI'!$G$18 )</f>
        <v>A+</v>
      </c>
      <c r="AS31" s="326" t="str">
        <f>( 'LIBRETA INF APREN 3TRI'!$I$18 )</f>
        <v>A+</v>
      </c>
      <c r="AT31" s="325">
        <f>( 'SABANA 1ER TRI'!BC32 )</f>
        <v>6</v>
      </c>
      <c r="AU31" s="315" t="e">
        <f xml:space="preserve"> (#REF! )</f>
        <v>#REF!</v>
      </c>
      <c r="AV31" s="315" t="e">
        <f xml:space="preserve"> (#REF! )</f>
        <v>#REF!</v>
      </c>
      <c r="AW31" s="315" t="e">
        <f>SUM(AT31:AV31)/3</f>
        <v>#REF!</v>
      </c>
      <c r="AX31" s="1605" t="str">
        <f>( 'LIBRETA INF APREN 3TRI'!$L$18 )</f>
        <v>A+</v>
      </c>
      <c r="AY31" s="326" t="str">
        <f>( 'LIBRETA INF APREN 3TRI'!$E$19 )</f>
        <v>A+</v>
      </c>
      <c r="AZ31" s="326" t="str">
        <f>( 'LIBRETA INF APREN 3TRI'!$G$19 )</f>
        <v>A+</v>
      </c>
      <c r="BA31" s="326" t="str">
        <f>( 'LIBRETA INF APREN 3TRI'!$I$19 )</f>
        <v>A+</v>
      </c>
      <c r="BB31" s="325">
        <f>( 'SABANA 1ER TRI'!BK32 )</f>
        <v>6</v>
      </c>
      <c r="BC31" s="315" t="e">
        <f xml:space="preserve"> (#REF! )</f>
        <v>#REF!</v>
      </c>
      <c r="BD31" s="315" t="e">
        <f xml:space="preserve"> (#REF! )</f>
        <v>#REF!</v>
      </c>
      <c r="BE31" s="315" t="e">
        <f>SUM(BB31:BD31)/3</f>
        <v>#REF!</v>
      </c>
      <c r="BF31" s="1605" t="str">
        <f>( 'LIBRETA INF APREN 3TRI'!$L$19 )</f>
        <v>B+</v>
      </c>
      <c r="BG31" s="326" t="str">
        <f>( 'LIBRETA INF APREN 3TRI'!$E$22 )</f>
        <v>A+</v>
      </c>
      <c r="BH31" s="326" t="str">
        <f>( 'LIBRETA INF APREN 3TRI'!$G$22 )</f>
        <v>A+</v>
      </c>
      <c r="BI31" s="326" t="str">
        <f>( 'LIBRETA INF APREN 3TRI'!$I$22 )</f>
        <v>A+</v>
      </c>
      <c r="BJ31" s="325">
        <f>( 'SABANA 1ER TRI'!BS32 )</f>
        <v>5.9999999999999991</v>
      </c>
      <c r="BK31" s="315" t="e">
        <f xml:space="preserve"> (#REF! )</f>
        <v>#REF!</v>
      </c>
      <c r="BL31" s="315" t="e">
        <f xml:space="preserve"> (#REF! )</f>
        <v>#REF!</v>
      </c>
      <c r="BM31" s="315" t="e">
        <f>SUM(BJ31:BL31)/3</f>
        <v>#REF!</v>
      </c>
      <c r="BN31" s="1605" t="str">
        <f>( 'LIBRETA INF APREN 3TRI'!$L$22 )</f>
        <v>A-</v>
      </c>
      <c r="BO31" s="326" t="str">
        <f>( 'LIBRETA INF APREN 3TRI'!$E$23 )</f>
        <v>A+</v>
      </c>
      <c r="BP31" s="326" t="str">
        <f>( 'LIBRETA INF APREN 3TRI'!$G$23 )</f>
        <v>A+</v>
      </c>
      <c r="BQ31" s="326" t="str">
        <f>( 'LIBRETA INF APREN 3TRI'!$I$23 )</f>
        <v>A+</v>
      </c>
      <c r="BR31" s="325" t="str">
        <f>( 'SABANA 1ER TRI'!CA32 )</f>
        <v>C+</v>
      </c>
      <c r="BS31" s="315" t="e">
        <f xml:space="preserve"> (#REF! )</f>
        <v>#REF!</v>
      </c>
      <c r="BT31" s="315" t="e">
        <f xml:space="preserve"> (#REF! )</f>
        <v>#REF!</v>
      </c>
      <c r="BU31" s="315" t="e">
        <f>SUM(BR31:BT31)/3</f>
        <v>#REF!</v>
      </c>
      <c r="BV31" s="1605" t="str">
        <f>( 'LIBRETA INF APREN 3TRI'!$L$23 )</f>
        <v>A-</v>
      </c>
      <c r="BW31" s="327" t="e">
        <f>SUM(I31,Q31,Y31,AG31,AO31,AW31,BE31,BM31,BU31)/9</f>
        <v>#REF!</v>
      </c>
      <c r="BX31" s="1606" t="str">
        <f>( 'LIBRETA INF APREN 3TRI'!$L$20 )</f>
        <v>A-</v>
      </c>
      <c r="BY31" s="1607" t="str">
        <f>( 'LIBRETA INF APREN 3TRI'!$I$26 )</f>
        <v>N</v>
      </c>
    </row>
    <row r="32" spans="1:77" ht="34.5" thickBot="1" x14ac:dyDescent="0.3">
      <c r="A32" s="316">
        <v>23</v>
      </c>
      <c r="B32" s="347">
        <f>DATOS!F30</f>
        <v>0</v>
      </c>
      <c r="C32" s="326" t="str">
        <f>( 'LIBRETA INF APREN 3TRI'!$E$13 )</f>
        <v>D-</v>
      </c>
      <c r="D32" s="326" t="str">
        <f>( 'LIBRETA INF APREN 3TRI'!$G$13 )</f>
        <v>A+</v>
      </c>
      <c r="E32" s="326" t="str">
        <f>( 'LIBRETA INF APREN 3TRI'!$I$13 )</f>
        <v>A+</v>
      </c>
      <c r="F32" s="325">
        <f>( 'SABANA 1ER TRI'!O33 )</f>
        <v>1.6666666666666667</v>
      </c>
      <c r="G32" s="315" t="e">
        <f xml:space="preserve"> (#REF! )</f>
        <v>#REF!</v>
      </c>
      <c r="H32" s="315" t="e">
        <f xml:space="preserve"> (#REF! )</f>
        <v>#REF!</v>
      </c>
      <c r="I32" s="315" t="e">
        <f>SUM(F32:H32)/3</f>
        <v>#REF!</v>
      </c>
      <c r="J32" s="1605" t="str">
        <f>( 'LIBRETA INF APREN 3TRI'!$L$13 )</f>
        <v>B-</v>
      </c>
      <c r="K32" s="326" t="str">
        <f>( 'LIBRETA INF APREN 3TRI'!$E$14 )</f>
        <v>D-</v>
      </c>
      <c r="L32" s="326" t="str">
        <f>( 'LIBRETA INF APREN 3TRI'!$G$14 )</f>
        <v>A+</v>
      </c>
      <c r="M32" s="326" t="str">
        <f>( 'LIBRETA INF APREN 3TRI'!$I$14 )</f>
        <v>A+</v>
      </c>
      <c r="N32" s="325">
        <f>( 'SABANA 1ER TRI'!W33 )</f>
        <v>0</v>
      </c>
      <c r="O32" s="315" t="e">
        <f xml:space="preserve"> (#REF! )</f>
        <v>#REF!</v>
      </c>
      <c r="P32" s="315" t="e">
        <f xml:space="preserve"> (#REF! )</f>
        <v>#REF!</v>
      </c>
      <c r="Q32" s="315" t="e">
        <f>SUM(N32:P32)/3</f>
        <v>#REF!</v>
      </c>
      <c r="R32" s="1605" t="str">
        <f>( 'LIBRETA INF APREN 3TRI'!$L$14 )</f>
        <v>B-</v>
      </c>
      <c r="S32" s="326" t="str">
        <f>( 'LIBRETA INF APREN 3TRI'!$E$15 )</f>
        <v>A+</v>
      </c>
      <c r="T32" s="326" t="str">
        <f>( 'LIBRETA INF APREN 3TRI'!$G$15 )</f>
        <v>A+</v>
      </c>
      <c r="U32" s="326" t="str">
        <f>( 'LIBRETA INF APREN 3TRI'!$I$15 )</f>
        <v>A+</v>
      </c>
      <c r="V32" s="325" t="str">
        <f>( 'SABANA 1ER TRI'!AE33 )</f>
        <v>E-</v>
      </c>
      <c r="W32" s="315" t="e">
        <f xml:space="preserve"> (#REF! )</f>
        <v>#REF!</v>
      </c>
      <c r="X32" s="315" t="e">
        <f xml:space="preserve"> (#REF! )</f>
        <v>#REF!</v>
      </c>
      <c r="Y32" s="315" t="e">
        <f>SUM(V32:X32)/3</f>
        <v>#REF!</v>
      </c>
      <c r="Z32" s="1605" t="str">
        <f>( 'LIBRETA INF APREN 3TRI'!$L$15 )</f>
        <v>A+</v>
      </c>
      <c r="AA32" s="326" t="str">
        <f>( 'LIBRETA INF APREN 3TRI'!$E$16 )</f>
        <v>A+</v>
      </c>
      <c r="AB32" s="326" t="str">
        <f>( 'LIBRETA INF APREN 3TRI'!$G$16 )</f>
        <v>A+</v>
      </c>
      <c r="AC32" s="326" t="str">
        <f>( 'LIBRETA INF APREN 3TRI'!$I$16 )</f>
        <v>A+</v>
      </c>
      <c r="AD32" s="325">
        <f>( 'SABANA 1ER TRI'!AM33 )</f>
        <v>5</v>
      </c>
      <c r="AE32" s="315" t="e">
        <f xml:space="preserve"> (#REF! )</f>
        <v>#REF!</v>
      </c>
      <c r="AF32" s="315" t="e">
        <f xml:space="preserve"> (#REF! )</f>
        <v>#REF!</v>
      </c>
      <c r="AG32" s="315" t="e">
        <f>SUM(AD32:AF32)/3</f>
        <v>#REF!</v>
      </c>
      <c r="AH32" s="1605" t="str">
        <f>( 'LIBRETA INF APREN 3TRI'!$L$16 )</f>
        <v>A+</v>
      </c>
      <c r="AI32" s="326" t="str">
        <f>( 'LIBRETA INF APREN 3TRI'!$E$17 )</f>
        <v>A+</v>
      </c>
      <c r="AJ32" s="326" t="str">
        <f>( 'LIBRETA INF APREN 3TRI'!$G$17 )</f>
        <v>A+</v>
      </c>
      <c r="AK32" s="326" t="str">
        <f>( 'LIBRETA INF APREN 3TRI'!$I$17 )</f>
        <v>A+</v>
      </c>
      <c r="AL32" s="325">
        <f>( 'SABANA 1ER TRI'!AU33 )</f>
        <v>0</v>
      </c>
      <c r="AM32" s="315" t="e">
        <f xml:space="preserve"> (#REF! )</f>
        <v>#REF!</v>
      </c>
      <c r="AN32" s="315" t="e">
        <f xml:space="preserve"> (#REF! )</f>
        <v>#REF!</v>
      </c>
      <c r="AO32" s="315" t="e">
        <f>SUM(AL32:AN32)/3</f>
        <v>#REF!</v>
      </c>
      <c r="AP32" s="1605" t="str">
        <f>( 'LIBRETA INF APREN 3TRI'!$L$17 )</f>
        <v>A+</v>
      </c>
      <c r="AQ32" s="326" t="str">
        <f>( 'LIBRETA INF APREN 3TRI'!$E$18 )</f>
        <v>A+</v>
      </c>
      <c r="AR32" s="326" t="str">
        <f>( 'LIBRETA INF APREN 3TRI'!$G$18 )</f>
        <v>A+</v>
      </c>
      <c r="AS32" s="326" t="str">
        <f>( 'LIBRETA INF APREN 3TRI'!$I$18 )</f>
        <v>A+</v>
      </c>
      <c r="AT32" s="325">
        <f>( 'SABANA 1ER TRI'!BC33 )</f>
        <v>5</v>
      </c>
      <c r="AU32" s="315" t="e">
        <f xml:space="preserve"> (#REF! )</f>
        <v>#REF!</v>
      </c>
      <c r="AV32" s="315" t="e">
        <f xml:space="preserve"> (#REF! )</f>
        <v>#REF!</v>
      </c>
      <c r="AW32" s="315" t="e">
        <f>SUM(AT32:AV32)/3</f>
        <v>#REF!</v>
      </c>
      <c r="AX32" s="1605" t="str">
        <f>( 'LIBRETA INF APREN 3TRI'!$L$18 )</f>
        <v>A+</v>
      </c>
      <c r="AY32" s="326" t="str">
        <f>( 'LIBRETA INF APREN 3TRI'!$E$19 )</f>
        <v>A+</v>
      </c>
      <c r="AZ32" s="326" t="str">
        <f>( 'LIBRETA INF APREN 3TRI'!$G$19 )</f>
        <v>A+</v>
      </c>
      <c r="BA32" s="326" t="str">
        <f>( 'LIBRETA INF APREN 3TRI'!$I$19 )</f>
        <v>A+</v>
      </c>
      <c r="BB32" s="325">
        <f>( 'SABANA 1ER TRI'!BK33 )</f>
        <v>5</v>
      </c>
      <c r="BC32" s="315" t="e">
        <f xml:space="preserve"> (#REF! )</f>
        <v>#REF!</v>
      </c>
      <c r="BD32" s="315" t="e">
        <f xml:space="preserve"> (#REF! )</f>
        <v>#REF!</v>
      </c>
      <c r="BE32" s="315" t="e">
        <f>SUM(BB32:BD32)/3</f>
        <v>#REF!</v>
      </c>
      <c r="BF32" s="1605" t="str">
        <f>( 'LIBRETA INF APREN 3TRI'!$L$19 )</f>
        <v>B+</v>
      </c>
      <c r="BG32" s="326" t="str">
        <f>( 'LIBRETA INF APREN 3TRI'!$E$22 )</f>
        <v>A+</v>
      </c>
      <c r="BH32" s="326" t="str">
        <f>( 'LIBRETA INF APREN 3TRI'!$G$22 )</f>
        <v>A+</v>
      </c>
      <c r="BI32" s="326" t="str">
        <f>( 'LIBRETA INF APREN 3TRI'!$I$22 )</f>
        <v>A+</v>
      </c>
      <c r="BJ32" s="325">
        <f>( 'SABANA 1ER TRI'!BS33 )</f>
        <v>5</v>
      </c>
      <c r="BK32" s="315" t="e">
        <f xml:space="preserve"> (#REF! )</f>
        <v>#REF!</v>
      </c>
      <c r="BL32" s="315" t="e">
        <f xml:space="preserve"> (#REF! )</f>
        <v>#REF!</v>
      </c>
      <c r="BM32" s="315" t="e">
        <f>SUM(BJ32:BL32)/3</f>
        <v>#REF!</v>
      </c>
      <c r="BN32" s="1605" t="str">
        <f>( 'LIBRETA INF APREN 3TRI'!$L$22 )</f>
        <v>A-</v>
      </c>
      <c r="BO32" s="326" t="str">
        <f>( 'LIBRETA INF APREN 3TRI'!$E$23 )</f>
        <v>A+</v>
      </c>
      <c r="BP32" s="326" t="str">
        <f>( 'LIBRETA INF APREN 3TRI'!$G$23 )</f>
        <v>A+</v>
      </c>
      <c r="BQ32" s="326" t="str">
        <f>( 'LIBRETA INF APREN 3TRI'!$I$23 )</f>
        <v>A+</v>
      </c>
      <c r="BR32" s="325" t="str">
        <f>( 'SABANA 1ER TRI'!CA33 )</f>
        <v>C-</v>
      </c>
      <c r="BS32" s="315" t="e">
        <f xml:space="preserve"> (#REF! )</f>
        <v>#REF!</v>
      </c>
      <c r="BT32" s="315" t="e">
        <f xml:space="preserve"> (#REF! )</f>
        <v>#REF!</v>
      </c>
      <c r="BU32" s="315" t="e">
        <f>SUM(BR32:BT32)/3</f>
        <v>#REF!</v>
      </c>
      <c r="BV32" s="1605" t="str">
        <f>( 'LIBRETA INF APREN 3TRI'!$L$23 )</f>
        <v>A-</v>
      </c>
      <c r="BW32" s="327" t="e">
        <f>SUM(I32,Q32,Y32,AG32,AO32,AW32,BE32,BM32,BU32)/9</f>
        <v>#REF!</v>
      </c>
      <c r="BX32" s="1606" t="str">
        <f>( 'LIBRETA INF APREN 3TRI'!$L$20 )</f>
        <v>A-</v>
      </c>
      <c r="BY32" s="1607" t="str">
        <f>( 'LIBRETA INF APREN 3TRI'!$I$26 )</f>
        <v>N</v>
      </c>
    </row>
    <row r="33" spans="1:77" ht="34.5" thickBot="1" x14ac:dyDescent="0.3">
      <c r="A33" s="316">
        <v>24</v>
      </c>
      <c r="B33" s="347">
        <f>DATOS!F31</f>
        <v>0</v>
      </c>
      <c r="C33" s="326" t="str">
        <f>( 'LIBRETA INF APREN 3TRI'!$E$13 )</f>
        <v>D-</v>
      </c>
      <c r="D33" s="326" t="str">
        <f>( 'LIBRETA INF APREN 3TRI'!$G$13 )</f>
        <v>A+</v>
      </c>
      <c r="E33" s="326" t="str">
        <f>( 'LIBRETA INF APREN 3TRI'!$I$13 )</f>
        <v>A+</v>
      </c>
      <c r="F33" s="325">
        <f>( 'SABANA 1ER TRI'!O34 )</f>
        <v>1.6666666666666667</v>
      </c>
      <c r="G33" s="315" t="e">
        <f xml:space="preserve"> (#REF! )</f>
        <v>#REF!</v>
      </c>
      <c r="H33" s="315" t="e">
        <f xml:space="preserve"> (#REF! )</f>
        <v>#REF!</v>
      </c>
      <c r="I33" s="315" t="e">
        <f>SUM(F33:H33)/3</f>
        <v>#REF!</v>
      </c>
      <c r="J33" s="1605" t="str">
        <f>( 'LIBRETA INF APREN 3TRI'!$L$13 )</f>
        <v>B-</v>
      </c>
      <c r="K33" s="326" t="str">
        <f>( 'LIBRETA INF APREN 3TRI'!$E$14 )</f>
        <v>D-</v>
      </c>
      <c r="L33" s="326" t="str">
        <f>( 'LIBRETA INF APREN 3TRI'!$G$14 )</f>
        <v>A+</v>
      </c>
      <c r="M33" s="326" t="str">
        <f>( 'LIBRETA INF APREN 3TRI'!$I$14 )</f>
        <v>A+</v>
      </c>
      <c r="N33" s="325">
        <f>( 'SABANA 1ER TRI'!W34 )</f>
        <v>0</v>
      </c>
      <c r="O33" s="315" t="e">
        <f xml:space="preserve"> (#REF! )</f>
        <v>#REF!</v>
      </c>
      <c r="P33" s="315" t="e">
        <f xml:space="preserve"> (#REF! )</f>
        <v>#REF!</v>
      </c>
      <c r="Q33" s="315" t="e">
        <f>SUM(N33:P33)/3</f>
        <v>#REF!</v>
      </c>
      <c r="R33" s="1605" t="str">
        <f>( 'LIBRETA INF APREN 3TRI'!$L$14 )</f>
        <v>B-</v>
      </c>
      <c r="S33" s="326" t="str">
        <f>( 'LIBRETA INF APREN 3TRI'!$E$15 )</f>
        <v>A+</v>
      </c>
      <c r="T33" s="326" t="str">
        <f>( 'LIBRETA INF APREN 3TRI'!$G$15 )</f>
        <v>A+</v>
      </c>
      <c r="U33" s="326" t="str">
        <f>( 'LIBRETA INF APREN 3TRI'!$I$15 )</f>
        <v>A+</v>
      </c>
      <c r="V33" s="325" t="str">
        <f>( 'SABANA 1ER TRI'!AE34 )</f>
        <v>E-</v>
      </c>
      <c r="W33" s="315" t="e">
        <f xml:space="preserve"> (#REF! )</f>
        <v>#REF!</v>
      </c>
      <c r="X33" s="315" t="e">
        <f xml:space="preserve"> (#REF! )</f>
        <v>#REF!</v>
      </c>
      <c r="Y33" s="315" t="e">
        <f>SUM(V33:X33)/3</f>
        <v>#REF!</v>
      </c>
      <c r="Z33" s="1605" t="str">
        <f>( 'LIBRETA INF APREN 3TRI'!$L$15 )</f>
        <v>A+</v>
      </c>
      <c r="AA33" s="326" t="str">
        <f>( 'LIBRETA INF APREN 3TRI'!$E$16 )</f>
        <v>A+</v>
      </c>
      <c r="AB33" s="326" t="str">
        <f>( 'LIBRETA INF APREN 3TRI'!$G$16 )</f>
        <v>A+</v>
      </c>
      <c r="AC33" s="326" t="str">
        <f>( 'LIBRETA INF APREN 3TRI'!$I$16 )</f>
        <v>A+</v>
      </c>
      <c r="AD33" s="325">
        <f>( 'SABANA 1ER TRI'!AM34 )</f>
        <v>5</v>
      </c>
      <c r="AE33" s="315" t="e">
        <f xml:space="preserve"> (#REF! )</f>
        <v>#REF!</v>
      </c>
      <c r="AF33" s="315" t="e">
        <f xml:space="preserve"> (#REF! )</f>
        <v>#REF!</v>
      </c>
      <c r="AG33" s="315" t="e">
        <f>SUM(AD33:AF33)/3</f>
        <v>#REF!</v>
      </c>
      <c r="AH33" s="1605" t="str">
        <f>( 'LIBRETA INF APREN 3TRI'!$L$16 )</f>
        <v>A+</v>
      </c>
      <c r="AI33" s="326" t="str">
        <f>( 'LIBRETA INF APREN 3TRI'!$E$17 )</f>
        <v>A+</v>
      </c>
      <c r="AJ33" s="326" t="str">
        <f>( 'LIBRETA INF APREN 3TRI'!$G$17 )</f>
        <v>A+</v>
      </c>
      <c r="AK33" s="326" t="str">
        <f>( 'LIBRETA INF APREN 3TRI'!$I$17 )</f>
        <v>A+</v>
      </c>
      <c r="AL33" s="325">
        <f>( 'SABANA 1ER TRI'!AU34 )</f>
        <v>0</v>
      </c>
      <c r="AM33" s="315" t="e">
        <f xml:space="preserve"> (#REF! )</f>
        <v>#REF!</v>
      </c>
      <c r="AN33" s="315" t="e">
        <f xml:space="preserve"> (#REF! )</f>
        <v>#REF!</v>
      </c>
      <c r="AO33" s="315" t="e">
        <f>SUM(AL33:AN33)/3</f>
        <v>#REF!</v>
      </c>
      <c r="AP33" s="1605" t="str">
        <f>( 'LIBRETA INF APREN 3TRI'!$L$17 )</f>
        <v>A+</v>
      </c>
      <c r="AQ33" s="326" t="str">
        <f>( 'LIBRETA INF APREN 3TRI'!$E$18 )</f>
        <v>A+</v>
      </c>
      <c r="AR33" s="326" t="str">
        <f>( 'LIBRETA INF APREN 3TRI'!$G$18 )</f>
        <v>A+</v>
      </c>
      <c r="AS33" s="326" t="str">
        <f>( 'LIBRETA INF APREN 3TRI'!$I$18 )</f>
        <v>A+</v>
      </c>
      <c r="AT33" s="325">
        <f>( 'SABANA 1ER TRI'!BC34 )</f>
        <v>5</v>
      </c>
      <c r="AU33" s="315" t="e">
        <f xml:space="preserve"> (#REF! )</f>
        <v>#REF!</v>
      </c>
      <c r="AV33" s="315" t="e">
        <f xml:space="preserve"> (#REF! )</f>
        <v>#REF!</v>
      </c>
      <c r="AW33" s="315" t="e">
        <f>SUM(AT33:AV33)/3</f>
        <v>#REF!</v>
      </c>
      <c r="AX33" s="1605" t="str">
        <f>( 'LIBRETA INF APREN 3TRI'!$L$18 )</f>
        <v>A+</v>
      </c>
      <c r="AY33" s="326" t="str">
        <f>( 'LIBRETA INF APREN 3TRI'!$E$19 )</f>
        <v>A+</v>
      </c>
      <c r="AZ33" s="326" t="str">
        <f>( 'LIBRETA INF APREN 3TRI'!$G$19 )</f>
        <v>A+</v>
      </c>
      <c r="BA33" s="326" t="str">
        <f>( 'LIBRETA INF APREN 3TRI'!$I$19 )</f>
        <v>A+</v>
      </c>
      <c r="BB33" s="325">
        <f>( 'SABANA 1ER TRI'!BK34 )</f>
        <v>5</v>
      </c>
      <c r="BC33" s="315" t="e">
        <f xml:space="preserve"> (#REF! )</f>
        <v>#REF!</v>
      </c>
      <c r="BD33" s="315" t="e">
        <f xml:space="preserve"> (#REF! )</f>
        <v>#REF!</v>
      </c>
      <c r="BE33" s="315" t="e">
        <f>SUM(BB33:BD33)/3</f>
        <v>#REF!</v>
      </c>
      <c r="BF33" s="1605" t="str">
        <f>( 'LIBRETA INF APREN 3TRI'!$L$19 )</f>
        <v>B+</v>
      </c>
      <c r="BG33" s="326" t="str">
        <f>( 'LIBRETA INF APREN 3TRI'!$E$22 )</f>
        <v>A+</v>
      </c>
      <c r="BH33" s="326" t="str">
        <f>( 'LIBRETA INF APREN 3TRI'!$G$22 )</f>
        <v>A+</v>
      </c>
      <c r="BI33" s="326" t="str">
        <f>( 'LIBRETA INF APREN 3TRI'!$I$22 )</f>
        <v>A+</v>
      </c>
      <c r="BJ33" s="325">
        <f>( 'SABANA 1ER TRI'!BS34 )</f>
        <v>5</v>
      </c>
      <c r="BK33" s="315" t="e">
        <f xml:space="preserve"> (#REF! )</f>
        <v>#REF!</v>
      </c>
      <c r="BL33" s="315" t="e">
        <f xml:space="preserve"> (#REF! )</f>
        <v>#REF!</v>
      </c>
      <c r="BM33" s="315" t="e">
        <f>SUM(BJ33:BL33)/3</f>
        <v>#REF!</v>
      </c>
      <c r="BN33" s="1605" t="str">
        <f>( 'LIBRETA INF APREN 3TRI'!$L$22 )</f>
        <v>A-</v>
      </c>
      <c r="BO33" s="326" t="str">
        <f>( 'LIBRETA INF APREN 3TRI'!$E$23 )</f>
        <v>A+</v>
      </c>
      <c r="BP33" s="326" t="str">
        <f>( 'LIBRETA INF APREN 3TRI'!$G$23 )</f>
        <v>A+</v>
      </c>
      <c r="BQ33" s="326" t="str">
        <f>( 'LIBRETA INF APREN 3TRI'!$I$23 )</f>
        <v>A+</v>
      </c>
      <c r="BR33" s="325" t="str">
        <f>( 'SABANA 1ER TRI'!CA34 )</f>
        <v>C-</v>
      </c>
      <c r="BS33" s="315" t="e">
        <f xml:space="preserve"> (#REF! )</f>
        <v>#REF!</v>
      </c>
      <c r="BT33" s="315" t="e">
        <f xml:space="preserve"> (#REF! )</f>
        <v>#REF!</v>
      </c>
      <c r="BU33" s="315" t="e">
        <f>SUM(BR33:BT33)/3</f>
        <v>#REF!</v>
      </c>
      <c r="BV33" s="1605" t="str">
        <f>( 'LIBRETA INF APREN 3TRI'!$L$23 )</f>
        <v>A-</v>
      </c>
      <c r="BW33" s="327" t="e">
        <f>SUM(I33,Q33,Y33,AG33,AO33,AW33,BE33,BM33,BU33)/9</f>
        <v>#REF!</v>
      </c>
      <c r="BX33" s="1606" t="str">
        <f>( 'LIBRETA INF APREN 3TRI'!$L$20 )</f>
        <v>A-</v>
      </c>
      <c r="BY33" s="1607" t="str">
        <f>( 'LIBRETA INF APREN 3TRI'!$I$26 )</f>
        <v>N</v>
      </c>
    </row>
    <row r="34" spans="1:77" ht="34.5" thickBot="1" x14ac:dyDescent="0.3">
      <c r="A34" s="316">
        <v>25</v>
      </c>
      <c r="B34" s="347">
        <f>DATOS!F32</f>
        <v>0</v>
      </c>
      <c r="C34" s="326" t="str">
        <f>( 'LIBRETA INF APREN 3TRI'!$E$13 )</f>
        <v>D-</v>
      </c>
      <c r="D34" s="326" t="str">
        <f>( 'LIBRETA INF APREN 3TRI'!$G$13 )</f>
        <v>A+</v>
      </c>
      <c r="E34" s="326" t="str">
        <f>( 'LIBRETA INF APREN 3TRI'!$I$13 )</f>
        <v>A+</v>
      </c>
      <c r="F34" s="325">
        <f>( 'SABANA 1ER TRI'!O35 )</f>
        <v>1.6666666666666667</v>
      </c>
      <c r="G34" s="315" t="e">
        <f xml:space="preserve"> (#REF! )</f>
        <v>#REF!</v>
      </c>
      <c r="H34" s="315" t="e">
        <f xml:space="preserve"> (#REF! )</f>
        <v>#REF!</v>
      </c>
      <c r="I34" s="315" t="e">
        <f>SUM(F34:H34)/3</f>
        <v>#REF!</v>
      </c>
      <c r="J34" s="1605" t="str">
        <f>( 'LIBRETA INF APREN 3TRI'!$L$13 )</f>
        <v>B-</v>
      </c>
      <c r="K34" s="326" t="str">
        <f>( 'LIBRETA INF APREN 3TRI'!$E$14 )</f>
        <v>D-</v>
      </c>
      <c r="L34" s="326" t="str">
        <f>( 'LIBRETA INF APREN 3TRI'!$G$14 )</f>
        <v>A+</v>
      </c>
      <c r="M34" s="326" t="str">
        <f>( 'LIBRETA INF APREN 3TRI'!$I$14 )</f>
        <v>A+</v>
      </c>
      <c r="N34" s="325">
        <f>( 'SABANA 1ER TRI'!W35 )</f>
        <v>0</v>
      </c>
      <c r="O34" s="315" t="e">
        <f xml:space="preserve"> (#REF! )</f>
        <v>#REF!</v>
      </c>
      <c r="P34" s="315" t="e">
        <f xml:space="preserve"> (#REF! )</f>
        <v>#REF!</v>
      </c>
      <c r="Q34" s="315" t="e">
        <f>SUM(N34:P34)/3</f>
        <v>#REF!</v>
      </c>
      <c r="R34" s="1605" t="str">
        <f>( 'LIBRETA INF APREN 3TRI'!$L$14 )</f>
        <v>B-</v>
      </c>
      <c r="S34" s="326" t="str">
        <f>( 'LIBRETA INF APREN 3TRI'!$E$15 )</f>
        <v>A+</v>
      </c>
      <c r="T34" s="326" t="str">
        <f>( 'LIBRETA INF APREN 3TRI'!$G$15 )</f>
        <v>A+</v>
      </c>
      <c r="U34" s="326" t="str">
        <f>( 'LIBRETA INF APREN 3TRI'!$I$15 )</f>
        <v>A+</v>
      </c>
      <c r="V34" s="325" t="str">
        <f>( 'SABANA 1ER TRI'!AE35 )</f>
        <v>E-</v>
      </c>
      <c r="W34" s="315" t="e">
        <f xml:space="preserve"> (#REF! )</f>
        <v>#REF!</v>
      </c>
      <c r="X34" s="315" t="e">
        <f xml:space="preserve"> (#REF! )</f>
        <v>#REF!</v>
      </c>
      <c r="Y34" s="315" t="e">
        <f>SUM(V34:X34)/3</f>
        <v>#REF!</v>
      </c>
      <c r="Z34" s="1605" t="str">
        <f>( 'LIBRETA INF APREN 3TRI'!$L$15 )</f>
        <v>A+</v>
      </c>
      <c r="AA34" s="326" t="str">
        <f>( 'LIBRETA INF APREN 3TRI'!$E$16 )</f>
        <v>A+</v>
      </c>
      <c r="AB34" s="326" t="str">
        <f>( 'LIBRETA INF APREN 3TRI'!$G$16 )</f>
        <v>A+</v>
      </c>
      <c r="AC34" s="326" t="str">
        <f>( 'LIBRETA INF APREN 3TRI'!$I$16 )</f>
        <v>A+</v>
      </c>
      <c r="AD34" s="325">
        <f>( 'SABANA 1ER TRI'!AM35 )</f>
        <v>5</v>
      </c>
      <c r="AE34" s="315" t="e">
        <f xml:space="preserve"> (#REF! )</f>
        <v>#REF!</v>
      </c>
      <c r="AF34" s="315" t="e">
        <f xml:space="preserve"> (#REF! )</f>
        <v>#REF!</v>
      </c>
      <c r="AG34" s="315" t="e">
        <f>SUM(AD34:AF34)/3</f>
        <v>#REF!</v>
      </c>
      <c r="AH34" s="1605" t="str">
        <f>( 'LIBRETA INF APREN 3TRI'!$L$16 )</f>
        <v>A+</v>
      </c>
      <c r="AI34" s="326" t="str">
        <f>( 'LIBRETA INF APREN 3TRI'!$E$17 )</f>
        <v>A+</v>
      </c>
      <c r="AJ34" s="326" t="str">
        <f>( 'LIBRETA INF APREN 3TRI'!$G$17 )</f>
        <v>A+</v>
      </c>
      <c r="AK34" s="326" t="str">
        <f>( 'LIBRETA INF APREN 3TRI'!$I$17 )</f>
        <v>A+</v>
      </c>
      <c r="AL34" s="325">
        <f>( 'SABANA 1ER TRI'!AU35 )</f>
        <v>0</v>
      </c>
      <c r="AM34" s="315" t="e">
        <f xml:space="preserve"> (#REF! )</f>
        <v>#REF!</v>
      </c>
      <c r="AN34" s="315" t="e">
        <f xml:space="preserve"> (#REF! )</f>
        <v>#REF!</v>
      </c>
      <c r="AO34" s="315" t="e">
        <f>SUM(AL34:AN34)/3</f>
        <v>#REF!</v>
      </c>
      <c r="AP34" s="1605" t="str">
        <f>( 'LIBRETA INF APREN 3TRI'!$L$17 )</f>
        <v>A+</v>
      </c>
      <c r="AQ34" s="326" t="str">
        <f>( 'LIBRETA INF APREN 3TRI'!$E$18 )</f>
        <v>A+</v>
      </c>
      <c r="AR34" s="326" t="str">
        <f>( 'LIBRETA INF APREN 3TRI'!$G$18 )</f>
        <v>A+</v>
      </c>
      <c r="AS34" s="326" t="str">
        <f>( 'LIBRETA INF APREN 3TRI'!$I$18 )</f>
        <v>A+</v>
      </c>
      <c r="AT34" s="325">
        <f>( 'SABANA 1ER TRI'!BC35 )</f>
        <v>5</v>
      </c>
      <c r="AU34" s="315" t="e">
        <f xml:space="preserve"> (#REF! )</f>
        <v>#REF!</v>
      </c>
      <c r="AV34" s="315" t="e">
        <f xml:space="preserve"> (#REF! )</f>
        <v>#REF!</v>
      </c>
      <c r="AW34" s="315" t="e">
        <f>SUM(AT34:AV34)/3</f>
        <v>#REF!</v>
      </c>
      <c r="AX34" s="1605" t="str">
        <f>( 'LIBRETA INF APREN 3TRI'!$L$18 )</f>
        <v>A+</v>
      </c>
      <c r="AY34" s="326" t="str">
        <f>( 'LIBRETA INF APREN 3TRI'!$E$19 )</f>
        <v>A+</v>
      </c>
      <c r="AZ34" s="326" t="str">
        <f>( 'LIBRETA INF APREN 3TRI'!$G$19 )</f>
        <v>A+</v>
      </c>
      <c r="BA34" s="326" t="str">
        <f>( 'LIBRETA INF APREN 3TRI'!$I$19 )</f>
        <v>A+</v>
      </c>
      <c r="BB34" s="325">
        <f>( 'SABANA 1ER TRI'!BK35 )</f>
        <v>5</v>
      </c>
      <c r="BC34" s="315" t="e">
        <f xml:space="preserve"> (#REF! )</f>
        <v>#REF!</v>
      </c>
      <c r="BD34" s="315" t="e">
        <f xml:space="preserve"> (#REF! )</f>
        <v>#REF!</v>
      </c>
      <c r="BE34" s="315" t="e">
        <f>SUM(BB34:BD34)/3</f>
        <v>#REF!</v>
      </c>
      <c r="BF34" s="1605" t="str">
        <f>( 'LIBRETA INF APREN 3TRI'!$L$19 )</f>
        <v>B+</v>
      </c>
      <c r="BG34" s="326" t="str">
        <f>( 'LIBRETA INF APREN 3TRI'!$E$22 )</f>
        <v>A+</v>
      </c>
      <c r="BH34" s="326" t="str">
        <f>( 'LIBRETA INF APREN 3TRI'!$G$22 )</f>
        <v>A+</v>
      </c>
      <c r="BI34" s="326" t="str">
        <f>( 'LIBRETA INF APREN 3TRI'!$I$22 )</f>
        <v>A+</v>
      </c>
      <c r="BJ34" s="325">
        <f>( 'SABANA 1ER TRI'!BS35 )</f>
        <v>5</v>
      </c>
      <c r="BK34" s="315" t="e">
        <f xml:space="preserve"> (#REF! )</f>
        <v>#REF!</v>
      </c>
      <c r="BL34" s="315" t="e">
        <f xml:space="preserve"> (#REF! )</f>
        <v>#REF!</v>
      </c>
      <c r="BM34" s="315" t="e">
        <f>SUM(BJ34:BL34)/3</f>
        <v>#REF!</v>
      </c>
      <c r="BN34" s="1605" t="str">
        <f>( 'LIBRETA INF APREN 3TRI'!$L$22 )</f>
        <v>A-</v>
      </c>
      <c r="BO34" s="326" t="str">
        <f>( 'LIBRETA INF APREN 3TRI'!$E$23 )</f>
        <v>A+</v>
      </c>
      <c r="BP34" s="326" t="str">
        <f>( 'LIBRETA INF APREN 3TRI'!$G$23 )</f>
        <v>A+</v>
      </c>
      <c r="BQ34" s="326" t="str">
        <f>( 'LIBRETA INF APREN 3TRI'!$I$23 )</f>
        <v>A+</v>
      </c>
      <c r="BR34" s="325" t="str">
        <f>( 'SABANA 1ER TRI'!CA35 )</f>
        <v>C-</v>
      </c>
      <c r="BS34" s="315" t="e">
        <f xml:space="preserve"> (#REF! )</f>
        <v>#REF!</v>
      </c>
      <c r="BT34" s="315" t="e">
        <f xml:space="preserve"> (#REF! )</f>
        <v>#REF!</v>
      </c>
      <c r="BU34" s="315" t="e">
        <f>SUM(BR34:BT34)/3</f>
        <v>#REF!</v>
      </c>
      <c r="BV34" s="1605" t="str">
        <f>( 'LIBRETA INF APREN 3TRI'!$L$23 )</f>
        <v>A-</v>
      </c>
      <c r="BW34" s="327" t="e">
        <f>SUM(I34,Q34,Y34,AG34,AO34,AW34,BE34,BM34,BU34)/9</f>
        <v>#REF!</v>
      </c>
      <c r="BX34" s="1606" t="str">
        <f>( 'LIBRETA INF APREN 3TRI'!$L$20 )</f>
        <v>A-</v>
      </c>
      <c r="BY34" s="1607" t="str">
        <f>( 'LIBRETA INF APREN 3TRI'!$I$26 )</f>
        <v>N</v>
      </c>
    </row>
    <row r="35" spans="1:77" ht="34.5" thickBot="1" x14ac:dyDescent="0.3">
      <c r="A35" s="316">
        <v>26</v>
      </c>
      <c r="B35" s="347">
        <f>DATOS!F33</f>
        <v>0</v>
      </c>
      <c r="C35" s="326" t="str">
        <f>( 'LIBRETA INF APREN 3TRI'!$E$13 )</f>
        <v>D-</v>
      </c>
      <c r="D35" s="326" t="str">
        <f>( 'LIBRETA INF APREN 3TRI'!$G$13 )</f>
        <v>A+</v>
      </c>
      <c r="E35" s="326" t="str">
        <f>( 'LIBRETA INF APREN 3TRI'!$I$13 )</f>
        <v>A+</v>
      </c>
      <c r="F35" s="325">
        <f>( 'SABANA 1ER TRI'!O36 )</f>
        <v>1.3333333333333333</v>
      </c>
      <c r="G35" s="315" t="e">
        <f xml:space="preserve"> (#REF! )</f>
        <v>#REF!</v>
      </c>
      <c r="H35" s="315" t="e">
        <f xml:space="preserve"> (#REF! )</f>
        <v>#REF!</v>
      </c>
      <c r="I35" s="315" t="e">
        <f>SUM(F35:H35)/3</f>
        <v>#REF!</v>
      </c>
      <c r="J35" s="1605" t="str">
        <f>( 'LIBRETA INF APREN 3TRI'!$L$13 )</f>
        <v>B-</v>
      </c>
      <c r="K35" s="326" t="str">
        <f>( 'LIBRETA INF APREN 3TRI'!$E$14 )</f>
        <v>D-</v>
      </c>
      <c r="L35" s="326" t="str">
        <f>( 'LIBRETA INF APREN 3TRI'!$G$14 )</f>
        <v>A+</v>
      </c>
      <c r="M35" s="326" t="str">
        <f>( 'LIBRETA INF APREN 3TRI'!$I$14 )</f>
        <v>A+</v>
      </c>
      <c r="N35" s="325">
        <f>( 'SABANA 1ER TRI'!W36 )</f>
        <v>0</v>
      </c>
      <c r="O35" s="315" t="e">
        <f xml:space="preserve"> (#REF! )</f>
        <v>#REF!</v>
      </c>
      <c r="P35" s="315" t="e">
        <f xml:space="preserve"> (#REF! )</f>
        <v>#REF!</v>
      </c>
      <c r="Q35" s="315" t="e">
        <f>SUM(N35:P35)/3</f>
        <v>#REF!</v>
      </c>
      <c r="R35" s="1605" t="str">
        <f>( 'LIBRETA INF APREN 3TRI'!$L$14 )</f>
        <v>B-</v>
      </c>
      <c r="S35" s="326" t="str">
        <f>( 'LIBRETA INF APREN 3TRI'!$E$15 )</f>
        <v>A+</v>
      </c>
      <c r="T35" s="326" t="str">
        <f>( 'LIBRETA INF APREN 3TRI'!$G$15 )</f>
        <v>A+</v>
      </c>
      <c r="U35" s="326" t="str">
        <f>( 'LIBRETA INF APREN 3TRI'!$I$15 )</f>
        <v>A+</v>
      </c>
      <c r="V35" s="325" t="str">
        <f>( 'SABANA 1ER TRI'!AE36 )</f>
        <v>E-</v>
      </c>
      <c r="W35" s="315" t="e">
        <f xml:space="preserve"> (#REF! )</f>
        <v>#REF!</v>
      </c>
      <c r="X35" s="315" t="e">
        <f xml:space="preserve"> (#REF! )</f>
        <v>#REF!</v>
      </c>
      <c r="Y35" s="315" t="e">
        <f>SUM(V35:X35)/3</f>
        <v>#REF!</v>
      </c>
      <c r="Z35" s="1605" t="str">
        <f>( 'LIBRETA INF APREN 3TRI'!$L$15 )</f>
        <v>A+</v>
      </c>
      <c r="AA35" s="326" t="str">
        <f>( 'LIBRETA INF APREN 3TRI'!$E$16 )</f>
        <v>A+</v>
      </c>
      <c r="AB35" s="326" t="str">
        <f>( 'LIBRETA INF APREN 3TRI'!$G$16 )</f>
        <v>A+</v>
      </c>
      <c r="AC35" s="326" t="str">
        <f>( 'LIBRETA INF APREN 3TRI'!$I$16 )</f>
        <v>A+</v>
      </c>
      <c r="AD35" s="325">
        <f>( 'SABANA 1ER TRI'!AM36 )</f>
        <v>4</v>
      </c>
      <c r="AE35" s="315" t="e">
        <f xml:space="preserve"> (#REF! )</f>
        <v>#REF!</v>
      </c>
      <c r="AF35" s="315" t="e">
        <f xml:space="preserve"> (#REF! )</f>
        <v>#REF!</v>
      </c>
      <c r="AG35" s="315" t="e">
        <f>SUM(AD35:AF35)/3</f>
        <v>#REF!</v>
      </c>
      <c r="AH35" s="1605" t="str">
        <f>( 'LIBRETA INF APREN 3TRI'!$L$16 )</f>
        <v>A+</v>
      </c>
      <c r="AI35" s="326" t="str">
        <f>( 'LIBRETA INF APREN 3TRI'!$E$17 )</f>
        <v>A+</v>
      </c>
      <c r="AJ35" s="326" t="str">
        <f>( 'LIBRETA INF APREN 3TRI'!$G$17 )</f>
        <v>A+</v>
      </c>
      <c r="AK35" s="326" t="str">
        <f>( 'LIBRETA INF APREN 3TRI'!$I$17 )</f>
        <v>A+</v>
      </c>
      <c r="AL35" s="325">
        <f>( 'SABANA 1ER TRI'!AU36 )</f>
        <v>0</v>
      </c>
      <c r="AM35" s="315" t="e">
        <f xml:space="preserve"> (#REF! )</f>
        <v>#REF!</v>
      </c>
      <c r="AN35" s="315" t="e">
        <f xml:space="preserve"> (#REF! )</f>
        <v>#REF!</v>
      </c>
      <c r="AO35" s="315" t="e">
        <f>SUM(AL35:AN35)/3</f>
        <v>#REF!</v>
      </c>
      <c r="AP35" s="1605" t="str">
        <f>( 'LIBRETA INF APREN 3TRI'!$L$17 )</f>
        <v>A+</v>
      </c>
      <c r="AQ35" s="326" t="str">
        <f>( 'LIBRETA INF APREN 3TRI'!$E$18 )</f>
        <v>A+</v>
      </c>
      <c r="AR35" s="326" t="str">
        <f>( 'LIBRETA INF APREN 3TRI'!$G$18 )</f>
        <v>A+</v>
      </c>
      <c r="AS35" s="326" t="str">
        <f>( 'LIBRETA INF APREN 3TRI'!$I$18 )</f>
        <v>A+</v>
      </c>
      <c r="AT35" s="325">
        <f>( 'SABANA 1ER TRI'!BC36 )</f>
        <v>4</v>
      </c>
      <c r="AU35" s="315" t="e">
        <f xml:space="preserve"> (#REF! )</f>
        <v>#REF!</v>
      </c>
      <c r="AV35" s="315" t="e">
        <f xml:space="preserve"> (#REF! )</f>
        <v>#REF!</v>
      </c>
      <c r="AW35" s="315" t="e">
        <f>SUM(AT35:AV35)/3</f>
        <v>#REF!</v>
      </c>
      <c r="AX35" s="1605" t="str">
        <f>( 'LIBRETA INF APREN 3TRI'!$L$18 )</f>
        <v>A+</v>
      </c>
      <c r="AY35" s="326" t="str">
        <f>( 'LIBRETA INF APREN 3TRI'!$E$19 )</f>
        <v>A+</v>
      </c>
      <c r="AZ35" s="326" t="str">
        <f>( 'LIBRETA INF APREN 3TRI'!$G$19 )</f>
        <v>A+</v>
      </c>
      <c r="BA35" s="326" t="str">
        <f>( 'LIBRETA INF APREN 3TRI'!$I$19 )</f>
        <v>A+</v>
      </c>
      <c r="BB35" s="325">
        <f>( 'SABANA 1ER TRI'!BK36 )</f>
        <v>4</v>
      </c>
      <c r="BC35" s="315" t="e">
        <f xml:space="preserve"> (#REF! )</f>
        <v>#REF!</v>
      </c>
      <c r="BD35" s="315" t="e">
        <f xml:space="preserve"> (#REF! )</f>
        <v>#REF!</v>
      </c>
      <c r="BE35" s="315" t="e">
        <f>SUM(BB35:BD35)/3</f>
        <v>#REF!</v>
      </c>
      <c r="BF35" s="1605" t="str">
        <f>( 'LIBRETA INF APREN 3TRI'!$L$19 )</f>
        <v>B+</v>
      </c>
      <c r="BG35" s="326" t="str">
        <f>( 'LIBRETA INF APREN 3TRI'!$E$22 )</f>
        <v>A+</v>
      </c>
      <c r="BH35" s="326" t="str">
        <f>( 'LIBRETA INF APREN 3TRI'!$G$22 )</f>
        <v>A+</v>
      </c>
      <c r="BI35" s="326" t="str">
        <f>( 'LIBRETA INF APREN 3TRI'!$I$22 )</f>
        <v>A+</v>
      </c>
      <c r="BJ35" s="325">
        <f>( 'SABANA 1ER TRI'!BS36 )</f>
        <v>4</v>
      </c>
      <c r="BK35" s="315" t="e">
        <f xml:space="preserve"> (#REF! )</f>
        <v>#REF!</v>
      </c>
      <c r="BL35" s="315" t="e">
        <f xml:space="preserve"> (#REF! )</f>
        <v>#REF!</v>
      </c>
      <c r="BM35" s="315" t="e">
        <f>SUM(BJ35:BL35)/3</f>
        <v>#REF!</v>
      </c>
      <c r="BN35" s="1605" t="str">
        <f>( 'LIBRETA INF APREN 3TRI'!$L$22 )</f>
        <v>A-</v>
      </c>
      <c r="BO35" s="326" t="str">
        <f>( 'LIBRETA INF APREN 3TRI'!$E$23 )</f>
        <v>A+</v>
      </c>
      <c r="BP35" s="326" t="str">
        <f>( 'LIBRETA INF APREN 3TRI'!$G$23 )</f>
        <v>A+</v>
      </c>
      <c r="BQ35" s="326" t="str">
        <f>( 'LIBRETA INF APREN 3TRI'!$I$23 )</f>
        <v>A+</v>
      </c>
      <c r="BR35" s="325" t="str">
        <f>( 'SABANA 1ER TRI'!CA36 )</f>
        <v>D+</v>
      </c>
      <c r="BS35" s="315" t="e">
        <f xml:space="preserve"> (#REF! )</f>
        <v>#REF!</v>
      </c>
      <c r="BT35" s="315" t="e">
        <f xml:space="preserve"> (#REF! )</f>
        <v>#REF!</v>
      </c>
      <c r="BU35" s="315" t="e">
        <f>SUM(BR35:BT35)/3</f>
        <v>#REF!</v>
      </c>
      <c r="BV35" s="1605" t="str">
        <f>( 'LIBRETA INF APREN 3TRI'!$L$23 )</f>
        <v>A-</v>
      </c>
      <c r="BW35" s="327" t="e">
        <f>SUM(I35,Q35,Y35,AG35,AO35,AW35,BE35,BM35,BU35)/9</f>
        <v>#REF!</v>
      </c>
      <c r="BX35" s="1606" t="str">
        <f>( 'LIBRETA INF APREN 3TRI'!$L$20 )</f>
        <v>A-</v>
      </c>
      <c r="BY35" s="1607" t="str">
        <f>( 'LIBRETA INF APREN 3TRI'!$I$26 )</f>
        <v>N</v>
      </c>
    </row>
    <row r="36" spans="1:77" ht="33.75" thickBot="1" x14ac:dyDescent="0.3">
      <c r="A36" s="316">
        <v>27</v>
      </c>
      <c r="B36" s="318">
        <f>DATOS!F34</f>
        <v>0</v>
      </c>
      <c r="C36" s="326" t="str">
        <f>( 'LIBRETA INF APREN 3TRI'!$E$13 )</f>
        <v>D-</v>
      </c>
      <c r="D36" s="326" t="str">
        <f>( 'LIBRETA INF APREN 3TRI'!$G$13 )</f>
        <v>A+</v>
      </c>
      <c r="E36" s="326" t="str">
        <f>( 'LIBRETA INF APREN 3TRI'!$I$13 )</f>
        <v>A+</v>
      </c>
      <c r="F36" s="325">
        <f>( 'SABANA 1ER TRI'!O37 )</f>
        <v>1.3333333333333333</v>
      </c>
      <c r="G36" s="315" t="e">
        <f xml:space="preserve"> (#REF! )</f>
        <v>#REF!</v>
      </c>
      <c r="H36" s="315" t="e">
        <f xml:space="preserve"> (#REF! )</f>
        <v>#REF!</v>
      </c>
      <c r="I36" s="315" t="e">
        <f>SUM(F36:H36)/3</f>
        <v>#REF!</v>
      </c>
      <c r="J36" s="1605" t="str">
        <f>( 'LIBRETA INF APREN 3TRI'!$L$13 )</f>
        <v>B-</v>
      </c>
      <c r="K36" s="326" t="str">
        <f>( 'LIBRETA INF APREN 3TRI'!$E$14 )</f>
        <v>D-</v>
      </c>
      <c r="L36" s="326" t="str">
        <f>( 'LIBRETA INF APREN 3TRI'!$G$14 )</f>
        <v>A+</v>
      </c>
      <c r="M36" s="326" t="str">
        <f>( 'LIBRETA INF APREN 3TRI'!$I$14 )</f>
        <v>A+</v>
      </c>
      <c r="N36" s="325">
        <f>( 'SABANA 1ER TRI'!W37 )</f>
        <v>0</v>
      </c>
      <c r="O36" s="315" t="e">
        <f xml:space="preserve"> (#REF! )</f>
        <v>#REF!</v>
      </c>
      <c r="P36" s="315" t="e">
        <f xml:space="preserve"> (#REF! )</f>
        <v>#REF!</v>
      </c>
      <c r="Q36" s="315" t="e">
        <f>SUM(N36:P36)/3</f>
        <v>#REF!</v>
      </c>
      <c r="R36" s="1605" t="str">
        <f>( 'LIBRETA INF APREN 3TRI'!$L$14 )</f>
        <v>B-</v>
      </c>
      <c r="S36" s="326" t="str">
        <f>( 'LIBRETA INF APREN 3TRI'!$E$15 )</f>
        <v>A+</v>
      </c>
      <c r="T36" s="326" t="str">
        <f>( 'LIBRETA INF APREN 3TRI'!$G$15 )</f>
        <v>A+</v>
      </c>
      <c r="U36" s="326" t="str">
        <f>( 'LIBRETA INF APREN 3TRI'!$I$15 )</f>
        <v>A+</v>
      </c>
      <c r="V36" s="325" t="str">
        <f>( 'SABANA 1ER TRI'!AE37 )</f>
        <v>E-</v>
      </c>
      <c r="W36" s="315" t="e">
        <f xml:space="preserve"> (#REF! )</f>
        <v>#REF!</v>
      </c>
      <c r="X36" s="315" t="e">
        <f xml:space="preserve"> (#REF! )</f>
        <v>#REF!</v>
      </c>
      <c r="Y36" s="315" t="e">
        <f>SUM(V36:X36)/3</f>
        <v>#REF!</v>
      </c>
      <c r="Z36" s="1605" t="str">
        <f>( 'LIBRETA INF APREN 3TRI'!$L$15 )</f>
        <v>A+</v>
      </c>
      <c r="AA36" s="326" t="str">
        <f>( 'LIBRETA INF APREN 3TRI'!$E$16 )</f>
        <v>A+</v>
      </c>
      <c r="AB36" s="326" t="str">
        <f>( 'LIBRETA INF APREN 3TRI'!$G$16 )</f>
        <v>A+</v>
      </c>
      <c r="AC36" s="326" t="str">
        <f>( 'LIBRETA INF APREN 3TRI'!$I$16 )</f>
        <v>A+</v>
      </c>
      <c r="AD36" s="325">
        <f>( 'SABANA 1ER TRI'!AM37 )</f>
        <v>4</v>
      </c>
      <c r="AE36" s="315" t="e">
        <f xml:space="preserve"> (#REF! )</f>
        <v>#REF!</v>
      </c>
      <c r="AF36" s="315" t="e">
        <f xml:space="preserve"> (#REF! )</f>
        <v>#REF!</v>
      </c>
      <c r="AG36" s="315" t="e">
        <f>SUM(AD36:AF36)/3</f>
        <v>#REF!</v>
      </c>
      <c r="AH36" s="1605" t="str">
        <f>( 'LIBRETA INF APREN 3TRI'!$L$16 )</f>
        <v>A+</v>
      </c>
      <c r="AI36" s="326" t="str">
        <f>( 'LIBRETA INF APREN 3TRI'!$E$17 )</f>
        <v>A+</v>
      </c>
      <c r="AJ36" s="326" t="str">
        <f>( 'LIBRETA INF APREN 3TRI'!$G$17 )</f>
        <v>A+</v>
      </c>
      <c r="AK36" s="326" t="str">
        <f>( 'LIBRETA INF APREN 3TRI'!$I$17 )</f>
        <v>A+</v>
      </c>
      <c r="AL36" s="325">
        <f>( 'SABANA 1ER TRI'!AU37 )</f>
        <v>0</v>
      </c>
      <c r="AM36" s="315" t="e">
        <f xml:space="preserve"> (#REF! )</f>
        <v>#REF!</v>
      </c>
      <c r="AN36" s="315" t="e">
        <f xml:space="preserve"> (#REF! )</f>
        <v>#REF!</v>
      </c>
      <c r="AO36" s="315" t="e">
        <f>SUM(AL36:AN36)/3</f>
        <v>#REF!</v>
      </c>
      <c r="AP36" s="1605" t="str">
        <f>( 'LIBRETA INF APREN 3TRI'!$L$17 )</f>
        <v>A+</v>
      </c>
      <c r="AQ36" s="326" t="str">
        <f>( 'LIBRETA INF APREN 3TRI'!$E$18 )</f>
        <v>A+</v>
      </c>
      <c r="AR36" s="326" t="str">
        <f>( 'LIBRETA INF APREN 3TRI'!$G$18 )</f>
        <v>A+</v>
      </c>
      <c r="AS36" s="326" t="str">
        <f>( 'LIBRETA INF APREN 3TRI'!$I$18 )</f>
        <v>A+</v>
      </c>
      <c r="AT36" s="325">
        <f>( 'SABANA 1ER TRI'!BC37 )</f>
        <v>4</v>
      </c>
      <c r="AU36" s="315" t="e">
        <f xml:space="preserve"> (#REF! )</f>
        <v>#REF!</v>
      </c>
      <c r="AV36" s="315" t="e">
        <f xml:space="preserve"> (#REF! )</f>
        <v>#REF!</v>
      </c>
      <c r="AW36" s="315" t="e">
        <f>SUM(AT36:AV36)/3</f>
        <v>#REF!</v>
      </c>
      <c r="AX36" s="1605" t="str">
        <f>( 'LIBRETA INF APREN 3TRI'!$L$18 )</f>
        <v>A+</v>
      </c>
      <c r="AY36" s="326" t="str">
        <f>( 'LIBRETA INF APREN 3TRI'!$E$19 )</f>
        <v>A+</v>
      </c>
      <c r="AZ36" s="326" t="str">
        <f>( 'LIBRETA INF APREN 3TRI'!$G$19 )</f>
        <v>A+</v>
      </c>
      <c r="BA36" s="326" t="str">
        <f>( 'LIBRETA INF APREN 3TRI'!$I$19 )</f>
        <v>A+</v>
      </c>
      <c r="BB36" s="325">
        <f>( 'SABANA 1ER TRI'!BK37 )</f>
        <v>4</v>
      </c>
      <c r="BC36" s="315" t="e">
        <f xml:space="preserve"> (#REF! )</f>
        <v>#REF!</v>
      </c>
      <c r="BD36" s="315" t="e">
        <f xml:space="preserve"> (#REF! )</f>
        <v>#REF!</v>
      </c>
      <c r="BE36" s="315" t="e">
        <f>SUM(BB36:BD36)/3</f>
        <v>#REF!</v>
      </c>
      <c r="BF36" s="1605" t="str">
        <f>( 'LIBRETA INF APREN 3TRI'!$L$19 )</f>
        <v>B+</v>
      </c>
      <c r="BG36" s="326" t="str">
        <f>( 'LIBRETA INF APREN 3TRI'!$E$22 )</f>
        <v>A+</v>
      </c>
      <c r="BH36" s="326" t="str">
        <f>( 'LIBRETA INF APREN 3TRI'!$G$22 )</f>
        <v>A+</v>
      </c>
      <c r="BI36" s="326" t="str">
        <f>( 'LIBRETA INF APREN 3TRI'!$I$22 )</f>
        <v>A+</v>
      </c>
      <c r="BJ36" s="325">
        <f>( 'SABANA 1ER TRI'!BS37 )</f>
        <v>4</v>
      </c>
      <c r="BK36" s="315" t="e">
        <f xml:space="preserve"> (#REF! )</f>
        <v>#REF!</v>
      </c>
      <c r="BL36" s="315" t="e">
        <f xml:space="preserve"> (#REF! )</f>
        <v>#REF!</v>
      </c>
      <c r="BM36" s="315" t="e">
        <f>SUM(BJ36:BL36)/3</f>
        <v>#REF!</v>
      </c>
      <c r="BN36" s="1605" t="str">
        <f>( 'LIBRETA INF APREN 3TRI'!$L$22 )</f>
        <v>A-</v>
      </c>
      <c r="BO36" s="326" t="str">
        <f>( 'LIBRETA INF APREN 3TRI'!$E$23 )</f>
        <v>A+</v>
      </c>
      <c r="BP36" s="326" t="str">
        <f>( 'LIBRETA INF APREN 3TRI'!$G$23 )</f>
        <v>A+</v>
      </c>
      <c r="BQ36" s="326" t="str">
        <f>( 'LIBRETA INF APREN 3TRI'!$I$23 )</f>
        <v>A+</v>
      </c>
      <c r="BR36" s="325" t="str">
        <f>( 'SABANA 1ER TRI'!CA37 )</f>
        <v>D+</v>
      </c>
      <c r="BS36" s="315" t="e">
        <f xml:space="preserve"> (#REF! )</f>
        <v>#REF!</v>
      </c>
      <c r="BT36" s="315" t="e">
        <f xml:space="preserve"> (#REF! )</f>
        <v>#REF!</v>
      </c>
      <c r="BU36" s="315" t="e">
        <f>SUM(BR36:BT36)/3</f>
        <v>#REF!</v>
      </c>
      <c r="BV36" s="1605" t="str">
        <f>( 'LIBRETA INF APREN 3TRI'!$L$23 )</f>
        <v>A-</v>
      </c>
      <c r="BW36" s="327" t="e">
        <f>SUM(I36,Q36,Y36,AG36,AO36,AW36,BE36,BM36,BU36)/9</f>
        <v>#REF!</v>
      </c>
      <c r="BX36" s="1606" t="str">
        <f>( 'LIBRETA INF APREN 3TRI'!$L$20 )</f>
        <v>A-</v>
      </c>
      <c r="BY36" s="1607" t="str">
        <f>( 'LIBRETA INF APREN 3TRI'!$I$26 )</f>
        <v>N</v>
      </c>
    </row>
    <row r="37" spans="1:77" ht="33.75" thickBot="1" x14ac:dyDescent="0.3">
      <c r="A37" s="316">
        <v>28</v>
      </c>
      <c r="B37" s="318">
        <f>DATOS!F35</f>
        <v>0</v>
      </c>
      <c r="C37" s="326" t="str">
        <f>( 'LIBRETA INF APREN 3TRI'!$E$13 )</f>
        <v>D-</v>
      </c>
      <c r="D37" s="326" t="str">
        <f>( 'LIBRETA INF APREN 3TRI'!$G$13 )</f>
        <v>A+</v>
      </c>
      <c r="E37" s="326" t="str">
        <f>( 'LIBRETA INF APREN 3TRI'!$I$13 )</f>
        <v>A+</v>
      </c>
      <c r="F37" s="325">
        <f>( 'SABANA 1ER TRI'!O38 )</f>
        <v>1.3333333333333333</v>
      </c>
      <c r="G37" s="315" t="e">
        <f xml:space="preserve"> (#REF! )</f>
        <v>#REF!</v>
      </c>
      <c r="H37" s="315" t="e">
        <f xml:space="preserve"> (#REF! )</f>
        <v>#REF!</v>
      </c>
      <c r="I37" s="315" t="e">
        <f>SUM(F37:H37)/3</f>
        <v>#REF!</v>
      </c>
      <c r="J37" s="1605" t="str">
        <f>( 'LIBRETA INF APREN 3TRI'!$L$13 )</f>
        <v>B-</v>
      </c>
      <c r="K37" s="326" t="str">
        <f>( 'LIBRETA INF APREN 3TRI'!$E$14 )</f>
        <v>D-</v>
      </c>
      <c r="L37" s="326" t="str">
        <f>( 'LIBRETA INF APREN 3TRI'!$G$14 )</f>
        <v>A+</v>
      </c>
      <c r="M37" s="326" t="str">
        <f>( 'LIBRETA INF APREN 3TRI'!$I$14 )</f>
        <v>A+</v>
      </c>
      <c r="N37" s="325">
        <f>( 'SABANA 1ER TRI'!W38 )</f>
        <v>0</v>
      </c>
      <c r="O37" s="315" t="e">
        <f xml:space="preserve"> (#REF! )</f>
        <v>#REF!</v>
      </c>
      <c r="P37" s="315" t="e">
        <f xml:space="preserve"> (#REF! )</f>
        <v>#REF!</v>
      </c>
      <c r="Q37" s="315" t="e">
        <f>SUM(N37:P37)/3</f>
        <v>#REF!</v>
      </c>
      <c r="R37" s="1605" t="str">
        <f>( 'LIBRETA INF APREN 3TRI'!$L$14 )</f>
        <v>B-</v>
      </c>
      <c r="S37" s="326" t="str">
        <f>( 'LIBRETA INF APREN 3TRI'!$E$15 )</f>
        <v>A+</v>
      </c>
      <c r="T37" s="326" t="str">
        <f>( 'LIBRETA INF APREN 3TRI'!$G$15 )</f>
        <v>A+</v>
      </c>
      <c r="U37" s="326" t="str">
        <f>( 'LIBRETA INF APREN 3TRI'!$I$15 )</f>
        <v>A+</v>
      </c>
      <c r="V37" s="325" t="str">
        <f>( 'SABANA 1ER TRI'!AE38 )</f>
        <v>E-</v>
      </c>
      <c r="W37" s="315" t="e">
        <f xml:space="preserve"> (#REF! )</f>
        <v>#REF!</v>
      </c>
      <c r="X37" s="315" t="e">
        <f xml:space="preserve"> (#REF! )</f>
        <v>#REF!</v>
      </c>
      <c r="Y37" s="315" t="e">
        <f>SUM(V37:X37)/3</f>
        <v>#REF!</v>
      </c>
      <c r="Z37" s="1605" t="str">
        <f>( 'LIBRETA INF APREN 3TRI'!$L$15 )</f>
        <v>A+</v>
      </c>
      <c r="AA37" s="326" t="str">
        <f>( 'LIBRETA INF APREN 3TRI'!$E$16 )</f>
        <v>A+</v>
      </c>
      <c r="AB37" s="326" t="str">
        <f>( 'LIBRETA INF APREN 3TRI'!$G$16 )</f>
        <v>A+</v>
      </c>
      <c r="AC37" s="326" t="str">
        <f>( 'LIBRETA INF APREN 3TRI'!$I$16 )</f>
        <v>A+</v>
      </c>
      <c r="AD37" s="325">
        <f>( 'SABANA 1ER TRI'!AM38 )</f>
        <v>4</v>
      </c>
      <c r="AE37" s="315" t="e">
        <f xml:space="preserve"> (#REF! )</f>
        <v>#REF!</v>
      </c>
      <c r="AF37" s="315" t="e">
        <f xml:space="preserve"> (#REF! )</f>
        <v>#REF!</v>
      </c>
      <c r="AG37" s="315" t="e">
        <f>SUM(AD37:AF37)/3</f>
        <v>#REF!</v>
      </c>
      <c r="AH37" s="1605" t="str">
        <f>( 'LIBRETA INF APREN 3TRI'!$L$16 )</f>
        <v>A+</v>
      </c>
      <c r="AI37" s="326" t="str">
        <f>( 'LIBRETA INF APREN 3TRI'!$E$17 )</f>
        <v>A+</v>
      </c>
      <c r="AJ37" s="326" t="str">
        <f>( 'LIBRETA INF APREN 3TRI'!$G$17 )</f>
        <v>A+</v>
      </c>
      <c r="AK37" s="326" t="str">
        <f>( 'LIBRETA INF APREN 3TRI'!$I$17 )</f>
        <v>A+</v>
      </c>
      <c r="AL37" s="325">
        <f>( 'SABANA 1ER TRI'!AU38 )</f>
        <v>0</v>
      </c>
      <c r="AM37" s="315" t="e">
        <f xml:space="preserve"> (#REF! )</f>
        <v>#REF!</v>
      </c>
      <c r="AN37" s="315" t="e">
        <f xml:space="preserve"> (#REF! )</f>
        <v>#REF!</v>
      </c>
      <c r="AO37" s="315" t="e">
        <f>SUM(AL37:AN37)/3</f>
        <v>#REF!</v>
      </c>
      <c r="AP37" s="1605" t="str">
        <f>( 'LIBRETA INF APREN 3TRI'!$L$17 )</f>
        <v>A+</v>
      </c>
      <c r="AQ37" s="326" t="str">
        <f>( 'LIBRETA INF APREN 3TRI'!$E$18 )</f>
        <v>A+</v>
      </c>
      <c r="AR37" s="326" t="str">
        <f>( 'LIBRETA INF APREN 3TRI'!$G$18 )</f>
        <v>A+</v>
      </c>
      <c r="AS37" s="326" t="str">
        <f>( 'LIBRETA INF APREN 3TRI'!$I$18 )</f>
        <v>A+</v>
      </c>
      <c r="AT37" s="325">
        <f>( 'SABANA 1ER TRI'!BC38 )</f>
        <v>4</v>
      </c>
      <c r="AU37" s="315" t="e">
        <f xml:space="preserve"> (#REF! )</f>
        <v>#REF!</v>
      </c>
      <c r="AV37" s="315" t="e">
        <f xml:space="preserve"> (#REF! )</f>
        <v>#REF!</v>
      </c>
      <c r="AW37" s="315" t="e">
        <f>SUM(AT37:AV37)/3</f>
        <v>#REF!</v>
      </c>
      <c r="AX37" s="1605" t="str">
        <f>( 'LIBRETA INF APREN 3TRI'!$L$18 )</f>
        <v>A+</v>
      </c>
      <c r="AY37" s="326" t="str">
        <f>( 'LIBRETA INF APREN 3TRI'!$E$19 )</f>
        <v>A+</v>
      </c>
      <c r="AZ37" s="326" t="str">
        <f>( 'LIBRETA INF APREN 3TRI'!$G$19 )</f>
        <v>A+</v>
      </c>
      <c r="BA37" s="326" t="str">
        <f>( 'LIBRETA INF APREN 3TRI'!$I$19 )</f>
        <v>A+</v>
      </c>
      <c r="BB37" s="325">
        <f>( 'SABANA 1ER TRI'!BK38 )</f>
        <v>4</v>
      </c>
      <c r="BC37" s="315" t="e">
        <f xml:space="preserve"> (#REF! )</f>
        <v>#REF!</v>
      </c>
      <c r="BD37" s="315" t="e">
        <f xml:space="preserve"> (#REF! )</f>
        <v>#REF!</v>
      </c>
      <c r="BE37" s="315" t="e">
        <f>SUM(BB37:BD37)/3</f>
        <v>#REF!</v>
      </c>
      <c r="BF37" s="1605" t="str">
        <f>( 'LIBRETA INF APREN 3TRI'!$L$19 )</f>
        <v>B+</v>
      </c>
      <c r="BG37" s="326" t="str">
        <f>( 'LIBRETA INF APREN 3TRI'!$E$22 )</f>
        <v>A+</v>
      </c>
      <c r="BH37" s="326" t="str">
        <f>( 'LIBRETA INF APREN 3TRI'!$G$22 )</f>
        <v>A+</v>
      </c>
      <c r="BI37" s="326" t="str">
        <f>( 'LIBRETA INF APREN 3TRI'!$I$22 )</f>
        <v>A+</v>
      </c>
      <c r="BJ37" s="325">
        <f>( 'SABANA 1ER TRI'!BS38 )</f>
        <v>4</v>
      </c>
      <c r="BK37" s="315" t="e">
        <f xml:space="preserve"> (#REF! )</f>
        <v>#REF!</v>
      </c>
      <c r="BL37" s="315" t="e">
        <f xml:space="preserve"> (#REF! )</f>
        <v>#REF!</v>
      </c>
      <c r="BM37" s="315" t="e">
        <f>SUM(BJ37:BL37)/3</f>
        <v>#REF!</v>
      </c>
      <c r="BN37" s="1605" t="str">
        <f>( 'LIBRETA INF APREN 3TRI'!$L$22 )</f>
        <v>A-</v>
      </c>
      <c r="BO37" s="326" t="str">
        <f>( 'LIBRETA INF APREN 3TRI'!$E$23 )</f>
        <v>A+</v>
      </c>
      <c r="BP37" s="326" t="str">
        <f>( 'LIBRETA INF APREN 3TRI'!$G$23 )</f>
        <v>A+</v>
      </c>
      <c r="BQ37" s="326" t="str">
        <f>( 'LIBRETA INF APREN 3TRI'!$I$23 )</f>
        <v>A+</v>
      </c>
      <c r="BR37" s="325" t="str">
        <f>( 'SABANA 1ER TRI'!CA38 )</f>
        <v>D+</v>
      </c>
      <c r="BS37" s="315" t="e">
        <f xml:space="preserve"> (#REF! )</f>
        <v>#REF!</v>
      </c>
      <c r="BT37" s="315" t="e">
        <f xml:space="preserve"> (#REF! )</f>
        <v>#REF!</v>
      </c>
      <c r="BU37" s="315" t="e">
        <f>SUM(BR37:BT37)/3</f>
        <v>#REF!</v>
      </c>
      <c r="BV37" s="1605" t="str">
        <f>( 'LIBRETA INF APREN 3TRI'!$L$23 )</f>
        <v>A-</v>
      </c>
      <c r="BW37" s="327" t="e">
        <f>SUM(I37,Q37,Y37,AG37,AO37,AW37,BE37,BM37,BU37)/9</f>
        <v>#REF!</v>
      </c>
      <c r="BX37" s="1606" t="str">
        <f>( 'LIBRETA INF APREN 3TRI'!$L$20 )</f>
        <v>A-</v>
      </c>
      <c r="BY37" s="1607" t="str">
        <f>( 'LIBRETA INF APREN 3TRI'!$I$26 )</f>
        <v>N</v>
      </c>
    </row>
    <row r="38" spans="1:77" ht="33.75" thickBot="1" x14ac:dyDescent="0.3">
      <c r="A38" s="316">
        <v>29</v>
      </c>
      <c r="B38" s="318">
        <f>DATOS!F36</f>
        <v>0</v>
      </c>
      <c r="C38" s="326" t="str">
        <f>( 'LIBRETA INF APREN 3TRI'!$E$13 )</f>
        <v>D-</v>
      </c>
      <c r="D38" s="326" t="str">
        <f>( 'LIBRETA INF APREN 3TRI'!$G$13 )</f>
        <v>A+</v>
      </c>
      <c r="E38" s="326" t="str">
        <f>( 'LIBRETA INF APREN 3TRI'!$I$13 )</f>
        <v>A+</v>
      </c>
      <c r="F38" s="325">
        <f>( 'SABANA 1ER TRI'!O39 )</f>
        <v>1.6666666666666667</v>
      </c>
      <c r="G38" s="315" t="e">
        <f xml:space="preserve"> (#REF! )</f>
        <v>#REF!</v>
      </c>
      <c r="H38" s="315" t="e">
        <f xml:space="preserve"> (#REF! )</f>
        <v>#REF!</v>
      </c>
      <c r="I38" s="315" t="e">
        <f>SUM(F38:H38)/3</f>
        <v>#REF!</v>
      </c>
      <c r="J38" s="1605" t="str">
        <f>( 'LIBRETA INF APREN 3TRI'!$L$13 )</f>
        <v>B-</v>
      </c>
      <c r="K38" s="326" t="str">
        <f>( 'LIBRETA INF APREN 3TRI'!$E$14 )</f>
        <v>D-</v>
      </c>
      <c r="L38" s="326" t="str">
        <f>( 'LIBRETA INF APREN 3TRI'!$G$14 )</f>
        <v>A+</v>
      </c>
      <c r="M38" s="326" t="str">
        <f>( 'LIBRETA INF APREN 3TRI'!$I$14 )</f>
        <v>A+</v>
      </c>
      <c r="N38" s="325">
        <f>( 'SABANA 1ER TRI'!W39 )</f>
        <v>0</v>
      </c>
      <c r="O38" s="315" t="e">
        <f xml:space="preserve"> (#REF! )</f>
        <v>#REF!</v>
      </c>
      <c r="P38" s="315" t="e">
        <f xml:space="preserve"> (#REF! )</f>
        <v>#REF!</v>
      </c>
      <c r="Q38" s="315" t="e">
        <f>SUM(N38:P38)/3</f>
        <v>#REF!</v>
      </c>
      <c r="R38" s="1605" t="str">
        <f>( 'LIBRETA INF APREN 3TRI'!$L$14 )</f>
        <v>B-</v>
      </c>
      <c r="S38" s="326" t="str">
        <f>( 'LIBRETA INF APREN 3TRI'!$E$15 )</f>
        <v>A+</v>
      </c>
      <c r="T38" s="326" t="str">
        <f>( 'LIBRETA INF APREN 3TRI'!$G$15 )</f>
        <v>A+</v>
      </c>
      <c r="U38" s="326" t="str">
        <f>( 'LIBRETA INF APREN 3TRI'!$I$15 )</f>
        <v>A+</v>
      </c>
      <c r="V38" s="325" t="str">
        <f>( 'SABANA 1ER TRI'!AE39 )</f>
        <v>E-</v>
      </c>
      <c r="W38" s="315" t="e">
        <f xml:space="preserve"> (#REF! )</f>
        <v>#REF!</v>
      </c>
      <c r="X38" s="315" t="e">
        <f xml:space="preserve"> (#REF! )</f>
        <v>#REF!</v>
      </c>
      <c r="Y38" s="315" t="e">
        <f>SUM(V38:X38)/3</f>
        <v>#REF!</v>
      </c>
      <c r="Z38" s="1605" t="str">
        <f>( 'LIBRETA INF APREN 3TRI'!$L$15 )</f>
        <v>A+</v>
      </c>
      <c r="AA38" s="326" t="str">
        <f>( 'LIBRETA INF APREN 3TRI'!$E$16 )</f>
        <v>A+</v>
      </c>
      <c r="AB38" s="326" t="str">
        <f>( 'LIBRETA INF APREN 3TRI'!$G$16 )</f>
        <v>A+</v>
      </c>
      <c r="AC38" s="326" t="str">
        <f>( 'LIBRETA INF APREN 3TRI'!$I$16 )</f>
        <v>A+</v>
      </c>
      <c r="AD38" s="325">
        <f>( 'SABANA 1ER TRI'!AM39 )</f>
        <v>5</v>
      </c>
      <c r="AE38" s="315" t="e">
        <f xml:space="preserve"> (#REF! )</f>
        <v>#REF!</v>
      </c>
      <c r="AF38" s="315" t="e">
        <f xml:space="preserve"> (#REF! )</f>
        <v>#REF!</v>
      </c>
      <c r="AG38" s="315" t="e">
        <f>SUM(AD38:AF38)/3</f>
        <v>#REF!</v>
      </c>
      <c r="AH38" s="1605" t="str">
        <f>( 'LIBRETA INF APREN 3TRI'!$L$16 )</f>
        <v>A+</v>
      </c>
      <c r="AI38" s="326" t="str">
        <f>( 'LIBRETA INF APREN 3TRI'!$E$17 )</f>
        <v>A+</v>
      </c>
      <c r="AJ38" s="326" t="str">
        <f>( 'LIBRETA INF APREN 3TRI'!$G$17 )</f>
        <v>A+</v>
      </c>
      <c r="AK38" s="326" t="str">
        <f>( 'LIBRETA INF APREN 3TRI'!$I$17 )</f>
        <v>A+</v>
      </c>
      <c r="AL38" s="325">
        <f>( 'SABANA 1ER TRI'!AU39 )</f>
        <v>0</v>
      </c>
      <c r="AM38" s="315" t="e">
        <f xml:space="preserve"> (#REF! )</f>
        <v>#REF!</v>
      </c>
      <c r="AN38" s="315" t="e">
        <f xml:space="preserve"> (#REF! )</f>
        <v>#REF!</v>
      </c>
      <c r="AO38" s="315" t="e">
        <f>SUM(AL38:AN38)/3</f>
        <v>#REF!</v>
      </c>
      <c r="AP38" s="1605" t="str">
        <f>( 'LIBRETA INF APREN 3TRI'!$L$17 )</f>
        <v>A+</v>
      </c>
      <c r="AQ38" s="326" t="str">
        <f>( 'LIBRETA INF APREN 3TRI'!$E$18 )</f>
        <v>A+</v>
      </c>
      <c r="AR38" s="326" t="str">
        <f>( 'LIBRETA INF APREN 3TRI'!$G$18 )</f>
        <v>A+</v>
      </c>
      <c r="AS38" s="326" t="str">
        <f>( 'LIBRETA INF APREN 3TRI'!$I$18 )</f>
        <v>A+</v>
      </c>
      <c r="AT38" s="325">
        <f>( 'SABANA 1ER TRI'!BC39 )</f>
        <v>5</v>
      </c>
      <c r="AU38" s="315" t="e">
        <f xml:space="preserve"> (#REF! )</f>
        <v>#REF!</v>
      </c>
      <c r="AV38" s="315" t="e">
        <f xml:space="preserve"> (#REF! )</f>
        <v>#REF!</v>
      </c>
      <c r="AW38" s="315" t="e">
        <f>SUM(AT38:AV38)/3</f>
        <v>#REF!</v>
      </c>
      <c r="AX38" s="1605" t="str">
        <f>( 'LIBRETA INF APREN 3TRI'!$L$18 )</f>
        <v>A+</v>
      </c>
      <c r="AY38" s="326" t="str">
        <f>( 'LIBRETA INF APREN 3TRI'!$E$19 )</f>
        <v>A+</v>
      </c>
      <c r="AZ38" s="326" t="str">
        <f>( 'LIBRETA INF APREN 3TRI'!$G$19 )</f>
        <v>A+</v>
      </c>
      <c r="BA38" s="326" t="str">
        <f>( 'LIBRETA INF APREN 3TRI'!$I$19 )</f>
        <v>A+</v>
      </c>
      <c r="BB38" s="325">
        <f>( 'SABANA 1ER TRI'!BK39 )</f>
        <v>5</v>
      </c>
      <c r="BC38" s="315" t="e">
        <f xml:space="preserve"> (#REF! )</f>
        <v>#REF!</v>
      </c>
      <c r="BD38" s="315" t="e">
        <f xml:space="preserve"> (#REF! )</f>
        <v>#REF!</v>
      </c>
      <c r="BE38" s="315" t="e">
        <f>SUM(BB38:BD38)/3</f>
        <v>#REF!</v>
      </c>
      <c r="BF38" s="1605" t="str">
        <f>( 'LIBRETA INF APREN 3TRI'!$L$19 )</f>
        <v>B+</v>
      </c>
      <c r="BG38" s="326" t="str">
        <f>( 'LIBRETA INF APREN 3TRI'!$E$22 )</f>
        <v>A+</v>
      </c>
      <c r="BH38" s="326" t="str">
        <f>( 'LIBRETA INF APREN 3TRI'!$G$22 )</f>
        <v>A+</v>
      </c>
      <c r="BI38" s="326" t="str">
        <f>( 'LIBRETA INF APREN 3TRI'!$I$22 )</f>
        <v>A+</v>
      </c>
      <c r="BJ38" s="325">
        <f>( 'SABANA 1ER TRI'!BS39 )</f>
        <v>5</v>
      </c>
      <c r="BK38" s="315" t="e">
        <f xml:space="preserve"> (#REF! )</f>
        <v>#REF!</v>
      </c>
      <c r="BL38" s="315" t="e">
        <f xml:space="preserve"> (#REF! )</f>
        <v>#REF!</v>
      </c>
      <c r="BM38" s="315" t="e">
        <f>SUM(BJ38:BL38)/3</f>
        <v>#REF!</v>
      </c>
      <c r="BN38" s="1605" t="str">
        <f>( 'LIBRETA INF APREN 3TRI'!$L$22 )</f>
        <v>A-</v>
      </c>
      <c r="BO38" s="326" t="str">
        <f>( 'LIBRETA INF APREN 3TRI'!$E$23 )</f>
        <v>A+</v>
      </c>
      <c r="BP38" s="326" t="str">
        <f>( 'LIBRETA INF APREN 3TRI'!$G$23 )</f>
        <v>A+</v>
      </c>
      <c r="BQ38" s="326" t="str">
        <f>( 'LIBRETA INF APREN 3TRI'!$I$23 )</f>
        <v>A+</v>
      </c>
      <c r="BR38" s="325" t="str">
        <f>( 'SABANA 1ER TRI'!CA39 )</f>
        <v>C-</v>
      </c>
      <c r="BS38" s="315" t="e">
        <f xml:space="preserve"> (#REF! )</f>
        <v>#REF!</v>
      </c>
      <c r="BT38" s="315" t="e">
        <f xml:space="preserve"> (#REF! )</f>
        <v>#REF!</v>
      </c>
      <c r="BU38" s="315" t="e">
        <f>SUM(BR38:BT38)/3</f>
        <v>#REF!</v>
      </c>
      <c r="BV38" s="1605" t="str">
        <f>( 'LIBRETA INF APREN 3TRI'!$L$23 )</f>
        <v>A-</v>
      </c>
      <c r="BW38" s="327" t="e">
        <f>SUM(I38,Q38,Y38,AG38,AO38,AW38,BE38,BM38,BU38)/9</f>
        <v>#REF!</v>
      </c>
      <c r="BX38" s="1606" t="str">
        <f>( 'LIBRETA INF APREN 3TRI'!$L$20 )</f>
        <v>A-</v>
      </c>
      <c r="BY38" s="1607" t="str">
        <f>( 'LIBRETA INF APREN 3TRI'!$I$26 )</f>
        <v>N</v>
      </c>
    </row>
    <row r="39" spans="1:77" ht="33.75" thickBot="1" x14ac:dyDescent="0.3">
      <c r="A39" s="316">
        <v>30</v>
      </c>
      <c r="B39" s="318">
        <f>DATOS!F37</f>
        <v>0</v>
      </c>
      <c r="C39" s="326" t="str">
        <f>( 'LIBRETA INF APREN 3TRI'!$E$13 )</f>
        <v>D-</v>
      </c>
      <c r="D39" s="326" t="str">
        <f>( 'LIBRETA INF APREN 3TRI'!$G$13 )</f>
        <v>A+</v>
      </c>
      <c r="E39" s="326" t="str">
        <f>( 'LIBRETA INF APREN 3TRI'!$I$13 )</f>
        <v>A+</v>
      </c>
      <c r="F39" s="325">
        <f>( 'SABANA 1ER TRI'!O40 )</f>
        <v>1</v>
      </c>
      <c r="G39" s="315" t="e">
        <f xml:space="preserve"> (#REF! )</f>
        <v>#REF!</v>
      </c>
      <c r="H39" s="315" t="e">
        <f xml:space="preserve"> (#REF! )</f>
        <v>#REF!</v>
      </c>
      <c r="I39" s="315" t="e">
        <f>SUM(F39:H39)/3</f>
        <v>#REF!</v>
      </c>
      <c r="J39" s="1605" t="str">
        <f>( 'LIBRETA INF APREN 3TRI'!$L$13 )</f>
        <v>B-</v>
      </c>
      <c r="K39" s="326" t="str">
        <f>( 'LIBRETA INF APREN 3TRI'!$E$14 )</f>
        <v>D-</v>
      </c>
      <c r="L39" s="326" t="str">
        <f>( 'LIBRETA INF APREN 3TRI'!$G$14 )</f>
        <v>A+</v>
      </c>
      <c r="M39" s="326" t="str">
        <f>( 'LIBRETA INF APREN 3TRI'!$I$14 )</f>
        <v>A+</v>
      </c>
      <c r="N39" s="325">
        <f>( 'SABANA 1ER TRI'!W40 )</f>
        <v>0</v>
      </c>
      <c r="O39" s="315" t="e">
        <f xml:space="preserve"> (#REF! )</f>
        <v>#REF!</v>
      </c>
      <c r="P39" s="315" t="e">
        <f xml:space="preserve"> (#REF! )</f>
        <v>#REF!</v>
      </c>
      <c r="Q39" s="315" t="e">
        <f>SUM(N39:P39)/3</f>
        <v>#REF!</v>
      </c>
      <c r="R39" s="1605" t="str">
        <f>( 'LIBRETA INF APREN 3TRI'!$L$14 )</f>
        <v>B-</v>
      </c>
      <c r="S39" s="326" t="str">
        <f>( 'LIBRETA INF APREN 3TRI'!$E$15 )</f>
        <v>A+</v>
      </c>
      <c r="T39" s="326" t="str">
        <f>( 'LIBRETA INF APREN 3TRI'!$G$15 )</f>
        <v>A+</v>
      </c>
      <c r="U39" s="326" t="str">
        <f>( 'LIBRETA INF APREN 3TRI'!$I$15 )</f>
        <v>A+</v>
      </c>
      <c r="V39" s="325" t="str">
        <f>( 'SABANA 1ER TRI'!AE40 )</f>
        <v>E-</v>
      </c>
      <c r="W39" s="315" t="e">
        <f xml:space="preserve"> (#REF! )</f>
        <v>#REF!</v>
      </c>
      <c r="X39" s="315" t="e">
        <f xml:space="preserve"> (#REF! )</f>
        <v>#REF!</v>
      </c>
      <c r="Y39" s="315" t="e">
        <f>SUM(V39:X39)/3</f>
        <v>#REF!</v>
      </c>
      <c r="Z39" s="1605" t="str">
        <f>( 'LIBRETA INF APREN 3TRI'!$L$15 )</f>
        <v>A+</v>
      </c>
      <c r="AA39" s="326" t="str">
        <f>( 'LIBRETA INF APREN 3TRI'!$E$16 )</f>
        <v>A+</v>
      </c>
      <c r="AB39" s="326" t="str">
        <f>( 'LIBRETA INF APREN 3TRI'!$G$16 )</f>
        <v>A+</v>
      </c>
      <c r="AC39" s="326" t="str">
        <f>( 'LIBRETA INF APREN 3TRI'!$I$16 )</f>
        <v>A+</v>
      </c>
      <c r="AD39" s="325">
        <f>( 'SABANA 1ER TRI'!AM40 )</f>
        <v>3</v>
      </c>
      <c r="AE39" s="315" t="e">
        <f xml:space="preserve"> (#REF! )</f>
        <v>#REF!</v>
      </c>
      <c r="AF39" s="315" t="e">
        <f xml:space="preserve"> (#REF! )</f>
        <v>#REF!</v>
      </c>
      <c r="AG39" s="315" t="e">
        <f>SUM(AD39:AF39)/3</f>
        <v>#REF!</v>
      </c>
      <c r="AH39" s="1605" t="str">
        <f>( 'LIBRETA INF APREN 3TRI'!$L$16 )</f>
        <v>A+</v>
      </c>
      <c r="AI39" s="326" t="str">
        <f>( 'LIBRETA INF APREN 3TRI'!$E$17 )</f>
        <v>A+</v>
      </c>
      <c r="AJ39" s="326" t="str">
        <f>( 'LIBRETA INF APREN 3TRI'!$G$17 )</f>
        <v>A+</v>
      </c>
      <c r="AK39" s="326" t="str">
        <f>( 'LIBRETA INF APREN 3TRI'!$I$17 )</f>
        <v>A+</v>
      </c>
      <c r="AL39" s="325">
        <f>( 'SABANA 1ER TRI'!AU40 )</f>
        <v>0</v>
      </c>
      <c r="AM39" s="315" t="e">
        <f xml:space="preserve"> (#REF! )</f>
        <v>#REF!</v>
      </c>
      <c r="AN39" s="315" t="e">
        <f xml:space="preserve"> (#REF! )</f>
        <v>#REF!</v>
      </c>
      <c r="AO39" s="315" t="e">
        <f>SUM(AL39:AN39)/3</f>
        <v>#REF!</v>
      </c>
      <c r="AP39" s="1605" t="str">
        <f>( 'LIBRETA INF APREN 3TRI'!$L$17 )</f>
        <v>A+</v>
      </c>
      <c r="AQ39" s="326" t="str">
        <f>( 'LIBRETA INF APREN 3TRI'!$E$18 )</f>
        <v>A+</v>
      </c>
      <c r="AR39" s="326" t="str">
        <f>( 'LIBRETA INF APREN 3TRI'!$G$18 )</f>
        <v>A+</v>
      </c>
      <c r="AS39" s="326" t="str">
        <f>( 'LIBRETA INF APREN 3TRI'!$I$18 )</f>
        <v>A+</v>
      </c>
      <c r="AT39" s="325">
        <f>( 'SABANA 1ER TRI'!BC40 )</f>
        <v>3</v>
      </c>
      <c r="AU39" s="315" t="e">
        <f xml:space="preserve"> (#REF! )</f>
        <v>#REF!</v>
      </c>
      <c r="AV39" s="315" t="e">
        <f xml:space="preserve"> (#REF! )</f>
        <v>#REF!</v>
      </c>
      <c r="AW39" s="315" t="e">
        <f>SUM(AT39:AV39)/3</f>
        <v>#REF!</v>
      </c>
      <c r="AX39" s="1605" t="str">
        <f>( 'LIBRETA INF APREN 3TRI'!$L$18 )</f>
        <v>A+</v>
      </c>
      <c r="AY39" s="326" t="str">
        <f>( 'LIBRETA INF APREN 3TRI'!$E$19 )</f>
        <v>A+</v>
      </c>
      <c r="AZ39" s="326" t="str">
        <f>( 'LIBRETA INF APREN 3TRI'!$G$19 )</f>
        <v>A+</v>
      </c>
      <c r="BA39" s="326" t="str">
        <f>( 'LIBRETA INF APREN 3TRI'!$I$19 )</f>
        <v>A+</v>
      </c>
      <c r="BB39" s="325">
        <f>( 'SABANA 1ER TRI'!BK40 )</f>
        <v>3</v>
      </c>
      <c r="BC39" s="315" t="e">
        <f xml:space="preserve"> (#REF! )</f>
        <v>#REF!</v>
      </c>
      <c r="BD39" s="315" t="e">
        <f xml:space="preserve"> (#REF! )</f>
        <v>#REF!</v>
      </c>
      <c r="BE39" s="315" t="e">
        <f>SUM(BB39:BD39)/3</f>
        <v>#REF!</v>
      </c>
      <c r="BF39" s="1605" t="str">
        <f>( 'LIBRETA INF APREN 3TRI'!$L$19 )</f>
        <v>B+</v>
      </c>
      <c r="BG39" s="326" t="str">
        <f>( 'LIBRETA INF APREN 3TRI'!$E$22 )</f>
        <v>A+</v>
      </c>
      <c r="BH39" s="326" t="str">
        <f>( 'LIBRETA INF APREN 3TRI'!$G$22 )</f>
        <v>A+</v>
      </c>
      <c r="BI39" s="326" t="str">
        <f>( 'LIBRETA INF APREN 3TRI'!$I$22 )</f>
        <v>A+</v>
      </c>
      <c r="BJ39" s="325">
        <f>( 'SABANA 1ER TRI'!BS40 )</f>
        <v>2.9999999999999996</v>
      </c>
      <c r="BK39" s="315" t="e">
        <f xml:space="preserve"> (#REF! )</f>
        <v>#REF!</v>
      </c>
      <c r="BL39" s="315" t="e">
        <f xml:space="preserve"> (#REF! )</f>
        <v>#REF!</v>
      </c>
      <c r="BM39" s="315" t="e">
        <f>SUM(BJ39:BL39)/3</f>
        <v>#REF!</v>
      </c>
      <c r="BN39" s="1605" t="str">
        <f>( 'LIBRETA INF APREN 3TRI'!$L$22 )</f>
        <v>A-</v>
      </c>
      <c r="BO39" s="326" t="str">
        <f>( 'LIBRETA INF APREN 3TRI'!$E$23 )</f>
        <v>A+</v>
      </c>
      <c r="BP39" s="326" t="str">
        <f>( 'LIBRETA INF APREN 3TRI'!$G$23 )</f>
        <v>A+</v>
      </c>
      <c r="BQ39" s="326" t="str">
        <f>( 'LIBRETA INF APREN 3TRI'!$I$23 )</f>
        <v>A+</v>
      </c>
      <c r="BR39" s="325" t="str">
        <f>( 'SABANA 1ER TRI'!CA40 )</f>
        <v>D-</v>
      </c>
      <c r="BS39" s="315" t="e">
        <f xml:space="preserve"> (#REF! )</f>
        <v>#REF!</v>
      </c>
      <c r="BT39" s="315" t="e">
        <f xml:space="preserve"> (#REF! )</f>
        <v>#REF!</v>
      </c>
      <c r="BU39" s="315" t="e">
        <f>SUM(BR39:BT39)/3</f>
        <v>#REF!</v>
      </c>
      <c r="BV39" s="1605" t="str">
        <f>( 'LIBRETA INF APREN 3TRI'!$L$23 )</f>
        <v>A-</v>
      </c>
      <c r="BW39" s="327" t="e">
        <f>SUM(I39,Q39,Y39,AG39,AO39,AW39,BE39,BM39,BU39)/9</f>
        <v>#REF!</v>
      </c>
      <c r="BX39" s="1606" t="str">
        <f>( 'LIBRETA INF APREN 3TRI'!$L$20 )</f>
        <v>A-</v>
      </c>
      <c r="BY39" s="1607" t="str">
        <f>( 'LIBRETA INF APREN 3TRI'!$I$26 )</f>
        <v>N</v>
      </c>
    </row>
    <row r="40" spans="1:77" ht="33.75" thickBot="1" x14ac:dyDescent="0.3">
      <c r="A40" s="316">
        <v>31</v>
      </c>
      <c r="B40" s="318">
        <f>DATOS!F38</f>
        <v>0</v>
      </c>
      <c r="C40" s="326" t="str">
        <f>( 'LIBRETA INF APREN 3TRI'!$E$13 )</f>
        <v>D-</v>
      </c>
      <c r="D40" s="326" t="str">
        <f>( 'LIBRETA INF APREN 3TRI'!$G$13 )</f>
        <v>A+</v>
      </c>
      <c r="E40" s="326" t="str">
        <f>( 'LIBRETA INF APREN 3TRI'!$I$13 )</f>
        <v>A+</v>
      </c>
      <c r="F40" s="325">
        <f>( 'SABANA 1ER TRI'!O41 )</f>
        <v>1</v>
      </c>
      <c r="G40" s="315" t="e">
        <f xml:space="preserve"> (#REF! )</f>
        <v>#REF!</v>
      </c>
      <c r="H40" s="315" t="e">
        <f xml:space="preserve"> (#REF! )</f>
        <v>#REF!</v>
      </c>
      <c r="I40" s="315" t="e">
        <f>SUM(F40:H40)/3</f>
        <v>#REF!</v>
      </c>
      <c r="J40" s="1605" t="str">
        <f>( 'LIBRETA INF APREN 3TRI'!$L$13 )</f>
        <v>B-</v>
      </c>
      <c r="K40" s="326" t="str">
        <f>( 'LIBRETA INF APREN 3TRI'!$E$14 )</f>
        <v>D-</v>
      </c>
      <c r="L40" s="326" t="str">
        <f>( 'LIBRETA INF APREN 3TRI'!$G$14 )</f>
        <v>A+</v>
      </c>
      <c r="M40" s="326" t="str">
        <f>( 'LIBRETA INF APREN 3TRI'!$I$14 )</f>
        <v>A+</v>
      </c>
      <c r="N40" s="325">
        <f>( 'SABANA 1ER TRI'!W41 )</f>
        <v>0</v>
      </c>
      <c r="O40" s="315" t="e">
        <f xml:space="preserve"> (#REF! )</f>
        <v>#REF!</v>
      </c>
      <c r="P40" s="315" t="e">
        <f xml:space="preserve"> (#REF! )</f>
        <v>#REF!</v>
      </c>
      <c r="Q40" s="315" t="e">
        <f>SUM(N40:P40)/3</f>
        <v>#REF!</v>
      </c>
      <c r="R40" s="1605" t="str">
        <f>( 'LIBRETA INF APREN 3TRI'!$L$14 )</f>
        <v>B-</v>
      </c>
      <c r="S40" s="326" t="str">
        <f>( 'LIBRETA INF APREN 3TRI'!$E$15 )</f>
        <v>A+</v>
      </c>
      <c r="T40" s="326" t="str">
        <f>( 'LIBRETA INF APREN 3TRI'!$G$15 )</f>
        <v>A+</v>
      </c>
      <c r="U40" s="326" t="str">
        <f>( 'LIBRETA INF APREN 3TRI'!$I$15 )</f>
        <v>A+</v>
      </c>
      <c r="V40" s="325" t="str">
        <f>( 'SABANA 1ER TRI'!AE41 )</f>
        <v>E-</v>
      </c>
      <c r="W40" s="315" t="e">
        <f xml:space="preserve"> (#REF! )</f>
        <v>#REF!</v>
      </c>
      <c r="X40" s="315" t="e">
        <f xml:space="preserve"> (#REF! )</f>
        <v>#REF!</v>
      </c>
      <c r="Y40" s="315" t="e">
        <f>SUM(V40:X40)/3</f>
        <v>#REF!</v>
      </c>
      <c r="Z40" s="1605" t="str">
        <f>( 'LIBRETA INF APREN 3TRI'!$L$15 )</f>
        <v>A+</v>
      </c>
      <c r="AA40" s="326" t="str">
        <f>( 'LIBRETA INF APREN 3TRI'!$E$16 )</f>
        <v>A+</v>
      </c>
      <c r="AB40" s="326" t="str">
        <f>( 'LIBRETA INF APREN 3TRI'!$G$16 )</f>
        <v>A+</v>
      </c>
      <c r="AC40" s="326" t="str">
        <f>( 'LIBRETA INF APREN 3TRI'!$I$16 )</f>
        <v>A+</v>
      </c>
      <c r="AD40" s="325">
        <f>( 'SABANA 1ER TRI'!AM41 )</f>
        <v>3</v>
      </c>
      <c r="AE40" s="315" t="e">
        <f xml:space="preserve"> (#REF! )</f>
        <v>#REF!</v>
      </c>
      <c r="AF40" s="315" t="e">
        <f xml:space="preserve"> (#REF! )</f>
        <v>#REF!</v>
      </c>
      <c r="AG40" s="315" t="e">
        <f>SUM(AD40:AF40)/3</f>
        <v>#REF!</v>
      </c>
      <c r="AH40" s="1605" t="str">
        <f>( 'LIBRETA INF APREN 3TRI'!$L$16 )</f>
        <v>A+</v>
      </c>
      <c r="AI40" s="326" t="str">
        <f>( 'LIBRETA INF APREN 3TRI'!$E$17 )</f>
        <v>A+</v>
      </c>
      <c r="AJ40" s="326" t="str">
        <f>( 'LIBRETA INF APREN 3TRI'!$G$17 )</f>
        <v>A+</v>
      </c>
      <c r="AK40" s="326" t="str">
        <f>( 'LIBRETA INF APREN 3TRI'!$I$17 )</f>
        <v>A+</v>
      </c>
      <c r="AL40" s="325">
        <f>( 'SABANA 1ER TRI'!AU41 )</f>
        <v>0</v>
      </c>
      <c r="AM40" s="315" t="e">
        <f xml:space="preserve"> (#REF! )</f>
        <v>#REF!</v>
      </c>
      <c r="AN40" s="315" t="e">
        <f xml:space="preserve"> (#REF! )</f>
        <v>#REF!</v>
      </c>
      <c r="AO40" s="315" t="e">
        <f>SUM(AL40:AN40)/3</f>
        <v>#REF!</v>
      </c>
      <c r="AP40" s="1605" t="str">
        <f>( 'LIBRETA INF APREN 3TRI'!$L$17 )</f>
        <v>A+</v>
      </c>
      <c r="AQ40" s="326" t="str">
        <f>( 'LIBRETA INF APREN 3TRI'!$E$18 )</f>
        <v>A+</v>
      </c>
      <c r="AR40" s="326" t="str">
        <f>( 'LIBRETA INF APREN 3TRI'!$G$18 )</f>
        <v>A+</v>
      </c>
      <c r="AS40" s="326" t="str">
        <f>( 'LIBRETA INF APREN 3TRI'!$I$18 )</f>
        <v>A+</v>
      </c>
      <c r="AT40" s="325">
        <f>( 'SABANA 1ER TRI'!BC41 )</f>
        <v>3</v>
      </c>
      <c r="AU40" s="315" t="e">
        <f xml:space="preserve"> (#REF! )</f>
        <v>#REF!</v>
      </c>
      <c r="AV40" s="315" t="e">
        <f xml:space="preserve"> (#REF! )</f>
        <v>#REF!</v>
      </c>
      <c r="AW40" s="315" t="e">
        <f>SUM(AT40:AV40)/3</f>
        <v>#REF!</v>
      </c>
      <c r="AX40" s="1605" t="str">
        <f>( 'LIBRETA INF APREN 3TRI'!$L$18 )</f>
        <v>A+</v>
      </c>
      <c r="AY40" s="326" t="str">
        <f>( 'LIBRETA INF APREN 3TRI'!$E$19 )</f>
        <v>A+</v>
      </c>
      <c r="AZ40" s="326" t="str">
        <f>( 'LIBRETA INF APREN 3TRI'!$G$19 )</f>
        <v>A+</v>
      </c>
      <c r="BA40" s="326" t="str">
        <f>( 'LIBRETA INF APREN 3TRI'!$I$19 )</f>
        <v>A+</v>
      </c>
      <c r="BB40" s="325">
        <f>( 'SABANA 1ER TRI'!BK41 )</f>
        <v>3</v>
      </c>
      <c r="BC40" s="315" t="e">
        <f xml:space="preserve"> (#REF! )</f>
        <v>#REF!</v>
      </c>
      <c r="BD40" s="315" t="e">
        <f xml:space="preserve"> (#REF! )</f>
        <v>#REF!</v>
      </c>
      <c r="BE40" s="315" t="e">
        <f>SUM(BB40:BD40)/3</f>
        <v>#REF!</v>
      </c>
      <c r="BF40" s="1605" t="str">
        <f>( 'LIBRETA INF APREN 3TRI'!$L$19 )</f>
        <v>B+</v>
      </c>
      <c r="BG40" s="326" t="str">
        <f>( 'LIBRETA INF APREN 3TRI'!$E$22 )</f>
        <v>A+</v>
      </c>
      <c r="BH40" s="326" t="str">
        <f>( 'LIBRETA INF APREN 3TRI'!$G$22 )</f>
        <v>A+</v>
      </c>
      <c r="BI40" s="326" t="str">
        <f>( 'LIBRETA INF APREN 3TRI'!$I$22 )</f>
        <v>A+</v>
      </c>
      <c r="BJ40" s="325">
        <f>( 'SABANA 1ER TRI'!BS41 )</f>
        <v>2.9999999999999996</v>
      </c>
      <c r="BK40" s="315" t="e">
        <f xml:space="preserve"> (#REF! )</f>
        <v>#REF!</v>
      </c>
      <c r="BL40" s="315" t="e">
        <f xml:space="preserve"> (#REF! )</f>
        <v>#REF!</v>
      </c>
      <c r="BM40" s="315" t="e">
        <f>SUM(BJ40:BL40)/3</f>
        <v>#REF!</v>
      </c>
      <c r="BN40" s="1605" t="str">
        <f>( 'LIBRETA INF APREN 3TRI'!$L$22 )</f>
        <v>A-</v>
      </c>
      <c r="BO40" s="326" t="str">
        <f>( 'LIBRETA INF APREN 3TRI'!$E$23 )</f>
        <v>A+</v>
      </c>
      <c r="BP40" s="326" t="str">
        <f>( 'LIBRETA INF APREN 3TRI'!$G$23 )</f>
        <v>A+</v>
      </c>
      <c r="BQ40" s="326" t="str">
        <f>( 'LIBRETA INF APREN 3TRI'!$I$23 )</f>
        <v>A+</v>
      </c>
      <c r="BR40" s="325" t="str">
        <f>( 'SABANA 1ER TRI'!CA41 )</f>
        <v>D-</v>
      </c>
      <c r="BS40" s="315" t="e">
        <f xml:space="preserve"> (#REF! )</f>
        <v>#REF!</v>
      </c>
      <c r="BT40" s="315" t="e">
        <f xml:space="preserve"> (#REF! )</f>
        <v>#REF!</v>
      </c>
      <c r="BU40" s="315" t="e">
        <f>SUM(BR40:BT40)/3</f>
        <v>#REF!</v>
      </c>
      <c r="BV40" s="1605" t="str">
        <f>( 'LIBRETA INF APREN 3TRI'!$L$23 )</f>
        <v>A-</v>
      </c>
      <c r="BW40" s="327" t="e">
        <f>SUM(I40,Q40,Y40,AG40,AO40,AW40,BE40,BM40,BU40)/9</f>
        <v>#REF!</v>
      </c>
      <c r="BX40" s="1606" t="str">
        <f>( 'LIBRETA INF APREN 3TRI'!$L$20 )</f>
        <v>A-</v>
      </c>
      <c r="BY40" s="1607" t="str">
        <f>( 'LIBRETA INF APREN 3TRI'!$I$26 )</f>
        <v>N</v>
      </c>
    </row>
    <row r="41" spans="1:77" ht="33.75" thickBot="1" x14ac:dyDescent="0.3">
      <c r="A41" s="316">
        <v>32</v>
      </c>
      <c r="B41" s="318">
        <f>DATOS!F39</f>
        <v>0</v>
      </c>
      <c r="C41" s="326" t="str">
        <f>( 'LIBRETA INF APREN 3TRI'!$E$13 )</f>
        <v>D-</v>
      </c>
      <c r="D41" s="326" t="str">
        <f>( 'LIBRETA INF APREN 3TRI'!$G$13 )</f>
        <v>A+</v>
      </c>
      <c r="E41" s="326" t="str">
        <f>( 'LIBRETA INF APREN 3TRI'!$I$13 )</f>
        <v>A+</v>
      </c>
      <c r="F41" s="325">
        <f>( 'SABANA 1ER TRI'!O42 )</f>
        <v>1</v>
      </c>
      <c r="G41" s="315" t="e">
        <f xml:space="preserve"> (#REF! )</f>
        <v>#REF!</v>
      </c>
      <c r="H41" s="315" t="e">
        <f xml:space="preserve"> (#REF! )</f>
        <v>#REF!</v>
      </c>
      <c r="I41" s="315" t="e">
        <f>SUM(F41:H41)/3</f>
        <v>#REF!</v>
      </c>
      <c r="J41" s="1605" t="str">
        <f>( 'LIBRETA INF APREN 3TRI'!$L$13 )</f>
        <v>B-</v>
      </c>
      <c r="K41" s="326" t="str">
        <f>( 'LIBRETA INF APREN 3TRI'!$E$14 )</f>
        <v>D-</v>
      </c>
      <c r="L41" s="326" t="str">
        <f>( 'LIBRETA INF APREN 3TRI'!$G$14 )</f>
        <v>A+</v>
      </c>
      <c r="M41" s="326" t="str">
        <f>( 'LIBRETA INF APREN 3TRI'!$I$14 )</f>
        <v>A+</v>
      </c>
      <c r="N41" s="325">
        <f>( 'SABANA 1ER TRI'!W42 )</f>
        <v>0</v>
      </c>
      <c r="O41" s="315" t="e">
        <f xml:space="preserve"> (#REF! )</f>
        <v>#REF!</v>
      </c>
      <c r="P41" s="315" t="e">
        <f xml:space="preserve"> (#REF! )</f>
        <v>#REF!</v>
      </c>
      <c r="Q41" s="315" t="e">
        <f>SUM(N41:P41)/3</f>
        <v>#REF!</v>
      </c>
      <c r="R41" s="1605" t="str">
        <f>( 'LIBRETA INF APREN 3TRI'!$L$14 )</f>
        <v>B-</v>
      </c>
      <c r="S41" s="326" t="str">
        <f>( 'LIBRETA INF APREN 3TRI'!$E$15 )</f>
        <v>A+</v>
      </c>
      <c r="T41" s="326" t="str">
        <f>( 'LIBRETA INF APREN 3TRI'!$G$15 )</f>
        <v>A+</v>
      </c>
      <c r="U41" s="326" t="str">
        <f>( 'LIBRETA INF APREN 3TRI'!$I$15 )</f>
        <v>A+</v>
      </c>
      <c r="V41" s="325" t="str">
        <f>( 'SABANA 1ER TRI'!AE42 )</f>
        <v>E-</v>
      </c>
      <c r="W41" s="315" t="e">
        <f xml:space="preserve"> (#REF! )</f>
        <v>#REF!</v>
      </c>
      <c r="X41" s="315" t="e">
        <f xml:space="preserve"> (#REF! )</f>
        <v>#REF!</v>
      </c>
      <c r="Y41" s="315" t="e">
        <f>SUM(V41:X41)/3</f>
        <v>#REF!</v>
      </c>
      <c r="Z41" s="1605" t="str">
        <f>( 'LIBRETA INF APREN 3TRI'!$L$15 )</f>
        <v>A+</v>
      </c>
      <c r="AA41" s="326" t="str">
        <f>( 'LIBRETA INF APREN 3TRI'!$E$16 )</f>
        <v>A+</v>
      </c>
      <c r="AB41" s="326" t="str">
        <f>( 'LIBRETA INF APREN 3TRI'!$G$16 )</f>
        <v>A+</v>
      </c>
      <c r="AC41" s="326" t="str">
        <f>( 'LIBRETA INF APREN 3TRI'!$I$16 )</f>
        <v>A+</v>
      </c>
      <c r="AD41" s="325">
        <f>( 'SABANA 1ER TRI'!AM42 )</f>
        <v>3</v>
      </c>
      <c r="AE41" s="315" t="e">
        <f xml:space="preserve"> (#REF! )</f>
        <v>#REF!</v>
      </c>
      <c r="AF41" s="315" t="e">
        <f xml:space="preserve"> (#REF! )</f>
        <v>#REF!</v>
      </c>
      <c r="AG41" s="315" t="e">
        <f>SUM(AD41:AF41)/3</f>
        <v>#REF!</v>
      </c>
      <c r="AH41" s="1605" t="str">
        <f>( 'LIBRETA INF APREN 3TRI'!$L$16 )</f>
        <v>A+</v>
      </c>
      <c r="AI41" s="326" t="str">
        <f>( 'LIBRETA INF APREN 3TRI'!$E$17 )</f>
        <v>A+</v>
      </c>
      <c r="AJ41" s="326" t="str">
        <f>( 'LIBRETA INF APREN 3TRI'!$G$17 )</f>
        <v>A+</v>
      </c>
      <c r="AK41" s="326" t="str">
        <f>( 'LIBRETA INF APREN 3TRI'!$I$17 )</f>
        <v>A+</v>
      </c>
      <c r="AL41" s="325">
        <f>( 'SABANA 1ER TRI'!AU42 )</f>
        <v>0</v>
      </c>
      <c r="AM41" s="315" t="e">
        <f xml:space="preserve"> (#REF! )</f>
        <v>#REF!</v>
      </c>
      <c r="AN41" s="315" t="e">
        <f xml:space="preserve"> (#REF! )</f>
        <v>#REF!</v>
      </c>
      <c r="AO41" s="315" t="e">
        <f>SUM(AL41:AN41)/3</f>
        <v>#REF!</v>
      </c>
      <c r="AP41" s="1605" t="str">
        <f>( 'LIBRETA INF APREN 3TRI'!$L$17 )</f>
        <v>A+</v>
      </c>
      <c r="AQ41" s="326" t="str">
        <f>( 'LIBRETA INF APREN 3TRI'!$E$18 )</f>
        <v>A+</v>
      </c>
      <c r="AR41" s="326" t="str">
        <f>( 'LIBRETA INF APREN 3TRI'!$G$18 )</f>
        <v>A+</v>
      </c>
      <c r="AS41" s="326" t="str">
        <f>( 'LIBRETA INF APREN 3TRI'!$I$18 )</f>
        <v>A+</v>
      </c>
      <c r="AT41" s="325">
        <f>( 'SABANA 1ER TRI'!BC42 )</f>
        <v>3</v>
      </c>
      <c r="AU41" s="315" t="e">
        <f xml:space="preserve"> (#REF! )</f>
        <v>#REF!</v>
      </c>
      <c r="AV41" s="315" t="e">
        <f xml:space="preserve"> (#REF! )</f>
        <v>#REF!</v>
      </c>
      <c r="AW41" s="315" t="e">
        <f>SUM(AT41:AV41)/3</f>
        <v>#REF!</v>
      </c>
      <c r="AX41" s="1605" t="str">
        <f>( 'LIBRETA INF APREN 3TRI'!$L$18 )</f>
        <v>A+</v>
      </c>
      <c r="AY41" s="326" t="str">
        <f>( 'LIBRETA INF APREN 3TRI'!$E$19 )</f>
        <v>A+</v>
      </c>
      <c r="AZ41" s="326" t="str">
        <f>( 'LIBRETA INF APREN 3TRI'!$G$19 )</f>
        <v>A+</v>
      </c>
      <c r="BA41" s="326" t="str">
        <f>( 'LIBRETA INF APREN 3TRI'!$I$19 )</f>
        <v>A+</v>
      </c>
      <c r="BB41" s="325">
        <f>( 'SABANA 1ER TRI'!BK42 )</f>
        <v>3</v>
      </c>
      <c r="BC41" s="315" t="e">
        <f xml:space="preserve"> (#REF! )</f>
        <v>#REF!</v>
      </c>
      <c r="BD41" s="315" t="e">
        <f xml:space="preserve"> (#REF! )</f>
        <v>#REF!</v>
      </c>
      <c r="BE41" s="315" t="e">
        <f>SUM(BB41:BD41)/3</f>
        <v>#REF!</v>
      </c>
      <c r="BF41" s="1605" t="str">
        <f>( 'LIBRETA INF APREN 3TRI'!$L$19 )</f>
        <v>B+</v>
      </c>
      <c r="BG41" s="326" t="str">
        <f>( 'LIBRETA INF APREN 3TRI'!$E$22 )</f>
        <v>A+</v>
      </c>
      <c r="BH41" s="326" t="str">
        <f>( 'LIBRETA INF APREN 3TRI'!$G$22 )</f>
        <v>A+</v>
      </c>
      <c r="BI41" s="326" t="str">
        <f>( 'LIBRETA INF APREN 3TRI'!$I$22 )</f>
        <v>A+</v>
      </c>
      <c r="BJ41" s="325">
        <f>( 'SABANA 1ER TRI'!BS42 )</f>
        <v>2.9999999999999996</v>
      </c>
      <c r="BK41" s="315" t="e">
        <f xml:space="preserve"> (#REF! )</f>
        <v>#REF!</v>
      </c>
      <c r="BL41" s="315" t="e">
        <f xml:space="preserve"> (#REF! )</f>
        <v>#REF!</v>
      </c>
      <c r="BM41" s="315" t="e">
        <f>SUM(BJ41:BL41)/3</f>
        <v>#REF!</v>
      </c>
      <c r="BN41" s="1605" t="str">
        <f>( 'LIBRETA INF APREN 3TRI'!$L$22 )</f>
        <v>A-</v>
      </c>
      <c r="BO41" s="326" t="str">
        <f>( 'LIBRETA INF APREN 3TRI'!$E$23 )</f>
        <v>A+</v>
      </c>
      <c r="BP41" s="326" t="str">
        <f>( 'LIBRETA INF APREN 3TRI'!$G$23 )</f>
        <v>A+</v>
      </c>
      <c r="BQ41" s="326" t="str">
        <f>( 'LIBRETA INF APREN 3TRI'!$I$23 )</f>
        <v>A+</v>
      </c>
      <c r="BR41" s="325" t="str">
        <f>( 'SABANA 1ER TRI'!CA42 )</f>
        <v>D-</v>
      </c>
      <c r="BS41" s="315" t="e">
        <f xml:space="preserve"> (#REF! )</f>
        <v>#REF!</v>
      </c>
      <c r="BT41" s="315" t="e">
        <f xml:space="preserve"> (#REF! )</f>
        <v>#REF!</v>
      </c>
      <c r="BU41" s="315" t="e">
        <f>SUM(BR41:BT41)/3</f>
        <v>#REF!</v>
      </c>
      <c r="BV41" s="1605" t="str">
        <f>( 'LIBRETA INF APREN 3TRI'!$L$23 )</f>
        <v>A-</v>
      </c>
      <c r="BW41" s="327" t="e">
        <f>SUM(I41,Q41,Y41,AG41,AO41,AW41,BE41,BM41,BU41)/9</f>
        <v>#REF!</v>
      </c>
      <c r="BX41" s="1606" t="str">
        <f>( 'LIBRETA INF APREN 3TRI'!$L$20 )</f>
        <v>A-</v>
      </c>
      <c r="BY41" s="1607" t="str">
        <f>( 'LIBRETA INF APREN 3TRI'!$I$26 )</f>
        <v>N</v>
      </c>
    </row>
    <row r="42" spans="1:77" ht="33.75" thickBot="1" x14ac:dyDescent="0.3">
      <c r="A42" s="316">
        <v>33</v>
      </c>
      <c r="B42" s="318">
        <f>DATOS!F40</f>
        <v>0</v>
      </c>
      <c r="C42" s="326" t="str">
        <f>( 'LIBRETA INF APREN 3TRI'!$E$13 )</f>
        <v>D-</v>
      </c>
      <c r="D42" s="326" t="str">
        <f>( 'LIBRETA INF APREN 3TRI'!$G$13 )</f>
        <v>A+</v>
      </c>
      <c r="E42" s="326" t="str">
        <f>( 'LIBRETA INF APREN 3TRI'!$I$13 )</f>
        <v>A+</v>
      </c>
      <c r="F42" s="325">
        <f>( 'SABANA 1ER TRI'!O43 )</f>
        <v>1.3333333333333333</v>
      </c>
      <c r="G42" s="315" t="e">
        <f xml:space="preserve"> (#REF! )</f>
        <v>#REF!</v>
      </c>
      <c r="H42" s="315" t="e">
        <f xml:space="preserve"> (#REF! )</f>
        <v>#REF!</v>
      </c>
      <c r="I42" s="315" t="e">
        <f>SUM(F42:H42)/3</f>
        <v>#REF!</v>
      </c>
      <c r="J42" s="1605" t="str">
        <f>( 'LIBRETA INF APREN 3TRI'!$L$13 )</f>
        <v>B-</v>
      </c>
      <c r="K42" s="326" t="str">
        <f>( 'LIBRETA INF APREN 3TRI'!$E$14 )</f>
        <v>D-</v>
      </c>
      <c r="L42" s="326" t="str">
        <f>( 'LIBRETA INF APREN 3TRI'!$G$14 )</f>
        <v>A+</v>
      </c>
      <c r="M42" s="326" t="str">
        <f>( 'LIBRETA INF APREN 3TRI'!$I$14 )</f>
        <v>A+</v>
      </c>
      <c r="N42" s="325">
        <f>( 'SABANA 1ER TRI'!W43 )</f>
        <v>0</v>
      </c>
      <c r="O42" s="315" t="e">
        <f xml:space="preserve"> (#REF! )</f>
        <v>#REF!</v>
      </c>
      <c r="P42" s="315" t="e">
        <f xml:space="preserve"> (#REF! )</f>
        <v>#REF!</v>
      </c>
      <c r="Q42" s="315" t="e">
        <f>SUM(N42:P42)/3</f>
        <v>#REF!</v>
      </c>
      <c r="R42" s="1605" t="str">
        <f>( 'LIBRETA INF APREN 3TRI'!$L$14 )</f>
        <v>B-</v>
      </c>
      <c r="S42" s="326" t="str">
        <f>( 'LIBRETA INF APREN 3TRI'!$E$15 )</f>
        <v>A+</v>
      </c>
      <c r="T42" s="326" t="str">
        <f>( 'LIBRETA INF APREN 3TRI'!$G$15 )</f>
        <v>A+</v>
      </c>
      <c r="U42" s="326" t="str">
        <f>( 'LIBRETA INF APREN 3TRI'!$I$15 )</f>
        <v>A+</v>
      </c>
      <c r="V42" s="325" t="str">
        <f>( 'SABANA 1ER TRI'!AE43 )</f>
        <v>E-</v>
      </c>
      <c r="W42" s="315" t="e">
        <f xml:space="preserve"> (#REF! )</f>
        <v>#REF!</v>
      </c>
      <c r="X42" s="315" t="e">
        <f xml:space="preserve"> (#REF! )</f>
        <v>#REF!</v>
      </c>
      <c r="Y42" s="315" t="e">
        <f>SUM(V42:X42)/3</f>
        <v>#REF!</v>
      </c>
      <c r="Z42" s="1605" t="str">
        <f>( 'LIBRETA INF APREN 3TRI'!$L$15 )</f>
        <v>A+</v>
      </c>
      <c r="AA42" s="326" t="str">
        <f>( 'LIBRETA INF APREN 3TRI'!$E$16 )</f>
        <v>A+</v>
      </c>
      <c r="AB42" s="326" t="str">
        <f>( 'LIBRETA INF APREN 3TRI'!$G$16 )</f>
        <v>A+</v>
      </c>
      <c r="AC42" s="326" t="str">
        <f>( 'LIBRETA INF APREN 3TRI'!$I$16 )</f>
        <v>A+</v>
      </c>
      <c r="AD42" s="325">
        <f>( 'SABANA 1ER TRI'!AM43 )</f>
        <v>4</v>
      </c>
      <c r="AE42" s="315" t="e">
        <f xml:space="preserve"> (#REF! )</f>
        <v>#REF!</v>
      </c>
      <c r="AF42" s="315" t="e">
        <f xml:space="preserve"> (#REF! )</f>
        <v>#REF!</v>
      </c>
      <c r="AG42" s="315" t="e">
        <f>SUM(AD42:AF42)/3</f>
        <v>#REF!</v>
      </c>
      <c r="AH42" s="1605" t="str">
        <f>( 'LIBRETA INF APREN 3TRI'!$L$16 )</f>
        <v>A+</v>
      </c>
      <c r="AI42" s="326" t="str">
        <f>( 'LIBRETA INF APREN 3TRI'!$E$17 )</f>
        <v>A+</v>
      </c>
      <c r="AJ42" s="326" t="str">
        <f>( 'LIBRETA INF APREN 3TRI'!$G$17 )</f>
        <v>A+</v>
      </c>
      <c r="AK42" s="326" t="str">
        <f>( 'LIBRETA INF APREN 3TRI'!$I$17 )</f>
        <v>A+</v>
      </c>
      <c r="AL42" s="325">
        <f>( 'SABANA 1ER TRI'!AU43 )</f>
        <v>0</v>
      </c>
      <c r="AM42" s="315" t="e">
        <f xml:space="preserve"> (#REF! )</f>
        <v>#REF!</v>
      </c>
      <c r="AN42" s="315" t="e">
        <f xml:space="preserve"> (#REF! )</f>
        <v>#REF!</v>
      </c>
      <c r="AO42" s="315" t="e">
        <f>SUM(AL42:AN42)/3</f>
        <v>#REF!</v>
      </c>
      <c r="AP42" s="1605" t="str">
        <f>( 'LIBRETA INF APREN 3TRI'!$L$17 )</f>
        <v>A+</v>
      </c>
      <c r="AQ42" s="326" t="str">
        <f>( 'LIBRETA INF APREN 3TRI'!$E$18 )</f>
        <v>A+</v>
      </c>
      <c r="AR42" s="326" t="str">
        <f>( 'LIBRETA INF APREN 3TRI'!$G$18 )</f>
        <v>A+</v>
      </c>
      <c r="AS42" s="326" t="str">
        <f>( 'LIBRETA INF APREN 3TRI'!$I$18 )</f>
        <v>A+</v>
      </c>
      <c r="AT42" s="325">
        <f>( 'SABANA 1ER TRI'!BC43 )</f>
        <v>4</v>
      </c>
      <c r="AU42" s="315" t="e">
        <f xml:space="preserve"> (#REF! )</f>
        <v>#REF!</v>
      </c>
      <c r="AV42" s="315" t="e">
        <f xml:space="preserve"> (#REF! )</f>
        <v>#REF!</v>
      </c>
      <c r="AW42" s="315" t="e">
        <f>SUM(AT42:AV42)/3</f>
        <v>#REF!</v>
      </c>
      <c r="AX42" s="1605" t="str">
        <f>( 'LIBRETA INF APREN 3TRI'!$L$18 )</f>
        <v>A+</v>
      </c>
      <c r="AY42" s="326" t="str">
        <f>( 'LIBRETA INF APREN 3TRI'!$E$19 )</f>
        <v>A+</v>
      </c>
      <c r="AZ42" s="326" t="str">
        <f>( 'LIBRETA INF APREN 3TRI'!$G$19 )</f>
        <v>A+</v>
      </c>
      <c r="BA42" s="326" t="str">
        <f>( 'LIBRETA INF APREN 3TRI'!$I$19 )</f>
        <v>A+</v>
      </c>
      <c r="BB42" s="325">
        <f>( 'SABANA 1ER TRI'!BK43 )</f>
        <v>4</v>
      </c>
      <c r="BC42" s="315" t="e">
        <f xml:space="preserve"> (#REF! )</f>
        <v>#REF!</v>
      </c>
      <c r="BD42" s="315" t="e">
        <f xml:space="preserve"> (#REF! )</f>
        <v>#REF!</v>
      </c>
      <c r="BE42" s="315" t="e">
        <f>SUM(BB42:BD42)/3</f>
        <v>#REF!</v>
      </c>
      <c r="BF42" s="1605" t="str">
        <f>( 'LIBRETA INF APREN 3TRI'!$L$19 )</f>
        <v>B+</v>
      </c>
      <c r="BG42" s="326" t="str">
        <f>( 'LIBRETA INF APREN 3TRI'!$E$22 )</f>
        <v>A+</v>
      </c>
      <c r="BH42" s="326" t="str">
        <f>( 'LIBRETA INF APREN 3TRI'!$G$22 )</f>
        <v>A+</v>
      </c>
      <c r="BI42" s="326" t="str">
        <f>( 'LIBRETA INF APREN 3TRI'!$I$22 )</f>
        <v>A+</v>
      </c>
      <c r="BJ42" s="325">
        <f>( 'SABANA 1ER TRI'!BS43 )</f>
        <v>4</v>
      </c>
      <c r="BK42" s="315" t="e">
        <f xml:space="preserve"> (#REF! )</f>
        <v>#REF!</v>
      </c>
      <c r="BL42" s="315" t="e">
        <f xml:space="preserve"> (#REF! )</f>
        <v>#REF!</v>
      </c>
      <c r="BM42" s="315" t="e">
        <f>SUM(BJ42:BL42)/3</f>
        <v>#REF!</v>
      </c>
      <c r="BN42" s="1605" t="str">
        <f>( 'LIBRETA INF APREN 3TRI'!$L$22 )</f>
        <v>A-</v>
      </c>
      <c r="BO42" s="326" t="str">
        <f>( 'LIBRETA INF APREN 3TRI'!$E$23 )</f>
        <v>A+</v>
      </c>
      <c r="BP42" s="326" t="str">
        <f>( 'LIBRETA INF APREN 3TRI'!$G$23 )</f>
        <v>A+</v>
      </c>
      <c r="BQ42" s="326" t="str">
        <f>( 'LIBRETA INF APREN 3TRI'!$I$23 )</f>
        <v>A+</v>
      </c>
      <c r="BR42" s="325" t="str">
        <f>( 'SABANA 1ER TRI'!CA43 )</f>
        <v>D+</v>
      </c>
      <c r="BS42" s="315" t="e">
        <f xml:space="preserve"> (#REF! )</f>
        <v>#REF!</v>
      </c>
      <c r="BT42" s="315" t="e">
        <f xml:space="preserve"> (#REF! )</f>
        <v>#REF!</v>
      </c>
      <c r="BU42" s="315" t="e">
        <f>SUM(BR42:BT42)/3</f>
        <v>#REF!</v>
      </c>
      <c r="BV42" s="1605" t="str">
        <f>( 'LIBRETA INF APREN 3TRI'!$L$23 )</f>
        <v>A-</v>
      </c>
      <c r="BW42" s="327" t="e">
        <f>SUM(I42,Q42,Y42,AG42,AO42,AW42,BE42,BM42,BU42)/9</f>
        <v>#REF!</v>
      </c>
      <c r="BX42" s="1606" t="str">
        <f>( 'LIBRETA INF APREN 3TRI'!$L$20 )</f>
        <v>A-</v>
      </c>
      <c r="BY42" s="1607" t="str">
        <f>( 'LIBRETA INF APREN 3TRI'!$I$26 )</f>
        <v>N</v>
      </c>
    </row>
    <row r="43" spans="1:77" ht="33.75" thickBot="1" x14ac:dyDescent="0.3">
      <c r="A43" s="316">
        <v>34</v>
      </c>
      <c r="B43" s="318">
        <f>DATOS!F41</f>
        <v>0</v>
      </c>
      <c r="C43" s="326" t="str">
        <f>( 'LIBRETA INF APREN 3TRI'!$E$13 )</f>
        <v>D-</v>
      </c>
      <c r="D43" s="326" t="str">
        <f>( 'LIBRETA INF APREN 3TRI'!$G$13 )</f>
        <v>A+</v>
      </c>
      <c r="E43" s="326" t="str">
        <f>( 'LIBRETA INF APREN 3TRI'!$I$13 )</f>
        <v>A+</v>
      </c>
      <c r="F43" s="325">
        <f>( 'SABANA 1ER TRI'!O44 )</f>
        <v>0.66666666666666663</v>
      </c>
      <c r="G43" s="315" t="e">
        <f xml:space="preserve"> (#REF! )</f>
        <v>#REF!</v>
      </c>
      <c r="H43" s="315" t="e">
        <f xml:space="preserve"> (#REF! )</f>
        <v>#REF!</v>
      </c>
      <c r="I43" s="315" t="e">
        <f>SUM(F43:H43)/3</f>
        <v>#REF!</v>
      </c>
      <c r="J43" s="1605" t="str">
        <f>( 'LIBRETA INF APREN 3TRI'!$L$13 )</f>
        <v>B-</v>
      </c>
      <c r="K43" s="326" t="str">
        <f>( 'LIBRETA INF APREN 3TRI'!$E$14 )</f>
        <v>D-</v>
      </c>
      <c r="L43" s="326" t="str">
        <f>( 'LIBRETA INF APREN 3TRI'!$G$14 )</f>
        <v>A+</v>
      </c>
      <c r="M43" s="326" t="str">
        <f>( 'LIBRETA INF APREN 3TRI'!$I$14 )</f>
        <v>A+</v>
      </c>
      <c r="N43" s="325">
        <f>( 'SABANA 1ER TRI'!W44 )</f>
        <v>0</v>
      </c>
      <c r="O43" s="315" t="e">
        <f xml:space="preserve"> (#REF! )</f>
        <v>#REF!</v>
      </c>
      <c r="P43" s="315" t="e">
        <f xml:space="preserve"> (#REF! )</f>
        <v>#REF!</v>
      </c>
      <c r="Q43" s="315" t="e">
        <f>SUM(N43:P43)/3</f>
        <v>#REF!</v>
      </c>
      <c r="R43" s="1605" t="str">
        <f>( 'LIBRETA INF APREN 3TRI'!$L$14 )</f>
        <v>B-</v>
      </c>
      <c r="S43" s="326" t="str">
        <f>( 'LIBRETA INF APREN 3TRI'!$E$15 )</f>
        <v>A+</v>
      </c>
      <c r="T43" s="326" t="str">
        <f>( 'LIBRETA INF APREN 3TRI'!$G$15 )</f>
        <v>A+</v>
      </c>
      <c r="U43" s="326" t="str">
        <f>( 'LIBRETA INF APREN 3TRI'!$I$15 )</f>
        <v>A+</v>
      </c>
      <c r="V43" s="325" t="e">
        <f>( 'SABANA 1ER TRI'!AE44 )</f>
        <v>#N/A</v>
      </c>
      <c r="W43" s="315" t="e">
        <f xml:space="preserve"> (#REF! )</f>
        <v>#REF!</v>
      </c>
      <c r="X43" s="315" t="e">
        <f xml:space="preserve"> (#REF! )</f>
        <v>#REF!</v>
      </c>
      <c r="Y43" s="315" t="e">
        <f>SUM(V43:X43)/3</f>
        <v>#N/A</v>
      </c>
      <c r="Z43" s="1605" t="str">
        <f>( 'LIBRETA INF APREN 3TRI'!$L$15 )</f>
        <v>A+</v>
      </c>
      <c r="AA43" s="326" t="str">
        <f>( 'LIBRETA INF APREN 3TRI'!$E$16 )</f>
        <v>A+</v>
      </c>
      <c r="AB43" s="326" t="str">
        <f>( 'LIBRETA INF APREN 3TRI'!$G$16 )</f>
        <v>A+</v>
      </c>
      <c r="AC43" s="326" t="str">
        <f>( 'LIBRETA INF APREN 3TRI'!$I$16 )</f>
        <v>A+</v>
      </c>
      <c r="AD43" s="325">
        <f>( 'SABANA 1ER TRI'!AM44 )</f>
        <v>2</v>
      </c>
      <c r="AE43" s="315" t="e">
        <f xml:space="preserve"> (#REF! )</f>
        <v>#REF!</v>
      </c>
      <c r="AF43" s="315" t="e">
        <f xml:space="preserve"> (#REF! )</f>
        <v>#REF!</v>
      </c>
      <c r="AG43" s="315" t="e">
        <f>SUM(AD43:AF43)/3</f>
        <v>#REF!</v>
      </c>
      <c r="AH43" s="1605" t="str">
        <f>( 'LIBRETA INF APREN 3TRI'!$L$16 )</f>
        <v>A+</v>
      </c>
      <c r="AI43" s="326" t="str">
        <f>( 'LIBRETA INF APREN 3TRI'!$E$17 )</f>
        <v>A+</v>
      </c>
      <c r="AJ43" s="326" t="str">
        <f>( 'LIBRETA INF APREN 3TRI'!$G$17 )</f>
        <v>A+</v>
      </c>
      <c r="AK43" s="326" t="str">
        <f>( 'LIBRETA INF APREN 3TRI'!$I$17 )</f>
        <v>A+</v>
      </c>
      <c r="AL43" s="325">
        <f>( 'SABANA 1ER TRI'!AU44 )</f>
        <v>0</v>
      </c>
      <c r="AM43" s="315" t="e">
        <f xml:space="preserve"> (#REF! )</f>
        <v>#REF!</v>
      </c>
      <c r="AN43" s="315" t="e">
        <f xml:space="preserve"> (#REF! )</f>
        <v>#REF!</v>
      </c>
      <c r="AO43" s="315" t="e">
        <f>SUM(AL43:AN43)/3</f>
        <v>#REF!</v>
      </c>
      <c r="AP43" s="1605" t="str">
        <f>( 'LIBRETA INF APREN 3TRI'!$L$17 )</f>
        <v>A+</v>
      </c>
      <c r="AQ43" s="326" t="str">
        <f>( 'LIBRETA INF APREN 3TRI'!$E$18 )</f>
        <v>A+</v>
      </c>
      <c r="AR43" s="326" t="str">
        <f>( 'LIBRETA INF APREN 3TRI'!$G$18 )</f>
        <v>A+</v>
      </c>
      <c r="AS43" s="326" t="str">
        <f>( 'LIBRETA INF APREN 3TRI'!$I$18 )</f>
        <v>A+</v>
      </c>
      <c r="AT43" s="325">
        <f>( 'SABANA 1ER TRI'!BC44 )</f>
        <v>2</v>
      </c>
      <c r="AU43" s="315" t="e">
        <f xml:space="preserve"> (#REF! )</f>
        <v>#REF!</v>
      </c>
      <c r="AV43" s="315" t="e">
        <f xml:space="preserve"> (#REF! )</f>
        <v>#REF!</v>
      </c>
      <c r="AW43" s="315" t="e">
        <f>SUM(AT43:AV43)/3</f>
        <v>#REF!</v>
      </c>
      <c r="AX43" s="1605" t="str">
        <f>( 'LIBRETA INF APREN 3TRI'!$L$18 )</f>
        <v>A+</v>
      </c>
      <c r="AY43" s="326" t="str">
        <f>( 'LIBRETA INF APREN 3TRI'!$E$19 )</f>
        <v>A+</v>
      </c>
      <c r="AZ43" s="326" t="str">
        <f>( 'LIBRETA INF APREN 3TRI'!$G$19 )</f>
        <v>A+</v>
      </c>
      <c r="BA43" s="326" t="str">
        <f>( 'LIBRETA INF APREN 3TRI'!$I$19 )</f>
        <v>A+</v>
      </c>
      <c r="BB43" s="325">
        <f>( 'SABANA 1ER TRI'!BK44 )</f>
        <v>2</v>
      </c>
      <c r="BC43" s="315" t="e">
        <f xml:space="preserve"> (#REF! )</f>
        <v>#REF!</v>
      </c>
      <c r="BD43" s="315" t="e">
        <f xml:space="preserve"> (#REF! )</f>
        <v>#REF!</v>
      </c>
      <c r="BE43" s="315" t="e">
        <f>SUM(BB43:BD43)/3</f>
        <v>#REF!</v>
      </c>
      <c r="BF43" s="1605" t="str">
        <f>( 'LIBRETA INF APREN 3TRI'!$L$19 )</f>
        <v>B+</v>
      </c>
      <c r="BG43" s="326" t="str">
        <f>( 'LIBRETA INF APREN 3TRI'!$E$22 )</f>
        <v>A+</v>
      </c>
      <c r="BH43" s="326" t="str">
        <f>( 'LIBRETA INF APREN 3TRI'!$G$22 )</f>
        <v>A+</v>
      </c>
      <c r="BI43" s="326" t="str">
        <f>( 'LIBRETA INF APREN 3TRI'!$I$22 )</f>
        <v>A+</v>
      </c>
      <c r="BJ43" s="325">
        <f>( 'SABANA 1ER TRI'!BS44 )</f>
        <v>2</v>
      </c>
      <c r="BK43" s="315" t="e">
        <f xml:space="preserve"> (#REF! )</f>
        <v>#REF!</v>
      </c>
      <c r="BL43" s="315" t="e">
        <f xml:space="preserve"> (#REF! )</f>
        <v>#REF!</v>
      </c>
      <c r="BM43" s="315" t="e">
        <f>SUM(BJ43:BL43)/3</f>
        <v>#REF!</v>
      </c>
      <c r="BN43" s="1605" t="str">
        <f>( 'LIBRETA INF APREN 3TRI'!$L$22 )</f>
        <v>A-</v>
      </c>
      <c r="BO43" s="326" t="str">
        <f>( 'LIBRETA INF APREN 3TRI'!$E$23 )</f>
        <v>A+</v>
      </c>
      <c r="BP43" s="326" t="str">
        <f>( 'LIBRETA INF APREN 3TRI'!$G$23 )</f>
        <v>A+</v>
      </c>
      <c r="BQ43" s="326" t="str">
        <f>( 'LIBRETA INF APREN 3TRI'!$I$23 )</f>
        <v>A+</v>
      </c>
      <c r="BR43" s="325" t="str">
        <f>( 'SABANA 1ER TRI'!CA44 )</f>
        <v>E+</v>
      </c>
      <c r="BS43" s="315" t="e">
        <f xml:space="preserve"> (#REF! )</f>
        <v>#REF!</v>
      </c>
      <c r="BT43" s="315" t="e">
        <f xml:space="preserve"> (#REF! )</f>
        <v>#REF!</v>
      </c>
      <c r="BU43" s="315" t="e">
        <f>SUM(BR43:BT43)/3</f>
        <v>#REF!</v>
      </c>
      <c r="BV43" s="1605" t="str">
        <f>( 'LIBRETA INF APREN 3TRI'!$L$23 )</f>
        <v>A-</v>
      </c>
      <c r="BW43" s="327" t="e">
        <f>SUM(I43,Q43,Y43,AG43,AO43,AW43,BE43,BM43,BU43)/9</f>
        <v>#REF!</v>
      </c>
      <c r="BX43" s="1606" t="str">
        <f>( 'LIBRETA INF APREN 3TRI'!$L$20 )</f>
        <v>A-</v>
      </c>
      <c r="BY43" s="1607" t="str">
        <f>( 'LIBRETA INF APREN 3TRI'!$I$26 )</f>
        <v>N</v>
      </c>
    </row>
    <row r="44" spans="1:77" ht="33.75" thickBot="1" x14ac:dyDescent="0.3">
      <c r="A44" s="316">
        <v>35</v>
      </c>
      <c r="B44" s="318">
        <f>DATOS!F42</f>
        <v>0</v>
      </c>
      <c r="C44" s="326" t="str">
        <f>( 'LIBRETA INF APREN 3TRI'!$E$13 )</f>
        <v>D-</v>
      </c>
      <c r="D44" s="326" t="str">
        <f>( 'LIBRETA INF APREN 3TRI'!$G$13 )</f>
        <v>A+</v>
      </c>
      <c r="E44" s="326" t="str">
        <f>( 'LIBRETA INF APREN 3TRI'!$I$13 )</f>
        <v>A+</v>
      </c>
      <c r="F44" s="325">
        <f>( 'SABANA 1ER TRI'!O45 )</f>
        <v>0.66666666666666663</v>
      </c>
      <c r="G44" s="315" t="e">
        <f xml:space="preserve"> (#REF! )</f>
        <v>#REF!</v>
      </c>
      <c r="H44" s="315" t="e">
        <f xml:space="preserve"> (#REF! )</f>
        <v>#REF!</v>
      </c>
      <c r="I44" s="315" t="e">
        <f>SUM(F44:H44)/3</f>
        <v>#REF!</v>
      </c>
      <c r="J44" s="1605" t="str">
        <f>( 'LIBRETA INF APREN 3TRI'!$L$13 )</f>
        <v>B-</v>
      </c>
      <c r="K44" s="326" t="str">
        <f>( 'LIBRETA INF APREN 3TRI'!$E$14 )</f>
        <v>D-</v>
      </c>
      <c r="L44" s="326" t="str">
        <f>( 'LIBRETA INF APREN 3TRI'!$G$14 )</f>
        <v>A+</v>
      </c>
      <c r="M44" s="326" t="str">
        <f>( 'LIBRETA INF APREN 3TRI'!$I$14 )</f>
        <v>A+</v>
      </c>
      <c r="N44" s="325">
        <f>( 'SABANA 1ER TRI'!W45 )</f>
        <v>0</v>
      </c>
      <c r="O44" s="315" t="e">
        <f xml:space="preserve"> (#REF! )</f>
        <v>#REF!</v>
      </c>
      <c r="P44" s="315" t="e">
        <f xml:space="preserve"> (#REF! )</f>
        <v>#REF!</v>
      </c>
      <c r="Q44" s="315" t="e">
        <f>SUM(N44:P44)/3</f>
        <v>#REF!</v>
      </c>
      <c r="R44" s="1605" t="str">
        <f>( 'LIBRETA INF APREN 3TRI'!$L$14 )</f>
        <v>B-</v>
      </c>
      <c r="S44" s="326" t="str">
        <f>( 'LIBRETA INF APREN 3TRI'!$E$15 )</f>
        <v>A+</v>
      </c>
      <c r="T44" s="326" t="str">
        <f>( 'LIBRETA INF APREN 3TRI'!$G$15 )</f>
        <v>A+</v>
      </c>
      <c r="U44" s="326" t="str">
        <f>( 'LIBRETA INF APREN 3TRI'!$I$15 )</f>
        <v>A+</v>
      </c>
      <c r="V44" s="325" t="e">
        <f>( 'SABANA 1ER TRI'!AE45 )</f>
        <v>#N/A</v>
      </c>
      <c r="W44" s="315" t="e">
        <f xml:space="preserve"> (#REF! )</f>
        <v>#REF!</v>
      </c>
      <c r="X44" s="315" t="e">
        <f xml:space="preserve"> (#REF! )</f>
        <v>#REF!</v>
      </c>
      <c r="Y44" s="315" t="e">
        <f>SUM(V44:X44)/3</f>
        <v>#N/A</v>
      </c>
      <c r="Z44" s="1605" t="str">
        <f>( 'LIBRETA INF APREN 3TRI'!$L$15 )</f>
        <v>A+</v>
      </c>
      <c r="AA44" s="326" t="str">
        <f>( 'LIBRETA INF APREN 3TRI'!$E$16 )</f>
        <v>A+</v>
      </c>
      <c r="AB44" s="326" t="str">
        <f>( 'LIBRETA INF APREN 3TRI'!$G$16 )</f>
        <v>A+</v>
      </c>
      <c r="AC44" s="326" t="str">
        <f>( 'LIBRETA INF APREN 3TRI'!$I$16 )</f>
        <v>A+</v>
      </c>
      <c r="AD44" s="325">
        <f>( 'SABANA 1ER TRI'!AM45 )</f>
        <v>2</v>
      </c>
      <c r="AE44" s="315" t="e">
        <f xml:space="preserve"> (#REF! )</f>
        <v>#REF!</v>
      </c>
      <c r="AF44" s="315" t="e">
        <f xml:space="preserve"> (#REF! )</f>
        <v>#REF!</v>
      </c>
      <c r="AG44" s="315" t="e">
        <f>SUM(AD44:AF44)/3</f>
        <v>#REF!</v>
      </c>
      <c r="AH44" s="1605" t="str">
        <f>( 'LIBRETA INF APREN 3TRI'!$L$16 )</f>
        <v>A+</v>
      </c>
      <c r="AI44" s="326" t="str">
        <f>( 'LIBRETA INF APREN 3TRI'!$E$17 )</f>
        <v>A+</v>
      </c>
      <c r="AJ44" s="326" t="str">
        <f>( 'LIBRETA INF APREN 3TRI'!$G$17 )</f>
        <v>A+</v>
      </c>
      <c r="AK44" s="326" t="str">
        <f>( 'LIBRETA INF APREN 3TRI'!$I$17 )</f>
        <v>A+</v>
      </c>
      <c r="AL44" s="325">
        <f>( 'SABANA 1ER TRI'!AU45 )</f>
        <v>0</v>
      </c>
      <c r="AM44" s="315" t="e">
        <f xml:space="preserve"> (#REF! )</f>
        <v>#REF!</v>
      </c>
      <c r="AN44" s="315" t="e">
        <f xml:space="preserve"> (#REF! )</f>
        <v>#REF!</v>
      </c>
      <c r="AO44" s="315" t="e">
        <f>SUM(AL44:AN44)/3</f>
        <v>#REF!</v>
      </c>
      <c r="AP44" s="1605" t="str">
        <f>( 'LIBRETA INF APREN 3TRI'!$L$17 )</f>
        <v>A+</v>
      </c>
      <c r="AQ44" s="326" t="str">
        <f>( 'LIBRETA INF APREN 3TRI'!$E$18 )</f>
        <v>A+</v>
      </c>
      <c r="AR44" s="326" t="str">
        <f>( 'LIBRETA INF APREN 3TRI'!$G$18 )</f>
        <v>A+</v>
      </c>
      <c r="AS44" s="326" t="str">
        <f>( 'LIBRETA INF APREN 3TRI'!$I$18 )</f>
        <v>A+</v>
      </c>
      <c r="AT44" s="325">
        <f>( 'SABANA 1ER TRI'!BC45 )</f>
        <v>2</v>
      </c>
      <c r="AU44" s="315" t="e">
        <f xml:space="preserve"> (#REF! )</f>
        <v>#REF!</v>
      </c>
      <c r="AV44" s="315" t="e">
        <f xml:space="preserve"> (#REF! )</f>
        <v>#REF!</v>
      </c>
      <c r="AW44" s="315" t="e">
        <f>SUM(AT44:AV44)/3</f>
        <v>#REF!</v>
      </c>
      <c r="AX44" s="1605" t="str">
        <f>( 'LIBRETA INF APREN 3TRI'!$L$18 )</f>
        <v>A+</v>
      </c>
      <c r="AY44" s="326" t="str">
        <f>( 'LIBRETA INF APREN 3TRI'!$E$19 )</f>
        <v>A+</v>
      </c>
      <c r="AZ44" s="326" t="str">
        <f>( 'LIBRETA INF APREN 3TRI'!$G$19 )</f>
        <v>A+</v>
      </c>
      <c r="BA44" s="326" t="str">
        <f>( 'LIBRETA INF APREN 3TRI'!$I$19 )</f>
        <v>A+</v>
      </c>
      <c r="BB44" s="325">
        <f>( 'SABANA 1ER TRI'!BK45 )</f>
        <v>2</v>
      </c>
      <c r="BC44" s="315" t="e">
        <f xml:space="preserve"> (#REF! )</f>
        <v>#REF!</v>
      </c>
      <c r="BD44" s="315" t="e">
        <f xml:space="preserve"> (#REF! )</f>
        <v>#REF!</v>
      </c>
      <c r="BE44" s="315" t="e">
        <f>SUM(BB44:BD44)/3</f>
        <v>#REF!</v>
      </c>
      <c r="BF44" s="1605" t="str">
        <f>( 'LIBRETA INF APREN 3TRI'!$L$19 )</f>
        <v>B+</v>
      </c>
      <c r="BG44" s="326" t="str">
        <f>( 'LIBRETA INF APREN 3TRI'!$E$22 )</f>
        <v>A+</v>
      </c>
      <c r="BH44" s="326" t="str">
        <f>( 'LIBRETA INF APREN 3TRI'!$G$22 )</f>
        <v>A+</v>
      </c>
      <c r="BI44" s="326" t="str">
        <f>( 'LIBRETA INF APREN 3TRI'!$I$22 )</f>
        <v>A+</v>
      </c>
      <c r="BJ44" s="325">
        <f>( 'SABANA 1ER TRI'!BS45 )</f>
        <v>2</v>
      </c>
      <c r="BK44" s="315" t="e">
        <f xml:space="preserve"> (#REF! )</f>
        <v>#REF!</v>
      </c>
      <c r="BL44" s="315" t="e">
        <f xml:space="preserve"> (#REF! )</f>
        <v>#REF!</v>
      </c>
      <c r="BM44" s="315" t="e">
        <f>SUM(BJ44:BL44)/3</f>
        <v>#REF!</v>
      </c>
      <c r="BN44" s="1605" t="str">
        <f>( 'LIBRETA INF APREN 3TRI'!$L$22 )</f>
        <v>A-</v>
      </c>
      <c r="BO44" s="326" t="str">
        <f>( 'LIBRETA INF APREN 3TRI'!$E$23 )</f>
        <v>A+</v>
      </c>
      <c r="BP44" s="326" t="str">
        <f>( 'LIBRETA INF APREN 3TRI'!$G$23 )</f>
        <v>A+</v>
      </c>
      <c r="BQ44" s="326" t="str">
        <f>( 'LIBRETA INF APREN 3TRI'!$I$23 )</f>
        <v>A+</v>
      </c>
      <c r="BR44" s="325" t="str">
        <f>( 'SABANA 1ER TRI'!CA45 )</f>
        <v>E+</v>
      </c>
      <c r="BS44" s="315" t="e">
        <f xml:space="preserve"> (#REF! )</f>
        <v>#REF!</v>
      </c>
      <c r="BT44" s="315" t="e">
        <f xml:space="preserve"> (#REF! )</f>
        <v>#REF!</v>
      </c>
      <c r="BU44" s="315" t="e">
        <f>SUM(BR44:BT44)/3</f>
        <v>#REF!</v>
      </c>
      <c r="BV44" s="1605" t="str">
        <f>( 'LIBRETA INF APREN 3TRI'!$L$23 )</f>
        <v>A-</v>
      </c>
      <c r="BW44" s="327" t="e">
        <f>SUM(I44,Q44,Y44,AG44,AO44,AW44,BE44,BM44,BU44)/9</f>
        <v>#REF!</v>
      </c>
      <c r="BX44" s="1606" t="str">
        <f>( 'LIBRETA INF APREN 3TRI'!$L$20 )</f>
        <v>A-</v>
      </c>
      <c r="BY44" s="1607" t="str">
        <f>( 'LIBRETA INF APREN 3TRI'!$I$26 )</f>
        <v>N</v>
      </c>
    </row>
    <row r="45" spans="1:77" ht="33.75" thickBot="1" x14ac:dyDescent="0.3">
      <c r="A45" s="316">
        <v>36</v>
      </c>
      <c r="B45" s="318">
        <f>DATOS!F43</f>
        <v>0</v>
      </c>
      <c r="C45" s="326" t="str">
        <f>( 'LIBRETA INF APREN 3TRI'!$E$13 )</f>
        <v>D-</v>
      </c>
      <c r="D45" s="326" t="str">
        <f>( 'LIBRETA INF APREN 3TRI'!$G$13 )</f>
        <v>A+</v>
      </c>
      <c r="E45" s="326" t="str">
        <f>( 'LIBRETA INF APREN 3TRI'!$I$13 )</f>
        <v>A+</v>
      </c>
      <c r="F45" s="325">
        <f>( 'SABANA 1ER TRI'!O46 )</f>
        <v>0.66666666666666663</v>
      </c>
      <c r="G45" s="315" t="e">
        <f xml:space="preserve"> (#REF! )</f>
        <v>#REF!</v>
      </c>
      <c r="H45" s="315" t="e">
        <f xml:space="preserve"> (#REF! )</f>
        <v>#REF!</v>
      </c>
      <c r="I45" s="315" t="e">
        <f>SUM(F45:H45)/3</f>
        <v>#REF!</v>
      </c>
      <c r="J45" s="1605" t="str">
        <f>( 'LIBRETA INF APREN 3TRI'!$L$13 )</f>
        <v>B-</v>
      </c>
      <c r="K45" s="326" t="str">
        <f>( 'LIBRETA INF APREN 3TRI'!$E$14 )</f>
        <v>D-</v>
      </c>
      <c r="L45" s="326" t="str">
        <f>( 'LIBRETA INF APREN 3TRI'!$G$14 )</f>
        <v>A+</v>
      </c>
      <c r="M45" s="326" t="str">
        <f>( 'LIBRETA INF APREN 3TRI'!$I$14 )</f>
        <v>A+</v>
      </c>
      <c r="N45" s="325">
        <f>( 'SABANA 1ER TRI'!W46 )</f>
        <v>0</v>
      </c>
      <c r="O45" s="315" t="e">
        <f xml:space="preserve"> (#REF! )</f>
        <v>#REF!</v>
      </c>
      <c r="P45" s="315" t="e">
        <f xml:space="preserve"> (#REF! )</f>
        <v>#REF!</v>
      </c>
      <c r="Q45" s="315" t="e">
        <f>SUM(N45:P45)/3</f>
        <v>#REF!</v>
      </c>
      <c r="R45" s="1605" t="str">
        <f>( 'LIBRETA INF APREN 3TRI'!$L$14 )</f>
        <v>B-</v>
      </c>
      <c r="S45" s="326" t="str">
        <f>( 'LIBRETA INF APREN 3TRI'!$E$15 )</f>
        <v>A+</v>
      </c>
      <c r="T45" s="326" t="str">
        <f>( 'LIBRETA INF APREN 3TRI'!$G$15 )</f>
        <v>A+</v>
      </c>
      <c r="U45" s="326" t="str">
        <f>( 'LIBRETA INF APREN 3TRI'!$I$15 )</f>
        <v>A+</v>
      </c>
      <c r="V45" s="325" t="e">
        <f>( 'SABANA 1ER TRI'!AE46 )</f>
        <v>#N/A</v>
      </c>
      <c r="W45" s="315" t="e">
        <f xml:space="preserve"> (#REF! )</f>
        <v>#REF!</v>
      </c>
      <c r="X45" s="315" t="e">
        <f xml:space="preserve"> (#REF! )</f>
        <v>#REF!</v>
      </c>
      <c r="Y45" s="315" t="e">
        <f>SUM(V45:X45)/3</f>
        <v>#N/A</v>
      </c>
      <c r="Z45" s="1605" t="str">
        <f>( 'LIBRETA INF APREN 3TRI'!$L$15 )</f>
        <v>A+</v>
      </c>
      <c r="AA45" s="326" t="str">
        <f>( 'LIBRETA INF APREN 3TRI'!$E$16 )</f>
        <v>A+</v>
      </c>
      <c r="AB45" s="326" t="str">
        <f>( 'LIBRETA INF APREN 3TRI'!$G$16 )</f>
        <v>A+</v>
      </c>
      <c r="AC45" s="326" t="str">
        <f>( 'LIBRETA INF APREN 3TRI'!$I$16 )</f>
        <v>A+</v>
      </c>
      <c r="AD45" s="325">
        <f>( 'SABANA 1ER TRI'!AM46 )</f>
        <v>2</v>
      </c>
      <c r="AE45" s="315" t="e">
        <f xml:space="preserve"> (#REF! )</f>
        <v>#REF!</v>
      </c>
      <c r="AF45" s="315" t="e">
        <f xml:space="preserve"> (#REF! )</f>
        <v>#REF!</v>
      </c>
      <c r="AG45" s="315" t="e">
        <f>SUM(AD45:AF45)/3</f>
        <v>#REF!</v>
      </c>
      <c r="AH45" s="1605" t="str">
        <f>( 'LIBRETA INF APREN 3TRI'!$L$16 )</f>
        <v>A+</v>
      </c>
      <c r="AI45" s="326" t="str">
        <f>( 'LIBRETA INF APREN 3TRI'!$E$17 )</f>
        <v>A+</v>
      </c>
      <c r="AJ45" s="326" t="str">
        <f>( 'LIBRETA INF APREN 3TRI'!$G$17 )</f>
        <v>A+</v>
      </c>
      <c r="AK45" s="326" t="str">
        <f>( 'LIBRETA INF APREN 3TRI'!$I$17 )</f>
        <v>A+</v>
      </c>
      <c r="AL45" s="325">
        <f>( 'SABANA 1ER TRI'!AU46 )</f>
        <v>0</v>
      </c>
      <c r="AM45" s="315" t="e">
        <f xml:space="preserve"> (#REF! )</f>
        <v>#REF!</v>
      </c>
      <c r="AN45" s="315" t="e">
        <f xml:space="preserve"> (#REF! )</f>
        <v>#REF!</v>
      </c>
      <c r="AO45" s="315" t="e">
        <f>SUM(AL45:AN45)/3</f>
        <v>#REF!</v>
      </c>
      <c r="AP45" s="1605" t="str">
        <f>( 'LIBRETA INF APREN 3TRI'!$L$17 )</f>
        <v>A+</v>
      </c>
      <c r="AQ45" s="326" t="str">
        <f>( 'LIBRETA INF APREN 3TRI'!$E$18 )</f>
        <v>A+</v>
      </c>
      <c r="AR45" s="326" t="str">
        <f>( 'LIBRETA INF APREN 3TRI'!$G$18 )</f>
        <v>A+</v>
      </c>
      <c r="AS45" s="326" t="str">
        <f>( 'LIBRETA INF APREN 3TRI'!$I$18 )</f>
        <v>A+</v>
      </c>
      <c r="AT45" s="325">
        <f>( 'SABANA 1ER TRI'!BC46 )</f>
        <v>2</v>
      </c>
      <c r="AU45" s="315" t="e">
        <f xml:space="preserve"> (#REF! )</f>
        <v>#REF!</v>
      </c>
      <c r="AV45" s="315" t="e">
        <f xml:space="preserve"> (#REF! )</f>
        <v>#REF!</v>
      </c>
      <c r="AW45" s="315" t="e">
        <f>SUM(AT45:AV45)/3</f>
        <v>#REF!</v>
      </c>
      <c r="AX45" s="1605" t="str">
        <f>( 'LIBRETA INF APREN 3TRI'!$L$18 )</f>
        <v>A+</v>
      </c>
      <c r="AY45" s="326" t="str">
        <f>( 'LIBRETA INF APREN 3TRI'!$E$19 )</f>
        <v>A+</v>
      </c>
      <c r="AZ45" s="326" t="str">
        <f>( 'LIBRETA INF APREN 3TRI'!$G$19 )</f>
        <v>A+</v>
      </c>
      <c r="BA45" s="326" t="str">
        <f>( 'LIBRETA INF APREN 3TRI'!$I$19 )</f>
        <v>A+</v>
      </c>
      <c r="BB45" s="325">
        <f>( 'SABANA 1ER TRI'!BK46 )</f>
        <v>2</v>
      </c>
      <c r="BC45" s="315" t="e">
        <f xml:space="preserve"> (#REF! )</f>
        <v>#REF!</v>
      </c>
      <c r="BD45" s="315" t="e">
        <f xml:space="preserve"> (#REF! )</f>
        <v>#REF!</v>
      </c>
      <c r="BE45" s="315" t="e">
        <f>SUM(BB45:BD45)/3</f>
        <v>#REF!</v>
      </c>
      <c r="BF45" s="1605" t="str">
        <f>( 'LIBRETA INF APREN 3TRI'!$L$19 )</f>
        <v>B+</v>
      </c>
      <c r="BG45" s="326" t="str">
        <f>( 'LIBRETA INF APREN 3TRI'!$E$22 )</f>
        <v>A+</v>
      </c>
      <c r="BH45" s="326" t="str">
        <f>( 'LIBRETA INF APREN 3TRI'!$G$22 )</f>
        <v>A+</v>
      </c>
      <c r="BI45" s="326" t="str">
        <f>( 'LIBRETA INF APREN 3TRI'!$I$22 )</f>
        <v>A+</v>
      </c>
      <c r="BJ45" s="325">
        <f>( 'SABANA 1ER TRI'!BS46 )</f>
        <v>2</v>
      </c>
      <c r="BK45" s="315" t="e">
        <f xml:space="preserve"> (#REF! )</f>
        <v>#REF!</v>
      </c>
      <c r="BL45" s="315" t="e">
        <f xml:space="preserve"> (#REF! )</f>
        <v>#REF!</v>
      </c>
      <c r="BM45" s="315" t="e">
        <f>SUM(BJ45:BL45)/3</f>
        <v>#REF!</v>
      </c>
      <c r="BN45" s="1605" t="str">
        <f>( 'LIBRETA INF APREN 3TRI'!$L$22 )</f>
        <v>A-</v>
      </c>
      <c r="BO45" s="326" t="str">
        <f>( 'LIBRETA INF APREN 3TRI'!$E$23 )</f>
        <v>A+</v>
      </c>
      <c r="BP45" s="326" t="str">
        <f>( 'LIBRETA INF APREN 3TRI'!$G$23 )</f>
        <v>A+</v>
      </c>
      <c r="BQ45" s="326" t="str">
        <f>( 'LIBRETA INF APREN 3TRI'!$I$23 )</f>
        <v>A+</v>
      </c>
      <c r="BR45" s="325" t="str">
        <f>( 'SABANA 1ER TRI'!CA46 )</f>
        <v>E+</v>
      </c>
      <c r="BS45" s="315" t="e">
        <f xml:space="preserve"> (#REF! )</f>
        <v>#REF!</v>
      </c>
      <c r="BT45" s="315" t="e">
        <f xml:space="preserve"> (#REF! )</f>
        <v>#REF!</v>
      </c>
      <c r="BU45" s="315" t="e">
        <f>SUM(BR45:BT45)/3</f>
        <v>#REF!</v>
      </c>
      <c r="BV45" s="1605" t="str">
        <f>( 'LIBRETA INF APREN 3TRI'!$L$23 )</f>
        <v>A-</v>
      </c>
      <c r="BW45" s="327" t="e">
        <f>SUM(I45,Q45,Y45,AG45,AO45,AW45,BE45,BM45,BU45)/9</f>
        <v>#REF!</v>
      </c>
      <c r="BX45" s="1606" t="str">
        <f>( 'LIBRETA INF APREN 3TRI'!$L$20 )</f>
        <v>A-</v>
      </c>
      <c r="BY45" s="1607" t="str">
        <f>( 'LIBRETA INF APREN 3TRI'!$I$26 )</f>
        <v>N</v>
      </c>
    </row>
    <row r="46" spans="1:77" ht="33.75" thickBot="1" x14ac:dyDescent="0.3">
      <c r="A46" s="316">
        <v>37</v>
      </c>
      <c r="B46" s="318">
        <f>DATOS!F44</f>
        <v>0</v>
      </c>
      <c r="C46" s="326" t="str">
        <f>( 'LIBRETA INF APREN 3TRI'!$E$13 )</f>
        <v>D-</v>
      </c>
      <c r="D46" s="326" t="str">
        <f>( 'LIBRETA INF APREN 3TRI'!$G$13 )</f>
        <v>A+</v>
      </c>
      <c r="E46" s="326" t="str">
        <f>( 'LIBRETA INF APREN 3TRI'!$I$13 )</f>
        <v>A+</v>
      </c>
      <c r="F46" s="325">
        <f>( 'SABANA 1ER TRI'!O47 )</f>
        <v>0.33333333333333331</v>
      </c>
      <c r="G46" s="315" t="e">
        <f xml:space="preserve"> (#REF! )</f>
        <v>#REF!</v>
      </c>
      <c r="H46" s="315" t="e">
        <f xml:space="preserve"> (#REF! )</f>
        <v>#REF!</v>
      </c>
      <c r="I46" s="315" t="e">
        <f>SUM(F46:H46)/3</f>
        <v>#REF!</v>
      </c>
      <c r="J46" s="1605" t="str">
        <f>( 'LIBRETA INF APREN 3TRI'!$L$13 )</f>
        <v>B-</v>
      </c>
      <c r="K46" s="326" t="str">
        <f>( 'LIBRETA INF APREN 3TRI'!$E$14 )</f>
        <v>D-</v>
      </c>
      <c r="L46" s="326" t="str">
        <f>( 'LIBRETA INF APREN 3TRI'!$G$14 )</f>
        <v>A+</v>
      </c>
      <c r="M46" s="326" t="str">
        <f>( 'LIBRETA INF APREN 3TRI'!$I$14 )</f>
        <v>A+</v>
      </c>
      <c r="N46" s="325">
        <f>( 'SABANA 1ER TRI'!W47 )</f>
        <v>0</v>
      </c>
      <c r="O46" s="315" t="e">
        <f xml:space="preserve"> (#REF! )</f>
        <v>#REF!</v>
      </c>
      <c r="P46" s="315" t="e">
        <f xml:space="preserve"> (#REF! )</f>
        <v>#REF!</v>
      </c>
      <c r="Q46" s="315" t="e">
        <f>SUM(N46:P46)/3</f>
        <v>#REF!</v>
      </c>
      <c r="R46" s="1605" t="str">
        <f>( 'LIBRETA INF APREN 3TRI'!$L$14 )</f>
        <v>B-</v>
      </c>
      <c r="S46" s="326" t="str">
        <f>( 'LIBRETA INF APREN 3TRI'!$E$15 )</f>
        <v>A+</v>
      </c>
      <c r="T46" s="326" t="str">
        <f>( 'LIBRETA INF APREN 3TRI'!$G$15 )</f>
        <v>A+</v>
      </c>
      <c r="U46" s="326" t="str">
        <f>( 'LIBRETA INF APREN 3TRI'!$I$15 )</f>
        <v>A+</v>
      </c>
      <c r="V46" s="325" t="e">
        <f>( 'SABANA 1ER TRI'!AE47 )</f>
        <v>#N/A</v>
      </c>
      <c r="W46" s="315" t="e">
        <f xml:space="preserve"> (#REF! )</f>
        <v>#REF!</v>
      </c>
      <c r="X46" s="315" t="e">
        <f xml:space="preserve"> (#REF! )</f>
        <v>#REF!</v>
      </c>
      <c r="Y46" s="315" t="e">
        <f>SUM(V46:X46)/3</f>
        <v>#N/A</v>
      </c>
      <c r="Z46" s="1605" t="str">
        <f>( 'LIBRETA INF APREN 3TRI'!$L$15 )</f>
        <v>A+</v>
      </c>
      <c r="AA46" s="326" t="str">
        <f>( 'LIBRETA INF APREN 3TRI'!$E$16 )</f>
        <v>A+</v>
      </c>
      <c r="AB46" s="326" t="str">
        <f>( 'LIBRETA INF APREN 3TRI'!$G$16 )</f>
        <v>A+</v>
      </c>
      <c r="AC46" s="326" t="str">
        <f>( 'LIBRETA INF APREN 3TRI'!$I$16 )</f>
        <v>A+</v>
      </c>
      <c r="AD46" s="325">
        <f>( 'SABANA 1ER TRI'!AM47 )</f>
        <v>1</v>
      </c>
      <c r="AE46" s="315" t="e">
        <f xml:space="preserve"> (#REF! )</f>
        <v>#REF!</v>
      </c>
      <c r="AF46" s="315" t="e">
        <f xml:space="preserve"> (#REF! )</f>
        <v>#REF!</v>
      </c>
      <c r="AG46" s="315" t="e">
        <f>SUM(AD46:AF46)/3</f>
        <v>#REF!</v>
      </c>
      <c r="AH46" s="1605" t="str">
        <f>( 'LIBRETA INF APREN 3TRI'!$L$16 )</f>
        <v>A+</v>
      </c>
      <c r="AI46" s="326" t="str">
        <f>( 'LIBRETA INF APREN 3TRI'!$E$17 )</f>
        <v>A+</v>
      </c>
      <c r="AJ46" s="326" t="str">
        <f>( 'LIBRETA INF APREN 3TRI'!$G$17 )</f>
        <v>A+</v>
      </c>
      <c r="AK46" s="326" t="str">
        <f>( 'LIBRETA INF APREN 3TRI'!$I$17 )</f>
        <v>A+</v>
      </c>
      <c r="AL46" s="325">
        <f>( 'SABANA 1ER TRI'!AU47 )</f>
        <v>0</v>
      </c>
      <c r="AM46" s="315" t="e">
        <f xml:space="preserve"> (#REF! )</f>
        <v>#REF!</v>
      </c>
      <c r="AN46" s="315" t="e">
        <f xml:space="preserve"> (#REF! )</f>
        <v>#REF!</v>
      </c>
      <c r="AO46" s="315" t="e">
        <f>SUM(AL46:AN46)/3</f>
        <v>#REF!</v>
      </c>
      <c r="AP46" s="1605" t="str">
        <f>( 'LIBRETA INF APREN 3TRI'!$L$17 )</f>
        <v>A+</v>
      </c>
      <c r="AQ46" s="326" t="str">
        <f>( 'LIBRETA INF APREN 3TRI'!$E$18 )</f>
        <v>A+</v>
      </c>
      <c r="AR46" s="326" t="str">
        <f>( 'LIBRETA INF APREN 3TRI'!$G$18 )</f>
        <v>A+</v>
      </c>
      <c r="AS46" s="326" t="str">
        <f>( 'LIBRETA INF APREN 3TRI'!$I$18 )</f>
        <v>A+</v>
      </c>
      <c r="AT46" s="325">
        <f>( 'SABANA 1ER TRI'!BC47 )</f>
        <v>1</v>
      </c>
      <c r="AU46" s="315" t="e">
        <f xml:space="preserve"> (#REF! )</f>
        <v>#REF!</v>
      </c>
      <c r="AV46" s="315" t="e">
        <f xml:space="preserve"> (#REF! )</f>
        <v>#REF!</v>
      </c>
      <c r="AW46" s="315" t="e">
        <f>SUM(AT46:AV46)/3</f>
        <v>#REF!</v>
      </c>
      <c r="AX46" s="1605" t="str">
        <f>( 'LIBRETA INF APREN 3TRI'!$L$18 )</f>
        <v>A+</v>
      </c>
      <c r="AY46" s="326" t="str">
        <f>( 'LIBRETA INF APREN 3TRI'!$E$19 )</f>
        <v>A+</v>
      </c>
      <c r="AZ46" s="326" t="str">
        <f>( 'LIBRETA INF APREN 3TRI'!$G$19 )</f>
        <v>A+</v>
      </c>
      <c r="BA46" s="326" t="str">
        <f>( 'LIBRETA INF APREN 3TRI'!$I$19 )</f>
        <v>A+</v>
      </c>
      <c r="BB46" s="325">
        <f>( 'SABANA 1ER TRI'!BK47 )</f>
        <v>1</v>
      </c>
      <c r="BC46" s="315" t="e">
        <f xml:space="preserve"> (#REF! )</f>
        <v>#REF!</v>
      </c>
      <c r="BD46" s="315" t="e">
        <f xml:space="preserve"> (#REF! )</f>
        <v>#REF!</v>
      </c>
      <c r="BE46" s="315" t="e">
        <f>SUM(BB46:BD46)/3</f>
        <v>#REF!</v>
      </c>
      <c r="BF46" s="1605" t="str">
        <f>( 'LIBRETA INF APREN 3TRI'!$L$19 )</f>
        <v>B+</v>
      </c>
      <c r="BG46" s="326" t="str">
        <f>( 'LIBRETA INF APREN 3TRI'!$E$22 )</f>
        <v>A+</v>
      </c>
      <c r="BH46" s="326" t="str">
        <f>( 'LIBRETA INF APREN 3TRI'!$G$22 )</f>
        <v>A+</v>
      </c>
      <c r="BI46" s="326" t="str">
        <f>( 'LIBRETA INF APREN 3TRI'!$I$22 )</f>
        <v>A+</v>
      </c>
      <c r="BJ46" s="325">
        <f>( 'SABANA 1ER TRI'!BS47 )</f>
        <v>1</v>
      </c>
      <c r="BK46" s="315" t="e">
        <f xml:space="preserve"> (#REF! )</f>
        <v>#REF!</v>
      </c>
      <c r="BL46" s="315" t="e">
        <f xml:space="preserve"> (#REF! )</f>
        <v>#REF!</v>
      </c>
      <c r="BM46" s="315" t="e">
        <f>SUM(BJ46:BL46)/3</f>
        <v>#REF!</v>
      </c>
      <c r="BN46" s="1605" t="str">
        <f>( 'LIBRETA INF APREN 3TRI'!$L$22 )</f>
        <v>A-</v>
      </c>
      <c r="BO46" s="326" t="str">
        <f>( 'LIBRETA INF APREN 3TRI'!$E$23 )</f>
        <v>A+</v>
      </c>
      <c r="BP46" s="326" t="str">
        <f>( 'LIBRETA INF APREN 3TRI'!$G$23 )</f>
        <v>A+</v>
      </c>
      <c r="BQ46" s="326" t="str">
        <f>( 'LIBRETA INF APREN 3TRI'!$I$23 )</f>
        <v>A+</v>
      </c>
      <c r="BR46" s="325" t="str">
        <f>( 'SABANA 1ER TRI'!CA47 )</f>
        <v>E-</v>
      </c>
      <c r="BS46" s="315" t="e">
        <f xml:space="preserve"> (#REF! )</f>
        <v>#REF!</v>
      </c>
      <c r="BT46" s="315" t="e">
        <f xml:space="preserve"> (#REF! )</f>
        <v>#REF!</v>
      </c>
      <c r="BU46" s="315" t="e">
        <f>SUM(BR46:BT46)/3</f>
        <v>#REF!</v>
      </c>
      <c r="BV46" s="1605" t="str">
        <f>( 'LIBRETA INF APREN 3TRI'!$L$23 )</f>
        <v>A-</v>
      </c>
      <c r="BW46" s="327" t="e">
        <f>SUM(I46,Q46,Y46,AG46,AO46,AW46,BE46,BM46,BU46)/9</f>
        <v>#REF!</v>
      </c>
      <c r="BX46" s="1606" t="str">
        <f>( 'LIBRETA INF APREN 3TRI'!$L$20 )</f>
        <v>A-</v>
      </c>
      <c r="BY46" s="1607" t="str">
        <f>( 'LIBRETA INF APREN 3TRI'!$I$26 )</f>
        <v>N</v>
      </c>
    </row>
    <row r="47" spans="1:77" ht="33.75" thickBot="1" x14ac:dyDescent="0.3">
      <c r="A47" s="316">
        <v>38</v>
      </c>
      <c r="B47" s="318">
        <f>DATOS!F45</f>
        <v>0</v>
      </c>
      <c r="C47" s="326" t="str">
        <f>( 'LIBRETA INF APREN 3TRI'!$E$13 )</f>
        <v>D-</v>
      </c>
      <c r="D47" s="326" t="str">
        <f>( 'LIBRETA INF APREN 3TRI'!$G$13 )</f>
        <v>A+</v>
      </c>
      <c r="E47" s="326" t="str">
        <f>( 'LIBRETA INF APREN 3TRI'!$I$13 )</f>
        <v>A+</v>
      </c>
      <c r="F47" s="325">
        <f>( 'SABANA 1ER TRI'!O48 )</f>
        <v>0.33333333333333331</v>
      </c>
      <c r="G47" s="315" t="e">
        <f xml:space="preserve"> (#REF! )</f>
        <v>#REF!</v>
      </c>
      <c r="H47" s="315" t="e">
        <f xml:space="preserve"> (#REF! )</f>
        <v>#REF!</v>
      </c>
      <c r="I47" s="315" t="e">
        <f>SUM(F47:H47)/3</f>
        <v>#REF!</v>
      </c>
      <c r="J47" s="1605" t="str">
        <f>( 'LIBRETA INF APREN 3TRI'!$L$13 )</f>
        <v>B-</v>
      </c>
      <c r="K47" s="326" t="str">
        <f>( 'LIBRETA INF APREN 3TRI'!$E$14 )</f>
        <v>D-</v>
      </c>
      <c r="L47" s="326" t="str">
        <f>( 'LIBRETA INF APREN 3TRI'!$G$14 )</f>
        <v>A+</v>
      </c>
      <c r="M47" s="326" t="str">
        <f>( 'LIBRETA INF APREN 3TRI'!$I$14 )</f>
        <v>A+</v>
      </c>
      <c r="N47" s="325">
        <f>( 'SABANA 1ER TRI'!W48 )</f>
        <v>0</v>
      </c>
      <c r="O47" s="315" t="e">
        <f xml:space="preserve"> (#REF! )</f>
        <v>#REF!</v>
      </c>
      <c r="P47" s="315" t="e">
        <f xml:space="preserve"> (#REF! )</f>
        <v>#REF!</v>
      </c>
      <c r="Q47" s="315" t="e">
        <f>SUM(N47:P47)/3</f>
        <v>#REF!</v>
      </c>
      <c r="R47" s="1605" t="str">
        <f>( 'LIBRETA INF APREN 3TRI'!$L$14 )</f>
        <v>B-</v>
      </c>
      <c r="S47" s="326" t="str">
        <f>( 'LIBRETA INF APREN 3TRI'!$E$15 )</f>
        <v>A+</v>
      </c>
      <c r="T47" s="326" t="str">
        <f>( 'LIBRETA INF APREN 3TRI'!$G$15 )</f>
        <v>A+</v>
      </c>
      <c r="U47" s="326" t="str">
        <f>( 'LIBRETA INF APREN 3TRI'!$I$15 )</f>
        <v>A+</v>
      </c>
      <c r="V47" s="325" t="e">
        <f>( 'SABANA 1ER TRI'!AE48 )</f>
        <v>#N/A</v>
      </c>
      <c r="W47" s="315" t="e">
        <f xml:space="preserve"> (#REF! )</f>
        <v>#REF!</v>
      </c>
      <c r="X47" s="315" t="e">
        <f xml:space="preserve"> (#REF! )</f>
        <v>#REF!</v>
      </c>
      <c r="Y47" s="315" t="e">
        <f>SUM(V47:X47)/3</f>
        <v>#N/A</v>
      </c>
      <c r="Z47" s="1605" t="str">
        <f>( 'LIBRETA INF APREN 3TRI'!$L$15 )</f>
        <v>A+</v>
      </c>
      <c r="AA47" s="326" t="str">
        <f>( 'LIBRETA INF APREN 3TRI'!$E$16 )</f>
        <v>A+</v>
      </c>
      <c r="AB47" s="326" t="str">
        <f>( 'LIBRETA INF APREN 3TRI'!$G$16 )</f>
        <v>A+</v>
      </c>
      <c r="AC47" s="326" t="str">
        <f>( 'LIBRETA INF APREN 3TRI'!$I$16 )</f>
        <v>A+</v>
      </c>
      <c r="AD47" s="325">
        <f>( 'SABANA 1ER TRI'!AM48 )</f>
        <v>1</v>
      </c>
      <c r="AE47" s="315" t="e">
        <f xml:space="preserve"> (#REF! )</f>
        <v>#REF!</v>
      </c>
      <c r="AF47" s="315" t="e">
        <f xml:space="preserve"> (#REF! )</f>
        <v>#REF!</v>
      </c>
      <c r="AG47" s="315" t="e">
        <f>SUM(AD47:AF47)/3</f>
        <v>#REF!</v>
      </c>
      <c r="AH47" s="1605" t="str">
        <f>( 'LIBRETA INF APREN 3TRI'!$L$16 )</f>
        <v>A+</v>
      </c>
      <c r="AI47" s="326" t="str">
        <f>( 'LIBRETA INF APREN 3TRI'!$E$17 )</f>
        <v>A+</v>
      </c>
      <c r="AJ47" s="326" t="str">
        <f>( 'LIBRETA INF APREN 3TRI'!$G$17 )</f>
        <v>A+</v>
      </c>
      <c r="AK47" s="326" t="str">
        <f>( 'LIBRETA INF APREN 3TRI'!$I$17 )</f>
        <v>A+</v>
      </c>
      <c r="AL47" s="325">
        <f>( 'SABANA 1ER TRI'!AU48 )</f>
        <v>0</v>
      </c>
      <c r="AM47" s="315" t="e">
        <f xml:space="preserve"> (#REF! )</f>
        <v>#REF!</v>
      </c>
      <c r="AN47" s="315" t="e">
        <f xml:space="preserve"> (#REF! )</f>
        <v>#REF!</v>
      </c>
      <c r="AO47" s="315" t="e">
        <f>SUM(AL47:AN47)/3</f>
        <v>#REF!</v>
      </c>
      <c r="AP47" s="1605" t="str">
        <f>( 'LIBRETA INF APREN 3TRI'!$L$17 )</f>
        <v>A+</v>
      </c>
      <c r="AQ47" s="326" t="str">
        <f>( 'LIBRETA INF APREN 3TRI'!$E$18 )</f>
        <v>A+</v>
      </c>
      <c r="AR47" s="326" t="str">
        <f>( 'LIBRETA INF APREN 3TRI'!$G$18 )</f>
        <v>A+</v>
      </c>
      <c r="AS47" s="326" t="str">
        <f>( 'LIBRETA INF APREN 3TRI'!$I$18 )</f>
        <v>A+</v>
      </c>
      <c r="AT47" s="325">
        <f>( 'SABANA 1ER TRI'!BC48 )</f>
        <v>1</v>
      </c>
      <c r="AU47" s="315" t="e">
        <f xml:space="preserve"> (#REF! )</f>
        <v>#REF!</v>
      </c>
      <c r="AV47" s="315" t="e">
        <f xml:space="preserve"> (#REF! )</f>
        <v>#REF!</v>
      </c>
      <c r="AW47" s="315" t="e">
        <f>SUM(AT47:AV47)/3</f>
        <v>#REF!</v>
      </c>
      <c r="AX47" s="1605" t="str">
        <f>( 'LIBRETA INF APREN 3TRI'!$L$18 )</f>
        <v>A+</v>
      </c>
      <c r="AY47" s="326" t="str">
        <f>( 'LIBRETA INF APREN 3TRI'!$E$19 )</f>
        <v>A+</v>
      </c>
      <c r="AZ47" s="326" t="str">
        <f>( 'LIBRETA INF APREN 3TRI'!$G$19 )</f>
        <v>A+</v>
      </c>
      <c r="BA47" s="326" t="str">
        <f>( 'LIBRETA INF APREN 3TRI'!$I$19 )</f>
        <v>A+</v>
      </c>
      <c r="BB47" s="325">
        <f>( 'SABANA 1ER TRI'!BK48 )</f>
        <v>1</v>
      </c>
      <c r="BC47" s="315" t="e">
        <f xml:space="preserve"> (#REF! )</f>
        <v>#REF!</v>
      </c>
      <c r="BD47" s="315" t="e">
        <f xml:space="preserve"> (#REF! )</f>
        <v>#REF!</v>
      </c>
      <c r="BE47" s="315" t="e">
        <f>SUM(BB47:BD47)/3</f>
        <v>#REF!</v>
      </c>
      <c r="BF47" s="1605" t="str">
        <f>( 'LIBRETA INF APREN 3TRI'!$L$19 )</f>
        <v>B+</v>
      </c>
      <c r="BG47" s="326" t="str">
        <f>( 'LIBRETA INF APREN 3TRI'!$E$22 )</f>
        <v>A+</v>
      </c>
      <c r="BH47" s="326" t="str">
        <f>( 'LIBRETA INF APREN 3TRI'!$G$22 )</f>
        <v>A+</v>
      </c>
      <c r="BI47" s="326" t="str">
        <f>( 'LIBRETA INF APREN 3TRI'!$I$22 )</f>
        <v>A+</v>
      </c>
      <c r="BJ47" s="325">
        <f>( 'SABANA 1ER TRI'!BS48 )</f>
        <v>1</v>
      </c>
      <c r="BK47" s="315" t="e">
        <f xml:space="preserve"> (#REF! )</f>
        <v>#REF!</v>
      </c>
      <c r="BL47" s="315" t="e">
        <f xml:space="preserve"> (#REF! )</f>
        <v>#REF!</v>
      </c>
      <c r="BM47" s="315" t="e">
        <f>SUM(BJ47:BL47)/3</f>
        <v>#REF!</v>
      </c>
      <c r="BN47" s="1605" t="str">
        <f>( 'LIBRETA INF APREN 3TRI'!$L$22 )</f>
        <v>A-</v>
      </c>
      <c r="BO47" s="326" t="str">
        <f>( 'LIBRETA INF APREN 3TRI'!$E$23 )</f>
        <v>A+</v>
      </c>
      <c r="BP47" s="326" t="str">
        <f>( 'LIBRETA INF APREN 3TRI'!$G$23 )</f>
        <v>A+</v>
      </c>
      <c r="BQ47" s="326" t="str">
        <f>( 'LIBRETA INF APREN 3TRI'!$I$23 )</f>
        <v>A+</v>
      </c>
      <c r="BR47" s="325" t="str">
        <f>( 'SABANA 1ER TRI'!CA48 )</f>
        <v>E-</v>
      </c>
      <c r="BS47" s="315" t="e">
        <f xml:space="preserve"> (#REF! )</f>
        <v>#REF!</v>
      </c>
      <c r="BT47" s="315" t="e">
        <f xml:space="preserve"> (#REF! )</f>
        <v>#REF!</v>
      </c>
      <c r="BU47" s="315" t="e">
        <f>SUM(BR47:BT47)/3</f>
        <v>#REF!</v>
      </c>
      <c r="BV47" s="1605" t="str">
        <f>( 'LIBRETA INF APREN 3TRI'!$L$23 )</f>
        <v>A-</v>
      </c>
      <c r="BW47" s="327" t="e">
        <f>SUM(I47,Q47,Y47,AG47,AO47,AW47,BE47,BM47,BU47)/9</f>
        <v>#REF!</v>
      </c>
      <c r="BX47" s="1606" t="str">
        <f>( 'LIBRETA INF APREN 3TRI'!$L$20 )</f>
        <v>A-</v>
      </c>
      <c r="BY47" s="1607" t="str">
        <f>( 'LIBRETA INF APREN 3TRI'!$I$26 )</f>
        <v>N</v>
      </c>
    </row>
    <row r="48" spans="1:77" ht="33.75" thickBot="1" x14ac:dyDescent="0.3">
      <c r="A48" s="316">
        <v>39</v>
      </c>
      <c r="B48" s="318">
        <f>DATOS!F46</f>
        <v>0</v>
      </c>
      <c r="C48" s="326" t="str">
        <f>( 'LIBRETA INF APREN 3TRI'!$E$13 )</f>
        <v>D-</v>
      </c>
      <c r="D48" s="326" t="str">
        <f>( 'LIBRETA INF APREN 3TRI'!$G$13 )</f>
        <v>A+</v>
      </c>
      <c r="E48" s="326" t="str">
        <f>( 'LIBRETA INF APREN 3TRI'!$I$13 )</f>
        <v>A+</v>
      </c>
      <c r="F48" s="325">
        <f>( 'SABANA 1ER TRI'!O49 )</f>
        <v>0.33333333333333331</v>
      </c>
      <c r="G48" s="315" t="e">
        <f xml:space="preserve"> (#REF! )</f>
        <v>#REF!</v>
      </c>
      <c r="H48" s="315" t="e">
        <f xml:space="preserve"> (#REF! )</f>
        <v>#REF!</v>
      </c>
      <c r="I48" s="315" t="e">
        <f>SUM(F48:H48)/3</f>
        <v>#REF!</v>
      </c>
      <c r="J48" s="1605" t="str">
        <f>( 'LIBRETA INF APREN 3TRI'!$L$13 )</f>
        <v>B-</v>
      </c>
      <c r="K48" s="326" t="str">
        <f>( 'LIBRETA INF APREN 3TRI'!$E$14 )</f>
        <v>D-</v>
      </c>
      <c r="L48" s="326" t="str">
        <f>( 'LIBRETA INF APREN 3TRI'!$G$14 )</f>
        <v>A+</v>
      </c>
      <c r="M48" s="326" t="str">
        <f>( 'LIBRETA INF APREN 3TRI'!$I$14 )</f>
        <v>A+</v>
      </c>
      <c r="N48" s="325">
        <f>( 'SABANA 1ER TRI'!W49 )</f>
        <v>0</v>
      </c>
      <c r="O48" s="315" t="e">
        <f xml:space="preserve"> (#REF! )</f>
        <v>#REF!</v>
      </c>
      <c r="P48" s="315" t="e">
        <f xml:space="preserve"> (#REF! )</f>
        <v>#REF!</v>
      </c>
      <c r="Q48" s="315" t="e">
        <f>SUM(N48:P48)/3</f>
        <v>#REF!</v>
      </c>
      <c r="R48" s="1605" t="str">
        <f>( 'LIBRETA INF APREN 3TRI'!$L$14 )</f>
        <v>B-</v>
      </c>
      <c r="S48" s="326" t="str">
        <f>( 'LIBRETA INF APREN 3TRI'!$E$15 )</f>
        <v>A+</v>
      </c>
      <c r="T48" s="326" t="str">
        <f>( 'LIBRETA INF APREN 3TRI'!$G$15 )</f>
        <v>A+</v>
      </c>
      <c r="U48" s="326" t="str">
        <f>( 'LIBRETA INF APREN 3TRI'!$I$15 )</f>
        <v>A+</v>
      </c>
      <c r="V48" s="325" t="e">
        <f>( 'SABANA 1ER TRI'!AE49 )</f>
        <v>#N/A</v>
      </c>
      <c r="W48" s="315" t="e">
        <f xml:space="preserve"> (#REF! )</f>
        <v>#REF!</v>
      </c>
      <c r="X48" s="315" t="e">
        <f xml:space="preserve"> (#REF! )</f>
        <v>#REF!</v>
      </c>
      <c r="Y48" s="315" t="e">
        <f>SUM(V48:X48)/3</f>
        <v>#N/A</v>
      </c>
      <c r="Z48" s="1605" t="str">
        <f>( 'LIBRETA INF APREN 3TRI'!$L$15 )</f>
        <v>A+</v>
      </c>
      <c r="AA48" s="326" t="str">
        <f>( 'LIBRETA INF APREN 3TRI'!$E$16 )</f>
        <v>A+</v>
      </c>
      <c r="AB48" s="326" t="str">
        <f>( 'LIBRETA INF APREN 3TRI'!$G$16 )</f>
        <v>A+</v>
      </c>
      <c r="AC48" s="326" t="str">
        <f>( 'LIBRETA INF APREN 3TRI'!$I$16 )</f>
        <v>A+</v>
      </c>
      <c r="AD48" s="325">
        <f>( 'SABANA 1ER TRI'!AM49 )</f>
        <v>1</v>
      </c>
      <c r="AE48" s="315" t="e">
        <f xml:space="preserve"> (#REF! )</f>
        <v>#REF!</v>
      </c>
      <c r="AF48" s="315" t="e">
        <f xml:space="preserve"> (#REF! )</f>
        <v>#REF!</v>
      </c>
      <c r="AG48" s="315" t="e">
        <f>SUM(AD48:AF48)/3</f>
        <v>#REF!</v>
      </c>
      <c r="AH48" s="1605" t="str">
        <f>( 'LIBRETA INF APREN 3TRI'!$L$16 )</f>
        <v>A+</v>
      </c>
      <c r="AI48" s="326" t="str">
        <f>( 'LIBRETA INF APREN 3TRI'!$E$17 )</f>
        <v>A+</v>
      </c>
      <c r="AJ48" s="326" t="str">
        <f>( 'LIBRETA INF APREN 3TRI'!$G$17 )</f>
        <v>A+</v>
      </c>
      <c r="AK48" s="326" t="str">
        <f>( 'LIBRETA INF APREN 3TRI'!$I$17 )</f>
        <v>A+</v>
      </c>
      <c r="AL48" s="325">
        <f>( 'SABANA 1ER TRI'!AU49 )</f>
        <v>0</v>
      </c>
      <c r="AM48" s="315" t="e">
        <f xml:space="preserve"> (#REF! )</f>
        <v>#REF!</v>
      </c>
      <c r="AN48" s="315" t="e">
        <f xml:space="preserve"> (#REF! )</f>
        <v>#REF!</v>
      </c>
      <c r="AO48" s="315" t="e">
        <f>SUM(AL48:AN48)/3</f>
        <v>#REF!</v>
      </c>
      <c r="AP48" s="1605" t="str">
        <f>( 'LIBRETA INF APREN 3TRI'!$L$17 )</f>
        <v>A+</v>
      </c>
      <c r="AQ48" s="326" t="str">
        <f>( 'LIBRETA INF APREN 3TRI'!$E$18 )</f>
        <v>A+</v>
      </c>
      <c r="AR48" s="326" t="str">
        <f>( 'LIBRETA INF APREN 3TRI'!$G$18 )</f>
        <v>A+</v>
      </c>
      <c r="AS48" s="326" t="str">
        <f>( 'LIBRETA INF APREN 3TRI'!$I$18 )</f>
        <v>A+</v>
      </c>
      <c r="AT48" s="325">
        <f>( 'SABANA 1ER TRI'!BC49 )</f>
        <v>1</v>
      </c>
      <c r="AU48" s="315" t="e">
        <f xml:space="preserve"> (#REF! )</f>
        <v>#REF!</v>
      </c>
      <c r="AV48" s="315" t="e">
        <f xml:space="preserve"> (#REF! )</f>
        <v>#REF!</v>
      </c>
      <c r="AW48" s="315" t="e">
        <f>SUM(AT48:AV48)/3</f>
        <v>#REF!</v>
      </c>
      <c r="AX48" s="1605" t="str">
        <f>( 'LIBRETA INF APREN 3TRI'!$L$18 )</f>
        <v>A+</v>
      </c>
      <c r="AY48" s="326" t="str">
        <f>( 'LIBRETA INF APREN 3TRI'!$E$19 )</f>
        <v>A+</v>
      </c>
      <c r="AZ48" s="326" t="str">
        <f>( 'LIBRETA INF APREN 3TRI'!$G$19 )</f>
        <v>A+</v>
      </c>
      <c r="BA48" s="326" t="str">
        <f>( 'LIBRETA INF APREN 3TRI'!$I$19 )</f>
        <v>A+</v>
      </c>
      <c r="BB48" s="325">
        <f>( 'SABANA 1ER TRI'!BK49 )</f>
        <v>1</v>
      </c>
      <c r="BC48" s="315" t="e">
        <f xml:space="preserve"> (#REF! )</f>
        <v>#REF!</v>
      </c>
      <c r="BD48" s="315" t="e">
        <f xml:space="preserve"> (#REF! )</f>
        <v>#REF!</v>
      </c>
      <c r="BE48" s="315" t="e">
        <f>SUM(BB48:BD48)/3</f>
        <v>#REF!</v>
      </c>
      <c r="BF48" s="1605" t="str">
        <f>( 'LIBRETA INF APREN 3TRI'!$L$19 )</f>
        <v>B+</v>
      </c>
      <c r="BG48" s="326" t="str">
        <f>( 'LIBRETA INF APREN 3TRI'!$E$22 )</f>
        <v>A+</v>
      </c>
      <c r="BH48" s="326" t="str">
        <f>( 'LIBRETA INF APREN 3TRI'!$G$22 )</f>
        <v>A+</v>
      </c>
      <c r="BI48" s="326" t="str">
        <f>( 'LIBRETA INF APREN 3TRI'!$I$22 )</f>
        <v>A+</v>
      </c>
      <c r="BJ48" s="325">
        <f>( 'SABANA 1ER TRI'!BS49 )</f>
        <v>1</v>
      </c>
      <c r="BK48" s="315" t="e">
        <f xml:space="preserve"> (#REF! )</f>
        <v>#REF!</v>
      </c>
      <c r="BL48" s="315" t="e">
        <f xml:space="preserve"> (#REF! )</f>
        <v>#REF!</v>
      </c>
      <c r="BM48" s="315" t="e">
        <f>SUM(BJ48:BL48)/3</f>
        <v>#REF!</v>
      </c>
      <c r="BN48" s="1605" t="str">
        <f>( 'LIBRETA INF APREN 3TRI'!$L$22 )</f>
        <v>A-</v>
      </c>
      <c r="BO48" s="326" t="str">
        <f>( 'LIBRETA INF APREN 3TRI'!$E$23 )</f>
        <v>A+</v>
      </c>
      <c r="BP48" s="326" t="str">
        <f>( 'LIBRETA INF APREN 3TRI'!$G$23 )</f>
        <v>A+</v>
      </c>
      <c r="BQ48" s="326" t="str">
        <f>( 'LIBRETA INF APREN 3TRI'!$I$23 )</f>
        <v>A+</v>
      </c>
      <c r="BR48" s="325" t="str">
        <f>( 'SABANA 1ER TRI'!CA49 )</f>
        <v>E-</v>
      </c>
      <c r="BS48" s="315" t="e">
        <f xml:space="preserve"> (#REF! )</f>
        <v>#REF!</v>
      </c>
      <c r="BT48" s="315" t="e">
        <f xml:space="preserve"> (#REF! )</f>
        <v>#REF!</v>
      </c>
      <c r="BU48" s="315" t="e">
        <f>SUM(BR48:BT48)/3</f>
        <v>#REF!</v>
      </c>
      <c r="BV48" s="1605" t="str">
        <f>( 'LIBRETA INF APREN 3TRI'!$L$23 )</f>
        <v>A-</v>
      </c>
      <c r="BW48" s="327" t="e">
        <f>SUM(I48,Q48,Y48,AG48,AO48,AW48,BE48,BM48,BU48)/9</f>
        <v>#REF!</v>
      </c>
      <c r="BX48" s="1606" t="str">
        <f>( 'LIBRETA INF APREN 3TRI'!$L$20 )</f>
        <v>A-</v>
      </c>
      <c r="BY48" s="1607" t="str">
        <f>( 'LIBRETA INF APREN 3TRI'!$I$26 )</f>
        <v>N</v>
      </c>
    </row>
    <row r="49" spans="1:77" ht="33.75" thickBot="1" x14ac:dyDescent="0.3">
      <c r="A49" s="317">
        <v>40</v>
      </c>
      <c r="B49" s="319">
        <f>DATOS!F47</f>
        <v>0</v>
      </c>
      <c r="C49" s="326" t="str">
        <f>( 'LIBRETA INF APREN 3TRI'!$E$13 )</f>
        <v>D-</v>
      </c>
      <c r="D49" s="326" t="str">
        <f>( 'LIBRETA INF APREN 3TRI'!$G$13 )</f>
        <v>A+</v>
      </c>
      <c r="E49" s="326" t="str">
        <f>( 'LIBRETA INF APREN 3TRI'!$I$13 )</f>
        <v>A+</v>
      </c>
      <c r="F49" s="325">
        <f>( 'SABANA 1ER TRI'!O50 )</f>
        <v>0.33333333333333331</v>
      </c>
      <c r="G49" s="315" t="e">
        <f xml:space="preserve"> (#REF! )</f>
        <v>#REF!</v>
      </c>
      <c r="H49" s="315" t="e">
        <f xml:space="preserve"> (#REF! )</f>
        <v>#REF!</v>
      </c>
      <c r="I49" s="315" t="e">
        <f>SUM(F49:H49)/3</f>
        <v>#REF!</v>
      </c>
      <c r="J49" s="1605" t="str">
        <f>( 'LIBRETA INF APREN 3TRI'!$L$13 )</f>
        <v>B-</v>
      </c>
      <c r="K49" s="326" t="str">
        <f>( 'LIBRETA INF APREN 3TRI'!$E$14 )</f>
        <v>D-</v>
      </c>
      <c r="L49" s="326" t="str">
        <f>( 'LIBRETA INF APREN 3TRI'!$G$14 )</f>
        <v>A+</v>
      </c>
      <c r="M49" s="326" t="str">
        <f>( 'LIBRETA INF APREN 3TRI'!$I$14 )</f>
        <v>A+</v>
      </c>
      <c r="N49" s="325">
        <f>( 'SABANA 1ER TRI'!W50 )</f>
        <v>0</v>
      </c>
      <c r="O49" s="315" t="e">
        <f xml:space="preserve"> (#REF! )</f>
        <v>#REF!</v>
      </c>
      <c r="P49" s="315" t="e">
        <f xml:space="preserve"> (#REF! )</f>
        <v>#REF!</v>
      </c>
      <c r="Q49" s="315" t="e">
        <f>SUM(N49:P49)/3</f>
        <v>#REF!</v>
      </c>
      <c r="R49" s="1605" t="str">
        <f>( 'LIBRETA INF APREN 3TRI'!$L$14 )</f>
        <v>B-</v>
      </c>
      <c r="S49" s="326" t="str">
        <f>( 'LIBRETA INF APREN 3TRI'!$E$15 )</f>
        <v>A+</v>
      </c>
      <c r="T49" s="326" t="str">
        <f>( 'LIBRETA INF APREN 3TRI'!$G$15 )</f>
        <v>A+</v>
      </c>
      <c r="U49" s="326" t="str">
        <f>( 'LIBRETA INF APREN 3TRI'!$I$15 )</f>
        <v>A+</v>
      </c>
      <c r="V49" s="325" t="e">
        <f>( 'SABANA 1ER TRI'!AE50 )</f>
        <v>#N/A</v>
      </c>
      <c r="W49" s="315" t="e">
        <f xml:space="preserve"> (#REF! )</f>
        <v>#REF!</v>
      </c>
      <c r="X49" s="315" t="e">
        <f xml:space="preserve"> (#REF! )</f>
        <v>#REF!</v>
      </c>
      <c r="Y49" s="315" t="e">
        <f>SUM(V49:X49)/3</f>
        <v>#N/A</v>
      </c>
      <c r="Z49" s="1605" t="str">
        <f>( 'LIBRETA INF APREN 3TRI'!$L$15 )</f>
        <v>A+</v>
      </c>
      <c r="AA49" s="326" t="str">
        <f>( 'LIBRETA INF APREN 3TRI'!$E$16 )</f>
        <v>A+</v>
      </c>
      <c r="AB49" s="326" t="str">
        <f>( 'LIBRETA INF APREN 3TRI'!$G$16 )</f>
        <v>A+</v>
      </c>
      <c r="AC49" s="326" t="str">
        <f>( 'LIBRETA INF APREN 3TRI'!$I$16 )</f>
        <v>A+</v>
      </c>
      <c r="AD49" s="325">
        <f>( 'SABANA 1ER TRI'!AM50 )</f>
        <v>1</v>
      </c>
      <c r="AE49" s="315" t="e">
        <f xml:space="preserve"> (#REF! )</f>
        <v>#REF!</v>
      </c>
      <c r="AF49" s="315" t="e">
        <f xml:space="preserve"> (#REF! )</f>
        <v>#REF!</v>
      </c>
      <c r="AG49" s="315" t="e">
        <f>SUM(AD49:AF49)/3</f>
        <v>#REF!</v>
      </c>
      <c r="AH49" s="1605" t="str">
        <f>( 'LIBRETA INF APREN 3TRI'!$L$16 )</f>
        <v>A+</v>
      </c>
      <c r="AI49" s="326" t="str">
        <f>( 'LIBRETA INF APREN 3TRI'!$E$17 )</f>
        <v>A+</v>
      </c>
      <c r="AJ49" s="326" t="str">
        <f>( 'LIBRETA INF APREN 3TRI'!$G$17 )</f>
        <v>A+</v>
      </c>
      <c r="AK49" s="326" t="str">
        <f>( 'LIBRETA INF APREN 3TRI'!$I$17 )</f>
        <v>A+</v>
      </c>
      <c r="AL49" s="325">
        <f>( 'SABANA 1ER TRI'!AU50 )</f>
        <v>0</v>
      </c>
      <c r="AM49" s="315" t="e">
        <f xml:space="preserve"> (#REF! )</f>
        <v>#REF!</v>
      </c>
      <c r="AN49" s="315" t="e">
        <f xml:space="preserve"> (#REF! )</f>
        <v>#REF!</v>
      </c>
      <c r="AO49" s="315" t="e">
        <f>SUM(AL49:AN49)/3</f>
        <v>#REF!</v>
      </c>
      <c r="AP49" s="1605" t="str">
        <f>( 'LIBRETA INF APREN 3TRI'!$L$17 )</f>
        <v>A+</v>
      </c>
      <c r="AQ49" s="326" t="str">
        <f>( 'LIBRETA INF APREN 3TRI'!$E$18 )</f>
        <v>A+</v>
      </c>
      <c r="AR49" s="326" t="str">
        <f>( 'LIBRETA INF APREN 3TRI'!$G$18 )</f>
        <v>A+</v>
      </c>
      <c r="AS49" s="326" t="str">
        <f>( 'LIBRETA INF APREN 3TRI'!$I$18 )</f>
        <v>A+</v>
      </c>
      <c r="AT49" s="325">
        <f>( 'SABANA 1ER TRI'!BC50 )</f>
        <v>1</v>
      </c>
      <c r="AU49" s="315" t="e">
        <f xml:space="preserve"> (#REF! )</f>
        <v>#REF!</v>
      </c>
      <c r="AV49" s="315" t="e">
        <f xml:space="preserve"> (#REF! )</f>
        <v>#REF!</v>
      </c>
      <c r="AW49" s="315" t="e">
        <f>SUM(AT49:AV49)/3</f>
        <v>#REF!</v>
      </c>
      <c r="AX49" s="1605" t="str">
        <f>( 'LIBRETA INF APREN 3TRI'!$L$18 )</f>
        <v>A+</v>
      </c>
      <c r="AY49" s="326" t="str">
        <f>( 'LIBRETA INF APREN 3TRI'!$E$19 )</f>
        <v>A+</v>
      </c>
      <c r="AZ49" s="326" t="str">
        <f>( 'LIBRETA INF APREN 3TRI'!$G$19 )</f>
        <v>A+</v>
      </c>
      <c r="BA49" s="326" t="str">
        <f>( 'LIBRETA INF APREN 3TRI'!$I$19 )</f>
        <v>A+</v>
      </c>
      <c r="BB49" s="325">
        <f>( 'SABANA 1ER TRI'!BK50 )</f>
        <v>1</v>
      </c>
      <c r="BC49" s="315" t="e">
        <f xml:space="preserve"> (#REF! )</f>
        <v>#REF!</v>
      </c>
      <c r="BD49" s="315" t="e">
        <f xml:space="preserve"> (#REF! )</f>
        <v>#REF!</v>
      </c>
      <c r="BE49" s="315" t="e">
        <f>SUM(BB49:BD49)/3</f>
        <v>#REF!</v>
      </c>
      <c r="BF49" s="1605" t="str">
        <f>( 'LIBRETA INF APREN 3TRI'!$L$19 )</f>
        <v>B+</v>
      </c>
      <c r="BG49" s="326" t="str">
        <f>( 'LIBRETA INF APREN 3TRI'!$E$22 )</f>
        <v>A+</v>
      </c>
      <c r="BH49" s="326" t="str">
        <f>( 'LIBRETA INF APREN 3TRI'!$G$22 )</f>
        <v>A+</v>
      </c>
      <c r="BI49" s="326" t="str">
        <f>( 'LIBRETA INF APREN 3TRI'!$I$22 )</f>
        <v>A+</v>
      </c>
      <c r="BJ49" s="325">
        <f>( 'SABANA 1ER TRI'!BS50 )</f>
        <v>1</v>
      </c>
      <c r="BK49" s="315" t="e">
        <f xml:space="preserve"> (#REF! )</f>
        <v>#REF!</v>
      </c>
      <c r="BL49" s="315" t="e">
        <f xml:space="preserve"> (#REF! )</f>
        <v>#REF!</v>
      </c>
      <c r="BM49" s="315" t="e">
        <f>SUM(BJ49:BL49)/3</f>
        <v>#REF!</v>
      </c>
      <c r="BN49" s="1605" t="str">
        <f>( 'LIBRETA INF APREN 3TRI'!$L$22 )</f>
        <v>A-</v>
      </c>
      <c r="BO49" s="326" t="str">
        <f>( 'LIBRETA INF APREN 3TRI'!$E$23 )</f>
        <v>A+</v>
      </c>
      <c r="BP49" s="326" t="str">
        <f>( 'LIBRETA INF APREN 3TRI'!$G$23 )</f>
        <v>A+</v>
      </c>
      <c r="BQ49" s="326" t="str">
        <f>( 'LIBRETA INF APREN 3TRI'!$I$23 )</f>
        <v>A+</v>
      </c>
      <c r="BR49" s="325" t="str">
        <f>( 'SABANA 1ER TRI'!CA50 )</f>
        <v>E-</v>
      </c>
      <c r="BS49" s="315" t="e">
        <f xml:space="preserve"> (#REF! )</f>
        <v>#REF!</v>
      </c>
      <c r="BT49" s="315" t="e">
        <f xml:space="preserve"> (#REF! )</f>
        <v>#REF!</v>
      </c>
      <c r="BU49" s="315" t="e">
        <f>SUM(BR49:BT49)/3</f>
        <v>#REF!</v>
      </c>
      <c r="BV49" s="1605" t="str">
        <f>( 'LIBRETA INF APREN 3TRI'!$L$23 )</f>
        <v>A-</v>
      </c>
      <c r="BW49" s="327" t="e">
        <f>SUM(I49,Q49,Y49,AG49,AO49,AW49,BE49,BM49,BU49)/9</f>
        <v>#REF!</v>
      </c>
      <c r="BX49" s="1606" t="str">
        <f>( 'LIBRETA INF APREN 3TRI'!$L$20 )</f>
        <v>A-</v>
      </c>
      <c r="BY49" s="1607" t="str">
        <f>( 'LIBRETA INF APREN 3TRI'!$I$26 )</f>
        <v>N</v>
      </c>
    </row>
  </sheetData>
  <mergeCells count="70">
    <mergeCell ref="BG6:BN6"/>
    <mergeCell ref="AP7:AP9"/>
    <mergeCell ref="AQ7:AS7"/>
    <mergeCell ref="AX7:AX9"/>
    <mergeCell ref="AY7:BA7"/>
    <mergeCell ref="AB8:AB9"/>
    <mergeCell ref="AC8:AC9"/>
    <mergeCell ref="AI8:AI9"/>
    <mergeCell ref="AH7:AH9"/>
    <mergeCell ref="AI7:AK7"/>
    <mergeCell ref="BO6:BV6"/>
    <mergeCell ref="BQ8:BQ9"/>
    <mergeCell ref="BW7:BW9"/>
    <mergeCell ref="BO8:BO9"/>
    <mergeCell ref="BP8:BP9"/>
    <mergeCell ref="AA8:AA9"/>
    <mergeCell ref="Z7:Z9"/>
    <mergeCell ref="AA7:AC7"/>
    <mergeCell ref="BX6:BX9"/>
    <mergeCell ref="BY6:BY9"/>
    <mergeCell ref="AY8:AY9"/>
    <mergeCell ref="AZ8:AZ9"/>
    <mergeCell ref="BA8:BA9"/>
    <mergeCell ref="BG8:BG9"/>
    <mergeCell ref="BH8:BH9"/>
    <mergeCell ref="BI8:BI9"/>
    <mergeCell ref="BF7:BF9"/>
    <mergeCell ref="BG7:BI7"/>
    <mergeCell ref="BN7:BN9"/>
    <mergeCell ref="BO7:BQ7"/>
    <mergeCell ref="BV7:BV9"/>
    <mergeCell ref="C7:E7"/>
    <mergeCell ref="J7:J9"/>
    <mergeCell ref="K7:M7"/>
    <mergeCell ref="R7:R9"/>
    <mergeCell ref="S7:U7"/>
    <mergeCell ref="C8:C9"/>
    <mergeCell ref="D8:D9"/>
    <mergeCell ref="E8:E9"/>
    <mergeCell ref="K8:K9"/>
    <mergeCell ref="L8:L9"/>
    <mergeCell ref="M8:M9"/>
    <mergeCell ref="S8:S9"/>
    <mergeCell ref="T8:T9"/>
    <mergeCell ref="U8:U9"/>
    <mergeCell ref="C5:E5"/>
    <mergeCell ref="F5:AY5"/>
    <mergeCell ref="A6:A9"/>
    <mergeCell ref="B6:B9"/>
    <mergeCell ref="C6:J6"/>
    <mergeCell ref="K6:R6"/>
    <mergeCell ref="S6:Z6"/>
    <mergeCell ref="AA6:AH6"/>
    <mergeCell ref="AI6:AP6"/>
    <mergeCell ref="AQ6:AX6"/>
    <mergeCell ref="AY6:BF6"/>
    <mergeCell ref="AK8:AK9"/>
    <mergeCell ref="AQ8:AQ9"/>
    <mergeCell ref="AR8:AR9"/>
    <mergeCell ref="AS8:AS9"/>
    <mergeCell ref="AJ8:AJ9"/>
    <mergeCell ref="A1:BV1"/>
    <mergeCell ref="S2:AB2"/>
    <mergeCell ref="AC2:AJ2"/>
    <mergeCell ref="A3:BV3"/>
    <mergeCell ref="A4:J4"/>
    <mergeCell ref="R4:T4"/>
    <mergeCell ref="U4:AC4"/>
    <mergeCell ref="AH4:AK4"/>
    <mergeCell ref="AP4:AQ4"/>
  </mergeCells>
  <pageMargins left="0.7" right="0.7" top="0.75" bottom="0.75" header="0.3" footer="0.3"/>
  <pageSetup scale="12" orientation="portrait" horizontalDpi="360" verticalDpi="36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N49"/>
  <sheetViews>
    <sheetView view="pageBreakPreview" topLeftCell="A4" zoomScale="23" zoomScaleNormal="33" zoomScaleSheetLayoutView="23" workbookViewId="0">
      <selection activeCell="AE6" sqref="AE6:AH6"/>
    </sheetView>
  </sheetViews>
  <sheetFormatPr baseColWidth="10" defaultColWidth="11.42578125" defaultRowHeight="15" x14ac:dyDescent="0.25"/>
  <cols>
    <col min="2" max="2" width="100.140625" customWidth="1"/>
    <col min="3" max="40" width="15.7109375" customWidth="1"/>
  </cols>
  <sheetData>
    <row r="1" spans="1:40" ht="45" x14ac:dyDescent="0.25">
      <c r="A1" s="1521" t="s">
        <v>9</v>
      </c>
      <c r="B1" s="1521"/>
      <c r="C1" s="1521"/>
      <c r="D1" s="1521"/>
      <c r="E1" s="1521"/>
      <c r="F1" s="1521"/>
      <c r="G1" s="1521"/>
      <c r="H1" s="1521"/>
      <c r="I1" s="1521"/>
      <c r="J1" s="1521"/>
      <c r="K1" s="1521"/>
      <c r="L1" s="1521"/>
      <c r="M1" s="1521"/>
      <c r="N1" s="1521"/>
      <c r="O1" s="1521"/>
      <c r="P1" s="1521"/>
      <c r="Q1" s="1521"/>
      <c r="R1" s="1521"/>
      <c r="S1" s="1521"/>
      <c r="T1" s="1521"/>
      <c r="U1" s="1521"/>
      <c r="V1" s="1521"/>
      <c r="W1" s="1521"/>
      <c r="X1" s="1521"/>
      <c r="Y1" s="1521"/>
      <c r="Z1" s="1521"/>
      <c r="AA1" s="1521"/>
      <c r="AB1" s="1521"/>
      <c r="AC1" s="1521"/>
      <c r="AD1" s="1521"/>
      <c r="AE1" s="1521"/>
      <c r="AF1" s="1521"/>
      <c r="AG1" s="1521"/>
      <c r="AH1" s="1521"/>
      <c r="AI1" s="1521"/>
      <c r="AJ1" s="1521"/>
      <c r="AK1" s="1521"/>
      <c r="AL1" s="1521"/>
      <c r="AM1" s="299"/>
    </row>
    <row r="2" spans="1:40" ht="33.75" x14ac:dyDescent="0.5">
      <c r="A2" s="100"/>
      <c r="B2" s="300"/>
      <c r="C2" s="301"/>
      <c r="D2" s="301"/>
      <c r="E2" s="301"/>
      <c r="F2" s="301"/>
      <c r="G2" s="115"/>
      <c r="H2" s="115"/>
      <c r="I2" s="115"/>
      <c r="J2" s="115"/>
      <c r="K2" s="1522" t="s">
        <v>114</v>
      </c>
      <c r="L2" s="1522"/>
      <c r="M2" s="1522"/>
      <c r="N2" s="1522"/>
      <c r="O2" s="1522"/>
      <c r="P2" s="1522"/>
      <c r="Q2" s="1523" t="s">
        <v>12</v>
      </c>
      <c r="R2" s="1523"/>
      <c r="S2" s="1523"/>
      <c r="T2" s="1523"/>
      <c r="U2" s="301"/>
      <c r="V2" s="301"/>
      <c r="W2" s="301"/>
      <c r="X2" s="115"/>
      <c r="Y2" s="115"/>
      <c r="Z2" s="115"/>
      <c r="AA2" s="115"/>
      <c r="AB2" s="115"/>
      <c r="AC2" s="115"/>
      <c r="AD2" s="115"/>
      <c r="AE2" s="115"/>
      <c r="AF2" s="115"/>
      <c r="AG2" s="115"/>
      <c r="AH2" s="115"/>
      <c r="AI2" s="115"/>
      <c r="AJ2" s="115"/>
      <c r="AK2" s="115"/>
      <c r="AL2" s="115"/>
      <c r="AM2" s="115"/>
    </row>
    <row r="3" spans="1:40" ht="34.5" x14ac:dyDescent="0.25">
      <c r="A3" s="1524" t="s">
        <v>293</v>
      </c>
      <c r="B3" s="1524"/>
      <c r="C3" s="1524"/>
      <c r="D3" s="1524"/>
      <c r="E3" s="1524"/>
      <c r="F3" s="1524"/>
      <c r="G3" s="1524"/>
      <c r="H3" s="1524"/>
      <c r="I3" s="1524"/>
      <c r="J3" s="1524"/>
      <c r="K3" s="1524"/>
      <c r="L3" s="1524"/>
      <c r="M3" s="1524"/>
      <c r="N3" s="1524"/>
      <c r="O3" s="1524"/>
      <c r="P3" s="1524"/>
      <c r="Q3" s="1524"/>
      <c r="R3" s="1524"/>
      <c r="S3" s="1524"/>
      <c r="T3" s="1524"/>
      <c r="U3" s="1524"/>
      <c r="V3" s="1524"/>
      <c r="W3" s="1524"/>
      <c r="X3" s="1524"/>
      <c r="Y3" s="1524"/>
      <c r="Z3" s="1524"/>
      <c r="AA3" s="1524"/>
      <c r="AB3" s="1524"/>
      <c r="AC3" s="1524"/>
      <c r="AD3" s="1524"/>
      <c r="AE3" s="1524"/>
      <c r="AF3" s="1524"/>
      <c r="AG3" s="1524"/>
      <c r="AH3" s="1524"/>
      <c r="AI3" s="1524"/>
      <c r="AJ3" s="1524"/>
      <c r="AK3" s="1524"/>
      <c r="AL3" s="1524"/>
      <c r="AM3" s="302"/>
    </row>
    <row r="4" spans="1:40" ht="36" x14ac:dyDescent="0.55000000000000004">
      <c r="A4" s="1525" t="s">
        <v>176</v>
      </c>
      <c r="B4" s="1525"/>
      <c r="C4" s="1525"/>
      <c r="D4" s="1525"/>
      <c r="E4" s="1525"/>
      <c r="F4" s="1525"/>
      <c r="G4" s="303">
        <f>DATOS!C16</f>
        <v>0</v>
      </c>
      <c r="H4" s="304"/>
      <c r="I4" s="304"/>
      <c r="J4" s="1526" t="s">
        <v>26</v>
      </c>
      <c r="K4" s="1526"/>
      <c r="L4" s="1526"/>
      <c r="M4" s="1527" t="str">
        <f>DATOS!C14</f>
        <v>SEGUNDO</v>
      </c>
      <c r="N4" s="1527"/>
      <c r="O4" s="1527"/>
      <c r="P4" s="1527"/>
      <c r="Q4" s="1527"/>
      <c r="R4" s="1526" t="s">
        <v>113</v>
      </c>
      <c r="S4" s="1526"/>
      <c r="T4" s="1526"/>
      <c r="U4" s="1526"/>
      <c r="V4" s="1528" t="str">
        <f>DATOS!C15</f>
        <v>"A"</v>
      </c>
      <c r="W4" s="1528"/>
      <c r="X4" s="306"/>
      <c r="Y4" s="306"/>
      <c r="Z4" s="307" t="s">
        <v>160</v>
      </c>
      <c r="AA4" s="306"/>
      <c r="AB4" s="306"/>
      <c r="AC4" s="306"/>
      <c r="AD4" s="306"/>
      <c r="AE4" s="306"/>
      <c r="AF4" s="306"/>
      <c r="AG4" s="306"/>
      <c r="AH4" s="306"/>
      <c r="AI4" s="306"/>
      <c r="AJ4" s="306"/>
      <c r="AK4" s="306"/>
      <c r="AL4" s="306"/>
      <c r="AM4" s="306"/>
    </row>
    <row r="5" spans="1:40" ht="36.75" thickBot="1" x14ac:dyDescent="0.6">
      <c r="A5" s="308"/>
      <c r="B5" s="309"/>
      <c r="C5" s="1529" t="s">
        <v>294</v>
      </c>
      <c r="D5" s="1529"/>
      <c r="E5" s="1529"/>
      <c r="F5" s="1530"/>
      <c r="G5" s="1530"/>
      <c r="H5" s="1530"/>
      <c r="I5" s="1530"/>
      <c r="J5" s="1530"/>
      <c r="K5" s="1530"/>
      <c r="L5" s="1530"/>
      <c r="M5" s="1530"/>
      <c r="N5" s="1530"/>
      <c r="O5" s="1530"/>
      <c r="P5" s="1530"/>
      <c r="Q5" s="1530"/>
      <c r="R5" s="1530"/>
      <c r="S5" s="1530"/>
      <c r="T5" s="1530"/>
      <c r="U5" s="1530"/>
      <c r="V5" s="1530"/>
      <c r="W5" s="1530"/>
      <c r="X5" s="1530"/>
      <c r="Y5" s="1530"/>
      <c r="Z5" s="1530"/>
      <c r="AA5" s="1530"/>
      <c r="AB5" s="306"/>
      <c r="AC5" s="306"/>
      <c r="AD5" s="306"/>
      <c r="AE5" s="306"/>
      <c r="AF5" s="306"/>
      <c r="AG5" s="306"/>
      <c r="AH5" s="306"/>
      <c r="AI5" s="306"/>
      <c r="AJ5" s="306"/>
      <c r="AK5" s="306"/>
      <c r="AL5" s="306"/>
      <c r="AM5" s="306"/>
    </row>
    <row r="6" spans="1:40" ht="76.5" customHeight="1" thickBot="1" x14ac:dyDescent="0.3">
      <c r="A6" s="1531" t="s">
        <v>147</v>
      </c>
      <c r="B6" s="1533" t="s">
        <v>5</v>
      </c>
      <c r="C6" s="1535" t="s">
        <v>38</v>
      </c>
      <c r="D6" s="1536"/>
      <c r="E6" s="1536"/>
      <c r="F6" s="1537"/>
      <c r="G6" s="1538" t="s">
        <v>295</v>
      </c>
      <c r="H6" s="1539"/>
      <c r="I6" s="1539"/>
      <c r="J6" s="1537"/>
      <c r="K6" s="1538" t="s">
        <v>42</v>
      </c>
      <c r="L6" s="1539"/>
      <c r="M6" s="1539"/>
      <c r="N6" s="1537"/>
      <c r="O6" s="1538" t="s">
        <v>44</v>
      </c>
      <c r="P6" s="1539"/>
      <c r="Q6" s="1539"/>
      <c r="R6" s="1537"/>
      <c r="S6" s="1538" t="s">
        <v>39</v>
      </c>
      <c r="T6" s="1539"/>
      <c r="U6" s="1539"/>
      <c r="V6" s="1537"/>
      <c r="W6" s="1538" t="s">
        <v>296</v>
      </c>
      <c r="X6" s="1539"/>
      <c r="Y6" s="1539"/>
      <c r="Z6" s="1537"/>
      <c r="AA6" s="1538" t="s">
        <v>50</v>
      </c>
      <c r="AB6" s="1539"/>
      <c r="AC6" s="1539"/>
      <c r="AD6" s="1537"/>
      <c r="AE6" s="1538" t="s">
        <v>52</v>
      </c>
      <c r="AF6" s="1539"/>
      <c r="AG6" s="1539"/>
      <c r="AH6" s="1537"/>
      <c r="AI6" s="1538" t="s">
        <v>55</v>
      </c>
      <c r="AJ6" s="1539"/>
      <c r="AK6" s="1539"/>
      <c r="AL6" s="1537"/>
      <c r="AM6" s="1563" t="s">
        <v>297</v>
      </c>
      <c r="AN6" s="1566" t="s">
        <v>298</v>
      </c>
    </row>
    <row r="7" spans="1:40" ht="69.75" customHeight="1" thickBot="1" x14ac:dyDescent="0.3">
      <c r="A7" s="1532"/>
      <c r="B7" s="1534"/>
      <c r="C7" s="1544" t="s">
        <v>245</v>
      </c>
      <c r="D7" s="1545"/>
      <c r="E7" s="1546"/>
      <c r="F7" s="1560" t="s">
        <v>238</v>
      </c>
      <c r="G7" s="1544" t="s">
        <v>245</v>
      </c>
      <c r="H7" s="1545"/>
      <c r="I7" s="1546"/>
      <c r="J7" s="1560" t="s">
        <v>238</v>
      </c>
      <c r="K7" s="1544" t="s">
        <v>245</v>
      </c>
      <c r="L7" s="1545"/>
      <c r="M7" s="1546"/>
      <c r="N7" s="1560" t="s">
        <v>238</v>
      </c>
      <c r="O7" s="1544" t="s">
        <v>245</v>
      </c>
      <c r="P7" s="1545"/>
      <c r="Q7" s="1546"/>
      <c r="R7" s="1560" t="s">
        <v>238</v>
      </c>
      <c r="S7" s="1544" t="s">
        <v>245</v>
      </c>
      <c r="T7" s="1545"/>
      <c r="U7" s="1546"/>
      <c r="V7" s="1560" t="s">
        <v>238</v>
      </c>
      <c r="W7" s="1544" t="s">
        <v>245</v>
      </c>
      <c r="X7" s="1545"/>
      <c r="Y7" s="1546"/>
      <c r="Z7" s="1560" t="s">
        <v>238</v>
      </c>
      <c r="AA7" s="1544" t="s">
        <v>245</v>
      </c>
      <c r="AB7" s="1545"/>
      <c r="AC7" s="1546"/>
      <c r="AD7" s="1560" t="s">
        <v>238</v>
      </c>
      <c r="AE7" s="1544" t="s">
        <v>245</v>
      </c>
      <c r="AF7" s="1545"/>
      <c r="AG7" s="1546"/>
      <c r="AH7" s="1560" t="s">
        <v>238</v>
      </c>
      <c r="AI7" s="1544" t="s">
        <v>245</v>
      </c>
      <c r="AJ7" s="1545"/>
      <c r="AK7" s="1546"/>
      <c r="AL7" s="1560" t="s">
        <v>238</v>
      </c>
      <c r="AM7" s="1564"/>
      <c r="AN7" s="1567"/>
    </row>
    <row r="8" spans="1:40" ht="136.5" customHeight="1" x14ac:dyDescent="0.25">
      <c r="A8" s="1532"/>
      <c r="B8" s="1534"/>
      <c r="C8" s="1542" t="s">
        <v>14</v>
      </c>
      <c r="D8" s="1540" t="s">
        <v>18</v>
      </c>
      <c r="E8" s="1540" t="s">
        <v>22</v>
      </c>
      <c r="F8" s="1561"/>
      <c r="G8" s="1542" t="s">
        <v>14</v>
      </c>
      <c r="H8" s="1540" t="s">
        <v>18</v>
      </c>
      <c r="I8" s="1540" t="s">
        <v>22</v>
      </c>
      <c r="J8" s="1561"/>
      <c r="K8" s="1542" t="s">
        <v>14</v>
      </c>
      <c r="L8" s="1540" t="s">
        <v>18</v>
      </c>
      <c r="M8" s="1540" t="s">
        <v>22</v>
      </c>
      <c r="N8" s="1561"/>
      <c r="O8" s="1542" t="s">
        <v>14</v>
      </c>
      <c r="P8" s="1540" t="s">
        <v>18</v>
      </c>
      <c r="Q8" s="1540" t="s">
        <v>22</v>
      </c>
      <c r="R8" s="1561"/>
      <c r="S8" s="1542" t="s">
        <v>14</v>
      </c>
      <c r="T8" s="1540" t="s">
        <v>18</v>
      </c>
      <c r="U8" s="1540" t="s">
        <v>22</v>
      </c>
      <c r="V8" s="1561"/>
      <c r="W8" s="1542" t="s">
        <v>14</v>
      </c>
      <c r="X8" s="1540" t="s">
        <v>18</v>
      </c>
      <c r="Y8" s="1540" t="s">
        <v>22</v>
      </c>
      <c r="Z8" s="1561"/>
      <c r="AA8" s="1542" t="s">
        <v>14</v>
      </c>
      <c r="AB8" s="1540" t="s">
        <v>18</v>
      </c>
      <c r="AC8" s="1540" t="s">
        <v>22</v>
      </c>
      <c r="AD8" s="1561"/>
      <c r="AE8" s="1542" t="s">
        <v>14</v>
      </c>
      <c r="AF8" s="1540" t="s">
        <v>18</v>
      </c>
      <c r="AG8" s="1540" t="s">
        <v>22</v>
      </c>
      <c r="AH8" s="1561"/>
      <c r="AI8" s="1542" t="s">
        <v>14</v>
      </c>
      <c r="AJ8" s="1540" t="s">
        <v>18</v>
      </c>
      <c r="AK8" s="1540" t="s">
        <v>22</v>
      </c>
      <c r="AL8" s="1561"/>
      <c r="AM8" s="1564"/>
      <c r="AN8" s="1567"/>
    </row>
    <row r="9" spans="1:40" ht="120" customHeight="1" thickBot="1" x14ac:dyDescent="0.3">
      <c r="A9" s="1532"/>
      <c r="B9" s="1534"/>
      <c r="C9" s="1543"/>
      <c r="D9" s="1541"/>
      <c r="E9" s="1541"/>
      <c r="F9" s="1562"/>
      <c r="G9" s="1543"/>
      <c r="H9" s="1541"/>
      <c r="I9" s="1541"/>
      <c r="J9" s="1562"/>
      <c r="K9" s="1543"/>
      <c r="L9" s="1541"/>
      <c r="M9" s="1541"/>
      <c r="N9" s="1562"/>
      <c r="O9" s="1543"/>
      <c r="P9" s="1541"/>
      <c r="Q9" s="1541"/>
      <c r="R9" s="1562"/>
      <c r="S9" s="1543"/>
      <c r="T9" s="1541"/>
      <c r="U9" s="1541"/>
      <c r="V9" s="1562"/>
      <c r="W9" s="1543"/>
      <c r="X9" s="1541"/>
      <c r="Y9" s="1541"/>
      <c r="Z9" s="1562"/>
      <c r="AA9" s="1543"/>
      <c r="AB9" s="1541"/>
      <c r="AC9" s="1541"/>
      <c r="AD9" s="1562"/>
      <c r="AE9" s="1543"/>
      <c r="AF9" s="1541"/>
      <c r="AG9" s="1541"/>
      <c r="AH9" s="1562"/>
      <c r="AI9" s="1543"/>
      <c r="AJ9" s="1541"/>
      <c r="AK9" s="1541"/>
      <c r="AL9" s="1562"/>
      <c r="AM9" s="1565"/>
      <c r="AN9" s="1568"/>
    </row>
    <row r="10" spans="1:40" ht="36" x14ac:dyDescent="0.25">
      <c r="A10" s="314">
        <v>1</v>
      </c>
      <c r="B10" s="346">
        <f>DATOS!F8</f>
        <v>0</v>
      </c>
      <c r="C10" s="332">
        <f>( 'SABANA 1ER TRI'!T11 )</f>
        <v>3</v>
      </c>
      <c r="D10" s="331" t="e">
        <f xml:space="preserve"> (#REF! )</f>
        <v>#REF!</v>
      </c>
      <c r="E10" s="337" t="e">
        <f xml:space="preserve"> (#REF! )</f>
        <v>#REF!</v>
      </c>
      <c r="F10" s="333" t="e">
        <f>SUM(C10:E10)/3</f>
        <v>#REF!</v>
      </c>
      <c r="G10" s="332">
        <f>( 'SABANA 1ER TRI'!AK11 )</f>
        <v>3</v>
      </c>
      <c r="H10" s="331" t="e">
        <f xml:space="preserve"> (#REF! )</f>
        <v>#REF!</v>
      </c>
      <c r="I10" s="337" t="e">
        <f xml:space="preserve"> (#REF! )</f>
        <v>#REF!</v>
      </c>
      <c r="J10" s="333" t="e">
        <f>SUM(G10:I10)/3</f>
        <v>#REF!</v>
      </c>
      <c r="K10" s="332">
        <f>( 'SABANA 1ER TRI'!BB11 )</f>
        <v>10</v>
      </c>
      <c r="L10" s="331" t="e">
        <f xml:space="preserve"> (#REF! )</f>
        <v>#REF!</v>
      </c>
      <c r="M10" s="337" t="e">
        <f xml:space="preserve"> (#REF! )</f>
        <v>#REF!</v>
      </c>
      <c r="N10" s="333" t="e">
        <f>SUM(K10:M10)/3</f>
        <v>#REF!</v>
      </c>
      <c r="O10" s="332">
        <f>( 'SABANA 1ER TRI'!BS11 )</f>
        <v>10</v>
      </c>
      <c r="P10" s="331" t="e">
        <f xml:space="preserve"> (#REF! )</f>
        <v>#REF!</v>
      </c>
      <c r="Q10" s="337" t="e">
        <f xml:space="preserve"> (#REF! )</f>
        <v>#REF!</v>
      </c>
      <c r="R10" s="333" t="e">
        <f>SUM(O10:Q10)/3</f>
        <v>#REF!</v>
      </c>
      <c r="S10" s="332">
        <f>( 'SABANA 1ER TRI'!CJ11 )</f>
        <v>10</v>
      </c>
      <c r="T10" s="331" t="e">
        <f xml:space="preserve"> (#REF! )</f>
        <v>#REF!</v>
      </c>
      <c r="U10" s="337" t="e">
        <f xml:space="preserve"> (#REF! )</f>
        <v>#REF!</v>
      </c>
      <c r="V10" s="333" t="e">
        <f>SUM(S10:U10)/3</f>
        <v>#REF!</v>
      </c>
      <c r="W10" s="332">
        <f>( 'SABANA 1ER TRI'!DA11 )</f>
        <v>10</v>
      </c>
      <c r="X10" s="331" t="e">
        <f xml:space="preserve"> (#REF! )</f>
        <v>#REF!</v>
      </c>
      <c r="Y10" s="337" t="e">
        <f xml:space="preserve"> (#REF! )</f>
        <v>#REF!</v>
      </c>
      <c r="Z10" s="333" t="e">
        <f>SUM(W10:Y10)/3</f>
        <v>#REF!</v>
      </c>
      <c r="AA10" s="332">
        <f>( 'SABANA 1ER TRI'!DR11 )</f>
        <v>10</v>
      </c>
      <c r="AB10" s="331" t="e">
        <f xml:space="preserve"> (#REF! )</f>
        <v>#REF!</v>
      </c>
      <c r="AC10" s="337" t="e">
        <f xml:space="preserve"> (#REF! )</f>
        <v>#REF!</v>
      </c>
      <c r="AD10" s="333" t="e">
        <f>SUM(AA10:AC10)/3</f>
        <v>#REF!</v>
      </c>
      <c r="AE10" s="332">
        <f>( 'SABANA 1ER TRI'!EI11 )</f>
        <v>10</v>
      </c>
      <c r="AF10" s="331" t="e">
        <f xml:space="preserve"> (#REF! )</f>
        <v>#REF!</v>
      </c>
      <c r="AG10" s="337" t="e">
        <f xml:space="preserve"> (#REF! )</f>
        <v>#REF!</v>
      </c>
      <c r="AH10" s="333" t="e">
        <f>SUM(AE10:AG10)/3</f>
        <v>#REF!</v>
      </c>
      <c r="AI10" s="332">
        <f>( 'SABANA 1ER TRI'!EZ11 )</f>
        <v>10</v>
      </c>
      <c r="AJ10" s="331" t="e">
        <f xml:space="preserve"> (#REF! )</f>
        <v>#REF!</v>
      </c>
      <c r="AK10" s="337" t="e">
        <f xml:space="preserve"> (#REF! )</f>
        <v>#REF!</v>
      </c>
      <c r="AL10" s="333" t="e">
        <f>SUM(AI10:AK10)/3</f>
        <v>#REF!</v>
      </c>
      <c r="AM10" s="343" t="e">
        <f>SUM(F10+J10+N10+R10+V10+Z10+AD10+AH10+AL10)/9</f>
        <v>#REF!</v>
      </c>
      <c r="AN10" s="328" t="e">
        <f xml:space="preserve"> (#REF! )</f>
        <v>#REF!</v>
      </c>
    </row>
    <row r="11" spans="1:40" ht="36" x14ac:dyDescent="0.25">
      <c r="A11" s="316">
        <v>2</v>
      </c>
      <c r="B11" s="347">
        <f>DATOS!F9</f>
        <v>0</v>
      </c>
      <c r="C11" s="338">
        <f>( 'SABANA 1ER TRI'!T12 )</f>
        <v>3</v>
      </c>
      <c r="D11" s="336" t="e">
        <f xml:space="preserve"> (#REF! )</f>
        <v>#REF!</v>
      </c>
      <c r="E11" s="339" t="e">
        <f xml:space="preserve"> (#REF! )</f>
        <v>#REF!</v>
      </c>
      <c r="F11" s="334" t="e">
        <f t="shared" ref="F11:F49" si="0">SUM(C11:E11)/3</f>
        <v>#REF!</v>
      </c>
      <c r="G11" s="338">
        <f>( 'SABANA 1ER TRI'!AK12 )</f>
        <v>3</v>
      </c>
      <c r="H11" s="336" t="e">
        <f xml:space="preserve"> (#REF! )</f>
        <v>#REF!</v>
      </c>
      <c r="I11" s="339" t="e">
        <f xml:space="preserve"> (#REF! )</f>
        <v>#REF!</v>
      </c>
      <c r="J11" s="334" t="e">
        <f t="shared" ref="J11:J49" si="1">SUM(G11:I11)/3</f>
        <v>#REF!</v>
      </c>
      <c r="K11" s="338">
        <f>( 'SABANA 1ER TRI'!BB12 )</f>
        <v>10</v>
      </c>
      <c r="L11" s="336" t="e">
        <f xml:space="preserve"> (#REF! )</f>
        <v>#REF!</v>
      </c>
      <c r="M11" s="339" t="e">
        <f xml:space="preserve"> (#REF! )</f>
        <v>#REF!</v>
      </c>
      <c r="N11" s="334" t="e">
        <f t="shared" ref="N11:N49" si="2">SUM(K11:M11)/3</f>
        <v>#REF!</v>
      </c>
      <c r="O11" s="338">
        <f>( 'SABANA 1ER TRI'!BS12 )</f>
        <v>10</v>
      </c>
      <c r="P11" s="336" t="e">
        <f xml:space="preserve"> (#REF! )</f>
        <v>#REF!</v>
      </c>
      <c r="Q11" s="339" t="e">
        <f xml:space="preserve"> (#REF! )</f>
        <v>#REF!</v>
      </c>
      <c r="R11" s="334" t="e">
        <f t="shared" ref="R11:R49" si="3">SUM(O11:Q11)/3</f>
        <v>#REF!</v>
      </c>
      <c r="S11" s="338">
        <f>( 'SABANA 1ER TRI'!CJ12 )</f>
        <v>10</v>
      </c>
      <c r="T11" s="336" t="e">
        <f xml:space="preserve"> (#REF! )</f>
        <v>#REF!</v>
      </c>
      <c r="U11" s="339" t="e">
        <f xml:space="preserve"> (#REF! )</f>
        <v>#REF!</v>
      </c>
      <c r="V11" s="334" t="e">
        <f t="shared" ref="V11:V49" si="4">SUM(S11:U11)/3</f>
        <v>#REF!</v>
      </c>
      <c r="W11" s="338">
        <f>( 'SABANA 1ER TRI'!DA12 )</f>
        <v>10</v>
      </c>
      <c r="X11" s="336" t="e">
        <f xml:space="preserve"> (#REF! )</f>
        <v>#REF!</v>
      </c>
      <c r="Y11" s="339" t="e">
        <f xml:space="preserve"> (#REF! )</f>
        <v>#REF!</v>
      </c>
      <c r="Z11" s="334" t="e">
        <f t="shared" ref="Z11:Z49" si="5">SUM(W11:Y11)/3</f>
        <v>#REF!</v>
      </c>
      <c r="AA11" s="338">
        <f>( 'SABANA 1ER TRI'!DR12 )</f>
        <v>10</v>
      </c>
      <c r="AB11" s="336" t="e">
        <f xml:space="preserve"> (#REF! )</f>
        <v>#REF!</v>
      </c>
      <c r="AC11" s="339" t="e">
        <f xml:space="preserve"> (#REF! )</f>
        <v>#REF!</v>
      </c>
      <c r="AD11" s="334" t="e">
        <f t="shared" ref="AD11:AD49" si="6">SUM(AA11:AC11)/3</f>
        <v>#REF!</v>
      </c>
      <c r="AE11" s="338">
        <f>( 'SABANA 1ER TRI'!EI12 )</f>
        <v>10</v>
      </c>
      <c r="AF11" s="336" t="e">
        <f xml:space="preserve"> (#REF! )</f>
        <v>#REF!</v>
      </c>
      <c r="AG11" s="339" t="e">
        <f xml:space="preserve"> (#REF! )</f>
        <v>#REF!</v>
      </c>
      <c r="AH11" s="334" t="e">
        <f t="shared" ref="AH11:AH49" si="7">SUM(AE11:AG11)/3</f>
        <v>#REF!</v>
      </c>
      <c r="AI11" s="338">
        <f>( 'SABANA 1ER TRI'!EZ12 )</f>
        <v>10</v>
      </c>
      <c r="AJ11" s="336" t="e">
        <f xml:space="preserve"> (#REF! )</f>
        <v>#REF!</v>
      </c>
      <c r="AK11" s="339" t="e">
        <f xml:space="preserve"> (#REF! )</f>
        <v>#REF!</v>
      </c>
      <c r="AL11" s="334" t="e">
        <f t="shared" ref="AL11:AL49" si="8">SUM(AI11:AK11)/3</f>
        <v>#REF!</v>
      </c>
      <c r="AM11" s="344" t="e">
        <f t="shared" ref="AM11:AM49" si="9">SUM(F11+J11+N11+R11+V11+Z11+AD11+AH11+AL11)/9</f>
        <v>#REF!</v>
      </c>
      <c r="AN11" s="329" t="e">
        <f xml:space="preserve"> (#REF! )</f>
        <v>#REF!</v>
      </c>
    </row>
    <row r="12" spans="1:40" ht="36" x14ac:dyDescent="0.25">
      <c r="A12" s="316">
        <v>3</v>
      </c>
      <c r="B12" s="347">
        <f>DATOS!F10</f>
        <v>0</v>
      </c>
      <c r="C12" s="338">
        <f>( 'SABANA 1ER TRI'!T13 )</f>
        <v>3</v>
      </c>
      <c r="D12" s="336" t="e">
        <f xml:space="preserve"> (#REF! )</f>
        <v>#REF!</v>
      </c>
      <c r="E12" s="339" t="e">
        <f xml:space="preserve"> (#REF! )</f>
        <v>#REF!</v>
      </c>
      <c r="F12" s="334" t="e">
        <f t="shared" si="0"/>
        <v>#REF!</v>
      </c>
      <c r="G12" s="338">
        <f>( 'SABANA 1ER TRI'!AK13 )</f>
        <v>3</v>
      </c>
      <c r="H12" s="336" t="e">
        <f xml:space="preserve"> (#REF! )</f>
        <v>#REF!</v>
      </c>
      <c r="I12" s="339" t="e">
        <f xml:space="preserve"> (#REF! )</f>
        <v>#REF!</v>
      </c>
      <c r="J12" s="334" t="e">
        <f t="shared" si="1"/>
        <v>#REF!</v>
      </c>
      <c r="K12" s="338">
        <f>( 'SABANA 1ER TRI'!BB13 )</f>
        <v>10</v>
      </c>
      <c r="L12" s="336" t="e">
        <f xml:space="preserve"> (#REF! )</f>
        <v>#REF!</v>
      </c>
      <c r="M12" s="339" t="e">
        <f xml:space="preserve"> (#REF! )</f>
        <v>#REF!</v>
      </c>
      <c r="N12" s="334" t="e">
        <f t="shared" si="2"/>
        <v>#REF!</v>
      </c>
      <c r="O12" s="338">
        <f>( 'SABANA 1ER TRI'!BS13 )</f>
        <v>10</v>
      </c>
      <c r="P12" s="336" t="e">
        <f xml:space="preserve"> (#REF! )</f>
        <v>#REF!</v>
      </c>
      <c r="Q12" s="339" t="e">
        <f xml:space="preserve"> (#REF! )</f>
        <v>#REF!</v>
      </c>
      <c r="R12" s="334" t="e">
        <f t="shared" si="3"/>
        <v>#REF!</v>
      </c>
      <c r="S12" s="338">
        <f>( 'SABANA 1ER TRI'!CJ13 )</f>
        <v>10</v>
      </c>
      <c r="T12" s="336" t="e">
        <f xml:space="preserve"> (#REF! )</f>
        <v>#REF!</v>
      </c>
      <c r="U12" s="339" t="e">
        <f xml:space="preserve"> (#REF! )</f>
        <v>#REF!</v>
      </c>
      <c r="V12" s="334" t="e">
        <f t="shared" si="4"/>
        <v>#REF!</v>
      </c>
      <c r="W12" s="338">
        <f>( 'SABANA 1ER TRI'!DA13 )</f>
        <v>10</v>
      </c>
      <c r="X12" s="336" t="e">
        <f xml:space="preserve"> (#REF! )</f>
        <v>#REF!</v>
      </c>
      <c r="Y12" s="339" t="e">
        <f xml:space="preserve"> (#REF! )</f>
        <v>#REF!</v>
      </c>
      <c r="Z12" s="334" t="e">
        <f t="shared" si="5"/>
        <v>#REF!</v>
      </c>
      <c r="AA12" s="338">
        <f>( 'SABANA 1ER TRI'!DR13 )</f>
        <v>10</v>
      </c>
      <c r="AB12" s="336" t="e">
        <f xml:space="preserve"> (#REF! )</f>
        <v>#REF!</v>
      </c>
      <c r="AC12" s="339" t="e">
        <f xml:space="preserve"> (#REF! )</f>
        <v>#REF!</v>
      </c>
      <c r="AD12" s="334" t="e">
        <f t="shared" si="6"/>
        <v>#REF!</v>
      </c>
      <c r="AE12" s="338">
        <f>( 'SABANA 1ER TRI'!EI13 )</f>
        <v>10</v>
      </c>
      <c r="AF12" s="336" t="e">
        <f xml:space="preserve"> (#REF! )</f>
        <v>#REF!</v>
      </c>
      <c r="AG12" s="339" t="e">
        <f xml:space="preserve"> (#REF! )</f>
        <v>#REF!</v>
      </c>
      <c r="AH12" s="334" t="e">
        <f t="shared" si="7"/>
        <v>#REF!</v>
      </c>
      <c r="AI12" s="338">
        <f>( 'SABANA 1ER TRI'!EZ13 )</f>
        <v>10</v>
      </c>
      <c r="AJ12" s="336" t="e">
        <f xml:space="preserve"> (#REF! )</f>
        <v>#REF!</v>
      </c>
      <c r="AK12" s="339" t="e">
        <f xml:space="preserve"> (#REF! )</f>
        <v>#REF!</v>
      </c>
      <c r="AL12" s="334" t="e">
        <f t="shared" si="8"/>
        <v>#REF!</v>
      </c>
      <c r="AM12" s="344" t="e">
        <f t="shared" si="9"/>
        <v>#REF!</v>
      </c>
      <c r="AN12" s="329" t="e">
        <f xml:space="preserve"> (#REF! )</f>
        <v>#REF!</v>
      </c>
    </row>
    <row r="13" spans="1:40" ht="36" x14ac:dyDescent="0.25">
      <c r="A13" s="316">
        <v>4</v>
      </c>
      <c r="B13" s="347">
        <f>DATOS!F11</f>
        <v>0</v>
      </c>
      <c r="C13" s="338">
        <f>( 'SABANA 1ER TRI'!T14 )</f>
        <v>3</v>
      </c>
      <c r="D13" s="336" t="e">
        <f xml:space="preserve"> (#REF! )</f>
        <v>#REF!</v>
      </c>
      <c r="E13" s="339" t="e">
        <f xml:space="preserve"> (#REF! )</f>
        <v>#REF!</v>
      </c>
      <c r="F13" s="334" t="e">
        <f t="shared" si="0"/>
        <v>#REF!</v>
      </c>
      <c r="G13" s="338">
        <f>( 'SABANA 1ER TRI'!AK14 )</f>
        <v>3</v>
      </c>
      <c r="H13" s="336" t="e">
        <f xml:space="preserve"> (#REF! )</f>
        <v>#REF!</v>
      </c>
      <c r="I13" s="339" t="e">
        <f xml:space="preserve"> (#REF! )</f>
        <v>#REF!</v>
      </c>
      <c r="J13" s="334" t="e">
        <f t="shared" si="1"/>
        <v>#REF!</v>
      </c>
      <c r="K13" s="338">
        <f>( 'SABANA 1ER TRI'!BB14 )</f>
        <v>10</v>
      </c>
      <c r="L13" s="336" t="e">
        <f xml:space="preserve"> (#REF! )</f>
        <v>#REF!</v>
      </c>
      <c r="M13" s="339" t="e">
        <f xml:space="preserve"> (#REF! )</f>
        <v>#REF!</v>
      </c>
      <c r="N13" s="334" t="e">
        <f t="shared" si="2"/>
        <v>#REF!</v>
      </c>
      <c r="O13" s="338">
        <f>( 'SABANA 1ER TRI'!BS14 )</f>
        <v>10</v>
      </c>
      <c r="P13" s="336" t="e">
        <f xml:space="preserve"> (#REF! )</f>
        <v>#REF!</v>
      </c>
      <c r="Q13" s="339" t="e">
        <f xml:space="preserve"> (#REF! )</f>
        <v>#REF!</v>
      </c>
      <c r="R13" s="334" t="e">
        <f t="shared" si="3"/>
        <v>#REF!</v>
      </c>
      <c r="S13" s="338">
        <f>( 'SABANA 1ER TRI'!CJ14 )</f>
        <v>10</v>
      </c>
      <c r="T13" s="336" t="e">
        <f xml:space="preserve"> (#REF! )</f>
        <v>#REF!</v>
      </c>
      <c r="U13" s="339" t="e">
        <f xml:space="preserve"> (#REF! )</f>
        <v>#REF!</v>
      </c>
      <c r="V13" s="334" t="e">
        <f t="shared" si="4"/>
        <v>#REF!</v>
      </c>
      <c r="W13" s="338">
        <f>( 'SABANA 1ER TRI'!DA14 )</f>
        <v>10</v>
      </c>
      <c r="X13" s="336" t="e">
        <f xml:space="preserve"> (#REF! )</f>
        <v>#REF!</v>
      </c>
      <c r="Y13" s="339" t="e">
        <f xml:space="preserve"> (#REF! )</f>
        <v>#REF!</v>
      </c>
      <c r="Z13" s="334" t="e">
        <f t="shared" si="5"/>
        <v>#REF!</v>
      </c>
      <c r="AA13" s="338">
        <f>( 'SABANA 1ER TRI'!DR14 )</f>
        <v>10</v>
      </c>
      <c r="AB13" s="336" t="e">
        <f xml:space="preserve"> (#REF! )</f>
        <v>#REF!</v>
      </c>
      <c r="AC13" s="339" t="e">
        <f xml:space="preserve"> (#REF! )</f>
        <v>#REF!</v>
      </c>
      <c r="AD13" s="334" t="e">
        <f t="shared" si="6"/>
        <v>#REF!</v>
      </c>
      <c r="AE13" s="338">
        <f>( 'SABANA 1ER TRI'!EI14 )</f>
        <v>10</v>
      </c>
      <c r="AF13" s="336" t="e">
        <f xml:space="preserve"> (#REF! )</f>
        <v>#REF!</v>
      </c>
      <c r="AG13" s="339" t="e">
        <f xml:space="preserve"> (#REF! )</f>
        <v>#REF!</v>
      </c>
      <c r="AH13" s="334" t="e">
        <f t="shared" si="7"/>
        <v>#REF!</v>
      </c>
      <c r="AI13" s="338">
        <f>( 'SABANA 1ER TRI'!EZ14 )</f>
        <v>10</v>
      </c>
      <c r="AJ13" s="336" t="e">
        <f xml:space="preserve"> (#REF! )</f>
        <v>#REF!</v>
      </c>
      <c r="AK13" s="339" t="e">
        <f xml:space="preserve"> (#REF! )</f>
        <v>#REF!</v>
      </c>
      <c r="AL13" s="334" t="e">
        <f t="shared" si="8"/>
        <v>#REF!</v>
      </c>
      <c r="AM13" s="344" t="e">
        <f t="shared" si="9"/>
        <v>#REF!</v>
      </c>
      <c r="AN13" s="329" t="e">
        <f xml:space="preserve"> (#REF! )</f>
        <v>#REF!</v>
      </c>
    </row>
    <row r="14" spans="1:40" ht="36" x14ac:dyDescent="0.25">
      <c r="A14" s="316">
        <v>5</v>
      </c>
      <c r="B14" s="347">
        <f>DATOS!F12</f>
        <v>0</v>
      </c>
      <c r="C14" s="338">
        <f>( 'SABANA 1ER TRI'!T15 )</f>
        <v>3</v>
      </c>
      <c r="D14" s="336" t="e">
        <f xml:space="preserve"> (#REF! )</f>
        <v>#REF!</v>
      </c>
      <c r="E14" s="339" t="e">
        <f xml:space="preserve"> (#REF! )</f>
        <v>#REF!</v>
      </c>
      <c r="F14" s="334" t="e">
        <f t="shared" si="0"/>
        <v>#REF!</v>
      </c>
      <c r="G14" s="338">
        <f>( 'SABANA 1ER TRI'!AK15 )</f>
        <v>3</v>
      </c>
      <c r="H14" s="336" t="e">
        <f xml:space="preserve"> (#REF! )</f>
        <v>#REF!</v>
      </c>
      <c r="I14" s="339" t="e">
        <f xml:space="preserve"> (#REF! )</f>
        <v>#REF!</v>
      </c>
      <c r="J14" s="334" t="e">
        <f t="shared" si="1"/>
        <v>#REF!</v>
      </c>
      <c r="K14" s="338">
        <f>( 'SABANA 1ER TRI'!BB15 )</f>
        <v>10</v>
      </c>
      <c r="L14" s="336" t="e">
        <f xml:space="preserve"> (#REF! )</f>
        <v>#REF!</v>
      </c>
      <c r="M14" s="339" t="e">
        <f xml:space="preserve"> (#REF! )</f>
        <v>#REF!</v>
      </c>
      <c r="N14" s="334" t="e">
        <f t="shared" si="2"/>
        <v>#REF!</v>
      </c>
      <c r="O14" s="338">
        <f>( 'SABANA 1ER TRI'!BS15 )</f>
        <v>10</v>
      </c>
      <c r="P14" s="336" t="e">
        <f xml:space="preserve"> (#REF! )</f>
        <v>#REF!</v>
      </c>
      <c r="Q14" s="339" t="e">
        <f xml:space="preserve"> (#REF! )</f>
        <v>#REF!</v>
      </c>
      <c r="R14" s="334" t="e">
        <f t="shared" si="3"/>
        <v>#REF!</v>
      </c>
      <c r="S14" s="338">
        <f>( 'SABANA 1ER TRI'!CJ15 )</f>
        <v>10</v>
      </c>
      <c r="T14" s="336" t="e">
        <f xml:space="preserve"> (#REF! )</f>
        <v>#REF!</v>
      </c>
      <c r="U14" s="339" t="e">
        <f xml:space="preserve"> (#REF! )</f>
        <v>#REF!</v>
      </c>
      <c r="V14" s="334" t="e">
        <f t="shared" si="4"/>
        <v>#REF!</v>
      </c>
      <c r="W14" s="338">
        <f>( 'SABANA 1ER TRI'!DA15 )</f>
        <v>10</v>
      </c>
      <c r="X14" s="336" t="e">
        <f xml:space="preserve"> (#REF! )</f>
        <v>#REF!</v>
      </c>
      <c r="Y14" s="339" t="e">
        <f xml:space="preserve"> (#REF! )</f>
        <v>#REF!</v>
      </c>
      <c r="Z14" s="334" t="e">
        <f t="shared" si="5"/>
        <v>#REF!</v>
      </c>
      <c r="AA14" s="338">
        <f>( 'SABANA 1ER TRI'!DR15 )</f>
        <v>10</v>
      </c>
      <c r="AB14" s="336" t="e">
        <f xml:space="preserve"> (#REF! )</f>
        <v>#REF!</v>
      </c>
      <c r="AC14" s="339" t="e">
        <f xml:space="preserve"> (#REF! )</f>
        <v>#REF!</v>
      </c>
      <c r="AD14" s="334" t="e">
        <f t="shared" si="6"/>
        <v>#REF!</v>
      </c>
      <c r="AE14" s="338">
        <f>( 'SABANA 1ER TRI'!EI15 )</f>
        <v>10</v>
      </c>
      <c r="AF14" s="336" t="e">
        <f xml:space="preserve"> (#REF! )</f>
        <v>#REF!</v>
      </c>
      <c r="AG14" s="339" t="e">
        <f xml:space="preserve"> (#REF! )</f>
        <v>#REF!</v>
      </c>
      <c r="AH14" s="334" t="e">
        <f t="shared" si="7"/>
        <v>#REF!</v>
      </c>
      <c r="AI14" s="338">
        <f>( 'SABANA 1ER TRI'!EZ15 )</f>
        <v>10</v>
      </c>
      <c r="AJ14" s="336" t="e">
        <f xml:space="preserve"> (#REF! )</f>
        <v>#REF!</v>
      </c>
      <c r="AK14" s="339" t="e">
        <f xml:space="preserve"> (#REF! )</f>
        <v>#REF!</v>
      </c>
      <c r="AL14" s="334" t="e">
        <f t="shared" si="8"/>
        <v>#REF!</v>
      </c>
      <c r="AM14" s="344" t="e">
        <f t="shared" si="9"/>
        <v>#REF!</v>
      </c>
      <c r="AN14" s="329" t="e">
        <f xml:space="preserve"> (#REF! )</f>
        <v>#REF!</v>
      </c>
    </row>
    <row r="15" spans="1:40" ht="36" x14ac:dyDescent="0.25">
      <c r="A15" s="316">
        <v>6</v>
      </c>
      <c r="B15" s="347">
        <f>DATOS!F13</f>
        <v>0</v>
      </c>
      <c r="C15" s="338">
        <f>( 'SABANA 1ER TRI'!T16 )</f>
        <v>3</v>
      </c>
      <c r="D15" s="336" t="e">
        <f xml:space="preserve"> (#REF! )</f>
        <v>#REF!</v>
      </c>
      <c r="E15" s="339" t="e">
        <f xml:space="preserve"> (#REF! )</f>
        <v>#REF!</v>
      </c>
      <c r="F15" s="334" t="e">
        <f t="shared" si="0"/>
        <v>#REF!</v>
      </c>
      <c r="G15" s="338">
        <f>( 'SABANA 1ER TRI'!AK16 )</f>
        <v>3</v>
      </c>
      <c r="H15" s="336" t="e">
        <f xml:space="preserve"> (#REF! )</f>
        <v>#REF!</v>
      </c>
      <c r="I15" s="339" t="e">
        <f xml:space="preserve"> (#REF! )</f>
        <v>#REF!</v>
      </c>
      <c r="J15" s="334" t="e">
        <f t="shared" si="1"/>
        <v>#REF!</v>
      </c>
      <c r="K15" s="338">
        <f>( 'SABANA 1ER TRI'!BB16 )</f>
        <v>10</v>
      </c>
      <c r="L15" s="336" t="e">
        <f xml:space="preserve"> (#REF! )</f>
        <v>#REF!</v>
      </c>
      <c r="M15" s="339" t="e">
        <f xml:space="preserve"> (#REF! )</f>
        <v>#REF!</v>
      </c>
      <c r="N15" s="334" t="e">
        <f t="shared" si="2"/>
        <v>#REF!</v>
      </c>
      <c r="O15" s="338">
        <f>( 'SABANA 1ER TRI'!BS16 )</f>
        <v>10</v>
      </c>
      <c r="P15" s="336" t="e">
        <f xml:space="preserve"> (#REF! )</f>
        <v>#REF!</v>
      </c>
      <c r="Q15" s="339" t="e">
        <f xml:space="preserve"> (#REF! )</f>
        <v>#REF!</v>
      </c>
      <c r="R15" s="334" t="e">
        <f t="shared" si="3"/>
        <v>#REF!</v>
      </c>
      <c r="S15" s="338">
        <f>( 'SABANA 1ER TRI'!CJ16 )</f>
        <v>10</v>
      </c>
      <c r="T15" s="336" t="e">
        <f xml:space="preserve"> (#REF! )</f>
        <v>#REF!</v>
      </c>
      <c r="U15" s="339" t="e">
        <f xml:space="preserve"> (#REF! )</f>
        <v>#REF!</v>
      </c>
      <c r="V15" s="334" t="e">
        <f t="shared" si="4"/>
        <v>#REF!</v>
      </c>
      <c r="W15" s="338">
        <f>( 'SABANA 1ER TRI'!DA16 )</f>
        <v>10</v>
      </c>
      <c r="X15" s="336" t="e">
        <f xml:space="preserve"> (#REF! )</f>
        <v>#REF!</v>
      </c>
      <c r="Y15" s="339" t="e">
        <f xml:space="preserve"> (#REF! )</f>
        <v>#REF!</v>
      </c>
      <c r="Z15" s="334" t="e">
        <f t="shared" si="5"/>
        <v>#REF!</v>
      </c>
      <c r="AA15" s="338">
        <f>( 'SABANA 1ER TRI'!DR16 )</f>
        <v>10</v>
      </c>
      <c r="AB15" s="336" t="e">
        <f xml:space="preserve"> (#REF! )</f>
        <v>#REF!</v>
      </c>
      <c r="AC15" s="339" t="e">
        <f xml:space="preserve"> (#REF! )</f>
        <v>#REF!</v>
      </c>
      <c r="AD15" s="334" t="e">
        <f t="shared" si="6"/>
        <v>#REF!</v>
      </c>
      <c r="AE15" s="338">
        <f>( 'SABANA 1ER TRI'!EI16 )</f>
        <v>10</v>
      </c>
      <c r="AF15" s="336" t="e">
        <f xml:space="preserve"> (#REF! )</f>
        <v>#REF!</v>
      </c>
      <c r="AG15" s="339" t="e">
        <f xml:space="preserve"> (#REF! )</f>
        <v>#REF!</v>
      </c>
      <c r="AH15" s="334" t="e">
        <f t="shared" si="7"/>
        <v>#REF!</v>
      </c>
      <c r="AI15" s="338">
        <f>( 'SABANA 1ER TRI'!EZ16 )</f>
        <v>10</v>
      </c>
      <c r="AJ15" s="336" t="e">
        <f xml:space="preserve"> (#REF! )</f>
        <v>#REF!</v>
      </c>
      <c r="AK15" s="339" t="e">
        <f xml:space="preserve"> (#REF! )</f>
        <v>#REF!</v>
      </c>
      <c r="AL15" s="334" t="e">
        <f t="shared" si="8"/>
        <v>#REF!</v>
      </c>
      <c r="AM15" s="344" t="e">
        <f t="shared" si="9"/>
        <v>#REF!</v>
      </c>
      <c r="AN15" s="329" t="e">
        <f xml:space="preserve"> (#REF! )</f>
        <v>#REF!</v>
      </c>
    </row>
    <row r="16" spans="1:40" ht="36" x14ac:dyDescent="0.25">
      <c r="A16" s="316">
        <v>7</v>
      </c>
      <c r="B16" s="347">
        <f>DATOS!F14</f>
        <v>0</v>
      </c>
      <c r="C16" s="338">
        <f>( 'SABANA 1ER TRI'!T17 )</f>
        <v>2.6999999999999997</v>
      </c>
      <c r="D16" s="336" t="e">
        <f xml:space="preserve"> (#REF! )</f>
        <v>#REF!</v>
      </c>
      <c r="E16" s="339" t="e">
        <f xml:space="preserve"> (#REF! )</f>
        <v>#REF!</v>
      </c>
      <c r="F16" s="334" t="e">
        <f t="shared" si="0"/>
        <v>#REF!</v>
      </c>
      <c r="G16" s="338">
        <f>( 'SABANA 1ER TRI'!AK17 )</f>
        <v>2.6999999999999997</v>
      </c>
      <c r="H16" s="336" t="e">
        <f xml:space="preserve"> (#REF! )</f>
        <v>#REF!</v>
      </c>
      <c r="I16" s="339" t="e">
        <f xml:space="preserve"> (#REF! )</f>
        <v>#REF!</v>
      </c>
      <c r="J16" s="334" t="e">
        <f t="shared" si="1"/>
        <v>#REF!</v>
      </c>
      <c r="K16" s="338">
        <f>( 'SABANA 1ER TRI'!BB17 )</f>
        <v>9</v>
      </c>
      <c r="L16" s="336" t="e">
        <f xml:space="preserve"> (#REF! )</f>
        <v>#REF!</v>
      </c>
      <c r="M16" s="339" t="e">
        <f xml:space="preserve"> (#REF! )</f>
        <v>#REF!</v>
      </c>
      <c r="N16" s="334" t="e">
        <f t="shared" si="2"/>
        <v>#REF!</v>
      </c>
      <c r="O16" s="338">
        <f>( 'SABANA 1ER TRI'!BS17 )</f>
        <v>9</v>
      </c>
      <c r="P16" s="336" t="e">
        <f xml:space="preserve"> (#REF! )</f>
        <v>#REF!</v>
      </c>
      <c r="Q16" s="339" t="e">
        <f xml:space="preserve"> (#REF! )</f>
        <v>#REF!</v>
      </c>
      <c r="R16" s="334" t="e">
        <f t="shared" si="3"/>
        <v>#REF!</v>
      </c>
      <c r="S16" s="338">
        <f>( 'SABANA 1ER TRI'!CJ17 )</f>
        <v>9</v>
      </c>
      <c r="T16" s="336" t="e">
        <f xml:space="preserve"> (#REF! )</f>
        <v>#REF!</v>
      </c>
      <c r="U16" s="339" t="e">
        <f xml:space="preserve"> (#REF! )</f>
        <v>#REF!</v>
      </c>
      <c r="V16" s="334" t="e">
        <f t="shared" si="4"/>
        <v>#REF!</v>
      </c>
      <c r="W16" s="338">
        <f>( 'SABANA 1ER TRI'!DA17 )</f>
        <v>9</v>
      </c>
      <c r="X16" s="336" t="e">
        <f xml:space="preserve"> (#REF! )</f>
        <v>#REF!</v>
      </c>
      <c r="Y16" s="339" t="e">
        <f xml:space="preserve"> (#REF! )</f>
        <v>#REF!</v>
      </c>
      <c r="Z16" s="334" t="e">
        <f t="shared" si="5"/>
        <v>#REF!</v>
      </c>
      <c r="AA16" s="338">
        <f>( 'SABANA 1ER TRI'!DR17 )</f>
        <v>9</v>
      </c>
      <c r="AB16" s="336" t="e">
        <f xml:space="preserve"> (#REF! )</f>
        <v>#REF!</v>
      </c>
      <c r="AC16" s="339" t="e">
        <f xml:space="preserve"> (#REF! )</f>
        <v>#REF!</v>
      </c>
      <c r="AD16" s="334" t="e">
        <f t="shared" si="6"/>
        <v>#REF!</v>
      </c>
      <c r="AE16" s="338">
        <f>( 'SABANA 1ER TRI'!EI17 )</f>
        <v>9</v>
      </c>
      <c r="AF16" s="336" t="e">
        <f xml:space="preserve"> (#REF! )</f>
        <v>#REF!</v>
      </c>
      <c r="AG16" s="339" t="e">
        <f xml:space="preserve"> (#REF! )</f>
        <v>#REF!</v>
      </c>
      <c r="AH16" s="334" t="e">
        <f t="shared" si="7"/>
        <v>#REF!</v>
      </c>
      <c r="AI16" s="338">
        <f>( 'SABANA 1ER TRI'!EZ17 )</f>
        <v>9</v>
      </c>
      <c r="AJ16" s="336" t="e">
        <f xml:space="preserve"> (#REF! )</f>
        <v>#REF!</v>
      </c>
      <c r="AK16" s="339" t="e">
        <f xml:space="preserve"> (#REF! )</f>
        <v>#REF!</v>
      </c>
      <c r="AL16" s="334" t="e">
        <f t="shared" si="8"/>
        <v>#REF!</v>
      </c>
      <c r="AM16" s="344" t="e">
        <f t="shared" si="9"/>
        <v>#REF!</v>
      </c>
      <c r="AN16" s="329" t="e">
        <f xml:space="preserve"> (#REF! )</f>
        <v>#REF!</v>
      </c>
    </row>
    <row r="17" spans="1:40" ht="36" x14ac:dyDescent="0.25">
      <c r="A17" s="316">
        <v>8</v>
      </c>
      <c r="B17" s="347">
        <f>DATOS!F15</f>
        <v>0</v>
      </c>
      <c r="C17" s="338">
        <f>( 'SABANA 1ER TRI'!T18 )</f>
        <v>2.6999999999999997</v>
      </c>
      <c r="D17" s="336" t="e">
        <f xml:space="preserve"> (#REF! )</f>
        <v>#REF!</v>
      </c>
      <c r="E17" s="339" t="e">
        <f xml:space="preserve"> (#REF! )</f>
        <v>#REF!</v>
      </c>
      <c r="F17" s="334" t="e">
        <f t="shared" si="0"/>
        <v>#REF!</v>
      </c>
      <c r="G17" s="338">
        <f>( 'SABANA 1ER TRI'!AK18 )</f>
        <v>2.6999999999999997</v>
      </c>
      <c r="H17" s="336" t="e">
        <f xml:space="preserve"> (#REF! )</f>
        <v>#REF!</v>
      </c>
      <c r="I17" s="339" t="e">
        <f xml:space="preserve"> (#REF! )</f>
        <v>#REF!</v>
      </c>
      <c r="J17" s="334" t="e">
        <f t="shared" si="1"/>
        <v>#REF!</v>
      </c>
      <c r="K17" s="338">
        <f>( 'SABANA 1ER TRI'!BB18 )</f>
        <v>9</v>
      </c>
      <c r="L17" s="336" t="e">
        <f xml:space="preserve"> (#REF! )</f>
        <v>#REF!</v>
      </c>
      <c r="M17" s="339" t="e">
        <f xml:space="preserve"> (#REF! )</f>
        <v>#REF!</v>
      </c>
      <c r="N17" s="334" t="e">
        <f t="shared" si="2"/>
        <v>#REF!</v>
      </c>
      <c r="O17" s="338">
        <f>( 'SABANA 1ER TRI'!BS18 )</f>
        <v>9</v>
      </c>
      <c r="P17" s="336" t="e">
        <f xml:space="preserve"> (#REF! )</f>
        <v>#REF!</v>
      </c>
      <c r="Q17" s="339" t="e">
        <f xml:space="preserve"> (#REF! )</f>
        <v>#REF!</v>
      </c>
      <c r="R17" s="334" t="e">
        <f t="shared" si="3"/>
        <v>#REF!</v>
      </c>
      <c r="S17" s="338">
        <f>( 'SABANA 1ER TRI'!CJ18 )</f>
        <v>9</v>
      </c>
      <c r="T17" s="336" t="e">
        <f xml:space="preserve"> (#REF! )</f>
        <v>#REF!</v>
      </c>
      <c r="U17" s="339" t="e">
        <f xml:space="preserve"> (#REF! )</f>
        <v>#REF!</v>
      </c>
      <c r="V17" s="334" t="e">
        <f t="shared" si="4"/>
        <v>#REF!</v>
      </c>
      <c r="W17" s="338">
        <f>( 'SABANA 1ER TRI'!DA18 )</f>
        <v>9</v>
      </c>
      <c r="X17" s="336" t="e">
        <f xml:space="preserve"> (#REF! )</f>
        <v>#REF!</v>
      </c>
      <c r="Y17" s="339" t="e">
        <f xml:space="preserve"> (#REF! )</f>
        <v>#REF!</v>
      </c>
      <c r="Z17" s="334" t="e">
        <f t="shared" si="5"/>
        <v>#REF!</v>
      </c>
      <c r="AA17" s="338">
        <f>( 'SABANA 1ER TRI'!DR18 )</f>
        <v>9</v>
      </c>
      <c r="AB17" s="336" t="e">
        <f xml:space="preserve"> (#REF! )</f>
        <v>#REF!</v>
      </c>
      <c r="AC17" s="339" t="e">
        <f xml:space="preserve"> (#REF! )</f>
        <v>#REF!</v>
      </c>
      <c r="AD17" s="334" t="e">
        <f t="shared" si="6"/>
        <v>#REF!</v>
      </c>
      <c r="AE17" s="338">
        <f>( 'SABANA 1ER TRI'!EI18 )</f>
        <v>9</v>
      </c>
      <c r="AF17" s="336" t="e">
        <f xml:space="preserve"> (#REF! )</f>
        <v>#REF!</v>
      </c>
      <c r="AG17" s="339" t="e">
        <f xml:space="preserve"> (#REF! )</f>
        <v>#REF!</v>
      </c>
      <c r="AH17" s="334" t="e">
        <f t="shared" si="7"/>
        <v>#REF!</v>
      </c>
      <c r="AI17" s="338">
        <f>( 'SABANA 1ER TRI'!EZ18 )</f>
        <v>9</v>
      </c>
      <c r="AJ17" s="336" t="e">
        <f xml:space="preserve"> (#REF! )</f>
        <v>#REF!</v>
      </c>
      <c r="AK17" s="339" t="e">
        <f xml:space="preserve"> (#REF! )</f>
        <v>#REF!</v>
      </c>
      <c r="AL17" s="334" t="e">
        <f t="shared" si="8"/>
        <v>#REF!</v>
      </c>
      <c r="AM17" s="344" t="e">
        <f t="shared" si="9"/>
        <v>#REF!</v>
      </c>
      <c r="AN17" s="329" t="e">
        <f xml:space="preserve"> (#REF! )</f>
        <v>#REF!</v>
      </c>
    </row>
    <row r="18" spans="1:40" ht="36" x14ac:dyDescent="0.25">
      <c r="A18" s="316">
        <v>9</v>
      </c>
      <c r="B18" s="347">
        <f>DATOS!F16</f>
        <v>0</v>
      </c>
      <c r="C18" s="338">
        <f>( 'SABANA 1ER TRI'!T19 )</f>
        <v>2.6999999999999997</v>
      </c>
      <c r="D18" s="336" t="e">
        <f xml:space="preserve"> (#REF! )</f>
        <v>#REF!</v>
      </c>
      <c r="E18" s="339" t="e">
        <f xml:space="preserve"> (#REF! )</f>
        <v>#REF!</v>
      </c>
      <c r="F18" s="334" t="e">
        <f t="shared" si="0"/>
        <v>#REF!</v>
      </c>
      <c r="G18" s="338">
        <f>( 'SABANA 1ER TRI'!AK19 )</f>
        <v>2.6999999999999997</v>
      </c>
      <c r="H18" s="336" t="e">
        <f xml:space="preserve"> (#REF! )</f>
        <v>#REF!</v>
      </c>
      <c r="I18" s="339" t="e">
        <f xml:space="preserve"> (#REF! )</f>
        <v>#REF!</v>
      </c>
      <c r="J18" s="334" t="e">
        <f t="shared" si="1"/>
        <v>#REF!</v>
      </c>
      <c r="K18" s="338">
        <f>( 'SABANA 1ER TRI'!BB19 )</f>
        <v>9</v>
      </c>
      <c r="L18" s="336" t="e">
        <f xml:space="preserve"> (#REF! )</f>
        <v>#REF!</v>
      </c>
      <c r="M18" s="339" t="e">
        <f xml:space="preserve"> (#REF! )</f>
        <v>#REF!</v>
      </c>
      <c r="N18" s="334" t="e">
        <f t="shared" si="2"/>
        <v>#REF!</v>
      </c>
      <c r="O18" s="338">
        <f>( 'SABANA 1ER TRI'!BS19 )</f>
        <v>9</v>
      </c>
      <c r="P18" s="336" t="e">
        <f xml:space="preserve"> (#REF! )</f>
        <v>#REF!</v>
      </c>
      <c r="Q18" s="339" t="e">
        <f xml:space="preserve"> (#REF! )</f>
        <v>#REF!</v>
      </c>
      <c r="R18" s="334" t="e">
        <f t="shared" si="3"/>
        <v>#REF!</v>
      </c>
      <c r="S18" s="338">
        <f>( 'SABANA 1ER TRI'!CJ19 )</f>
        <v>9</v>
      </c>
      <c r="T18" s="336" t="e">
        <f xml:space="preserve"> (#REF! )</f>
        <v>#REF!</v>
      </c>
      <c r="U18" s="339" t="e">
        <f xml:space="preserve"> (#REF! )</f>
        <v>#REF!</v>
      </c>
      <c r="V18" s="334" t="e">
        <f t="shared" si="4"/>
        <v>#REF!</v>
      </c>
      <c r="W18" s="338">
        <f>( 'SABANA 1ER TRI'!DA19 )</f>
        <v>9</v>
      </c>
      <c r="X18" s="336" t="e">
        <f xml:space="preserve"> (#REF! )</f>
        <v>#REF!</v>
      </c>
      <c r="Y18" s="339" t="e">
        <f xml:space="preserve"> (#REF! )</f>
        <v>#REF!</v>
      </c>
      <c r="Z18" s="334" t="e">
        <f t="shared" si="5"/>
        <v>#REF!</v>
      </c>
      <c r="AA18" s="338">
        <f>( 'SABANA 1ER TRI'!DR19 )</f>
        <v>9</v>
      </c>
      <c r="AB18" s="336" t="e">
        <f xml:space="preserve"> (#REF! )</f>
        <v>#REF!</v>
      </c>
      <c r="AC18" s="339" t="e">
        <f xml:space="preserve"> (#REF! )</f>
        <v>#REF!</v>
      </c>
      <c r="AD18" s="334" t="e">
        <f t="shared" si="6"/>
        <v>#REF!</v>
      </c>
      <c r="AE18" s="338">
        <f>( 'SABANA 1ER TRI'!EI19 )</f>
        <v>9</v>
      </c>
      <c r="AF18" s="336" t="e">
        <f xml:space="preserve"> (#REF! )</f>
        <v>#REF!</v>
      </c>
      <c r="AG18" s="339" t="e">
        <f xml:space="preserve"> (#REF! )</f>
        <v>#REF!</v>
      </c>
      <c r="AH18" s="334" t="e">
        <f t="shared" si="7"/>
        <v>#REF!</v>
      </c>
      <c r="AI18" s="338">
        <f>( 'SABANA 1ER TRI'!EZ19 )</f>
        <v>9</v>
      </c>
      <c r="AJ18" s="336" t="e">
        <f xml:space="preserve"> (#REF! )</f>
        <v>#REF!</v>
      </c>
      <c r="AK18" s="339" t="e">
        <f xml:space="preserve"> (#REF! )</f>
        <v>#REF!</v>
      </c>
      <c r="AL18" s="334" t="e">
        <f t="shared" si="8"/>
        <v>#REF!</v>
      </c>
      <c r="AM18" s="344" t="e">
        <f t="shared" si="9"/>
        <v>#REF!</v>
      </c>
      <c r="AN18" s="329" t="e">
        <f xml:space="preserve"> (#REF! )</f>
        <v>#REF!</v>
      </c>
    </row>
    <row r="19" spans="1:40" ht="36" x14ac:dyDescent="0.25">
      <c r="A19" s="316">
        <v>10</v>
      </c>
      <c r="B19" s="347">
        <f>DATOS!F17</f>
        <v>0</v>
      </c>
      <c r="C19" s="338">
        <f>( 'SABANA 1ER TRI'!T20 )</f>
        <v>2.6999999999999997</v>
      </c>
      <c r="D19" s="336" t="e">
        <f xml:space="preserve"> (#REF! )</f>
        <v>#REF!</v>
      </c>
      <c r="E19" s="339" t="e">
        <f xml:space="preserve"> (#REF! )</f>
        <v>#REF!</v>
      </c>
      <c r="F19" s="334" t="e">
        <f t="shared" si="0"/>
        <v>#REF!</v>
      </c>
      <c r="G19" s="338">
        <f>( 'SABANA 1ER TRI'!AK20 )</f>
        <v>2.6999999999999997</v>
      </c>
      <c r="H19" s="336" t="e">
        <f xml:space="preserve"> (#REF! )</f>
        <v>#REF!</v>
      </c>
      <c r="I19" s="339" t="e">
        <f xml:space="preserve"> (#REF! )</f>
        <v>#REF!</v>
      </c>
      <c r="J19" s="334" t="e">
        <f t="shared" si="1"/>
        <v>#REF!</v>
      </c>
      <c r="K19" s="338">
        <f>( 'SABANA 1ER TRI'!BB20 )</f>
        <v>9</v>
      </c>
      <c r="L19" s="336" t="e">
        <f xml:space="preserve"> (#REF! )</f>
        <v>#REF!</v>
      </c>
      <c r="M19" s="339" t="e">
        <f xml:space="preserve"> (#REF! )</f>
        <v>#REF!</v>
      </c>
      <c r="N19" s="334" t="e">
        <f t="shared" si="2"/>
        <v>#REF!</v>
      </c>
      <c r="O19" s="338">
        <f>( 'SABANA 1ER TRI'!BS20 )</f>
        <v>9</v>
      </c>
      <c r="P19" s="336" t="e">
        <f xml:space="preserve"> (#REF! )</f>
        <v>#REF!</v>
      </c>
      <c r="Q19" s="339" t="e">
        <f xml:space="preserve"> (#REF! )</f>
        <v>#REF!</v>
      </c>
      <c r="R19" s="334" t="e">
        <f t="shared" si="3"/>
        <v>#REF!</v>
      </c>
      <c r="S19" s="338">
        <f>( 'SABANA 1ER TRI'!CJ20 )</f>
        <v>9</v>
      </c>
      <c r="T19" s="336" t="e">
        <f xml:space="preserve"> (#REF! )</f>
        <v>#REF!</v>
      </c>
      <c r="U19" s="339" t="e">
        <f xml:space="preserve"> (#REF! )</f>
        <v>#REF!</v>
      </c>
      <c r="V19" s="334" t="e">
        <f t="shared" si="4"/>
        <v>#REF!</v>
      </c>
      <c r="W19" s="338">
        <f>( 'SABANA 1ER TRI'!DA20 )</f>
        <v>9</v>
      </c>
      <c r="X19" s="336" t="e">
        <f xml:space="preserve"> (#REF! )</f>
        <v>#REF!</v>
      </c>
      <c r="Y19" s="339" t="e">
        <f xml:space="preserve"> (#REF! )</f>
        <v>#REF!</v>
      </c>
      <c r="Z19" s="334" t="e">
        <f t="shared" si="5"/>
        <v>#REF!</v>
      </c>
      <c r="AA19" s="338">
        <f>( 'SABANA 1ER TRI'!DR20 )</f>
        <v>9</v>
      </c>
      <c r="AB19" s="336" t="e">
        <f xml:space="preserve"> (#REF! )</f>
        <v>#REF!</v>
      </c>
      <c r="AC19" s="339" t="e">
        <f xml:space="preserve"> (#REF! )</f>
        <v>#REF!</v>
      </c>
      <c r="AD19" s="334" t="e">
        <f t="shared" si="6"/>
        <v>#REF!</v>
      </c>
      <c r="AE19" s="338">
        <f>( 'SABANA 1ER TRI'!EI20 )</f>
        <v>9</v>
      </c>
      <c r="AF19" s="336" t="e">
        <f xml:space="preserve"> (#REF! )</f>
        <v>#REF!</v>
      </c>
      <c r="AG19" s="339" t="e">
        <f xml:space="preserve"> (#REF! )</f>
        <v>#REF!</v>
      </c>
      <c r="AH19" s="334" t="e">
        <f t="shared" si="7"/>
        <v>#REF!</v>
      </c>
      <c r="AI19" s="338">
        <f>( 'SABANA 1ER TRI'!EZ20 )</f>
        <v>9</v>
      </c>
      <c r="AJ19" s="336" t="e">
        <f xml:space="preserve"> (#REF! )</f>
        <v>#REF!</v>
      </c>
      <c r="AK19" s="339" t="e">
        <f xml:space="preserve"> (#REF! )</f>
        <v>#REF!</v>
      </c>
      <c r="AL19" s="334" t="e">
        <f t="shared" si="8"/>
        <v>#REF!</v>
      </c>
      <c r="AM19" s="344" t="e">
        <f t="shared" si="9"/>
        <v>#REF!</v>
      </c>
      <c r="AN19" s="329" t="e">
        <f xml:space="preserve"> (#REF! )</f>
        <v>#REF!</v>
      </c>
    </row>
    <row r="20" spans="1:40" ht="36" x14ac:dyDescent="0.25">
      <c r="A20" s="316">
        <v>11</v>
      </c>
      <c r="B20" s="347">
        <f>DATOS!F18</f>
        <v>0</v>
      </c>
      <c r="C20" s="338">
        <f>( 'SABANA 1ER TRI'!T21 )</f>
        <v>2.6999999999999997</v>
      </c>
      <c r="D20" s="336" t="e">
        <f xml:space="preserve"> (#REF! )</f>
        <v>#REF!</v>
      </c>
      <c r="E20" s="339" t="e">
        <f xml:space="preserve"> (#REF! )</f>
        <v>#REF!</v>
      </c>
      <c r="F20" s="334" t="e">
        <f t="shared" si="0"/>
        <v>#REF!</v>
      </c>
      <c r="G20" s="338">
        <f>( 'SABANA 1ER TRI'!AK21 )</f>
        <v>2.6999999999999997</v>
      </c>
      <c r="H20" s="336" t="e">
        <f xml:space="preserve"> (#REF! )</f>
        <v>#REF!</v>
      </c>
      <c r="I20" s="339" t="e">
        <f xml:space="preserve"> (#REF! )</f>
        <v>#REF!</v>
      </c>
      <c r="J20" s="334" t="e">
        <f t="shared" si="1"/>
        <v>#REF!</v>
      </c>
      <c r="K20" s="338">
        <f>( 'SABANA 1ER TRI'!BB21 )</f>
        <v>9</v>
      </c>
      <c r="L20" s="336" t="e">
        <f xml:space="preserve"> (#REF! )</f>
        <v>#REF!</v>
      </c>
      <c r="M20" s="339" t="e">
        <f xml:space="preserve"> (#REF! )</f>
        <v>#REF!</v>
      </c>
      <c r="N20" s="334" t="e">
        <f t="shared" si="2"/>
        <v>#REF!</v>
      </c>
      <c r="O20" s="338">
        <f>( 'SABANA 1ER TRI'!BS21 )</f>
        <v>9</v>
      </c>
      <c r="P20" s="336" t="e">
        <f xml:space="preserve"> (#REF! )</f>
        <v>#REF!</v>
      </c>
      <c r="Q20" s="339" t="e">
        <f xml:space="preserve"> (#REF! )</f>
        <v>#REF!</v>
      </c>
      <c r="R20" s="334" t="e">
        <f t="shared" si="3"/>
        <v>#REF!</v>
      </c>
      <c r="S20" s="338">
        <f>( 'SABANA 1ER TRI'!CJ21 )</f>
        <v>9</v>
      </c>
      <c r="T20" s="336" t="e">
        <f xml:space="preserve"> (#REF! )</f>
        <v>#REF!</v>
      </c>
      <c r="U20" s="339" t="e">
        <f xml:space="preserve"> (#REF! )</f>
        <v>#REF!</v>
      </c>
      <c r="V20" s="334" t="e">
        <f t="shared" si="4"/>
        <v>#REF!</v>
      </c>
      <c r="W20" s="338">
        <f>( 'SABANA 1ER TRI'!DA21 )</f>
        <v>9</v>
      </c>
      <c r="X20" s="336" t="e">
        <f xml:space="preserve"> (#REF! )</f>
        <v>#REF!</v>
      </c>
      <c r="Y20" s="339" t="e">
        <f xml:space="preserve"> (#REF! )</f>
        <v>#REF!</v>
      </c>
      <c r="Z20" s="334" t="e">
        <f t="shared" si="5"/>
        <v>#REF!</v>
      </c>
      <c r="AA20" s="338">
        <f>( 'SABANA 1ER TRI'!DR21 )</f>
        <v>9</v>
      </c>
      <c r="AB20" s="336" t="e">
        <f xml:space="preserve"> (#REF! )</f>
        <v>#REF!</v>
      </c>
      <c r="AC20" s="339" t="e">
        <f xml:space="preserve"> (#REF! )</f>
        <v>#REF!</v>
      </c>
      <c r="AD20" s="334" t="e">
        <f t="shared" si="6"/>
        <v>#REF!</v>
      </c>
      <c r="AE20" s="338">
        <f>( 'SABANA 1ER TRI'!EI21 )</f>
        <v>9</v>
      </c>
      <c r="AF20" s="336" t="e">
        <f xml:space="preserve"> (#REF! )</f>
        <v>#REF!</v>
      </c>
      <c r="AG20" s="339" t="e">
        <f xml:space="preserve"> (#REF! )</f>
        <v>#REF!</v>
      </c>
      <c r="AH20" s="334" t="e">
        <f t="shared" si="7"/>
        <v>#REF!</v>
      </c>
      <c r="AI20" s="338">
        <f>( 'SABANA 1ER TRI'!EZ21 )</f>
        <v>9</v>
      </c>
      <c r="AJ20" s="336" t="e">
        <f xml:space="preserve"> (#REF! )</f>
        <v>#REF!</v>
      </c>
      <c r="AK20" s="339" t="e">
        <f xml:space="preserve"> (#REF! )</f>
        <v>#REF!</v>
      </c>
      <c r="AL20" s="334" t="e">
        <f t="shared" si="8"/>
        <v>#REF!</v>
      </c>
      <c r="AM20" s="344" t="e">
        <f t="shared" si="9"/>
        <v>#REF!</v>
      </c>
      <c r="AN20" s="329" t="e">
        <f xml:space="preserve"> (#REF! )</f>
        <v>#REF!</v>
      </c>
    </row>
    <row r="21" spans="1:40" ht="36" x14ac:dyDescent="0.25">
      <c r="A21" s="316">
        <v>12</v>
      </c>
      <c r="B21" s="347">
        <f>DATOS!F19</f>
        <v>0</v>
      </c>
      <c r="C21" s="338">
        <f>( 'SABANA 1ER TRI'!T22 )</f>
        <v>2.4</v>
      </c>
      <c r="D21" s="336" t="e">
        <f xml:space="preserve"> (#REF! )</f>
        <v>#REF!</v>
      </c>
      <c r="E21" s="339" t="e">
        <f xml:space="preserve"> (#REF! )</f>
        <v>#REF!</v>
      </c>
      <c r="F21" s="334" t="e">
        <f t="shared" si="0"/>
        <v>#REF!</v>
      </c>
      <c r="G21" s="338">
        <f>( 'SABANA 1ER TRI'!AK22 )</f>
        <v>2.4</v>
      </c>
      <c r="H21" s="336" t="e">
        <f xml:space="preserve"> (#REF! )</f>
        <v>#REF!</v>
      </c>
      <c r="I21" s="339" t="e">
        <f xml:space="preserve"> (#REF! )</f>
        <v>#REF!</v>
      </c>
      <c r="J21" s="334" t="e">
        <f t="shared" si="1"/>
        <v>#REF!</v>
      </c>
      <c r="K21" s="338">
        <f>( 'SABANA 1ER TRI'!BB22 )</f>
        <v>8</v>
      </c>
      <c r="L21" s="336" t="e">
        <f xml:space="preserve"> (#REF! )</f>
        <v>#REF!</v>
      </c>
      <c r="M21" s="339" t="e">
        <f xml:space="preserve"> (#REF! )</f>
        <v>#REF!</v>
      </c>
      <c r="N21" s="334" t="e">
        <f t="shared" si="2"/>
        <v>#REF!</v>
      </c>
      <c r="O21" s="338">
        <f>( 'SABANA 1ER TRI'!BS22 )</f>
        <v>8</v>
      </c>
      <c r="P21" s="336" t="e">
        <f xml:space="preserve"> (#REF! )</f>
        <v>#REF!</v>
      </c>
      <c r="Q21" s="339" t="e">
        <f xml:space="preserve"> (#REF! )</f>
        <v>#REF!</v>
      </c>
      <c r="R21" s="334" t="e">
        <f t="shared" si="3"/>
        <v>#REF!</v>
      </c>
      <c r="S21" s="338">
        <f>( 'SABANA 1ER TRI'!CJ22 )</f>
        <v>8</v>
      </c>
      <c r="T21" s="336" t="e">
        <f xml:space="preserve"> (#REF! )</f>
        <v>#REF!</v>
      </c>
      <c r="U21" s="339" t="e">
        <f xml:space="preserve"> (#REF! )</f>
        <v>#REF!</v>
      </c>
      <c r="V21" s="334" t="e">
        <f t="shared" si="4"/>
        <v>#REF!</v>
      </c>
      <c r="W21" s="338">
        <f>( 'SABANA 1ER TRI'!DA22 )</f>
        <v>8</v>
      </c>
      <c r="X21" s="336" t="e">
        <f xml:space="preserve"> (#REF! )</f>
        <v>#REF!</v>
      </c>
      <c r="Y21" s="339" t="e">
        <f xml:space="preserve"> (#REF! )</f>
        <v>#REF!</v>
      </c>
      <c r="Z21" s="334" t="e">
        <f t="shared" si="5"/>
        <v>#REF!</v>
      </c>
      <c r="AA21" s="338">
        <f>( 'SABANA 1ER TRI'!DR22 )</f>
        <v>8</v>
      </c>
      <c r="AB21" s="336" t="e">
        <f xml:space="preserve"> (#REF! )</f>
        <v>#REF!</v>
      </c>
      <c r="AC21" s="339" t="e">
        <f xml:space="preserve"> (#REF! )</f>
        <v>#REF!</v>
      </c>
      <c r="AD21" s="334" t="e">
        <f t="shared" si="6"/>
        <v>#REF!</v>
      </c>
      <c r="AE21" s="338">
        <f>( 'SABANA 1ER TRI'!EI22 )</f>
        <v>8</v>
      </c>
      <c r="AF21" s="336" t="e">
        <f xml:space="preserve"> (#REF! )</f>
        <v>#REF!</v>
      </c>
      <c r="AG21" s="339" t="e">
        <f xml:space="preserve"> (#REF! )</f>
        <v>#REF!</v>
      </c>
      <c r="AH21" s="334" t="e">
        <f t="shared" si="7"/>
        <v>#REF!</v>
      </c>
      <c r="AI21" s="338">
        <f>( 'SABANA 1ER TRI'!EZ22 )</f>
        <v>8</v>
      </c>
      <c r="AJ21" s="336" t="e">
        <f xml:space="preserve"> (#REF! )</f>
        <v>#REF!</v>
      </c>
      <c r="AK21" s="339" t="e">
        <f xml:space="preserve"> (#REF! )</f>
        <v>#REF!</v>
      </c>
      <c r="AL21" s="334" t="e">
        <f t="shared" si="8"/>
        <v>#REF!</v>
      </c>
      <c r="AM21" s="344" t="e">
        <f t="shared" si="9"/>
        <v>#REF!</v>
      </c>
      <c r="AN21" s="329" t="e">
        <f xml:space="preserve"> (#REF! )</f>
        <v>#REF!</v>
      </c>
    </row>
    <row r="22" spans="1:40" ht="36" x14ac:dyDescent="0.25">
      <c r="A22" s="316">
        <v>13</v>
      </c>
      <c r="B22" s="347">
        <f>DATOS!F20</f>
        <v>0</v>
      </c>
      <c r="C22" s="338">
        <f>( 'SABANA 1ER TRI'!T23 )</f>
        <v>2.4</v>
      </c>
      <c r="D22" s="336" t="e">
        <f xml:space="preserve"> (#REF! )</f>
        <v>#REF!</v>
      </c>
      <c r="E22" s="339" t="e">
        <f xml:space="preserve"> (#REF! )</f>
        <v>#REF!</v>
      </c>
      <c r="F22" s="334" t="e">
        <f t="shared" si="0"/>
        <v>#REF!</v>
      </c>
      <c r="G22" s="338">
        <f>( 'SABANA 1ER TRI'!AK23 )</f>
        <v>2.4</v>
      </c>
      <c r="H22" s="336" t="e">
        <f xml:space="preserve"> (#REF! )</f>
        <v>#REF!</v>
      </c>
      <c r="I22" s="339" t="e">
        <f xml:space="preserve"> (#REF! )</f>
        <v>#REF!</v>
      </c>
      <c r="J22" s="334" t="e">
        <f t="shared" si="1"/>
        <v>#REF!</v>
      </c>
      <c r="K22" s="338">
        <f>( 'SABANA 1ER TRI'!BB23 )</f>
        <v>8</v>
      </c>
      <c r="L22" s="336" t="e">
        <f xml:space="preserve"> (#REF! )</f>
        <v>#REF!</v>
      </c>
      <c r="M22" s="339" t="e">
        <f xml:space="preserve"> (#REF! )</f>
        <v>#REF!</v>
      </c>
      <c r="N22" s="334" t="e">
        <f t="shared" si="2"/>
        <v>#REF!</v>
      </c>
      <c r="O22" s="338">
        <f>( 'SABANA 1ER TRI'!BS23 )</f>
        <v>8</v>
      </c>
      <c r="P22" s="336" t="e">
        <f xml:space="preserve"> (#REF! )</f>
        <v>#REF!</v>
      </c>
      <c r="Q22" s="339" t="e">
        <f xml:space="preserve"> (#REF! )</f>
        <v>#REF!</v>
      </c>
      <c r="R22" s="334" t="e">
        <f t="shared" si="3"/>
        <v>#REF!</v>
      </c>
      <c r="S22" s="338">
        <f>( 'SABANA 1ER TRI'!CJ23 )</f>
        <v>8</v>
      </c>
      <c r="T22" s="336" t="e">
        <f xml:space="preserve"> (#REF! )</f>
        <v>#REF!</v>
      </c>
      <c r="U22" s="339" t="e">
        <f xml:space="preserve"> (#REF! )</f>
        <v>#REF!</v>
      </c>
      <c r="V22" s="334" t="e">
        <f t="shared" si="4"/>
        <v>#REF!</v>
      </c>
      <c r="W22" s="338">
        <f>( 'SABANA 1ER TRI'!DA23 )</f>
        <v>8</v>
      </c>
      <c r="X22" s="336" t="e">
        <f xml:space="preserve"> (#REF! )</f>
        <v>#REF!</v>
      </c>
      <c r="Y22" s="339" t="e">
        <f xml:space="preserve"> (#REF! )</f>
        <v>#REF!</v>
      </c>
      <c r="Z22" s="334" t="e">
        <f t="shared" si="5"/>
        <v>#REF!</v>
      </c>
      <c r="AA22" s="338">
        <f>( 'SABANA 1ER TRI'!DR23 )</f>
        <v>8</v>
      </c>
      <c r="AB22" s="336" t="e">
        <f xml:space="preserve"> (#REF! )</f>
        <v>#REF!</v>
      </c>
      <c r="AC22" s="339" t="e">
        <f xml:space="preserve"> (#REF! )</f>
        <v>#REF!</v>
      </c>
      <c r="AD22" s="334" t="e">
        <f t="shared" si="6"/>
        <v>#REF!</v>
      </c>
      <c r="AE22" s="338">
        <f>( 'SABANA 1ER TRI'!EI23 )</f>
        <v>8</v>
      </c>
      <c r="AF22" s="336" t="e">
        <f xml:space="preserve"> (#REF! )</f>
        <v>#REF!</v>
      </c>
      <c r="AG22" s="339" t="e">
        <f xml:space="preserve"> (#REF! )</f>
        <v>#REF!</v>
      </c>
      <c r="AH22" s="334" t="e">
        <f t="shared" si="7"/>
        <v>#REF!</v>
      </c>
      <c r="AI22" s="338">
        <f>( 'SABANA 1ER TRI'!EZ23 )</f>
        <v>8</v>
      </c>
      <c r="AJ22" s="336" t="e">
        <f xml:space="preserve"> (#REF! )</f>
        <v>#REF!</v>
      </c>
      <c r="AK22" s="339" t="e">
        <f xml:space="preserve"> (#REF! )</f>
        <v>#REF!</v>
      </c>
      <c r="AL22" s="334" t="e">
        <f t="shared" si="8"/>
        <v>#REF!</v>
      </c>
      <c r="AM22" s="344" t="e">
        <f t="shared" si="9"/>
        <v>#REF!</v>
      </c>
      <c r="AN22" s="329" t="e">
        <f xml:space="preserve"> (#REF! )</f>
        <v>#REF!</v>
      </c>
    </row>
    <row r="23" spans="1:40" ht="36" x14ac:dyDescent="0.25">
      <c r="A23" s="316">
        <v>14</v>
      </c>
      <c r="B23" s="347">
        <f>DATOS!F21</f>
        <v>0</v>
      </c>
      <c r="C23" s="338">
        <f>( 'SABANA 1ER TRI'!T24 )</f>
        <v>2.4</v>
      </c>
      <c r="D23" s="336" t="e">
        <f xml:space="preserve"> (#REF! )</f>
        <v>#REF!</v>
      </c>
      <c r="E23" s="339" t="e">
        <f xml:space="preserve"> (#REF! )</f>
        <v>#REF!</v>
      </c>
      <c r="F23" s="334" t="e">
        <f t="shared" si="0"/>
        <v>#REF!</v>
      </c>
      <c r="G23" s="338">
        <f>( 'SABANA 1ER TRI'!AK24 )</f>
        <v>2.4</v>
      </c>
      <c r="H23" s="336" t="e">
        <f xml:space="preserve"> (#REF! )</f>
        <v>#REF!</v>
      </c>
      <c r="I23" s="339" t="e">
        <f xml:space="preserve"> (#REF! )</f>
        <v>#REF!</v>
      </c>
      <c r="J23" s="334" t="e">
        <f t="shared" si="1"/>
        <v>#REF!</v>
      </c>
      <c r="K23" s="338">
        <f>( 'SABANA 1ER TRI'!BB24 )</f>
        <v>8</v>
      </c>
      <c r="L23" s="336" t="e">
        <f xml:space="preserve"> (#REF! )</f>
        <v>#REF!</v>
      </c>
      <c r="M23" s="339" t="e">
        <f xml:space="preserve"> (#REF! )</f>
        <v>#REF!</v>
      </c>
      <c r="N23" s="334" t="e">
        <f t="shared" si="2"/>
        <v>#REF!</v>
      </c>
      <c r="O23" s="338">
        <f>( 'SABANA 1ER TRI'!BS24 )</f>
        <v>8</v>
      </c>
      <c r="P23" s="336" t="e">
        <f xml:space="preserve"> (#REF! )</f>
        <v>#REF!</v>
      </c>
      <c r="Q23" s="339" t="e">
        <f xml:space="preserve"> (#REF! )</f>
        <v>#REF!</v>
      </c>
      <c r="R23" s="334" t="e">
        <f t="shared" si="3"/>
        <v>#REF!</v>
      </c>
      <c r="S23" s="338">
        <f>( 'SABANA 1ER TRI'!CJ24 )</f>
        <v>8</v>
      </c>
      <c r="T23" s="336" t="e">
        <f xml:space="preserve"> (#REF! )</f>
        <v>#REF!</v>
      </c>
      <c r="U23" s="339" t="e">
        <f xml:space="preserve"> (#REF! )</f>
        <v>#REF!</v>
      </c>
      <c r="V23" s="334" t="e">
        <f t="shared" si="4"/>
        <v>#REF!</v>
      </c>
      <c r="W23" s="338">
        <f>( 'SABANA 1ER TRI'!DA24 )</f>
        <v>8</v>
      </c>
      <c r="X23" s="336" t="e">
        <f xml:space="preserve"> (#REF! )</f>
        <v>#REF!</v>
      </c>
      <c r="Y23" s="339" t="e">
        <f xml:space="preserve"> (#REF! )</f>
        <v>#REF!</v>
      </c>
      <c r="Z23" s="334" t="e">
        <f t="shared" si="5"/>
        <v>#REF!</v>
      </c>
      <c r="AA23" s="338">
        <f>( 'SABANA 1ER TRI'!DR24 )</f>
        <v>8</v>
      </c>
      <c r="AB23" s="336" t="e">
        <f xml:space="preserve"> (#REF! )</f>
        <v>#REF!</v>
      </c>
      <c r="AC23" s="339" t="e">
        <f xml:space="preserve"> (#REF! )</f>
        <v>#REF!</v>
      </c>
      <c r="AD23" s="334" t="e">
        <f t="shared" si="6"/>
        <v>#REF!</v>
      </c>
      <c r="AE23" s="338">
        <f>( 'SABANA 1ER TRI'!EI24 )</f>
        <v>8</v>
      </c>
      <c r="AF23" s="336" t="e">
        <f xml:space="preserve"> (#REF! )</f>
        <v>#REF!</v>
      </c>
      <c r="AG23" s="339" t="e">
        <f xml:space="preserve"> (#REF! )</f>
        <v>#REF!</v>
      </c>
      <c r="AH23" s="334" t="e">
        <f t="shared" si="7"/>
        <v>#REF!</v>
      </c>
      <c r="AI23" s="338">
        <f>( 'SABANA 1ER TRI'!EZ24 )</f>
        <v>8</v>
      </c>
      <c r="AJ23" s="336" t="e">
        <f xml:space="preserve"> (#REF! )</f>
        <v>#REF!</v>
      </c>
      <c r="AK23" s="339" t="e">
        <f xml:space="preserve"> (#REF! )</f>
        <v>#REF!</v>
      </c>
      <c r="AL23" s="334" t="e">
        <f t="shared" si="8"/>
        <v>#REF!</v>
      </c>
      <c r="AM23" s="344" t="e">
        <f t="shared" si="9"/>
        <v>#REF!</v>
      </c>
      <c r="AN23" s="329" t="e">
        <f xml:space="preserve"> (#REF! )</f>
        <v>#REF!</v>
      </c>
    </row>
    <row r="24" spans="1:40" ht="36" x14ac:dyDescent="0.25">
      <c r="A24" s="316">
        <v>15</v>
      </c>
      <c r="B24" s="347">
        <f>DATOS!F22</f>
        <v>0</v>
      </c>
      <c r="C24" s="338">
        <f>( 'SABANA 1ER TRI'!T25 )</f>
        <v>2.4</v>
      </c>
      <c r="D24" s="336" t="e">
        <f xml:space="preserve"> (#REF! )</f>
        <v>#REF!</v>
      </c>
      <c r="E24" s="339" t="e">
        <f xml:space="preserve"> (#REF! )</f>
        <v>#REF!</v>
      </c>
      <c r="F24" s="334" t="e">
        <f t="shared" si="0"/>
        <v>#REF!</v>
      </c>
      <c r="G24" s="338">
        <f>( 'SABANA 1ER TRI'!AK25 )</f>
        <v>2.4</v>
      </c>
      <c r="H24" s="336" t="e">
        <f xml:space="preserve"> (#REF! )</f>
        <v>#REF!</v>
      </c>
      <c r="I24" s="339" t="e">
        <f xml:space="preserve"> (#REF! )</f>
        <v>#REF!</v>
      </c>
      <c r="J24" s="334" t="e">
        <f t="shared" si="1"/>
        <v>#REF!</v>
      </c>
      <c r="K24" s="338">
        <f>( 'SABANA 1ER TRI'!BB25 )</f>
        <v>8</v>
      </c>
      <c r="L24" s="336" t="e">
        <f xml:space="preserve"> (#REF! )</f>
        <v>#REF!</v>
      </c>
      <c r="M24" s="339" t="e">
        <f xml:space="preserve"> (#REF! )</f>
        <v>#REF!</v>
      </c>
      <c r="N24" s="334" t="e">
        <f t="shared" si="2"/>
        <v>#REF!</v>
      </c>
      <c r="O24" s="338">
        <f>( 'SABANA 1ER TRI'!BS25 )</f>
        <v>8</v>
      </c>
      <c r="P24" s="336" t="e">
        <f xml:space="preserve"> (#REF! )</f>
        <v>#REF!</v>
      </c>
      <c r="Q24" s="339" t="e">
        <f xml:space="preserve"> (#REF! )</f>
        <v>#REF!</v>
      </c>
      <c r="R24" s="334" t="e">
        <f t="shared" si="3"/>
        <v>#REF!</v>
      </c>
      <c r="S24" s="338">
        <f>( 'SABANA 1ER TRI'!CJ25 )</f>
        <v>8</v>
      </c>
      <c r="T24" s="336" t="e">
        <f xml:space="preserve"> (#REF! )</f>
        <v>#REF!</v>
      </c>
      <c r="U24" s="339" t="e">
        <f xml:space="preserve"> (#REF! )</f>
        <v>#REF!</v>
      </c>
      <c r="V24" s="334" t="e">
        <f t="shared" si="4"/>
        <v>#REF!</v>
      </c>
      <c r="W24" s="338">
        <f>( 'SABANA 1ER TRI'!DA25 )</f>
        <v>8</v>
      </c>
      <c r="X24" s="336" t="e">
        <f xml:space="preserve"> (#REF! )</f>
        <v>#REF!</v>
      </c>
      <c r="Y24" s="339" t="e">
        <f xml:space="preserve"> (#REF! )</f>
        <v>#REF!</v>
      </c>
      <c r="Z24" s="334" t="e">
        <f t="shared" si="5"/>
        <v>#REF!</v>
      </c>
      <c r="AA24" s="338">
        <f>( 'SABANA 1ER TRI'!DR25 )</f>
        <v>8</v>
      </c>
      <c r="AB24" s="336" t="e">
        <f xml:space="preserve"> (#REF! )</f>
        <v>#REF!</v>
      </c>
      <c r="AC24" s="339" t="e">
        <f xml:space="preserve"> (#REF! )</f>
        <v>#REF!</v>
      </c>
      <c r="AD24" s="334" t="e">
        <f t="shared" si="6"/>
        <v>#REF!</v>
      </c>
      <c r="AE24" s="338">
        <f>( 'SABANA 1ER TRI'!EI25 )</f>
        <v>8</v>
      </c>
      <c r="AF24" s="336" t="e">
        <f xml:space="preserve"> (#REF! )</f>
        <v>#REF!</v>
      </c>
      <c r="AG24" s="339" t="e">
        <f xml:space="preserve"> (#REF! )</f>
        <v>#REF!</v>
      </c>
      <c r="AH24" s="334" t="e">
        <f t="shared" si="7"/>
        <v>#REF!</v>
      </c>
      <c r="AI24" s="338">
        <f>( 'SABANA 1ER TRI'!EZ25 )</f>
        <v>8</v>
      </c>
      <c r="AJ24" s="336" t="e">
        <f xml:space="preserve"> (#REF! )</f>
        <v>#REF!</v>
      </c>
      <c r="AK24" s="339" t="e">
        <f xml:space="preserve"> (#REF! )</f>
        <v>#REF!</v>
      </c>
      <c r="AL24" s="334" t="e">
        <f t="shared" si="8"/>
        <v>#REF!</v>
      </c>
      <c r="AM24" s="344" t="e">
        <f t="shared" si="9"/>
        <v>#REF!</v>
      </c>
      <c r="AN24" s="329" t="e">
        <f xml:space="preserve"> (#REF! )</f>
        <v>#REF!</v>
      </c>
    </row>
    <row r="25" spans="1:40" ht="36" x14ac:dyDescent="0.25">
      <c r="A25" s="316">
        <v>16</v>
      </c>
      <c r="B25" s="347">
        <f>DATOS!F23</f>
        <v>0</v>
      </c>
      <c r="C25" s="338">
        <f>( 'SABANA 1ER TRI'!T26 )</f>
        <v>2.1</v>
      </c>
      <c r="D25" s="336" t="e">
        <f xml:space="preserve"> (#REF! )</f>
        <v>#REF!</v>
      </c>
      <c r="E25" s="339" t="e">
        <f xml:space="preserve"> (#REF! )</f>
        <v>#REF!</v>
      </c>
      <c r="F25" s="334" t="e">
        <f t="shared" si="0"/>
        <v>#REF!</v>
      </c>
      <c r="G25" s="338">
        <f>( 'SABANA 1ER TRI'!AK26 )</f>
        <v>2.1</v>
      </c>
      <c r="H25" s="336" t="e">
        <f xml:space="preserve"> (#REF! )</f>
        <v>#REF!</v>
      </c>
      <c r="I25" s="339" t="e">
        <f xml:space="preserve"> (#REF! )</f>
        <v>#REF!</v>
      </c>
      <c r="J25" s="334" t="e">
        <f t="shared" si="1"/>
        <v>#REF!</v>
      </c>
      <c r="K25" s="338">
        <f>( 'SABANA 1ER TRI'!BB26 )</f>
        <v>7</v>
      </c>
      <c r="L25" s="336" t="e">
        <f xml:space="preserve"> (#REF! )</f>
        <v>#REF!</v>
      </c>
      <c r="M25" s="339" t="e">
        <f xml:space="preserve"> (#REF! )</f>
        <v>#REF!</v>
      </c>
      <c r="N25" s="334" t="e">
        <f t="shared" si="2"/>
        <v>#REF!</v>
      </c>
      <c r="O25" s="338">
        <f>( 'SABANA 1ER TRI'!BS26 )</f>
        <v>7</v>
      </c>
      <c r="P25" s="336" t="e">
        <f xml:space="preserve"> (#REF! )</f>
        <v>#REF!</v>
      </c>
      <c r="Q25" s="339" t="e">
        <f xml:space="preserve"> (#REF! )</f>
        <v>#REF!</v>
      </c>
      <c r="R25" s="334" t="e">
        <f t="shared" si="3"/>
        <v>#REF!</v>
      </c>
      <c r="S25" s="338">
        <f>( 'SABANA 1ER TRI'!CJ26 )</f>
        <v>7</v>
      </c>
      <c r="T25" s="336" t="e">
        <f xml:space="preserve"> (#REF! )</f>
        <v>#REF!</v>
      </c>
      <c r="U25" s="339" t="e">
        <f xml:space="preserve"> (#REF! )</f>
        <v>#REF!</v>
      </c>
      <c r="V25" s="334" t="e">
        <f t="shared" si="4"/>
        <v>#REF!</v>
      </c>
      <c r="W25" s="338">
        <f>( 'SABANA 1ER TRI'!DA26 )</f>
        <v>7</v>
      </c>
      <c r="X25" s="336" t="e">
        <f xml:space="preserve"> (#REF! )</f>
        <v>#REF!</v>
      </c>
      <c r="Y25" s="339" t="e">
        <f xml:space="preserve"> (#REF! )</f>
        <v>#REF!</v>
      </c>
      <c r="Z25" s="334" t="e">
        <f t="shared" si="5"/>
        <v>#REF!</v>
      </c>
      <c r="AA25" s="338">
        <f>( 'SABANA 1ER TRI'!DR26 )</f>
        <v>7</v>
      </c>
      <c r="AB25" s="336" t="e">
        <f xml:space="preserve"> (#REF! )</f>
        <v>#REF!</v>
      </c>
      <c r="AC25" s="339" t="e">
        <f xml:space="preserve"> (#REF! )</f>
        <v>#REF!</v>
      </c>
      <c r="AD25" s="334" t="e">
        <f t="shared" si="6"/>
        <v>#REF!</v>
      </c>
      <c r="AE25" s="338">
        <f>( 'SABANA 1ER TRI'!EI26 )</f>
        <v>7</v>
      </c>
      <c r="AF25" s="336" t="e">
        <f xml:space="preserve"> (#REF! )</f>
        <v>#REF!</v>
      </c>
      <c r="AG25" s="339" t="e">
        <f xml:space="preserve"> (#REF! )</f>
        <v>#REF!</v>
      </c>
      <c r="AH25" s="334" t="e">
        <f t="shared" si="7"/>
        <v>#REF!</v>
      </c>
      <c r="AI25" s="338">
        <f>( 'SABANA 1ER TRI'!EZ26 )</f>
        <v>7</v>
      </c>
      <c r="AJ25" s="336" t="e">
        <f xml:space="preserve"> (#REF! )</f>
        <v>#REF!</v>
      </c>
      <c r="AK25" s="339" t="e">
        <f xml:space="preserve"> (#REF! )</f>
        <v>#REF!</v>
      </c>
      <c r="AL25" s="334" t="e">
        <f t="shared" si="8"/>
        <v>#REF!</v>
      </c>
      <c r="AM25" s="344" t="e">
        <f t="shared" si="9"/>
        <v>#REF!</v>
      </c>
      <c r="AN25" s="329" t="e">
        <f xml:space="preserve"> (#REF!)</f>
        <v>#REF!</v>
      </c>
    </row>
    <row r="26" spans="1:40" ht="36" x14ac:dyDescent="0.25">
      <c r="A26" s="316">
        <v>17</v>
      </c>
      <c r="B26" s="347">
        <f>DATOS!F24</f>
        <v>0</v>
      </c>
      <c r="C26" s="338">
        <f>( 'SABANA 1ER TRI'!T27 )</f>
        <v>2.1</v>
      </c>
      <c r="D26" s="336" t="e">
        <f xml:space="preserve"> (#REF! )</f>
        <v>#REF!</v>
      </c>
      <c r="E26" s="339" t="e">
        <f xml:space="preserve"> (#REF! )</f>
        <v>#REF!</v>
      </c>
      <c r="F26" s="334" t="e">
        <f t="shared" si="0"/>
        <v>#REF!</v>
      </c>
      <c r="G26" s="338">
        <f>( 'SABANA 1ER TRI'!AK27 )</f>
        <v>2.1</v>
      </c>
      <c r="H26" s="336" t="e">
        <f xml:space="preserve"> (#REF! )</f>
        <v>#REF!</v>
      </c>
      <c r="I26" s="339" t="e">
        <f xml:space="preserve"> (#REF! )</f>
        <v>#REF!</v>
      </c>
      <c r="J26" s="334" t="e">
        <f t="shared" si="1"/>
        <v>#REF!</v>
      </c>
      <c r="K26" s="338">
        <f>( 'SABANA 1ER TRI'!BB27 )</f>
        <v>7</v>
      </c>
      <c r="L26" s="336" t="e">
        <f xml:space="preserve"> (#REF! )</f>
        <v>#REF!</v>
      </c>
      <c r="M26" s="339" t="e">
        <f xml:space="preserve"> (#REF! )</f>
        <v>#REF!</v>
      </c>
      <c r="N26" s="334" t="e">
        <f t="shared" si="2"/>
        <v>#REF!</v>
      </c>
      <c r="O26" s="338">
        <f>( 'SABANA 1ER TRI'!BS27 )</f>
        <v>7</v>
      </c>
      <c r="P26" s="336" t="e">
        <f xml:space="preserve"> (#REF! )</f>
        <v>#REF!</v>
      </c>
      <c r="Q26" s="339" t="e">
        <f xml:space="preserve"> (#REF! )</f>
        <v>#REF!</v>
      </c>
      <c r="R26" s="334" t="e">
        <f t="shared" si="3"/>
        <v>#REF!</v>
      </c>
      <c r="S26" s="338">
        <f>( 'SABANA 1ER TRI'!CJ27 )</f>
        <v>7</v>
      </c>
      <c r="T26" s="336" t="e">
        <f xml:space="preserve"> (#REF! )</f>
        <v>#REF!</v>
      </c>
      <c r="U26" s="339" t="e">
        <f xml:space="preserve"> (#REF! )</f>
        <v>#REF!</v>
      </c>
      <c r="V26" s="334" t="e">
        <f t="shared" si="4"/>
        <v>#REF!</v>
      </c>
      <c r="W26" s="338">
        <f>( 'SABANA 1ER TRI'!DA27 )</f>
        <v>7</v>
      </c>
      <c r="X26" s="336" t="e">
        <f xml:space="preserve"> (#REF! )</f>
        <v>#REF!</v>
      </c>
      <c r="Y26" s="339" t="e">
        <f xml:space="preserve"> (#REF! )</f>
        <v>#REF!</v>
      </c>
      <c r="Z26" s="334" t="e">
        <f t="shared" si="5"/>
        <v>#REF!</v>
      </c>
      <c r="AA26" s="338">
        <f>( 'SABANA 1ER TRI'!DR27 )</f>
        <v>7</v>
      </c>
      <c r="AB26" s="336" t="e">
        <f xml:space="preserve"> (#REF! )</f>
        <v>#REF!</v>
      </c>
      <c r="AC26" s="339" t="e">
        <f xml:space="preserve"> (#REF! )</f>
        <v>#REF!</v>
      </c>
      <c r="AD26" s="334" t="e">
        <f t="shared" si="6"/>
        <v>#REF!</v>
      </c>
      <c r="AE26" s="338">
        <f>( 'SABANA 1ER TRI'!EI27 )</f>
        <v>7</v>
      </c>
      <c r="AF26" s="336" t="e">
        <f xml:space="preserve"> (#REF! )</f>
        <v>#REF!</v>
      </c>
      <c r="AG26" s="339" t="e">
        <f xml:space="preserve"> (#REF! )</f>
        <v>#REF!</v>
      </c>
      <c r="AH26" s="334" t="e">
        <f t="shared" si="7"/>
        <v>#REF!</v>
      </c>
      <c r="AI26" s="338">
        <f>( 'SABANA 1ER TRI'!EZ27 )</f>
        <v>7</v>
      </c>
      <c r="AJ26" s="336" t="e">
        <f xml:space="preserve"> (#REF! )</f>
        <v>#REF!</v>
      </c>
      <c r="AK26" s="339" t="e">
        <f xml:space="preserve"> (#REF! )</f>
        <v>#REF!</v>
      </c>
      <c r="AL26" s="334" t="e">
        <f t="shared" si="8"/>
        <v>#REF!</v>
      </c>
      <c r="AM26" s="344" t="e">
        <f t="shared" si="9"/>
        <v>#REF!</v>
      </c>
      <c r="AN26" s="329" t="e">
        <f xml:space="preserve"> (#REF! )</f>
        <v>#REF!</v>
      </c>
    </row>
    <row r="27" spans="1:40" ht="36" x14ac:dyDescent="0.25">
      <c r="A27" s="316">
        <v>18</v>
      </c>
      <c r="B27" s="347">
        <f>DATOS!F25</f>
        <v>0</v>
      </c>
      <c r="C27" s="338">
        <f>( 'SABANA 1ER TRI'!T28 )</f>
        <v>2.1</v>
      </c>
      <c r="D27" s="336" t="e">
        <f xml:space="preserve"> (#REF! )</f>
        <v>#REF!</v>
      </c>
      <c r="E27" s="339" t="e">
        <f xml:space="preserve"> (#REF! )</f>
        <v>#REF!</v>
      </c>
      <c r="F27" s="334" t="e">
        <f t="shared" si="0"/>
        <v>#REF!</v>
      </c>
      <c r="G27" s="338">
        <f>( 'SABANA 1ER TRI'!AK28 )</f>
        <v>2.1</v>
      </c>
      <c r="H27" s="336" t="e">
        <f xml:space="preserve"> (#REF! )</f>
        <v>#REF!</v>
      </c>
      <c r="I27" s="339" t="e">
        <f xml:space="preserve"> (#REF! )</f>
        <v>#REF!</v>
      </c>
      <c r="J27" s="334" t="e">
        <f t="shared" si="1"/>
        <v>#REF!</v>
      </c>
      <c r="K27" s="338">
        <f>( 'SABANA 1ER TRI'!BB28 )</f>
        <v>7</v>
      </c>
      <c r="L27" s="336" t="e">
        <f xml:space="preserve"> (#REF! )</f>
        <v>#REF!</v>
      </c>
      <c r="M27" s="339" t="e">
        <f xml:space="preserve"> (#REF! )</f>
        <v>#REF!</v>
      </c>
      <c r="N27" s="334" t="e">
        <f t="shared" si="2"/>
        <v>#REF!</v>
      </c>
      <c r="O27" s="338">
        <f>( 'SABANA 1ER TRI'!BS28 )</f>
        <v>7</v>
      </c>
      <c r="P27" s="336" t="e">
        <f xml:space="preserve"> (#REF! )</f>
        <v>#REF!</v>
      </c>
      <c r="Q27" s="339" t="e">
        <f xml:space="preserve"> (#REF! )</f>
        <v>#REF!</v>
      </c>
      <c r="R27" s="334" t="e">
        <f t="shared" si="3"/>
        <v>#REF!</v>
      </c>
      <c r="S27" s="338">
        <f>( 'SABANA 1ER TRI'!CJ28 )</f>
        <v>7</v>
      </c>
      <c r="T27" s="336" t="e">
        <f xml:space="preserve"> (#REF! )</f>
        <v>#REF!</v>
      </c>
      <c r="U27" s="339" t="e">
        <f xml:space="preserve"> (#REF! )</f>
        <v>#REF!</v>
      </c>
      <c r="V27" s="334" t="e">
        <f t="shared" si="4"/>
        <v>#REF!</v>
      </c>
      <c r="W27" s="338">
        <f>( 'SABANA 1ER TRI'!DA28 )</f>
        <v>7</v>
      </c>
      <c r="X27" s="336" t="e">
        <f xml:space="preserve"> (#REF! )</f>
        <v>#REF!</v>
      </c>
      <c r="Y27" s="339" t="e">
        <f xml:space="preserve"> (#REF! )</f>
        <v>#REF!</v>
      </c>
      <c r="Z27" s="334" t="e">
        <f t="shared" si="5"/>
        <v>#REF!</v>
      </c>
      <c r="AA27" s="338">
        <f>( 'SABANA 1ER TRI'!DR28 )</f>
        <v>7</v>
      </c>
      <c r="AB27" s="336" t="e">
        <f xml:space="preserve"> (#REF! )</f>
        <v>#REF!</v>
      </c>
      <c r="AC27" s="339" t="e">
        <f xml:space="preserve"> (#REF! )</f>
        <v>#REF!</v>
      </c>
      <c r="AD27" s="334" t="e">
        <f t="shared" si="6"/>
        <v>#REF!</v>
      </c>
      <c r="AE27" s="338">
        <f>( 'SABANA 1ER TRI'!EI28 )</f>
        <v>7</v>
      </c>
      <c r="AF27" s="336" t="e">
        <f xml:space="preserve"> (#REF! )</f>
        <v>#REF!</v>
      </c>
      <c r="AG27" s="339" t="e">
        <f xml:space="preserve"> (#REF! )</f>
        <v>#REF!</v>
      </c>
      <c r="AH27" s="334" t="e">
        <f t="shared" si="7"/>
        <v>#REF!</v>
      </c>
      <c r="AI27" s="338">
        <f>( 'SABANA 1ER TRI'!EZ28 )</f>
        <v>7</v>
      </c>
      <c r="AJ27" s="336" t="e">
        <f xml:space="preserve"> (#REF! )</f>
        <v>#REF!</v>
      </c>
      <c r="AK27" s="339" t="e">
        <f xml:space="preserve"> (#REF! )</f>
        <v>#REF!</v>
      </c>
      <c r="AL27" s="334" t="e">
        <f t="shared" si="8"/>
        <v>#REF!</v>
      </c>
      <c r="AM27" s="344" t="e">
        <f t="shared" si="9"/>
        <v>#REF!</v>
      </c>
      <c r="AN27" s="329" t="e">
        <f xml:space="preserve"> (#REF!)</f>
        <v>#REF!</v>
      </c>
    </row>
    <row r="28" spans="1:40" ht="36" x14ac:dyDescent="0.25">
      <c r="A28" s="316">
        <v>19</v>
      </c>
      <c r="B28" s="347">
        <f>DATOS!F26</f>
        <v>0</v>
      </c>
      <c r="C28" s="338">
        <f>( 'SABANA 1ER TRI'!T29 )</f>
        <v>2.1</v>
      </c>
      <c r="D28" s="336" t="e">
        <f xml:space="preserve"> (#REF! )</f>
        <v>#REF!</v>
      </c>
      <c r="E28" s="339" t="e">
        <f xml:space="preserve"> (#REF! )</f>
        <v>#REF!</v>
      </c>
      <c r="F28" s="334" t="e">
        <f t="shared" si="0"/>
        <v>#REF!</v>
      </c>
      <c r="G28" s="338">
        <f>( 'SABANA 1ER TRI'!AK29 )</f>
        <v>2.1</v>
      </c>
      <c r="H28" s="336" t="e">
        <f xml:space="preserve"> (#REF! )</f>
        <v>#REF!</v>
      </c>
      <c r="I28" s="339" t="e">
        <f xml:space="preserve"> (#REF! )</f>
        <v>#REF!</v>
      </c>
      <c r="J28" s="334" t="e">
        <f t="shared" si="1"/>
        <v>#REF!</v>
      </c>
      <c r="K28" s="338">
        <f>( 'SABANA 1ER TRI'!BB29 )</f>
        <v>7</v>
      </c>
      <c r="L28" s="336" t="e">
        <f xml:space="preserve"> (#REF! )</f>
        <v>#REF!</v>
      </c>
      <c r="M28" s="339" t="e">
        <f xml:space="preserve"> (#REF! )</f>
        <v>#REF!</v>
      </c>
      <c r="N28" s="334" t="e">
        <f t="shared" si="2"/>
        <v>#REF!</v>
      </c>
      <c r="O28" s="338">
        <f>( 'SABANA 1ER TRI'!BS29 )</f>
        <v>7</v>
      </c>
      <c r="P28" s="336" t="e">
        <f xml:space="preserve"> (#REF! )</f>
        <v>#REF!</v>
      </c>
      <c r="Q28" s="339" t="e">
        <f xml:space="preserve"> (#REF! )</f>
        <v>#REF!</v>
      </c>
      <c r="R28" s="334" t="e">
        <f t="shared" si="3"/>
        <v>#REF!</v>
      </c>
      <c r="S28" s="338">
        <f>( 'SABANA 1ER TRI'!CJ29 )</f>
        <v>7</v>
      </c>
      <c r="T28" s="336" t="e">
        <f xml:space="preserve"> (#REF! )</f>
        <v>#REF!</v>
      </c>
      <c r="U28" s="339" t="e">
        <f xml:space="preserve"> (#REF! )</f>
        <v>#REF!</v>
      </c>
      <c r="V28" s="334" t="e">
        <f t="shared" si="4"/>
        <v>#REF!</v>
      </c>
      <c r="W28" s="338">
        <f>( 'SABANA 1ER TRI'!DA29 )</f>
        <v>7</v>
      </c>
      <c r="X28" s="336" t="e">
        <f xml:space="preserve"> (#REF! )</f>
        <v>#REF!</v>
      </c>
      <c r="Y28" s="339" t="e">
        <f xml:space="preserve"> (#REF! )</f>
        <v>#REF!</v>
      </c>
      <c r="Z28" s="334" t="e">
        <f t="shared" si="5"/>
        <v>#REF!</v>
      </c>
      <c r="AA28" s="338">
        <f>( 'SABANA 1ER TRI'!DR29 )</f>
        <v>7</v>
      </c>
      <c r="AB28" s="336" t="e">
        <f xml:space="preserve"> (#REF! )</f>
        <v>#REF!</v>
      </c>
      <c r="AC28" s="339" t="e">
        <f xml:space="preserve"> (#REF! )</f>
        <v>#REF!</v>
      </c>
      <c r="AD28" s="334" t="e">
        <f t="shared" si="6"/>
        <v>#REF!</v>
      </c>
      <c r="AE28" s="338">
        <f>( 'SABANA 1ER TRI'!EI29 )</f>
        <v>7</v>
      </c>
      <c r="AF28" s="336" t="e">
        <f xml:space="preserve"> (#REF! )</f>
        <v>#REF!</v>
      </c>
      <c r="AG28" s="339" t="e">
        <f xml:space="preserve"> (#REF! )</f>
        <v>#REF!</v>
      </c>
      <c r="AH28" s="334" t="e">
        <f t="shared" si="7"/>
        <v>#REF!</v>
      </c>
      <c r="AI28" s="338">
        <f>( 'SABANA 1ER TRI'!EZ29 )</f>
        <v>7</v>
      </c>
      <c r="AJ28" s="336" t="e">
        <f xml:space="preserve"> (#REF! )</f>
        <v>#REF!</v>
      </c>
      <c r="AK28" s="339" t="e">
        <f xml:space="preserve"> (#REF! )</f>
        <v>#REF!</v>
      </c>
      <c r="AL28" s="334" t="e">
        <f t="shared" si="8"/>
        <v>#REF!</v>
      </c>
      <c r="AM28" s="344" t="e">
        <f t="shared" si="9"/>
        <v>#REF!</v>
      </c>
      <c r="AN28" s="329" t="e">
        <f xml:space="preserve"> (#REF! )</f>
        <v>#REF!</v>
      </c>
    </row>
    <row r="29" spans="1:40" ht="36" x14ac:dyDescent="0.25">
      <c r="A29" s="316">
        <v>20</v>
      </c>
      <c r="B29" s="347">
        <f>DATOS!F27</f>
        <v>0</v>
      </c>
      <c r="C29" s="338">
        <f>( 'SABANA 1ER TRI'!T30 )</f>
        <v>1.7999999999999998</v>
      </c>
      <c r="D29" s="336" t="e">
        <f xml:space="preserve"> (#REF! )</f>
        <v>#REF!</v>
      </c>
      <c r="E29" s="339" t="e">
        <f xml:space="preserve"> (#REF! )</f>
        <v>#REF!</v>
      </c>
      <c r="F29" s="334" t="e">
        <f t="shared" si="0"/>
        <v>#REF!</v>
      </c>
      <c r="G29" s="338">
        <f>( 'SABANA 1ER TRI'!AK30 )</f>
        <v>1.7999999999999998</v>
      </c>
      <c r="H29" s="336" t="e">
        <f xml:space="preserve"> (#REF! )</f>
        <v>#REF!</v>
      </c>
      <c r="I29" s="339" t="e">
        <f xml:space="preserve"> (#REF! )</f>
        <v>#REF!</v>
      </c>
      <c r="J29" s="334" t="e">
        <f t="shared" si="1"/>
        <v>#REF!</v>
      </c>
      <c r="K29" s="338">
        <f>( 'SABANA 1ER TRI'!BB30 )</f>
        <v>5.9999999999999991</v>
      </c>
      <c r="L29" s="336" t="e">
        <f xml:space="preserve"> (#REF! )</f>
        <v>#REF!</v>
      </c>
      <c r="M29" s="339" t="e">
        <f xml:space="preserve"> (#REF! )</f>
        <v>#REF!</v>
      </c>
      <c r="N29" s="334" t="e">
        <f t="shared" si="2"/>
        <v>#REF!</v>
      </c>
      <c r="O29" s="338">
        <f>( 'SABANA 1ER TRI'!BS30 )</f>
        <v>5.9999999999999991</v>
      </c>
      <c r="P29" s="336" t="e">
        <f xml:space="preserve"> (#REF! )</f>
        <v>#REF!</v>
      </c>
      <c r="Q29" s="339" t="e">
        <f xml:space="preserve"> (#REF! )</f>
        <v>#REF!</v>
      </c>
      <c r="R29" s="334" t="e">
        <f t="shared" si="3"/>
        <v>#REF!</v>
      </c>
      <c r="S29" s="338">
        <f>( 'SABANA 1ER TRI'!CJ30 )</f>
        <v>5.9999999999999991</v>
      </c>
      <c r="T29" s="336" t="e">
        <f xml:space="preserve"> (#REF! )</f>
        <v>#REF!</v>
      </c>
      <c r="U29" s="339" t="e">
        <f xml:space="preserve"> (#REF! )</f>
        <v>#REF!</v>
      </c>
      <c r="V29" s="334" t="e">
        <f t="shared" si="4"/>
        <v>#REF!</v>
      </c>
      <c r="W29" s="338">
        <f>( 'SABANA 1ER TRI'!DA30 )</f>
        <v>5.9999999999999991</v>
      </c>
      <c r="X29" s="336" t="e">
        <f xml:space="preserve"> (#REF! )</f>
        <v>#REF!</v>
      </c>
      <c r="Y29" s="339" t="e">
        <f xml:space="preserve"> (#REF! )</f>
        <v>#REF!</v>
      </c>
      <c r="Z29" s="334" t="e">
        <f t="shared" si="5"/>
        <v>#REF!</v>
      </c>
      <c r="AA29" s="338">
        <f>( 'SABANA 1ER TRI'!DR30 )</f>
        <v>5.9999999999999991</v>
      </c>
      <c r="AB29" s="336" t="e">
        <f xml:space="preserve"> (#REF! )</f>
        <v>#REF!</v>
      </c>
      <c r="AC29" s="339" t="e">
        <f xml:space="preserve"> (#REF! )</f>
        <v>#REF!</v>
      </c>
      <c r="AD29" s="334" t="e">
        <f t="shared" si="6"/>
        <v>#REF!</v>
      </c>
      <c r="AE29" s="338">
        <f>( 'SABANA 1ER TRI'!EI30 )</f>
        <v>5.9999999999999991</v>
      </c>
      <c r="AF29" s="336" t="e">
        <f xml:space="preserve"> (#REF! )</f>
        <v>#REF!</v>
      </c>
      <c r="AG29" s="339" t="e">
        <f xml:space="preserve"> (#REF! )</f>
        <v>#REF!</v>
      </c>
      <c r="AH29" s="334" t="e">
        <f t="shared" si="7"/>
        <v>#REF!</v>
      </c>
      <c r="AI29" s="338">
        <f>( 'SABANA 1ER TRI'!EZ30 )</f>
        <v>5.9999999999999991</v>
      </c>
      <c r="AJ29" s="336" t="e">
        <f xml:space="preserve"> (#REF! )</f>
        <v>#REF!</v>
      </c>
      <c r="AK29" s="339" t="e">
        <f xml:space="preserve"> (#REF! )</f>
        <v>#REF!</v>
      </c>
      <c r="AL29" s="334" t="e">
        <f t="shared" si="8"/>
        <v>#REF!</v>
      </c>
      <c r="AM29" s="344" t="e">
        <f t="shared" si="9"/>
        <v>#REF!</v>
      </c>
      <c r="AN29" s="329" t="e">
        <f xml:space="preserve"> (#REF!)</f>
        <v>#REF!</v>
      </c>
    </row>
    <row r="30" spans="1:40" ht="36" x14ac:dyDescent="0.25">
      <c r="A30" s="316">
        <v>21</v>
      </c>
      <c r="B30" s="347">
        <f>DATOS!F28</f>
        <v>0</v>
      </c>
      <c r="C30" s="338">
        <f>( 'SABANA 1ER TRI'!T31 )</f>
        <v>1.7999999999999998</v>
      </c>
      <c r="D30" s="336" t="e">
        <f xml:space="preserve"> (#REF! )</f>
        <v>#REF!</v>
      </c>
      <c r="E30" s="339" t="e">
        <f xml:space="preserve"> (#REF! )</f>
        <v>#REF!</v>
      </c>
      <c r="F30" s="334" t="e">
        <f t="shared" si="0"/>
        <v>#REF!</v>
      </c>
      <c r="G30" s="338">
        <f>( 'SABANA 1ER TRI'!AK31 )</f>
        <v>1.7999999999999998</v>
      </c>
      <c r="H30" s="336" t="e">
        <f xml:space="preserve"> (#REF! )</f>
        <v>#REF!</v>
      </c>
      <c r="I30" s="339" t="e">
        <f xml:space="preserve"> (#REF! )</f>
        <v>#REF!</v>
      </c>
      <c r="J30" s="334" t="e">
        <f t="shared" si="1"/>
        <v>#REF!</v>
      </c>
      <c r="K30" s="338">
        <f>( 'SABANA 1ER TRI'!BB31 )</f>
        <v>5.9999999999999991</v>
      </c>
      <c r="L30" s="336" t="e">
        <f xml:space="preserve"> (#REF! )</f>
        <v>#REF!</v>
      </c>
      <c r="M30" s="339" t="e">
        <f xml:space="preserve"> (#REF! )</f>
        <v>#REF!</v>
      </c>
      <c r="N30" s="334" t="e">
        <f t="shared" si="2"/>
        <v>#REF!</v>
      </c>
      <c r="O30" s="338">
        <f>( 'SABANA 1ER TRI'!BS31 )</f>
        <v>5.9999999999999991</v>
      </c>
      <c r="P30" s="336" t="e">
        <f xml:space="preserve"> (#REF! )</f>
        <v>#REF!</v>
      </c>
      <c r="Q30" s="339" t="e">
        <f xml:space="preserve"> (#REF! )</f>
        <v>#REF!</v>
      </c>
      <c r="R30" s="334" t="e">
        <f t="shared" si="3"/>
        <v>#REF!</v>
      </c>
      <c r="S30" s="338">
        <f>( 'SABANA 1ER TRI'!CJ31 )</f>
        <v>5.9999999999999991</v>
      </c>
      <c r="T30" s="336" t="e">
        <f xml:space="preserve"> (#REF! )</f>
        <v>#REF!</v>
      </c>
      <c r="U30" s="339" t="e">
        <f xml:space="preserve"> (#REF! )</f>
        <v>#REF!</v>
      </c>
      <c r="V30" s="334" t="e">
        <f t="shared" si="4"/>
        <v>#REF!</v>
      </c>
      <c r="W30" s="338">
        <f>( 'SABANA 1ER TRI'!DA31 )</f>
        <v>5.9999999999999991</v>
      </c>
      <c r="X30" s="336" t="e">
        <f xml:space="preserve"> (#REF! )</f>
        <v>#REF!</v>
      </c>
      <c r="Y30" s="339" t="e">
        <f xml:space="preserve"> (#REF! )</f>
        <v>#REF!</v>
      </c>
      <c r="Z30" s="334" t="e">
        <f t="shared" si="5"/>
        <v>#REF!</v>
      </c>
      <c r="AA30" s="338">
        <f>( 'SABANA 1ER TRI'!DR31 )</f>
        <v>5.9999999999999991</v>
      </c>
      <c r="AB30" s="336" t="e">
        <f xml:space="preserve"> (#REF! )</f>
        <v>#REF!</v>
      </c>
      <c r="AC30" s="339" t="e">
        <f xml:space="preserve"> (#REF! )</f>
        <v>#REF!</v>
      </c>
      <c r="AD30" s="334" t="e">
        <f t="shared" si="6"/>
        <v>#REF!</v>
      </c>
      <c r="AE30" s="338">
        <f>( 'SABANA 1ER TRI'!EI31 )</f>
        <v>5.9999999999999991</v>
      </c>
      <c r="AF30" s="336" t="e">
        <f xml:space="preserve"> (#REF! )</f>
        <v>#REF!</v>
      </c>
      <c r="AG30" s="339" t="e">
        <f xml:space="preserve"> (#REF! )</f>
        <v>#REF!</v>
      </c>
      <c r="AH30" s="334" t="e">
        <f t="shared" si="7"/>
        <v>#REF!</v>
      </c>
      <c r="AI30" s="338">
        <f>( 'SABANA 1ER TRI'!EZ31 )</f>
        <v>5.9999999999999991</v>
      </c>
      <c r="AJ30" s="336" t="e">
        <f xml:space="preserve"> (#REF! )</f>
        <v>#REF!</v>
      </c>
      <c r="AK30" s="339" t="e">
        <f xml:space="preserve"> (#REF! )</f>
        <v>#REF!</v>
      </c>
      <c r="AL30" s="334" t="e">
        <f t="shared" si="8"/>
        <v>#REF!</v>
      </c>
      <c r="AM30" s="344" t="e">
        <f t="shared" si="9"/>
        <v>#REF!</v>
      </c>
      <c r="AN30" s="329" t="e">
        <f xml:space="preserve"> (#REF! )</f>
        <v>#REF!</v>
      </c>
    </row>
    <row r="31" spans="1:40" ht="36" x14ac:dyDescent="0.25">
      <c r="A31" s="316">
        <v>22</v>
      </c>
      <c r="B31" s="318">
        <f>DATOS!F29</f>
        <v>0</v>
      </c>
      <c r="C31" s="338">
        <f>( 'SABANA 1ER TRI'!T32 )</f>
        <v>1.7999999999999998</v>
      </c>
      <c r="D31" s="336" t="e">
        <f xml:space="preserve"> (#REF! )</f>
        <v>#REF!</v>
      </c>
      <c r="E31" s="339" t="e">
        <f xml:space="preserve"> (#REF! )</f>
        <v>#REF!</v>
      </c>
      <c r="F31" s="334" t="e">
        <f t="shared" si="0"/>
        <v>#REF!</v>
      </c>
      <c r="G31" s="338">
        <f>( 'SABANA 1ER TRI'!AK32 )</f>
        <v>1.7999999999999998</v>
      </c>
      <c r="H31" s="336" t="e">
        <f xml:space="preserve"> (#REF! )</f>
        <v>#REF!</v>
      </c>
      <c r="I31" s="339" t="e">
        <f xml:space="preserve"> (#REF! )</f>
        <v>#REF!</v>
      </c>
      <c r="J31" s="334" t="e">
        <f t="shared" si="1"/>
        <v>#REF!</v>
      </c>
      <c r="K31" s="338">
        <f>( 'SABANA 1ER TRI'!BB32 )</f>
        <v>5.9999999999999991</v>
      </c>
      <c r="L31" s="336" t="e">
        <f xml:space="preserve"> (#REF! )</f>
        <v>#REF!</v>
      </c>
      <c r="M31" s="339" t="e">
        <f xml:space="preserve"> (#REF! )</f>
        <v>#REF!</v>
      </c>
      <c r="N31" s="334" t="e">
        <f t="shared" si="2"/>
        <v>#REF!</v>
      </c>
      <c r="O31" s="338">
        <f>( 'SABANA 1ER TRI'!BS32 )</f>
        <v>5.9999999999999991</v>
      </c>
      <c r="P31" s="336" t="e">
        <f xml:space="preserve"> (#REF! )</f>
        <v>#REF!</v>
      </c>
      <c r="Q31" s="339" t="e">
        <f xml:space="preserve"> (#REF! )</f>
        <v>#REF!</v>
      </c>
      <c r="R31" s="334" t="e">
        <f t="shared" si="3"/>
        <v>#REF!</v>
      </c>
      <c r="S31" s="338">
        <f>( 'SABANA 1ER TRI'!CJ32 )</f>
        <v>5.9999999999999991</v>
      </c>
      <c r="T31" s="336" t="e">
        <f xml:space="preserve"> (#REF! )</f>
        <v>#REF!</v>
      </c>
      <c r="U31" s="339" t="e">
        <f xml:space="preserve"> (#REF! )</f>
        <v>#REF!</v>
      </c>
      <c r="V31" s="334" t="e">
        <f t="shared" si="4"/>
        <v>#REF!</v>
      </c>
      <c r="W31" s="338">
        <f>( 'SABANA 1ER TRI'!DA32 )</f>
        <v>5.9999999999999991</v>
      </c>
      <c r="X31" s="336" t="e">
        <f xml:space="preserve"> (#REF! )</f>
        <v>#REF!</v>
      </c>
      <c r="Y31" s="339" t="e">
        <f xml:space="preserve"> (#REF! )</f>
        <v>#REF!</v>
      </c>
      <c r="Z31" s="334" t="e">
        <f t="shared" si="5"/>
        <v>#REF!</v>
      </c>
      <c r="AA31" s="338">
        <f>( 'SABANA 1ER TRI'!DR32 )</f>
        <v>5.9999999999999991</v>
      </c>
      <c r="AB31" s="336" t="e">
        <f xml:space="preserve"> (#REF! )</f>
        <v>#REF!</v>
      </c>
      <c r="AC31" s="339" t="e">
        <f xml:space="preserve"> (#REF! )</f>
        <v>#REF!</v>
      </c>
      <c r="AD31" s="334" t="e">
        <f t="shared" si="6"/>
        <v>#REF!</v>
      </c>
      <c r="AE31" s="338">
        <f>( 'SABANA 1ER TRI'!EI32 )</f>
        <v>5.9999999999999991</v>
      </c>
      <c r="AF31" s="336" t="e">
        <f xml:space="preserve"> (#REF! )</f>
        <v>#REF!</v>
      </c>
      <c r="AG31" s="339" t="e">
        <f xml:space="preserve"> (#REF! )</f>
        <v>#REF!</v>
      </c>
      <c r="AH31" s="334" t="e">
        <f t="shared" si="7"/>
        <v>#REF!</v>
      </c>
      <c r="AI31" s="338">
        <f>( 'SABANA 1ER TRI'!EZ32 )</f>
        <v>5.9999999999999991</v>
      </c>
      <c r="AJ31" s="336" t="e">
        <f xml:space="preserve"> (#REF! )</f>
        <v>#REF!</v>
      </c>
      <c r="AK31" s="339" t="e">
        <f xml:space="preserve"> (#REF! )</f>
        <v>#REF!</v>
      </c>
      <c r="AL31" s="334" t="e">
        <f t="shared" si="8"/>
        <v>#REF!</v>
      </c>
      <c r="AM31" s="344" t="e">
        <f t="shared" si="9"/>
        <v>#REF!</v>
      </c>
      <c r="AN31" s="329" t="e">
        <f xml:space="preserve"> (#REF! )</f>
        <v>#REF!</v>
      </c>
    </row>
    <row r="32" spans="1:40" ht="36" x14ac:dyDescent="0.25">
      <c r="A32" s="316">
        <v>23</v>
      </c>
      <c r="B32" s="318">
        <f>DATOS!F30</f>
        <v>0</v>
      </c>
      <c r="C32" s="338">
        <f>( 'SABANA 1ER TRI'!T33 )</f>
        <v>1.5</v>
      </c>
      <c r="D32" s="336" t="e">
        <f xml:space="preserve"> (#REF! )</f>
        <v>#REF!</v>
      </c>
      <c r="E32" s="339" t="e">
        <f xml:space="preserve"> (#REF! )</f>
        <v>#REF!</v>
      </c>
      <c r="F32" s="334" t="e">
        <f t="shared" si="0"/>
        <v>#REF!</v>
      </c>
      <c r="G32" s="338">
        <f>( 'SABANA 1ER TRI'!AK33 )</f>
        <v>1.5</v>
      </c>
      <c r="H32" s="336" t="e">
        <f xml:space="preserve"> (#REF! )</f>
        <v>#REF!</v>
      </c>
      <c r="I32" s="339" t="e">
        <f xml:space="preserve"> (#REF! )</f>
        <v>#REF!</v>
      </c>
      <c r="J32" s="334" t="e">
        <f t="shared" si="1"/>
        <v>#REF!</v>
      </c>
      <c r="K32" s="338">
        <f>( 'SABANA 1ER TRI'!BB33 )</f>
        <v>5</v>
      </c>
      <c r="L32" s="336" t="e">
        <f xml:space="preserve"> (#REF! )</f>
        <v>#REF!</v>
      </c>
      <c r="M32" s="339" t="e">
        <f xml:space="preserve"> (#REF! )</f>
        <v>#REF!</v>
      </c>
      <c r="N32" s="334" t="e">
        <f t="shared" si="2"/>
        <v>#REF!</v>
      </c>
      <c r="O32" s="338">
        <f>( 'SABANA 1ER TRI'!BS33 )</f>
        <v>5</v>
      </c>
      <c r="P32" s="336" t="e">
        <f xml:space="preserve"> (#REF! )</f>
        <v>#REF!</v>
      </c>
      <c r="Q32" s="339" t="e">
        <f xml:space="preserve"> (#REF! )</f>
        <v>#REF!</v>
      </c>
      <c r="R32" s="334" t="e">
        <f t="shared" si="3"/>
        <v>#REF!</v>
      </c>
      <c r="S32" s="338">
        <f>( 'SABANA 1ER TRI'!CJ33 )</f>
        <v>5</v>
      </c>
      <c r="T32" s="336" t="e">
        <f xml:space="preserve"> (#REF! )</f>
        <v>#REF!</v>
      </c>
      <c r="U32" s="339" t="e">
        <f xml:space="preserve"> (#REF! )</f>
        <v>#REF!</v>
      </c>
      <c r="V32" s="334" t="e">
        <f t="shared" si="4"/>
        <v>#REF!</v>
      </c>
      <c r="W32" s="338">
        <f>( 'SABANA 1ER TRI'!DA33 )</f>
        <v>5</v>
      </c>
      <c r="X32" s="336" t="e">
        <f xml:space="preserve"> (#REF! )</f>
        <v>#REF!</v>
      </c>
      <c r="Y32" s="339" t="e">
        <f xml:space="preserve"> (#REF! )</f>
        <v>#REF!</v>
      </c>
      <c r="Z32" s="334" t="e">
        <f t="shared" si="5"/>
        <v>#REF!</v>
      </c>
      <c r="AA32" s="338">
        <f>( 'SABANA 1ER TRI'!DR33 )</f>
        <v>5</v>
      </c>
      <c r="AB32" s="336" t="e">
        <f xml:space="preserve"> (#REF! )</f>
        <v>#REF!</v>
      </c>
      <c r="AC32" s="339" t="e">
        <f xml:space="preserve"> (#REF! )</f>
        <v>#REF!</v>
      </c>
      <c r="AD32" s="334" t="e">
        <f t="shared" si="6"/>
        <v>#REF!</v>
      </c>
      <c r="AE32" s="338">
        <f>( 'SABANA 1ER TRI'!EI33 )</f>
        <v>5</v>
      </c>
      <c r="AF32" s="336" t="e">
        <f xml:space="preserve"> (#REF! )</f>
        <v>#REF!</v>
      </c>
      <c r="AG32" s="339" t="e">
        <f xml:space="preserve"> (#REF! )</f>
        <v>#REF!</v>
      </c>
      <c r="AH32" s="334" t="e">
        <f t="shared" si="7"/>
        <v>#REF!</v>
      </c>
      <c r="AI32" s="338">
        <f>( 'SABANA 1ER TRI'!EZ33 )</f>
        <v>5</v>
      </c>
      <c r="AJ32" s="336" t="e">
        <f xml:space="preserve"> (#REF! )</f>
        <v>#REF!</v>
      </c>
      <c r="AK32" s="339" t="e">
        <f xml:space="preserve"> (#REF! )</f>
        <v>#REF!</v>
      </c>
      <c r="AL32" s="334" t="e">
        <f t="shared" si="8"/>
        <v>#REF!</v>
      </c>
      <c r="AM32" s="344" t="e">
        <f t="shared" si="9"/>
        <v>#REF!</v>
      </c>
      <c r="AN32" s="329" t="e">
        <f xml:space="preserve"> (#REF!)</f>
        <v>#REF!</v>
      </c>
    </row>
    <row r="33" spans="1:40" ht="36" x14ac:dyDescent="0.25">
      <c r="A33" s="316">
        <v>24</v>
      </c>
      <c r="B33" s="318">
        <f>DATOS!F31</f>
        <v>0</v>
      </c>
      <c r="C33" s="338">
        <f>( 'SABANA 1ER TRI'!T34 )</f>
        <v>1.5</v>
      </c>
      <c r="D33" s="336" t="e">
        <f xml:space="preserve"> (#REF! )</f>
        <v>#REF!</v>
      </c>
      <c r="E33" s="339" t="e">
        <f xml:space="preserve"> (#REF! )</f>
        <v>#REF!</v>
      </c>
      <c r="F33" s="334" t="e">
        <f t="shared" si="0"/>
        <v>#REF!</v>
      </c>
      <c r="G33" s="338">
        <f>( 'SABANA 1ER TRI'!AK34 )</f>
        <v>1.5</v>
      </c>
      <c r="H33" s="336" t="e">
        <f xml:space="preserve"> (#REF! )</f>
        <v>#REF!</v>
      </c>
      <c r="I33" s="339" t="e">
        <f xml:space="preserve"> (#REF! )</f>
        <v>#REF!</v>
      </c>
      <c r="J33" s="334" t="e">
        <f t="shared" si="1"/>
        <v>#REF!</v>
      </c>
      <c r="K33" s="338">
        <f>( 'SABANA 1ER TRI'!BB34 )</f>
        <v>5</v>
      </c>
      <c r="L33" s="336" t="e">
        <f xml:space="preserve"> (#REF! )</f>
        <v>#REF!</v>
      </c>
      <c r="M33" s="339" t="e">
        <f xml:space="preserve"> (#REF! )</f>
        <v>#REF!</v>
      </c>
      <c r="N33" s="334" t="e">
        <f t="shared" si="2"/>
        <v>#REF!</v>
      </c>
      <c r="O33" s="338">
        <f>( 'SABANA 1ER TRI'!BS34 )</f>
        <v>5</v>
      </c>
      <c r="P33" s="336" t="e">
        <f xml:space="preserve"> (#REF! )</f>
        <v>#REF!</v>
      </c>
      <c r="Q33" s="339" t="e">
        <f xml:space="preserve"> (#REF! )</f>
        <v>#REF!</v>
      </c>
      <c r="R33" s="334" t="e">
        <f t="shared" si="3"/>
        <v>#REF!</v>
      </c>
      <c r="S33" s="338">
        <f>( 'SABANA 1ER TRI'!CJ34 )</f>
        <v>5</v>
      </c>
      <c r="T33" s="336" t="e">
        <f xml:space="preserve"> (#REF! )</f>
        <v>#REF!</v>
      </c>
      <c r="U33" s="339" t="e">
        <f xml:space="preserve"> (#REF! )</f>
        <v>#REF!</v>
      </c>
      <c r="V33" s="334" t="e">
        <f t="shared" si="4"/>
        <v>#REF!</v>
      </c>
      <c r="W33" s="338">
        <f>( 'SABANA 1ER TRI'!DA34 )</f>
        <v>5</v>
      </c>
      <c r="X33" s="336" t="e">
        <f xml:space="preserve"> (#REF! )</f>
        <v>#REF!</v>
      </c>
      <c r="Y33" s="339" t="e">
        <f xml:space="preserve"> (#REF! )</f>
        <v>#REF!</v>
      </c>
      <c r="Z33" s="334" t="e">
        <f t="shared" si="5"/>
        <v>#REF!</v>
      </c>
      <c r="AA33" s="338">
        <f>( 'SABANA 1ER TRI'!DR34 )</f>
        <v>5</v>
      </c>
      <c r="AB33" s="336" t="e">
        <f xml:space="preserve"> (#REF! )</f>
        <v>#REF!</v>
      </c>
      <c r="AC33" s="339" t="e">
        <f xml:space="preserve"> (#REF! )</f>
        <v>#REF!</v>
      </c>
      <c r="AD33" s="334" t="e">
        <f t="shared" si="6"/>
        <v>#REF!</v>
      </c>
      <c r="AE33" s="338">
        <f>( 'SABANA 1ER TRI'!EI34 )</f>
        <v>5</v>
      </c>
      <c r="AF33" s="336" t="e">
        <f xml:space="preserve"> (#REF! )</f>
        <v>#REF!</v>
      </c>
      <c r="AG33" s="339" t="e">
        <f xml:space="preserve"> (#REF! )</f>
        <v>#REF!</v>
      </c>
      <c r="AH33" s="334" t="e">
        <f t="shared" si="7"/>
        <v>#REF!</v>
      </c>
      <c r="AI33" s="338">
        <f>( 'SABANA 1ER TRI'!EZ34 )</f>
        <v>5</v>
      </c>
      <c r="AJ33" s="336" t="e">
        <f xml:space="preserve"> (#REF! )</f>
        <v>#REF!</v>
      </c>
      <c r="AK33" s="339" t="e">
        <f xml:space="preserve"> (#REF! )</f>
        <v>#REF!</v>
      </c>
      <c r="AL33" s="334" t="e">
        <f t="shared" si="8"/>
        <v>#REF!</v>
      </c>
      <c r="AM33" s="344" t="e">
        <f t="shared" si="9"/>
        <v>#REF!</v>
      </c>
      <c r="AN33" s="329" t="e">
        <f xml:space="preserve"> (#REF! )</f>
        <v>#REF!</v>
      </c>
    </row>
    <row r="34" spans="1:40" ht="36" x14ac:dyDescent="0.25">
      <c r="A34" s="316">
        <v>25</v>
      </c>
      <c r="B34" s="318">
        <f>DATOS!F32</f>
        <v>0</v>
      </c>
      <c r="C34" s="338">
        <f>( 'SABANA 1ER TRI'!T35 )</f>
        <v>1.5</v>
      </c>
      <c r="D34" s="336" t="e">
        <f xml:space="preserve"> (#REF! )</f>
        <v>#REF!</v>
      </c>
      <c r="E34" s="339" t="e">
        <f xml:space="preserve"> (#REF! )</f>
        <v>#REF!</v>
      </c>
      <c r="F34" s="334" t="e">
        <f t="shared" si="0"/>
        <v>#REF!</v>
      </c>
      <c r="G34" s="338">
        <f>( 'SABANA 1ER TRI'!AK35 )</f>
        <v>1.5</v>
      </c>
      <c r="H34" s="336" t="e">
        <f xml:space="preserve"> (#REF! )</f>
        <v>#REF!</v>
      </c>
      <c r="I34" s="339" t="e">
        <f xml:space="preserve"> (#REF! )</f>
        <v>#REF!</v>
      </c>
      <c r="J34" s="334" t="e">
        <f t="shared" si="1"/>
        <v>#REF!</v>
      </c>
      <c r="K34" s="338">
        <f>( 'SABANA 1ER TRI'!BB35 )</f>
        <v>5</v>
      </c>
      <c r="L34" s="336" t="e">
        <f xml:space="preserve"> (#REF! )</f>
        <v>#REF!</v>
      </c>
      <c r="M34" s="339" t="e">
        <f xml:space="preserve"> (#REF! )</f>
        <v>#REF!</v>
      </c>
      <c r="N34" s="334" t="e">
        <f t="shared" si="2"/>
        <v>#REF!</v>
      </c>
      <c r="O34" s="338">
        <f>( 'SABANA 1ER TRI'!BS35 )</f>
        <v>5</v>
      </c>
      <c r="P34" s="336" t="e">
        <f xml:space="preserve"> (#REF! )</f>
        <v>#REF!</v>
      </c>
      <c r="Q34" s="339" t="e">
        <f xml:space="preserve"> (#REF! )</f>
        <v>#REF!</v>
      </c>
      <c r="R34" s="334" t="e">
        <f t="shared" si="3"/>
        <v>#REF!</v>
      </c>
      <c r="S34" s="338">
        <f>( 'SABANA 1ER TRI'!CJ35 )</f>
        <v>5</v>
      </c>
      <c r="T34" s="336" t="e">
        <f xml:space="preserve"> (#REF! )</f>
        <v>#REF!</v>
      </c>
      <c r="U34" s="339" t="e">
        <f xml:space="preserve"> (#REF! )</f>
        <v>#REF!</v>
      </c>
      <c r="V34" s="334" t="e">
        <f t="shared" si="4"/>
        <v>#REF!</v>
      </c>
      <c r="W34" s="338">
        <f>( 'SABANA 1ER TRI'!DA35 )</f>
        <v>5</v>
      </c>
      <c r="X34" s="336" t="e">
        <f xml:space="preserve"> (#REF! )</f>
        <v>#REF!</v>
      </c>
      <c r="Y34" s="339" t="e">
        <f xml:space="preserve"> (#REF! )</f>
        <v>#REF!</v>
      </c>
      <c r="Z34" s="334" t="e">
        <f t="shared" si="5"/>
        <v>#REF!</v>
      </c>
      <c r="AA34" s="338">
        <f>( 'SABANA 1ER TRI'!DR35 )</f>
        <v>5</v>
      </c>
      <c r="AB34" s="336" t="e">
        <f xml:space="preserve"> (#REF! )</f>
        <v>#REF!</v>
      </c>
      <c r="AC34" s="339" t="e">
        <f xml:space="preserve"> (#REF! )</f>
        <v>#REF!</v>
      </c>
      <c r="AD34" s="334" t="e">
        <f t="shared" si="6"/>
        <v>#REF!</v>
      </c>
      <c r="AE34" s="338">
        <f>( 'SABANA 1ER TRI'!EI35 )</f>
        <v>5</v>
      </c>
      <c r="AF34" s="336" t="e">
        <f xml:space="preserve"> (#REF! )</f>
        <v>#REF!</v>
      </c>
      <c r="AG34" s="339" t="e">
        <f xml:space="preserve"> (#REF! )</f>
        <v>#REF!</v>
      </c>
      <c r="AH34" s="334" t="e">
        <f t="shared" si="7"/>
        <v>#REF!</v>
      </c>
      <c r="AI34" s="338">
        <f>( 'SABANA 1ER TRI'!EZ35 )</f>
        <v>5</v>
      </c>
      <c r="AJ34" s="336" t="e">
        <f xml:space="preserve"> (#REF! )</f>
        <v>#REF!</v>
      </c>
      <c r="AK34" s="339" t="e">
        <f xml:space="preserve"> (#REF! )</f>
        <v>#REF!</v>
      </c>
      <c r="AL34" s="334" t="e">
        <f t="shared" si="8"/>
        <v>#REF!</v>
      </c>
      <c r="AM34" s="344" t="e">
        <f t="shared" si="9"/>
        <v>#REF!</v>
      </c>
      <c r="AN34" s="329" t="e">
        <f xml:space="preserve"> (#REF! )</f>
        <v>#REF!</v>
      </c>
    </row>
    <row r="35" spans="1:40" ht="36" x14ac:dyDescent="0.25">
      <c r="A35" s="316">
        <v>26</v>
      </c>
      <c r="B35" s="318">
        <f>DATOS!F33</f>
        <v>0</v>
      </c>
      <c r="C35" s="338">
        <f>( 'SABANA 1ER TRI'!T36 )</f>
        <v>1.2</v>
      </c>
      <c r="D35" s="336" t="e">
        <f xml:space="preserve"> (#REF! )</f>
        <v>#REF!</v>
      </c>
      <c r="E35" s="339" t="e">
        <f xml:space="preserve"> (#REF! )</f>
        <v>#REF!</v>
      </c>
      <c r="F35" s="334" t="e">
        <f t="shared" si="0"/>
        <v>#REF!</v>
      </c>
      <c r="G35" s="338">
        <f>( 'SABANA 1ER TRI'!AK36 )</f>
        <v>1.2</v>
      </c>
      <c r="H35" s="336" t="e">
        <f xml:space="preserve"> (#REF! )</f>
        <v>#REF!</v>
      </c>
      <c r="I35" s="339" t="e">
        <f xml:space="preserve"> (#REF! )</f>
        <v>#REF!</v>
      </c>
      <c r="J35" s="334" t="e">
        <f t="shared" si="1"/>
        <v>#REF!</v>
      </c>
      <c r="K35" s="338">
        <f>( 'SABANA 1ER TRI'!BB36 )</f>
        <v>4</v>
      </c>
      <c r="L35" s="336" t="e">
        <f xml:space="preserve"> (#REF! )</f>
        <v>#REF!</v>
      </c>
      <c r="M35" s="339" t="e">
        <f xml:space="preserve"> (#REF! )</f>
        <v>#REF!</v>
      </c>
      <c r="N35" s="334" t="e">
        <f t="shared" si="2"/>
        <v>#REF!</v>
      </c>
      <c r="O35" s="338">
        <f>( 'SABANA 1ER TRI'!BS36 )</f>
        <v>4</v>
      </c>
      <c r="P35" s="336" t="e">
        <f xml:space="preserve"> (#REF! )</f>
        <v>#REF!</v>
      </c>
      <c r="Q35" s="339" t="e">
        <f xml:space="preserve"> (#REF! )</f>
        <v>#REF!</v>
      </c>
      <c r="R35" s="334" t="e">
        <f t="shared" si="3"/>
        <v>#REF!</v>
      </c>
      <c r="S35" s="338">
        <f>( 'SABANA 1ER TRI'!CJ36 )</f>
        <v>4</v>
      </c>
      <c r="T35" s="336" t="e">
        <f xml:space="preserve"> (#REF! )</f>
        <v>#REF!</v>
      </c>
      <c r="U35" s="339" t="e">
        <f xml:space="preserve"> (#REF! )</f>
        <v>#REF!</v>
      </c>
      <c r="V35" s="334" t="e">
        <f t="shared" si="4"/>
        <v>#REF!</v>
      </c>
      <c r="W35" s="338">
        <f>( 'SABANA 1ER TRI'!DA36 )</f>
        <v>4</v>
      </c>
      <c r="X35" s="336" t="e">
        <f xml:space="preserve"> (#REF! )</f>
        <v>#REF!</v>
      </c>
      <c r="Y35" s="339" t="e">
        <f xml:space="preserve"> (#REF! )</f>
        <v>#REF!</v>
      </c>
      <c r="Z35" s="334" t="e">
        <f t="shared" si="5"/>
        <v>#REF!</v>
      </c>
      <c r="AA35" s="338">
        <f>( 'SABANA 1ER TRI'!DR36 )</f>
        <v>4</v>
      </c>
      <c r="AB35" s="336" t="e">
        <f xml:space="preserve"> (#REF! )</f>
        <v>#REF!</v>
      </c>
      <c r="AC35" s="339" t="e">
        <f xml:space="preserve"> (#REF! )</f>
        <v>#REF!</v>
      </c>
      <c r="AD35" s="334" t="e">
        <f t="shared" si="6"/>
        <v>#REF!</v>
      </c>
      <c r="AE35" s="338">
        <f>( 'SABANA 1ER TRI'!EI36 )</f>
        <v>4</v>
      </c>
      <c r="AF35" s="336" t="e">
        <f xml:space="preserve"> (#REF! )</f>
        <v>#REF!</v>
      </c>
      <c r="AG35" s="339" t="e">
        <f xml:space="preserve"> (#REF! )</f>
        <v>#REF!</v>
      </c>
      <c r="AH35" s="334" t="e">
        <f t="shared" si="7"/>
        <v>#REF!</v>
      </c>
      <c r="AI35" s="338">
        <f>( 'SABANA 1ER TRI'!EZ36 )</f>
        <v>4</v>
      </c>
      <c r="AJ35" s="336" t="e">
        <f xml:space="preserve"> (#REF! )</f>
        <v>#REF!</v>
      </c>
      <c r="AK35" s="339" t="e">
        <f xml:space="preserve"> (#REF! )</f>
        <v>#REF!</v>
      </c>
      <c r="AL35" s="334" t="e">
        <f t="shared" si="8"/>
        <v>#REF!</v>
      </c>
      <c r="AM35" s="344" t="e">
        <f t="shared" si="9"/>
        <v>#REF!</v>
      </c>
      <c r="AN35" s="329" t="e">
        <f xml:space="preserve"> (#REF!)</f>
        <v>#REF!</v>
      </c>
    </row>
    <row r="36" spans="1:40" ht="36" x14ac:dyDescent="0.25">
      <c r="A36" s="316">
        <v>27</v>
      </c>
      <c r="B36" s="318">
        <f>DATOS!F34</f>
        <v>0</v>
      </c>
      <c r="C36" s="338">
        <f>( 'SABANA 1ER TRI'!T37 )</f>
        <v>1.2</v>
      </c>
      <c r="D36" s="336" t="e">
        <f xml:space="preserve"> (#REF! )</f>
        <v>#REF!</v>
      </c>
      <c r="E36" s="339" t="e">
        <f xml:space="preserve"> (#REF! )</f>
        <v>#REF!</v>
      </c>
      <c r="F36" s="334" t="e">
        <f t="shared" si="0"/>
        <v>#REF!</v>
      </c>
      <c r="G36" s="338">
        <f>( 'SABANA 1ER TRI'!AK37 )</f>
        <v>1.2</v>
      </c>
      <c r="H36" s="336" t="e">
        <f xml:space="preserve"> (#REF! )</f>
        <v>#REF!</v>
      </c>
      <c r="I36" s="339" t="e">
        <f xml:space="preserve"> (#REF! )</f>
        <v>#REF!</v>
      </c>
      <c r="J36" s="334" t="e">
        <f t="shared" si="1"/>
        <v>#REF!</v>
      </c>
      <c r="K36" s="338">
        <f>( 'SABANA 1ER TRI'!BB37 )</f>
        <v>4</v>
      </c>
      <c r="L36" s="336" t="e">
        <f xml:space="preserve"> (#REF! )</f>
        <v>#REF!</v>
      </c>
      <c r="M36" s="339" t="e">
        <f xml:space="preserve"> (#REF! )</f>
        <v>#REF!</v>
      </c>
      <c r="N36" s="334" t="e">
        <f t="shared" si="2"/>
        <v>#REF!</v>
      </c>
      <c r="O36" s="338">
        <f>( 'SABANA 1ER TRI'!BS37 )</f>
        <v>4</v>
      </c>
      <c r="P36" s="336" t="e">
        <f xml:space="preserve"> (#REF! )</f>
        <v>#REF!</v>
      </c>
      <c r="Q36" s="339" t="e">
        <f xml:space="preserve"> (#REF! )</f>
        <v>#REF!</v>
      </c>
      <c r="R36" s="334" t="e">
        <f t="shared" si="3"/>
        <v>#REF!</v>
      </c>
      <c r="S36" s="338">
        <f>( 'SABANA 1ER TRI'!CJ37 )</f>
        <v>4</v>
      </c>
      <c r="T36" s="336" t="e">
        <f xml:space="preserve"> (#REF! )</f>
        <v>#REF!</v>
      </c>
      <c r="U36" s="339" t="e">
        <f xml:space="preserve"> (#REF! )</f>
        <v>#REF!</v>
      </c>
      <c r="V36" s="334" t="e">
        <f t="shared" si="4"/>
        <v>#REF!</v>
      </c>
      <c r="W36" s="338">
        <f>( 'SABANA 1ER TRI'!DA37 )</f>
        <v>4</v>
      </c>
      <c r="X36" s="336" t="e">
        <f xml:space="preserve"> (#REF! )</f>
        <v>#REF!</v>
      </c>
      <c r="Y36" s="339" t="e">
        <f xml:space="preserve"> (#REF! )</f>
        <v>#REF!</v>
      </c>
      <c r="Z36" s="334" t="e">
        <f t="shared" si="5"/>
        <v>#REF!</v>
      </c>
      <c r="AA36" s="338">
        <f>( 'SABANA 1ER TRI'!DR37 )</f>
        <v>4</v>
      </c>
      <c r="AB36" s="336" t="e">
        <f xml:space="preserve"> (#REF! )</f>
        <v>#REF!</v>
      </c>
      <c r="AC36" s="339" t="e">
        <f xml:space="preserve"> (#REF! )</f>
        <v>#REF!</v>
      </c>
      <c r="AD36" s="334" t="e">
        <f t="shared" si="6"/>
        <v>#REF!</v>
      </c>
      <c r="AE36" s="338">
        <f>( 'SABANA 1ER TRI'!EI37 )</f>
        <v>4</v>
      </c>
      <c r="AF36" s="336" t="e">
        <f xml:space="preserve"> (#REF! )</f>
        <v>#REF!</v>
      </c>
      <c r="AG36" s="339" t="e">
        <f xml:space="preserve"> (#REF! )</f>
        <v>#REF!</v>
      </c>
      <c r="AH36" s="334" t="e">
        <f t="shared" si="7"/>
        <v>#REF!</v>
      </c>
      <c r="AI36" s="338">
        <f>( 'SABANA 1ER TRI'!EZ37 )</f>
        <v>4</v>
      </c>
      <c r="AJ36" s="336" t="e">
        <f xml:space="preserve"> (#REF! )</f>
        <v>#REF!</v>
      </c>
      <c r="AK36" s="339" t="e">
        <f xml:space="preserve"> (#REF! )</f>
        <v>#REF!</v>
      </c>
      <c r="AL36" s="334" t="e">
        <f t="shared" si="8"/>
        <v>#REF!</v>
      </c>
      <c r="AM36" s="344" t="e">
        <f t="shared" si="9"/>
        <v>#REF!</v>
      </c>
      <c r="AN36" s="329" t="e">
        <f xml:space="preserve"> (#REF! )</f>
        <v>#REF!</v>
      </c>
    </row>
    <row r="37" spans="1:40" ht="36" x14ac:dyDescent="0.25">
      <c r="A37" s="316">
        <v>28</v>
      </c>
      <c r="B37" s="318">
        <f>DATOS!F35</f>
        <v>0</v>
      </c>
      <c r="C37" s="338">
        <f>( 'SABANA 1ER TRI'!T38 )</f>
        <v>1.2</v>
      </c>
      <c r="D37" s="336" t="e">
        <f xml:space="preserve"> (#REF! )</f>
        <v>#REF!</v>
      </c>
      <c r="E37" s="339" t="e">
        <f xml:space="preserve"> (#REF! )</f>
        <v>#REF!</v>
      </c>
      <c r="F37" s="334" t="e">
        <f t="shared" si="0"/>
        <v>#REF!</v>
      </c>
      <c r="G37" s="338">
        <f>( 'SABANA 1ER TRI'!AK38 )</f>
        <v>1.2</v>
      </c>
      <c r="H37" s="336" t="e">
        <f xml:space="preserve"> (#REF! )</f>
        <v>#REF!</v>
      </c>
      <c r="I37" s="339" t="e">
        <f xml:space="preserve"> (#REF! )</f>
        <v>#REF!</v>
      </c>
      <c r="J37" s="334" t="e">
        <f t="shared" si="1"/>
        <v>#REF!</v>
      </c>
      <c r="K37" s="338">
        <f>( 'SABANA 1ER TRI'!BB38 )</f>
        <v>4</v>
      </c>
      <c r="L37" s="336" t="e">
        <f xml:space="preserve"> (#REF! )</f>
        <v>#REF!</v>
      </c>
      <c r="M37" s="339" t="e">
        <f xml:space="preserve"> (#REF! )</f>
        <v>#REF!</v>
      </c>
      <c r="N37" s="334" t="e">
        <f t="shared" si="2"/>
        <v>#REF!</v>
      </c>
      <c r="O37" s="338">
        <f>( 'SABANA 1ER TRI'!BS38 )</f>
        <v>4</v>
      </c>
      <c r="P37" s="336" t="e">
        <f xml:space="preserve"> (#REF! )</f>
        <v>#REF!</v>
      </c>
      <c r="Q37" s="339" t="e">
        <f xml:space="preserve"> (#REF! )</f>
        <v>#REF!</v>
      </c>
      <c r="R37" s="334" t="e">
        <f t="shared" si="3"/>
        <v>#REF!</v>
      </c>
      <c r="S37" s="338">
        <f>( 'SABANA 1ER TRI'!CJ38 )</f>
        <v>4</v>
      </c>
      <c r="T37" s="336" t="e">
        <f xml:space="preserve"> (#REF! )</f>
        <v>#REF!</v>
      </c>
      <c r="U37" s="339" t="e">
        <f xml:space="preserve"> (#REF! )</f>
        <v>#REF!</v>
      </c>
      <c r="V37" s="334" t="e">
        <f t="shared" si="4"/>
        <v>#REF!</v>
      </c>
      <c r="W37" s="338">
        <f>( 'SABANA 1ER TRI'!DA38 )</f>
        <v>4</v>
      </c>
      <c r="X37" s="336" t="e">
        <f xml:space="preserve"> (#REF! )</f>
        <v>#REF!</v>
      </c>
      <c r="Y37" s="339" t="e">
        <f xml:space="preserve"> (#REF! )</f>
        <v>#REF!</v>
      </c>
      <c r="Z37" s="334" t="e">
        <f t="shared" si="5"/>
        <v>#REF!</v>
      </c>
      <c r="AA37" s="338">
        <f>( 'SABANA 1ER TRI'!DR38 )</f>
        <v>4</v>
      </c>
      <c r="AB37" s="336" t="e">
        <f xml:space="preserve"> (#REF! )</f>
        <v>#REF!</v>
      </c>
      <c r="AC37" s="339" t="e">
        <f xml:space="preserve"> (#REF! )</f>
        <v>#REF!</v>
      </c>
      <c r="AD37" s="334" t="e">
        <f t="shared" si="6"/>
        <v>#REF!</v>
      </c>
      <c r="AE37" s="338">
        <f>( 'SABANA 1ER TRI'!EI38 )</f>
        <v>4</v>
      </c>
      <c r="AF37" s="336" t="e">
        <f xml:space="preserve"> (#REF! )</f>
        <v>#REF!</v>
      </c>
      <c r="AG37" s="339" t="e">
        <f xml:space="preserve"> (#REF! )</f>
        <v>#REF!</v>
      </c>
      <c r="AH37" s="334" t="e">
        <f t="shared" si="7"/>
        <v>#REF!</v>
      </c>
      <c r="AI37" s="338">
        <f>( 'SABANA 1ER TRI'!EZ38 )</f>
        <v>4</v>
      </c>
      <c r="AJ37" s="336" t="e">
        <f xml:space="preserve"> (#REF! )</f>
        <v>#REF!</v>
      </c>
      <c r="AK37" s="339" t="e">
        <f xml:space="preserve"> (#REF! )</f>
        <v>#REF!</v>
      </c>
      <c r="AL37" s="334" t="e">
        <f t="shared" si="8"/>
        <v>#REF!</v>
      </c>
      <c r="AM37" s="344" t="e">
        <f t="shared" si="9"/>
        <v>#REF!</v>
      </c>
      <c r="AN37" s="329" t="e">
        <f xml:space="preserve"> (#REF! )</f>
        <v>#REF!</v>
      </c>
    </row>
    <row r="38" spans="1:40" ht="36" x14ac:dyDescent="0.25">
      <c r="A38" s="316">
        <v>29</v>
      </c>
      <c r="B38" s="318">
        <f>DATOS!F36</f>
        <v>0</v>
      </c>
      <c r="C38" s="338">
        <f>( 'SABANA 1ER TRI'!T39 )</f>
        <v>1.5</v>
      </c>
      <c r="D38" s="336" t="e">
        <f xml:space="preserve"> (#REF! )</f>
        <v>#REF!</v>
      </c>
      <c r="E38" s="339" t="e">
        <f xml:space="preserve"> (#REF! )</f>
        <v>#REF!</v>
      </c>
      <c r="F38" s="334" t="e">
        <f t="shared" si="0"/>
        <v>#REF!</v>
      </c>
      <c r="G38" s="338">
        <f>( 'SABANA 1ER TRI'!AK39 )</f>
        <v>1.5</v>
      </c>
      <c r="H38" s="336" t="e">
        <f xml:space="preserve"> (#REF! )</f>
        <v>#REF!</v>
      </c>
      <c r="I38" s="339" t="e">
        <f xml:space="preserve"> (#REF! )</f>
        <v>#REF!</v>
      </c>
      <c r="J38" s="334" t="e">
        <f t="shared" si="1"/>
        <v>#REF!</v>
      </c>
      <c r="K38" s="338">
        <f>( 'SABANA 1ER TRI'!BB39 )</f>
        <v>5</v>
      </c>
      <c r="L38" s="336" t="e">
        <f xml:space="preserve"> (#REF! )</f>
        <v>#REF!</v>
      </c>
      <c r="M38" s="339" t="e">
        <f xml:space="preserve"> (#REF! )</f>
        <v>#REF!</v>
      </c>
      <c r="N38" s="334" t="e">
        <f t="shared" si="2"/>
        <v>#REF!</v>
      </c>
      <c r="O38" s="338">
        <f>( 'SABANA 1ER TRI'!BS39 )</f>
        <v>5</v>
      </c>
      <c r="P38" s="336" t="e">
        <f xml:space="preserve"> (#REF! )</f>
        <v>#REF!</v>
      </c>
      <c r="Q38" s="339" t="e">
        <f xml:space="preserve"> (#REF! )</f>
        <v>#REF!</v>
      </c>
      <c r="R38" s="334" t="e">
        <f t="shared" si="3"/>
        <v>#REF!</v>
      </c>
      <c r="S38" s="338">
        <f>( 'SABANA 1ER TRI'!CJ39 )</f>
        <v>5</v>
      </c>
      <c r="T38" s="336" t="e">
        <f xml:space="preserve"> (#REF! )</f>
        <v>#REF!</v>
      </c>
      <c r="U38" s="339" t="e">
        <f xml:space="preserve"> (#REF! )</f>
        <v>#REF!</v>
      </c>
      <c r="V38" s="334" t="e">
        <f t="shared" si="4"/>
        <v>#REF!</v>
      </c>
      <c r="W38" s="338">
        <f>( 'SABANA 1ER TRI'!DA39 )</f>
        <v>5</v>
      </c>
      <c r="X38" s="336" t="e">
        <f xml:space="preserve"> (#REF! )</f>
        <v>#REF!</v>
      </c>
      <c r="Y38" s="339" t="e">
        <f xml:space="preserve"> (#REF! )</f>
        <v>#REF!</v>
      </c>
      <c r="Z38" s="334" t="e">
        <f t="shared" si="5"/>
        <v>#REF!</v>
      </c>
      <c r="AA38" s="338">
        <f>( 'SABANA 1ER TRI'!DR39 )</f>
        <v>5</v>
      </c>
      <c r="AB38" s="336" t="e">
        <f xml:space="preserve"> (#REF! )</f>
        <v>#REF!</v>
      </c>
      <c r="AC38" s="339" t="e">
        <f xml:space="preserve"> (#REF! )</f>
        <v>#REF!</v>
      </c>
      <c r="AD38" s="334" t="e">
        <f t="shared" si="6"/>
        <v>#REF!</v>
      </c>
      <c r="AE38" s="338">
        <f>( 'SABANA 1ER TRI'!EI39 )</f>
        <v>5</v>
      </c>
      <c r="AF38" s="336" t="e">
        <f xml:space="preserve"> (#REF! )</f>
        <v>#REF!</v>
      </c>
      <c r="AG38" s="339" t="e">
        <f xml:space="preserve"> (#REF! )</f>
        <v>#REF!</v>
      </c>
      <c r="AH38" s="334" t="e">
        <f t="shared" si="7"/>
        <v>#REF!</v>
      </c>
      <c r="AI38" s="338">
        <f>( 'SABANA 1ER TRI'!EZ39 )</f>
        <v>5</v>
      </c>
      <c r="AJ38" s="336" t="e">
        <f xml:space="preserve"> (#REF! )</f>
        <v>#REF!</v>
      </c>
      <c r="AK38" s="339" t="e">
        <f xml:space="preserve"> (#REF! )</f>
        <v>#REF!</v>
      </c>
      <c r="AL38" s="334" t="e">
        <f t="shared" si="8"/>
        <v>#REF!</v>
      </c>
      <c r="AM38" s="344" t="e">
        <f t="shared" si="9"/>
        <v>#REF!</v>
      </c>
      <c r="AN38" s="329" t="e">
        <f xml:space="preserve"> (#REF!)</f>
        <v>#REF!</v>
      </c>
    </row>
    <row r="39" spans="1:40" ht="36" x14ac:dyDescent="0.25">
      <c r="A39" s="316">
        <v>30</v>
      </c>
      <c r="B39" s="318">
        <f>DATOS!F37</f>
        <v>0</v>
      </c>
      <c r="C39" s="338">
        <f>( 'SABANA 1ER TRI'!T40 )</f>
        <v>0.89999999999999991</v>
      </c>
      <c r="D39" s="336" t="e">
        <f xml:space="preserve"> (#REF! )</f>
        <v>#REF!</v>
      </c>
      <c r="E39" s="339" t="e">
        <f xml:space="preserve"> (#REF! )</f>
        <v>#REF!</v>
      </c>
      <c r="F39" s="334" t="e">
        <f t="shared" si="0"/>
        <v>#REF!</v>
      </c>
      <c r="G39" s="338">
        <f>( 'SABANA 1ER TRI'!AK40 )</f>
        <v>0.89999999999999991</v>
      </c>
      <c r="H39" s="336" t="e">
        <f xml:space="preserve"> (#REF! )</f>
        <v>#REF!</v>
      </c>
      <c r="I39" s="339" t="e">
        <f xml:space="preserve"> (#REF! )</f>
        <v>#REF!</v>
      </c>
      <c r="J39" s="334" t="e">
        <f t="shared" si="1"/>
        <v>#REF!</v>
      </c>
      <c r="K39" s="338">
        <f>( 'SABANA 1ER TRI'!BB40 )</f>
        <v>2.9999999999999996</v>
      </c>
      <c r="L39" s="336" t="e">
        <f xml:space="preserve"> (#REF! )</f>
        <v>#REF!</v>
      </c>
      <c r="M39" s="339" t="e">
        <f xml:space="preserve"> (#REF! )</f>
        <v>#REF!</v>
      </c>
      <c r="N39" s="334" t="e">
        <f t="shared" si="2"/>
        <v>#REF!</v>
      </c>
      <c r="O39" s="338">
        <f>( 'SABANA 1ER TRI'!BS40 )</f>
        <v>2.9999999999999996</v>
      </c>
      <c r="P39" s="336" t="e">
        <f xml:space="preserve"> (#REF! )</f>
        <v>#REF!</v>
      </c>
      <c r="Q39" s="339" t="e">
        <f xml:space="preserve"> (#REF! )</f>
        <v>#REF!</v>
      </c>
      <c r="R39" s="334" t="e">
        <f t="shared" si="3"/>
        <v>#REF!</v>
      </c>
      <c r="S39" s="338">
        <f>( 'SABANA 1ER TRI'!CJ40 )</f>
        <v>2.9999999999999996</v>
      </c>
      <c r="T39" s="336" t="e">
        <f xml:space="preserve"> (#REF! )</f>
        <v>#REF!</v>
      </c>
      <c r="U39" s="339" t="e">
        <f xml:space="preserve"> (#REF! )</f>
        <v>#REF!</v>
      </c>
      <c r="V39" s="334" t="e">
        <f t="shared" si="4"/>
        <v>#REF!</v>
      </c>
      <c r="W39" s="338">
        <f>( 'SABANA 1ER TRI'!DA40 )</f>
        <v>2.9999999999999996</v>
      </c>
      <c r="X39" s="336" t="e">
        <f xml:space="preserve"> (#REF! )</f>
        <v>#REF!</v>
      </c>
      <c r="Y39" s="339" t="e">
        <f xml:space="preserve"> (#REF! )</f>
        <v>#REF!</v>
      </c>
      <c r="Z39" s="334" t="e">
        <f t="shared" si="5"/>
        <v>#REF!</v>
      </c>
      <c r="AA39" s="338">
        <f>( 'SABANA 1ER TRI'!DR40 )</f>
        <v>2.9999999999999996</v>
      </c>
      <c r="AB39" s="336" t="e">
        <f xml:space="preserve"> (#REF! )</f>
        <v>#REF!</v>
      </c>
      <c r="AC39" s="339" t="e">
        <f xml:space="preserve"> (#REF! )</f>
        <v>#REF!</v>
      </c>
      <c r="AD39" s="334" t="e">
        <f t="shared" si="6"/>
        <v>#REF!</v>
      </c>
      <c r="AE39" s="338">
        <f>( 'SABANA 1ER TRI'!EI40 )</f>
        <v>2.9999999999999996</v>
      </c>
      <c r="AF39" s="336" t="e">
        <f xml:space="preserve"> (#REF! )</f>
        <v>#REF!</v>
      </c>
      <c r="AG39" s="339" t="e">
        <f xml:space="preserve"> (#REF! )</f>
        <v>#REF!</v>
      </c>
      <c r="AH39" s="334" t="e">
        <f t="shared" si="7"/>
        <v>#REF!</v>
      </c>
      <c r="AI39" s="338">
        <f>( 'SABANA 1ER TRI'!EZ40 )</f>
        <v>2.9999999999999996</v>
      </c>
      <c r="AJ39" s="336" t="e">
        <f xml:space="preserve"> (#REF! )</f>
        <v>#REF!</v>
      </c>
      <c r="AK39" s="339" t="e">
        <f xml:space="preserve"> (#REF! )</f>
        <v>#REF!</v>
      </c>
      <c r="AL39" s="334" t="e">
        <f t="shared" si="8"/>
        <v>#REF!</v>
      </c>
      <c r="AM39" s="344" t="e">
        <f t="shared" si="9"/>
        <v>#REF!</v>
      </c>
      <c r="AN39" s="329" t="e">
        <f xml:space="preserve"> (#REF! )</f>
        <v>#REF!</v>
      </c>
    </row>
    <row r="40" spans="1:40" ht="36" x14ac:dyDescent="0.25">
      <c r="A40" s="316">
        <v>31</v>
      </c>
      <c r="B40" s="318">
        <f>DATOS!F38</f>
        <v>0</v>
      </c>
      <c r="C40" s="338">
        <f>( 'SABANA 1ER TRI'!T41 )</f>
        <v>0.89999999999999991</v>
      </c>
      <c r="D40" s="336" t="e">
        <f xml:space="preserve"> (#REF! )</f>
        <v>#REF!</v>
      </c>
      <c r="E40" s="339" t="e">
        <f xml:space="preserve"> (#REF! )</f>
        <v>#REF!</v>
      </c>
      <c r="F40" s="334" t="e">
        <f t="shared" si="0"/>
        <v>#REF!</v>
      </c>
      <c r="G40" s="338">
        <f>( 'SABANA 1ER TRI'!AK41 )</f>
        <v>0.89999999999999991</v>
      </c>
      <c r="H40" s="336" t="e">
        <f xml:space="preserve"> (#REF! )</f>
        <v>#REF!</v>
      </c>
      <c r="I40" s="339" t="e">
        <f xml:space="preserve"> (#REF! )</f>
        <v>#REF!</v>
      </c>
      <c r="J40" s="334" t="e">
        <f t="shared" si="1"/>
        <v>#REF!</v>
      </c>
      <c r="K40" s="338">
        <f>( 'SABANA 1ER TRI'!BB41 )</f>
        <v>2.9999999999999996</v>
      </c>
      <c r="L40" s="336" t="e">
        <f xml:space="preserve"> (#REF! )</f>
        <v>#REF!</v>
      </c>
      <c r="M40" s="339" t="e">
        <f xml:space="preserve"> (#REF! )</f>
        <v>#REF!</v>
      </c>
      <c r="N40" s="334" t="e">
        <f t="shared" si="2"/>
        <v>#REF!</v>
      </c>
      <c r="O40" s="338">
        <f>( 'SABANA 1ER TRI'!BS41 )</f>
        <v>2.9999999999999996</v>
      </c>
      <c r="P40" s="336" t="e">
        <f xml:space="preserve"> (#REF! )</f>
        <v>#REF!</v>
      </c>
      <c r="Q40" s="339" t="e">
        <f xml:space="preserve"> (#REF! )</f>
        <v>#REF!</v>
      </c>
      <c r="R40" s="334" t="e">
        <f t="shared" si="3"/>
        <v>#REF!</v>
      </c>
      <c r="S40" s="338">
        <f>( 'SABANA 1ER TRI'!CJ41 )</f>
        <v>2.9999999999999996</v>
      </c>
      <c r="T40" s="336" t="e">
        <f xml:space="preserve"> (#REF! )</f>
        <v>#REF!</v>
      </c>
      <c r="U40" s="339" t="e">
        <f xml:space="preserve"> (#REF! )</f>
        <v>#REF!</v>
      </c>
      <c r="V40" s="334" t="e">
        <f t="shared" si="4"/>
        <v>#REF!</v>
      </c>
      <c r="W40" s="338">
        <f>( 'SABANA 1ER TRI'!DA41 )</f>
        <v>2.9999999999999996</v>
      </c>
      <c r="X40" s="336" t="e">
        <f xml:space="preserve"> (#REF! )</f>
        <v>#REF!</v>
      </c>
      <c r="Y40" s="339" t="e">
        <f xml:space="preserve"> (#REF! )</f>
        <v>#REF!</v>
      </c>
      <c r="Z40" s="334" t="e">
        <f t="shared" si="5"/>
        <v>#REF!</v>
      </c>
      <c r="AA40" s="338">
        <f>( 'SABANA 1ER TRI'!DR41 )</f>
        <v>2.9999999999999996</v>
      </c>
      <c r="AB40" s="336" t="e">
        <f xml:space="preserve"> (#REF! )</f>
        <v>#REF!</v>
      </c>
      <c r="AC40" s="339" t="e">
        <f xml:space="preserve"> (#REF! )</f>
        <v>#REF!</v>
      </c>
      <c r="AD40" s="334" t="e">
        <f t="shared" si="6"/>
        <v>#REF!</v>
      </c>
      <c r="AE40" s="338">
        <f>( 'SABANA 1ER TRI'!EI41 )</f>
        <v>2.9999999999999996</v>
      </c>
      <c r="AF40" s="336" t="e">
        <f xml:space="preserve"> (#REF! )</f>
        <v>#REF!</v>
      </c>
      <c r="AG40" s="339" t="e">
        <f xml:space="preserve"> (#REF! )</f>
        <v>#REF!</v>
      </c>
      <c r="AH40" s="334" t="e">
        <f t="shared" si="7"/>
        <v>#REF!</v>
      </c>
      <c r="AI40" s="338">
        <f>( 'SABANA 1ER TRI'!EZ41 )</f>
        <v>2.9999999999999996</v>
      </c>
      <c r="AJ40" s="336" t="e">
        <f xml:space="preserve"> (#REF! )</f>
        <v>#REF!</v>
      </c>
      <c r="AK40" s="339" t="e">
        <f xml:space="preserve"> (#REF! )</f>
        <v>#REF!</v>
      </c>
      <c r="AL40" s="334" t="e">
        <f t="shared" si="8"/>
        <v>#REF!</v>
      </c>
      <c r="AM40" s="344" t="e">
        <f t="shared" si="9"/>
        <v>#REF!</v>
      </c>
      <c r="AN40" s="329" t="e">
        <f xml:space="preserve"> (#REF! )</f>
        <v>#REF!</v>
      </c>
    </row>
    <row r="41" spans="1:40" ht="36" x14ac:dyDescent="0.25">
      <c r="A41" s="316">
        <v>32</v>
      </c>
      <c r="B41" s="318">
        <f>DATOS!F39</f>
        <v>0</v>
      </c>
      <c r="C41" s="338">
        <f>( 'SABANA 1ER TRI'!T42 )</f>
        <v>0.89999999999999991</v>
      </c>
      <c r="D41" s="336" t="e">
        <f xml:space="preserve"> (#REF! )</f>
        <v>#REF!</v>
      </c>
      <c r="E41" s="339" t="e">
        <f xml:space="preserve"> (#REF! )</f>
        <v>#REF!</v>
      </c>
      <c r="F41" s="334" t="e">
        <f t="shared" si="0"/>
        <v>#REF!</v>
      </c>
      <c r="G41" s="338">
        <f>( 'SABANA 1ER TRI'!AK42 )</f>
        <v>0.89999999999999991</v>
      </c>
      <c r="H41" s="336" t="e">
        <f xml:space="preserve"> (#REF! )</f>
        <v>#REF!</v>
      </c>
      <c r="I41" s="339" t="e">
        <f xml:space="preserve"> (#REF! )</f>
        <v>#REF!</v>
      </c>
      <c r="J41" s="334" t="e">
        <f t="shared" si="1"/>
        <v>#REF!</v>
      </c>
      <c r="K41" s="338">
        <f>( 'SABANA 1ER TRI'!BB42 )</f>
        <v>2.9999999999999996</v>
      </c>
      <c r="L41" s="336" t="e">
        <f xml:space="preserve"> (#REF! )</f>
        <v>#REF!</v>
      </c>
      <c r="M41" s="339" t="e">
        <f xml:space="preserve"> (#REF! )</f>
        <v>#REF!</v>
      </c>
      <c r="N41" s="334" t="e">
        <f t="shared" si="2"/>
        <v>#REF!</v>
      </c>
      <c r="O41" s="338">
        <f>( 'SABANA 1ER TRI'!BS42 )</f>
        <v>2.9999999999999996</v>
      </c>
      <c r="P41" s="336" t="e">
        <f xml:space="preserve"> (#REF! )</f>
        <v>#REF!</v>
      </c>
      <c r="Q41" s="339" t="e">
        <f xml:space="preserve"> (#REF! )</f>
        <v>#REF!</v>
      </c>
      <c r="R41" s="334" t="e">
        <f t="shared" si="3"/>
        <v>#REF!</v>
      </c>
      <c r="S41" s="338">
        <f>( 'SABANA 1ER TRI'!CJ42 )</f>
        <v>2.9999999999999996</v>
      </c>
      <c r="T41" s="336" t="e">
        <f xml:space="preserve"> (#REF! )</f>
        <v>#REF!</v>
      </c>
      <c r="U41" s="339" t="e">
        <f xml:space="preserve"> (#REF! )</f>
        <v>#REF!</v>
      </c>
      <c r="V41" s="334" t="e">
        <f t="shared" si="4"/>
        <v>#REF!</v>
      </c>
      <c r="W41" s="338">
        <f>( 'SABANA 1ER TRI'!DA42 )</f>
        <v>2.9999999999999996</v>
      </c>
      <c r="X41" s="336" t="e">
        <f xml:space="preserve"> (#REF! )</f>
        <v>#REF!</v>
      </c>
      <c r="Y41" s="339" t="e">
        <f xml:space="preserve"> (#REF! )</f>
        <v>#REF!</v>
      </c>
      <c r="Z41" s="334" t="e">
        <f t="shared" si="5"/>
        <v>#REF!</v>
      </c>
      <c r="AA41" s="338">
        <f>( 'SABANA 1ER TRI'!DR42 )</f>
        <v>2.9999999999999996</v>
      </c>
      <c r="AB41" s="336" t="e">
        <f xml:space="preserve"> (#REF! )</f>
        <v>#REF!</v>
      </c>
      <c r="AC41" s="339" t="e">
        <f xml:space="preserve"> (#REF! )</f>
        <v>#REF!</v>
      </c>
      <c r="AD41" s="334" t="e">
        <f t="shared" si="6"/>
        <v>#REF!</v>
      </c>
      <c r="AE41" s="338">
        <f>( 'SABANA 1ER TRI'!EI42 )</f>
        <v>2.9999999999999996</v>
      </c>
      <c r="AF41" s="336" t="e">
        <f xml:space="preserve"> (#REF! )</f>
        <v>#REF!</v>
      </c>
      <c r="AG41" s="339" t="e">
        <f xml:space="preserve"> (#REF! )</f>
        <v>#REF!</v>
      </c>
      <c r="AH41" s="334" t="e">
        <f t="shared" si="7"/>
        <v>#REF!</v>
      </c>
      <c r="AI41" s="338">
        <f>( 'SABANA 1ER TRI'!EZ42 )</f>
        <v>2.9999999999999996</v>
      </c>
      <c r="AJ41" s="336" t="e">
        <f xml:space="preserve"> (#REF! )</f>
        <v>#REF!</v>
      </c>
      <c r="AK41" s="339" t="e">
        <f xml:space="preserve"> (#REF! )</f>
        <v>#REF!</v>
      </c>
      <c r="AL41" s="334" t="e">
        <f t="shared" si="8"/>
        <v>#REF!</v>
      </c>
      <c r="AM41" s="344" t="e">
        <f t="shared" si="9"/>
        <v>#REF!</v>
      </c>
      <c r="AN41" s="329" t="e">
        <f xml:space="preserve"> (#REF!)</f>
        <v>#REF!</v>
      </c>
    </row>
    <row r="42" spans="1:40" ht="36" x14ac:dyDescent="0.25">
      <c r="A42" s="316">
        <v>33</v>
      </c>
      <c r="B42" s="318">
        <f>DATOS!F40</f>
        <v>0</v>
      </c>
      <c r="C42" s="338">
        <f>( 'SABANA 1ER TRI'!T43 )</f>
        <v>1.2</v>
      </c>
      <c r="D42" s="336" t="e">
        <f xml:space="preserve"> (#REF! )</f>
        <v>#REF!</v>
      </c>
      <c r="E42" s="339" t="e">
        <f xml:space="preserve"> (#REF! )</f>
        <v>#REF!</v>
      </c>
      <c r="F42" s="334" t="e">
        <f t="shared" si="0"/>
        <v>#REF!</v>
      </c>
      <c r="G42" s="338">
        <f>( 'SABANA 1ER TRI'!AK43 )</f>
        <v>1.2</v>
      </c>
      <c r="H42" s="336" t="e">
        <f xml:space="preserve"> (#REF! )</f>
        <v>#REF!</v>
      </c>
      <c r="I42" s="339" t="e">
        <f xml:space="preserve"> (#REF! )</f>
        <v>#REF!</v>
      </c>
      <c r="J42" s="334" t="e">
        <f t="shared" si="1"/>
        <v>#REF!</v>
      </c>
      <c r="K42" s="338">
        <f>( 'SABANA 1ER TRI'!BB43 )</f>
        <v>4</v>
      </c>
      <c r="L42" s="336" t="e">
        <f xml:space="preserve"> (#REF! )</f>
        <v>#REF!</v>
      </c>
      <c r="M42" s="339" t="e">
        <f xml:space="preserve"> (#REF! )</f>
        <v>#REF!</v>
      </c>
      <c r="N42" s="334" t="e">
        <f t="shared" si="2"/>
        <v>#REF!</v>
      </c>
      <c r="O42" s="338">
        <f>( 'SABANA 1ER TRI'!BS43 )</f>
        <v>4</v>
      </c>
      <c r="P42" s="336" t="e">
        <f xml:space="preserve"> (#REF! )</f>
        <v>#REF!</v>
      </c>
      <c r="Q42" s="339" t="e">
        <f xml:space="preserve"> (#REF! )</f>
        <v>#REF!</v>
      </c>
      <c r="R42" s="334" t="e">
        <f t="shared" si="3"/>
        <v>#REF!</v>
      </c>
      <c r="S42" s="338">
        <f>( 'SABANA 1ER TRI'!CJ43 )</f>
        <v>4</v>
      </c>
      <c r="T42" s="336" t="e">
        <f xml:space="preserve"> (#REF! )</f>
        <v>#REF!</v>
      </c>
      <c r="U42" s="339" t="e">
        <f xml:space="preserve"> (#REF! )</f>
        <v>#REF!</v>
      </c>
      <c r="V42" s="334" t="e">
        <f t="shared" si="4"/>
        <v>#REF!</v>
      </c>
      <c r="W42" s="338">
        <f>( 'SABANA 1ER TRI'!DA43 )</f>
        <v>4</v>
      </c>
      <c r="X42" s="336" t="e">
        <f xml:space="preserve"> (#REF! )</f>
        <v>#REF!</v>
      </c>
      <c r="Y42" s="339" t="e">
        <f xml:space="preserve"> (#REF! )</f>
        <v>#REF!</v>
      </c>
      <c r="Z42" s="334" t="e">
        <f t="shared" si="5"/>
        <v>#REF!</v>
      </c>
      <c r="AA42" s="338">
        <f>( 'SABANA 1ER TRI'!DR43 )</f>
        <v>4</v>
      </c>
      <c r="AB42" s="336" t="e">
        <f xml:space="preserve"> (#REF! )</f>
        <v>#REF!</v>
      </c>
      <c r="AC42" s="339" t="e">
        <f xml:space="preserve"> (#REF! )</f>
        <v>#REF!</v>
      </c>
      <c r="AD42" s="334" t="e">
        <f t="shared" si="6"/>
        <v>#REF!</v>
      </c>
      <c r="AE42" s="338">
        <f>( 'SABANA 1ER TRI'!EI43 )</f>
        <v>4</v>
      </c>
      <c r="AF42" s="336" t="e">
        <f xml:space="preserve"> (#REF! )</f>
        <v>#REF!</v>
      </c>
      <c r="AG42" s="339" t="e">
        <f xml:space="preserve"> (#REF! )</f>
        <v>#REF!</v>
      </c>
      <c r="AH42" s="334" t="e">
        <f t="shared" si="7"/>
        <v>#REF!</v>
      </c>
      <c r="AI42" s="338">
        <f>( 'SABANA 1ER TRI'!EZ43 )</f>
        <v>4</v>
      </c>
      <c r="AJ42" s="336" t="e">
        <f xml:space="preserve"> (#REF! )</f>
        <v>#REF!</v>
      </c>
      <c r="AK42" s="339" t="e">
        <f xml:space="preserve"> (#REF! )</f>
        <v>#REF!</v>
      </c>
      <c r="AL42" s="334" t="e">
        <f t="shared" si="8"/>
        <v>#REF!</v>
      </c>
      <c r="AM42" s="344" t="e">
        <f t="shared" si="9"/>
        <v>#REF!</v>
      </c>
      <c r="AN42" s="329" t="e">
        <f xml:space="preserve"> (#REF! )</f>
        <v>#REF!</v>
      </c>
    </row>
    <row r="43" spans="1:40" ht="36" x14ac:dyDescent="0.25">
      <c r="A43" s="316">
        <v>34</v>
      </c>
      <c r="B43" s="318">
        <f>DATOS!F41</f>
        <v>0</v>
      </c>
      <c r="C43" s="338">
        <f>( 'SABANA 1ER TRI'!T44 )</f>
        <v>0.6</v>
      </c>
      <c r="D43" s="336" t="e">
        <f xml:space="preserve"> (#REF! )</f>
        <v>#REF!</v>
      </c>
      <c r="E43" s="339" t="e">
        <f xml:space="preserve"> (#REF! )</f>
        <v>#REF!</v>
      </c>
      <c r="F43" s="334" t="e">
        <f t="shared" si="0"/>
        <v>#REF!</v>
      </c>
      <c r="G43" s="338">
        <f>( 'SABANA 1ER TRI'!AK44 )</f>
        <v>0.6</v>
      </c>
      <c r="H43" s="336" t="e">
        <f xml:space="preserve"> (#REF! )</f>
        <v>#REF!</v>
      </c>
      <c r="I43" s="339" t="e">
        <f xml:space="preserve"> (#REF! )</f>
        <v>#REF!</v>
      </c>
      <c r="J43" s="334" t="e">
        <f t="shared" si="1"/>
        <v>#REF!</v>
      </c>
      <c r="K43" s="338">
        <f>( 'SABANA 1ER TRI'!BB44 )</f>
        <v>2</v>
      </c>
      <c r="L43" s="336" t="e">
        <f xml:space="preserve"> (#REF! )</f>
        <v>#REF!</v>
      </c>
      <c r="M43" s="339" t="e">
        <f xml:space="preserve"> (#REF! )</f>
        <v>#REF!</v>
      </c>
      <c r="N43" s="334" t="e">
        <f t="shared" si="2"/>
        <v>#REF!</v>
      </c>
      <c r="O43" s="338">
        <f>( 'SABANA 1ER TRI'!BS44 )</f>
        <v>2</v>
      </c>
      <c r="P43" s="336" t="e">
        <f xml:space="preserve"> (#REF! )</f>
        <v>#REF!</v>
      </c>
      <c r="Q43" s="339" t="e">
        <f xml:space="preserve"> (#REF! )</f>
        <v>#REF!</v>
      </c>
      <c r="R43" s="334" t="e">
        <f t="shared" si="3"/>
        <v>#REF!</v>
      </c>
      <c r="S43" s="338">
        <f>( 'SABANA 1ER TRI'!CJ44 )</f>
        <v>2</v>
      </c>
      <c r="T43" s="336" t="e">
        <f xml:space="preserve"> (#REF! )</f>
        <v>#REF!</v>
      </c>
      <c r="U43" s="339" t="e">
        <f xml:space="preserve"> (#REF! )</f>
        <v>#REF!</v>
      </c>
      <c r="V43" s="334" t="e">
        <f t="shared" si="4"/>
        <v>#REF!</v>
      </c>
      <c r="W43" s="338">
        <f>( 'SABANA 1ER TRI'!DA44 )</f>
        <v>2</v>
      </c>
      <c r="X43" s="336" t="e">
        <f xml:space="preserve"> (#REF! )</f>
        <v>#REF!</v>
      </c>
      <c r="Y43" s="339" t="e">
        <f xml:space="preserve"> (#REF! )</f>
        <v>#REF!</v>
      </c>
      <c r="Z43" s="334" t="e">
        <f t="shared" si="5"/>
        <v>#REF!</v>
      </c>
      <c r="AA43" s="338">
        <f>( 'SABANA 1ER TRI'!DR44 )</f>
        <v>2</v>
      </c>
      <c r="AB43" s="336" t="e">
        <f xml:space="preserve"> (#REF! )</f>
        <v>#REF!</v>
      </c>
      <c r="AC43" s="339" t="e">
        <f xml:space="preserve"> (#REF! )</f>
        <v>#REF!</v>
      </c>
      <c r="AD43" s="334" t="e">
        <f t="shared" si="6"/>
        <v>#REF!</v>
      </c>
      <c r="AE43" s="338">
        <f>( 'SABANA 1ER TRI'!EI44 )</f>
        <v>2</v>
      </c>
      <c r="AF43" s="336" t="e">
        <f xml:space="preserve"> (#REF! )</f>
        <v>#REF!</v>
      </c>
      <c r="AG43" s="339" t="e">
        <f xml:space="preserve"> (#REF! )</f>
        <v>#REF!</v>
      </c>
      <c r="AH43" s="334" t="e">
        <f t="shared" si="7"/>
        <v>#REF!</v>
      </c>
      <c r="AI43" s="338">
        <f>( 'SABANA 1ER TRI'!EZ44 )</f>
        <v>2</v>
      </c>
      <c r="AJ43" s="336" t="e">
        <f xml:space="preserve"> (#REF! )</f>
        <v>#REF!</v>
      </c>
      <c r="AK43" s="339" t="e">
        <f xml:space="preserve"> (#REF! )</f>
        <v>#REF!</v>
      </c>
      <c r="AL43" s="334" t="e">
        <f t="shared" si="8"/>
        <v>#REF!</v>
      </c>
      <c r="AM43" s="344" t="e">
        <f t="shared" si="9"/>
        <v>#REF!</v>
      </c>
      <c r="AN43" s="329" t="e">
        <f xml:space="preserve"> (#REF! )</f>
        <v>#REF!</v>
      </c>
    </row>
    <row r="44" spans="1:40" ht="36" x14ac:dyDescent="0.25">
      <c r="A44" s="316">
        <v>35</v>
      </c>
      <c r="B44" s="318">
        <f>DATOS!F42</f>
        <v>0</v>
      </c>
      <c r="C44" s="338">
        <f>( 'SABANA 1ER TRI'!T45 )</f>
        <v>0.6</v>
      </c>
      <c r="D44" s="336" t="e">
        <f xml:space="preserve"> (#REF! )</f>
        <v>#REF!</v>
      </c>
      <c r="E44" s="339" t="e">
        <f xml:space="preserve"> (#REF! )</f>
        <v>#REF!</v>
      </c>
      <c r="F44" s="334" t="e">
        <f t="shared" si="0"/>
        <v>#REF!</v>
      </c>
      <c r="G44" s="338">
        <f>( 'SABANA 1ER TRI'!AK45 )</f>
        <v>0.6</v>
      </c>
      <c r="H44" s="336" t="e">
        <f xml:space="preserve"> (#REF! )</f>
        <v>#REF!</v>
      </c>
      <c r="I44" s="339" t="e">
        <f xml:space="preserve"> (#REF! )</f>
        <v>#REF!</v>
      </c>
      <c r="J44" s="334" t="e">
        <f t="shared" si="1"/>
        <v>#REF!</v>
      </c>
      <c r="K44" s="338">
        <f>( 'SABANA 1ER TRI'!BB45 )</f>
        <v>2</v>
      </c>
      <c r="L44" s="336" t="e">
        <f xml:space="preserve"> (#REF! )</f>
        <v>#REF!</v>
      </c>
      <c r="M44" s="339" t="e">
        <f xml:space="preserve"> (#REF! )</f>
        <v>#REF!</v>
      </c>
      <c r="N44" s="334" t="e">
        <f t="shared" si="2"/>
        <v>#REF!</v>
      </c>
      <c r="O44" s="338">
        <f>( 'SABANA 1ER TRI'!BS45 )</f>
        <v>2</v>
      </c>
      <c r="P44" s="336" t="e">
        <f xml:space="preserve"> (#REF! )</f>
        <v>#REF!</v>
      </c>
      <c r="Q44" s="339" t="e">
        <f xml:space="preserve"> (#REF! )</f>
        <v>#REF!</v>
      </c>
      <c r="R44" s="334" t="e">
        <f t="shared" si="3"/>
        <v>#REF!</v>
      </c>
      <c r="S44" s="338">
        <f>( 'SABANA 1ER TRI'!CJ45 )</f>
        <v>2</v>
      </c>
      <c r="T44" s="336" t="e">
        <f xml:space="preserve"> (#REF! )</f>
        <v>#REF!</v>
      </c>
      <c r="U44" s="339" t="e">
        <f xml:space="preserve"> (#REF! )</f>
        <v>#REF!</v>
      </c>
      <c r="V44" s="334" t="e">
        <f t="shared" si="4"/>
        <v>#REF!</v>
      </c>
      <c r="W44" s="338">
        <f>( 'SABANA 1ER TRI'!DA45 )</f>
        <v>2</v>
      </c>
      <c r="X44" s="336" t="e">
        <f xml:space="preserve"> (#REF! )</f>
        <v>#REF!</v>
      </c>
      <c r="Y44" s="339" t="e">
        <f xml:space="preserve"> (#REF! )</f>
        <v>#REF!</v>
      </c>
      <c r="Z44" s="334" t="e">
        <f t="shared" si="5"/>
        <v>#REF!</v>
      </c>
      <c r="AA44" s="338">
        <f>( 'SABANA 1ER TRI'!DR45 )</f>
        <v>2</v>
      </c>
      <c r="AB44" s="336" t="e">
        <f xml:space="preserve"> (#REF! )</f>
        <v>#REF!</v>
      </c>
      <c r="AC44" s="339" t="e">
        <f xml:space="preserve"> (#REF! )</f>
        <v>#REF!</v>
      </c>
      <c r="AD44" s="334" t="e">
        <f t="shared" si="6"/>
        <v>#REF!</v>
      </c>
      <c r="AE44" s="338">
        <f>( 'SABANA 1ER TRI'!EI45 )</f>
        <v>2</v>
      </c>
      <c r="AF44" s="336" t="e">
        <f xml:space="preserve"> (#REF! )</f>
        <v>#REF!</v>
      </c>
      <c r="AG44" s="339" t="e">
        <f xml:space="preserve"> (#REF! )</f>
        <v>#REF!</v>
      </c>
      <c r="AH44" s="334" t="e">
        <f t="shared" si="7"/>
        <v>#REF!</v>
      </c>
      <c r="AI44" s="338">
        <f>( 'SABANA 1ER TRI'!EZ45 )</f>
        <v>2</v>
      </c>
      <c r="AJ44" s="336" t="e">
        <f xml:space="preserve"> (#REF! )</f>
        <v>#REF!</v>
      </c>
      <c r="AK44" s="339" t="e">
        <f xml:space="preserve"> (#REF! )</f>
        <v>#REF!</v>
      </c>
      <c r="AL44" s="334" t="e">
        <f t="shared" si="8"/>
        <v>#REF!</v>
      </c>
      <c r="AM44" s="344" t="e">
        <f t="shared" si="9"/>
        <v>#REF!</v>
      </c>
      <c r="AN44" s="329" t="e">
        <f xml:space="preserve"> (#REF! )</f>
        <v>#REF!</v>
      </c>
    </row>
    <row r="45" spans="1:40" ht="36" x14ac:dyDescent="0.25">
      <c r="A45" s="316">
        <v>36</v>
      </c>
      <c r="B45" s="318">
        <f>DATOS!F43</f>
        <v>0</v>
      </c>
      <c r="C45" s="338">
        <f>( 'SABANA 1ER TRI'!T46 )</f>
        <v>0.6</v>
      </c>
      <c r="D45" s="336" t="e">
        <f xml:space="preserve"> (#REF! )</f>
        <v>#REF!</v>
      </c>
      <c r="E45" s="339" t="e">
        <f xml:space="preserve"> (#REF! )</f>
        <v>#REF!</v>
      </c>
      <c r="F45" s="334" t="e">
        <f t="shared" si="0"/>
        <v>#REF!</v>
      </c>
      <c r="G45" s="338">
        <f>( 'SABANA 1ER TRI'!AK46 )</f>
        <v>0.6</v>
      </c>
      <c r="H45" s="336" t="e">
        <f xml:space="preserve"> (#REF! )</f>
        <v>#REF!</v>
      </c>
      <c r="I45" s="339" t="e">
        <f xml:space="preserve"> (#REF! )</f>
        <v>#REF!</v>
      </c>
      <c r="J45" s="334" t="e">
        <f t="shared" si="1"/>
        <v>#REF!</v>
      </c>
      <c r="K45" s="338">
        <f>( 'SABANA 1ER TRI'!BB46 )</f>
        <v>2</v>
      </c>
      <c r="L45" s="336" t="e">
        <f xml:space="preserve"> (#REF! )</f>
        <v>#REF!</v>
      </c>
      <c r="M45" s="339" t="e">
        <f xml:space="preserve"> (#REF! )</f>
        <v>#REF!</v>
      </c>
      <c r="N45" s="334" t="e">
        <f t="shared" si="2"/>
        <v>#REF!</v>
      </c>
      <c r="O45" s="338">
        <f>( 'SABANA 1ER TRI'!BS46 )</f>
        <v>2</v>
      </c>
      <c r="P45" s="336" t="e">
        <f xml:space="preserve"> (#REF! )</f>
        <v>#REF!</v>
      </c>
      <c r="Q45" s="339" t="e">
        <f xml:space="preserve"> (#REF! )</f>
        <v>#REF!</v>
      </c>
      <c r="R45" s="334" t="e">
        <f t="shared" si="3"/>
        <v>#REF!</v>
      </c>
      <c r="S45" s="338">
        <f>( 'SABANA 1ER TRI'!CJ46 )</f>
        <v>2</v>
      </c>
      <c r="T45" s="336" t="e">
        <f xml:space="preserve"> (#REF! )</f>
        <v>#REF!</v>
      </c>
      <c r="U45" s="339" t="e">
        <f xml:space="preserve"> (#REF! )</f>
        <v>#REF!</v>
      </c>
      <c r="V45" s="334" t="e">
        <f t="shared" si="4"/>
        <v>#REF!</v>
      </c>
      <c r="W45" s="338">
        <f>( 'SABANA 1ER TRI'!DA46 )</f>
        <v>2</v>
      </c>
      <c r="X45" s="336" t="e">
        <f xml:space="preserve"> (#REF! )</f>
        <v>#REF!</v>
      </c>
      <c r="Y45" s="339" t="e">
        <f xml:space="preserve"> (#REF! )</f>
        <v>#REF!</v>
      </c>
      <c r="Z45" s="334" t="e">
        <f t="shared" si="5"/>
        <v>#REF!</v>
      </c>
      <c r="AA45" s="338">
        <f>( 'SABANA 1ER TRI'!DR46 )</f>
        <v>2</v>
      </c>
      <c r="AB45" s="336" t="e">
        <f xml:space="preserve"> (#REF! )</f>
        <v>#REF!</v>
      </c>
      <c r="AC45" s="339" t="e">
        <f xml:space="preserve"> (#REF! )</f>
        <v>#REF!</v>
      </c>
      <c r="AD45" s="334" t="e">
        <f t="shared" si="6"/>
        <v>#REF!</v>
      </c>
      <c r="AE45" s="338">
        <f>( 'SABANA 1ER TRI'!EI46 )</f>
        <v>2</v>
      </c>
      <c r="AF45" s="336" t="e">
        <f xml:space="preserve"> (#REF! )</f>
        <v>#REF!</v>
      </c>
      <c r="AG45" s="339" t="e">
        <f xml:space="preserve"> (#REF! )</f>
        <v>#REF!</v>
      </c>
      <c r="AH45" s="334" t="e">
        <f t="shared" si="7"/>
        <v>#REF!</v>
      </c>
      <c r="AI45" s="338">
        <f>( 'SABANA 1ER TRI'!EZ46 )</f>
        <v>2</v>
      </c>
      <c r="AJ45" s="336" t="e">
        <f xml:space="preserve"> (#REF! )</f>
        <v>#REF!</v>
      </c>
      <c r="AK45" s="339" t="e">
        <f xml:space="preserve"> (#REF! )</f>
        <v>#REF!</v>
      </c>
      <c r="AL45" s="334" t="e">
        <f t="shared" si="8"/>
        <v>#REF!</v>
      </c>
      <c r="AM45" s="344" t="e">
        <f t="shared" si="9"/>
        <v>#REF!</v>
      </c>
      <c r="AN45" s="329" t="e">
        <f xml:space="preserve"> (#REF! )</f>
        <v>#REF!</v>
      </c>
    </row>
    <row r="46" spans="1:40" ht="36" x14ac:dyDescent="0.25">
      <c r="A46" s="316">
        <v>37</v>
      </c>
      <c r="B46" s="318">
        <f>DATOS!F44</f>
        <v>0</v>
      </c>
      <c r="C46" s="338">
        <f>( 'SABANA 1ER TRI'!T47 )</f>
        <v>0.3</v>
      </c>
      <c r="D46" s="336" t="e">
        <f xml:space="preserve"> (#REF! )</f>
        <v>#REF!</v>
      </c>
      <c r="E46" s="339" t="e">
        <f xml:space="preserve"> (#REF! )</f>
        <v>#REF!</v>
      </c>
      <c r="F46" s="334" t="e">
        <f t="shared" si="0"/>
        <v>#REF!</v>
      </c>
      <c r="G46" s="338">
        <f>( 'SABANA 1ER TRI'!AK47 )</f>
        <v>0.3</v>
      </c>
      <c r="H46" s="336" t="e">
        <f xml:space="preserve"> (#REF! )</f>
        <v>#REF!</v>
      </c>
      <c r="I46" s="339" t="e">
        <f xml:space="preserve"> (#REF! )</f>
        <v>#REF!</v>
      </c>
      <c r="J46" s="334" t="e">
        <f t="shared" si="1"/>
        <v>#REF!</v>
      </c>
      <c r="K46" s="338">
        <f>( 'SABANA 1ER TRI'!BB47 )</f>
        <v>1</v>
      </c>
      <c r="L46" s="336" t="e">
        <f xml:space="preserve"> (#REF! )</f>
        <v>#REF!</v>
      </c>
      <c r="M46" s="339" t="e">
        <f xml:space="preserve"> (#REF! )</f>
        <v>#REF!</v>
      </c>
      <c r="N46" s="334" t="e">
        <f t="shared" si="2"/>
        <v>#REF!</v>
      </c>
      <c r="O46" s="338">
        <f>( 'SABANA 1ER TRI'!BS47 )</f>
        <v>1</v>
      </c>
      <c r="P46" s="336" t="e">
        <f xml:space="preserve"> (#REF! )</f>
        <v>#REF!</v>
      </c>
      <c r="Q46" s="339" t="e">
        <f xml:space="preserve"> (#REF! )</f>
        <v>#REF!</v>
      </c>
      <c r="R46" s="334" t="e">
        <f t="shared" si="3"/>
        <v>#REF!</v>
      </c>
      <c r="S46" s="338">
        <f>( 'SABANA 1ER TRI'!CJ47 )</f>
        <v>1</v>
      </c>
      <c r="T46" s="336" t="e">
        <f xml:space="preserve"> (#REF! )</f>
        <v>#REF!</v>
      </c>
      <c r="U46" s="339" t="e">
        <f xml:space="preserve"> (#REF! )</f>
        <v>#REF!</v>
      </c>
      <c r="V46" s="334" t="e">
        <f t="shared" si="4"/>
        <v>#REF!</v>
      </c>
      <c r="W46" s="338">
        <f>( 'SABANA 1ER TRI'!DA47 )</f>
        <v>1</v>
      </c>
      <c r="X46" s="336" t="e">
        <f xml:space="preserve"> (#REF! )</f>
        <v>#REF!</v>
      </c>
      <c r="Y46" s="339" t="e">
        <f xml:space="preserve"> (#REF! )</f>
        <v>#REF!</v>
      </c>
      <c r="Z46" s="334" t="e">
        <f t="shared" si="5"/>
        <v>#REF!</v>
      </c>
      <c r="AA46" s="338">
        <f>( 'SABANA 1ER TRI'!DR47 )</f>
        <v>1</v>
      </c>
      <c r="AB46" s="336" t="e">
        <f xml:space="preserve"> (#REF! )</f>
        <v>#REF!</v>
      </c>
      <c r="AC46" s="339" t="e">
        <f xml:space="preserve"> (#REF! )</f>
        <v>#REF!</v>
      </c>
      <c r="AD46" s="334" t="e">
        <f t="shared" si="6"/>
        <v>#REF!</v>
      </c>
      <c r="AE46" s="338">
        <f>( 'SABANA 1ER TRI'!EI47 )</f>
        <v>1</v>
      </c>
      <c r="AF46" s="336" t="e">
        <f xml:space="preserve"> (#REF! )</f>
        <v>#REF!</v>
      </c>
      <c r="AG46" s="339" t="e">
        <f xml:space="preserve"> (#REF! )</f>
        <v>#REF!</v>
      </c>
      <c r="AH46" s="334" t="e">
        <f t="shared" si="7"/>
        <v>#REF!</v>
      </c>
      <c r="AI46" s="338">
        <f>( 'SABANA 1ER TRI'!EZ47 )</f>
        <v>1</v>
      </c>
      <c r="AJ46" s="336" t="e">
        <f xml:space="preserve"> (#REF! )</f>
        <v>#REF!</v>
      </c>
      <c r="AK46" s="339" t="e">
        <f xml:space="preserve"> (#REF! )</f>
        <v>#REF!</v>
      </c>
      <c r="AL46" s="334" t="e">
        <f t="shared" si="8"/>
        <v>#REF!</v>
      </c>
      <c r="AM46" s="344" t="e">
        <f t="shared" si="9"/>
        <v>#REF!</v>
      </c>
      <c r="AN46" s="329" t="e">
        <f xml:space="preserve"> (#REF! )</f>
        <v>#REF!</v>
      </c>
    </row>
    <row r="47" spans="1:40" ht="36" x14ac:dyDescent="0.25">
      <c r="A47" s="316">
        <v>38</v>
      </c>
      <c r="B47" s="318">
        <f>DATOS!F45</f>
        <v>0</v>
      </c>
      <c r="C47" s="338">
        <f>( 'SABANA 1ER TRI'!T48 )</f>
        <v>0.3</v>
      </c>
      <c r="D47" s="336" t="e">
        <f xml:space="preserve"> (#REF! )</f>
        <v>#REF!</v>
      </c>
      <c r="E47" s="339" t="e">
        <f xml:space="preserve"> (#REF! )</f>
        <v>#REF!</v>
      </c>
      <c r="F47" s="334" t="e">
        <f t="shared" si="0"/>
        <v>#REF!</v>
      </c>
      <c r="G47" s="338">
        <f>( 'SABANA 1ER TRI'!AK48 )</f>
        <v>0.3</v>
      </c>
      <c r="H47" s="336" t="e">
        <f xml:space="preserve"> (#REF! )</f>
        <v>#REF!</v>
      </c>
      <c r="I47" s="339" t="e">
        <f xml:space="preserve"> (#REF! )</f>
        <v>#REF!</v>
      </c>
      <c r="J47" s="334" t="e">
        <f t="shared" si="1"/>
        <v>#REF!</v>
      </c>
      <c r="K47" s="338">
        <f>( 'SABANA 1ER TRI'!BB48 )</f>
        <v>1</v>
      </c>
      <c r="L47" s="336" t="e">
        <f xml:space="preserve"> (#REF! )</f>
        <v>#REF!</v>
      </c>
      <c r="M47" s="339" t="e">
        <f xml:space="preserve"> (#REF! )</f>
        <v>#REF!</v>
      </c>
      <c r="N47" s="334" t="e">
        <f t="shared" si="2"/>
        <v>#REF!</v>
      </c>
      <c r="O47" s="338">
        <f>( 'SABANA 1ER TRI'!BS48 )</f>
        <v>1</v>
      </c>
      <c r="P47" s="336" t="e">
        <f xml:space="preserve"> (#REF! )</f>
        <v>#REF!</v>
      </c>
      <c r="Q47" s="339" t="e">
        <f xml:space="preserve"> (#REF! )</f>
        <v>#REF!</v>
      </c>
      <c r="R47" s="334" t="e">
        <f t="shared" si="3"/>
        <v>#REF!</v>
      </c>
      <c r="S47" s="338">
        <f>( 'SABANA 1ER TRI'!CJ48 )</f>
        <v>1</v>
      </c>
      <c r="T47" s="336" t="e">
        <f xml:space="preserve"> (#REF! )</f>
        <v>#REF!</v>
      </c>
      <c r="U47" s="339" t="e">
        <f xml:space="preserve"> (#REF! )</f>
        <v>#REF!</v>
      </c>
      <c r="V47" s="334" t="e">
        <f t="shared" si="4"/>
        <v>#REF!</v>
      </c>
      <c r="W47" s="338">
        <f>( 'SABANA 1ER TRI'!DA48 )</f>
        <v>1</v>
      </c>
      <c r="X47" s="336" t="e">
        <f xml:space="preserve"> (#REF! )</f>
        <v>#REF!</v>
      </c>
      <c r="Y47" s="339" t="e">
        <f xml:space="preserve"> (#REF! )</f>
        <v>#REF!</v>
      </c>
      <c r="Z47" s="334" t="e">
        <f t="shared" si="5"/>
        <v>#REF!</v>
      </c>
      <c r="AA47" s="338">
        <f>( 'SABANA 1ER TRI'!DR48 )</f>
        <v>1</v>
      </c>
      <c r="AB47" s="336" t="e">
        <f xml:space="preserve"> (#REF! )</f>
        <v>#REF!</v>
      </c>
      <c r="AC47" s="339" t="e">
        <f xml:space="preserve"> (#REF! )</f>
        <v>#REF!</v>
      </c>
      <c r="AD47" s="334" t="e">
        <f t="shared" si="6"/>
        <v>#REF!</v>
      </c>
      <c r="AE47" s="338">
        <f>( 'SABANA 1ER TRI'!EI48 )</f>
        <v>1</v>
      </c>
      <c r="AF47" s="336" t="e">
        <f xml:space="preserve"> (#REF! )</f>
        <v>#REF!</v>
      </c>
      <c r="AG47" s="339" t="e">
        <f xml:space="preserve"> (#REF! )</f>
        <v>#REF!</v>
      </c>
      <c r="AH47" s="334" t="e">
        <f t="shared" si="7"/>
        <v>#REF!</v>
      </c>
      <c r="AI47" s="338">
        <f>( 'SABANA 1ER TRI'!EZ48 )</f>
        <v>1</v>
      </c>
      <c r="AJ47" s="336" t="e">
        <f xml:space="preserve"> (#REF! )</f>
        <v>#REF!</v>
      </c>
      <c r="AK47" s="339" t="e">
        <f xml:space="preserve"> (#REF! )</f>
        <v>#REF!</v>
      </c>
      <c r="AL47" s="334" t="e">
        <f t="shared" si="8"/>
        <v>#REF!</v>
      </c>
      <c r="AM47" s="344" t="e">
        <f t="shared" si="9"/>
        <v>#REF!</v>
      </c>
      <c r="AN47" s="329" t="e">
        <f xml:space="preserve"> (#REF! )</f>
        <v>#REF!</v>
      </c>
    </row>
    <row r="48" spans="1:40" ht="36" x14ac:dyDescent="0.25">
      <c r="A48" s="316">
        <v>39</v>
      </c>
      <c r="B48" s="318">
        <f>DATOS!F46</f>
        <v>0</v>
      </c>
      <c r="C48" s="338">
        <f>( 'SABANA 1ER TRI'!T49 )</f>
        <v>0.3</v>
      </c>
      <c r="D48" s="336" t="e">
        <f xml:space="preserve"> (#REF! )</f>
        <v>#REF!</v>
      </c>
      <c r="E48" s="339" t="e">
        <f xml:space="preserve"> (#REF! )</f>
        <v>#REF!</v>
      </c>
      <c r="F48" s="334" t="e">
        <f t="shared" si="0"/>
        <v>#REF!</v>
      </c>
      <c r="G48" s="338">
        <f>( 'SABANA 1ER TRI'!AK49 )</f>
        <v>0.3</v>
      </c>
      <c r="H48" s="336" t="e">
        <f xml:space="preserve"> (#REF! )</f>
        <v>#REF!</v>
      </c>
      <c r="I48" s="339" t="e">
        <f xml:space="preserve"> (#REF! )</f>
        <v>#REF!</v>
      </c>
      <c r="J48" s="334" t="e">
        <f t="shared" si="1"/>
        <v>#REF!</v>
      </c>
      <c r="K48" s="338">
        <f>( 'SABANA 1ER TRI'!BB49 )</f>
        <v>1</v>
      </c>
      <c r="L48" s="336" t="e">
        <f xml:space="preserve"> (#REF! )</f>
        <v>#REF!</v>
      </c>
      <c r="M48" s="339" t="e">
        <f xml:space="preserve"> (#REF! )</f>
        <v>#REF!</v>
      </c>
      <c r="N48" s="334" t="e">
        <f t="shared" si="2"/>
        <v>#REF!</v>
      </c>
      <c r="O48" s="338">
        <f>( 'SABANA 1ER TRI'!BS49 )</f>
        <v>1</v>
      </c>
      <c r="P48" s="336" t="e">
        <f xml:space="preserve"> (#REF! )</f>
        <v>#REF!</v>
      </c>
      <c r="Q48" s="339" t="e">
        <f xml:space="preserve"> (#REF! )</f>
        <v>#REF!</v>
      </c>
      <c r="R48" s="334" t="e">
        <f t="shared" si="3"/>
        <v>#REF!</v>
      </c>
      <c r="S48" s="338">
        <f>( 'SABANA 1ER TRI'!CJ49 )</f>
        <v>1</v>
      </c>
      <c r="T48" s="336" t="e">
        <f xml:space="preserve"> (#REF! )</f>
        <v>#REF!</v>
      </c>
      <c r="U48" s="339" t="e">
        <f xml:space="preserve"> (#REF! )</f>
        <v>#REF!</v>
      </c>
      <c r="V48" s="334" t="e">
        <f t="shared" si="4"/>
        <v>#REF!</v>
      </c>
      <c r="W48" s="338">
        <f>( 'SABANA 1ER TRI'!DA49 )</f>
        <v>1</v>
      </c>
      <c r="X48" s="336" t="e">
        <f xml:space="preserve"> (#REF! )</f>
        <v>#REF!</v>
      </c>
      <c r="Y48" s="339" t="e">
        <f xml:space="preserve"> (#REF! )</f>
        <v>#REF!</v>
      </c>
      <c r="Z48" s="334" t="e">
        <f t="shared" si="5"/>
        <v>#REF!</v>
      </c>
      <c r="AA48" s="338">
        <f>( 'SABANA 1ER TRI'!DR49 )</f>
        <v>1</v>
      </c>
      <c r="AB48" s="336" t="e">
        <f xml:space="preserve"> (#REF! )</f>
        <v>#REF!</v>
      </c>
      <c r="AC48" s="339" t="e">
        <f xml:space="preserve"> (#REF! )</f>
        <v>#REF!</v>
      </c>
      <c r="AD48" s="334" t="e">
        <f t="shared" si="6"/>
        <v>#REF!</v>
      </c>
      <c r="AE48" s="338">
        <f>( 'SABANA 1ER TRI'!EI49 )</f>
        <v>1</v>
      </c>
      <c r="AF48" s="336" t="e">
        <f xml:space="preserve"> (#REF! )</f>
        <v>#REF!</v>
      </c>
      <c r="AG48" s="339" t="e">
        <f xml:space="preserve"> (#REF! )</f>
        <v>#REF!</v>
      </c>
      <c r="AH48" s="334" t="e">
        <f t="shared" si="7"/>
        <v>#REF!</v>
      </c>
      <c r="AI48" s="338">
        <f>( 'SABANA 1ER TRI'!EZ49 )</f>
        <v>1</v>
      </c>
      <c r="AJ48" s="336" t="e">
        <f xml:space="preserve"> (#REF! )</f>
        <v>#REF!</v>
      </c>
      <c r="AK48" s="339" t="e">
        <f xml:space="preserve"> (#REF! )</f>
        <v>#REF!</v>
      </c>
      <c r="AL48" s="334" t="e">
        <f t="shared" si="8"/>
        <v>#REF!</v>
      </c>
      <c r="AM48" s="344" t="e">
        <f t="shared" si="9"/>
        <v>#REF!</v>
      </c>
      <c r="AN48" s="329" t="e">
        <f xml:space="preserve"> (#REF!)</f>
        <v>#REF!</v>
      </c>
    </row>
    <row r="49" spans="1:40" ht="36.75" thickBot="1" x14ac:dyDescent="0.3">
      <c r="A49" s="317">
        <v>40</v>
      </c>
      <c r="B49" s="319">
        <f>DATOS!F47</f>
        <v>0</v>
      </c>
      <c r="C49" s="340">
        <f>( 'SABANA 1ER TRI'!T50 )</f>
        <v>0.3</v>
      </c>
      <c r="D49" s="341" t="e">
        <f xml:space="preserve"> (#REF! )</f>
        <v>#REF!</v>
      </c>
      <c r="E49" s="342" t="e">
        <f xml:space="preserve"> (#REF! )</f>
        <v>#REF!</v>
      </c>
      <c r="F49" s="335" t="e">
        <f t="shared" si="0"/>
        <v>#REF!</v>
      </c>
      <c r="G49" s="340">
        <f>( 'SABANA 1ER TRI'!AK50 )</f>
        <v>0.3</v>
      </c>
      <c r="H49" s="341" t="e">
        <f xml:space="preserve"> (#REF! )</f>
        <v>#REF!</v>
      </c>
      <c r="I49" s="342" t="e">
        <f xml:space="preserve"> (#REF! )</f>
        <v>#REF!</v>
      </c>
      <c r="J49" s="335" t="e">
        <f t="shared" si="1"/>
        <v>#REF!</v>
      </c>
      <c r="K49" s="340">
        <f>( 'SABANA 1ER TRI'!BB50 )</f>
        <v>1</v>
      </c>
      <c r="L49" s="341" t="e">
        <f xml:space="preserve"> (#REF! )</f>
        <v>#REF!</v>
      </c>
      <c r="M49" s="342" t="e">
        <f xml:space="preserve"> (#REF! )</f>
        <v>#REF!</v>
      </c>
      <c r="N49" s="335" t="e">
        <f t="shared" si="2"/>
        <v>#REF!</v>
      </c>
      <c r="O49" s="340">
        <f>( 'SABANA 1ER TRI'!BS50 )</f>
        <v>1</v>
      </c>
      <c r="P49" s="341" t="e">
        <f xml:space="preserve"> (#REF! )</f>
        <v>#REF!</v>
      </c>
      <c r="Q49" s="342" t="e">
        <f xml:space="preserve"> (#REF! )</f>
        <v>#REF!</v>
      </c>
      <c r="R49" s="335" t="e">
        <f t="shared" si="3"/>
        <v>#REF!</v>
      </c>
      <c r="S49" s="340">
        <f>( 'SABANA 1ER TRI'!CJ50 )</f>
        <v>1</v>
      </c>
      <c r="T49" s="341" t="e">
        <f xml:space="preserve"> (#REF! )</f>
        <v>#REF!</v>
      </c>
      <c r="U49" s="342" t="e">
        <f xml:space="preserve"> (#REF! )</f>
        <v>#REF!</v>
      </c>
      <c r="V49" s="335" t="e">
        <f t="shared" si="4"/>
        <v>#REF!</v>
      </c>
      <c r="W49" s="340">
        <f>( 'SABANA 1ER TRI'!DA50 )</f>
        <v>1</v>
      </c>
      <c r="X49" s="341" t="e">
        <f xml:space="preserve"> (#REF! )</f>
        <v>#REF!</v>
      </c>
      <c r="Y49" s="342" t="e">
        <f xml:space="preserve"> (#REF! )</f>
        <v>#REF!</v>
      </c>
      <c r="Z49" s="335" t="e">
        <f t="shared" si="5"/>
        <v>#REF!</v>
      </c>
      <c r="AA49" s="340">
        <f>( 'SABANA 1ER TRI'!DR50 )</f>
        <v>1</v>
      </c>
      <c r="AB49" s="341" t="e">
        <f xml:space="preserve"> (#REF! )</f>
        <v>#REF!</v>
      </c>
      <c r="AC49" s="342" t="e">
        <f xml:space="preserve"> (#REF! )</f>
        <v>#REF!</v>
      </c>
      <c r="AD49" s="335" t="e">
        <f t="shared" si="6"/>
        <v>#REF!</v>
      </c>
      <c r="AE49" s="340">
        <f>( 'SABANA 1ER TRI'!EI50 )</f>
        <v>1</v>
      </c>
      <c r="AF49" s="341" t="e">
        <f xml:space="preserve"> (#REF! )</f>
        <v>#REF!</v>
      </c>
      <c r="AG49" s="342" t="e">
        <f xml:space="preserve"> (#REF! )</f>
        <v>#REF!</v>
      </c>
      <c r="AH49" s="335" t="e">
        <f t="shared" si="7"/>
        <v>#REF!</v>
      </c>
      <c r="AI49" s="340">
        <f>( 'SABANA 1ER TRI'!EZ50 )</f>
        <v>1</v>
      </c>
      <c r="AJ49" s="341" t="e">
        <f xml:space="preserve"> (#REF! )</f>
        <v>#REF!</v>
      </c>
      <c r="AK49" s="342" t="e">
        <f xml:space="preserve"> (#REF! )</f>
        <v>#REF!</v>
      </c>
      <c r="AL49" s="335" t="e">
        <f t="shared" si="8"/>
        <v>#REF!</v>
      </c>
      <c r="AM49" s="345" t="e">
        <f t="shared" si="9"/>
        <v>#REF!</v>
      </c>
      <c r="AN49" s="330" t="e">
        <f xml:space="preserve"> (#REF! )</f>
        <v>#REF!</v>
      </c>
    </row>
  </sheetData>
  <mergeCells count="69">
    <mergeCell ref="AM6:AM9"/>
    <mergeCell ref="AN6:AN9"/>
    <mergeCell ref="AA8:AA9"/>
    <mergeCell ref="AB8:AB9"/>
    <mergeCell ref="AC8:AC9"/>
    <mergeCell ref="AE8:AE9"/>
    <mergeCell ref="AF8:AF9"/>
    <mergeCell ref="AG8:AG9"/>
    <mergeCell ref="AD7:AD9"/>
    <mergeCell ref="AE7:AG7"/>
    <mergeCell ref="AH7:AH9"/>
    <mergeCell ref="AI7:AK7"/>
    <mergeCell ref="AL7:AL9"/>
    <mergeCell ref="AI8:AI9"/>
    <mergeCell ref="AJ8:AJ9"/>
    <mergeCell ref="AK8:AK9"/>
    <mergeCell ref="R7:R9"/>
    <mergeCell ref="S7:U7"/>
    <mergeCell ref="M8:M9"/>
    <mergeCell ref="O8:O9"/>
    <mergeCell ref="P8:P9"/>
    <mergeCell ref="Q8:Q9"/>
    <mergeCell ref="S8:S9"/>
    <mergeCell ref="G8:G9"/>
    <mergeCell ref="H8:H9"/>
    <mergeCell ref="I8:I9"/>
    <mergeCell ref="K8:K9"/>
    <mergeCell ref="L8:L9"/>
    <mergeCell ref="AE6:AH6"/>
    <mergeCell ref="AI6:AL6"/>
    <mergeCell ref="C7:E7"/>
    <mergeCell ref="F7:F9"/>
    <mergeCell ref="G7:I7"/>
    <mergeCell ref="J7:J9"/>
    <mergeCell ref="K7:M7"/>
    <mergeCell ref="N7:N9"/>
    <mergeCell ref="O7:Q7"/>
    <mergeCell ref="V7:V9"/>
    <mergeCell ref="W7:Y7"/>
    <mergeCell ref="Z7:Z9"/>
    <mergeCell ref="AA7:AC7"/>
    <mergeCell ref="U8:U9"/>
    <mergeCell ref="W8:W9"/>
    <mergeCell ref="X8:X9"/>
    <mergeCell ref="C5:E5"/>
    <mergeCell ref="F5:AA5"/>
    <mergeCell ref="A6:A9"/>
    <mergeCell ref="B6:B9"/>
    <mergeCell ref="C6:F6"/>
    <mergeCell ref="G6:J6"/>
    <mergeCell ref="K6:N6"/>
    <mergeCell ref="O6:R6"/>
    <mergeCell ref="S6:V6"/>
    <mergeCell ref="W6:Z6"/>
    <mergeCell ref="AA6:AD6"/>
    <mergeCell ref="Y8:Y9"/>
    <mergeCell ref="T8:T9"/>
    <mergeCell ref="C8:C9"/>
    <mergeCell ref="D8:D9"/>
    <mergeCell ref="E8:E9"/>
    <mergeCell ref="A1:AL1"/>
    <mergeCell ref="K2:P2"/>
    <mergeCell ref="Q2:T2"/>
    <mergeCell ref="A3:AL3"/>
    <mergeCell ref="A4:F4"/>
    <mergeCell ref="J4:L4"/>
    <mergeCell ref="M4:Q4"/>
    <mergeCell ref="R4:U4"/>
    <mergeCell ref="V4:W4"/>
  </mergeCells>
  <pageMargins left="0.7" right="0.7" top="0.75" bottom="0.75" header="0.3" footer="0.3"/>
  <pageSetup scale="12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15</vt:i4>
      </vt:variant>
      <vt:variant>
        <vt:lpstr>Rangos con nombre</vt:lpstr>
      </vt:variant>
      <vt:variant>
        <vt:i4>12</vt:i4>
      </vt:variant>
    </vt:vector>
  </HeadingPairs>
  <TitlesOfParts>
    <vt:vector size="27" baseType="lpstr">
      <vt:lpstr>DATOS</vt:lpstr>
      <vt:lpstr>ACTA REPORTE 1ER TRI</vt:lpstr>
      <vt:lpstr>SABANA 1ER TRI</vt:lpstr>
      <vt:lpstr>ACTA JUNTA 1ER TRI</vt:lpstr>
      <vt:lpstr>ACTA REPORTE 2DO TRI</vt:lpstr>
      <vt:lpstr>SABANA 2DO TRI</vt:lpstr>
      <vt:lpstr>ACTA JUNTA 2DO TRI</vt:lpstr>
      <vt:lpstr>ACTA REPORTE 3ER TRI</vt:lpstr>
      <vt:lpstr>SABANA 3ER TRI</vt:lpstr>
      <vt:lpstr>ACTA JUNTA 3ER TRI</vt:lpstr>
      <vt:lpstr>LIBRETA INF APREN 3TRI</vt:lpstr>
      <vt:lpstr>CERT PROMO ELEM</vt:lpstr>
      <vt:lpstr>CERT PROMO MEDIA </vt:lpstr>
      <vt:lpstr>PROM FINAL ELEMEN X MATERIA</vt:lpstr>
      <vt:lpstr>PROM FINAL MEDIA X MATERIA</vt:lpstr>
      <vt:lpstr>'ACTA JUNTA 1ER TRI'!Área_de_impresión</vt:lpstr>
      <vt:lpstr>'ACTA JUNTA 2DO TRI'!Área_de_impresión</vt:lpstr>
      <vt:lpstr>'ACTA JUNTA 3ER TRI'!Área_de_impresión</vt:lpstr>
      <vt:lpstr>'ACTA REPORTE 1ER TRI'!Área_de_impresión</vt:lpstr>
      <vt:lpstr>'ACTA REPORTE 2DO TRI'!Área_de_impresión</vt:lpstr>
      <vt:lpstr>'ACTA REPORTE 3ER TRI'!Área_de_impresión</vt:lpstr>
      <vt:lpstr>'CERT PROMO ELEM'!Área_de_impresión</vt:lpstr>
      <vt:lpstr>'CERT PROMO MEDIA '!Área_de_impresión</vt:lpstr>
      <vt:lpstr>DATOS!Área_de_impresión</vt:lpstr>
      <vt:lpstr>'LIBRETA INF APREN 3TRI'!Área_de_impresión</vt:lpstr>
      <vt:lpstr>'PROM FINAL ELEMEN X MATERIA'!Área_de_impresión</vt:lpstr>
      <vt:lpstr>'PROM FINAL MEDIA X MATERIA'!Área_de_impresión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 de Windows</dc:creator>
  <cp:keywords/>
  <dc:description/>
  <cp:lastModifiedBy>PATRICIA IVONNE ESPINOZA CARDENAS</cp:lastModifiedBy>
  <cp:revision/>
  <cp:lastPrinted>2025-02-26T00:24:48Z</cp:lastPrinted>
  <dcterms:created xsi:type="dcterms:W3CDTF">2024-08-07T13:59:52Z</dcterms:created>
  <dcterms:modified xsi:type="dcterms:W3CDTF">2025-02-26T02:11:37Z</dcterms:modified>
  <cp:category/>
  <cp:contentStatus/>
</cp:coreProperties>
</file>